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hidePivotFieldList="1" defaultThemeVersion="153222"/>
  <bookViews>
    <workbookView xWindow="0" yWindow="0" windowWidth="15345" windowHeight="6735" activeTab="0"/>
  </bookViews>
  <sheets>
    <sheet name="Prioritization" sheetId="7" r:id="rId1"/>
    <sheet name="Site Sort" sheetId="9" r:id="rId2"/>
    <sheet name="Subdecision matrices" sheetId="6" r:id="rId3"/>
    <sheet name="CalcEng 2" sheetId="8" r:id="rId4"/>
  </sheets>
  <definedNames>
    <definedName name="_xlnm._FilterDatabase" localSheetId="1" hidden="1">'Site Sort'!$A$3:$H$503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<sst xmlns="http://schemas.openxmlformats.org/spreadsheetml/2006/main" count="265" uniqueCount="140">
  <si>
    <t>Remaining Budget</t>
  </si>
  <si>
    <t>Centerline</t>
  </si>
  <si>
    <t>CL</t>
  </si>
  <si>
    <t>EL</t>
  </si>
  <si>
    <t>CL+EL</t>
  </si>
  <si>
    <t>Enhan_Viz</t>
  </si>
  <si>
    <t>Enhan_Dur</t>
  </si>
  <si>
    <t>1 = low need/importance</t>
  </si>
  <si>
    <t>3 = moderate need/importance</t>
  </si>
  <si>
    <t>5 = high need/importance</t>
  </si>
  <si>
    <t>Project/Roadway</t>
  </si>
  <si>
    <t>Traffic Volume</t>
  </si>
  <si>
    <t>Weights</t>
  </si>
  <si>
    <t>W1</t>
  </si>
  <si>
    <t>W2</t>
  </si>
  <si>
    <t>W3</t>
  </si>
  <si>
    <t>W4</t>
  </si>
  <si>
    <t>W5</t>
  </si>
  <si>
    <t>W6</t>
  </si>
  <si>
    <t>W7</t>
  </si>
  <si>
    <t>W8</t>
  </si>
  <si>
    <t>Functional Class Matrix</t>
  </si>
  <si>
    <t>Input Value</t>
  </si>
  <si>
    <t>Location</t>
  </si>
  <si>
    <t>Pavement Condition Matrix</t>
  </si>
  <si>
    <t>Traffic Volume Matrix</t>
  </si>
  <si>
    <t>Marking Age Matrix</t>
  </si>
  <si>
    <t>Pavement Width Matrix</t>
  </si>
  <si>
    <t>Marking Cost Matrix</t>
  </si>
  <si>
    <t>Durability Matrix</t>
  </si>
  <si>
    <t>Crash Reduction Matrix</t>
  </si>
  <si>
    <t>Range</t>
  </si>
  <si>
    <t>Total points</t>
  </si>
  <si>
    <t>Highest Score Value</t>
  </si>
  <si>
    <t>Alternative Scores</t>
  </si>
  <si>
    <t>1)Principal Art</t>
  </si>
  <si>
    <t>2)Minor Art</t>
  </si>
  <si>
    <t>3)Maj Coll</t>
  </si>
  <si>
    <t>4)Min Coll</t>
  </si>
  <si>
    <t>5)Local</t>
  </si>
  <si>
    <t>1)Good</t>
  </si>
  <si>
    <t>2)Fair</t>
  </si>
  <si>
    <t>3)Poor</t>
  </si>
  <si>
    <t xml:space="preserve">1)Low </t>
  </si>
  <si>
    <t>2)Moderate</t>
  </si>
  <si>
    <t>3)High</t>
  </si>
  <si>
    <t>1)Short</t>
  </si>
  <si>
    <t>3)Long</t>
  </si>
  <si>
    <t>Total pavement width (in feet):</t>
  </si>
  <si>
    <t>Centerlines</t>
  </si>
  <si>
    <t>Edgelines</t>
  </si>
  <si>
    <t>Enhanced Visibility</t>
  </si>
  <si>
    <t>Milled Markings</t>
  </si>
  <si>
    <t>Length (miles)</t>
  </si>
  <si>
    <t>Centerlines and Edgelines</t>
  </si>
  <si>
    <t>Estimated
Cost</t>
  </si>
  <si>
    <t>Enhanced Durability Material</t>
  </si>
  <si>
    <t>Alternatives</t>
  </si>
  <si>
    <t>Edgeline</t>
  </si>
  <si>
    <t>Centerline and edgeline</t>
  </si>
  <si>
    <t>Enhanced durability</t>
  </si>
  <si>
    <t>Enhanced visibility</t>
  </si>
  <si>
    <t>Input Range</t>
  </si>
  <si>
    <t>Password: MNDOT</t>
  </si>
  <si>
    <t>C1: Project Type</t>
  </si>
  <si>
    <t>C2: CRSP Star Rating</t>
  </si>
  <si>
    <t>1 Star</t>
  </si>
  <si>
    <t>0 Star</t>
  </si>
  <si>
    <t>7 Star</t>
  </si>
  <si>
    <t>6 Star</t>
  </si>
  <si>
    <t>5 Star</t>
  </si>
  <si>
    <t>4 Star</t>
  </si>
  <si>
    <t>3 Star</t>
  </si>
  <si>
    <t>2 Star</t>
  </si>
  <si>
    <t>C3: Functional Classification</t>
  </si>
  <si>
    <t>C4: Pavement Condition</t>
  </si>
  <si>
    <t>C5: Traffic Volume</t>
  </si>
  <si>
    <t>C6: Marking Age</t>
  </si>
  <si>
    <t>C7: Pavement width</t>
  </si>
  <si>
    <t>C8: Cost</t>
  </si>
  <si>
    <t>C9: Durability/lifespan</t>
  </si>
  <si>
    <t>C10: Crash Reduction</t>
  </si>
  <si>
    <t>W9</t>
  </si>
  <si>
    <t>W10</t>
  </si>
  <si>
    <t>Project Type Matrix</t>
  </si>
  <si>
    <t>CRSP Star Ratings Martix</t>
  </si>
  <si>
    <t>2.) Enter total marking cost estimates (per foot):
(I.e. cost for two edgelines on a roadway, not individual.)</t>
  </si>
  <si>
    <t>Roadway Functional Class:</t>
  </si>
  <si>
    <t>1) Maj. Art.</t>
  </si>
  <si>
    <t>2) Min. Art.</t>
  </si>
  <si>
    <t>3) Maj. Coll.</t>
  </si>
  <si>
    <t>4) Min. Coll.</t>
  </si>
  <si>
    <t>5) Local</t>
  </si>
  <si>
    <t>1) Good</t>
  </si>
  <si>
    <t>Pavement Condition:</t>
  </si>
  <si>
    <t>2) Fair</t>
  </si>
  <si>
    <t>3) Poor</t>
  </si>
  <si>
    <t>Marking Cost Preference:</t>
  </si>
  <si>
    <t>1) Low</t>
  </si>
  <si>
    <t>2) Medium</t>
  </si>
  <si>
    <t>3) High</t>
  </si>
  <si>
    <t>Crash Reduction Potential:</t>
  </si>
  <si>
    <t>Marking Durability:</t>
  </si>
  <si>
    <t>Current marking 
age</t>
  </si>
  <si>
    <t>1) 1 year</t>
  </si>
  <si>
    <t>2) 2 years</t>
  </si>
  <si>
    <t>3) 3 years</t>
  </si>
  <si>
    <t>4) 4+ years</t>
  </si>
  <si>
    <t># of CRSP Stars  (0 if not CRSP project)</t>
  </si>
  <si>
    <t>Pavement Marking Prioritization Tool</t>
  </si>
  <si>
    <t>1.) Enter total marking budget:</t>
  </si>
  <si>
    <t>3.) Enter project data in cells below:</t>
  </si>
  <si>
    <t>Centerlines &amp;  Edgelines</t>
  </si>
  <si>
    <t>Recommended Alternative</t>
  </si>
  <si>
    <t>Enter data into highlighted boxes and under the highlighted sections.</t>
  </si>
  <si>
    <t>1)CSAH</t>
  </si>
  <si>
    <t>1) CSAH</t>
  </si>
  <si>
    <t>2) County Road</t>
  </si>
  <si>
    <t>2)County Road</t>
  </si>
  <si>
    <t>Road Type:</t>
  </si>
  <si>
    <t>Route Prioritization</t>
  </si>
  <si>
    <t>Marking Type Prioritization</t>
  </si>
  <si>
    <t>Site Rank</t>
  </si>
  <si>
    <t>Length</t>
  </si>
  <si>
    <t>Estimated Cost</t>
  </si>
  <si>
    <t>CRSP Tiebreaker</t>
  </si>
  <si>
    <t>Funct Cl Tiebreaker</t>
  </si>
  <si>
    <t>AADT Tiebreaker</t>
  </si>
  <si>
    <t>Pavement Tiebreaker</t>
  </si>
  <si>
    <t>Marking Age Tiebreaker</t>
  </si>
  <si>
    <t>Tiebreaker Sum</t>
  </si>
  <si>
    <t>Site</t>
  </si>
  <si>
    <t>Cost tiebreaker</t>
  </si>
  <si>
    <t>Length tiebreaker</t>
  </si>
  <si>
    <t>Prioritized Sum</t>
  </si>
  <si>
    <t>Alternative Recommendation</t>
  </si>
  <si>
    <t xml:space="preserve">Raw Scoring Rank </t>
  </si>
  <si>
    <t>Tiebreakers to produce unique values for ranking</t>
  </si>
  <si>
    <t>Prioritized Site List Sorted by Ranking</t>
  </si>
  <si>
    <t>Note: Columns may be sorted via the dropdowns, but the content of cells should not be changed or forumals and references will be altered.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</si>
</sst>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164" formatCode="&quot;$&quot;#,##0.00"/>
    <numFmt numFmtId="165" formatCode="0.0"/>
    <numFmt numFmtId="166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2" xfId="0" applyNumberFormat="1" applyBorder="1" applyAlignment="1">
      <alignment horizontal="center"/>
    </xf>
    <xf numFmtId="0" fontId="0" fillId="0" borderId="3" xfId="0" applyBorder="1"/>
    <xf numFmtId="2" fontId="0" fillId="0" borderId="3" xfId="0" applyNumberFormat="1" applyBorder="1"/>
    <xf numFmtId="164" fontId="0" fillId="0" borderId="3" xfId="0" applyNumberFormat="1" applyBorder="1"/>
    <xf numFmtId="0" fontId="0" fillId="0" borderId="4" xfId="0" applyBorder="1"/>
    <xf numFmtId="164" fontId="0" fillId="0" borderId="4" xfId="0" applyNumberFormat="1" applyBorder="1"/>
    <xf numFmtId="0" fontId="7" fillId="0" borderId="0" xfId="0" applyFont="1"/>
    <xf numFmtId="0" fontId="2" fillId="0" borderId="3" xfId="0" applyFont="1" applyBorder="1"/>
    <xf numFmtId="0" fontId="3" fillId="0" borderId="3" xfId="0" applyFont="1" applyBorder="1"/>
    <xf numFmtId="0" fontId="0" fillId="0" borderId="1" xfId="0" applyBorder="1" applyAlignment="1">
      <alignment/>
    </xf>
    <xf numFmtId="164" fontId="7" fillId="2" borderId="3" xfId="0" applyNumberFormat="1" applyFont="1" applyFill="1" applyBorder="1"/>
    <xf numFmtId="164" fontId="7" fillId="2" borderId="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" xfId="0" applyBorder="1" applyAlignment="1">
      <alignment/>
    </xf>
    <xf numFmtId="4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0" fillId="2" borderId="0" xfId="0" applyNumberFormat="1" applyFill="1"/>
    <xf numFmtId="0" fontId="0" fillId="0" borderId="0" xfId="0" applyBorder="1"/>
    <xf numFmtId="0" fontId="0" fillId="0" borderId="0" xfId="0" applyFill="1" applyBorder="1"/>
    <xf numFmtId="0" fontId="2" fillId="0" borderId="5" xfId="0" applyFont="1" applyFill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0" xfId="0" applyNumberFormat="1" applyBorder="1"/>
    <xf numFmtId="164" fontId="0" fillId="0" borderId="0" xfId="0" applyNumberFormat="1" applyBorder="1"/>
    <xf numFmtId="0" fontId="0" fillId="0" borderId="6" xfId="0" applyBorder="1"/>
    <xf numFmtId="0" fontId="0" fillId="0" borderId="5" xfId="0" applyBorder="1"/>
    <xf numFmtId="164" fontId="2" fillId="0" borderId="0" xfId="0" applyNumberFormat="1" applyFont="1" applyBorder="1"/>
    <xf numFmtId="0" fontId="0" fillId="0" borderId="7" xfId="0" applyBorder="1"/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1" xfId="0" applyBorder="1" applyAlignment="1">
      <alignment/>
    </xf>
    <xf numFmtId="2" fontId="0" fillId="0" borderId="3" xfId="0" applyNumberFormat="1" applyFill="1" applyBorder="1"/>
    <xf numFmtId="0" fontId="0" fillId="0" borderId="3" xfId="0" applyFill="1" applyBorder="1"/>
    <xf numFmtId="2" fontId="0" fillId="0" borderId="7" xfId="0" applyNumberFormat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165" fontId="0" fillId="0" borderId="0" xfId="0" applyNumberFormat="1"/>
    <xf numFmtId="165" fontId="2" fillId="0" borderId="15" xfId="0" applyNumberFormat="1" applyFont="1" applyBorder="1" applyAlignment="1">
      <alignment wrapText="1"/>
    </xf>
    <xf numFmtId="165" fontId="2" fillId="0" borderId="16" xfId="0" applyNumberFormat="1" applyFont="1" applyBorder="1"/>
    <xf numFmtId="165" fontId="2" fillId="0" borderId="17" xfId="0" applyNumberFormat="1" applyFont="1" applyBorder="1"/>
    <xf numFmtId="165" fontId="2" fillId="0" borderId="18" xfId="0" applyNumberFormat="1" applyFont="1" applyBorder="1"/>
    <xf numFmtId="165" fontId="2" fillId="0" borderId="0" xfId="0" applyNumberFormat="1" applyFont="1" applyBorder="1"/>
    <xf numFmtId="164" fontId="0" fillId="0" borderId="3" xfId="0" applyNumberForma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0" xfId="0" applyNumberFormat="1" applyFill="1" applyBorder="1" applyAlignment="1">
      <alignment wrapText="1"/>
    </xf>
    <xf numFmtId="2" fontId="0" fillId="0" borderId="0" xfId="0" applyNumberFormat="1"/>
    <xf numFmtId="0" fontId="0" fillId="0" borderId="7" xfId="0" applyFill="1" applyBorder="1"/>
    <xf numFmtId="165" fontId="2" fillId="0" borderId="17" xfId="0" applyNumberFormat="1" applyFont="1" applyFill="1" applyBorder="1"/>
    <xf numFmtId="164" fontId="0" fillId="0" borderId="3" xfId="0" applyNumberFormat="1" applyFill="1" applyBorder="1"/>
    <xf numFmtId="164" fontId="0" fillId="0" borderId="3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wrapText="1"/>
    </xf>
    <xf numFmtId="166" fontId="0" fillId="0" borderId="0" xfId="0" applyNumberFormat="1"/>
    <xf numFmtId="2" fontId="0" fillId="0" borderId="0" xfId="0" applyNumberFormat="1" applyFill="1"/>
    <xf numFmtId="166" fontId="0" fillId="0" borderId="0" xfId="0" applyNumberFormat="1" applyFill="1"/>
    <xf numFmtId="164" fontId="0" fillId="0" borderId="7" xfId="0" applyNumberFormat="1" applyBorder="1"/>
    <xf numFmtId="164" fontId="0" fillId="0" borderId="7" xfId="0" applyNumberFormat="1" applyBorder="1" applyAlignment="1">
      <alignment horizontal="right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NumberFormat="1" applyBorder="1" applyAlignment="1">
      <alignment wrapText="1"/>
    </xf>
    <xf numFmtId="0" fontId="2" fillId="0" borderId="0" xfId="0" applyFont="1" applyFill="1" applyAlignment="1">
      <alignment wrapText="1"/>
    </xf>
    <xf numFmtId="164" fontId="0" fillId="0" borderId="0" xfId="0" applyNumberFormat="1" applyFill="1"/>
    <xf numFmtId="0" fontId="2" fillId="0" borderId="0" xfId="0" applyFont="1" applyBorder="1"/>
    <xf numFmtId="0" fontId="2" fillId="0" borderId="10" xfId="0" applyNumberFormat="1" applyFont="1" applyBorder="1" applyAlignment="1">
      <alignment wrapText="1"/>
    </xf>
    <xf numFmtId="0" fontId="2" fillId="0" borderId="19" xfId="0" applyFont="1" applyBorder="1" applyProtection="1">
      <protection/>
    </xf>
    <xf numFmtId="0" fontId="2" fillId="0" borderId="20" xfId="0" applyFont="1" applyBorder="1" applyProtection="1">
      <protection/>
    </xf>
    <xf numFmtId="0" fontId="2" fillId="0" borderId="20" xfId="0" applyFont="1" applyFill="1" applyBorder="1" applyProtection="1">
      <protection/>
    </xf>
    <xf numFmtId="0" fontId="4" fillId="0" borderId="3" xfId="0" applyFont="1" applyFill="1" applyBorder="1" applyAlignment="1">
      <alignment wrapText="1"/>
    </xf>
    <xf numFmtId="0" fontId="7" fillId="0" borderId="3" xfId="0" applyFont="1" applyFill="1" applyBorder="1"/>
    <xf numFmtId="164" fontId="4" fillId="0" borderId="3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8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42" fontId="4" fillId="2" borderId="0" xfId="0" applyNumberFormat="1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2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8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/>
    </xf>
    <xf numFmtId="0" fontId="0" fillId="0" borderId="24" xfId="0" applyBorder="1" applyAlignment="1">
      <alignment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11"/>
  <sheetViews>
    <sheetView tabSelected="1" workbookViewId="0" topLeftCell="A1">
      <pane ySplit="11" topLeftCell="A12" activePane="bottomLeft" state="frozen"/>
      <selection pane="bottomLeft" activeCell="E14" sqref="E14"/>
    </sheetView>
  </sheetViews>
  <sheetFormatPr defaultColWidth="9.140625" defaultRowHeight="15"/>
  <cols>
    <col min="1" max="4" width="5.00390625" style="0" customWidth="1"/>
    <col min="5" max="5" width="27.28125" style="0" customWidth="1"/>
    <col min="6" max="6" width="7.00390625" style="0" bestFit="1" customWidth="1"/>
    <col min="7" max="7" width="13.8515625" style="0" customWidth="1"/>
    <col min="8" max="8" width="11.8515625" style="0" customWidth="1"/>
    <col min="9" max="9" width="12.28125" style="0" customWidth="1"/>
    <col min="10" max="10" width="12.140625" style="0" customWidth="1"/>
    <col min="11" max="11" width="9.57421875" style="0" customWidth="1"/>
    <col min="12" max="12" width="13.8515625" style="0" customWidth="1"/>
    <col min="13" max="13" width="11.140625" style="0" customWidth="1"/>
    <col min="14" max="14" width="11.421875" style="0" customWidth="1"/>
    <col min="15" max="15" width="12.140625" style="0" customWidth="1"/>
    <col min="16" max="16" width="13.7109375" style="0" customWidth="1"/>
    <col min="17" max="17" width="4.7109375" style="0" customWidth="1"/>
    <col min="18" max="18" width="11.140625" style="0" bestFit="1" customWidth="1"/>
    <col min="19" max="19" width="9.57421875" style="0" bestFit="1" customWidth="1"/>
    <col min="20" max="20" width="11.28125" style="0" bestFit="1" customWidth="1"/>
    <col min="21" max="21" width="9.57421875" style="0" bestFit="1" customWidth="1"/>
    <col min="22" max="22" width="10.57421875" style="0" bestFit="1" customWidth="1"/>
    <col min="23" max="23" width="7.7109375" style="51" bestFit="1" customWidth="1"/>
    <col min="24" max="24" width="27.7109375" style="0" bestFit="1" customWidth="1"/>
    <col min="25" max="25" width="11.140625" style="0" bestFit="1" customWidth="1"/>
    <col min="26" max="26" width="13.57421875" style="0" hidden="1" customWidth="1"/>
    <col min="27" max="27" width="10.28125" style="1" bestFit="1" customWidth="1"/>
    <col min="28" max="28" width="10.28125" style="0" customWidth="1"/>
    <col min="29" max="29" width="11.57421875" style="0" hidden="1" customWidth="1"/>
    <col min="30" max="34" width="9.140625" style="0" hidden="1" customWidth="1"/>
    <col min="35" max="36" width="9.140625" style="60" hidden="1" customWidth="1"/>
    <col min="37" max="38" width="9.140625" style="0" hidden="1" customWidth="1"/>
  </cols>
  <sheetData>
    <row r="1" spans="5:28" ht="26.25">
      <c r="E1" s="90" t="s">
        <v>109</v>
      </c>
      <c r="F1" s="91"/>
      <c r="G1" s="91"/>
      <c r="H1" s="91"/>
      <c r="I1" s="92"/>
      <c r="J1" s="92"/>
      <c r="K1" s="92"/>
      <c r="L1" s="92"/>
      <c r="M1" s="92"/>
      <c r="N1" s="92"/>
      <c r="AA1" s="76"/>
      <c r="AB1" s="23"/>
    </row>
    <row r="2" spans="5:28" ht="26.25">
      <c r="E2" s="93" t="s">
        <v>114</v>
      </c>
      <c r="F2" s="94"/>
      <c r="G2" s="94"/>
      <c r="H2" s="94"/>
      <c r="I2" s="94"/>
      <c r="J2" s="21"/>
      <c r="K2" s="21"/>
      <c r="L2" s="17"/>
      <c r="M2" s="17"/>
      <c r="N2" s="17"/>
      <c r="O2" s="20"/>
      <c r="P2" s="21"/>
      <c r="Q2" s="21"/>
      <c r="R2" s="21"/>
      <c r="S2" s="21"/>
      <c r="T2" s="21"/>
      <c r="U2" s="21"/>
      <c r="AA2" s="76"/>
      <c r="AB2" s="23"/>
    </row>
    <row r="3" spans="5:28" ht="26.25">
      <c r="E3" s="20"/>
      <c r="F3" s="21"/>
      <c r="G3" s="21"/>
      <c r="H3" s="21"/>
      <c r="I3" s="21"/>
      <c r="J3" s="21"/>
      <c r="K3" s="21"/>
      <c r="L3" s="17"/>
      <c r="M3" s="17"/>
      <c r="N3" s="17"/>
      <c r="O3" s="20"/>
      <c r="P3" s="21"/>
      <c r="Q3" s="21"/>
      <c r="R3" s="21"/>
      <c r="S3" s="21"/>
      <c r="T3" s="21"/>
      <c r="U3" s="21"/>
      <c r="AA3" s="76"/>
      <c r="AB3" s="23"/>
    </row>
    <row r="4" spans="5:28" ht="26.25">
      <c r="E4" s="20" t="s">
        <v>110</v>
      </c>
      <c r="F4" s="21"/>
      <c r="G4" s="22">
        <v>150000</v>
      </c>
      <c r="H4" s="21"/>
      <c r="I4" s="21"/>
      <c r="J4" s="21"/>
      <c r="K4" s="21"/>
      <c r="L4" s="17"/>
      <c r="M4" s="17"/>
      <c r="N4" s="17"/>
      <c r="O4" s="20"/>
      <c r="P4" s="21"/>
      <c r="Q4" s="21"/>
      <c r="R4" s="21"/>
      <c r="S4" s="21"/>
      <c r="T4" s="21"/>
      <c r="U4" s="21"/>
      <c r="AA4" s="76"/>
      <c r="AB4" s="23"/>
    </row>
    <row r="6" spans="5:28" ht="31.5">
      <c r="E6" s="101" t="s">
        <v>86</v>
      </c>
      <c r="F6" s="102"/>
      <c r="G6" s="102"/>
      <c r="H6" s="102"/>
      <c r="I6" s="102"/>
      <c r="J6" s="26" t="s">
        <v>49</v>
      </c>
      <c r="K6" s="26" t="s">
        <v>50</v>
      </c>
      <c r="L6" s="27" t="s">
        <v>112</v>
      </c>
      <c r="M6" s="27" t="s">
        <v>51</v>
      </c>
      <c r="N6" s="27" t="s">
        <v>52</v>
      </c>
      <c r="O6" s="11"/>
      <c r="P6" s="18"/>
      <c r="Q6" s="18"/>
      <c r="AA6" s="76"/>
      <c r="AB6" s="23"/>
    </row>
    <row r="7" spans="5:28" ht="15.75">
      <c r="E7" s="11"/>
      <c r="F7" s="11"/>
      <c r="G7" s="11"/>
      <c r="H7" s="11"/>
      <c r="I7" s="11"/>
      <c r="J7" s="15">
        <v>0.05</v>
      </c>
      <c r="K7" s="15">
        <v>0.08</v>
      </c>
      <c r="L7" s="16">
        <v>0.13</v>
      </c>
      <c r="M7" s="15">
        <v>0.17</v>
      </c>
      <c r="N7" s="15">
        <v>0.54</v>
      </c>
      <c r="O7" s="11"/>
      <c r="P7" s="11"/>
      <c r="Q7" s="11"/>
      <c r="AA7" s="76"/>
      <c r="AB7" s="23"/>
    </row>
    <row r="8" spans="5:28" ht="15.75"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AA8" s="76"/>
      <c r="AB8" s="23"/>
    </row>
    <row r="9" spans="5:28" ht="16.5" thickBot="1">
      <c r="E9" s="96" t="s">
        <v>111</v>
      </c>
      <c r="F9" s="94"/>
      <c r="G9" s="94"/>
      <c r="H9" s="11"/>
      <c r="I9" s="11"/>
      <c r="J9" s="11"/>
      <c r="K9" s="11"/>
      <c r="L9" s="11"/>
      <c r="M9" s="11"/>
      <c r="N9" s="11"/>
      <c r="O9" s="11"/>
      <c r="P9" s="11"/>
      <c r="Q9" s="11"/>
      <c r="R9" s="95"/>
      <c r="S9" s="95"/>
      <c r="T9" s="95"/>
      <c r="U9" s="95"/>
      <c r="V9" s="95"/>
      <c r="W9" s="94"/>
      <c r="AA9" s="76"/>
      <c r="AB9" s="23"/>
    </row>
    <row r="10" spans="5:38" ht="16.5" thickBot="1">
      <c r="E10" s="21"/>
      <c r="F10" s="29"/>
      <c r="G10" s="97" t="s">
        <v>120</v>
      </c>
      <c r="H10" s="97"/>
      <c r="I10" s="97"/>
      <c r="J10" s="97"/>
      <c r="K10" s="97"/>
      <c r="L10" s="97"/>
      <c r="M10" s="98" t="s">
        <v>121</v>
      </c>
      <c r="N10" s="99"/>
      <c r="O10" s="99"/>
      <c r="P10" s="100"/>
      <c r="Q10" s="11"/>
      <c r="R10" s="103" t="s">
        <v>34</v>
      </c>
      <c r="S10" s="104"/>
      <c r="T10" s="104"/>
      <c r="U10" s="104"/>
      <c r="V10" s="104"/>
      <c r="W10" s="105"/>
      <c r="X10" s="86" t="s">
        <v>135</v>
      </c>
      <c r="Y10" s="87"/>
      <c r="Z10" s="87"/>
      <c r="AA10" s="88"/>
      <c r="AB10" s="23"/>
      <c r="AC10" s="89" t="s">
        <v>137</v>
      </c>
      <c r="AD10" s="89"/>
      <c r="AE10" s="89"/>
      <c r="AF10" s="89"/>
      <c r="AG10" s="89"/>
      <c r="AH10" s="89"/>
      <c r="AI10" s="89"/>
      <c r="AJ10" s="89"/>
      <c r="AK10" s="89"/>
      <c r="AL10" s="89"/>
    </row>
    <row r="11" spans="1:38" ht="60.75" customHeight="1" thickBot="1">
      <c r="A11" t="s">
        <v>131</v>
      </c>
      <c r="E11" s="85" t="s">
        <v>10</v>
      </c>
      <c r="F11" s="39" t="s">
        <v>53</v>
      </c>
      <c r="G11" s="40" t="s">
        <v>119</v>
      </c>
      <c r="H11" s="41" t="s">
        <v>108</v>
      </c>
      <c r="I11" s="41" t="s">
        <v>87</v>
      </c>
      <c r="J11" s="41" t="s">
        <v>94</v>
      </c>
      <c r="K11" s="41" t="s">
        <v>11</v>
      </c>
      <c r="L11" s="42" t="s">
        <v>103</v>
      </c>
      <c r="M11" s="37" t="s">
        <v>48</v>
      </c>
      <c r="N11" s="38" t="s">
        <v>97</v>
      </c>
      <c r="O11" s="38" t="s">
        <v>102</v>
      </c>
      <c r="P11" s="39" t="s">
        <v>101</v>
      </c>
      <c r="R11" s="48" t="s">
        <v>1</v>
      </c>
      <c r="S11" s="49" t="s">
        <v>50</v>
      </c>
      <c r="T11" s="49" t="s">
        <v>54</v>
      </c>
      <c r="U11" s="49" t="s">
        <v>51</v>
      </c>
      <c r="V11" s="50" t="s">
        <v>56</v>
      </c>
      <c r="W11" s="52" t="s">
        <v>33</v>
      </c>
      <c r="X11" s="71" t="s">
        <v>113</v>
      </c>
      <c r="Y11" s="72" t="s">
        <v>55</v>
      </c>
      <c r="Z11" s="73" t="s">
        <v>0</v>
      </c>
      <c r="AA11" s="77" t="s">
        <v>122</v>
      </c>
      <c r="AB11" s="43"/>
      <c r="AC11" s="59" t="s">
        <v>136</v>
      </c>
      <c r="AD11" s="59" t="s">
        <v>125</v>
      </c>
      <c r="AE11" s="59" t="s">
        <v>126</v>
      </c>
      <c r="AF11" s="59" t="s">
        <v>127</v>
      </c>
      <c r="AG11" s="59" t="s">
        <v>128</v>
      </c>
      <c r="AH11" s="59" t="s">
        <v>129</v>
      </c>
      <c r="AI11" s="65" t="s">
        <v>132</v>
      </c>
      <c r="AJ11" s="65" t="s">
        <v>133</v>
      </c>
      <c r="AK11" s="59" t="s">
        <v>130</v>
      </c>
      <c r="AL11" s="59" t="s">
        <v>134</v>
      </c>
    </row>
    <row r="12" spans="1:38" ht="14.25" customHeight="1">
      <c r="A12">
        <v>1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R12" s="47" t="str">
        <f>IF('CalcEng 2'!BB7&gt;0,'CalcEng 2'!BB7,"")</f>
        <v/>
      </c>
      <c r="S12" s="47" t="str">
        <f>IF('CalcEng 2'!BC7&gt;0,'CalcEng 2'!BC7,"")</f>
        <v/>
      </c>
      <c r="T12" s="47" t="str">
        <f>IF('CalcEng 2'!BD7&gt;0,'CalcEng 2'!BD7,"")</f>
        <v/>
      </c>
      <c r="U12" s="47" t="str">
        <f>IF('CalcEng 2'!BE7&gt;0,'CalcEng 2'!BE7,"")</f>
        <v/>
      </c>
      <c r="V12" s="47" t="str">
        <f>IF('CalcEng 2'!BF7&gt;0,'CalcEng 2'!BF7,"")</f>
        <v/>
      </c>
      <c r="W12" s="53">
        <f>MAX(R12:V12)</f>
        <v>0</v>
      </c>
      <c r="X12" s="36" t="str">
        <f>_xlfn.IFNA(INDEX($R$11:$V$11,MATCH(MAX(R12:V12),R12:V12,0)),"")</f>
        <v/>
      </c>
      <c r="Y12" s="69">
        <f aca="true" t="shared" si="0" ref="Y12:Y59">IF(X12="Centerline",(F12*5280*$J$7),IF(X12="Edgelines",(F12*5280*2*$K$7),IF(X12="Centerlines and Edgelines",(F12*5280*$L$7),IF(X12="Enhanced Visibility",(F12*5280*$M$7),IF(X12="Enhanced Durability Material",(F12*5280*$N$7),0)))))</f>
        <v>0</v>
      </c>
      <c r="Z12" s="70">
        <f>$G$4-Y12</f>
        <v>150000</v>
      </c>
      <c r="AA12" s="78" t="str">
        <f aca="true" t="shared" si="1" ref="AA12:AA75">IF(AL12&gt;0,(_xlfn.RANK.EQ(AL12,$AL$12:$AL$511)+COUNTIF($AL$12:$AL$511,V12)),"")</f>
        <v/>
      </c>
      <c r="AB12" s="23"/>
      <c r="AC12" s="60">
        <f aca="true" t="shared" si="2" ref="AC12:AC75">IF(W12&gt;0,(_xlfn.RANK.EQ(W12,$W$12:$W$511)+COUNTIF($W$12:$W$511,W12)-1),0)</f>
        <v>0</v>
      </c>
      <c r="AD12" s="60">
        <f aca="true" t="shared" si="3" ref="AD12:AD75">H12*0.1</f>
        <v>0</v>
      </c>
      <c r="AE12">
        <f aca="true" t="shared" si="4" ref="AE12:AE75">IF(I12="1) Maj. Art.",5/100,IF(I12="2) Min. Art.",4/100,IF(I12="3) Maj. Coll.",3/100,IF(I12="4) Min. Coll.",2/100,IF(I12="5) Local",1/100,0)))))</f>
        <v>0</v>
      </c>
      <c r="AF12" s="60">
        <f aca="true" t="shared" si="5" ref="AF12:AF75">IF(COUNTIF($K$12:$K$511,K12)&gt;0,RANK(K12,$K$12:$K$511,1)/100,0)</f>
        <v>0</v>
      </c>
      <c r="AG12">
        <f aca="true" t="shared" si="6" ref="AG12:AG75">IF(J12="1) Good",5/100,IF(J12="2) Fair",3/100,IF(J12="3) Poor",1/100,0)))</f>
        <v>0</v>
      </c>
      <c r="AH12">
        <f aca="true" t="shared" si="7" ref="AH12:AH75">IF(L12="1) 1 Year",1/50,IF(L12="2) 2 Years",2/50,IF(L12="3) 3 Years",3/50,IF(L12="4) 4+ Years",4/50,0))))</f>
        <v>0</v>
      </c>
      <c r="AI12" s="60">
        <f aca="true" t="shared" si="8" ref="AI12:AI75">IF(Y12&gt;0,(_xlfn.RANK.EQ(Y12,$Y$12:$Y$511)+COUNTIF($Y$12:$Y$511,Y12)),0)/1000</f>
        <v>0</v>
      </c>
      <c r="AJ12" s="60">
        <f aca="true" t="shared" si="9" ref="AJ12:AJ75">IF(F12&gt;0,(_xlfn.RANK.EQ(F12,$F$12:$F$511)+COUNTIF($F$12:$F$511,F12)),0)*0.001</f>
        <v>0</v>
      </c>
      <c r="AK12" s="60">
        <f>SUM(AD12,AF12,AH12,AG12,AE12,AI12,AJ12)</f>
        <v>0</v>
      </c>
      <c r="AL12" s="66">
        <f aca="true" t="shared" si="10" ref="AL12:AL75">W12+AK12</f>
        <v>0</v>
      </c>
    </row>
    <row r="13" spans="1:38" ht="15">
      <c r="A13">
        <v>2</v>
      </c>
      <c r="E13" s="6"/>
      <c r="F13" s="6"/>
      <c r="G13" s="36"/>
      <c r="H13" s="6"/>
      <c r="I13" s="6"/>
      <c r="J13" s="6"/>
      <c r="K13" s="36"/>
      <c r="L13" s="6"/>
      <c r="M13" s="6"/>
      <c r="N13" s="6"/>
      <c r="O13" s="6"/>
      <c r="P13" s="6"/>
      <c r="R13" s="7" t="str">
        <f>IF('CalcEng 2'!BB9&gt;0,'CalcEng 2'!BB9,"")</f>
        <v/>
      </c>
      <c r="S13" s="7" t="str">
        <f>IF('CalcEng 2'!BC9&gt;0,'CalcEng 2'!BC9,"")</f>
        <v/>
      </c>
      <c r="T13" s="7" t="str">
        <f>IF('CalcEng 2'!BD9&gt;0,'CalcEng 2'!BD9,"")</f>
        <v/>
      </c>
      <c r="U13" s="7" t="str">
        <f>IF('CalcEng 2'!BE9&gt;0,'CalcEng 2'!BE9,"")</f>
        <v/>
      </c>
      <c r="V13" s="7" t="str">
        <f>IF('CalcEng 2'!BF9&gt;0,'CalcEng 2'!BF9,"")</f>
        <v/>
      </c>
      <c r="W13" s="54">
        <f aca="true" t="shared" si="11" ref="W13">MAX(R13:V13)</f>
        <v>0</v>
      </c>
      <c r="X13" s="6" t="str">
        <f aca="true" t="shared" si="12" ref="X13:X59">_xlfn.IFNA(INDEX($R$11:$V$11,MATCH(MAX(R13:V13),R13:V13,0)),"")</f>
        <v/>
      </c>
      <c r="Y13" s="8">
        <f t="shared" si="0"/>
        <v>0</v>
      </c>
      <c r="Z13" s="57" t="str">
        <f>IF(Y13&gt;0,Z12-Y13,"$0.00")</f>
        <v>$0.00</v>
      </c>
      <c r="AA13" s="79" t="str">
        <f t="shared" si="1"/>
        <v/>
      </c>
      <c r="AB13" s="23"/>
      <c r="AC13" s="60">
        <f t="shared" si="2"/>
        <v>0</v>
      </c>
      <c r="AD13" s="60">
        <f t="shared" si="3"/>
        <v>0</v>
      </c>
      <c r="AE13">
        <f t="shared" si="4"/>
        <v>0</v>
      </c>
      <c r="AF13" s="60">
        <f t="shared" si="5"/>
        <v>0</v>
      </c>
      <c r="AG13">
        <f t="shared" si="6"/>
        <v>0</v>
      </c>
      <c r="AH13">
        <f t="shared" si="7"/>
        <v>0</v>
      </c>
      <c r="AI13" s="60">
        <f t="shared" si="8"/>
        <v>0</v>
      </c>
      <c r="AJ13" s="60">
        <f t="shared" si="9"/>
        <v>0</v>
      </c>
      <c r="AK13" s="60">
        <f aca="true" t="shared" si="13" ref="AK13:AK76">SUM(AD13,AF13,AH13,AG13,AE13,AI13,AJ13)</f>
        <v>0</v>
      </c>
      <c r="AL13" s="66">
        <f t="shared" si="10"/>
        <v>0</v>
      </c>
    </row>
    <row r="14" spans="1:38" s="4" customFormat="1" ht="15">
      <c r="A14" s="4">
        <v>3</v>
      </c>
      <c r="E14" s="46"/>
      <c r="F14" s="46"/>
      <c r="G14" s="61"/>
      <c r="H14" s="46"/>
      <c r="I14" s="46"/>
      <c r="J14" s="46"/>
      <c r="K14" s="61"/>
      <c r="L14" s="46"/>
      <c r="M14" s="46"/>
      <c r="N14" s="46"/>
      <c r="O14" s="46"/>
      <c r="P14" s="46"/>
      <c r="R14" s="45" t="str">
        <f>IF('CalcEng 2'!BB11&gt;0,'CalcEng 2'!BB11,"")</f>
        <v/>
      </c>
      <c r="S14" s="45" t="str">
        <f>IF('CalcEng 2'!BC11&gt;0,'CalcEng 2'!BC11,"")</f>
        <v/>
      </c>
      <c r="T14" s="45" t="str">
        <f>IF('CalcEng 2'!BD11&gt;0,'CalcEng 2'!BD11,"")</f>
        <v/>
      </c>
      <c r="U14" s="45" t="str">
        <f>IF('CalcEng 2'!BE11&gt;0,'CalcEng 2'!BE11,"")</f>
        <v/>
      </c>
      <c r="V14" s="45" t="str">
        <f>IF('CalcEng 2'!BF11&gt;0,'CalcEng 2'!BF11,"")</f>
        <v/>
      </c>
      <c r="W14" s="62">
        <f>MAX(R14:V14)</f>
        <v>0</v>
      </c>
      <c r="X14" s="46" t="str">
        <f t="shared" si="12"/>
        <v/>
      </c>
      <c r="Y14" s="63">
        <f t="shared" si="0"/>
        <v>0</v>
      </c>
      <c r="Z14" s="64" t="str">
        <f aca="true" t="shared" si="14" ref="Z14:Z77">IF(Y14&gt;0,Z13-Y14,"$0.00")</f>
        <v>$0.00</v>
      </c>
      <c r="AA14" s="79" t="str">
        <f t="shared" si="1"/>
        <v/>
      </c>
      <c r="AB14" s="24"/>
      <c r="AC14" s="60">
        <f t="shared" si="2"/>
        <v>0</v>
      </c>
      <c r="AD14" s="60">
        <f t="shared" si="3"/>
        <v>0</v>
      </c>
      <c r="AE14">
        <f t="shared" si="4"/>
        <v>0</v>
      </c>
      <c r="AF14" s="60">
        <f t="shared" si="5"/>
        <v>0</v>
      </c>
      <c r="AG14" s="4">
        <f t="shared" si="6"/>
        <v>0</v>
      </c>
      <c r="AH14">
        <f t="shared" si="7"/>
        <v>0</v>
      </c>
      <c r="AI14" s="60">
        <f t="shared" si="8"/>
        <v>0</v>
      </c>
      <c r="AJ14" s="60">
        <f t="shared" si="9"/>
        <v>0</v>
      </c>
      <c r="AK14" s="60">
        <f t="shared" si="13"/>
        <v>0</v>
      </c>
      <c r="AL14" s="66">
        <f t="shared" si="10"/>
        <v>0</v>
      </c>
    </row>
    <row r="15" spans="1:38" s="4" customFormat="1" ht="15">
      <c r="A15" s="4">
        <v>4</v>
      </c>
      <c r="E15" s="46"/>
      <c r="F15" s="46"/>
      <c r="G15" s="61"/>
      <c r="H15" s="46"/>
      <c r="I15" s="46"/>
      <c r="J15" s="46"/>
      <c r="K15" s="61"/>
      <c r="L15" s="46"/>
      <c r="M15" s="46"/>
      <c r="N15" s="46"/>
      <c r="O15" s="46"/>
      <c r="P15" s="46"/>
      <c r="R15" s="45" t="str">
        <f>IF('CalcEng 2'!BB13&gt;0,'CalcEng 2'!BB13,"")</f>
        <v/>
      </c>
      <c r="S15" s="45" t="str">
        <f>IF('CalcEng 2'!BC13&gt;0,'CalcEng 2'!BC13,"")</f>
        <v/>
      </c>
      <c r="T15" s="45" t="str">
        <f>IF('CalcEng 2'!BD13&gt;0,'CalcEng 2'!BD13,"")</f>
        <v/>
      </c>
      <c r="U15" s="45" t="str">
        <f>IF('CalcEng 2'!BE13&gt;0,'CalcEng 2'!BE13,"")</f>
        <v/>
      </c>
      <c r="V15" s="45" t="str">
        <f>IF('CalcEng 2'!BF13&gt;0,'CalcEng 2'!BF13,"")</f>
        <v/>
      </c>
      <c r="W15" s="62">
        <f aca="true" t="shared" si="15" ref="W15:W24">MAX(R15:V15)</f>
        <v>0</v>
      </c>
      <c r="X15" s="46" t="str">
        <f t="shared" si="12"/>
        <v/>
      </c>
      <c r="Y15" s="63">
        <f t="shared" si="0"/>
        <v>0</v>
      </c>
      <c r="Z15" s="64" t="str">
        <f t="shared" si="14"/>
        <v>$0.00</v>
      </c>
      <c r="AA15" s="79" t="str">
        <f t="shared" si="1"/>
        <v/>
      </c>
      <c r="AB15" s="24"/>
      <c r="AC15" s="60">
        <f t="shared" si="2"/>
        <v>0</v>
      </c>
      <c r="AD15" s="60">
        <f t="shared" si="3"/>
        <v>0</v>
      </c>
      <c r="AE15">
        <f t="shared" si="4"/>
        <v>0</v>
      </c>
      <c r="AF15" s="60">
        <f t="shared" si="5"/>
        <v>0</v>
      </c>
      <c r="AG15" s="4">
        <f t="shared" si="6"/>
        <v>0</v>
      </c>
      <c r="AH15">
        <f t="shared" si="7"/>
        <v>0</v>
      </c>
      <c r="AI15" s="60">
        <f t="shared" si="8"/>
        <v>0</v>
      </c>
      <c r="AJ15" s="60">
        <f t="shared" si="9"/>
        <v>0</v>
      </c>
      <c r="AK15" s="60">
        <f t="shared" si="13"/>
        <v>0</v>
      </c>
      <c r="AL15" s="66">
        <f t="shared" si="10"/>
        <v>0</v>
      </c>
    </row>
    <row r="16" spans="1:38" s="4" customFormat="1" ht="15">
      <c r="A16" s="4">
        <v>5</v>
      </c>
      <c r="E16" s="46"/>
      <c r="F16" s="46"/>
      <c r="G16" s="61"/>
      <c r="H16" s="46"/>
      <c r="I16" s="46"/>
      <c r="J16" s="46"/>
      <c r="K16" s="61"/>
      <c r="L16" s="46"/>
      <c r="M16" s="46"/>
      <c r="N16" s="46"/>
      <c r="O16" s="46"/>
      <c r="P16" s="46"/>
      <c r="R16" s="45" t="str">
        <f>IF('CalcEng 2'!BB15&gt;0,'CalcEng 2'!BB15,"")</f>
        <v/>
      </c>
      <c r="S16" s="45" t="str">
        <f>IF('CalcEng 2'!BC15&gt;0,'CalcEng 2'!BC15,"")</f>
        <v/>
      </c>
      <c r="T16" s="45" t="str">
        <f>IF('CalcEng 2'!BD15&gt;0,'CalcEng 2'!BD15,"")</f>
        <v/>
      </c>
      <c r="U16" s="45" t="str">
        <f>IF('CalcEng 2'!BE15&gt;0,'CalcEng 2'!BE15,"")</f>
        <v/>
      </c>
      <c r="V16" s="45" t="str">
        <f>IF('CalcEng 2'!BF15&gt;0,'CalcEng 2'!BF15,"")</f>
        <v/>
      </c>
      <c r="W16" s="62">
        <f t="shared" si="15"/>
        <v>0</v>
      </c>
      <c r="X16" s="46" t="str">
        <f t="shared" si="12"/>
        <v/>
      </c>
      <c r="Y16" s="63">
        <f t="shared" si="0"/>
        <v>0</v>
      </c>
      <c r="Z16" s="64" t="str">
        <f t="shared" si="14"/>
        <v>$0.00</v>
      </c>
      <c r="AA16" s="79" t="str">
        <f t="shared" si="1"/>
        <v/>
      </c>
      <c r="AB16" s="24"/>
      <c r="AC16" s="60">
        <f t="shared" si="2"/>
        <v>0</v>
      </c>
      <c r="AD16" s="60">
        <f t="shared" si="3"/>
        <v>0</v>
      </c>
      <c r="AE16">
        <f t="shared" si="4"/>
        <v>0</v>
      </c>
      <c r="AF16" s="60">
        <f t="shared" si="5"/>
        <v>0</v>
      </c>
      <c r="AG16" s="4">
        <f t="shared" si="6"/>
        <v>0</v>
      </c>
      <c r="AH16">
        <f t="shared" si="7"/>
        <v>0</v>
      </c>
      <c r="AI16" s="60">
        <f t="shared" si="8"/>
        <v>0</v>
      </c>
      <c r="AJ16" s="60">
        <f t="shared" si="9"/>
        <v>0</v>
      </c>
      <c r="AK16" s="60">
        <f t="shared" si="13"/>
        <v>0</v>
      </c>
      <c r="AL16" s="66">
        <f t="shared" si="10"/>
        <v>0</v>
      </c>
    </row>
    <row r="17" spans="1:38" s="4" customFormat="1" ht="15">
      <c r="A17" s="4">
        <v>6</v>
      </c>
      <c r="E17" s="46"/>
      <c r="F17" s="46"/>
      <c r="G17" s="61"/>
      <c r="H17" s="46"/>
      <c r="I17" s="46"/>
      <c r="J17" s="46"/>
      <c r="K17" s="61"/>
      <c r="L17" s="46"/>
      <c r="M17" s="46"/>
      <c r="N17" s="46"/>
      <c r="O17" s="46"/>
      <c r="P17" s="46"/>
      <c r="R17" s="45" t="str">
        <f>IF('CalcEng 2'!BB17&gt;0,'CalcEng 2'!BB17,"")</f>
        <v/>
      </c>
      <c r="S17" s="45" t="str">
        <f>IF('CalcEng 2'!BC17&gt;0,'CalcEng 2'!BC17,"")</f>
        <v/>
      </c>
      <c r="T17" s="45" t="str">
        <f>IF('CalcEng 2'!BD17&gt;0,'CalcEng 2'!BD17,"")</f>
        <v/>
      </c>
      <c r="U17" s="45" t="str">
        <f>IF('CalcEng 2'!BE17&gt;0,'CalcEng 2'!BE17,"")</f>
        <v/>
      </c>
      <c r="V17" s="45" t="str">
        <f>IF('CalcEng 2'!BF17&gt;0,'CalcEng 2'!BF17,"")</f>
        <v/>
      </c>
      <c r="W17" s="62">
        <f t="shared" si="15"/>
        <v>0</v>
      </c>
      <c r="X17" s="46" t="str">
        <f t="shared" si="12"/>
        <v/>
      </c>
      <c r="Y17" s="63">
        <f t="shared" si="0"/>
        <v>0</v>
      </c>
      <c r="Z17" s="64" t="str">
        <f t="shared" si="14"/>
        <v>$0.00</v>
      </c>
      <c r="AA17" s="79" t="str">
        <f t="shared" si="1"/>
        <v/>
      </c>
      <c r="AB17" s="24"/>
      <c r="AC17" s="60">
        <f t="shared" si="2"/>
        <v>0</v>
      </c>
      <c r="AD17" s="60">
        <f t="shared" si="3"/>
        <v>0</v>
      </c>
      <c r="AE17">
        <f t="shared" si="4"/>
        <v>0</v>
      </c>
      <c r="AF17" s="60">
        <f t="shared" si="5"/>
        <v>0</v>
      </c>
      <c r="AG17" s="4">
        <f t="shared" si="6"/>
        <v>0</v>
      </c>
      <c r="AH17">
        <f t="shared" si="7"/>
        <v>0</v>
      </c>
      <c r="AI17" s="60">
        <f t="shared" si="8"/>
        <v>0</v>
      </c>
      <c r="AJ17" s="60">
        <f t="shared" si="9"/>
        <v>0</v>
      </c>
      <c r="AK17" s="60">
        <f t="shared" si="13"/>
        <v>0</v>
      </c>
      <c r="AL17" s="66">
        <f t="shared" si="10"/>
        <v>0</v>
      </c>
    </row>
    <row r="18" spans="1:38" ht="15">
      <c r="A18">
        <v>7</v>
      </c>
      <c r="E18" s="6"/>
      <c r="F18" s="6"/>
      <c r="G18" s="36"/>
      <c r="H18" s="6"/>
      <c r="I18" s="6"/>
      <c r="J18" s="6"/>
      <c r="K18" s="6"/>
      <c r="L18" s="6"/>
      <c r="M18" s="6"/>
      <c r="N18" s="6"/>
      <c r="O18" s="6"/>
      <c r="P18" s="6"/>
      <c r="R18" s="7" t="str">
        <f>IF('CalcEng 2'!BB19&gt;0,'CalcEng 2'!BB19,"")</f>
        <v/>
      </c>
      <c r="S18" s="7" t="str">
        <f>IF('CalcEng 2'!BC19&gt;0,'CalcEng 2'!BC19,"")</f>
        <v/>
      </c>
      <c r="T18" s="7" t="str">
        <f>IF('CalcEng 2'!BD19&gt;0,'CalcEng 2'!BD19,"")</f>
        <v/>
      </c>
      <c r="U18" s="7" t="str">
        <f>IF('CalcEng 2'!BE19&gt;0,'CalcEng 2'!BE19,"")</f>
        <v/>
      </c>
      <c r="V18" s="7" t="str">
        <f>IF('CalcEng 2'!BF19&gt;0,'CalcEng 2'!BF19,"")</f>
        <v/>
      </c>
      <c r="W18" s="54">
        <f>MAX(R18:V18)</f>
        <v>0</v>
      </c>
      <c r="X18" s="6" t="str">
        <f t="shared" si="12"/>
        <v/>
      </c>
      <c r="Y18" s="8">
        <f t="shared" si="0"/>
        <v>0</v>
      </c>
      <c r="Z18" s="57" t="str">
        <f t="shared" si="14"/>
        <v>$0.00</v>
      </c>
      <c r="AA18" s="79" t="str">
        <f t="shared" si="1"/>
        <v/>
      </c>
      <c r="AB18" s="23"/>
      <c r="AC18" s="60">
        <f t="shared" si="2"/>
        <v>0</v>
      </c>
      <c r="AD18" s="60">
        <f t="shared" si="3"/>
        <v>0</v>
      </c>
      <c r="AE18">
        <f t="shared" si="4"/>
        <v>0</v>
      </c>
      <c r="AF18" s="60">
        <f t="shared" si="5"/>
        <v>0</v>
      </c>
      <c r="AG18">
        <f t="shared" si="6"/>
        <v>0</v>
      </c>
      <c r="AH18">
        <f t="shared" si="7"/>
        <v>0</v>
      </c>
      <c r="AI18" s="60">
        <f t="shared" si="8"/>
        <v>0</v>
      </c>
      <c r="AJ18" s="60">
        <f t="shared" si="9"/>
        <v>0</v>
      </c>
      <c r="AK18" s="60">
        <f t="shared" si="13"/>
        <v>0</v>
      </c>
      <c r="AL18" s="66">
        <f t="shared" si="10"/>
        <v>0</v>
      </c>
    </row>
    <row r="19" spans="1:38" ht="15">
      <c r="A19">
        <v>8</v>
      </c>
      <c r="E19" s="6"/>
      <c r="F19" s="6"/>
      <c r="G19" s="36"/>
      <c r="H19" s="6"/>
      <c r="I19" s="6"/>
      <c r="J19" s="6"/>
      <c r="K19" s="6"/>
      <c r="L19" s="6"/>
      <c r="M19" s="6"/>
      <c r="N19" s="6"/>
      <c r="O19" s="6"/>
      <c r="P19" s="6"/>
      <c r="R19" s="7" t="str">
        <f>IF('CalcEng 2'!BB21&gt;0,'CalcEng 2'!BB21,"")</f>
        <v/>
      </c>
      <c r="S19" s="7" t="str">
        <f>IF('CalcEng 2'!BC21&gt;0,'CalcEng 2'!BC21,"")</f>
        <v/>
      </c>
      <c r="T19" s="7" t="str">
        <f>IF('CalcEng 2'!BD21&gt;0,'CalcEng 2'!BD21,"")</f>
        <v/>
      </c>
      <c r="U19" s="7" t="str">
        <f>IF('CalcEng 2'!BE21&gt;0,'CalcEng 2'!BE21,"")</f>
        <v/>
      </c>
      <c r="V19" s="7" t="str">
        <f>IF('CalcEng 2'!BF21&gt;0,'CalcEng 2'!BF21,"")</f>
        <v/>
      </c>
      <c r="W19" s="54">
        <f t="shared" si="15"/>
        <v>0</v>
      </c>
      <c r="X19" s="6" t="str">
        <f t="shared" si="12"/>
        <v/>
      </c>
      <c r="Y19" s="8">
        <f t="shared" si="0"/>
        <v>0</v>
      </c>
      <c r="Z19" s="57" t="str">
        <f t="shared" si="14"/>
        <v>$0.00</v>
      </c>
      <c r="AA19" s="79" t="str">
        <f t="shared" si="1"/>
        <v/>
      </c>
      <c r="AB19" s="23"/>
      <c r="AC19" s="60">
        <f t="shared" si="2"/>
        <v>0</v>
      </c>
      <c r="AD19" s="60">
        <f t="shared" si="3"/>
        <v>0</v>
      </c>
      <c r="AE19">
        <f t="shared" si="4"/>
        <v>0</v>
      </c>
      <c r="AF19" s="60">
        <f t="shared" si="5"/>
        <v>0</v>
      </c>
      <c r="AG19">
        <f t="shared" si="6"/>
        <v>0</v>
      </c>
      <c r="AH19">
        <f t="shared" si="7"/>
        <v>0</v>
      </c>
      <c r="AI19" s="60">
        <f t="shared" si="8"/>
        <v>0</v>
      </c>
      <c r="AJ19" s="60">
        <f t="shared" si="9"/>
        <v>0</v>
      </c>
      <c r="AK19" s="60">
        <f t="shared" si="13"/>
        <v>0</v>
      </c>
      <c r="AL19" s="66">
        <f t="shared" si="10"/>
        <v>0</v>
      </c>
    </row>
    <row r="20" spans="1:38" ht="15">
      <c r="A20">
        <v>9</v>
      </c>
      <c r="E20" s="6"/>
      <c r="F20" s="6"/>
      <c r="G20" s="36"/>
      <c r="H20" s="6"/>
      <c r="I20" s="6"/>
      <c r="J20" s="6"/>
      <c r="K20" s="36"/>
      <c r="L20" s="6"/>
      <c r="M20" s="6"/>
      <c r="N20" s="6"/>
      <c r="O20" s="6"/>
      <c r="P20" s="6"/>
      <c r="R20" s="7" t="str">
        <f>IF('CalcEng 2'!BB23&gt;0,'CalcEng 2'!BB23,"")</f>
        <v/>
      </c>
      <c r="S20" s="7" t="str">
        <f>IF('CalcEng 2'!BC23&gt;0,'CalcEng 2'!BC23,"")</f>
        <v/>
      </c>
      <c r="T20" s="7" t="str">
        <f>IF('CalcEng 2'!BD23&gt;0,'CalcEng 2'!BD23,"")</f>
        <v/>
      </c>
      <c r="U20" s="7" t="str">
        <f>IF('CalcEng 2'!BE23&gt;0,'CalcEng 2'!BE23,"")</f>
        <v/>
      </c>
      <c r="V20" s="7" t="str">
        <f>IF('CalcEng 2'!BF23&gt;0,'CalcEng 2'!BF23,"")</f>
        <v/>
      </c>
      <c r="W20" s="54">
        <f t="shared" si="15"/>
        <v>0</v>
      </c>
      <c r="X20" s="6" t="str">
        <f t="shared" si="12"/>
        <v/>
      </c>
      <c r="Y20" s="8">
        <f t="shared" si="0"/>
        <v>0</v>
      </c>
      <c r="Z20" s="57" t="str">
        <f t="shared" si="14"/>
        <v>$0.00</v>
      </c>
      <c r="AA20" s="79" t="str">
        <f t="shared" si="1"/>
        <v/>
      </c>
      <c r="AB20" s="23"/>
      <c r="AC20" s="60">
        <f t="shared" si="2"/>
        <v>0</v>
      </c>
      <c r="AD20" s="60">
        <f t="shared" si="3"/>
        <v>0</v>
      </c>
      <c r="AE20">
        <f t="shared" si="4"/>
        <v>0</v>
      </c>
      <c r="AF20" s="60">
        <f t="shared" si="5"/>
        <v>0</v>
      </c>
      <c r="AG20">
        <f t="shared" si="6"/>
        <v>0</v>
      </c>
      <c r="AH20">
        <f t="shared" si="7"/>
        <v>0</v>
      </c>
      <c r="AI20" s="60">
        <f t="shared" si="8"/>
        <v>0</v>
      </c>
      <c r="AJ20" s="60">
        <f t="shared" si="9"/>
        <v>0</v>
      </c>
      <c r="AK20" s="60">
        <f t="shared" si="13"/>
        <v>0</v>
      </c>
      <c r="AL20" s="66">
        <f t="shared" si="10"/>
        <v>0</v>
      </c>
    </row>
    <row r="21" spans="1:38" ht="15">
      <c r="A21">
        <v>10</v>
      </c>
      <c r="E21" s="6"/>
      <c r="F21" s="6"/>
      <c r="G21" s="36"/>
      <c r="H21" s="6"/>
      <c r="I21" s="6"/>
      <c r="J21" s="6"/>
      <c r="K21" s="6"/>
      <c r="L21" s="6"/>
      <c r="M21" s="6"/>
      <c r="N21" s="6"/>
      <c r="O21" s="6"/>
      <c r="P21" s="6"/>
      <c r="R21" s="7" t="str">
        <f>IF('CalcEng 2'!BB25&gt;0,'CalcEng 2'!BB25,"")</f>
        <v/>
      </c>
      <c r="S21" s="7" t="str">
        <f>IF('CalcEng 2'!BC25&gt;0,'CalcEng 2'!BC25,"")</f>
        <v/>
      </c>
      <c r="T21" s="7" t="str">
        <f>IF('CalcEng 2'!BD25&gt;0,'CalcEng 2'!BD25,"")</f>
        <v/>
      </c>
      <c r="U21" s="7" t="str">
        <f>IF('CalcEng 2'!BE25&gt;0,'CalcEng 2'!BE25,"")</f>
        <v/>
      </c>
      <c r="V21" s="7" t="str">
        <f>IF('CalcEng 2'!BF25&gt;0,'CalcEng 2'!BF25,"")</f>
        <v/>
      </c>
      <c r="W21" s="54">
        <f t="shared" si="15"/>
        <v>0</v>
      </c>
      <c r="X21" s="6" t="str">
        <f t="shared" si="12"/>
        <v/>
      </c>
      <c r="Y21" s="8">
        <f t="shared" si="0"/>
        <v>0</v>
      </c>
      <c r="Z21" s="57" t="str">
        <f t="shared" si="14"/>
        <v>$0.00</v>
      </c>
      <c r="AA21" s="79" t="str">
        <f t="shared" si="1"/>
        <v/>
      </c>
      <c r="AB21" s="23"/>
      <c r="AC21" s="60">
        <f t="shared" si="2"/>
        <v>0</v>
      </c>
      <c r="AD21" s="60">
        <f t="shared" si="3"/>
        <v>0</v>
      </c>
      <c r="AE21">
        <f t="shared" si="4"/>
        <v>0</v>
      </c>
      <c r="AF21" s="60">
        <f t="shared" si="5"/>
        <v>0</v>
      </c>
      <c r="AG21">
        <f t="shared" si="6"/>
        <v>0</v>
      </c>
      <c r="AH21">
        <f t="shared" si="7"/>
        <v>0</v>
      </c>
      <c r="AI21" s="60">
        <f t="shared" si="8"/>
        <v>0</v>
      </c>
      <c r="AJ21" s="60">
        <f t="shared" si="9"/>
        <v>0</v>
      </c>
      <c r="AK21" s="60">
        <f t="shared" si="13"/>
        <v>0</v>
      </c>
      <c r="AL21" s="66">
        <f t="shared" si="10"/>
        <v>0</v>
      </c>
    </row>
    <row r="22" spans="1:38" ht="15">
      <c r="A22">
        <v>11</v>
      </c>
      <c r="E22" s="6"/>
      <c r="F22" s="6"/>
      <c r="G22" s="36"/>
      <c r="H22" s="6"/>
      <c r="I22" s="6"/>
      <c r="J22" s="6"/>
      <c r="K22" s="36"/>
      <c r="L22" s="6"/>
      <c r="M22" s="6"/>
      <c r="N22" s="6"/>
      <c r="O22" s="6"/>
      <c r="P22" s="6"/>
      <c r="R22" s="7" t="str">
        <f>IF('CalcEng 2'!BB27&gt;0,'CalcEng 2'!BB27,"")</f>
        <v/>
      </c>
      <c r="S22" s="7" t="str">
        <f>IF('CalcEng 2'!BC27&gt;0,'CalcEng 2'!BC27,"")</f>
        <v/>
      </c>
      <c r="T22" s="7" t="str">
        <f>IF('CalcEng 2'!BD27&gt;0,'CalcEng 2'!BD27,"")</f>
        <v/>
      </c>
      <c r="U22" s="7" t="str">
        <f>IF('CalcEng 2'!BE27&gt;0,'CalcEng 2'!BE27,"")</f>
        <v/>
      </c>
      <c r="V22" s="7" t="str">
        <f>IF('CalcEng 2'!BF27&gt;0,'CalcEng 2'!BF27,"")</f>
        <v/>
      </c>
      <c r="W22" s="54">
        <f t="shared" si="15"/>
        <v>0</v>
      </c>
      <c r="X22" s="6" t="str">
        <f t="shared" si="12"/>
        <v/>
      </c>
      <c r="Y22" s="8">
        <f t="shared" si="0"/>
        <v>0</v>
      </c>
      <c r="Z22" s="57" t="str">
        <f t="shared" si="14"/>
        <v>$0.00</v>
      </c>
      <c r="AA22" s="79" t="str">
        <f t="shared" si="1"/>
        <v/>
      </c>
      <c r="AB22" s="23"/>
      <c r="AC22" s="60">
        <f t="shared" si="2"/>
        <v>0</v>
      </c>
      <c r="AD22" s="60">
        <f t="shared" si="3"/>
        <v>0</v>
      </c>
      <c r="AE22">
        <f t="shared" si="4"/>
        <v>0</v>
      </c>
      <c r="AF22" s="60">
        <f t="shared" si="5"/>
        <v>0</v>
      </c>
      <c r="AG22">
        <f t="shared" si="6"/>
        <v>0</v>
      </c>
      <c r="AH22">
        <f t="shared" si="7"/>
        <v>0</v>
      </c>
      <c r="AI22" s="60">
        <f t="shared" si="8"/>
        <v>0</v>
      </c>
      <c r="AJ22" s="60">
        <f t="shared" si="9"/>
        <v>0</v>
      </c>
      <c r="AK22" s="60">
        <f t="shared" si="13"/>
        <v>0</v>
      </c>
      <c r="AL22" s="66">
        <f t="shared" si="10"/>
        <v>0</v>
      </c>
    </row>
    <row r="23" spans="1:38" ht="15">
      <c r="A23">
        <v>12</v>
      </c>
      <c r="E23" s="6"/>
      <c r="F23" s="6"/>
      <c r="G23" s="36"/>
      <c r="H23" s="6"/>
      <c r="I23" s="6"/>
      <c r="J23" s="6"/>
      <c r="K23" s="6"/>
      <c r="L23" s="6"/>
      <c r="M23" s="6"/>
      <c r="N23" s="6"/>
      <c r="O23" s="6"/>
      <c r="P23" s="6"/>
      <c r="R23" s="7" t="str">
        <f>IF('CalcEng 2'!BB29&gt;0,'CalcEng 2'!BB29,"")</f>
        <v/>
      </c>
      <c r="S23" s="7" t="str">
        <f>IF('CalcEng 2'!BC29&gt;0,'CalcEng 2'!BC29,"")</f>
        <v/>
      </c>
      <c r="T23" s="7" t="str">
        <f>IF('CalcEng 2'!BD29&gt;0,'CalcEng 2'!BD29,"")</f>
        <v/>
      </c>
      <c r="U23" s="7" t="str">
        <f>IF('CalcEng 2'!BE29&gt;0,'CalcEng 2'!BE29,"")</f>
        <v/>
      </c>
      <c r="V23" s="7" t="str">
        <f>IF('CalcEng 2'!BF29&gt;0,'CalcEng 2'!BF29,"")</f>
        <v/>
      </c>
      <c r="W23" s="54">
        <f t="shared" si="15"/>
        <v>0</v>
      </c>
      <c r="X23" s="6" t="str">
        <f t="shared" si="12"/>
        <v/>
      </c>
      <c r="Y23" s="8">
        <f t="shared" si="0"/>
        <v>0</v>
      </c>
      <c r="Z23" s="57" t="str">
        <f t="shared" si="14"/>
        <v>$0.00</v>
      </c>
      <c r="AA23" s="79" t="str">
        <f t="shared" si="1"/>
        <v/>
      </c>
      <c r="AB23" s="23"/>
      <c r="AC23" s="60">
        <f t="shared" si="2"/>
        <v>0</v>
      </c>
      <c r="AD23" s="60">
        <f t="shared" si="3"/>
        <v>0</v>
      </c>
      <c r="AE23">
        <f t="shared" si="4"/>
        <v>0</v>
      </c>
      <c r="AF23" s="60">
        <f t="shared" si="5"/>
        <v>0</v>
      </c>
      <c r="AG23">
        <f t="shared" si="6"/>
        <v>0</v>
      </c>
      <c r="AH23">
        <f t="shared" si="7"/>
        <v>0</v>
      </c>
      <c r="AI23" s="60">
        <f t="shared" si="8"/>
        <v>0</v>
      </c>
      <c r="AJ23" s="60">
        <f t="shared" si="9"/>
        <v>0</v>
      </c>
      <c r="AK23" s="60">
        <f t="shared" si="13"/>
        <v>0</v>
      </c>
      <c r="AL23" s="66">
        <f t="shared" si="10"/>
        <v>0</v>
      </c>
    </row>
    <row r="24" spans="1:38" ht="15">
      <c r="A24">
        <v>13</v>
      </c>
      <c r="E24" s="6"/>
      <c r="F24" s="6"/>
      <c r="G24" s="6"/>
      <c r="H24" s="6"/>
      <c r="I24" s="6"/>
      <c r="J24" s="6"/>
      <c r="K24" s="36"/>
      <c r="L24" s="6"/>
      <c r="M24" s="6"/>
      <c r="N24" s="6"/>
      <c r="O24" s="6"/>
      <c r="P24" s="6"/>
      <c r="R24" s="7" t="str">
        <f>IF('CalcEng 2'!BB31&gt;0,'CalcEng 2'!BB31,"")</f>
        <v/>
      </c>
      <c r="S24" s="7" t="str">
        <f>IF('CalcEng 2'!BC31&gt;0,'CalcEng 2'!BC31,"")</f>
        <v/>
      </c>
      <c r="T24" s="7" t="str">
        <f>IF('CalcEng 2'!BD31&gt;0,'CalcEng 2'!BD31,"")</f>
        <v/>
      </c>
      <c r="U24" s="7" t="str">
        <f>IF('CalcEng 2'!BE31&gt;0,'CalcEng 2'!BE31,"")</f>
        <v/>
      </c>
      <c r="V24" s="7" t="str">
        <f>IF('CalcEng 2'!BF31&gt;0,'CalcEng 2'!BF31,"")</f>
        <v/>
      </c>
      <c r="W24" s="54">
        <f t="shared" si="15"/>
        <v>0</v>
      </c>
      <c r="X24" s="6" t="str">
        <f t="shared" si="12"/>
        <v/>
      </c>
      <c r="Y24" s="8">
        <f t="shared" si="0"/>
        <v>0</v>
      </c>
      <c r="Z24" s="57" t="str">
        <f t="shared" si="14"/>
        <v>$0.00</v>
      </c>
      <c r="AA24" s="79" t="str">
        <f t="shared" si="1"/>
        <v/>
      </c>
      <c r="AB24" s="23"/>
      <c r="AC24" s="60">
        <f t="shared" si="2"/>
        <v>0</v>
      </c>
      <c r="AD24" s="60">
        <f t="shared" si="3"/>
        <v>0</v>
      </c>
      <c r="AE24">
        <f t="shared" si="4"/>
        <v>0</v>
      </c>
      <c r="AF24" s="60">
        <f t="shared" si="5"/>
        <v>0</v>
      </c>
      <c r="AG24">
        <f t="shared" si="6"/>
        <v>0</v>
      </c>
      <c r="AH24">
        <f t="shared" si="7"/>
        <v>0</v>
      </c>
      <c r="AI24" s="60">
        <f t="shared" si="8"/>
        <v>0</v>
      </c>
      <c r="AJ24" s="60">
        <f t="shared" si="9"/>
        <v>0</v>
      </c>
      <c r="AK24" s="60">
        <f t="shared" si="13"/>
        <v>0</v>
      </c>
      <c r="AL24" s="66">
        <f t="shared" si="10"/>
        <v>0</v>
      </c>
    </row>
    <row r="25" spans="1:38" ht="15">
      <c r="A25">
        <v>14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R25" s="7" t="str">
        <f>IF('CalcEng 2'!BB33&gt;0,'CalcEng 2'!BB33,"")</f>
        <v/>
      </c>
      <c r="S25" s="7" t="str">
        <f>IF('CalcEng 2'!BC33&gt;0,'CalcEng 2'!BC33,"")</f>
        <v/>
      </c>
      <c r="T25" s="7" t="str">
        <f>IF('CalcEng 2'!BD33&gt;0,'CalcEng 2'!BD33,"")</f>
        <v/>
      </c>
      <c r="U25" s="7" t="str">
        <f>IF('CalcEng 2'!BE33&gt;0,'CalcEng 2'!BE33,"")</f>
        <v/>
      </c>
      <c r="V25" s="7" t="str">
        <f>IF('CalcEng 2'!BF33&gt;0,'CalcEng 2'!BF33,"")</f>
        <v/>
      </c>
      <c r="W25" s="54">
        <f aca="true" t="shared" si="16" ref="W25:W29">MAX(R25:V25)</f>
        <v>0</v>
      </c>
      <c r="X25" s="6" t="str">
        <f t="shared" si="12"/>
        <v/>
      </c>
      <c r="Y25" s="8">
        <f t="shared" si="0"/>
        <v>0</v>
      </c>
      <c r="Z25" s="57" t="str">
        <f t="shared" si="14"/>
        <v>$0.00</v>
      </c>
      <c r="AA25" s="79" t="str">
        <f t="shared" si="1"/>
        <v/>
      </c>
      <c r="AB25" s="23"/>
      <c r="AC25" s="60">
        <f t="shared" si="2"/>
        <v>0</v>
      </c>
      <c r="AD25" s="60">
        <f t="shared" si="3"/>
        <v>0</v>
      </c>
      <c r="AE25">
        <f t="shared" si="4"/>
        <v>0</v>
      </c>
      <c r="AF25" s="60">
        <f t="shared" si="5"/>
        <v>0</v>
      </c>
      <c r="AG25">
        <f t="shared" si="6"/>
        <v>0</v>
      </c>
      <c r="AH25">
        <f t="shared" si="7"/>
        <v>0</v>
      </c>
      <c r="AI25" s="60">
        <f t="shared" si="8"/>
        <v>0</v>
      </c>
      <c r="AJ25" s="60">
        <f t="shared" si="9"/>
        <v>0</v>
      </c>
      <c r="AK25" s="60">
        <f t="shared" si="13"/>
        <v>0</v>
      </c>
      <c r="AL25" s="66">
        <f t="shared" si="10"/>
        <v>0</v>
      </c>
    </row>
    <row r="26" spans="1:38" ht="15">
      <c r="A26">
        <v>15</v>
      </c>
      <c r="E26" s="6"/>
      <c r="F26" s="6"/>
      <c r="G26" s="6"/>
      <c r="H26" s="6"/>
      <c r="I26" s="6"/>
      <c r="J26" s="6"/>
      <c r="K26" s="36"/>
      <c r="L26" s="6"/>
      <c r="M26" s="6"/>
      <c r="N26" s="6"/>
      <c r="O26" s="6"/>
      <c r="P26" s="6"/>
      <c r="R26" s="7" t="str">
        <f>IF('CalcEng 2'!BB35&gt;0,'CalcEng 2'!BB35,"")</f>
        <v/>
      </c>
      <c r="S26" s="7" t="str">
        <f>IF('CalcEng 2'!BC35&gt;0,'CalcEng 2'!BC35,"")</f>
        <v/>
      </c>
      <c r="T26" s="7" t="str">
        <f>IF('CalcEng 2'!BD35&gt;0,'CalcEng 2'!BD35,"")</f>
        <v/>
      </c>
      <c r="U26" s="7" t="str">
        <f>IF('CalcEng 2'!BE35&gt;0,'CalcEng 2'!BE35,"")</f>
        <v/>
      </c>
      <c r="V26" s="7" t="str">
        <f>IF('CalcEng 2'!BF35&gt;0,'CalcEng 2'!BF35,"")</f>
        <v/>
      </c>
      <c r="W26" s="54">
        <f t="shared" si="16"/>
        <v>0</v>
      </c>
      <c r="X26" s="6" t="str">
        <f t="shared" si="12"/>
        <v/>
      </c>
      <c r="Y26" s="8">
        <f t="shared" si="0"/>
        <v>0</v>
      </c>
      <c r="Z26" s="57" t="str">
        <f t="shared" si="14"/>
        <v>$0.00</v>
      </c>
      <c r="AA26" s="79" t="str">
        <f t="shared" si="1"/>
        <v/>
      </c>
      <c r="AB26" s="23"/>
      <c r="AC26" s="60">
        <f t="shared" si="2"/>
        <v>0</v>
      </c>
      <c r="AD26" s="60">
        <f t="shared" si="3"/>
        <v>0</v>
      </c>
      <c r="AE26">
        <f t="shared" si="4"/>
        <v>0</v>
      </c>
      <c r="AF26" s="60">
        <f t="shared" si="5"/>
        <v>0</v>
      </c>
      <c r="AG26">
        <f t="shared" si="6"/>
        <v>0</v>
      </c>
      <c r="AH26">
        <f t="shared" si="7"/>
        <v>0</v>
      </c>
      <c r="AI26" s="60">
        <f t="shared" si="8"/>
        <v>0</v>
      </c>
      <c r="AJ26" s="60">
        <f t="shared" si="9"/>
        <v>0</v>
      </c>
      <c r="AK26" s="60">
        <f t="shared" si="13"/>
        <v>0</v>
      </c>
      <c r="AL26" s="66">
        <f t="shared" si="10"/>
        <v>0</v>
      </c>
    </row>
    <row r="27" spans="1:38" ht="15">
      <c r="A27">
        <v>16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R27" s="7" t="str">
        <f>IF('CalcEng 2'!BB37&gt;0,'CalcEng 2'!BB37,"")</f>
        <v/>
      </c>
      <c r="S27" s="7" t="str">
        <f>IF('CalcEng 2'!BC37&gt;0,'CalcEng 2'!BC37,"")</f>
        <v/>
      </c>
      <c r="T27" s="7" t="str">
        <f>IF('CalcEng 2'!BD37&gt;0,'CalcEng 2'!BD37,"")</f>
        <v/>
      </c>
      <c r="U27" s="7" t="str">
        <f>IF('CalcEng 2'!BE37&gt;0,'CalcEng 2'!BE37,"")</f>
        <v/>
      </c>
      <c r="V27" s="7" t="str">
        <f>IF('CalcEng 2'!BF37&gt;0,'CalcEng 2'!BF37,"")</f>
        <v/>
      </c>
      <c r="W27" s="54">
        <f t="shared" si="16"/>
        <v>0</v>
      </c>
      <c r="X27" s="6" t="str">
        <f t="shared" si="12"/>
        <v/>
      </c>
      <c r="Y27" s="8">
        <f t="shared" si="0"/>
        <v>0</v>
      </c>
      <c r="Z27" s="57" t="str">
        <f t="shared" si="14"/>
        <v>$0.00</v>
      </c>
      <c r="AA27" s="79" t="str">
        <f t="shared" si="1"/>
        <v/>
      </c>
      <c r="AB27" s="23"/>
      <c r="AC27" s="60">
        <f t="shared" si="2"/>
        <v>0</v>
      </c>
      <c r="AD27" s="60">
        <f t="shared" si="3"/>
        <v>0</v>
      </c>
      <c r="AE27">
        <f t="shared" si="4"/>
        <v>0</v>
      </c>
      <c r="AF27" s="60">
        <f t="shared" si="5"/>
        <v>0</v>
      </c>
      <c r="AG27">
        <f t="shared" si="6"/>
        <v>0</v>
      </c>
      <c r="AH27">
        <f t="shared" si="7"/>
        <v>0</v>
      </c>
      <c r="AI27" s="60">
        <f t="shared" si="8"/>
        <v>0</v>
      </c>
      <c r="AJ27" s="60">
        <f t="shared" si="9"/>
        <v>0</v>
      </c>
      <c r="AK27" s="60">
        <f t="shared" si="13"/>
        <v>0</v>
      </c>
      <c r="AL27" s="66">
        <f t="shared" si="10"/>
        <v>0</v>
      </c>
    </row>
    <row r="28" spans="1:38" ht="15">
      <c r="A28">
        <v>17</v>
      </c>
      <c r="E28" s="6"/>
      <c r="F28" s="6"/>
      <c r="G28" s="6"/>
      <c r="H28" s="6"/>
      <c r="I28" s="6"/>
      <c r="J28" s="6"/>
      <c r="K28" s="36"/>
      <c r="L28" s="6"/>
      <c r="M28" s="6"/>
      <c r="N28" s="6"/>
      <c r="O28" s="6"/>
      <c r="P28" s="6"/>
      <c r="R28" s="7" t="str">
        <f>IF('CalcEng 2'!BB39&gt;0,'CalcEng 2'!BB39,"")</f>
        <v/>
      </c>
      <c r="S28" s="7" t="str">
        <f>IF('CalcEng 2'!BC39&gt;0,'CalcEng 2'!BC39,"")</f>
        <v/>
      </c>
      <c r="T28" s="7" t="str">
        <f>IF('CalcEng 2'!BD39&gt;0,'CalcEng 2'!BD39,"")</f>
        <v/>
      </c>
      <c r="U28" s="7" t="str">
        <f>IF('CalcEng 2'!BE39&gt;0,'CalcEng 2'!BE39,"")</f>
        <v/>
      </c>
      <c r="V28" s="7" t="str">
        <f>IF('CalcEng 2'!BF39&gt;0,'CalcEng 2'!BF39,"")</f>
        <v/>
      </c>
      <c r="W28" s="54">
        <f t="shared" si="16"/>
        <v>0</v>
      </c>
      <c r="X28" s="6" t="str">
        <f t="shared" si="12"/>
        <v/>
      </c>
      <c r="Y28" s="8">
        <f t="shared" si="0"/>
        <v>0</v>
      </c>
      <c r="Z28" s="57" t="str">
        <f t="shared" si="14"/>
        <v>$0.00</v>
      </c>
      <c r="AA28" s="79" t="str">
        <f t="shared" si="1"/>
        <v/>
      </c>
      <c r="AB28" s="23"/>
      <c r="AC28" s="60">
        <f t="shared" si="2"/>
        <v>0</v>
      </c>
      <c r="AD28" s="60">
        <f t="shared" si="3"/>
        <v>0</v>
      </c>
      <c r="AE28">
        <f t="shared" si="4"/>
        <v>0</v>
      </c>
      <c r="AF28" s="60">
        <f t="shared" si="5"/>
        <v>0</v>
      </c>
      <c r="AG28">
        <f t="shared" si="6"/>
        <v>0</v>
      </c>
      <c r="AH28">
        <f t="shared" si="7"/>
        <v>0</v>
      </c>
      <c r="AI28" s="60">
        <f t="shared" si="8"/>
        <v>0</v>
      </c>
      <c r="AJ28" s="60">
        <f t="shared" si="9"/>
        <v>0</v>
      </c>
      <c r="AK28" s="60">
        <f t="shared" si="13"/>
        <v>0</v>
      </c>
      <c r="AL28" s="66">
        <f t="shared" si="10"/>
        <v>0</v>
      </c>
    </row>
    <row r="29" spans="1:38" ht="15">
      <c r="A29">
        <v>18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R29" s="7" t="str">
        <f>IF('CalcEng 2'!BB41&gt;0,'CalcEng 2'!BB41,"")</f>
        <v/>
      </c>
      <c r="S29" s="7" t="str">
        <f>IF('CalcEng 2'!BC41&gt;0,'CalcEng 2'!BC41,"")</f>
        <v/>
      </c>
      <c r="T29" s="7" t="str">
        <f>IF('CalcEng 2'!BD41&gt;0,'CalcEng 2'!BD41,"")</f>
        <v/>
      </c>
      <c r="U29" s="7" t="str">
        <f>IF('CalcEng 2'!BE41&gt;0,'CalcEng 2'!BE41,"")</f>
        <v/>
      </c>
      <c r="V29" s="7" t="str">
        <f>IF('CalcEng 2'!BF41&gt;0,'CalcEng 2'!BF41,"")</f>
        <v/>
      </c>
      <c r="W29" s="54">
        <f t="shared" si="16"/>
        <v>0</v>
      </c>
      <c r="X29" s="6" t="str">
        <f t="shared" si="12"/>
        <v/>
      </c>
      <c r="Y29" s="8">
        <f t="shared" si="0"/>
        <v>0</v>
      </c>
      <c r="Z29" s="57" t="str">
        <f t="shared" si="14"/>
        <v>$0.00</v>
      </c>
      <c r="AA29" s="79" t="str">
        <f t="shared" si="1"/>
        <v/>
      </c>
      <c r="AB29" s="23"/>
      <c r="AC29" s="60">
        <f t="shared" si="2"/>
        <v>0</v>
      </c>
      <c r="AD29" s="60">
        <f t="shared" si="3"/>
        <v>0</v>
      </c>
      <c r="AE29">
        <f t="shared" si="4"/>
        <v>0</v>
      </c>
      <c r="AF29" s="60">
        <f t="shared" si="5"/>
        <v>0</v>
      </c>
      <c r="AG29">
        <f t="shared" si="6"/>
        <v>0</v>
      </c>
      <c r="AH29">
        <f t="shared" si="7"/>
        <v>0</v>
      </c>
      <c r="AI29" s="60">
        <f t="shared" si="8"/>
        <v>0</v>
      </c>
      <c r="AJ29" s="60">
        <f t="shared" si="9"/>
        <v>0</v>
      </c>
      <c r="AK29" s="60">
        <f t="shared" si="13"/>
        <v>0</v>
      </c>
      <c r="AL29" s="66">
        <f t="shared" si="10"/>
        <v>0</v>
      </c>
    </row>
    <row r="30" spans="1:38" ht="15">
      <c r="A30">
        <v>19</v>
      </c>
      <c r="E30" s="6"/>
      <c r="F30" s="6"/>
      <c r="G30" s="6"/>
      <c r="H30" s="6"/>
      <c r="I30" s="6"/>
      <c r="J30" s="6"/>
      <c r="K30" s="36"/>
      <c r="L30" s="6"/>
      <c r="M30" s="6"/>
      <c r="N30" s="6"/>
      <c r="O30" s="6"/>
      <c r="P30" s="6"/>
      <c r="R30" s="7" t="str">
        <f>IF('CalcEng 2'!BB43&gt;0,'CalcEng 2'!BB43,"")</f>
        <v/>
      </c>
      <c r="S30" s="7" t="str">
        <f>IF('CalcEng 2'!BC43&gt;0,'CalcEng 2'!BC43,"")</f>
        <v/>
      </c>
      <c r="T30" s="7" t="str">
        <f>IF('CalcEng 2'!BD43&gt;0,'CalcEng 2'!BD43,"")</f>
        <v/>
      </c>
      <c r="U30" s="7" t="str">
        <f>IF('CalcEng 2'!BE43&gt;0,'CalcEng 2'!BE43,"")</f>
        <v/>
      </c>
      <c r="V30" s="7" t="str">
        <f>IF('CalcEng 2'!BF43&gt;0,'CalcEng 2'!BF43,"")</f>
        <v/>
      </c>
      <c r="W30" s="54">
        <f aca="true" t="shared" si="17" ref="W30:W34">MAX(R30:V30)</f>
        <v>0</v>
      </c>
      <c r="X30" s="6" t="str">
        <f t="shared" si="12"/>
        <v/>
      </c>
      <c r="Y30" s="8">
        <f t="shared" si="0"/>
        <v>0</v>
      </c>
      <c r="Z30" s="57" t="str">
        <f t="shared" si="14"/>
        <v>$0.00</v>
      </c>
      <c r="AA30" s="79" t="str">
        <f t="shared" si="1"/>
        <v/>
      </c>
      <c r="AB30" s="23"/>
      <c r="AC30" s="60">
        <f t="shared" si="2"/>
        <v>0</v>
      </c>
      <c r="AD30" s="60">
        <f t="shared" si="3"/>
        <v>0</v>
      </c>
      <c r="AE30">
        <f t="shared" si="4"/>
        <v>0</v>
      </c>
      <c r="AF30" s="60">
        <f t="shared" si="5"/>
        <v>0</v>
      </c>
      <c r="AG30">
        <f t="shared" si="6"/>
        <v>0</v>
      </c>
      <c r="AH30">
        <f t="shared" si="7"/>
        <v>0</v>
      </c>
      <c r="AI30" s="60">
        <f t="shared" si="8"/>
        <v>0</v>
      </c>
      <c r="AJ30" s="60">
        <f t="shared" si="9"/>
        <v>0</v>
      </c>
      <c r="AK30" s="60">
        <f t="shared" si="13"/>
        <v>0</v>
      </c>
      <c r="AL30" s="66">
        <f t="shared" si="10"/>
        <v>0</v>
      </c>
    </row>
    <row r="31" spans="1:38" ht="15">
      <c r="A31">
        <v>20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R31" s="7" t="str">
        <f>IF('CalcEng 2'!BB45&gt;0,'CalcEng 2'!BB45,"")</f>
        <v/>
      </c>
      <c r="S31" s="7" t="str">
        <f>IF('CalcEng 2'!BC45&gt;0,'CalcEng 2'!BC45,"")</f>
        <v/>
      </c>
      <c r="T31" s="7" t="str">
        <f>IF('CalcEng 2'!BD45&gt;0,'CalcEng 2'!BD45,"")</f>
        <v/>
      </c>
      <c r="U31" s="7" t="str">
        <f>IF('CalcEng 2'!BE45&gt;0,'CalcEng 2'!BE45,"")</f>
        <v/>
      </c>
      <c r="V31" s="7" t="str">
        <f>IF('CalcEng 2'!BF45&gt;0,'CalcEng 2'!BF45,"")</f>
        <v/>
      </c>
      <c r="W31" s="54">
        <f t="shared" si="17"/>
        <v>0</v>
      </c>
      <c r="X31" s="6" t="str">
        <f t="shared" si="12"/>
        <v/>
      </c>
      <c r="Y31" s="8">
        <f t="shared" si="0"/>
        <v>0</v>
      </c>
      <c r="Z31" s="57" t="str">
        <f t="shared" si="14"/>
        <v>$0.00</v>
      </c>
      <c r="AA31" s="79" t="str">
        <f t="shared" si="1"/>
        <v/>
      </c>
      <c r="AB31" s="23"/>
      <c r="AC31" s="60">
        <f t="shared" si="2"/>
        <v>0</v>
      </c>
      <c r="AD31" s="60">
        <f t="shared" si="3"/>
        <v>0</v>
      </c>
      <c r="AE31">
        <f t="shared" si="4"/>
        <v>0</v>
      </c>
      <c r="AF31" s="60">
        <f t="shared" si="5"/>
        <v>0</v>
      </c>
      <c r="AG31">
        <f t="shared" si="6"/>
        <v>0</v>
      </c>
      <c r="AH31">
        <f t="shared" si="7"/>
        <v>0</v>
      </c>
      <c r="AI31" s="60">
        <f t="shared" si="8"/>
        <v>0</v>
      </c>
      <c r="AJ31" s="60">
        <f t="shared" si="9"/>
        <v>0</v>
      </c>
      <c r="AK31" s="60">
        <f t="shared" si="13"/>
        <v>0</v>
      </c>
      <c r="AL31" s="66">
        <f t="shared" si="10"/>
        <v>0</v>
      </c>
    </row>
    <row r="32" spans="1:38" ht="15">
      <c r="A32">
        <v>21</v>
      </c>
      <c r="E32" s="6"/>
      <c r="F32" s="6"/>
      <c r="G32" s="6"/>
      <c r="H32" s="6"/>
      <c r="I32" s="6"/>
      <c r="J32" s="6"/>
      <c r="K32" s="36"/>
      <c r="L32" s="6"/>
      <c r="M32" s="6"/>
      <c r="N32" s="6"/>
      <c r="O32" s="6"/>
      <c r="P32" s="6"/>
      <c r="R32" s="7" t="str">
        <f>IF('CalcEng 2'!BB47&gt;0,'CalcEng 2'!BB47,"")</f>
        <v/>
      </c>
      <c r="S32" s="7" t="str">
        <f>IF('CalcEng 2'!BC47&gt;0,'CalcEng 2'!BC47,"")</f>
        <v/>
      </c>
      <c r="T32" s="7" t="str">
        <f>IF('CalcEng 2'!BD47&gt;0,'CalcEng 2'!BD47,"")</f>
        <v/>
      </c>
      <c r="U32" s="7" t="str">
        <f>IF('CalcEng 2'!BE47&gt;0,'CalcEng 2'!BE47,"")</f>
        <v/>
      </c>
      <c r="V32" s="7" t="str">
        <f>IF('CalcEng 2'!BF47&gt;0,'CalcEng 2'!BF47,"")</f>
        <v/>
      </c>
      <c r="W32" s="54">
        <f t="shared" si="17"/>
        <v>0</v>
      </c>
      <c r="X32" s="6" t="str">
        <f t="shared" si="12"/>
        <v/>
      </c>
      <c r="Y32" s="8">
        <f t="shared" si="0"/>
        <v>0</v>
      </c>
      <c r="Z32" s="57" t="str">
        <f t="shared" si="14"/>
        <v>$0.00</v>
      </c>
      <c r="AA32" s="79" t="str">
        <f t="shared" si="1"/>
        <v/>
      </c>
      <c r="AB32" s="23"/>
      <c r="AC32" s="60">
        <f t="shared" si="2"/>
        <v>0</v>
      </c>
      <c r="AD32" s="60">
        <f t="shared" si="3"/>
        <v>0</v>
      </c>
      <c r="AE32">
        <f t="shared" si="4"/>
        <v>0</v>
      </c>
      <c r="AF32" s="60">
        <f t="shared" si="5"/>
        <v>0</v>
      </c>
      <c r="AG32">
        <f t="shared" si="6"/>
        <v>0</v>
      </c>
      <c r="AH32">
        <f t="shared" si="7"/>
        <v>0</v>
      </c>
      <c r="AI32" s="60">
        <f t="shared" si="8"/>
        <v>0</v>
      </c>
      <c r="AJ32" s="60">
        <f t="shared" si="9"/>
        <v>0</v>
      </c>
      <c r="AK32" s="60">
        <f t="shared" si="13"/>
        <v>0</v>
      </c>
      <c r="AL32" s="66">
        <f t="shared" si="10"/>
        <v>0</v>
      </c>
    </row>
    <row r="33" spans="1:38" ht="15">
      <c r="A33">
        <v>22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R33" s="7" t="str">
        <f>IF('CalcEng 2'!BB49&gt;0,'CalcEng 2'!BB49,"")</f>
        <v/>
      </c>
      <c r="S33" s="7" t="str">
        <f>IF('CalcEng 2'!BC49&gt;0,'CalcEng 2'!BC49,"")</f>
        <v/>
      </c>
      <c r="T33" s="7" t="str">
        <f>IF('CalcEng 2'!BD49&gt;0,'CalcEng 2'!BD49,"")</f>
        <v/>
      </c>
      <c r="U33" s="7" t="str">
        <f>IF('CalcEng 2'!BE49&gt;0,'CalcEng 2'!BE49,"")</f>
        <v/>
      </c>
      <c r="V33" s="7" t="str">
        <f>IF('CalcEng 2'!BF49&gt;0,'CalcEng 2'!BF49,"")</f>
        <v/>
      </c>
      <c r="W33" s="54">
        <f t="shared" si="17"/>
        <v>0</v>
      </c>
      <c r="X33" s="6" t="str">
        <f t="shared" si="12"/>
        <v/>
      </c>
      <c r="Y33" s="8">
        <f t="shared" si="0"/>
        <v>0</v>
      </c>
      <c r="Z33" s="57" t="str">
        <f t="shared" si="14"/>
        <v>$0.00</v>
      </c>
      <c r="AA33" s="79" t="str">
        <f t="shared" si="1"/>
        <v/>
      </c>
      <c r="AB33" s="23"/>
      <c r="AC33" s="60">
        <f t="shared" si="2"/>
        <v>0</v>
      </c>
      <c r="AD33" s="60">
        <f t="shared" si="3"/>
        <v>0</v>
      </c>
      <c r="AE33">
        <f t="shared" si="4"/>
        <v>0</v>
      </c>
      <c r="AF33" s="60">
        <f t="shared" si="5"/>
        <v>0</v>
      </c>
      <c r="AG33">
        <f t="shared" si="6"/>
        <v>0</v>
      </c>
      <c r="AH33">
        <f t="shared" si="7"/>
        <v>0</v>
      </c>
      <c r="AI33" s="60">
        <f t="shared" si="8"/>
        <v>0</v>
      </c>
      <c r="AJ33" s="60">
        <f t="shared" si="9"/>
        <v>0</v>
      </c>
      <c r="AK33" s="60">
        <f t="shared" si="13"/>
        <v>0</v>
      </c>
      <c r="AL33" s="66">
        <f t="shared" si="10"/>
        <v>0</v>
      </c>
    </row>
    <row r="34" spans="1:38" ht="15">
      <c r="A34">
        <v>23</v>
      </c>
      <c r="E34" s="6"/>
      <c r="F34" s="6"/>
      <c r="G34" s="6"/>
      <c r="H34" s="6"/>
      <c r="I34" s="6"/>
      <c r="J34" s="6"/>
      <c r="K34" s="36"/>
      <c r="L34" s="6"/>
      <c r="M34" s="6"/>
      <c r="N34" s="6"/>
      <c r="O34" s="6"/>
      <c r="P34" s="6"/>
      <c r="R34" s="7" t="str">
        <f>IF('CalcEng 2'!BB51&gt;0,'CalcEng 2'!BB51,"")</f>
        <v/>
      </c>
      <c r="S34" s="7" t="str">
        <f>IF('CalcEng 2'!BC51&gt;0,'CalcEng 2'!BC51,"")</f>
        <v/>
      </c>
      <c r="T34" s="7" t="str">
        <f>IF('CalcEng 2'!BD51&gt;0,'CalcEng 2'!BD51,"")</f>
        <v/>
      </c>
      <c r="U34" s="7" t="str">
        <f>IF('CalcEng 2'!BE51&gt;0,'CalcEng 2'!BE51,"")</f>
        <v/>
      </c>
      <c r="V34" s="7" t="str">
        <f>IF('CalcEng 2'!BF51&gt;0,'CalcEng 2'!BF51,"")</f>
        <v/>
      </c>
      <c r="W34" s="54">
        <f t="shared" si="17"/>
        <v>0</v>
      </c>
      <c r="X34" s="6" t="str">
        <f t="shared" si="12"/>
        <v/>
      </c>
      <c r="Y34" s="8">
        <f t="shared" si="0"/>
        <v>0</v>
      </c>
      <c r="Z34" s="57" t="str">
        <f t="shared" si="14"/>
        <v>$0.00</v>
      </c>
      <c r="AA34" s="79" t="str">
        <f t="shared" si="1"/>
        <v/>
      </c>
      <c r="AB34" s="23"/>
      <c r="AC34" s="60">
        <f t="shared" si="2"/>
        <v>0</v>
      </c>
      <c r="AD34" s="60">
        <f t="shared" si="3"/>
        <v>0</v>
      </c>
      <c r="AE34">
        <f t="shared" si="4"/>
        <v>0</v>
      </c>
      <c r="AF34" s="60">
        <f t="shared" si="5"/>
        <v>0</v>
      </c>
      <c r="AG34">
        <f t="shared" si="6"/>
        <v>0</v>
      </c>
      <c r="AH34">
        <f t="shared" si="7"/>
        <v>0</v>
      </c>
      <c r="AI34" s="60">
        <f t="shared" si="8"/>
        <v>0</v>
      </c>
      <c r="AJ34" s="60">
        <f t="shared" si="9"/>
        <v>0</v>
      </c>
      <c r="AK34" s="60">
        <f t="shared" si="13"/>
        <v>0</v>
      </c>
      <c r="AL34" s="66">
        <f t="shared" si="10"/>
        <v>0</v>
      </c>
    </row>
    <row r="35" spans="1:38" ht="15">
      <c r="A35">
        <v>24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R35" s="7" t="str">
        <f>IF('CalcEng 2'!BB53&gt;0,'CalcEng 2'!BB53,"")</f>
        <v/>
      </c>
      <c r="S35" s="7" t="str">
        <f>IF('CalcEng 2'!BC53&gt;0,'CalcEng 2'!BC53,"")</f>
        <v/>
      </c>
      <c r="T35" s="7" t="str">
        <f>IF('CalcEng 2'!BD53&gt;0,'CalcEng 2'!BD53,"")</f>
        <v/>
      </c>
      <c r="U35" s="7" t="str">
        <f>IF('CalcEng 2'!BE53&gt;0,'CalcEng 2'!BE53,"")</f>
        <v/>
      </c>
      <c r="V35" s="7" t="str">
        <f>IF('CalcEng 2'!BF53&gt;0,'CalcEng 2'!BF53,"")</f>
        <v/>
      </c>
      <c r="W35" s="54">
        <f aca="true" t="shared" si="18" ref="W35:W47">MAX(R35:V35)</f>
        <v>0</v>
      </c>
      <c r="X35" s="6" t="str">
        <f t="shared" si="12"/>
        <v/>
      </c>
      <c r="Y35" s="8">
        <f t="shared" si="0"/>
        <v>0</v>
      </c>
      <c r="Z35" s="57" t="str">
        <f t="shared" si="14"/>
        <v>$0.00</v>
      </c>
      <c r="AA35" s="79" t="str">
        <f t="shared" si="1"/>
        <v/>
      </c>
      <c r="AB35" s="23"/>
      <c r="AC35" s="60">
        <f t="shared" si="2"/>
        <v>0</v>
      </c>
      <c r="AD35" s="60">
        <f t="shared" si="3"/>
        <v>0</v>
      </c>
      <c r="AE35">
        <f t="shared" si="4"/>
        <v>0</v>
      </c>
      <c r="AF35" s="60">
        <f t="shared" si="5"/>
        <v>0</v>
      </c>
      <c r="AG35">
        <f t="shared" si="6"/>
        <v>0</v>
      </c>
      <c r="AH35">
        <f t="shared" si="7"/>
        <v>0</v>
      </c>
      <c r="AI35" s="60">
        <f t="shared" si="8"/>
        <v>0</v>
      </c>
      <c r="AJ35" s="60">
        <f t="shared" si="9"/>
        <v>0</v>
      </c>
      <c r="AK35" s="60">
        <f t="shared" si="13"/>
        <v>0</v>
      </c>
      <c r="AL35" s="66">
        <f t="shared" si="10"/>
        <v>0</v>
      </c>
    </row>
    <row r="36" spans="1:38" ht="15">
      <c r="A36">
        <v>25</v>
      </c>
      <c r="E36" s="6"/>
      <c r="F36" s="6"/>
      <c r="G36" s="6"/>
      <c r="H36" s="6"/>
      <c r="I36" s="6"/>
      <c r="J36" s="6"/>
      <c r="K36" s="36"/>
      <c r="L36" s="6"/>
      <c r="M36" s="6"/>
      <c r="N36" s="6"/>
      <c r="O36" s="6"/>
      <c r="P36" s="6"/>
      <c r="R36" s="7" t="str">
        <f>IF('CalcEng 2'!BB55&gt;0,'CalcEng 2'!BB55,"")</f>
        <v/>
      </c>
      <c r="S36" s="7" t="str">
        <f>IF('CalcEng 2'!BC55&gt;0,'CalcEng 2'!BC55,"")</f>
        <v/>
      </c>
      <c r="T36" s="7" t="str">
        <f>IF('CalcEng 2'!BD55&gt;0,'CalcEng 2'!BD55,"")</f>
        <v/>
      </c>
      <c r="U36" s="7" t="str">
        <f>IF('CalcEng 2'!BE55&gt;0,'CalcEng 2'!BE55,"")</f>
        <v/>
      </c>
      <c r="V36" s="7" t="str">
        <f>IF('CalcEng 2'!BF55&gt;0,'CalcEng 2'!BF55,"")</f>
        <v/>
      </c>
      <c r="W36" s="54">
        <f t="shared" si="18"/>
        <v>0</v>
      </c>
      <c r="X36" s="6" t="str">
        <f t="shared" si="12"/>
        <v/>
      </c>
      <c r="Y36" s="8">
        <f t="shared" si="0"/>
        <v>0</v>
      </c>
      <c r="Z36" s="57" t="str">
        <f t="shared" si="14"/>
        <v>$0.00</v>
      </c>
      <c r="AA36" s="79" t="str">
        <f t="shared" si="1"/>
        <v/>
      </c>
      <c r="AB36" s="23"/>
      <c r="AC36" s="60">
        <f t="shared" si="2"/>
        <v>0</v>
      </c>
      <c r="AD36" s="60">
        <f t="shared" si="3"/>
        <v>0</v>
      </c>
      <c r="AE36">
        <f t="shared" si="4"/>
        <v>0</v>
      </c>
      <c r="AF36" s="60">
        <f t="shared" si="5"/>
        <v>0</v>
      </c>
      <c r="AG36">
        <f t="shared" si="6"/>
        <v>0</v>
      </c>
      <c r="AH36">
        <f t="shared" si="7"/>
        <v>0</v>
      </c>
      <c r="AI36" s="60">
        <f t="shared" si="8"/>
        <v>0</v>
      </c>
      <c r="AJ36" s="60">
        <f t="shared" si="9"/>
        <v>0</v>
      </c>
      <c r="AK36" s="60">
        <f t="shared" si="13"/>
        <v>0</v>
      </c>
      <c r="AL36" s="66">
        <f t="shared" si="10"/>
        <v>0</v>
      </c>
    </row>
    <row r="37" spans="1:38" ht="15">
      <c r="A37">
        <v>26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R37" s="7" t="str">
        <f>IF('CalcEng 2'!BB57&gt;0,'CalcEng 2'!BB57,"")</f>
        <v/>
      </c>
      <c r="S37" s="7" t="str">
        <f>IF('CalcEng 2'!BC57&gt;0,'CalcEng 2'!BC57,"")</f>
        <v/>
      </c>
      <c r="T37" s="7" t="str">
        <f>IF('CalcEng 2'!BD57&gt;0,'CalcEng 2'!BD57,"")</f>
        <v/>
      </c>
      <c r="U37" s="7" t="str">
        <f>IF('CalcEng 2'!BE57&gt;0,'CalcEng 2'!BE57,"")</f>
        <v/>
      </c>
      <c r="V37" s="7" t="str">
        <f>IF('CalcEng 2'!BF57&gt;0,'CalcEng 2'!BF57,"")</f>
        <v/>
      </c>
      <c r="W37" s="54">
        <f t="shared" si="18"/>
        <v>0</v>
      </c>
      <c r="X37" s="6" t="str">
        <f t="shared" si="12"/>
        <v/>
      </c>
      <c r="Y37" s="8">
        <f t="shared" si="0"/>
        <v>0</v>
      </c>
      <c r="Z37" s="57" t="str">
        <f t="shared" si="14"/>
        <v>$0.00</v>
      </c>
      <c r="AA37" s="79" t="str">
        <f t="shared" si="1"/>
        <v/>
      </c>
      <c r="AB37" s="23"/>
      <c r="AC37" s="60">
        <f t="shared" si="2"/>
        <v>0</v>
      </c>
      <c r="AD37" s="60">
        <f t="shared" si="3"/>
        <v>0</v>
      </c>
      <c r="AE37">
        <f t="shared" si="4"/>
        <v>0</v>
      </c>
      <c r="AF37" s="60">
        <f t="shared" si="5"/>
        <v>0</v>
      </c>
      <c r="AG37">
        <f t="shared" si="6"/>
        <v>0</v>
      </c>
      <c r="AH37">
        <f t="shared" si="7"/>
        <v>0</v>
      </c>
      <c r="AI37" s="60">
        <f t="shared" si="8"/>
        <v>0</v>
      </c>
      <c r="AJ37" s="60">
        <f t="shared" si="9"/>
        <v>0</v>
      </c>
      <c r="AK37" s="60">
        <f t="shared" si="13"/>
        <v>0</v>
      </c>
      <c r="AL37" s="66">
        <f t="shared" si="10"/>
        <v>0</v>
      </c>
    </row>
    <row r="38" spans="1:38" ht="15">
      <c r="A38">
        <v>27</v>
      </c>
      <c r="E38" s="6"/>
      <c r="F38" s="6"/>
      <c r="G38" s="6"/>
      <c r="H38" s="6"/>
      <c r="I38" s="6"/>
      <c r="J38" s="6"/>
      <c r="K38" s="36"/>
      <c r="L38" s="6"/>
      <c r="M38" s="6"/>
      <c r="N38" s="6"/>
      <c r="O38" s="6"/>
      <c r="P38" s="6"/>
      <c r="R38" s="7" t="str">
        <f>IF('CalcEng 2'!BB59&gt;0,'CalcEng 2'!BB59,"")</f>
        <v/>
      </c>
      <c r="S38" s="7" t="str">
        <f>IF('CalcEng 2'!BC59&gt;0,'CalcEng 2'!BC59,"")</f>
        <v/>
      </c>
      <c r="T38" s="7" t="str">
        <f>IF('CalcEng 2'!BD59&gt;0,'CalcEng 2'!BD59,"")</f>
        <v/>
      </c>
      <c r="U38" s="7" t="str">
        <f>IF('CalcEng 2'!BE59&gt;0,'CalcEng 2'!BE59,"")</f>
        <v/>
      </c>
      <c r="V38" s="7" t="str">
        <f>IF('CalcEng 2'!BF59&gt;0,'CalcEng 2'!BF59,"")</f>
        <v/>
      </c>
      <c r="W38" s="54">
        <f t="shared" si="18"/>
        <v>0</v>
      </c>
      <c r="X38" s="6" t="str">
        <f t="shared" si="12"/>
        <v/>
      </c>
      <c r="Y38" s="8">
        <f t="shared" si="0"/>
        <v>0</v>
      </c>
      <c r="Z38" s="57" t="str">
        <f t="shared" si="14"/>
        <v>$0.00</v>
      </c>
      <c r="AA38" s="79" t="str">
        <f t="shared" si="1"/>
        <v/>
      </c>
      <c r="AB38" s="23"/>
      <c r="AC38" s="60">
        <f t="shared" si="2"/>
        <v>0</v>
      </c>
      <c r="AD38" s="60">
        <f t="shared" si="3"/>
        <v>0</v>
      </c>
      <c r="AE38">
        <f t="shared" si="4"/>
        <v>0</v>
      </c>
      <c r="AF38" s="60">
        <f t="shared" si="5"/>
        <v>0</v>
      </c>
      <c r="AG38">
        <f t="shared" si="6"/>
        <v>0</v>
      </c>
      <c r="AH38">
        <f t="shared" si="7"/>
        <v>0</v>
      </c>
      <c r="AI38" s="60">
        <f t="shared" si="8"/>
        <v>0</v>
      </c>
      <c r="AJ38" s="60">
        <f t="shared" si="9"/>
        <v>0</v>
      </c>
      <c r="AK38" s="60">
        <f t="shared" si="13"/>
        <v>0</v>
      </c>
      <c r="AL38" s="66">
        <f t="shared" si="10"/>
        <v>0</v>
      </c>
    </row>
    <row r="39" spans="1:38" ht="15">
      <c r="A39">
        <v>28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R39" s="7" t="str">
        <f>IF('CalcEng 2'!BB61&gt;0,'CalcEng 2'!BB61,"")</f>
        <v/>
      </c>
      <c r="S39" s="7" t="str">
        <f>IF('CalcEng 2'!BC61&gt;0,'CalcEng 2'!BC61,"")</f>
        <v/>
      </c>
      <c r="T39" s="7" t="str">
        <f>IF('CalcEng 2'!BD61&gt;0,'CalcEng 2'!BD61,"")</f>
        <v/>
      </c>
      <c r="U39" s="7" t="str">
        <f>IF('CalcEng 2'!BE61&gt;0,'CalcEng 2'!BE61,"")</f>
        <v/>
      </c>
      <c r="V39" s="7" t="str">
        <f>IF('CalcEng 2'!BF61&gt;0,'CalcEng 2'!BF61,"")</f>
        <v/>
      </c>
      <c r="W39" s="54">
        <f t="shared" si="18"/>
        <v>0</v>
      </c>
      <c r="X39" s="6" t="str">
        <f t="shared" si="12"/>
        <v/>
      </c>
      <c r="Y39" s="8">
        <f t="shared" si="0"/>
        <v>0</v>
      </c>
      <c r="Z39" s="57" t="str">
        <f t="shared" si="14"/>
        <v>$0.00</v>
      </c>
      <c r="AA39" s="79" t="str">
        <f t="shared" si="1"/>
        <v/>
      </c>
      <c r="AB39" s="23"/>
      <c r="AC39" s="60">
        <f t="shared" si="2"/>
        <v>0</v>
      </c>
      <c r="AD39" s="60">
        <f t="shared" si="3"/>
        <v>0</v>
      </c>
      <c r="AE39">
        <f t="shared" si="4"/>
        <v>0</v>
      </c>
      <c r="AF39" s="60">
        <f t="shared" si="5"/>
        <v>0</v>
      </c>
      <c r="AG39">
        <f t="shared" si="6"/>
        <v>0</v>
      </c>
      <c r="AH39">
        <f t="shared" si="7"/>
        <v>0</v>
      </c>
      <c r="AI39" s="60">
        <f t="shared" si="8"/>
        <v>0</v>
      </c>
      <c r="AJ39" s="60">
        <f t="shared" si="9"/>
        <v>0</v>
      </c>
      <c r="AK39" s="60">
        <f t="shared" si="13"/>
        <v>0</v>
      </c>
      <c r="AL39" s="66">
        <f t="shared" si="10"/>
        <v>0</v>
      </c>
    </row>
    <row r="40" spans="1:38" ht="15">
      <c r="A40">
        <v>29</v>
      </c>
      <c r="E40" s="6"/>
      <c r="F40" s="6"/>
      <c r="G40" s="6"/>
      <c r="H40" s="6"/>
      <c r="I40" s="6"/>
      <c r="J40" s="6"/>
      <c r="K40" s="36"/>
      <c r="L40" s="6"/>
      <c r="M40" s="6"/>
      <c r="N40" s="6"/>
      <c r="O40" s="6"/>
      <c r="P40" s="6"/>
      <c r="R40" s="7" t="str">
        <f>IF('CalcEng 2'!BB63&gt;0,'CalcEng 2'!BB63,"")</f>
        <v/>
      </c>
      <c r="S40" s="7" t="str">
        <f>IF('CalcEng 2'!BC63&gt;0,'CalcEng 2'!BC63,"")</f>
        <v/>
      </c>
      <c r="T40" s="7" t="str">
        <f>IF('CalcEng 2'!BD63&gt;0,'CalcEng 2'!BD63,"")</f>
        <v/>
      </c>
      <c r="U40" s="7" t="str">
        <f>IF('CalcEng 2'!BE63&gt;0,'CalcEng 2'!BE63,"")</f>
        <v/>
      </c>
      <c r="V40" s="7" t="str">
        <f>IF('CalcEng 2'!BF63&gt;0,'CalcEng 2'!BF63,"")</f>
        <v/>
      </c>
      <c r="W40" s="54">
        <f t="shared" si="18"/>
        <v>0</v>
      </c>
      <c r="X40" s="6" t="str">
        <f t="shared" si="12"/>
        <v/>
      </c>
      <c r="Y40" s="8">
        <f t="shared" si="0"/>
        <v>0</v>
      </c>
      <c r="Z40" s="57" t="str">
        <f t="shared" si="14"/>
        <v>$0.00</v>
      </c>
      <c r="AA40" s="79" t="str">
        <f t="shared" si="1"/>
        <v/>
      </c>
      <c r="AB40" s="23"/>
      <c r="AC40" s="60">
        <f t="shared" si="2"/>
        <v>0</v>
      </c>
      <c r="AD40" s="60">
        <f t="shared" si="3"/>
        <v>0</v>
      </c>
      <c r="AE40">
        <f t="shared" si="4"/>
        <v>0</v>
      </c>
      <c r="AF40" s="60">
        <f t="shared" si="5"/>
        <v>0</v>
      </c>
      <c r="AG40">
        <f t="shared" si="6"/>
        <v>0</v>
      </c>
      <c r="AH40">
        <f t="shared" si="7"/>
        <v>0</v>
      </c>
      <c r="AI40" s="60">
        <f t="shared" si="8"/>
        <v>0</v>
      </c>
      <c r="AJ40" s="60">
        <f t="shared" si="9"/>
        <v>0</v>
      </c>
      <c r="AK40" s="60">
        <f t="shared" si="13"/>
        <v>0</v>
      </c>
      <c r="AL40" s="66">
        <f t="shared" si="10"/>
        <v>0</v>
      </c>
    </row>
    <row r="41" spans="1:38" ht="15">
      <c r="A41">
        <v>30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R41" s="7" t="str">
        <f>IF('CalcEng 2'!BB65&gt;0,'CalcEng 2'!BB65,"")</f>
        <v/>
      </c>
      <c r="S41" s="7" t="str">
        <f>IF('CalcEng 2'!BC65&gt;0,'CalcEng 2'!BC65,"")</f>
        <v/>
      </c>
      <c r="T41" s="7" t="str">
        <f>IF('CalcEng 2'!BD65&gt;0,'CalcEng 2'!BD65,"")</f>
        <v/>
      </c>
      <c r="U41" s="7" t="str">
        <f>IF('CalcEng 2'!BE65&gt;0,'CalcEng 2'!BE65,"")</f>
        <v/>
      </c>
      <c r="V41" s="7" t="str">
        <f>IF('CalcEng 2'!BF65&gt;0,'CalcEng 2'!BF65,"")</f>
        <v/>
      </c>
      <c r="W41" s="54">
        <f t="shared" si="18"/>
        <v>0</v>
      </c>
      <c r="X41" s="6" t="str">
        <f t="shared" si="12"/>
        <v/>
      </c>
      <c r="Y41" s="8">
        <f t="shared" si="0"/>
        <v>0</v>
      </c>
      <c r="Z41" s="57" t="str">
        <f t="shared" si="14"/>
        <v>$0.00</v>
      </c>
      <c r="AA41" s="79" t="str">
        <f t="shared" si="1"/>
        <v/>
      </c>
      <c r="AB41" s="23"/>
      <c r="AC41" s="60">
        <f t="shared" si="2"/>
        <v>0</v>
      </c>
      <c r="AD41" s="60">
        <f t="shared" si="3"/>
        <v>0</v>
      </c>
      <c r="AE41">
        <f t="shared" si="4"/>
        <v>0</v>
      </c>
      <c r="AF41" s="60">
        <f t="shared" si="5"/>
        <v>0</v>
      </c>
      <c r="AG41">
        <f t="shared" si="6"/>
        <v>0</v>
      </c>
      <c r="AH41">
        <f t="shared" si="7"/>
        <v>0</v>
      </c>
      <c r="AI41" s="60">
        <f t="shared" si="8"/>
        <v>0</v>
      </c>
      <c r="AJ41" s="60">
        <f t="shared" si="9"/>
        <v>0</v>
      </c>
      <c r="AK41" s="60">
        <f t="shared" si="13"/>
        <v>0</v>
      </c>
      <c r="AL41" s="66">
        <f t="shared" si="10"/>
        <v>0</v>
      </c>
    </row>
    <row r="42" spans="1:38" ht="15">
      <c r="A42">
        <v>31</v>
      </c>
      <c r="E42" s="6"/>
      <c r="F42" s="6"/>
      <c r="G42" s="6"/>
      <c r="H42" s="6"/>
      <c r="I42" s="6"/>
      <c r="J42" s="6"/>
      <c r="K42" s="36"/>
      <c r="L42" s="6"/>
      <c r="M42" s="6"/>
      <c r="N42" s="6"/>
      <c r="O42" s="6"/>
      <c r="P42" s="6"/>
      <c r="R42" s="7" t="str">
        <f>IF('CalcEng 2'!BB67&gt;0,'CalcEng 2'!BB67,"")</f>
        <v/>
      </c>
      <c r="S42" s="7" t="str">
        <f>IF('CalcEng 2'!BC67&gt;0,'CalcEng 2'!BC67,"")</f>
        <v/>
      </c>
      <c r="T42" s="7" t="str">
        <f>IF('CalcEng 2'!BD67&gt;0,'CalcEng 2'!BD67,"")</f>
        <v/>
      </c>
      <c r="U42" s="7" t="str">
        <f>IF('CalcEng 2'!BE67&gt;0,'CalcEng 2'!BE67,"")</f>
        <v/>
      </c>
      <c r="V42" s="7" t="str">
        <f>IF('CalcEng 2'!BF67&gt;0,'CalcEng 2'!BF67,"")</f>
        <v/>
      </c>
      <c r="W42" s="54">
        <f t="shared" si="18"/>
        <v>0</v>
      </c>
      <c r="X42" s="6" t="str">
        <f t="shared" si="12"/>
        <v/>
      </c>
      <c r="Y42" s="8">
        <f t="shared" si="0"/>
        <v>0</v>
      </c>
      <c r="Z42" s="57" t="str">
        <f t="shared" si="14"/>
        <v>$0.00</v>
      </c>
      <c r="AA42" s="79" t="str">
        <f t="shared" si="1"/>
        <v/>
      </c>
      <c r="AB42" s="23"/>
      <c r="AC42" s="60">
        <f t="shared" si="2"/>
        <v>0</v>
      </c>
      <c r="AD42" s="60">
        <f t="shared" si="3"/>
        <v>0</v>
      </c>
      <c r="AE42">
        <f t="shared" si="4"/>
        <v>0</v>
      </c>
      <c r="AF42" s="60">
        <f t="shared" si="5"/>
        <v>0</v>
      </c>
      <c r="AG42">
        <f t="shared" si="6"/>
        <v>0</v>
      </c>
      <c r="AH42">
        <f t="shared" si="7"/>
        <v>0</v>
      </c>
      <c r="AI42" s="60">
        <f t="shared" si="8"/>
        <v>0</v>
      </c>
      <c r="AJ42" s="60">
        <f t="shared" si="9"/>
        <v>0</v>
      </c>
      <c r="AK42" s="60">
        <f t="shared" si="13"/>
        <v>0</v>
      </c>
      <c r="AL42" s="66">
        <f t="shared" si="10"/>
        <v>0</v>
      </c>
    </row>
    <row r="43" spans="1:38" ht="15">
      <c r="A43">
        <v>32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R43" s="7" t="str">
        <f>IF('CalcEng 2'!BB69&gt;0,'CalcEng 2'!BB69,"")</f>
        <v/>
      </c>
      <c r="S43" s="7" t="str">
        <f>IF('CalcEng 2'!BC69&gt;0,'CalcEng 2'!BC69,"")</f>
        <v/>
      </c>
      <c r="T43" s="7" t="str">
        <f>IF('CalcEng 2'!BD69&gt;0,'CalcEng 2'!BD69,"")</f>
        <v/>
      </c>
      <c r="U43" s="7" t="str">
        <f>IF('CalcEng 2'!BE69&gt;0,'CalcEng 2'!BE69,"")</f>
        <v/>
      </c>
      <c r="V43" s="7" t="str">
        <f>IF('CalcEng 2'!BF69&gt;0,'CalcEng 2'!BF69,"")</f>
        <v/>
      </c>
      <c r="W43" s="54">
        <f t="shared" si="18"/>
        <v>0</v>
      </c>
      <c r="X43" s="6" t="str">
        <f t="shared" si="12"/>
        <v/>
      </c>
      <c r="Y43" s="8">
        <f t="shared" si="0"/>
        <v>0</v>
      </c>
      <c r="Z43" s="57" t="str">
        <f t="shared" si="14"/>
        <v>$0.00</v>
      </c>
      <c r="AA43" s="79" t="str">
        <f t="shared" si="1"/>
        <v/>
      </c>
      <c r="AB43" s="23"/>
      <c r="AC43" s="60">
        <f t="shared" si="2"/>
        <v>0</v>
      </c>
      <c r="AD43" s="60">
        <f t="shared" si="3"/>
        <v>0</v>
      </c>
      <c r="AE43">
        <f t="shared" si="4"/>
        <v>0</v>
      </c>
      <c r="AF43" s="60">
        <f t="shared" si="5"/>
        <v>0</v>
      </c>
      <c r="AG43">
        <f t="shared" si="6"/>
        <v>0</v>
      </c>
      <c r="AH43">
        <f t="shared" si="7"/>
        <v>0</v>
      </c>
      <c r="AI43" s="60">
        <f t="shared" si="8"/>
        <v>0</v>
      </c>
      <c r="AJ43" s="60">
        <f t="shared" si="9"/>
        <v>0</v>
      </c>
      <c r="AK43" s="60">
        <f t="shared" si="13"/>
        <v>0</v>
      </c>
      <c r="AL43" s="66">
        <f t="shared" si="10"/>
        <v>0</v>
      </c>
    </row>
    <row r="44" spans="1:38" ht="15">
      <c r="A44">
        <v>33</v>
      </c>
      <c r="E44" s="6"/>
      <c r="F44" s="6"/>
      <c r="G44" s="6"/>
      <c r="H44" s="6"/>
      <c r="I44" s="6"/>
      <c r="J44" s="6"/>
      <c r="K44" s="36"/>
      <c r="L44" s="6"/>
      <c r="M44" s="6"/>
      <c r="N44" s="6"/>
      <c r="O44" s="6"/>
      <c r="P44" s="6"/>
      <c r="R44" s="7" t="str">
        <f>IF('CalcEng 2'!BB71&gt;0,'CalcEng 2'!BB71,"")</f>
        <v/>
      </c>
      <c r="S44" s="7" t="str">
        <f>IF('CalcEng 2'!BC71&gt;0,'CalcEng 2'!BC71,"")</f>
        <v/>
      </c>
      <c r="T44" s="7" t="str">
        <f>IF('CalcEng 2'!BD71&gt;0,'CalcEng 2'!BD71,"")</f>
        <v/>
      </c>
      <c r="U44" s="7" t="str">
        <f>IF('CalcEng 2'!BE71&gt;0,'CalcEng 2'!BE71,"")</f>
        <v/>
      </c>
      <c r="V44" s="7" t="str">
        <f>IF('CalcEng 2'!BF71&gt;0,'CalcEng 2'!BF71,"")</f>
        <v/>
      </c>
      <c r="W44" s="54">
        <f t="shared" si="18"/>
        <v>0</v>
      </c>
      <c r="X44" s="6" t="str">
        <f t="shared" si="12"/>
        <v/>
      </c>
      <c r="Y44" s="8">
        <f t="shared" si="0"/>
        <v>0</v>
      </c>
      <c r="Z44" s="57" t="str">
        <f t="shared" si="14"/>
        <v>$0.00</v>
      </c>
      <c r="AA44" s="79" t="str">
        <f t="shared" si="1"/>
        <v/>
      </c>
      <c r="AB44" s="23"/>
      <c r="AC44" s="60">
        <f t="shared" si="2"/>
        <v>0</v>
      </c>
      <c r="AD44" s="60">
        <f t="shared" si="3"/>
        <v>0</v>
      </c>
      <c r="AE44">
        <f t="shared" si="4"/>
        <v>0</v>
      </c>
      <c r="AF44" s="60">
        <f t="shared" si="5"/>
        <v>0</v>
      </c>
      <c r="AG44">
        <f t="shared" si="6"/>
        <v>0</v>
      </c>
      <c r="AH44">
        <f t="shared" si="7"/>
        <v>0</v>
      </c>
      <c r="AI44" s="60">
        <f t="shared" si="8"/>
        <v>0</v>
      </c>
      <c r="AJ44" s="60">
        <f t="shared" si="9"/>
        <v>0</v>
      </c>
      <c r="AK44" s="60">
        <f t="shared" si="13"/>
        <v>0</v>
      </c>
      <c r="AL44" s="66">
        <f t="shared" si="10"/>
        <v>0</v>
      </c>
    </row>
    <row r="45" spans="1:38" ht="15">
      <c r="A45">
        <v>34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R45" s="7" t="str">
        <f>IF('CalcEng 2'!BB73&gt;0,'CalcEng 2'!BB73,"")</f>
        <v/>
      </c>
      <c r="S45" s="7" t="str">
        <f>IF('CalcEng 2'!BC73&gt;0,'CalcEng 2'!BC73,"")</f>
        <v/>
      </c>
      <c r="T45" s="7" t="str">
        <f>IF('CalcEng 2'!BD73&gt;0,'CalcEng 2'!BD73,"")</f>
        <v/>
      </c>
      <c r="U45" s="7" t="str">
        <f>IF('CalcEng 2'!BE73&gt;0,'CalcEng 2'!BE73,"")</f>
        <v/>
      </c>
      <c r="V45" s="7" t="str">
        <f>IF('CalcEng 2'!BF73&gt;0,'CalcEng 2'!BF73,"")</f>
        <v/>
      </c>
      <c r="W45" s="54">
        <f t="shared" si="18"/>
        <v>0</v>
      </c>
      <c r="X45" s="6" t="str">
        <f t="shared" si="12"/>
        <v/>
      </c>
      <c r="Y45" s="8">
        <f t="shared" si="0"/>
        <v>0</v>
      </c>
      <c r="Z45" s="57" t="str">
        <f t="shared" si="14"/>
        <v>$0.00</v>
      </c>
      <c r="AA45" s="79" t="str">
        <f t="shared" si="1"/>
        <v/>
      </c>
      <c r="AB45" s="23"/>
      <c r="AC45" s="60">
        <f t="shared" si="2"/>
        <v>0</v>
      </c>
      <c r="AD45" s="60">
        <f t="shared" si="3"/>
        <v>0</v>
      </c>
      <c r="AE45">
        <f t="shared" si="4"/>
        <v>0</v>
      </c>
      <c r="AF45" s="60">
        <f t="shared" si="5"/>
        <v>0</v>
      </c>
      <c r="AG45">
        <f t="shared" si="6"/>
        <v>0</v>
      </c>
      <c r="AH45">
        <f t="shared" si="7"/>
        <v>0</v>
      </c>
      <c r="AI45" s="60">
        <f t="shared" si="8"/>
        <v>0</v>
      </c>
      <c r="AJ45" s="60">
        <f t="shared" si="9"/>
        <v>0</v>
      </c>
      <c r="AK45" s="60">
        <f t="shared" si="13"/>
        <v>0</v>
      </c>
      <c r="AL45" s="66">
        <f t="shared" si="10"/>
        <v>0</v>
      </c>
    </row>
    <row r="46" spans="1:38" ht="15">
      <c r="A46">
        <v>35</v>
      </c>
      <c r="E46" s="6"/>
      <c r="F46" s="6"/>
      <c r="G46" s="6"/>
      <c r="H46" s="6"/>
      <c r="I46" s="6"/>
      <c r="J46" s="6"/>
      <c r="K46" s="36"/>
      <c r="L46" s="6"/>
      <c r="M46" s="6"/>
      <c r="N46" s="6"/>
      <c r="O46" s="6"/>
      <c r="P46" s="6"/>
      <c r="R46" s="7" t="str">
        <f>IF('CalcEng 2'!BB75&gt;0,'CalcEng 2'!BB75,"")</f>
        <v/>
      </c>
      <c r="S46" s="7" t="str">
        <f>IF('CalcEng 2'!BC75&gt;0,'CalcEng 2'!BC75,"")</f>
        <v/>
      </c>
      <c r="T46" s="7" t="str">
        <f>IF('CalcEng 2'!BD75&gt;0,'CalcEng 2'!BD75,"")</f>
        <v/>
      </c>
      <c r="U46" s="7" t="str">
        <f>IF('CalcEng 2'!BE75&gt;0,'CalcEng 2'!BE75,"")</f>
        <v/>
      </c>
      <c r="V46" s="7" t="str">
        <f>IF('CalcEng 2'!BF75&gt;0,'CalcEng 2'!BF75,"")</f>
        <v/>
      </c>
      <c r="W46" s="54">
        <f t="shared" si="18"/>
        <v>0</v>
      </c>
      <c r="X46" s="6" t="str">
        <f t="shared" si="12"/>
        <v/>
      </c>
      <c r="Y46" s="8">
        <f t="shared" si="0"/>
        <v>0</v>
      </c>
      <c r="Z46" s="57" t="str">
        <f t="shared" si="14"/>
        <v>$0.00</v>
      </c>
      <c r="AA46" s="79" t="str">
        <f t="shared" si="1"/>
        <v/>
      </c>
      <c r="AB46" s="23"/>
      <c r="AC46" s="60">
        <f t="shared" si="2"/>
        <v>0</v>
      </c>
      <c r="AD46" s="60">
        <f t="shared" si="3"/>
        <v>0</v>
      </c>
      <c r="AE46">
        <f t="shared" si="4"/>
        <v>0</v>
      </c>
      <c r="AF46" s="60">
        <f t="shared" si="5"/>
        <v>0</v>
      </c>
      <c r="AG46">
        <f t="shared" si="6"/>
        <v>0</v>
      </c>
      <c r="AH46">
        <f t="shared" si="7"/>
        <v>0</v>
      </c>
      <c r="AI46" s="60">
        <f t="shared" si="8"/>
        <v>0</v>
      </c>
      <c r="AJ46" s="60">
        <f t="shared" si="9"/>
        <v>0</v>
      </c>
      <c r="AK46" s="60">
        <f t="shared" si="13"/>
        <v>0</v>
      </c>
      <c r="AL46" s="66">
        <f t="shared" si="10"/>
        <v>0</v>
      </c>
    </row>
    <row r="47" spans="1:38" ht="15">
      <c r="A47">
        <v>36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R47" s="7" t="str">
        <f>IF('CalcEng 2'!BB77&gt;0,'CalcEng 2'!BB77,"")</f>
        <v/>
      </c>
      <c r="S47" s="7" t="str">
        <f>IF('CalcEng 2'!BC77&gt;0,'CalcEng 2'!BC77,"")</f>
        <v/>
      </c>
      <c r="T47" s="7" t="str">
        <f>IF('CalcEng 2'!BD77&gt;0,'CalcEng 2'!BD77,"")</f>
        <v/>
      </c>
      <c r="U47" s="7" t="str">
        <f>IF('CalcEng 2'!BE77&gt;0,'CalcEng 2'!BE77,"")</f>
        <v/>
      </c>
      <c r="V47" s="7" t="str">
        <f>IF('CalcEng 2'!BF77&gt;0,'CalcEng 2'!BF77,"")</f>
        <v/>
      </c>
      <c r="W47" s="54">
        <f t="shared" si="18"/>
        <v>0</v>
      </c>
      <c r="X47" s="6" t="str">
        <f t="shared" si="12"/>
        <v/>
      </c>
      <c r="Y47" s="8">
        <f t="shared" si="0"/>
        <v>0</v>
      </c>
      <c r="Z47" s="57" t="str">
        <f t="shared" si="14"/>
        <v>$0.00</v>
      </c>
      <c r="AA47" s="79" t="str">
        <f t="shared" si="1"/>
        <v/>
      </c>
      <c r="AB47" s="23"/>
      <c r="AC47" s="60">
        <f t="shared" si="2"/>
        <v>0</v>
      </c>
      <c r="AD47" s="60">
        <f t="shared" si="3"/>
        <v>0</v>
      </c>
      <c r="AE47">
        <f t="shared" si="4"/>
        <v>0</v>
      </c>
      <c r="AF47" s="60">
        <f t="shared" si="5"/>
        <v>0</v>
      </c>
      <c r="AG47">
        <f t="shared" si="6"/>
        <v>0</v>
      </c>
      <c r="AH47">
        <f t="shared" si="7"/>
        <v>0</v>
      </c>
      <c r="AI47" s="60">
        <f t="shared" si="8"/>
        <v>0</v>
      </c>
      <c r="AJ47" s="60">
        <f t="shared" si="9"/>
        <v>0</v>
      </c>
      <c r="AK47" s="60">
        <f t="shared" si="13"/>
        <v>0</v>
      </c>
      <c r="AL47" s="66">
        <f t="shared" si="10"/>
        <v>0</v>
      </c>
    </row>
    <row r="48" spans="1:38" ht="15">
      <c r="A48">
        <v>37</v>
      </c>
      <c r="E48" s="6"/>
      <c r="F48" s="6"/>
      <c r="G48" s="6"/>
      <c r="H48" s="6"/>
      <c r="I48" s="6"/>
      <c r="J48" s="6"/>
      <c r="K48" s="36"/>
      <c r="L48" s="6"/>
      <c r="M48" s="6"/>
      <c r="N48" s="6"/>
      <c r="O48" s="6"/>
      <c r="P48" s="6"/>
      <c r="R48" s="7" t="str">
        <f>IF('CalcEng 2'!BB79&gt;0,'CalcEng 2'!BB79,"")</f>
        <v/>
      </c>
      <c r="S48" s="7" t="str">
        <f>IF('CalcEng 2'!BC79&gt;0,'CalcEng 2'!BC79,"")</f>
        <v/>
      </c>
      <c r="T48" s="7" t="str">
        <f>IF('CalcEng 2'!BD79&gt;0,'CalcEng 2'!BD79,"")</f>
        <v/>
      </c>
      <c r="U48" s="7" t="str">
        <f>IF('CalcEng 2'!BE79&gt;0,'CalcEng 2'!BE79,"")</f>
        <v/>
      </c>
      <c r="V48" s="7" t="str">
        <f>IF('CalcEng 2'!BF79&gt;0,'CalcEng 2'!BF79,"")</f>
        <v/>
      </c>
      <c r="W48" s="54">
        <f aca="true" t="shared" si="19" ref="W48:W59">MAX(R48:V48)</f>
        <v>0</v>
      </c>
      <c r="X48" s="6" t="str">
        <f t="shared" si="12"/>
        <v/>
      </c>
      <c r="Y48" s="8">
        <f t="shared" si="0"/>
        <v>0</v>
      </c>
      <c r="Z48" s="57" t="str">
        <f t="shared" si="14"/>
        <v>$0.00</v>
      </c>
      <c r="AA48" s="79" t="str">
        <f t="shared" si="1"/>
        <v/>
      </c>
      <c r="AB48" s="23"/>
      <c r="AC48" s="60">
        <f t="shared" si="2"/>
        <v>0</v>
      </c>
      <c r="AD48" s="60">
        <f t="shared" si="3"/>
        <v>0</v>
      </c>
      <c r="AE48">
        <f t="shared" si="4"/>
        <v>0</v>
      </c>
      <c r="AF48" s="60">
        <f t="shared" si="5"/>
        <v>0</v>
      </c>
      <c r="AG48">
        <f t="shared" si="6"/>
        <v>0</v>
      </c>
      <c r="AH48">
        <f t="shared" si="7"/>
        <v>0</v>
      </c>
      <c r="AI48" s="60">
        <f t="shared" si="8"/>
        <v>0</v>
      </c>
      <c r="AJ48" s="60">
        <f t="shared" si="9"/>
        <v>0</v>
      </c>
      <c r="AK48" s="60">
        <f t="shared" si="13"/>
        <v>0</v>
      </c>
      <c r="AL48" s="66">
        <f t="shared" si="10"/>
        <v>0</v>
      </c>
    </row>
    <row r="49" spans="1:38" ht="15">
      <c r="A49">
        <v>38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R49" s="7" t="str">
        <f>IF('CalcEng 2'!BB81&gt;0,'CalcEng 2'!BB81,"")</f>
        <v/>
      </c>
      <c r="S49" s="7" t="str">
        <f>IF('CalcEng 2'!BC81&gt;0,'CalcEng 2'!BC81,"")</f>
        <v/>
      </c>
      <c r="T49" s="7" t="str">
        <f>IF('CalcEng 2'!BD81&gt;0,'CalcEng 2'!BD81,"")</f>
        <v/>
      </c>
      <c r="U49" s="7" t="str">
        <f>IF('CalcEng 2'!BE81&gt;0,'CalcEng 2'!BE81,"")</f>
        <v/>
      </c>
      <c r="V49" s="7" t="str">
        <f>IF('CalcEng 2'!BF81&gt;0,'CalcEng 2'!BF81,"")</f>
        <v/>
      </c>
      <c r="W49" s="54">
        <f t="shared" si="19"/>
        <v>0</v>
      </c>
      <c r="X49" s="6" t="str">
        <f t="shared" si="12"/>
        <v/>
      </c>
      <c r="Y49" s="8">
        <f t="shared" si="0"/>
        <v>0</v>
      </c>
      <c r="Z49" s="57" t="str">
        <f t="shared" si="14"/>
        <v>$0.00</v>
      </c>
      <c r="AA49" s="79" t="str">
        <f t="shared" si="1"/>
        <v/>
      </c>
      <c r="AB49" s="23"/>
      <c r="AC49" s="60">
        <f t="shared" si="2"/>
        <v>0</v>
      </c>
      <c r="AD49" s="60">
        <f t="shared" si="3"/>
        <v>0</v>
      </c>
      <c r="AE49">
        <f t="shared" si="4"/>
        <v>0</v>
      </c>
      <c r="AF49" s="60">
        <f t="shared" si="5"/>
        <v>0</v>
      </c>
      <c r="AG49">
        <f t="shared" si="6"/>
        <v>0</v>
      </c>
      <c r="AH49">
        <f t="shared" si="7"/>
        <v>0</v>
      </c>
      <c r="AI49" s="60">
        <f t="shared" si="8"/>
        <v>0</v>
      </c>
      <c r="AJ49" s="60">
        <f t="shared" si="9"/>
        <v>0</v>
      </c>
      <c r="AK49" s="60">
        <f t="shared" si="13"/>
        <v>0</v>
      </c>
      <c r="AL49" s="66">
        <f t="shared" si="10"/>
        <v>0</v>
      </c>
    </row>
    <row r="50" spans="1:38" s="4" customFormat="1" ht="15">
      <c r="A50" s="4">
        <v>39</v>
      </c>
      <c r="E50" s="46"/>
      <c r="F50" s="46"/>
      <c r="G50" s="46"/>
      <c r="H50" s="46"/>
      <c r="I50" s="46"/>
      <c r="J50" s="46"/>
      <c r="K50" s="61"/>
      <c r="L50" s="46"/>
      <c r="M50" s="46"/>
      <c r="N50" s="46"/>
      <c r="O50" s="46"/>
      <c r="P50" s="46"/>
      <c r="R50" s="45" t="str">
        <f>IF('CalcEng 2'!BB83&gt;0,'CalcEng 2'!BB83,"")</f>
        <v/>
      </c>
      <c r="S50" s="45" t="str">
        <f>IF('CalcEng 2'!BC83&gt;0,'CalcEng 2'!BC83,"")</f>
        <v/>
      </c>
      <c r="T50" s="45" t="str">
        <f>IF('CalcEng 2'!BD83&gt;0,'CalcEng 2'!BD83,"")</f>
        <v/>
      </c>
      <c r="U50" s="45" t="str">
        <f>IF('CalcEng 2'!BE83&gt;0,'CalcEng 2'!BE83,"")</f>
        <v/>
      </c>
      <c r="V50" s="45" t="str">
        <f>IF('CalcEng 2'!BF83&gt;0,'CalcEng 2'!BF83,"")</f>
        <v/>
      </c>
      <c r="W50" s="62">
        <f t="shared" si="19"/>
        <v>0</v>
      </c>
      <c r="X50" s="46" t="str">
        <f t="shared" si="12"/>
        <v/>
      </c>
      <c r="Y50" s="63">
        <f t="shared" si="0"/>
        <v>0</v>
      </c>
      <c r="Z50" s="64" t="str">
        <f t="shared" si="14"/>
        <v>$0.00</v>
      </c>
      <c r="AA50" s="80" t="str">
        <f t="shared" si="1"/>
        <v/>
      </c>
      <c r="AB50" s="24"/>
      <c r="AC50" s="67">
        <f t="shared" si="2"/>
        <v>0</v>
      </c>
      <c r="AD50" s="67">
        <f t="shared" si="3"/>
        <v>0</v>
      </c>
      <c r="AE50" s="4">
        <f t="shared" si="4"/>
        <v>0</v>
      </c>
      <c r="AF50" s="67">
        <f t="shared" si="5"/>
        <v>0</v>
      </c>
      <c r="AG50" s="4">
        <f t="shared" si="6"/>
        <v>0</v>
      </c>
      <c r="AH50" s="4">
        <f t="shared" si="7"/>
        <v>0</v>
      </c>
      <c r="AI50" s="67">
        <f t="shared" si="8"/>
        <v>0</v>
      </c>
      <c r="AJ50" s="67">
        <f t="shared" si="9"/>
        <v>0</v>
      </c>
      <c r="AK50" s="67">
        <f t="shared" si="13"/>
        <v>0</v>
      </c>
      <c r="AL50" s="68">
        <f t="shared" si="10"/>
        <v>0</v>
      </c>
    </row>
    <row r="51" spans="1:38" ht="15">
      <c r="A51">
        <v>40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R51" s="7" t="str">
        <f>IF('CalcEng 2'!BB85&gt;0,'CalcEng 2'!BB85,"")</f>
        <v/>
      </c>
      <c r="S51" s="7" t="str">
        <f>IF('CalcEng 2'!BC85&gt;0,'CalcEng 2'!BC85,"")</f>
        <v/>
      </c>
      <c r="T51" s="7" t="str">
        <f>IF('CalcEng 2'!BD85&gt;0,'CalcEng 2'!BD85,"")</f>
        <v/>
      </c>
      <c r="U51" s="7" t="str">
        <f>IF('CalcEng 2'!BE85&gt;0,'CalcEng 2'!BE85,"")</f>
        <v/>
      </c>
      <c r="V51" s="7" t="str">
        <f>IF('CalcEng 2'!BF85&gt;0,'CalcEng 2'!BF85,"")</f>
        <v/>
      </c>
      <c r="W51" s="54">
        <f t="shared" si="19"/>
        <v>0</v>
      </c>
      <c r="X51" s="6" t="str">
        <f t="shared" si="12"/>
        <v/>
      </c>
      <c r="Y51" s="8">
        <f t="shared" si="0"/>
        <v>0</v>
      </c>
      <c r="Z51" s="57" t="str">
        <f t="shared" si="14"/>
        <v>$0.00</v>
      </c>
      <c r="AA51" s="79" t="str">
        <f t="shared" si="1"/>
        <v/>
      </c>
      <c r="AB51" s="23"/>
      <c r="AC51" s="60">
        <f t="shared" si="2"/>
        <v>0</v>
      </c>
      <c r="AD51" s="60">
        <f t="shared" si="3"/>
        <v>0</v>
      </c>
      <c r="AE51">
        <f t="shared" si="4"/>
        <v>0</v>
      </c>
      <c r="AF51" s="60">
        <f t="shared" si="5"/>
        <v>0</v>
      </c>
      <c r="AG51">
        <f t="shared" si="6"/>
        <v>0</v>
      </c>
      <c r="AH51">
        <f t="shared" si="7"/>
        <v>0</v>
      </c>
      <c r="AI51" s="60">
        <f t="shared" si="8"/>
        <v>0</v>
      </c>
      <c r="AJ51" s="60">
        <f t="shared" si="9"/>
        <v>0</v>
      </c>
      <c r="AK51" s="60">
        <f t="shared" si="13"/>
        <v>0</v>
      </c>
      <c r="AL51" s="66">
        <f t="shared" si="10"/>
        <v>0</v>
      </c>
    </row>
    <row r="52" spans="1:38" ht="15">
      <c r="A52">
        <v>41</v>
      </c>
      <c r="E52" s="6"/>
      <c r="F52" s="6"/>
      <c r="G52" s="6"/>
      <c r="H52" s="6"/>
      <c r="I52" s="6"/>
      <c r="J52" s="6"/>
      <c r="K52" s="36"/>
      <c r="L52" s="6"/>
      <c r="M52" s="6"/>
      <c r="N52" s="6"/>
      <c r="O52" s="6"/>
      <c r="P52" s="6"/>
      <c r="R52" s="7" t="str">
        <f>IF('CalcEng 2'!BB87&gt;0,'CalcEng 2'!BB87,"")</f>
        <v/>
      </c>
      <c r="S52" s="7" t="str">
        <f>IF('CalcEng 2'!BC87&gt;0,'CalcEng 2'!BC87,"")</f>
        <v/>
      </c>
      <c r="T52" s="7" t="str">
        <f>IF('CalcEng 2'!BD87&gt;0,'CalcEng 2'!BD87,"")</f>
        <v/>
      </c>
      <c r="U52" s="7" t="str">
        <f>IF('CalcEng 2'!BE87&gt;0,'CalcEng 2'!BE87,"")</f>
        <v/>
      </c>
      <c r="V52" s="7" t="str">
        <f>IF('CalcEng 2'!BF87&gt;0,'CalcEng 2'!BF87,"")</f>
        <v/>
      </c>
      <c r="W52" s="54">
        <f t="shared" si="19"/>
        <v>0</v>
      </c>
      <c r="X52" s="6" t="str">
        <f t="shared" si="12"/>
        <v/>
      </c>
      <c r="Y52" s="8">
        <f t="shared" si="0"/>
        <v>0</v>
      </c>
      <c r="Z52" s="57" t="str">
        <f t="shared" si="14"/>
        <v>$0.00</v>
      </c>
      <c r="AA52" s="79" t="str">
        <f t="shared" si="1"/>
        <v/>
      </c>
      <c r="AB52" s="23"/>
      <c r="AC52" s="60">
        <f t="shared" si="2"/>
        <v>0</v>
      </c>
      <c r="AD52" s="60">
        <f t="shared" si="3"/>
        <v>0</v>
      </c>
      <c r="AE52">
        <f t="shared" si="4"/>
        <v>0</v>
      </c>
      <c r="AF52" s="60">
        <f t="shared" si="5"/>
        <v>0</v>
      </c>
      <c r="AG52">
        <f t="shared" si="6"/>
        <v>0</v>
      </c>
      <c r="AH52">
        <f t="shared" si="7"/>
        <v>0</v>
      </c>
      <c r="AI52" s="60">
        <f t="shared" si="8"/>
        <v>0</v>
      </c>
      <c r="AJ52" s="60">
        <f t="shared" si="9"/>
        <v>0</v>
      </c>
      <c r="AK52" s="60">
        <f t="shared" si="13"/>
        <v>0</v>
      </c>
      <c r="AL52" s="66">
        <f t="shared" si="10"/>
        <v>0</v>
      </c>
    </row>
    <row r="53" spans="1:38" ht="15">
      <c r="A53">
        <v>42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R53" s="7" t="str">
        <f>IF('CalcEng 2'!BB89&gt;0,'CalcEng 2'!BB89,"")</f>
        <v/>
      </c>
      <c r="S53" s="7" t="str">
        <f>IF('CalcEng 2'!BC89&gt;0,'CalcEng 2'!BC89,"")</f>
        <v/>
      </c>
      <c r="T53" s="7" t="str">
        <f>IF('CalcEng 2'!BD89&gt;0,'CalcEng 2'!BD89,"")</f>
        <v/>
      </c>
      <c r="U53" s="7" t="str">
        <f>IF('CalcEng 2'!BE89&gt;0,'CalcEng 2'!BE89,"")</f>
        <v/>
      </c>
      <c r="V53" s="7" t="str">
        <f>IF('CalcEng 2'!BF89&gt;0,'CalcEng 2'!BF89,"")</f>
        <v/>
      </c>
      <c r="W53" s="54">
        <f t="shared" si="19"/>
        <v>0</v>
      </c>
      <c r="X53" s="6" t="str">
        <f t="shared" si="12"/>
        <v/>
      </c>
      <c r="Y53" s="8">
        <f t="shared" si="0"/>
        <v>0</v>
      </c>
      <c r="Z53" s="57" t="str">
        <f t="shared" si="14"/>
        <v>$0.00</v>
      </c>
      <c r="AA53" s="79" t="str">
        <f t="shared" si="1"/>
        <v/>
      </c>
      <c r="AB53" s="23"/>
      <c r="AC53" s="60">
        <f t="shared" si="2"/>
        <v>0</v>
      </c>
      <c r="AD53" s="60">
        <f t="shared" si="3"/>
        <v>0</v>
      </c>
      <c r="AE53">
        <f t="shared" si="4"/>
        <v>0</v>
      </c>
      <c r="AF53" s="60">
        <f t="shared" si="5"/>
        <v>0</v>
      </c>
      <c r="AG53">
        <f t="shared" si="6"/>
        <v>0</v>
      </c>
      <c r="AH53">
        <f t="shared" si="7"/>
        <v>0</v>
      </c>
      <c r="AI53" s="60">
        <f t="shared" si="8"/>
        <v>0</v>
      </c>
      <c r="AJ53" s="60">
        <f t="shared" si="9"/>
        <v>0</v>
      </c>
      <c r="AK53" s="60">
        <f t="shared" si="13"/>
        <v>0</v>
      </c>
      <c r="AL53" s="66">
        <f t="shared" si="10"/>
        <v>0</v>
      </c>
    </row>
    <row r="54" spans="1:38" ht="15">
      <c r="A54">
        <v>43</v>
      </c>
      <c r="E54" s="6"/>
      <c r="F54" s="6"/>
      <c r="G54" s="6"/>
      <c r="H54" s="6"/>
      <c r="I54" s="6"/>
      <c r="J54" s="6"/>
      <c r="K54" s="36"/>
      <c r="L54" s="6"/>
      <c r="M54" s="6"/>
      <c r="N54" s="6"/>
      <c r="O54" s="6"/>
      <c r="P54" s="6"/>
      <c r="R54" s="7" t="str">
        <f>IF('CalcEng 2'!BB91&gt;0,'CalcEng 2'!BB91,"")</f>
        <v/>
      </c>
      <c r="S54" s="7" t="str">
        <f>IF('CalcEng 2'!BC91&gt;0,'CalcEng 2'!BC91,"")</f>
        <v/>
      </c>
      <c r="T54" s="7" t="str">
        <f>IF('CalcEng 2'!BD91&gt;0,'CalcEng 2'!BD91,"")</f>
        <v/>
      </c>
      <c r="U54" s="7" t="str">
        <f>IF('CalcEng 2'!BE91&gt;0,'CalcEng 2'!BE91,"")</f>
        <v/>
      </c>
      <c r="V54" s="7" t="str">
        <f>IF('CalcEng 2'!BF91&gt;0,'CalcEng 2'!BF91,"")</f>
        <v/>
      </c>
      <c r="W54" s="54">
        <f t="shared" si="19"/>
        <v>0</v>
      </c>
      <c r="X54" s="6" t="str">
        <f t="shared" si="12"/>
        <v/>
      </c>
      <c r="Y54" s="8">
        <f t="shared" si="0"/>
        <v>0</v>
      </c>
      <c r="Z54" s="57" t="str">
        <f t="shared" si="14"/>
        <v>$0.00</v>
      </c>
      <c r="AA54" s="79" t="str">
        <f t="shared" si="1"/>
        <v/>
      </c>
      <c r="AB54" s="23"/>
      <c r="AC54" s="60">
        <f t="shared" si="2"/>
        <v>0</v>
      </c>
      <c r="AD54" s="60">
        <f t="shared" si="3"/>
        <v>0</v>
      </c>
      <c r="AE54">
        <f t="shared" si="4"/>
        <v>0</v>
      </c>
      <c r="AF54" s="60">
        <f t="shared" si="5"/>
        <v>0</v>
      </c>
      <c r="AG54">
        <f t="shared" si="6"/>
        <v>0</v>
      </c>
      <c r="AH54">
        <f t="shared" si="7"/>
        <v>0</v>
      </c>
      <c r="AI54" s="60">
        <f t="shared" si="8"/>
        <v>0</v>
      </c>
      <c r="AJ54" s="60">
        <f t="shared" si="9"/>
        <v>0</v>
      </c>
      <c r="AK54" s="60">
        <f t="shared" si="13"/>
        <v>0</v>
      </c>
      <c r="AL54" s="66">
        <f t="shared" si="10"/>
        <v>0</v>
      </c>
    </row>
    <row r="55" spans="1:38" ht="15">
      <c r="A55">
        <v>44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R55" s="7" t="str">
        <f>IF('CalcEng 2'!BB93&gt;0,'CalcEng 2'!BB93,"")</f>
        <v/>
      </c>
      <c r="S55" s="7" t="str">
        <f>IF('CalcEng 2'!BC93&gt;0,'CalcEng 2'!BC93,"")</f>
        <v/>
      </c>
      <c r="T55" s="7" t="str">
        <f>IF('CalcEng 2'!BD93&gt;0,'CalcEng 2'!BD93,"")</f>
        <v/>
      </c>
      <c r="U55" s="7" t="str">
        <f>IF('CalcEng 2'!BE93&gt;0,'CalcEng 2'!BE93,"")</f>
        <v/>
      </c>
      <c r="V55" s="7" t="str">
        <f>IF('CalcEng 2'!BF93&gt;0,'CalcEng 2'!BF93,"")</f>
        <v/>
      </c>
      <c r="W55" s="54">
        <f t="shared" si="19"/>
        <v>0</v>
      </c>
      <c r="X55" s="6" t="str">
        <f t="shared" si="12"/>
        <v/>
      </c>
      <c r="Y55" s="8">
        <f t="shared" si="0"/>
        <v>0</v>
      </c>
      <c r="Z55" s="57" t="str">
        <f t="shared" si="14"/>
        <v>$0.00</v>
      </c>
      <c r="AA55" s="79" t="str">
        <f t="shared" si="1"/>
        <v/>
      </c>
      <c r="AB55" s="23"/>
      <c r="AC55" s="60">
        <f t="shared" si="2"/>
        <v>0</v>
      </c>
      <c r="AD55" s="60">
        <f t="shared" si="3"/>
        <v>0</v>
      </c>
      <c r="AE55">
        <f t="shared" si="4"/>
        <v>0</v>
      </c>
      <c r="AF55" s="60">
        <f t="shared" si="5"/>
        <v>0</v>
      </c>
      <c r="AG55">
        <f t="shared" si="6"/>
        <v>0</v>
      </c>
      <c r="AH55">
        <f t="shared" si="7"/>
        <v>0</v>
      </c>
      <c r="AI55" s="60">
        <f t="shared" si="8"/>
        <v>0</v>
      </c>
      <c r="AJ55" s="60">
        <f t="shared" si="9"/>
        <v>0</v>
      </c>
      <c r="AK55" s="60">
        <f t="shared" si="13"/>
        <v>0</v>
      </c>
      <c r="AL55" s="66">
        <f t="shared" si="10"/>
        <v>0</v>
      </c>
    </row>
    <row r="56" spans="1:38" ht="15">
      <c r="A56">
        <v>45</v>
      </c>
      <c r="E56" s="6"/>
      <c r="F56" s="6"/>
      <c r="G56" s="6"/>
      <c r="H56" s="6"/>
      <c r="I56" s="6"/>
      <c r="J56" s="6"/>
      <c r="K56" s="36"/>
      <c r="L56" s="6"/>
      <c r="M56" s="6"/>
      <c r="N56" s="6"/>
      <c r="O56" s="6"/>
      <c r="P56" s="6"/>
      <c r="R56" s="7" t="str">
        <f>IF('CalcEng 2'!BB95&gt;0,'CalcEng 2'!BB95,"")</f>
        <v/>
      </c>
      <c r="S56" s="7" t="str">
        <f>IF('CalcEng 2'!BC95&gt;0,'CalcEng 2'!BC95,"")</f>
        <v/>
      </c>
      <c r="T56" s="7" t="str">
        <f>IF('CalcEng 2'!BD95&gt;0,'CalcEng 2'!BD95,"")</f>
        <v/>
      </c>
      <c r="U56" s="7" t="str">
        <f>IF('CalcEng 2'!BE95&gt;0,'CalcEng 2'!BE95,"")</f>
        <v/>
      </c>
      <c r="V56" s="7" t="str">
        <f>IF('CalcEng 2'!BF95&gt;0,'CalcEng 2'!BF95,"")</f>
        <v/>
      </c>
      <c r="W56" s="54">
        <f t="shared" si="19"/>
        <v>0</v>
      </c>
      <c r="X56" s="6" t="str">
        <f t="shared" si="12"/>
        <v/>
      </c>
      <c r="Y56" s="8">
        <f t="shared" si="0"/>
        <v>0</v>
      </c>
      <c r="Z56" s="57" t="str">
        <f t="shared" si="14"/>
        <v>$0.00</v>
      </c>
      <c r="AA56" s="79" t="str">
        <f t="shared" si="1"/>
        <v/>
      </c>
      <c r="AB56" s="23"/>
      <c r="AC56" s="60">
        <f t="shared" si="2"/>
        <v>0</v>
      </c>
      <c r="AD56" s="60">
        <f t="shared" si="3"/>
        <v>0</v>
      </c>
      <c r="AE56">
        <f t="shared" si="4"/>
        <v>0</v>
      </c>
      <c r="AF56" s="60">
        <f t="shared" si="5"/>
        <v>0</v>
      </c>
      <c r="AG56">
        <f t="shared" si="6"/>
        <v>0</v>
      </c>
      <c r="AH56">
        <f t="shared" si="7"/>
        <v>0</v>
      </c>
      <c r="AI56" s="60">
        <f t="shared" si="8"/>
        <v>0</v>
      </c>
      <c r="AJ56" s="60">
        <f t="shared" si="9"/>
        <v>0</v>
      </c>
      <c r="AK56" s="60">
        <f t="shared" si="13"/>
        <v>0</v>
      </c>
      <c r="AL56" s="66">
        <f t="shared" si="10"/>
        <v>0</v>
      </c>
    </row>
    <row r="57" spans="1:38" ht="15">
      <c r="A57">
        <v>46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R57" s="7" t="str">
        <f>IF('CalcEng 2'!BB97&gt;0,'CalcEng 2'!BB97,"")</f>
        <v/>
      </c>
      <c r="S57" s="7" t="str">
        <f>IF('CalcEng 2'!BC97&gt;0,'CalcEng 2'!BC97,"")</f>
        <v/>
      </c>
      <c r="T57" s="7" t="str">
        <f>IF('CalcEng 2'!BD97&gt;0,'CalcEng 2'!BD97,"")</f>
        <v/>
      </c>
      <c r="U57" s="7" t="str">
        <f>IF('CalcEng 2'!BE97&gt;0,'CalcEng 2'!BE97,"")</f>
        <v/>
      </c>
      <c r="V57" s="7" t="str">
        <f>IF('CalcEng 2'!BF97&gt;0,'CalcEng 2'!BF97,"")</f>
        <v/>
      </c>
      <c r="W57" s="54">
        <f t="shared" si="19"/>
        <v>0</v>
      </c>
      <c r="X57" s="6" t="str">
        <f t="shared" si="12"/>
        <v/>
      </c>
      <c r="Y57" s="8">
        <f t="shared" si="0"/>
        <v>0</v>
      </c>
      <c r="Z57" s="57" t="str">
        <f t="shared" si="14"/>
        <v>$0.00</v>
      </c>
      <c r="AA57" s="79" t="str">
        <f t="shared" si="1"/>
        <v/>
      </c>
      <c r="AB57" s="23"/>
      <c r="AC57" s="60">
        <f t="shared" si="2"/>
        <v>0</v>
      </c>
      <c r="AD57" s="60">
        <f t="shared" si="3"/>
        <v>0</v>
      </c>
      <c r="AE57">
        <f t="shared" si="4"/>
        <v>0</v>
      </c>
      <c r="AF57" s="60">
        <f t="shared" si="5"/>
        <v>0</v>
      </c>
      <c r="AG57">
        <f t="shared" si="6"/>
        <v>0</v>
      </c>
      <c r="AH57">
        <f t="shared" si="7"/>
        <v>0</v>
      </c>
      <c r="AI57" s="60">
        <f t="shared" si="8"/>
        <v>0</v>
      </c>
      <c r="AJ57" s="60">
        <f t="shared" si="9"/>
        <v>0</v>
      </c>
      <c r="AK57" s="60">
        <f t="shared" si="13"/>
        <v>0</v>
      </c>
      <c r="AL57" s="66">
        <f t="shared" si="10"/>
        <v>0</v>
      </c>
    </row>
    <row r="58" spans="1:38" ht="15">
      <c r="A58">
        <v>47</v>
      </c>
      <c r="E58" s="6"/>
      <c r="F58" s="6"/>
      <c r="G58" s="6"/>
      <c r="H58" s="6"/>
      <c r="I58" s="6"/>
      <c r="J58" s="6"/>
      <c r="K58" s="36"/>
      <c r="L58" s="6"/>
      <c r="M58" s="6"/>
      <c r="N58" s="6"/>
      <c r="O58" s="6"/>
      <c r="P58" s="6"/>
      <c r="R58" s="7" t="str">
        <f>IF('CalcEng 2'!BB99&gt;0,'CalcEng 2'!BB99,"")</f>
        <v/>
      </c>
      <c r="S58" s="7" t="str">
        <f>IF('CalcEng 2'!BC99&gt;0,'CalcEng 2'!BC99,"")</f>
        <v/>
      </c>
      <c r="T58" s="7" t="str">
        <f>IF('CalcEng 2'!BD99&gt;0,'CalcEng 2'!BD99,"")</f>
        <v/>
      </c>
      <c r="U58" s="7" t="str">
        <f>IF('CalcEng 2'!BE99&gt;0,'CalcEng 2'!BE99,"")</f>
        <v/>
      </c>
      <c r="V58" s="7" t="str">
        <f>IF('CalcEng 2'!BF99&gt;0,'CalcEng 2'!BF99,"")</f>
        <v/>
      </c>
      <c r="W58" s="54">
        <f t="shared" si="19"/>
        <v>0</v>
      </c>
      <c r="X58" s="6" t="str">
        <f t="shared" si="12"/>
        <v/>
      </c>
      <c r="Y58" s="8">
        <f t="shared" si="0"/>
        <v>0</v>
      </c>
      <c r="Z58" s="57" t="str">
        <f t="shared" si="14"/>
        <v>$0.00</v>
      </c>
      <c r="AA58" s="79" t="str">
        <f t="shared" si="1"/>
        <v/>
      </c>
      <c r="AB58" s="23"/>
      <c r="AC58" s="60">
        <f t="shared" si="2"/>
        <v>0</v>
      </c>
      <c r="AD58" s="60">
        <f t="shared" si="3"/>
        <v>0</v>
      </c>
      <c r="AE58">
        <f t="shared" si="4"/>
        <v>0</v>
      </c>
      <c r="AF58" s="60">
        <f t="shared" si="5"/>
        <v>0</v>
      </c>
      <c r="AG58">
        <f t="shared" si="6"/>
        <v>0</v>
      </c>
      <c r="AH58">
        <f t="shared" si="7"/>
        <v>0</v>
      </c>
      <c r="AI58" s="60">
        <f t="shared" si="8"/>
        <v>0</v>
      </c>
      <c r="AJ58" s="60">
        <f t="shared" si="9"/>
        <v>0</v>
      </c>
      <c r="AK58" s="60">
        <f t="shared" si="13"/>
        <v>0</v>
      </c>
      <c r="AL58" s="66">
        <f t="shared" si="10"/>
        <v>0</v>
      </c>
    </row>
    <row r="59" spans="1:38" ht="15">
      <c r="A59">
        <v>48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R59" s="7" t="str">
        <f>IF('CalcEng 2'!BB101&gt;0,'CalcEng 2'!BB101,"")</f>
        <v/>
      </c>
      <c r="S59" s="7" t="str">
        <f>IF('CalcEng 2'!BC101&gt;0,'CalcEng 2'!BC101,"")</f>
        <v/>
      </c>
      <c r="T59" s="7" t="str">
        <f>IF('CalcEng 2'!BD101&gt;0,'CalcEng 2'!BD101,"")</f>
        <v/>
      </c>
      <c r="U59" s="7" t="str">
        <f>IF('CalcEng 2'!BE101&gt;0,'CalcEng 2'!BE101,"")</f>
        <v/>
      </c>
      <c r="V59" s="7" t="str">
        <f>IF('CalcEng 2'!BF101&gt;0,'CalcEng 2'!BF101,"")</f>
        <v/>
      </c>
      <c r="W59" s="54">
        <f t="shared" si="19"/>
        <v>0</v>
      </c>
      <c r="X59" s="6" t="str">
        <f t="shared" si="12"/>
        <v/>
      </c>
      <c r="Y59" s="8">
        <f t="shared" si="0"/>
        <v>0</v>
      </c>
      <c r="Z59" s="57" t="str">
        <f t="shared" si="14"/>
        <v>$0.00</v>
      </c>
      <c r="AA59" s="79" t="str">
        <f t="shared" si="1"/>
        <v/>
      </c>
      <c r="AB59" s="23"/>
      <c r="AC59" s="60">
        <f t="shared" si="2"/>
        <v>0</v>
      </c>
      <c r="AD59" s="60">
        <f t="shared" si="3"/>
        <v>0</v>
      </c>
      <c r="AE59">
        <f t="shared" si="4"/>
        <v>0</v>
      </c>
      <c r="AF59" s="60">
        <f t="shared" si="5"/>
        <v>0</v>
      </c>
      <c r="AG59">
        <f t="shared" si="6"/>
        <v>0</v>
      </c>
      <c r="AH59">
        <f t="shared" si="7"/>
        <v>0</v>
      </c>
      <c r="AI59" s="60">
        <f t="shared" si="8"/>
        <v>0</v>
      </c>
      <c r="AJ59" s="60">
        <f t="shared" si="9"/>
        <v>0</v>
      </c>
      <c r="AK59" s="60">
        <f t="shared" si="13"/>
        <v>0</v>
      </c>
      <c r="AL59" s="66">
        <f t="shared" si="10"/>
        <v>0</v>
      </c>
    </row>
    <row r="60" spans="1:38" ht="15">
      <c r="A60">
        <v>49</v>
      </c>
      <c r="E60" s="6"/>
      <c r="F60" s="6"/>
      <c r="G60" s="6"/>
      <c r="H60" s="6"/>
      <c r="I60" s="6"/>
      <c r="J60" s="6"/>
      <c r="K60" s="36"/>
      <c r="L60" s="6"/>
      <c r="M60" s="6"/>
      <c r="N60" s="6"/>
      <c r="O60" s="6"/>
      <c r="P60" s="6"/>
      <c r="R60" s="7" t="str">
        <f>IF('CalcEng 2'!BB103&gt;0,'CalcEng 2'!BB103,"")</f>
        <v/>
      </c>
      <c r="S60" s="7" t="str">
        <f>IF('CalcEng 2'!BC103&gt;0,'CalcEng 2'!BC103,"")</f>
        <v/>
      </c>
      <c r="T60" s="7" t="str">
        <f>IF('CalcEng 2'!BD103&gt;0,'CalcEng 2'!BD103,"")</f>
        <v/>
      </c>
      <c r="U60" s="7" t="str">
        <f>IF('CalcEng 2'!BE103&gt;0,'CalcEng 2'!BE103,"")</f>
        <v/>
      </c>
      <c r="V60" s="7" t="str">
        <f>IF('CalcEng 2'!BF103&gt;0,'CalcEng 2'!BF103,"")</f>
        <v/>
      </c>
      <c r="W60" s="54">
        <f>MAX(R60:V60)</f>
        <v>0</v>
      </c>
      <c r="X60" s="6" t="str">
        <f>_xlfn.IFNA(INDEX($R$11:$V$11,MATCH(MAX(R60:V60),R60:V60,0)),"")</f>
        <v/>
      </c>
      <c r="Y60" s="8">
        <f>IF(X60="Centerline",(F60*5280*$J$7),IF(X60="Edgelines",(F60*5280*2*$K$7),IF(X60="Centerlines and Edgelines",(F60*5280*$L$7),IF(X60="Enhanced Visibility",(F60*5280*$M$7),IF(X60="Enhanced Durability Material",(F60*5280*$N$7),0)))))</f>
        <v>0</v>
      </c>
      <c r="Z60" s="57" t="str">
        <f t="shared" si="14"/>
        <v>$0.00</v>
      </c>
      <c r="AA60" s="79" t="str">
        <f t="shared" si="1"/>
        <v/>
      </c>
      <c r="AB60" s="23"/>
      <c r="AC60" s="60">
        <f t="shared" si="2"/>
        <v>0</v>
      </c>
      <c r="AD60" s="60">
        <f t="shared" si="3"/>
        <v>0</v>
      </c>
      <c r="AE60">
        <f t="shared" si="4"/>
        <v>0</v>
      </c>
      <c r="AF60" s="60">
        <f t="shared" si="5"/>
        <v>0</v>
      </c>
      <c r="AG60">
        <f t="shared" si="6"/>
        <v>0</v>
      </c>
      <c r="AH60">
        <f t="shared" si="7"/>
        <v>0</v>
      </c>
      <c r="AI60" s="60">
        <f t="shared" si="8"/>
        <v>0</v>
      </c>
      <c r="AJ60" s="60">
        <f t="shared" si="9"/>
        <v>0</v>
      </c>
      <c r="AK60" s="60">
        <f t="shared" si="13"/>
        <v>0</v>
      </c>
      <c r="AL60" s="66">
        <f t="shared" si="10"/>
        <v>0</v>
      </c>
    </row>
    <row r="61" spans="1:38" ht="15.75" thickBot="1">
      <c r="A61">
        <v>50</v>
      </c>
      <c r="E61" s="6"/>
      <c r="F61" s="6"/>
      <c r="G61" s="6"/>
      <c r="H61" s="6"/>
      <c r="I61" s="6"/>
      <c r="J61" s="6"/>
      <c r="K61" s="36"/>
      <c r="L61" s="6"/>
      <c r="M61" s="6"/>
      <c r="N61" s="6"/>
      <c r="O61" s="6"/>
      <c r="P61" s="6"/>
      <c r="R61" s="7" t="str">
        <f>IF('CalcEng 2'!BB105&gt;0,'CalcEng 2'!BB105,"")</f>
        <v/>
      </c>
      <c r="S61" s="7" t="str">
        <f>IF('CalcEng 2'!BC105&gt;0,'CalcEng 2'!BC105,"")</f>
        <v/>
      </c>
      <c r="T61" s="7" t="str">
        <f>IF('CalcEng 2'!BD105&gt;0,'CalcEng 2'!BD105,"")</f>
        <v/>
      </c>
      <c r="U61" s="7" t="str">
        <f>IF('CalcEng 2'!BE105&gt;0,'CalcEng 2'!BE105,"")</f>
        <v/>
      </c>
      <c r="V61" s="7" t="str">
        <f>IF('CalcEng 2'!BF105&gt;0,'CalcEng 2'!BF105,"")</f>
        <v/>
      </c>
      <c r="W61" s="55">
        <f>MAX(R61:V61)</f>
        <v>0</v>
      </c>
      <c r="X61" s="9" t="str">
        <f>_xlfn.IFNA(INDEX($R$11:$V$11,MATCH(MAX(R61:V61),R61:V61,0)),"")</f>
        <v/>
      </c>
      <c r="Y61" s="10">
        <f>IF(X61="Centerline",(F61*5280*$J$7),IF(X61="Edgelines",(F61*5280*2*$K$7),IF(X61="Centerlines and Edgelines",(F61*5280*$L$7),IF(X61="Enhanced Visibility",(F61*5280*$M$7),IF(X61="Enhanced Durability Material",(F61*5280*$N$7),0)))))</f>
        <v>0</v>
      </c>
      <c r="Z61" s="57" t="str">
        <f t="shared" si="14"/>
        <v>$0.00</v>
      </c>
      <c r="AA61" s="79" t="str">
        <f t="shared" si="1"/>
        <v/>
      </c>
      <c r="AB61" s="23"/>
      <c r="AC61" s="60">
        <f t="shared" si="2"/>
        <v>0</v>
      </c>
      <c r="AD61" s="60">
        <f t="shared" si="3"/>
        <v>0</v>
      </c>
      <c r="AE61">
        <f t="shared" si="4"/>
        <v>0</v>
      </c>
      <c r="AF61" s="60">
        <f t="shared" si="5"/>
        <v>0</v>
      </c>
      <c r="AG61">
        <f t="shared" si="6"/>
        <v>0</v>
      </c>
      <c r="AH61">
        <f t="shared" si="7"/>
        <v>0</v>
      </c>
      <c r="AI61" s="60">
        <f t="shared" si="8"/>
        <v>0</v>
      </c>
      <c r="AJ61" s="60">
        <f t="shared" si="9"/>
        <v>0</v>
      </c>
      <c r="AK61" s="60">
        <f t="shared" si="13"/>
        <v>0</v>
      </c>
      <c r="AL61" s="66">
        <f t="shared" si="10"/>
        <v>0</v>
      </c>
    </row>
    <row r="62" spans="1:38" ht="15">
      <c r="A62">
        <v>51</v>
      </c>
      <c r="E62" s="6"/>
      <c r="F62" s="6"/>
      <c r="G62" s="6"/>
      <c r="H62" s="6"/>
      <c r="I62" s="6"/>
      <c r="J62" s="6"/>
      <c r="K62" s="36"/>
      <c r="L62" s="6"/>
      <c r="M62" s="6"/>
      <c r="N62" s="6"/>
      <c r="O62" s="6"/>
      <c r="P62" s="6"/>
      <c r="R62" s="7" t="str">
        <f>IF('CalcEng 2'!BB107&gt;0,'CalcEng 2'!BB107,"")</f>
        <v/>
      </c>
      <c r="S62" s="7" t="str">
        <f>IF('CalcEng 2'!BC107&gt;0,'CalcEng 2'!BC107,"")</f>
        <v/>
      </c>
      <c r="T62" s="7" t="str">
        <f>IF('CalcEng 2'!BD107&gt;0,'CalcEng 2'!BD107,"")</f>
        <v/>
      </c>
      <c r="U62" s="7" t="str">
        <f>IF('CalcEng 2'!BE107&gt;0,'CalcEng 2'!BE107,"")</f>
        <v/>
      </c>
      <c r="V62" s="7" t="str">
        <f>IF('CalcEng 2'!BF107&gt;0,'CalcEng 2'!BF107,"")</f>
        <v/>
      </c>
      <c r="W62" s="54">
        <f aca="true" t="shared" si="20" ref="W62:W125">MAX(R62:V62)</f>
        <v>0</v>
      </c>
      <c r="X62" s="6" t="str">
        <f aca="true" t="shared" si="21" ref="X62:X125">_xlfn.IFNA(INDEX($R$11:$V$11,MATCH(MAX(R62:V62),R62:V62,0)),"")</f>
        <v/>
      </c>
      <c r="Y62" s="8">
        <f aca="true" t="shared" si="22" ref="Y62:Y125">IF(X62="Centerline",(F62*5280*$J$7),IF(X62="Edgelines",(F62*5280*2*$K$7),IF(X62="Centerlines and Edgelines",(F62*5280*$L$7),IF(X62="Enhanced Visibility",(F62*5280*$M$7),IF(X62="Enhanced Durability Material",(F62*5280*$N$7),0)))))</f>
        <v>0</v>
      </c>
      <c r="Z62" s="57" t="str">
        <f t="shared" si="14"/>
        <v>$0.00</v>
      </c>
      <c r="AA62" s="79" t="str">
        <f t="shared" si="1"/>
        <v/>
      </c>
      <c r="AB62" s="23"/>
      <c r="AC62" s="60">
        <f t="shared" si="2"/>
        <v>0</v>
      </c>
      <c r="AD62" s="60">
        <f t="shared" si="3"/>
        <v>0</v>
      </c>
      <c r="AE62">
        <f t="shared" si="4"/>
        <v>0</v>
      </c>
      <c r="AF62" s="60">
        <f t="shared" si="5"/>
        <v>0</v>
      </c>
      <c r="AG62">
        <f t="shared" si="6"/>
        <v>0</v>
      </c>
      <c r="AH62">
        <f t="shared" si="7"/>
        <v>0</v>
      </c>
      <c r="AI62" s="60">
        <f t="shared" si="8"/>
        <v>0</v>
      </c>
      <c r="AJ62" s="60">
        <f t="shared" si="9"/>
        <v>0</v>
      </c>
      <c r="AK62" s="60">
        <f t="shared" si="13"/>
        <v>0</v>
      </c>
      <c r="AL62" s="66">
        <f t="shared" si="10"/>
        <v>0</v>
      </c>
    </row>
    <row r="63" spans="1:38" ht="15.75" thickBot="1">
      <c r="A63">
        <v>52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R63" s="7" t="str">
        <f>IF('CalcEng 2'!BB109&gt;0,'CalcEng 2'!BB109,"")</f>
        <v/>
      </c>
      <c r="S63" s="7" t="str">
        <f>IF('CalcEng 2'!BC109&gt;0,'CalcEng 2'!BC109,"")</f>
        <v/>
      </c>
      <c r="T63" s="7" t="str">
        <f>IF('CalcEng 2'!BD109&gt;0,'CalcEng 2'!BD109,"")</f>
        <v/>
      </c>
      <c r="U63" s="7" t="str">
        <f>IF('CalcEng 2'!BE109&gt;0,'CalcEng 2'!BE109,"")</f>
        <v/>
      </c>
      <c r="V63" s="7" t="str">
        <f>IF('CalcEng 2'!BF109&gt;0,'CalcEng 2'!BF109,"")</f>
        <v/>
      </c>
      <c r="W63" s="55">
        <f t="shared" si="20"/>
        <v>0</v>
      </c>
      <c r="X63" s="9" t="str">
        <f t="shared" si="21"/>
        <v/>
      </c>
      <c r="Y63" s="10">
        <f t="shared" si="22"/>
        <v>0</v>
      </c>
      <c r="Z63" s="57" t="str">
        <f t="shared" si="14"/>
        <v>$0.00</v>
      </c>
      <c r="AA63" s="79" t="str">
        <f t="shared" si="1"/>
        <v/>
      </c>
      <c r="AB63" s="23"/>
      <c r="AC63" s="60">
        <f t="shared" si="2"/>
        <v>0</v>
      </c>
      <c r="AD63" s="60">
        <f t="shared" si="3"/>
        <v>0</v>
      </c>
      <c r="AE63">
        <f t="shared" si="4"/>
        <v>0</v>
      </c>
      <c r="AF63" s="60">
        <f t="shared" si="5"/>
        <v>0</v>
      </c>
      <c r="AG63">
        <f t="shared" si="6"/>
        <v>0</v>
      </c>
      <c r="AH63">
        <f t="shared" si="7"/>
        <v>0</v>
      </c>
      <c r="AI63" s="60">
        <f t="shared" si="8"/>
        <v>0</v>
      </c>
      <c r="AJ63" s="60">
        <f t="shared" si="9"/>
        <v>0</v>
      </c>
      <c r="AK63" s="60">
        <f t="shared" si="13"/>
        <v>0</v>
      </c>
      <c r="AL63" s="66">
        <f t="shared" si="10"/>
        <v>0</v>
      </c>
    </row>
    <row r="64" spans="1:38" ht="15">
      <c r="A64">
        <v>53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R64" s="45" t="str">
        <f>IF('CalcEng 2'!BB111&gt;0,'CalcEng 2'!BB111,"")</f>
        <v/>
      </c>
      <c r="S64" s="45" t="str">
        <f>IF('CalcEng 2'!BC111&gt;0,'CalcEng 2'!BC111,"")</f>
        <v/>
      </c>
      <c r="T64" s="45" t="str">
        <f>IF('CalcEng 2'!BD111&gt;0,'CalcEng 2'!BD111,"")</f>
        <v/>
      </c>
      <c r="U64" s="45" t="str">
        <f>IF('CalcEng 2'!BE111&gt;0,'CalcEng 2'!BE111,"")</f>
        <v/>
      </c>
      <c r="V64" s="45" t="str">
        <f>IF('CalcEng 2'!BF111&gt;0,'CalcEng 2'!BF111,"")</f>
        <v/>
      </c>
      <c r="W64" s="54">
        <f t="shared" si="20"/>
        <v>0</v>
      </c>
      <c r="X64" s="6" t="str">
        <f t="shared" si="21"/>
        <v/>
      </c>
      <c r="Y64" s="8">
        <f t="shared" si="22"/>
        <v>0</v>
      </c>
      <c r="Z64" s="57" t="str">
        <f t="shared" si="14"/>
        <v>$0.00</v>
      </c>
      <c r="AA64" s="79" t="str">
        <f t="shared" si="1"/>
        <v/>
      </c>
      <c r="AB64" s="23"/>
      <c r="AC64" s="60">
        <f t="shared" si="2"/>
        <v>0</v>
      </c>
      <c r="AD64" s="60">
        <f t="shared" si="3"/>
        <v>0</v>
      </c>
      <c r="AE64">
        <f t="shared" si="4"/>
        <v>0</v>
      </c>
      <c r="AF64" s="60">
        <f t="shared" si="5"/>
        <v>0</v>
      </c>
      <c r="AG64">
        <f t="shared" si="6"/>
        <v>0</v>
      </c>
      <c r="AH64">
        <f t="shared" si="7"/>
        <v>0</v>
      </c>
      <c r="AI64" s="60">
        <f t="shared" si="8"/>
        <v>0</v>
      </c>
      <c r="AJ64" s="60">
        <f t="shared" si="9"/>
        <v>0</v>
      </c>
      <c r="AK64" s="60">
        <f t="shared" si="13"/>
        <v>0</v>
      </c>
      <c r="AL64" s="66">
        <f t="shared" si="10"/>
        <v>0</v>
      </c>
    </row>
    <row r="65" spans="1:38" ht="15.75" thickBot="1">
      <c r="A65">
        <v>54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R65" s="45" t="str">
        <f>IF('CalcEng 2'!BB113&gt;0,'CalcEng 2'!BB113,"")</f>
        <v/>
      </c>
      <c r="S65" s="45" t="str">
        <f>IF('CalcEng 2'!BC113&gt;0,'CalcEng 2'!BC113,"")</f>
        <v/>
      </c>
      <c r="T65" s="45" t="str">
        <f>IF('CalcEng 2'!BD113&gt;0,'CalcEng 2'!BD113,"")</f>
        <v/>
      </c>
      <c r="U65" s="45" t="str">
        <f>IF('CalcEng 2'!BE113&gt;0,'CalcEng 2'!BE113,"")</f>
        <v/>
      </c>
      <c r="V65" s="45" t="str">
        <f>IF('CalcEng 2'!BF113&gt;0,'CalcEng 2'!BF113,"")</f>
        <v/>
      </c>
      <c r="W65" s="55">
        <f t="shared" si="20"/>
        <v>0</v>
      </c>
      <c r="X65" s="9" t="str">
        <f t="shared" si="21"/>
        <v/>
      </c>
      <c r="Y65" s="10">
        <f t="shared" si="22"/>
        <v>0</v>
      </c>
      <c r="Z65" s="57" t="str">
        <f t="shared" si="14"/>
        <v>$0.00</v>
      </c>
      <c r="AA65" s="79" t="str">
        <f t="shared" si="1"/>
        <v/>
      </c>
      <c r="AB65" s="23"/>
      <c r="AC65" s="60">
        <f t="shared" si="2"/>
        <v>0</v>
      </c>
      <c r="AD65" s="60">
        <f t="shared" si="3"/>
        <v>0</v>
      </c>
      <c r="AE65">
        <f t="shared" si="4"/>
        <v>0</v>
      </c>
      <c r="AF65" s="60">
        <f t="shared" si="5"/>
        <v>0</v>
      </c>
      <c r="AG65">
        <f t="shared" si="6"/>
        <v>0</v>
      </c>
      <c r="AH65">
        <f t="shared" si="7"/>
        <v>0</v>
      </c>
      <c r="AI65" s="60">
        <f t="shared" si="8"/>
        <v>0</v>
      </c>
      <c r="AJ65" s="60">
        <f t="shared" si="9"/>
        <v>0</v>
      </c>
      <c r="AK65" s="60">
        <f t="shared" si="13"/>
        <v>0</v>
      </c>
      <c r="AL65" s="66">
        <f t="shared" si="10"/>
        <v>0</v>
      </c>
    </row>
    <row r="66" spans="1:38" ht="15">
      <c r="A66">
        <v>55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R66" s="45" t="str">
        <f>IF('CalcEng 2'!BB115&gt;0,'CalcEng 2'!BB115,"")</f>
        <v/>
      </c>
      <c r="S66" s="45" t="str">
        <f>IF('CalcEng 2'!BC115&gt;0,'CalcEng 2'!BC115,"")</f>
        <v/>
      </c>
      <c r="T66" s="45" t="str">
        <f>IF('CalcEng 2'!BD115&gt;0,'CalcEng 2'!BD115,"")</f>
        <v/>
      </c>
      <c r="U66" s="45" t="str">
        <f>IF('CalcEng 2'!BE115&gt;0,'CalcEng 2'!BE115,"")</f>
        <v/>
      </c>
      <c r="V66" s="45" t="str">
        <f>IF('CalcEng 2'!BF115&gt;0,'CalcEng 2'!BF115,"")</f>
        <v/>
      </c>
      <c r="W66" s="54">
        <f t="shared" si="20"/>
        <v>0</v>
      </c>
      <c r="X66" s="6" t="str">
        <f t="shared" si="21"/>
        <v/>
      </c>
      <c r="Y66" s="8">
        <f t="shared" si="22"/>
        <v>0</v>
      </c>
      <c r="Z66" s="57" t="str">
        <f t="shared" si="14"/>
        <v>$0.00</v>
      </c>
      <c r="AA66" s="79" t="str">
        <f t="shared" si="1"/>
        <v/>
      </c>
      <c r="AB66" s="23"/>
      <c r="AC66" s="60">
        <f t="shared" si="2"/>
        <v>0</v>
      </c>
      <c r="AD66" s="60">
        <f t="shared" si="3"/>
        <v>0</v>
      </c>
      <c r="AE66">
        <f t="shared" si="4"/>
        <v>0</v>
      </c>
      <c r="AF66" s="60">
        <f t="shared" si="5"/>
        <v>0</v>
      </c>
      <c r="AG66">
        <f t="shared" si="6"/>
        <v>0</v>
      </c>
      <c r="AH66">
        <f t="shared" si="7"/>
        <v>0</v>
      </c>
      <c r="AI66" s="60">
        <f t="shared" si="8"/>
        <v>0</v>
      </c>
      <c r="AJ66" s="60">
        <f t="shared" si="9"/>
        <v>0</v>
      </c>
      <c r="AK66" s="60">
        <f t="shared" si="13"/>
        <v>0</v>
      </c>
      <c r="AL66" s="66">
        <f t="shared" si="10"/>
        <v>0</v>
      </c>
    </row>
    <row r="67" spans="1:38" ht="15.75" thickBot="1">
      <c r="A67">
        <v>56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R67" s="45" t="str">
        <f>IF('CalcEng 2'!BB117&gt;0,'CalcEng 2'!BB117,"")</f>
        <v/>
      </c>
      <c r="S67" s="45" t="str">
        <f>IF('CalcEng 2'!BC117&gt;0,'CalcEng 2'!BC117,"")</f>
        <v/>
      </c>
      <c r="T67" s="45" t="str">
        <f>IF('CalcEng 2'!BD117&gt;0,'CalcEng 2'!BD117,"")</f>
        <v/>
      </c>
      <c r="U67" s="45" t="str">
        <f>IF('CalcEng 2'!BE117&gt;0,'CalcEng 2'!BE117,"")</f>
        <v/>
      </c>
      <c r="V67" s="45" t="str">
        <f>IF('CalcEng 2'!BF117&gt;0,'CalcEng 2'!BF117,"")</f>
        <v/>
      </c>
      <c r="W67" s="55">
        <f t="shared" si="20"/>
        <v>0</v>
      </c>
      <c r="X67" s="9" t="str">
        <f t="shared" si="21"/>
        <v/>
      </c>
      <c r="Y67" s="10">
        <f t="shared" si="22"/>
        <v>0</v>
      </c>
      <c r="Z67" s="57" t="str">
        <f t="shared" si="14"/>
        <v>$0.00</v>
      </c>
      <c r="AA67" s="79" t="str">
        <f t="shared" si="1"/>
        <v/>
      </c>
      <c r="AB67" s="23"/>
      <c r="AC67" s="60">
        <f t="shared" si="2"/>
        <v>0</v>
      </c>
      <c r="AD67" s="60">
        <f t="shared" si="3"/>
        <v>0</v>
      </c>
      <c r="AE67">
        <f t="shared" si="4"/>
        <v>0</v>
      </c>
      <c r="AF67" s="60">
        <f t="shared" si="5"/>
        <v>0</v>
      </c>
      <c r="AG67">
        <f t="shared" si="6"/>
        <v>0</v>
      </c>
      <c r="AH67">
        <f t="shared" si="7"/>
        <v>0</v>
      </c>
      <c r="AI67" s="60">
        <f t="shared" si="8"/>
        <v>0</v>
      </c>
      <c r="AJ67" s="60">
        <f t="shared" si="9"/>
        <v>0</v>
      </c>
      <c r="AK67" s="60">
        <f t="shared" si="13"/>
        <v>0</v>
      </c>
      <c r="AL67" s="66">
        <f t="shared" si="10"/>
        <v>0</v>
      </c>
    </row>
    <row r="68" spans="1:38" ht="15">
      <c r="A68">
        <v>57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R68" s="45" t="str">
        <f>IF('CalcEng 2'!BB119&gt;0,'CalcEng 2'!BB119,"")</f>
        <v/>
      </c>
      <c r="S68" s="45" t="str">
        <f>IF('CalcEng 2'!BC119&gt;0,'CalcEng 2'!BC119,"")</f>
        <v/>
      </c>
      <c r="T68" s="45" t="str">
        <f>IF('CalcEng 2'!BD119&gt;0,'CalcEng 2'!BD119,"")</f>
        <v/>
      </c>
      <c r="U68" s="45" t="str">
        <f>IF('CalcEng 2'!BE119&gt;0,'CalcEng 2'!BE119,"")</f>
        <v/>
      </c>
      <c r="V68" s="45" t="str">
        <f>IF('CalcEng 2'!BF119&gt;0,'CalcEng 2'!BF119,"")</f>
        <v/>
      </c>
      <c r="W68" s="54">
        <f t="shared" si="20"/>
        <v>0</v>
      </c>
      <c r="X68" s="6" t="str">
        <f t="shared" si="21"/>
        <v/>
      </c>
      <c r="Y68" s="8">
        <f t="shared" si="22"/>
        <v>0</v>
      </c>
      <c r="Z68" s="57" t="str">
        <f t="shared" si="14"/>
        <v>$0.00</v>
      </c>
      <c r="AA68" s="79" t="str">
        <f t="shared" si="1"/>
        <v/>
      </c>
      <c r="AB68" s="23"/>
      <c r="AC68" s="60">
        <f t="shared" si="2"/>
        <v>0</v>
      </c>
      <c r="AD68" s="60">
        <f t="shared" si="3"/>
        <v>0</v>
      </c>
      <c r="AE68">
        <f t="shared" si="4"/>
        <v>0</v>
      </c>
      <c r="AF68" s="60">
        <f t="shared" si="5"/>
        <v>0</v>
      </c>
      <c r="AG68">
        <f t="shared" si="6"/>
        <v>0</v>
      </c>
      <c r="AH68">
        <f t="shared" si="7"/>
        <v>0</v>
      </c>
      <c r="AI68" s="60">
        <f t="shared" si="8"/>
        <v>0</v>
      </c>
      <c r="AJ68" s="60">
        <f t="shared" si="9"/>
        <v>0</v>
      </c>
      <c r="AK68" s="60">
        <f t="shared" si="13"/>
        <v>0</v>
      </c>
      <c r="AL68" s="66">
        <f t="shared" si="10"/>
        <v>0</v>
      </c>
    </row>
    <row r="69" spans="1:38" ht="15.75" thickBot="1">
      <c r="A69">
        <v>58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R69" s="45" t="str">
        <f>IF('CalcEng 2'!BB121&gt;0,'CalcEng 2'!BB121,"")</f>
        <v/>
      </c>
      <c r="S69" s="45" t="str">
        <f>IF('CalcEng 2'!BC121&gt;0,'CalcEng 2'!BC121,"")</f>
        <v/>
      </c>
      <c r="T69" s="45" t="str">
        <f>IF('CalcEng 2'!BD121&gt;0,'CalcEng 2'!BD121,"")</f>
        <v/>
      </c>
      <c r="U69" s="45" t="str">
        <f>IF('CalcEng 2'!BE121&gt;0,'CalcEng 2'!BE121,"")</f>
        <v/>
      </c>
      <c r="V69" s="45" t="str">
        <f>IF('CalcEng 2'!BF121&gt;0,'CalcEng 2'!BF121,"")</f>
        <v/>
      </c>
      <c r="W69" s="55">
        <f t="shared" si="20"/>
        <v>0</v>
      </c>
      <c r="X69" s="9" t="str">
        <f t="shared" si="21"/>
        <v/>
      </c>
      <c r="Y69" s="10">
        <f t="shared" si="22"/>
        <v>0</v>
      </c>
      <c r="Z69" s="57" t="str">
        <f t="shared" si="14"/>
        <v>$0.00</v>
      </c>
      <c r="AA69" s="79" t="str">
        <f t="shared" si="1"/>
        <v/>
      </c>
      <c r="AB69" s="23"/>
      <c r="AC69" s="60">
        <f t="shared" si="2"/>
        <v>0</v>
      </c>
      <c r="AD69" s="60">
        <f t="shared" si="3"/>
        <v>0</v>
      </c>
      <c r="AE69">
        <f t="shared" si="4"/>
        <v>0</v>
      </c>
      <c r="AF69" s="60">
        <f t="shared" si="5"/>
        <v>0</v>
      </c>
      <c r="AG69">
        <f t="shared" si="6"/>
        <v>0</v>
      </c>
      <c r="AH69">
        <f t="shared" si="7"/>
        <v>0</v>
      </c>
      <c r="AI69" s="60">
        <f t="shared" si="8"/>
        <v>0</v>
      </c>
      <c r="AJ69" s="60">
        <f t="shared" si="9"/>
        <v>0</v>
      </c>
      <c r="AK69" s="60">
        <f t="shared" si="13"/>
        <v>0</v>
      </c>
      <c r="AL69" s="66">
        <f t="shared" si="10"/>
        <v>0</v>
      </c>
    </row>
    <row r="70" spans="1:38" ht="15">
      <c r="A70">
        <v>59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R70" s="45" t="str">
        <f>IF('CalcEng 2'!BB123&gt;0,'CalcEng 2'!BB123,"")</f>
        <v/>
      </c>
      <c r="S70" s="45" t="str">
        <f>IF('CalcEng 2'!BC123&gt;0,'CalcEng 2'!BC123,"")</f>
        <v/>
      </c>
      <c r="T70" s="45" t="str">
        <f>IF('CalcEng 2'!BD123&gt;0,'CalcEng 2'!BD123,"")</f>
        <v/>
      </c>
      <c r="U70" s="45" t="str">
        <f>IF('CalcEng 2'!BE123&gt;0,'CalcEng 2'!BE123,"")</f>
        <v/>
      </c>
      <c r="V70" s="45" t="str">
        <f>IF('CalcEng 2'!BF123&gt;0,'CalcEng 2'!BF123,"")</f>
        <v/>
      </c>
      <c r="W70" s="54">
        <f t="shared" si="20"/>
        <v>0</v>
      </c>
      <c r="X70" s="6" t="str">
        <f t="shared" si="21"/>
        <v/>
      </c>
      <c r="Y70" s="8">
        <f t="shared" si="22"/>
        <v>0</v>
      </c>
      <c r="Z70" s="57" t="str">
        <f t="shared" si="14"/>
        <v>$0.00</v>
      </c>
      <c r="AA70" s="79" t="str">
        <f t="shared" si="1"/>
        <v/>
      </c>
      <c r="AB70" s="23"/>
      <c r="AC70" s="60">
        <f t="shared" si="2"/>
        <v>0</v>
      </c>
      <c r="AD70" s="60">
        <f t="shared" si="3"/>
        <v>0</v>
      </c>
      <c r="AE70">
        <f t="shared" si="4"/>
        <v>0</v>
      </c>
      <c r="AF70" s="60">
        <f t="shared" si="5"/>
        <v>0</v>
      </c>
      <c r="AG70">
        <f t="shared" si="6"/>
        <v>0</v>
      </c>
      <c r="AH70">
        <f t="shared" si="7"/>
        <v>0</v>
      </c>
      <c r="AI70" s="60">
        <f t="shared" si="8"/>
        <v>0</v>
      </c>
      <c r="AJ70" s="60">
        <f t="shared" si="9"/>
        <v>0</v>
      </c>
      <c r="AK70" s="60">
        <f t="shared" si="13"/>
        <v>0</v>
      </c>
      <c r="AL70" s="66">
        <f t="shared" si="10"/>
        <v>0</v>
      </c>
    </row>
    <row r="71" spans="1:38" ht="15.75" thickBot="1">
      <c r="A71">
        <v>60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R71" s="45" t="str">
        <f>IF('CalcEng 2'!BB125&gt;0,'CalcEng 2'!BB125,"")</f>
        <v/>
      </c>
      <c r="S71" s="45" t="str">
        <f>IF('CalcEng 2'!BC125&gt;0,'CalcEng 2'!BC125,"")</f>
        <v/>
      </c>
      <c r="T71" s="45" t="str">
        <f>IF('CalcEng 2'!BD125&gt;0,'CalcEng 2'!BD125,"")</f>
        <v/>
      </c>
      <c r="U71" s="45" t="str">
        <f>IF('CalcEng 2'!BE125&gt;0,'CalcEng 2'!BE125,"")</f>
        <v/>
      </c>
      <c r="V71" s="45" t="str">
        <f>IF('CalcEng 2'!BF125&gt;0,'CalcEng 2'!BF125,"")</f>
        <v/>
      </c>
      <c r="W71" s="55">
        <f t="shared" si="20"/>
        <v>0</v>
      </c>
      <c r="X71" s="9" t="str">
        <f t="shared" si="21"/>
        <v/>
      </c>
      <c r="Y71" s="10">
        <f t="shared" si="22"/>
        <v>0</v>
      </c>
      <c r="Z71" s="57" t="str">
        <f t="shared" si="14"/>
        <v>$0.00</v>
      </c>
      <c r="AA71" s="79" t="str">
        <f t="shared" si="1"/>
        <v/>
      </c>
      <c r="AB71" s="23"/>
      <c r="AC71" s="60">
        <f t="shared" si="2"/>
        <v>0</v>
      </c>
      <c r="AD71" s="60">
        <f t="shared" si="3"/>
        <v>0</v>
      </c>
      <c r="AE71">
        <f t="shared" si="4"/>
        <v>0</v>
      </c>
      <c r="AF71" s="60">
        <f t="shared" si="5"/>
        <v>0</v>
      </c>
      <c r="AG71">
        <f t="shared" si="6"/>
        <v>0</v>
      </c>
      <c r="AH71">
        <f t="shared" si="7"/>
        <v>0</v>
      </c>
      <c r="AI71" s="60">
        <f t="shared" si="8"/>
        <v>0</v>
      </c>
      <c r="AJ71" s="60">
        <f t="shared" si="9"/>
        <v>0</v>
      </c>
      <c r="AK71" s="60">
        <f t="shared" si="13"/>
        <v>0</v>
      </c>
      <c r="AL71" s="66">
        <f t="shared" si="10"/>
        <v>0</v>
      </c>
    </row>
    <row r="72" spans="1:38" ht="15">
      <c r="A72">
        <v>61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R72" s="45" t="str">
        <f>IF('CalcEng 2'!BB127&gt;0,'CalcEng 2'!BB127,"")</f>
        <v/>
      </c>
      <c r="S72" s="45" t="str">
        <f>IF('CalcEng 2'!BC127&gt;0,'CalcEng 2'!BC127,"")</f>
        <v/>
      </c>
      <c r="T72" s="45" t="str">
        <f>IF('CalcEng 2'!BD127&gt;0,'CalcEng 2'!BD127,"")</f>
        <v/>
      </c>
      <c r="U72" s="45" t="str">
        <f>IF('CalcEng 2'!BE127&gt;0,'CalcEng 2'!BE127,"")</f>
        <v/>
      </c>
      <c r="V72" s="45" t="str">
        <f>IF('CalcEng 2'!BF127&gt;0,'CalcEng 2'!BF127,"")</f>
        <v/>
      </c>
      <c r="W72" s="54">
        <f t="shared" si="20"/>
        <v>0</v>
      </c>
      <c r="X72" s="6" t="str">
        <f t="shared" si="21"/>
        <v/>
      </c>
      <c r="Y72" s="8">
        <f t="shared" si="22"/>
        <v>0</v>
      </c>
      <c r="Z72" s="57" t="str">
        <f t="shared" si="14"/>
        <v>$0.00</v>
      </c>
      <c r="AA72" s="79" t="str">
        <f t="shared" si="1"/>
        <v/>
      </c>
      <c r="AB72" s="23"/>
      <c r="AC72" s="60">
        <f t="shared" si="2"/>
        <v>0</v>
      </c>
      <c r="AD72" s="60">
        <f t="shared" si="3"/>
        <v>0</v>
      </c>
      <c r="AE72">
        <f t="shared" si="4"/>
        <v>0</v>
      </c>
      <c r="AF72" s="60">
        <f t="shared" si="5"/>
        <v>0</v>
      </c>
      <c r="AG72">
        <f t="shared" si="6"/>
        <v>0</v>
      </c>
      <c r="AH72">
        <f t="shared" si="7"/>
        <v>0</v>
      </c>
      <c r="AI72" s="60">
        <f t="shared" si="8"/>
        <v>0</v>
      </c>
      <c r="AJ72" s="60">
        <f t="shared" si="9"/>
        <v>0</v>
      </c>
      <c r="AK72" s="60">
        <f t="shared" si="13"/>
        <v>0</v>
      </c>
      <c r="AL72" s="66">
        <f t="shared" si="10"/>
        <v>0</v>
      </c>
    </row>
    <row r="73" spans="1:38" ht="15.75" thickBot="1">
      <c r="A73">
        <v>62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R73" s="45" t="str">
        <f>IF('CalcEng 2'!BB129&gt;0,'CalcEng 2'!BB129,"")</f>
        <v/>
      </c>
      <c r="S73" s="45" t="str">
        <f>IF('CalcEng 2'!BC129&gt;0,'CalcEng 2'!BC129,"")</f>
        <v/>
      </c>
      <c r="T73" s="45" t="str">
        <f>IF('CalcEng 2'!BD129&gt;0,'CalcEng 2'!BD129,"")</f>
        <v/>
      </c>
      <c r="U73" s="45" t="str">
        <f>IF('CalcEng 2'!BE129&gt;0,'CalcEng 2'!BE129,"")</f>
        <v/>
      </c>
      <c r="V73" s="45" t="str">
        <f>IF('CalcEng 2'!BF129&gt;0,'CalcEng 2'!BF129,"")</f>
        <v/>
      </c>
      <c r="W73" s="55">
        <f t="shared" si="20"/>
        <v>0</v>
      </c>
      <c r="X73" s="9" t="str">
        <f t="shared" si="21"/>
        <v/>
      </c>
      <c r="Y73" s="10">
        <f t="shared" si="22"/>
        <v>0</v>
      </c>
      <c r="Z73" s="57" t="str">
        <f t="shared" si="14"/>
        <v>$0.00</v>
      </c>
      <c r="AA73" s="79" t="str">
        <f t="shared" si="1"/>
        <v/>
      </c>
      <c r="AB73" s="23"/>
      <c r="AC73" s="60">
        <f t="shared" si="2"/>
        <v>0</v>
      </c>
      <c r="AD73" s="60">
        <f t="shared" si="3"/>
        <v>0</v>
      </c>
      <c r="AE73">
        <f t="shared" si="4"/>
        <v>0</v>
      </c>
      <c r="AF73" s="60">
        <f t="shared" si="5"/>
        <v>0</v>
      </c>
      <c r="AG73">
        <f t="shared" si="6"/>
        <v>0</v>
      </c>
      <c r="AH73">
        <f t="shared" si="7"/>
        <v>0</v>
      </c>
      <c r="AI73" s="60">
        <f t="shared" si="8"/>
        <v>0</v>
      </c>
      <c r="AJ73" s="60">
        <f t="shared" si="9"/>
        <v>0</v>
      </c>
      <c r="AK73" s="60">
        <f t="shared" si="13"/>
        <v>0</v>
      </c>
      <c r="AL73" s="66">
        <f t="shared" si="10"/>
        <v>0</v>
      </c>
    </row>
    <row r="74" spans="1:38" ht="15">
      <c r="A74">
        <v>63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R74" s="45" t="str">
        <f>IF('CalcEng 2'!BB131&gt;0,'CalcEng 2'!BB131,"")</f>
        <v/>
      </c>
      <c r="S74" s="45" t="str">
        <f>IF('CalcEng 2'!BC131&gt;0,'CalcEng 2'!BC131,"")</f>
        <v/>
      </c>
      <c r="T74" s="45" t="str">
        <f>IF('CalcEng 2'!BD131&gt;0,'CalcEng 2'!BD131,"")</f>
        <v/>
      </c>
      <c r="U74" s="45" t="str">
        <f>IF('CalcEng 2'!BE131&gt;0,'CalcEng 2'!BE131,"")</f>
        <v/>
      </c>
      <c r="V74" s="45" t="str">
        <f>IF('CalcEng 2'!BF131&gt;0,'CalcEng 2'!BF131,"")</f>
        <v/>
      </c>
      <c r="W74" s="54">
        <f t="shared" si="20"/>
        <v>0</v>
      </c>
      <c r="X74" s="6" t="str">
        <f t="shared" si="21"/>
        <v/>
      </c>
      <c r="Y74" s="8">
        <f t="shared" si="22"/>
        <v>0</v>
      </c>
      <c r="Z74" s="57" t="str">
        <f t="shared" si="14"/>
        <v>$0.00</v>
      </c>
      <c r="AA74" s="79" t="str">
        <f t="shared" si="1"/>
        <v/>
      </c>
      <c r="AB74" s="23"/>
      <c r="AC74" s="60">
        <f t="shared" si="2"/>
        <v>0</v>
      </c>
      <c r="AD74" s="60">
        <f t="shared" si="3"/>
        <v>0</v>
      </c>
      <c r="AE74">
        <f t="shared" si="4"/>
        <v>0</v>
      </c>
      <c r="AF74" s="60">
        <f t="shared" si="5"/>
        <v>0</v>
      </c>
      <c r="AG74">
        <f t="shared" si="6"/>
        <v>0</v>
      </c>
      <c r="AH74">
        <f t="shared" si="7"/>
        <v>0</v>
      </c>
      <c r="AI74" s="60">
        <f t="shared" si="8"/>
        <v>0</v>
      </c>
      <c r="AJ74" s="60">
        <f t="shared" si="9"/>
        <v>0</v>
      </c>
      <c r="AK74" s="60">
        <f t="shared" si="13"/>
        <v>0</v>
      </c>
      <c r="AL74" s="66">
        <f t="shared" si="10"/>
        <v>0</v>
      </c>
    </row>
    <row r="75" spans="1:38" ht="15.75" thickBot="1">
      <c r="A75">
        <v>64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R75" s="45" t="str">
        <f>IF('CalcEng 2'!BB133&gt;0,'CalcEng 2'!BB133,"")</f>
        <v/>
      </c>
      <c r="S75" s="45" t="str">
        <f>IF('CalcEng 2'!BC133&gt;0,'CalcEng 2'!BC133,"")</f>
        <v/>
      </c>
      <c r="T75" s="45" t="str">
        <f>IF('CalcEng 2'!BD133&gt;0,'CalcEng 2'!BD133,"")</f>
        <v/>
      </c>
      <c r="U75" s="45" t="str">
        <f>IF('CalcEng 2'!BE133&gt;0,'CalcEng 2'!BE133,"")</f>
        <v/>
      </c>
      <c r="V75" s="45" t="str">
        <f>IF('CalcEng 2'!BF133&gt;0,'CalcEng 2'!BF133,"")</f>
        <v/>
      </c>
      <c r="W75" s="55">
        <f t="shared" si="20"/>
        <v>0</v>
      </c>
      <c r="X75" s="9" t="str">
        <f t="shared" si="21"/>
        <v/>
      </c>
      <c r="Y75" s="10">
        <f t="shared" si="22"/>
        <v>0</v>
      </c>
      <c r="Z75" s="57" t="str">
        <f t="shared" si="14"/>
        <v>$0.00</v>
      </c>
      <c r="AA75" s="79" t="str">
        <f t="shared" si="1"/>
        <v/>
      </c>
      <c r="AB75" s="23"/>
      <c r="AC75" s="60">
        <f t="shared" si="2"/>
        <v>0</v>
      </c>
      <c r="AD75" s="60">
        <f t="shared" si="3"/>
        <v>0</v>
      </c>
      <c r="AE75">
        <f t="shared" si="4"/>
        <v>0</v>
      </c>
      <c r="AF75" s="60">
        <f t="shared" si="5"/>
        <v>0</v>
      </c>
      <c r="AG75">
        <f t="shared" si="6"/>
        <v>0</v>
      </c>
      <c r="AH75">
        <f t="shared" si="7"/>
        <v>0</v>
      </c>
      <c r="AI75" s="60">
        <f t="shared" si="8"/>
        <v>0</v>
      </c>
      <c r="AJ75" s="60">
        <f t="shared" si="9"/>
        <v>0</v>
      </c>
      <c r="AK75" s="60">
        <f t="shared" si="13"/>
        <v>0</v>
      </c>
      <c r="AL75" s="66">
        <f t="shared" si="10"/>
        <v>0</v>
      </c>
    </row>
    <row r="76" spans="1:38" ht="15">
      <c r="A76">
        <v>65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R76" s="45" t="str">
        <f>IF('CalcEng 2'!BB135&gt;0,'CalcEng 2'!BB135,"")</f>
        <v/>
      </c>
      <c r="S76" s="45" t="str">
        <f>IF('CalcEng 2'!BC135&gt;0,'CalcEng 2'!BC135,"")</f>
        <v/>
      </c>
      <c r="T76" s="45" t="str">
        <f>IF('CalcEng 2'!BD135&gt;0,'CalcEng 2'!BD135,"")</f>
        <v/>
      </c>
      <c r="U76" s="45" t="str">
        <f>IF('CalcEng 2'!BE135&gt;0,'CalcEng 2'!BE135,"")</f>
        <v/>
      </c>
      <c r="V76" s="45" t="str">
        <f>IF('CalcEng 2'!BF135&gt;0,'CalcEng 2'!BF135,"")</f>
        <v/>
      </c>
      <c r="W76" s="54">
        <f t="shared" si="20"/>
        <v>0</v>
      </c>
      <c r="X76" s="6" t="str">
        <f t="shared" si="21"/>
        <v/>
      </c>
      <c r="Y76" s="8">
        <f t="shared" si="22"/>
        <v>0</v>
      </c>
      <c r="Z76" s="57" t="str">
        <f t="shared" si="14"/>
        <v>$0.00</v>
      </c>
      <c r="AA76" s="79" t="str">
        <f aca="true" t="shared" si="23" ref="AA76:AA139">IF(AL76&gt;0,(_xlfn.RANK.EQ(AL76,$AL$12:$AL$511)+COUNTIF($AL$12:$AL$511,V76)),"")</f>
        <v/>
      </c>
      <c r="AB76" s="23"/>
      <c r="AC76" s="60">
        <f aca="true" t="shared" si="24" ref="AC76:AC139">IF(W76&gt;0,(_xlfn.RANK.EQ(W76,$W$12:$W$511)+COUNTIF($W$12:$W$511,W76)-1),0)</f>
        <v>0</v>
      </c>
      <c r="AD76" s="60">
        <f aca="true" t="shared" si="25" ref="AD76:AD139">H76*0.1</f>
        <v>0</v>
      </c>
      <c r="AE76">
        <f aca="true" t="shared" si="26" ref="AE76:AE139">IF(I76="1) Maj. Art.",5/100,IF(I76="2) Min. Art.",4/100,IF(I76="3) Maj. Coll.",3/100,IF(I76="4) Min. Coll.",2/100,IF(I76="5) Local",1/100,0)))))</f>
        <v>0</v>
      </c>
      <c r="AF76" s="60">
        <f aca="true" t="shared" si="27" ref="AF76:AF139">IF(COUNTIF($K$12:$K$511,K76)&gt;0,RANK(K76,$K$12:$K$511,1)/100,0)</f>
        <v>0</v>
      </c>
      <c r="AG76">
        <f aca="true" t="shared" si="28" ref="AG76:AG139">IF(J76="1) Good",5/100,IF(J76="2) Fair",3/100,IF(J76="3) Poor",1/100,0)))</f>
        <v>0</v>
      </c>
      <c r="AH76">
        <f aca="true" t="shared" si="29" ref="AH76:AH139">IF(L76="1) 1 Year",1/50,IF(L76="2) 2 Years",2/50,IF(L76="3) 3 Years",3/50,IF(L76="4) 4+ Years",4/50,0))))</f>
        <v>0</v>
      </c>
      <c r="AI76" s="60">
        <f aca="true" t="shared" si="30" ref="AI76:AI139">IF(Y76&gt;0,(_xlfn.RANK.EQ(Y76,$Y$12:$Y$511)+COUNTIF($Y$12:$Y$511,Y76)),0)/1000</f>
        <v>0</v>
      </c>
      <c r="AJ76" s="60">
        <f aca="true" t="shared" si="31" ref="AJ76:AJ139">IF(F76&gt;0,(_xlfn.RANK.EQ(F76,$F$12:$F$511)+COUNTIF($F$12:$F$511,F76)),0)*0.001</f>
        <v>0</v>
      </c>
      <c r="AK76" s="60">
        <f t="shared" si="13"/>
        <v>0</v>
      </c>
      <c r="AL76" s="66">
        <f aca="true" t="shared" si="32" ref="AL76:AL139">W76+AK76</f>
        <v>0</v>
      </c>
    </row>
    <row r="77" spans="1:38" ht="15.75" thickBot="1">
      <c r="A77">
        <v>66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R77" s="45" t="str">
        <f>IF('CalcEng 2'!BB137&gt;0,'CalcEng 2'!BB137,"")</f>
        <v/>
      </c>
      <c r="S77" s="45" t="str">
        <f>IF('CalcEng 2'!BC137&gt;0,'CalcEng 2'!BC137,"")</f>
        <v/>
      </c>
      <c r="T77" s="45" t="str">
        <f>IF('CalcEng 2'!BD137&gt;0,'CalcEng 2'!BD137,"")</f>
        <v/>
      </c>
      <c r="U77" s="45" t="str">
        <f>IF('CalcEng 2'!BE137&gt;0,'CalcEng 2'!BE137,"")</f>
        <v/>
      </c>
      <c r="V77" s="45" t="str">
        <f>IF('CalcEng 2'!BF137&gt;0,'CalcEng 2'!BF137,"")</f>
        <v/>
      </c>
      <c r="W77" s="55">
        <f t="shared" si="20"/>
        <v>0</v>
      </c>
      <c r="X77" s="9" t="str">
        <f t="shared" si="21"/>
        <v/>
      </c>
      <c r="Y77" s="10">
        <f t="shared" si="22"/>
        <v>0</v>
      </c>
      <c r="Z77" s="57" t="str">
        <f t="shared" si="14"/>
        <v>$0.00</v>
      </c>
      <c r="AA77" s="79" t="str">
        <f t="shared" si="23"/>
        <v/>
      </c>
      <c r="AB77" s="23"/>
      <c r="AC77" s="60">
        <f t="shared" si="24"/>
        <v>0</v>
      </c>
      <c r="AD77" s="60">
        <f t="shared" si="25"/>
        <v>0</v>
      </c>
      <c r="AE77">
        <f t="shared" si="26"/>
        <v>0</v>
      </c>
      <c r="AF77" s="60">
        <f t="shared" si="27"/>
        <v>0</v>
      </c>
      <c r="AG77">
        <f t="shared" si="28"/>
        <v>0</v>
      </c>
      <c r="AH77">
        <f t="shared" si="29"/>
        <v>0</v>
      </c>
      <c r="AI77" s="60">
        <f t="shared" si="30"/>
        <v>0</v>
      </c>
      <c r="AJ77" s="60">
        <f t="shared" si="31"/>
        <v>0</v>
      </c>
      <c r="AK77" s="60">
        <f aca="true" t="shared" si="33" ref="AK77:AK140">SUM(AD77,AF77,AH77,AG77,AE77,AI77,AJ77)</f>
        <v>0</v>
      </c>
      <c r="AL77" s="66">
        <f t="shared" si="32"/>
        <v>0</v>
      </c>
    </row>
    <row r="78" spans="1:38" ht="15">
      <c r="A78">
        <v>67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R78" s="45" t="str">
        <f>IF('CalcEng 2'!BB139&gt;0,'CalcEng 2'!BB139,"")</f>
        <v/>
      </c>
      <c r="S78" s="45" t="str">
        <f>IF('CalcEng 2'!BC139&gt;0,'CalcEng 2'!BC139,"")</f>
        <v/>
      </c>
      <c r="T78" s="45" t="str">
        <f>IF('CalcEng 2'!BD139&gt;0,'CalcEng 2'!BD139,"")</f>
        <v/>
      </c>
      <c r="U78" s="45" t="str">
        <f>IF('CalcEng 2'!BE139&gt;0,'CalcEng 2'!BE139,"")</f>
        <v/>
      </c>
      <c r="V78" s="45" t="str">
        <f>IF('CalcEng 2'!BF139&gt;0,'CalcEng 2'!BF139,"")</f>
        <v/>
      </c>
      <c r="W78" s="54">
        <f t="shared" si="20"/>
        <v>0</v>
      </c>
      <c r="X78" s="6" t="str">
        <f t="shared" si="21"/>
        <v/>
      </c>
      <c r="Y78" s="8">
        <f t="shared" si="22"/>
        <v>0</v>
      </c>
      <c r="Z78" s="57" t="str">
        <f aca="true" t="shared" si="34" ref="Z78:Z141">IF(Y78&gt;0,Z77-Y78,"$0.00")</f>
        <v>$0.00</v>
      </c>
      <c r="AA78" s="79" t="str">
        <f t="shared" si="23"/>
        <v/>
      </c>
      <c r="AB78" s="23"/>
      <c r="AC78" s="60">
        <f t="shared" si="24"/>
        <v>0</v>
      </c>
      <c r="AD78" s="60">
        <f t="shared" si="25"/>
        <v>0</v>
      </c>
      <c r="AE78">
        <f t="shared" si="26"/>
        <v>0</v>
      </c>
      <c r="AF78" s="60">
        <f t="shared" si="27"/>
        <v>0</v>
      </c>
      <c r="AG78">
        <f t="shared" si="28"/>
        <v>0</v>
      </c>
      <c r="AH78">
        <f t="shared" si="29"/>
        <v>0</v>
      </c>
      <c r="AI78" s="60">
        <f t="shared" si="30"/>
        <v>0</v>
      </c>
      <c r="AJ78" s="60">
        <f t="shared" si="31"/>
        <v>0</v>
      </c>
      <c r="AK78" s="60">
        <f t="shared" si="33"/>
        <v>0</v>
      </c>
      <c r="AL78" s="66">
        <f t="shared" si="32"/>
        <v>0</v>
      </c>
    </row>
    <row r="79" spans="1:38" ht="15.75" thickBot="1">
      <c r="A79">
        <v>68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R79" s="45" t="str">
        <f>IF('CalcEng 2'!BB141&gt;0,'CalcEng 2'!BB141,"")</f>
        <v/>
      </c>
      <c r="S79" s="45" t="str">
        <f>IF('CalcEng 2'!BC141&gt;0,'CalcEng 2'!BC141,"")</f>
        <v/>
      </c>
      <c r="T79" s="45" t="str">
        <f>IF('CalcEng 2'!BD141&gt;0,'CalcEng 2'!BD141,"")</f>
        <v/>
      </c>
      <c r="U79" s="45" t="str">
        <f>IF('CalcEng 2'!BE141&gt;0,'CalcEng 2'!BE141,"")</f>
        <v/>
      </c>
      <c r="V79" s="45" t="str">
        <f>IF('CalcEng 2'!BF141&gt;0,'CalcEng 2'!BF141,"")</f>
        <v/>
      </c>
      <c r="W79" s="55">
        <f t="shared" si="20"/>
        <v>0</v>
      </c>
      <c r="X79" s="9" t="str">
        <f t="shared" si="21"/>
        <v/>
      </c>
      <c r="Y79" s="10">
        <f t="shared" si="22"/>
        <v>0</v>
      </c>
      <c r="Z79" s="57" t="str">
        <f t="shared" si="34"/>
        <v>$0.00</v>
      </c>
      <c r="AA79" s="79" t="str">
        <f t="shared" si="23"/>
        <v/>
      </c>
      <c r="AB79" s="23"/>
      <c r="AC79" s="60">
        <f t="shared" si="24"/>
        <v>0</v>
      </c>
      <c r="AD79" s="60">
        <f t="shared" si="25"/>
        <v>0</v>
      </c>
      <c r="AE79">
        <f t="shared" si="26"/>
        <v>0</v>
      </c>
      <c r="AF79" s="60">
        <f t="shared" si="27"/>
        <v>0</v>
      </c>
      <c r="AG79">
        <f t="shared" si="28"/>
        <v>0</v>
      </c>
      <c r="AH79">
        <f t="shared" si="29"/>
        <v>0</v>
      </c>
      <c r="AI79" s="60">
        <f t="shared" si="30"/>
        <v>0</v>
      </c>
      <c r="AJ79" s="60">
        <f t="shared" si="31"/>
        <v>0</v>
      </c>
      <c r="AK79" s="60">
        <f t="shared" si="33"/>
        <v>0</v>
      </c>
      <c r="AL79" s="66">
        <f t="shared" si="32"/>
        <v>0</v>
      </c>
    </row>
    <row r="80" spans="1:38" ht="15">
      <c r="A80">
        <v>69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R80" s="45" t="str">
        <f>IF('CalcEng 2'!BB143&gt;0,'CalcEng 2'!BB143,"")</f>
        <v/>
      </c>
      <c r="S80" s="45" t="str">
        <f>IF('CalcEng 2'!BC143&gt;0,'CalcEng 2'!BC143,"")</f>
        <v/>
      </c>
      <c r="T80" s="45" t="str">
        <f>IF('CalcEng 2'!BD143&gt;0,'CalcEng 2'!BD143,"")</f>
        <v/>
      </c>
      <c r="U80" s="45" t="str">
        <f>IF('CalcEng 2'!BE143&gt;0,'CalcEng 2'!BE143,"")</f>
        <v/>
      </c>
      <c r="V80" s="45" t="str">
        <f>IF('CalcEng 2'!BF143&gt;0,'CalcEng 2'!BF143,"")</f>
        <v/>
      </c>
      <c r="W80" s="54">
        <f t="shared" si="20"/>
        <v>0</v>
      </c>
      <c r="X80" s="6" t="str">
        <f t="shared" si="21"/>
        <v/>
      </c>
      <c r="Y80" s="8">
        <f t="shared" si="22"/>
        <v>0</v>
      </c>
      <c r="Z80" s="57" t="str">
        <f t="shared" si="34"/>
        <v>$0.00</v>
      </c>
      <c r="AA80" s="79" t="str">
        <f t="shared" si="23"/>
        <v/>
      </c>
      <c r="AB80" s="23"/>
      <c r="AC80" s="60">
        <f t="shared" si="24"/>
        <v>0</v>
      </c>
      <c r="AD80" s="60">
        <f t="shared" si="25"/>
        <v>0</v>
      </c>
      <c r="AE80">
        <f t="shared" si="26"/>
        <v>0</v>
      </c>
      <c r="AF80" s="60">
        <f t="shared" si="27"/>
        <v>0</v>
      </c>
      <c r="AG80">
        <f t="shared" si="28"/>
        <v>0</v>
      </c>
      <c r="AH80">
        <f t="shared" si="29"/>
        <v>0</v>
      </c>
      <c r="AI80" s="60">
        <f t="shared" si="30"/>
        <v>0</v>
      </c>
      <c r="AJ80" s="60">
        <f t="shared" si="31"/>
        <v>0</v>
      </c>
      <c r="AK80" s="60">
        <f t="shared" si="33"/>
        <v>0</v>
      </c>
      <c r="AL80" s="66">
        <f t="shared" si="32"/>
        <v>0</v>
      </c>
    </row>
    <row r="81" spans="1:38" ht="15.75" thickBot="1">
      <c r="A81">
        <v>70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45" t="str">
        <f>IF('CalcEng 2'!BB145&gt;0,'CalcEng 2'!BB145,"")</f>
        <v/>
      </c>
      <c r="S81" s="45" t="str">
        <f>IF('CalcEng 2'!BC145&gt;0,'CalcEng 2'!BC145,"")</f>
        <v/>
      </c>
      <c r="T81" s="45" t="str">
        <f>IF('CalcEng 2'!BD145&gt;0,'CalcEng 2'!BD145,"")</f>
        <v/>
      </c>
      <c r="U81" s="45" t="str">
        <f>IF('CalcEng 2'!BE145&gt;0,'CalcEng 2'!BE145,"")</f>
        <v/>
      </c>
      <c r="V81" s="45" t="str">
        <f>IF('CalcEng 2'!BF145&gt;0,'CalcEng 2'!BF145,"")</f>
        <v/>
      </c>
      <c r="W81" s="55">
        <f t="shared" si="20"/>
        <v>0</v>
      </c>
      <c r="X81" s="9" t="str">
        <f t="shared" si="21"/>
        <v/>
      </c>
      <c r="Y81" s="10">
        <f t="shared" si="22"/>
        <v>0</v>
      </c>
      <c r="Z81" s="57" t="str">
        <f t="shared" si="34"/>
        <v>$0.00</v>
      </c>
      <c r="AA81" s="79" t="str">
        <f t="shared" si="23"/>
        <v/>
      </c>
      <c r="AB81" s="23"/>
      <c r="AC81" s="60">
        <f t="shared" si="24"/>
        <v>0</v>
      </c>
      <c r="AD81" s="60">
        <f t="shared" si="25"/>
        <v>0</v>
      </c>
      <c r="AE81">
        <f t="shared" si="26"/>
        <v>0</v>
      </c>
      <c r="AF81" s="60">
        <f t="shared" si="27"/>
        <v>0</v>
      </c>
      <c r="AG81">
        <f t="shared" si="28"/>
        <v>0</v>
      </c>
      <c r="AH81">
        <f t="shared" si="29"/>
        <v>0</v>
      </c>
      <c r="AI81" s="60">
        <f t="shared" si="30"/>
        <v>0</v>
      </c>
      <c r="AJ81" s="60">
        <f t="shared" si="31"/>
        <v>0</v>
      </c>
      <c r="AK81" s="60">
        <f t="shared" si="33"/>
        <v>0</v>
      </c>
      <c r="AL81" s="66">
        <f t="shared" si="32"/>
        <v>0</v>
      </c>
    </row>
    <row r="82" spans="1:38" ht="15">
      <c r="A82">
        <v>71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45" t="str">
        <f>IF('CalcEng 2'!BB147&gt;0,'CalcEng 2'!BB147,"")</f>
        <v/>
      </c>
      <c r="S82" s="45" t="str">
        <f>IF('CalcEng 2'!BC147&gt;0,'CalcEng 2'!BC147,"")</f>
        <v/>
      </c>
      <c r="T82" s="45" t="str">
        <f>IF('CalcEng 2'!BD147&gt;0,'CalcEng 2'!BD147,"")</f>
        <v/>
      </c>
      <c r="U82" s="45" t="str">
        <f>IF('CalcEng 2'!BE147&gt;0,'CalcEng 2'!BE147,"")</f>
        <v/>
      </c>
      <c r="V82" s="45" t="str">
        <f>IF('CalcEng 2'!BF147&gt;0,'CalcEng 2'!BF147,"")</f>
        <v/>
      </c>
      <c r="W82" s="54">
        <f t="shared" si="20"/>
        <v>0</v>
      </c>
      <c r="X82" s="6" t="str">
        <f t="shared" si="21"/>
        <v/>
      </c>
      <c r="Y82" s="8">
        <f t="shared" si="22"/>
        <v>0</v>
      </c>
      <c r="Z82" s="57" t="str">
        <f t="shared" si="34"/>
        <v>$0.00</v>
      </c>
      <c r="AA82" s="79" t="str">
        <f t="shared" si="23"/>
        <v/>
      </c>
      <c r="AB82" s="23"/>
      <c r="AC82" s="60">
        <f t="shared" si="24"/>
        <v>0</v>
      </c>
      <c r="AD82" s="60">
        <f t="shared" si="25"/>
        <v>0</v>
      </c>
      <c r="AE82">
        <f t="shared" si="26"/>
        <v>0</v>
      </c>
      <c r="AF82" s="60">
        <f t="shared" si="27"/>
        <v>0</v>
      </c>
      <c r="AG82">
        <f t="shared" si="28"/>
        <v>0</v>
      </c>
      <c r="AH82">
        <f t="shared" si="29"/>
        <v>0</v>
      </c>
      <c r="AI82" s="60">
        <f t="shared" si="30"/>
        <v>0</v>
      </c>
      <c r="AJ82" s="60">
        <f t="shared" si="31"/>
        <v>0</v>
      </c>
      <c r="AK82" s="60">
        <f t="shared" si="33"/>
        <v>0</v>
      </c>
      <c r="AL82" s="66">
        <f t="shared" si="32"/>
        <v>0</v>
      </c>
    </row>
    <row r="83" spans="1:38" ht="15.75" thickBot="1">
      <c r="A83">
        <v>72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45" t="str">
        <f>IF('CalcEng 2'!BB149&gt;0,'CalcEng 2'!BB149,"")</f>
        <v/>
      </c>
      <c r="S83" s="45" t="str">
        <f>IF('CalcEng 2'!BC149&gt;0,'CalcEng 2'!BC149,"")</f>
        <v/>
      </c>
      <c r="T83" s="45" t="str">
        <f>IF('CalcEng 2'!BD149&gt;0,'CalcEng 2'!BD149,"")</f>
        <v/>
      </c>
      <c r="U83" s="45" t="str">
        <f>IF('CalcEng 2'!BE149&gt;0,'CalcEng 2'!BE149,"")</f>
        <v/>
      </c>
      <c r="V83" s="45" t="str">
        <f>IF('CalcEng 2'!BF149&gt;0,'CalcEng 2'!BF149,"")</f>
        <v/>
      </c>
      <c r="W83" s="55">
        <f t="shared" si="20"/>
        <v>0</v>
      </c>
      <c r="X83" s="9" t="str">
        <f t="shared" si="21"/>
        <v/>
      </c>
      <c r="Y83" s="10">
        <f t="shared" si="22"/>
        <v>0</v>
      </c>
      <c r="Z83" s="57" t="str">
        <f t="shared" si="34"/>
        <v>$0.00</v>
      </c>
      <c r="AA83" s="79" t="str">
        <f t="shared" si="23"/>
        <v/>
      </c>
      <c r="AB83" s="23"/>
      <c r="AC83" s="60">
        <f t="shared" si="24"/>
        <v>0</v>
      </c>
      <c r="AD83" s="60">
        <f t="shared" si="25"/>
        <v>0</v>
      </c>
      <c r="AE83">
        <f t="shared" si="26"/>
        <v>0</v>
      </c>
      <c r="AF83" s="60">
        <f t="shared" si="27"/>
        <v>0</v>
      </c>
      <c r="AG83">
        <f t="shared" si="28"/>
        <v>0</v>
      </c>
      <c r="AH83">
        <f t="shared" si="29"/>
        <v>0</v>
      </c>
      <c r="AI83" s="60">
        <f t="shared" si="30"/>
        <v>0</v>
      </c>
      <c r="AJ83" s="60">
        <f t="shared" si="31"/>
        <v>0</v>
      </c>
      <c r="AK83" s="60">
        <f t="shared" si="33"/>
        <v>0</v>
      </c>
      <c r="AL83" s="66">
        <f t="shared" si="32"/>
        <v>0</v>
      </c>
    </row>
    <row r="84" spans="1:38" ht="15">
      <c r="A84">
        <v>73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R84" s="45" t="str">
        <f>IF('CalcEng 2'!BB151&gt;0,'CalcEng 2'!BB151,"")</f>
        <v/>
      </c>
      <c r="S84" s="45" t="str">
        <f>IF('CalcEng 2'!BC151&gt;0,'CalcEng 2'!BC151,"")</f>
        <v/>
      </c>
      <c r="T84" s="45" t="str">
        <f>IF('CalcEng 2'!BD151&gt;0,'CalcEng 2'!BD151,"")</f>
        <v/>
      </c>
      <c r="U84" s="45" t="str">
        <f>IF('CalcEng 2'!BE151&gt;0,'CalcEng 2'!BE151,"")</f>
        <v/>
      </c>
      <c r="V84" s="45" t="str">
        <f>IF('CalcEng 2'!BF151&gt;0,'CalcEng 2'!BF151,"")</f>
        <v/>
      </c>
      <c r="W84" s="54">
        <f t="shared" si="20"/>
        <v>0</v>
      </c>
      <c r="X84" s="6" t="str">
        <f t="shared" si="21"/>
        <v/>
      </c>
      <c r="Y84" s="8">
        <f t="shared" si="22"/>
        <v>0</v>
      </c>
      <c r="Z84" s="57" t="str">
        <f t="shared" si="34"/>
        <v>$0.00</v>
      </c>
      <c r="AA84" s="79" t="str">
        <f t="shared" si="23"/>
        <v/>
      </c>
      <c r="AB84" s="23"/>
      <c r="AC84" s="60">
        <f t="shared" si="24"/>
        <v>0</v>
      </c>
      <c r="AD84" s="60">
        <f t="shared" si="25"/>
        <v>0</v>
      </c>
      <c r="AE84">
        <f t="shared" si="26"/>
        <v>0</v>
      </c>
      <c r="AF84" s="60">
        <f t="shared" si="27"/>
        <v>0</v>
      </c>
      <c r="AG84">
        <f t="shared" si="28"/>
        <v>0</v>
      </c>
      <c r="AH84">
        <f t="shared" si="29"/>
        <v>0</v>
      </c>
      <c r="AI84" s="60">
        <f t="shared" si="30"/>
        <v>0</v>
      </c>
      <c r="AJ84" s="60">
        <f t="shared" si="31"/>
        <v>0</v>
      </c>
      <c r="AK84" s="60">
        <f t="shared" si="33"/>
        <v>0</v>
      </c>
      <c r="AL84" s="66">
        <f t="shared" si="32"/>
        <v>0</v>
      </c>
    </row>
    <row r="85" spans="1:38" ht="15.75" thickBot="1">
      <c r="A85">
        <v>74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45" t="str">
        <f>IF('CalcEng 2'!BB153&gt;0,'CalcEng 2'!BB153,"")</f>
        <v/>
      </c>
      <c r="S85" s="45" t="str">
        <f>IF('CalcEng 2'!BC153&gt;0,'CalcEng 2'!BC153,"")</f>
        <v/>
      </c>
      <c r="T85" s="45" t="str">
        <f>IF('CalcEng 2'!BD153&gt;0,'CalcEng 2'!BD153,"")</f>
        <v/>
      </c>
      <c r="U85" s="45" t="str">
        <f>IF('CalcEng 2'!BE153&gt;0,'CalcEng 2'!BE153,"")</f>
        <v/>
      </c>
      <c r="V85" s="45" t="str">
        <f>IF('CalcEng 2'!BF153&gt;0,'CalcEng 2'!BF153,"")</f>
        <v/>
      </c>
      <c r="W85" s="55">
        <f t="shared" si="20"/>
        <v>0</v>
      </c>
      <c r="X85" s="9" t="str">
        <f t="shared" si="21"/>
        <v/>
      </c>
      <c r="Y85" s="10">
        <f t="shared" si="22"/>
        <v>0</v>
      </c>
      <c r="Z85" s="57" t="str">
        <f t="shared" si="34"/>
        <v>$0.00</v>
      </c>
      <c r="AA85" s="79" t="str">
        <f t="shared" si="23"/>
        <v/>
      </c>
      <c r="AB85" s="23"/>
      <c r="AC85" s="60">
        <f t="shared" si="24"/>
        <v>0</v>
      </c>
      <c r="AD85" s="60">
        <f t="shared" si="25"/>
        <v>0</v>
      </c>
      <c r="AE85">
        <f t="shared" si="26"/>
        <v>0</v>
      </c>
      <c r="AF85" s="60">
        <f t="shared" si="27"/>
        <v>0</v>
      </c>
      <c r="AG85">
        <f t="shared" si="28"/>
        <v>0</v>
      </c>
      <c r="AH85">
        <f t="shared" si="29"/>
        <v>0</v>
      </c>
      <c r="AI85" s="60">
        <f t="shared" si="30"/>
        <v>0</v>
      </c>
      <c r="AJ85" s="60">
        <f t="shared" si="31"/>
        <v>0</v>
      </c>
      <c r="AK85" s="60">
        <f t="shared" si="33"/>
        <v>0</v>
      </c>
      <c r="AL85" s="66">
        <f t="shared" si="32"/>
        <v>0</v>
      </c>
    </row>
    <row r="86" spans="1:38" ht="15">
      <c r="A86">
        <v>75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R86" s="45" t="str">
        <f>IF('CalcEng 2'!BB155&gt;0,'CalcEng 2'!BB155,"")</f>
        <v/>
      </c>
      <c r="S86" s="45" t="str">
        <f>IF('CalcEng 2'!BC155&gt;0,'CalcEng 2'!BC155,"")</f>
        <v/>
      </c>
      <c r="T86" s="45" t="str">
        <f>IF('CalcEng 2'!BD155&gt;0,'CalcEng 2'!BD155,"")</f>
        <v/>
      </c>
      <c r="U86" s="45" t="str">
        <f>IF('CalcEng 2'!BE155&gt;0,'CalcEng 2'!BE155,"")</f>
        <v/>
      </c>
      <c r="V86" s="45" t="str">
        <f>IF('CalcEng 2'!BF155&gt;0,'CalcEng 2'!BF155,"")</f>
        <v/>
      </c>
      <c r="W86" s="54">
        <f t="shared" si="20"/>
        <v>0</v>
      </c>
      <c r="X86" s="6" t="str">
        <f t="shared" si="21"/>
        <v/>
      </c>
      <c r="Y86" s="8">
        <f t="shared" si="22"/>
        <v>0</v>
      </c>
      <c r="Z86" s="57" t="str">
        <f t="shared" si="34"/>
        <v>$0.00</v>
      </c>
      <c r="AA86" s="79" t="str">
        <f t="shared" si="23"/>
        <v/>
      </c>
      <c r="AB86" s="23"/>
      <c r="AC86" s="60">
        <f t="shared" si="24"/>
        <v>0</v>
      </c>
      <c r="AD86" s="60">
        <f t="shared" si="25"/>
        <v>0</v>
      </c>
      <c r="AE86">
        <f t="shared" si="26"/>
        <v>0</v>
      </c>
      <c r="AF86" s="60">
        <f t="shared" si="27"/>
        <v>0</v>
      </c>
      <c r="AG86">
        <f t="shared" si="28"/>
        <v>0</v>
      </c>
      <c r="AH86">
        <f t="shared" si="29"/>
        <v>0</v>
      </c>
      <c r="AI86" s="60">
        <f t="shared" si="30"/>
        <v>0</v>
      </c>
      <c r="AJ86" s="60">
        <f t="shared" si="31"/>
        <v>0</v>
      </c>
      <c r="AK86" s="60">
        <f t="shared" si="33"/>
        <v>0</v>
      </c>
      <c r="AL86" s="66">
        <f t="shared" si="32"/>
        <v>0</v>
      </c>
    </row>
    <row r="87" spans="1:38" ht="15.75" thickBot="1">
      <c r="A87">
        <v>76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R87" s="45" t="str">
        <f>IF('CalcEng 2'!BB157&gt;0,'CalcEng 2'!BB157,"")</f>
        <v/>
      </c>
      <c r="S87" s="45" t="str">
        <f>IF('CalcEng 2'!BC157&gt;0,'CalcEng 2'!BC157,"")</f>
        <v/>
      </c>
      <c r="T87" s="45" t="str">
        <f>IF('CalcEng 2'!BD157&gt;0,'CalcEng 2'!BD157,"")</f>
        <v/>
      </c>
      <c r="U87" s="45" t="str">
        <f>IF('CalcEng 2'!BE157&gt;0,'CalcEng 2'!BE157,"")</f>
        <v/>
      </c>
      <c r="V87" s="45" t="str">
        <f>IF('CalcEng 2'!BF157&gt;0,'CalcEng 2'!BF157,"")</f>
        <v/>
      </c>
      <c r="W87" s="55">
        <f t="shared" si="20"/>
        <v>0</v>
      </c>
      <c r="X87" s="9" t="str">
        <f t="shared" si="21"/>
        <v/>
      </c>
      <c r="Y87" s="10">
        <f t="shared" si="22"/>
        <v>0</v>
      </c>
      <c r="Z87" s="57" t="str">
        <f t="shared" si="34"/>
        <v>$0.00</v>
      </c>
      <c r="AA87" s="79" t="str">
        <f t="shared" si="23"/>
        <v/>
      </c>
      <c r="AB87" s="23"/>
      <c r="AC87" s="60">
        <f t="shared" si="24"/>
        <v>0</v>
      </c>
      <c r="AD87" s="60">
        <f t="shared" si="25"/>
        <v>0</v>
      </c>
      <c r="AE87">
        <f t="shared" si="26"/>
        <v>0</v>
      </c>
      <c r="AF87" s="60">
        <f t="shared" si="27"/>
        <v>0</v>
      </c>
      <c r="AG87">
        <f t="shared" si="28"/>
        <v>0</v>
      </c>
      <c r="AH87">
        <f t="shared" si="29"/>
        <v>0</v>
      </c>
      <c r="AI87" s="60">
        <f t="shared" si="30"/>
        <v>0</v>
      </c>
      <c r="AJ87" s="60">
        <f t="shared" si="31"/>
        <v>0</v>
      </c>
      <c r="AK87" s="60">
        <f t="shared" si="33"/>
        <v>0</v>
      </c>
      <c r="AL87" s="66">
        <f t="shared" si="32"/>
        <v>0</v>
      </c>
    </row>
    <row r="88" spans="1:38" ht="15">
      <c r="A88">
        <v>77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45" t="str">
        <f>IF('CalcEng 2'!BB159&gt;0,'CalcEng 2'!BB159,"")</f>
        <v/>
      </c>
      <c r="S88" s="45" t="str">
        <f>IF('CalcEng 2'!BC159&gt;0,'CalcEng 2'!BC159,"")</f>
        <v/>
      </c>
      <c r="T88" s="45" t="str">
        <f>IF('CalcEng 2'!BD159&gt;0,'CalcEng 2'!BD159,"")</f>
        <v/>
      </c>
      <c r="U88" s="45" t="str">
        <f>IF('CalcEng 2'!BE159&gt;0,'CalcEng 2'!BE159,"")</f>
        <v/>
      </c>
      <c r="V88" s="45" t="str">
        <f>IF('CalcEng 2'!BF159&gt;0,'CalcEng 2'!BF159,"")</f>
        <v/>
      </c>
      <c r="W88" s="54">
        <f t="shared" si="20"/>
        <v>0</v>
      </c>
      <c r="X88" s="6" t="str">
        <f t="shared" si="21"/>
        <v/>
      </c>
      <c r="Y88" s="8">
        <f t="shared" si="22"/>
        <v>0</v>
      </c>
      <c r="Z88" s="57" t="str">
        <f t="shared" si="34"/>
        <v>$0.00</v>
      </c>
      <c r="AA88" s="79" t="str">
        <f t="shared" si="23"/>
        <v/>
      </c>
      <c r="AB88" s="23"/>
      <c r="AC88" s="60">
        <f t="shared" si="24"/>
        <v>0</v>
      </c>
      <c r="AD88" s="60">
        <f t="shared" si="25"/>
        <v>0</v>
      </c>
      <c r="AE88">
        <f t="shared" si="26"/>
        <v>0</v>
      </c>
      <c r="AF88" s="60">
        <f t="shared" si="27"/>
        <v>0</v>
      </c>
      <c r="AG88">
        <f t="shared" si="28"/>
        <v>0</v>
      </c>
      <c r="AH88">
        <f t="shared" si="29"/>
        <v>0</v>
      </c>
      <c r="AI88" s="60">
        <f t="shared" si="30"/>
        <v>0</v>
      </c>
      <c r="AJ88" s="60">
        <f t="shared" si="31"/>
        <v>0</v>
      </c>
      <c r="AK88" s="60">
        <f t="shared" si="33"/>
        <v>0</v>
      </c>
      <c r="AL88" s="66">
        <f t="shared" si="32"/>
        <v>0</v>
      </c>
    </row>
    <row r="89" spans="1:38" ht="15.75" thickBot="1">
      <c r="A89">
        <v>78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R89" s="45" t="str">
        <f>IF('CalcEng 2'!BB161&gt;0,'CalcEng 2'!BB161,"")</f>
        <v/>
      </c>
      <c r="S89" s="45" t="str">
        <f>IF('CalcEng 2'!BC161&gt;0,'CalcEng 2'!BC161,"")</f>
        <v/>
      </c>
      <c r="T89" s="45" t="str">
        <f>IF('CalcEng 2'!BD161&gt;0,'CalcEng 2'!BD161,"")</f>
        <v/>
      </c>
      <c r="U89" s="45" t="str">
        <f>IF('CalcEng 2'!BE161&gt;0,'CalcEng 2'!BE161,"")</f>
        <v/>
      </c>
      <c r="V89" s="45" t="str">
        <f>IF('CalcEng 2'!BF161&gt;0,'CalcEng 2'!BF161,"")</f>
        <v/>
      </c>
      <c r="W89" s="55">
        <f t="shared" si="20"/>
        <v>0</v>
      </c>
      <c r="X89" s="9" t="str">
        <f t="shared" si="21"/>
        <v/>
      </c>
      <c r="Y89" s="10">
        <f t="shared" si="22"/>
        <v>0</v>
      </c>
      <c r="Z89" s="57" t="str">
        <f t="shared" si="34"/>
        <v>$0.00</v>
      </c>
      <c r="AA89" s="79" t="str">
        <f t="shared" si="23"/>
        <v/>
      </c>
      <c r="AB89" s="23"/>
      <c r="AC89" s="60">
        <f t="shared" si="24"/>
        <v>0</v>
      </c>
      <c r="AD89" s="60">
        <f t="shared" si="25"/>
        <v>0</v>
      </c>
      <c r="AE89">
        <f t="shared" si="26"/>
        <v>0</v>
      </c>
      <c r="AF89" s="60">
        <f t="shared" si="27"/>
        <v>0</v>
      </c>
      <c r="AG89">
        <f t="shared" si="28"/>
        <v>0</v>
      </c>
      <c r="AH89">
        <f t="shared" si="29"/>
        <v>0</v>
      </c>
      <c r="AI89" s="60">
        <f t="shared" si="30"/>
        <v>0</v>
      </c>
      <c r="AJ89" s="60">
        <f t="shared" si="31"/>
        <v>0</v>
      </c>
      <c r="AK89" s="60">
        <f t="shared" si="33"/>
        <v>0</v>
      </c>
      <c r="AL89" s="66">
        <f t="shared" si="32"/>
        <v>0</v>
      </c>
    </row>
    <row r="90" spans="1:38" ht="15">
      <c r="A90">
        <v>79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R90" s="45" t="str">
        <f>IF('CalcEng 2'!BB163&gt;0,'CalcEng 2'!BB163,"")</f>
        <v/>
      </c>
      <c r="S90" s="45" t="str">
        <f>IF('CalcEng 2'!BC163&gt;0,'CalcEng 2'!BC163,"")</f>
        <v/>
      </c>
      <c r="T90" s="45" t="str">
        <f>IF('CalcEng 2'!BD163&gt;0,'CalcEng 2'!BD163,"")</f>
        <v/>
      </c>
      <c r="U90" s="45" t="str">
        <f>IF('CalcEng 2'!BE163&gt;0,'CalcEng 2'!BE163,"")</f>
        <v/>
      </c>
      <c r="V90" s="45" t="str">
        <f>IF('CalcEng 2'!BF163&gt;0,'CalcEng 2'!BF163,"")</f>
        <v/>
      </c>
      <c r="W90" s="54">
        <f t="shared" si="20"/>
        <v>0</v>
      </c>
      <c r="X90" s="6" t="str">
        <f t="shared" si="21"/>
        <v/>
      </c>
      <c r="Y90" s="8">
        <f t="shared" si="22"/>
        <v>0</v>
      </c>
      <c r="Z90" s="57" t="str">
        <f t="shared" si="34"/>
        <v>$0.00</v>
      </c>
      <c r="AA90" s="79" t="str">
        <f t="shared" si="23"/>
        <v/>
      </c>
      <c r="AB90" s="23"/>
      <c r="AC90" s="60">
        <f t="shared" si="24"/>
        <v>0</v>
      </c>
      <c r="AD90" s="60">
        <f t="shared" si="25"/>
        <v>0</v>
      </c>
      <c r="AE90">
        <f t="shared" si="26"/>
        <v>0</v>
      </c>
      <c r="AF90" s="60">
        <f t="shared" si="27"/>
        <v>0</v>
      </c>
      <c r="AG90">
        <f t="shared" si="28"/>
        <v>0</v>
      </c>
      <c r="AH90">
        <f t="shared" si="29"/>
        <v>0</v>
      </c>
      <c r="AI90" s="60">
        <f t="shared" si="30"/>
        <v>0</v>
      </c>
      <c r="AJ90" s="60">
        <f t="shared" si="31"/>
        <v>0</v>
      </c>
      <c r="AK90" s="60">
        <f t="shared" si="33"/>
        <v>0</v>
      </c>
      <c r="AL90" s="66">
        <f t="shared" si="32"/>
        <v>0</v>
      </c>
    </row>
    <row r="91" spans="1:38" ht="15.75" thickBot="1">
      <c r="A91">
        <v>80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R91" s="45" t="str">
        <f>IF('CalcEng 2'!BB165&gt;0,'CalcEng 2'!BB165,"")</f>
        <v/>
      </c>
      <c r="S91" s="45" t="str">
        <f>IF('CalcEng 2'!BC165&gt;0,'CalcEng 2'!BC165,"")</f>
        <v/>
      </c>
      <c r="T91" s="45" t="str">
        <f>IF('CalcEng 2'!BD165&gt;0,'CalcEng 2'!BD165,"")</f>
        <v/>
      </c>
      <c r="U91" s="45" t="str">
        <f>IF('CalcEng 2'!BE165&gt;0,'CalcEng 2'!BE165,"")</f>
        <v/>
      </c>
      <c r="V91" s="45" t="str">
        <f>IF('CalcEng 2'!BF165&gt;0,'CalcEng 2'!BF165,"")</f>
        <v/>
      </c>
      <c r="W91" s="55">
        <f t="shared" si="20"/>
        <v>0</v>
      </c>
      <c r="X91" s="9" t="str">
        <f t="shared" si="21"/>
        <v/>
      </c>
      <c r="Y91" s="10">
        <f t="shared" si="22"/>
        <v>0</v>
      </c>
      <c r="Z91" s="57" t="str">
        <f t="shared" si="34"/>
        <v>$0.00</v>
      </c>
      <c r="AA91" s="79" t="str">
        <f t="shared" si="23"/>
        <v/>
      </c>
      <c r="AB91" s="23"/>
      <c r="AC91" s="60">
        <f t="shared" si="24"/>
        <v>0</v>
      </c>
      <c r="AD91" s="60">
        <f t="shared" si="25"/>
        <v>0</v>
      </c>
      <c r="AE91">
        <f t="shared" si="26"/>
        <v>0</v>
      </c>
      <c r="AF91" s="60">
        <f t="shared" si="27"/>
        <v>0</v>
      </c>
      <c r="AG91">
        <f t="shared" si="28"/>
        <v>0</v>
      </c>
      <c r="AH91">
        <f t="shared" si="29"/>
        <v>0</v>
      </c>
      <c r="AI91" s="60">
        <f t="shared" si="30"/>
        <v>0</v>
      </c>
      <c r="AJ91" s="60">
        <f t="shared" si="31"/>
        <v>0</v>
      </c>
      <c r="AK91" s="60">
        <f t="shared" si="33"/>
        <v>0</v>
      </c>
      <c r="AL91" s="66">
        <f t="shared" si="32"/>
        <v>0</v>
      </c>
    </row>
    <row r="92" spans="1:38" ht="15">
      <c r="A92">
        <v>81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R92" s="45" t="str">
        <f>IF('CalcEng 2'!BB167&gt;0,'CalcEng 2'!BB167,"")</f>
        <v/>
      </c>
      <c r="S92" s="45" t="str">
        <f>IF('CalcEng 2'!BC167&gt;0,'CalcEng 2'!BC167,"")</f>
        <v/>
      </c>
      <c r="T92" s="45" t="str">
        <f>IF('CalcEng 2'!BD167&gt;0,'CalcEng 2'!BD167,"")</f>
        <v/>
      </c>
      <c r="U92" s="45" t="str">
        <f>IF('CalcEng 2'!BE167&gt;0,'CalcEng 2'!BE167,"")</f>
        <v/>
      </c>
      <c r="V92" s="45" t="str">
        <f>IF('CalcEng 2'!BF167&gt;0,'CalcEng 2'!BF167,"")</f>
        <v/>
      </c>
      <c r="W92" s="54">
        <f t="shared" si="20"/>
        <v>0</v>
      </c>
      <c r="X92" s="6" t="str">
        <f t="shared" si="21"/>
        <v/>
      </c>
      <c r="Y92" s="8">
        <f t="shared" si="22"/>
        <v>0</v>
      </c>
      <c r="Z92" s="57" t="str">
        <f t="shared" si="34"/>
        <v>$0.00</v>
      </c>
      <c r="AA92" s="79" t="str">
        <f t="shared" si="23"/>
        <v/>
      </c>
      <c r="AB92" s="23"/>
      <c r="AC92" s="60">
        <f t="shared" si="24"/>
        <v>0</v>
      </c>
      <c r="AD92" s="60">
        <f t="shared" si="25"/>
        <v>0</v>
      </c>
      <c r="AE92">
        <f t="shared" si="26"/>
        <v>0</v>
      </c>
      <c r="AF92" s="60">
        <f t="shared" si="27"/>
        <v>0</v>
      </c>
      <c r="AG92">
        <f t="shared" si="28"/>
        <v>0</v>
      </c>
      <c r="AH92">
        <f t="shared" si="29"/>
        <v>0</v>
      </c>
      <c r="AI92" s="60">
        <f t="shared" si="30"/>
        <v>0</v>
      </c>
      <c r="AJ92" s="60">
        <f t="shared" si="31"/>
        <v>0</v>
      </c>
      <c r="AK92" s="60">
        <f t="shared" si="33"/>
        <v>0</v>
      </c>
      <c r="AL92" s="66">
        <f t="shared" si="32"/>
        <v>0</v>
      </c>
    </row>
    <row r="93" spans="1:38" ht="15.75" thickBot="1">
      <c r="A93">
        <v>82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R93" s="45" t="str">
        <f>IF('CalcEng 2'!BB169&gt;0,'CalcEng 2'!BB169,"")</f>
        <v/>
      </c>
      <c r="S93" s="45" t="str">
        <f>IF('CalcEng 2'!BC169&gt;0,'CalcEng 2'!BC169,"")</f>
        <v/>
      </c>
      <c r="T93" s="45" t="str">
        <f>IF('CalcEng 2'!BD169&gt;0,'CalcEng 2'!BD169,"")</f>
        <v/>
      </c>
      <c r="U93" s="45" t="str">
        <f>IF('CalcEng 2'!BE169&gt;0,'CalcEng 2'!BE169,"")</f>
        <v/>
      </c>
      <c r="V93" s="45" t="str">
        <f>IF('CalcEng 2'!BF169&gt;0,'CalcEng 2'!BF169,"")</f>
        <v/>
      </c>
      <c r="W93" s="55">
        <f t="shared" si="20"/>
        <v>0</v>
      </c>
      <c r="X93" s="9" t="str">
        <f t="shared" si="21"/>
        <v/>
      </c>
      <c r="Y93" s="10">
        <f t="shared" si="22"/>
        <v>0</v>
      </c>
      <c r="Z93" s="57" t="str">
        <f t="shared" si="34"/>
        <v>$0.00</v>
      </c>
      <c r="AA93" s="79" t="str">
        <f t="shared" si="23"/>
        <v/>
      </c>
      <c r="AB93" s="23"/>
      <c r="AC93" s="60">
        <f t="shared" si="24"/>
        <v>0</v>
      </c>
      <c r="AD93" s="60">
        <f t="shared" si="25"/>
        <v>0</v>
      </c>
      <c r="AE93">
        <f t="shared" si="26"/>
        <v>0</v>
      </c>
      <c r="AF93" s="60">
        <f t="shared" si="27"/>
        <v>0</v>
      </c>
      <c r="AG93">
        <f t="shared" si="28"/>
        <v>0</v>
      </c>
      <c r="AH93">
        <f t="shared" si="29"/>
        <v>0</v>
      </c>
      <c r="AI93" s="60">
        <f t="shared" si="30"/>
        <v>0</v>
      </c>
      <c r="AJ93" s="60">
        <f t="shared" si="31"/>
        <v>0</v>
      </c>
      <c r="AK93" s="60">
        <f t="shared" si="33"/>
        <v>0</v>
      </c>
      <c r="AL93" s="66">
        <f t="shared" si="32"/>
        <v>0</v>
      </c>
    </row>
    <row r="94" spans="1:38" ht="15">
      <c r="A94">
        <v>83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R94" s="45" t="str">
        <f>IF('CalcEng 2'!BB171&gt;0,'CalcEng 2'!BB171,"")</f>
        <v/>
      </c>
      <c r="S94" s="45" t="str">
        <f>IF('CalcEng 2'!BC171&gt;0,'CalcEng 2'!BC171,"")</f>
        <v/>
      </c>
      <c r="T94" s="45" t="str">
        <f>IF('CalcEng 2'!BD171&gt;0,'CalcEng 2'!BD171,"")</f>
        <v/>
      </c>
      <c r="U94" s="45" t="str">
        <f>IF('CalcEng 2'!BE171&gt;0,'CalcEng 2'!BE171,"")</f>
        <v/>
      </c>
      <c r="V94" s="45" t="str">
        <f>IF('CalcEng 2'!BF171&gt;0,'CalcEng 2'!BF171,"")</f>
        <v/>
      </c>
      <c r="W94" s="54">
        <f t="shared" si="20"/>
        <v>0</v>
      </c>
      <c r="X94" s="6" t="str">
        <f t="shared" si="21"/>
        <v/>
      </c>
      <c r="Y94" s="8">
        <f t="shared" si="22"/>
        <v>0</v>
      </c>
      <c r="Z94" s="57" t="str">
        <f t="shared" si="34"/>
        <v>$0.00</v>
      </c>
      <c r="AA94" s="79" t="str">
        <f t="shared" si="23"/>
        <v/>
      </c>
      <c r="AB94" s="23"/>
      <c r="AC94" s="60">
        <f t="shared" si="24"/>
        <v>0</v>
      </c>
      <c r="AD94" s="60">
        <f t="shared" si="25"/>
        <v>0</v>
      </c>
      <c r="AE94">
        <f t="shared" si="26"/>
        <v>0</v>
      </c>
      <c r="AF94" s="60">
        <f t="shared" si="27"/>
        <v>0</v>
      </c>
      <c r="AG94">
        <f t="shared" si="28"/>
        <v>0</v>
      </c>
      <c r="AH94">
        <f t="shared" si="29"/>
        <v>0</v>
      </c>
      <c r="AI94" s="60">
        <f t="shared" si="30"/>
        <v>0</v>
      </c>
      <c r="AJ94" s="60">
        <f t="shared" si="31"/>
        <v>0</v>
      </c>
      <c r="AK94" s="60">
        <f t="shared" si="33"/>
        <v>0</v>
      </c>
      <c r="AL94" s="66">
        <f t="shared" si="32"/>
        <v>0</v>
      </c>
    </row>
    <row r="95" spans="1:38" ht="15.75" thickBot="1">
      <c r="A95">
        <v>84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R95" s="45" t="str">
        <f>IF('CalcEng 2'!BB173&gt;0,'CalcEng 2'!BB173,"")</f>
        <v/>
      </c>
      <c r="S95" s="45" t="str">
        <f>IF('CalcEng 2'!BC173&gt;0,'CalcEng 2'!BC173,"")</f>
        <v/>
      </c>
      <c r="T95" s="45" t="str">
        <f>IF('CalcEng 2'!BD173&gt;0,'CalcEng 2'!BD173,"")</f>
        <v/>
      </c>
      <c r="U95" s="45" t="str">
        <f>IF('CalcEng 2'!BE173&gt;0,'CalcEng 2'!BE173,"")</f>
        <v/>
      </c>
      <c r="V95" s="45" t="str">
        <f>IF('CalcEng 2'!BF173&gt;0,'CalcEng 2'!BF173,"")</f>
        <v/>
      </c>
      <c r="W95" s="55">
        <f t="shared" si="20"/>
        <v>0</v>
      </c>
      <c r="X95" s="9" t="str">
        <f t="shared" si="21"/>
        <v/>
      </c>
      <c r="Y95" s="10">
        <f t="shared" si="22"/>
        <v>0</v>
      </c>
      <c r="Z95" s="57" t="str">
        <f t="shared" si="34"/>
        <v>$0.00</v>
      </c>
      <c r="AA95" s="79" t="str">
        <f t="shared" si="23"/>
        <v/>
      </c>
      <c r="AB95" s="23"/>
      <c r="AC95" s="60">
        <f t="shared" si="24"/>
        <v>0</v>
      </c>
      <c r="AD95" s="60">
        <f t="shared" si="25"/>
        <v>0</v>
      </c>
      <c r="AE95">
        <f t="shared" si="26"/>
        <v>0</v>
      </c>
      <c r="AF95" s="60">
        <f t="shared" si="27"/>
        <v>0</v>
      </c>
      <c r="AG95">
        <f t="shared" si="28"/>
        <v>0</v>
      </c>
      <c r="AH95">
        <f t="shared" si="29"/>
        <v>0</v>
      </c>
      <c r="AI95" s="60">
        <f t="shared" si="30"/>
        <v>0</v>
      </c>
      <c r="AJ95" s="60">
        <f t="shared" si="31"/>
        <v>0</v>
      </c>
      <c r="AK95" s="60">
        <f t="shared" si="33"/>
        <v>0</v>
      </c>
      <c r="AL95" s="66">
        <f t="shared" si="32"/>
        <v>0</v>
      </c>
    </row>
    <row r="96" spans="1:38" ht="15">
      <c r="A96">
        <v>85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R96" s="45" t="str">
        <f>IF('CalcEng 2'!BB175&gt;0,'CalcEng 2'!BB175,"")</f>
        <v/>
      </c>
      <c r="S96" s="45" t="str">
        <f>IF('CalcEng 2'!BC175&gt;0,'CalcEng 2'!BC175,"")</f>
        <v/>
      </c>
      <c r="T96" s="45" t="str">
        <f>IF('CalcEng 2'!BD175&gt;0,'CalcEng 2'!BD175,"")</f>
        <v/>
      </c>
      <c r="U96" s="45" t="str">
        <f>IF('CalcEng 2'!BE175&gt;0,'CalcEng 2'!BE175,"")</f>
        <v/>
      </c>
      <c r="V96" s="45" t="str">
        <f>IF('CalcEng 2'!BF175&gt;0,'CalcEng 2'!BF175,"")</f>
        <v/>
      </c>
      <c r="W96" s="54">
        <f t="shared" si="20"/>
        <v>0</v>
      </c>
      <c r="X96" s="6" t="str">
        <f t="shared" si="21"/>
        <v/>
      </c>
      <c r="Y96" s="8">
        <f t="shared" si="22"/>
        <v>0</v>
      </c>
      <c r="Z96" s="57" t="str">
        <f t="shared" si="34"/>
        <v>$0.00</v>
      </c>
      <c r="AA96" s="79" t="str">
        <f t="shared" si="23"/>
        <v/>
      </c>
      <c r="AB96" s="23"/>
      <c r="AC96" s="60">
        <f t="shared" si="24"/>
        <v>0</v>
      </c>
      <c r="AD96" s="60">
        <f t="shared" si="25"/>
        <v>0</v>
      </c>
      <c r="AE96">
        <f t="shared" si="26"/>
        <v>0</v>
      </c>
      <c r="AF96" s="60">
        <f t="shared" si="27"/>
        <v>0</v>
      </c>
      <c r="AG96">
        <f t="shared" si="28"/>
        <v>0</v>
      </c>
      <c r="AH96">
        <f t="shared" si="29"/>
        <v>0</v>
      </c>
      <c r="AI96" s="60">
        <f t="shared" si="30"/>
        <v>0</v>
      </c>
      <c r="AJ96" s="60">
        <f t="shared" si="31"/>
        <v>0</v>
      </c>
      <c r="AK96" s="60">
        <f t="shared" si="33"/>
        <v>0</v>
      </c>
      <c r="AL96" s="66">
        <f t="shared" si="32"/>
        <v>0</v>
      </c>
    </row>
    <row r="97" spans="1:38" ht="15.75" thickBot="1">
      <c r="A97">
        <v>86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R97" s="45" t="str">
        <f>IF('CalcEng 2'!BB177&gt;0,'CalcEng 2'!BB177,"")</f>
        <v/>
      </c>
      <c r="S97" s="45" t="str">
        <f>IF('CalcEng 2'!BC177&gt;0,'CalcEng 2'!BC177,"")</f>
        <v/>
      </c>
      <c r="T97" s="45" t="str">
        <f>IF('CalcEng 2'!BD177&gt;0,'CalcEng 2'!BD177,"")</f>
        <v/>
      </c>
      <c r="U97" s="45" t="str">
        <f>IF('CalcEng 2'!BE177&gt;0,'CalcEng 2'!BE177,"")</f>
        <v/>
      </c>
      <c r="V97" s="45" t="str">
        <f>IF('CalcEng 2'!BF177&gt;0,'CalcEng 2'!BF177,"")</f>
        <v/>
      </c>
      <c r="W97" s="55">
        <f t="shared" si="20"/>
        <v>0</v>
      </c>
      <c r="X97" s="9" t="str">
        <f t="shared" si="21"/>
        <v/>
      </c>
      <c r="Y97" s="10">
        <f t="shared" si="22"/>
        <v>0</v>
      </c>
      <c r="Z97" s="57" t="str">
        <f t="shared" si="34"/>
        <v>$0.00</v>
      </c>
      <c r="AA97" s="79" t="str">
        <f t="shared" si="23"/>
        <v/>
      </c>
      <c r="AB97" s="23"/>
      <c r="AC97" s="60">
        <f t="shared" si="24"/>
        <v>0</v>
      </c>
      <c r="AD97" s="60">
        <f t="shared" si="25"/>
        <v>0</v>
      </c>
      <c r="AE97">
        <f t="shared" si="26"/>
        <v>0</v>
      </c>
      <c r="AF97" s="60">
        <f t="shared" si="27"/>
        <v>0</v>
      </c>
      <c r="AG97">
        <f t="shared" si="28"/>
        <v>0</v>
      </c>
      <c r="AH97">
        <f t="shared" si="29"/>
        <v>0</v>
      </c>
      <c r="AI97" s="60">
        <f t="shared" si="30"/>
        <v>0</v>
      </c>
      <c r="AJ97" s="60">
        <f t="shared" si="31"/>
        <v>0</v>
      </c>
      <c r="AK97" s="60">
        <f t="shared" si="33"/>
        <v>0</v>
      </c>
      <c r="AL97" s="66">
        <f t="shared" si="32"/>
        <v>0</v>
      </c>
    </row>
    <row r="98" spans="1:38" ht="15">
      <c r="A98">
        <v>87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R98" s="45" t="str">
        <f>IF('CalcEng 2'!BB179&gt;0,'CalcEng 2'!BB179,"")</f>
        <v/>
      </c>
      <c r="S98" s="45" t="str">
        <f>IF('CalcEng 2'!BC179&gt;0,'CalcEng 2'!BC179,"")</f>
        <v/>
      </c>
      <c r="T98" s="45" t="str">
        <f>IF('CalcEng 2'!BD179&gt;0,'CalcEng 2'!BD179,"")</f>
        <v/>
      </c>
      <c r="U98" s="45" t="str">
        <f>IF('CalcEng 2'!BE179&gt;0,'CalcEng 2'!BE179,"")</f>
        <v/>
      </c>
      <c r="V98" s="45" t="str">
        <f>IF('CalcEng 2'!BF179&gt;0,'CalcEng 2'!BF179,"")</f>
        <v/>
      </c>
      <c r="W98" s="54">
        <f t="shared" si="20"/>
        <v>0</v>
      </c>
      <c r="X98" s="6" t="str">
        <f t="shared" si="21"/>
        <v/>
      </c>
      <c r="Y98" s="8">
        <f t="shared" si="22"/>
        <v>0</v>
      </c>
      <c r="Z98" s="57" t="str">
        <f t="shared" si="34"/>
        <v>$0.00</v>
      </c>
      <c r="AA98" s="79" t="str">
        <f t="shared" si="23"/>
        <v/>
      </c>
      <c r="AB98" s="23"/>
      <c r="AC98" s="60">
        <f t="shared" si="24"/>
        <v>0</v>
      </c>
      <c r="AD98" s="60">
        <f t="shared" si="25"/>
        <v>0</v>
      </c>
      <c r="AE98">
        <f t="shared" si="26"/>
        <v>0</v>
      </c>
      <c r="AF98" s="60">
        <f t="shared" si="27"/>
        <v>0</v>
      </c>
      <c r="AG98">
        <f t="shared" si="28"/>
        <v>0</v>
      </c>
      <c r="AH98">
        <f t="shared" si="29"/>
        <v>0</v>
      </c>
      <c r="AI98" s="60">
        <f t="shared" si="30"/>
        <v>0</v>
      </c>
      <c r="AJ98" s="60">
        <f t="shared" si="31"/>
        <v>0</v>
      </c>
      <c r="AK98" s="60">
        <f t="shared" si="33"/>
        <v>0</v>
      </c>
      <c r="AL98" s="66">
        <f t="shared" si="32"/>
        <v>0</v>
      </c>
    </row>
    <row r="99" spans="1:38" ht="15.75" thickBot="1">
      <c r="A99">
        <v>88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R99" s="45" t="str">
        <f>IF('CalcEng 2'!BB181&gt;0,'CalcEng 2'!BB181,"")</f>
        <v/>
      </c>
      <c r="S99" s="45" t="str">
        <f>IF('CalcEng 2'!BC181&gt;0,'CalcEng 2'!BC181,"")</f>
        <v/>
      </c>
      <c r="T99" s="45" t="str">
        <f>IF('CalcEng 2'!BD181&gt;0,'CalcEng 2'!BD181,"")</f>
        <v/>
      </c>
      <c r="U99" s="45" t="str">
        <f>IF('CalcEng 2'!BE181&gt;0,'CalcEng 2'!BE181,"")</f>
        <v/>
      </c>
      <c r="V99" s="45" t="str">
        <f>IF('CalcEng 2'!BF181&gt;0,'CalcEng 2'!BF181,"")</f>
        <v/>
      </c>
      <c r="W99" s="55">
        <f t="shared" si="20"/>
        <v>0</v>
      </c>
      <c r="X99" s="9" t="str">
        <f t="shared" si="21"/>
        <v/>
      </c>
      <c r="Y99" s="10">
        <f t="shared" si="22"/>
        <v>0</v>
      </c>
      <c r="Z99" s="57" t="str">
        <f t="shared" si="34"/>
        <v>$0.00</v>
      </c>
      <c r="AA99" s="79" t="str">
        <f t="shared" si="23"/>
        <v/>
      </c>
      <c r="AB99" s="23"/>
      <c r="AC99" s="60">
        <f t="shared" si="24"/>
        <v>0</v>
      </c>
      <c r="AD99" s="60">
        <f t="shared" si="25"/>
        <v>0</v>
      </c>
      <c r="AE99">
        <f t="shared" si="26"/>
        <v>0</v>
      </c>
      <c r="AF99" s="60">
        <f t="shared" si="27"/>
        <v>0</v>
      </c>
      <c r="AG99">
        <f t="shared" si="28"/>
        <v>0</v>
      </c>
      <c r="AH99">
        <f t="shared" si="29"/>
        <v>0</v>
      </c>
      <c r="AI99" s="60">
        <f t="shared" si="30"/>
        <v>0</v>
      </c>
      <c r="AJ99" s="60">
        <f t="shared" si="31"/>
        <v>0</v>
      </c>
      <c r="AK99" s="60">
        <f t="shared" si="33"/>
        <v>0</v>
      </c>
      <c r="AL99" s="66">
        <f t="shared" si="32"/>
        <v>0</v>
      </c>
    </row>
    <row r="100" spans="1:38" ht="15">
      <c r="A100">
        <v>89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R100" s="45" t="str">
        <f>IF('CalcEng 2'!BB183&gt;0,'CalcEng 2'!BB183,"")</f>
        <v/>
      </c>
      <c r="S100" s="45" t="str">
        <f>IF('CalcEng 2'!BC183&gt;0,'CalcEng 2'!BC183,"")</f>
        <v/>
      </c>
      <c r="T100" s="45" t="str">
        <f>IF('CalcEng 2'!BD183&gt;0,'CalcEng 2'!BD183,"")</f>
        <v/>
      </c>
      <c r="U100" s="45" t="str">
        <f>IF('CalcEng 2'!BE183&gt;0,'CalcEng 2'!BE183,"")</f>
        <v/>
      </c>
      <c r="V100" s="45" t="str">
        <f>IF('CalcEng 2'!BF183&gt;0,'CalcEng 2'!BF183,"")</f>
        <v/>
      </c>
      <c r="W100" s="54">
        <f t="shared" si="20"/>
        <v>0</v>
      </c>
      <c r="X100" s="6" t="str">
        <f t="shared" si="21"/>
        <v/>
      </c>
      <c r="Y100" s="8">
        <f t="shared" si="22"/>
        <v>0</v>
      </c>
      <c r="Z100" s="57" t="str">
        <f t="shared" si="34"/>
        <v>$0.00</v>
      </c>
      <c r="AA100" s="79" t="str">
        <f t="shared" si="23"/>
        <v/>
      </c>
      <c r="AB100" s="23"/>
      <c r="AC100" s="60">
        <f t="shared" si="24"/>
        <v>0</v>
      </c>
      <c r="AD100" s="60">
        <f t="shared" si="25"/>
        <v>0</v>
      </c>
      <c r="AE100">
        <f t="shared" si="26"/>
        <v>0</v>
      </c>
      <c r="AF100" s="60">
        <f t="shared" si="27"/>
        <v>0</v>
      </c>
      <c r="AG100">
        <f t="shared" si="28"/>
        <v>0</v>
      </c>
      <c r="AH100">
        <f t="shared" si="29"/>
        <v>0</v>
      </c>
      <c r="AI100" s="60">
        <f t="shared" si="30"/>
        <v>0</v>
      </c>
      <c r="AJ100" s="60">
        <f t="shared" si="31"/>
        <v>0</v>
      </c>
      <c r="AK100" s="60">
        <f t="shared" si="33"/>
        <v>0</v>
      </c>
      <c r="AL100" s="66">
        <f t="shared" si="32"/>
        <v>0</v>
      </c>
    </row>
    <row r="101" spans="1:38" ht="15.75" thickBot="1">
      <c r="A101">
        <v>90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R101" s="45" t="str">
        <f>IF('CalcEng 2'!BB185&gt;0,'CalcEng 2'!BB185,"")</f>
        <v/>
      </c>
      <c r="S101" s="45" t="str">
        <f>IF('CalcEng 2'!BC185&gt;0,'CalcEng 2'!BC185,"")</f>
        <v/>
      </c>
      <c r="T101" s="45" t="str">
        <f>IF('CalcEng 2'!BD185&gt;0,'CalcEng 2'!BD185,"")</f>
        <v/>
      </c>
      <c r="U101" s="45" t="str">
        <f>IF('CalcEng 2'!BE185&gt;0,'CalcEng 2'!BE185,"")</f>
        <v/>
      </c>
      <c r="V101" s="45" t="str">
        <f>IF('CalcEng 2'!BF185&gt;0,'CalcEng 2'!BF185,"")</f>
        <v/>
      </c>
      <c r="W101" s="55">
        <f t="shared" si="20"/>
        <v>0</v>
      </c>
      <c r="X101" s="9" t="str">
        <f t="shared" si="21"/>
        <v/>
      </c>
      <c r="Y101" s="10">
        <f t="shared" si="22"/>
        <v>0</v>
      </c>
      <c r="Z101" s="57" t="str">
        <f t="shared" si="34"/>
        <v>$0.00</v>
      </c>
      <c r="AA101" s="79" t="str">
        <f t="shared" si="23"/>
        <v/>
      </c>
      <c r="AB101" s="23"/>
      <c r="AC101" s="60">
        <f t="shared" si="24"/>
        <v>0</v>
      </c>
      <c r="AD101" s="60">
        <f t="shared" si="25"/>
        <v>0</v>
      </c>
      <c r="AE101">
        <f t="shared" si="26"/>
        <v>0</v>
      </c>
      <c r="AF101" s="60">
        <f t="shared" si="27"/>
        <v>0</v>
      </c>
      <c r="AG101">
        <f t="shared" si="28"/>
        <v>0</v>
      </c>
      <c r="AH101">
        <f t="shared" si="29"/>
        <v>0</v>
      </c>
      <c r="AI101" s="60">
        <f t="shared" si="30"/>
        <v>0</v>
      </c>
      <c r="AJ101" s="60">
        <f t="shared" si="31"/>
        <v>0</v>
      </c>
      <c r="AK101" s="60">
        <f t="shared" si="33"/>
        <v>0</v>
      </c>
      <c r="AL101" s="66">
        <f t="shared" si="32"/>
        <v>0</v>
      </c>
    </row>
    <row r="102" spans="1:38" ht="15">
      <c r="A102">
        <v>91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R102" s="45" t="str">
        <f>IF('CalcEng 2'!BB187&gt;0,'CalcEng 2'!BB187,"")</f>
        <v/>
      </c>
      <c r="S102" s="45" t="str">
        <f>IF('CalcEng 2'!BC187&gt;0,'CalcEng 2'!BC187,"")</f>
        <v/>
      </c>
      <c r="T102" s="45" t="str">
        <f>IF('CalcEng 2'!BD187&gt;0,'CalcEng 2'!BD187,"")</f>
        <v/>
      </c>
      <c r="U102" s="45" t="str">
        <f>IF('CalcEng 2'!BE187&gt;0,'CalcEng 2'!BE187,"")</f>
        <v/>
      </c>
      <c r="V102" s="45" t="str">
        <f>IF('CalcEng 2'!BF187&gt;0,'CalcEng 2'!BF187,"")</f>
        <v/>
      </c>
      <c r="W102" s="54">
        <f t="shared" si="20"/>
        <v>0</v>
      </c>
      <c r="X102" s="6" t="str">
        <f t="shared" si="21"/>
        <v/>
      </c>
      <c r="Y102" s="8">
        <f t="shared" si="22"/>
        <v>0</v>
      </c>
      <c r="Z102" s="57" t="str">
        <f t="shared" si="34"/>
        <v>$0.00</v>
      </c>
      <c r="AA102" s="79" t="str">
        <f t="shared" si="23"/>
        <v/>
      </c>
      <c r="AB102" s="23"/>
      <c r="AC102" s="60">
        <f t="shared" si="24"/>
        <v>0</v>
      </c>
      <c r="AD102" s="60">
        <f t="shared" si="25"/>
        <v>0</v>
      </c>
      <c r="AE102">
        <f t="shared" si="26"/>
        <v>0</v>
      </c>
      <c r="AF102" s="60">
        <f t="shared" si="27"/>
        <v>0</v>
      </c>
      <c r="AG102">
        <f t="shared" si="28"/>
        <v>0</v>
      </c>
      <c r="AH102">
        <f t="shared" si="29"/>
        <v>0</v>
      </c>
      <c r="AI102" s="60">
        <f t="shared" si="30"/>
        <v>0</v>
      </c>
      <c r="AJ102" s="60">
        <f t="shared" si="31"/>
        <v>0</v>
      </c>
      <c r="AK102" s="60">
        <f t="shared" si="33"/>
        <v>0</v>
      </c>
      <c r="AL102" s="66">
        <f t="shared" si="32"/>
        <v>0</v>
      </c>
    </row>
    <row r="103" spans="1:38" ht="15.75" thickBot="1">
      <c r="A103">
        <v>92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R103" s="45" t="str">
        <f>IF('CalcEng 2'!BB189&gt;0,'CalcEng 2'!BB189,"")</f>
        <v/>
      </c>
      <c r="S103" s="45" t="str">
        <f>IF('CalcEng 2'!BC189&gt;0,'CalcEng 2'!BC189,"")</f>
        <v/>
      </c>
      <c r="T103" s="45" t="str">
        <f>IF('CalcEng 2'!BD189&gt;0,'CalcEng 2'!BD189,"")</f>
        <v/>
      </c>
      <c r="U103" s="45" t="str">
        <f>IF('CalcEng 2'!BE189&gt;0,'CalcEng 2'!BE189,"")</f>
        <v/>
      </c>
      <c r="V103" s="45" t="str">
        <f>IF('CalcEng 2'!BF189&gt;0,'CalcEng 2'!BF189,"")</f>
        <v/>
      </c>
      <c r="W103" s="55">
        <f t="shared" si="20"/>
        <v>0</v>
      </c>
      <c r="X103" s="9" t="str">
        <f t="shared" si="21"/>
        <v/>
      </c>
      <c r="Y103" s="10">
        <f t="shared" si="22"/>
        <v>0</v>
      </c>
      <c r="Z103" s="57" t="str">
        <f t="shared" si="34"/>
        <v>$0.00</v>
      </c>
      <c r="AA103" s="79" t="str">
        <f t="shared" si="23"/>
        <v/>
      </c>
      <c r="AB103" s="23"/>
      <c r="AC103" s="60">
        <f t="shared" si="24"/>
        <v>0</v>
      </c>
      <c r="AD103" s="60">
        <f t="shared" si="25"/>
        <v>0</v>
      </c>
      <c r="AE103">
        <f t="shared" si="26"/>
        <v>0</v>
      </c>
      <c r="AF103" s="60">
        <f t="shared" si="27"/>
        <v>0</v>
      </c>
      <c r="AG103">
        <f t="shared" si="28"/>
        <v>0</v>
      </c>
      <c r="AH103">
        <f t="shared" si="29"/>
        <v>0</v>
      </c>
      <c r="AI103" s="60">
        <f t="shared" si="30"/>
        <v>0</v>
      </c>
      <c r="AJ103" s="60">
        <f t="shared" si="31"/>
        <v>0</v>
      </c>
      <c r="AK103" s="60">
        <f t="shared" si="33"/>
        <v>0</v>
      </c>
      <c r="AL103" s="66">
        <f t="shared" si="32"/>
        <v>0</v>
      </c>
    </row>
    <row r="104" spans="1:38" ht="15">
      <c r="A104">
        <v>93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R104" s="45" t="str">
        <f>IF('CalcEng 2'!BB191&gt;0,'CalcEng 2'!BB191,"")</f>
        <v/>
      </c>
      <c r="S104" s="45" t="str">
        <f>IF('CalcEng 2'!BC191&gt;0,'CalcEng 2'!BC191,"")</f>
        <v/>
      </c>
      <c r="T104" s="45" t="str">
        <f>IF('CalcEng 2'!BD191&gt;0,'CalcEng 2'!BD191,"")</f>
        <v/>
      </c>
      <c r="U104" s="45" t="str">
        <f>IF('CalcEng 2'!BE191&gt;0,'CalcEng 2'!BE191,"")</f>
        <v/>
      </c>
      <c r="V104" s="45" t="str">
        <f>IF('CalcEng 2'!BF191&gt;0,'CalcEng 2'!BF191,"")</f>
        <v/>
      </c>
      <c r="W104" s="54">
        <f t="shared" si="20"/>
        <v>0</v>
      </c>
      <c r="X104" s="6" t="str">
        <f t="shared" si="21"/>
        <v/>
      </c>
      <c r="Y104" s="8">
        <f t="shared" si="22"/>
        <v>0</v>
      </c>
      <c r="Z104" s="57" t="str">
        <f t="shared" si="34"/>
        <v>$0.00</v>
      </c>
      <c r="AA104" s="79" t="str">
        <f t="shared" si="23"/>
        <v/>
      </c>
      <c r="AB104" s="23"/>
      <c r="AC104" s="60">
        <f t="shared" si="24"/>
        <v>0</v>
      </c>
      <c r="AD104" s="60">
        <f t="shared" si="25"/>
        <v>0</v>
      </c>
      <c r="AE104">
        <f t="shared" si="26"/>
        <v>0</v>
      </c>
      <c r="AF104" s="60">
        <f t="shared" si="27"/>
        <v>0</v>
      </c>
      <c r="AG104">
        <f t="shared" si="28"/>
        <v>0</v>
      </c>
      <c r="AH104">
        <f t="shared" si="29"/>
        <v>0</v>
      </c>
      <c r="AI104" s="60">
        <f t="shared" si="30"/>
        <v>0</v>
      </c>
      <c r="AJ104" s="60">
        <f t="shared" si="31"/>
        <v>0</v>
      </c>
      <c r="AK104" s="60">
        <f t="shared" si="33"/>
        <v>0</v>
      </c>
      <c r="AL104" s="66">
        <f t="shared" si="32"/>
        <v>0</v>
      </c>
    </row>
    <row r="105" spans="1:38" ht="15.75" thickBot="1">
      <c r="A105">
        <v>94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R105" s="45" t="str">
        <f>IF('CalcEng 2'!BB193&gt;0,'CalcEng 2'!BB193,"")</f>
        <v/>
      </c>
      <c r="S105" s="45" t="str">
        <f>IF('CalcEng 2'!BC193&gt;0,'CalcEng 2'!BC193,"")</f>
        <v/>
      </c>
      <c r="T105" s="45" t="str">
        <f>IF('CalcEng 2'!BD193&gt;0,'CalcEng 2'!BD193,"")</f>
        <v/>
      </c>
      <c r="U105" s="45" t="str">
        <f>IF('CalcEng 2'!BE193&gt;0,'CalcEng 2'!BE193,"")</f>
        <v/>
      </c>
      <c r="V105" s="45" t="str">
        <f>IF('CalcEng 2'!BF193&gt;0,'CalcEng 2'!BF193,"")</f>
        <v/>
      </c>
      <c r="W105" s="55">
        <f t="shared" si="20"/>
        <v>0</v>
      </c>
      <c r="X105" s="9" t="str">
        <f t="shared" si="21"/>
        <v/>
      </c>
      <c r="Y105" s="10">
        <f t="shared" si="22"/>
        <v>0</v>
      </c>
      <c r="Z105" s="57" t="str">
        <f t="shared" si="34"/>
        <v>$0.00</v>
      </c>
      <c r="AA105" s="79" t="str">
        <f t="shared" si="23"/>
        <v/>
      </c>
      <c r="AB105" s="23"/>
      <c r="AC105" s="60">
        <f t="shared" si="24"/>
        <v>0</v>
      </c>
      <c r="AD105" s="60">
        <f t="shared" si="25"/>
        <v>0</v>
      </c>
      <c r="AE105">
        <f t="shared" si="26"/>
        <v>0</v>
      </c>
      <c r="AF105" s="60">
        <f t="shared" si="27"/>
        <v>0</v>
      </c>
      <c r="AG105">
        <f t="shared" si="28"/>
        <v>0</v>
      </c>
      <c r="AH105">
        <f t="shared" si="29"/>
        <v>0</v>
      </c>
      <c r="AI105" s="60">
        <f t="shared" si="30"/>
        <v>0</v>
      </c>
      <c r="AJ105" s="60">
        <f t="shared" si="31"/>
        <v>0</v>
      </c>
      <c r="AK105" s="60">
        <f t="shared" si="33"/>
        <v>0</v>
      </c>
      <c r="AL105" s="66">
        <f t="shared" si="32"/>
        <v>0</v>
      </c>
    </row>
    <row r="106" spans="1:38" ht="15">
      <c r="A106">
        <v>95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R106" s="45" t="str">
        <f>IF('CalcEng 2'!BB195&gt;0,'CalcEng 2'!BB195,"")</f>
        <v/>
      </c>
      <c r="S106" s="45" t="str">
        <f>IF('CalcEng 2'!BC195&gt;0,'CalcEng 2'!BC195,"")</f>
        <v/>
      </c>
      <c r="T106" s="45" t="str">
        <f>IF('CalcEng 2'!BD195&gt;0,'CalcEng 2'!BD195,"")</f>
        <v/>
      </c>
      <c r="U106" s="45" t="str">
        <f>IF('CalcEng 2'!BE195&gt;0,'CalcEng 2'!BE195,"")</f>
        <v/>
      </c>
      <c r="V106" s="45" t="str">
        <f>IF('CalcEng 2'!BF195&gt;0,'CalcEng 2'!BF195,"")</f>
        <v/>
      </c>
      <c r="W106" s="54">
        <f t="shared" si="20"/>
        <v>0</v>
      </c>
      <c r="X106" s="6" t="str">
        <f t="shared" si="21"/>
        <v/>
      </c>
      <c r="Y106" s="8">
        <f t="shared" si="22"/>
        <v>0</v>
      </c>
      <c r="Z106" s="57" t="str">
        <f t="shared" si="34"/>
        <v>$0.00</v>
      </c>
      <c r="AA106" s="79" t="str">
        <f t="shared" si="23"/>
        <v/>
      </c>
      <c r="AB106" s="23"/>
      <c r="AC106" s="60">
        <f t="shared" si="24"/>
        <v>0</v>
      </c>
      <c r="AD106" s="60">
        <f t="shared" si="25"/>
        <v>0</v>
      </c>
      <c r="AE106">
        <f t="shared" si="26"/>
        <v>0</v>
      </c>
      <c r="AF106" s="60">
        <f t="shared" si="27"/>
        <v>0</v>
      </c>
      <c r="AG106">
        <f t="shared" si="28"/>
        <v>0</v>
      </c>
      <c r="AH106">
        <f t="shared" si="29"/>
        <v>0</v>
      </c>
      <c r="AI106" s="60">
        <f t="shared" si="30"/>
        <v>0</v>
      </c>
      <c r="AJ106" s="60">
        <f t="shared" si="31"/>
        <v>0</v>
      </c>
      <c r="AK106" s="60">
        <f t="shared" si="33"/>
        <v>0</v>
      </c>
      <c r="AL106" s="66">
        <f t="shared" si="32"/>
        <v>0</v>
      </c>
    </row>
    <row r="107" spans="1:38" ht="15.75" thickBot="1">
      <c r="A107">
        <v>96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R107" s="45" t="str">
        <f>IF('CalcEng 2'!BB197&gt;0,'CalcEng 2'!BB195,"")</f>
        <v/>
      </c>
      <c r="S107" s="45" t="str">
        <f>IF('CalcEng 2'!BC197&gt;0,'CalcEng 2'!BC195,"")</f>
        <v/>
      </c>
      <c r="T107" s="45" t="str">
        <f>IF('CalcEng 2'!BD197&gt;0,'CalcEng 2'!BD195,"")</f>
        <v/>
      </c>
      <c r="U107" s="45" t="str">
        <f>IF('CalcEng 2'!BE197&gt;0,'CalcEng 2'!BE195,"")</f>
        <v/>
      </c>
      <c r="V107" s="45" t="str">
        <f>IF('CalcEng 2'!BF197&gt;0,'CalcEng 2'!BF195,"")</f>
        <v/>
      </c>
      <c r="W107" s="55">
        <f t="shared" si="20"/>
        <v>0</v>
      </c>
      <c r="X107" s="9" t="str">
        <f t="shared" si="21"/>
        <v/>
      </c>
      <c r="Y107" s="10">
        <f t="shared" si="22"/>
        <v>0</v>
      </c>
      <c r="Z107" s="57" t="str">
        <f t="shared" si="34"/>
        <v>$0.00</v>
      </c>
      <c r="AA107" s="79" t="str">
        <f t="shared" si="23"/>
        <v/>
      </c>
      <c r="AB107" s="23"/>
      <c r="AC107" s="60">
        <f t="shared" si="24"/>
        <v>0</v>
      </c>
      <c r="AD107" s="60">
        <f t="shared" si="25"/>
        <v>0</v>
      </c>
      <c r="AE107">
        <f t="shared" si="26"/>
        <v>0</v>
      </c>
      <c r="AF107" s="60">
        <f t="shared" si="27"/>
        <v>0</v>
      </c>
      <c r="AG107">
        <f t="shared" si="28"/>
        <v>0</v>
      </c>
      <c r="AH107">
        <f t="shared" si="29"/>
        <v>0</v>
      </c>
      <c r="AI107" s="60">
        <f t="shared" si="30"/>
        <v>0</v>
      </c>
      <c r="AJ107" s="60">
        <f t="shared" si="31"/>
        <v>0</v>
      </c>
      <c r="AK107" s="60">
        <f t="shared" si="33"/>
        <v>0</v>
      </c>
      <c r="AL107" s="66">
        <f t="shared" si="32"/>
        <v>0</v>
      </c>
    </row>
    <row r="108" spans="1:38" ht="15">
      <c r="A108">
        <v>97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R108" s="45" t="str">
        <f>IF('CalcEng 2'!BB199&gt;0,'CalcEng 2'!BB199,"")</f>
        <v/>
      </c>
      <c r="S108" s="45" t="str">
        <f>IF('CalcEng 2'!BC199&gt;0,'CalcEng 2'!BC199,"")</f>
        <v/>
      </c>
      <c r="T108" s="45" t="str">
        <f>IF('CalcEng 2'!BD199&gt;0,'CalcEng 2'!BD199,"")</f>
        <v/>
      </c>
      <c r="U108" s="45" t="str">
        <f>IF('CalcEng 2'!BE199&gt;0,'CalcEng 2'!BE199,"")</f>
        <v/>
      </c>
      <c r="V108" s="45" t="str">
        <f>IF('CalcEng 2'!BF199&gt;0,'CalcEng 2'!BF199,"")</f>
        <v/>
      </c>
      <c r="W108" s="54">
        <f t="shared" si="20"/>
        <v>0</v>
      </c>
      <c r="X108" s="6" t="str">
        <f t="shared" si="21"/>
        <v/>
      </c>
      <c r="Y108" s="8">
        <f t="shared" si="22"/>
        <v>0</v>
      </c>
      <c r="Z108" s="57" t="str">
        <f t="shared" si="34"/>
        <v>$0.00</v>
      </c>
      <c r="AA108" s="79" t="str">
        <f t="shared" si="23"/>
        <v/>
      </c>
      <c r="AB108" s="23"/>
      <c r="AC108" s="60">
        <f t="shared" si="24"/>
        <v>0</v>
      </c>
      <c r="AD108" s="60">
        <f t="shared" si="25"/>
        <v>0</v>
      </c>
      <c r="AE108">
        <f t="shared" si="26"/>
        <v>0</v>
      </c>
      <c r="AF108" s="60">
        <f t="shared" si="27"/>
        <v>0</v>
      </c>
      <c r="AG108">
        <f t="shared" si="28"/>
        <v>0</v>
      </c>
      <c r="AH108">
        <f t="shared" si="29"/>
        <v>0</v>
      </c>
      <c r="AI108" s="60">
        <f t="shared" si="30"/>
        <v>0</v>
      </c>
      <c r="AJ108" s="60">
        <f t="shared" si="31"/>
        <v>0</v>
      </c>
      <c r="AK108" s="60">
        <f t="shared" si="33"/>
        <v>0</v>
      </c>
      <c r="AL108" s="66">
        <f t="shared" si="32"/>
        <v>0</v>
      </c>
    </row>
    <row r="109" spans="1:38" ht="15.75" thickBot="1">
      <c r="A109">
        <v>98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R109" s="45" t="str">
        <f>IF('CalcEng 2'!BB201&gt;0,'CalcEng 2'!BB201,"")</f>
        <v/>
      </c>
      <c r="S109" s="45" t="str">
        <f>IF('CalcEng 2'!BC201&gt;0,'CalcEng 2'!BC201,"")</f>
        <v/>
      </c>
      <c r="T109" s="45" t="str">
        <f>IF('CalcEng 2'!BD201&gt;0,'CalcEng 2'!BD201,"")</f>
        <v/>
      </c>
      <c r="U109" s="45" t="str">
        <f>IF('CalcEng 2'!BE201&gt;0,'CalcEng 2'!BE201,"")</f>
        <v/>
      </c>
      <c r="V109" s="45" t="str">
        <f>IF('CalcEng 2'!BF201&gt;0,'CalcEng 2'!BF201,"")</f>
        <v/>
      </c>
      <c r="W109" s="55">
        <f t="shared" si="20"/>
        <v>0</v>
      </c>
      <c r="X109" s="9" t="str">
        <f t="shared" si="21"/>
        <v/>
      </c>
      <c r="Y109" s="10">
        <f t="shared" si="22"/>
        <v>0</v>
      </c>
      <c r="Z109" s="57" t="str">
        <f t="shared" si="34"/>
        <v>$0.00</v>
      </c>
      <c r="AA109" s="79" t="str">
        <f t="shared" si="23"/>
        <v/>
      </c>
      <c r="AB109" s="23"/>
      <c r="AC109" s="60">
        <f t="shared" si="24"/>
        <v>0</v>
      </c>
      <c r="AD109" s="60">
        <f t="shared" si="25"/>
        <v>0</v>
      </c>
      <c r="AE109">
        <f t="shared" si="26"/>
        <v>0</v>
      </c>
      <c r="AF109" s="60">
        <f t="shared" si="27"/>
        <v>0</v>
      </c>
      <c r="AG109">
        <f t="shared" si="28"/>
        <v>0</v>
      </c>
      <c r="AH109">
        <f t="shared" si="29"/>
        <v>0</v>
      </c>
      <c r="AI109" s="60">
        <f t="shared" si="30"/>
        <v>0</v>
      </c>
      <c r="AJ109" s="60">
        <f t="shared" si="31"/>
        <v>0</v>
      </c>
      <c r="AK109" s="60">
        <f t="shared" si="33"/>
        <v>0</v>
      </c>
      <c r="AL109" s="66">
        <f t="shared" si="32"/>
        <v>0</v>
      </c>
    </row>
    <row r="110" spans="1:38" ht="15">
      <c r="A110">
        <v>99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R110" s="45" t="str">
        <f>IF('CalcEng 2'!BB203&gt;0,'CalcEng 2'!BB203,"")</f>
        <v/>
      </c>
      <c r="S110" s="45" t="str">
        <f>IF('CalcEng 2'!BC203&gt;0,'CalcEng 2'!BC203,"")</f>
        <v/>
      </c>
      <c r="T110" s="45" t="str">
        <f>IF('CalcEng 2'!BD203&gt;0,'CalcEng 2'!BD203,"")</f>
        <v/>
      </c>
      <c r="U110" s="45" t="str">
        <f>IF('CalcEng 2'!BE203&gt;0,'CalcEng 2'!BE203,"")</f>
        <v/>
      </c>
      <c r="V110" s="45" t="str">
        <f>IF('CalcEng 2'!BF203&gt;0,'CalcEng 2'!BF203,"")</f>
        <v/>
      </c>
      <c r="W110" s="54">
        <f t="shared" si="20"/>
        <v>0</v>
      </c>
      <c r="X110" s="6" t="str">
        <f t="shared" si="21"/>
        <v/>
      </c>
      <c r="Y110" s="8">
        <f t="shared" si="22"/>
        <v>0</v>
      </c>
      <c r="Z110" s="57" t="str">
        <f t="shared" si="34"/>
        <v>$0.00</v>
      </c>
      <c r="AA110" s="79" t="str">
        <f t="shared" si="23"/>
        <v/>
      </c>
      <c r="AB110" s="23"/>
      <c r="AC110" s="60">
        <f t="shared" si="24"/>
        <v>0</v>
      </c>
      <c r="AD110" s="60">
        <f t="shared" si="25"/>
        <v>0</v>
      </c>
      <c r="AE110">
        <f t="shared" si="26"/>
        <v>0</v>
      </c>
      <c r="AF110" s="60">
        <f t="shared" si="27"/>
        <v>0</v>
      </c>
      <c r="AG110">
        <f t="shared" si="28"/>
        <v>0</v>
      </c>
      <c r="AH110">
        <f t="shared" si="29"/>
        <v>0</v>
      </c>
      <c r="AI110" s="60">
        <f t="shared" si="30"/>
        <v>0</v>
      </c>
      <c r="AJ110" s="60">
        <f t="shared" si="31"/>
        <v>0</v>
      </c>
      <c r="AK110" s="60">
        <f t="shared" si="33"/>
        <v>0</v>
      </c>
      <c r="AL110" s="66">
        <f t="shared" si="32"/>
        <v>0</v>
      </c>
    </row>
    <row r="111" spans="1:38" ht="15.75" thickBot="1">
      <c r="A111">
        <v>100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R111" s="45" t="str">
        <f>IF('CalcEng 2'!BB205&gt;0,'CalcEng 2'!BB205,"")</f>
        <v/>
      </c>
      <c r="S111" s="45" t="str">
        <f>IF('CalcEng 2'!BC205&gt;0,'CalcEng 2'!BC205,"")</f>
        <v/>
      </c>
      <c r="T111" s="45" t="str">
        <f>IF('CalcEng 2'!BD205&gt;0,'CalcEng 2'!BD205,"")</f>
        <v/>
      </c>
      <c r="U111" s="45" t="str">
        <f>IF('CalcEng 2'!BE205&gt;0,'CalcEng 2'!BE205,"")</f>
        <v/>
      </c>
      <c r="V111" s="45" t="str">
        <f>IF('CalcEng 2'!BF205&gt;0,'CalcEng 2'!BF205,"")</f>
        <v/>
      </c>
      <c r="W111" s="55">
        <f t="shared" si="20"/>
        <v>0</v>
      </c>
      <c r="X111" s="9" t="str">
        <f t="shared" si="21"/>
        <v/>
      </c>
      <c r="Y111" s="10">
        <f t="shared" si="22"/>
        <v>0</v>
      </c>
      <c r="Z111" s="57" t="str">
        <f t="shared" si="34"/>
        <v>$0.00</v>
      </c>
      <c r="AA111" s="79" t="str">
        <f t="shared" si="23"/>
        <v/>
      </c>
      <c r="AB111" s="23"/>
      <c r="AC111" s="60">
        <f t="shared" si="24"/>
        <v>0</v>
      </c>
      <c r="AD111" s="60">
        <f t="shared" si="25"/>
        <v>0</v>
      </c>
      <c r="AE111">
        <f t="shared" si="26"/>
        <v>0</v>
      </c>
      <c r="AF111" s="60">
        <f t="shared" si="27"/>
        <v>0</v>
      </c>
      <c r="AG111">
        <f t="shared" si="28"/>
        <v>0</v>
      </c>
      <c r="AH111">
        <f t="shared" si="29"/>
        <v>0</v>
      </c>
      <c r="AI111" s="60">
        <f t="shared" si="30"/>
        <v>0</v>
      </c>
      <c r="AJ111" s="60">
        <f t="shared" si="31"/>
        <v>0</v>
      </c>
      <c r="AK111" s="60">
        <f t="shared" si="33"/>
        <v>0</v>
      </c>
      <c r="AL111" s="66">
        <f t="shared" si="32"/>
        <v>0</v>
      </c>
    </row>
    <row r="112" spans="1:38" ht="15">
      <c r="A112">
        <v>101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R112" s="45" t="str">
        <f>IF('CalcEng 2'!BB207&gt;0,'CalcEng 2'!BB207,"")</f>
        <v/>
      </c>
      <c r="S112" s="45" t="str">
        <f>IF('CalcEng 2'!BC207&gt;0,'CalcEng 2'!BC207,"")</f>
        <v/>
      </c>
      <c r="T112" s="45" t="str">
        <f>IF('CalcEng 2'!BD207&gt;0,'CalcEng 2'!BD207,"")</f>
        <v/>
      </c>
      <c r="U112" s="45" t="str">
        <f>IF('CalcEng 2'!BE207&gt;0,'CalcEng 2'!BE207,"")</f>
        <v/>
      </c>
      <c r="V112" s="45" t="str">
        <f>IF('CalcEng 2'!BF207&gt;0,'CalcEng 2'!BF207,"")</f>
        <v/>
      </c>
      <c r="W112" s="54">
        <f t="shared" si="20"/>
        <v>0</v>
      </c>
      <c r="X112" s="6" t="str">
        <f t="shared" si="21"/>
        <v/>
      </c>
      <c r="Y112" s="8">
        <f t="shared" si="22"/>
        <v>0</v>
      </c>
      <c r="Z112" s="57" t="str">
        <f t="shared" si="34"/>
        <v>$0.00</v>
      </c>
      <c r="AA112" s="79" t="str">
        <f t="shared" si="23"/>
        <v/>
      </c>
      <c r="AB112" s="23"/>
      <c r="AC112" s="60">
        <f t="shared" si="24"/>
        <v>0</v>
      </c>
      <c r="AD112" s="60">
        <f t="shared" si="25"/>
        <v>0</v>
      </c>
      <c r="AE112">
        <f t="shared" si="26"/>
        <v>0</v>
      </c>
      <c r="AF112" s="60">
        <f t="shared" si="27"/>
        <v>0</v>
      </c>
      <c r="AG112">
        <f t="shared" si="28"/>
        <v>0</v>
      </c>
      <c r="AH112">
        <f t="shared" si="29"/>
        <v>0</v>
      </c>
      <c r="AI112" s="60">
        <f t="shared" si="30"/>
        <v>0</v>
      </c>
      <c r="AJ112" s="60">
        <f t="shared" si="31"/>
        <v>0</v>
      </c>
      <c r="AK112" s="60">
        <f t="shared" si="33"/>
        <v>0</v>
      </c>
      <c r="AL112" s="66">
        <f t="shared" si="32"/>
        <v>0</v>
      </c>
    </row>
    <row r="113" spans="1:38" ht="15.75" thickBot="1">
      <c r="A113">
        <v>102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R113" s="45" t="str">
        <f>IF('CalcEng 2'!BB209&gt;0,'CalcEng 2'!BB209,"")</f>
        <v/>
      </c>
      <c r="S113" s="45" t="str">
        <f>IF('CalcEng 2'!BC209&gt;0,'CalcEng 2'!BC209,"")</f>
        <v/>
      </c>
      <c r="T113" s="45" t="str">
        <f>IF('CalcEng 2'!BD209&gt;0,'CalcEng 2'!BD209,"")</f>
        <v/>
      </c>
      <c r="U113" s="45" t="str">
        <f>IF('CalcEng 2'!BE209&gt;0,'CalcEng 2'!BE209,"")</f>
        <v/>
      </c>
      <c r="V113" s="45" t="str">
        <f>IF('CalcEng 2'!BF209&gt;0,'CalcEng 2'!BF209,"")</f>
        <v/>
      </c>
      <c r="W113" s="55">
        <f t="shared" si="20"/>
        <v>0</v>
      </c>
      <c r="X113" s="9" t="str">
        <f t="shared" si="21"/>
        <v/>
      </c>
      <c r="Y113" s="10">
        <f t="shared" si="22"/>
        <v>0</v>
      </c>
      <c r="Z113" s="57" t="str">
        <f t="shared" si="34"/>
        <v>$0.00</v>
      </c>
      <c r="AA113" s="79" t="str">
        <f t="shared" si="23"/>
        <v/>
      </c>
      <c r="AB113" s="23"/>
      <c r="AC113" s="60">
        <f t="shared" si="24"/>
        <v>0</v>
      </c>
      <c r="AD113" s="60">
        <f t="shared" si="25"/>
        <v>0</v>
      </c>
      <c r="AE113">
        <f t="shared" si="26"/>
        <v>0</v>
      </c>
      <c r="AF113" s="60">
        <f t="shared" si="27"/>
        <v>0</v>
      </c>
      <c r="AG113">
        <f t="shared" si="28"/>
        <v>0</v>
      </c>
      <c r="AH113">
        <f t="shared" si="29"/>
        <v>0</v>
      </c>
      <c r="AI113" s="60">
        <f t="shared" si="30"/>
        <v>0</v>
      </c>
      <c r="AJ113" s="60">
        <f t="shared" si="31"/>
        <v>0</v>
      </c>
      <c r="AK113" s="60">
        <f t="shared" si="33"/>
        <v>0</v>
      </c>
      <c r="AL113" s="66">
        <f t="shared" si="32"/>
        <v>0</v>
      </c>
    </row>
    <row r="114" spans="1:38" ht="15">
      <c r="A114">
        <v>103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R114" s="45" t="str">
        <f>IF('CalcEng 2'!BB211&gt;0,'CalcEng 2'!BB211,"")</f>
        <v/>
      </c>
      <c r="S114" s="45" t="str">
        <f>IF('CalcEng 2'!BC211&gt;0,'CalcEng 2'!BC211,"")</f>
        <v/>
      </c>
      <c r="T114" s="45" t="str">
        <f>IF('CalcEng 2'!BD211&gt;0,'CalcEng 2'!BD211,"")</f>
        <v/>
      </c>
      <c r="U114" s="45" t="str">
        <f>IF('CalcEng 2'!BE211&gt;0,'CalcEng 2'!BE211,"")</f>
        <v/>
      </c>
      <c r="V114" s="45" t="str">
        <f>IF('CalcEng 2'!BF211&gt;0,'CalcEng 2'!BF211,"")</f>
        <v/>
      </c>
      <c r="W114" s="54">
        <f t="shared" si="20"/>
        <v>0</v>
      </c>
      <c r="X114" s="6" t="str">
        <f t="shared" si="21"/>
        <v/>
      </c>
      <c r="Y114" s="8">
        <f t="shared" si="22"/>
        <v>0</v>
      </c>
      <c r="Z114" s="57" t="str">
        <f t="shared" si="34"/>
        <v>$0.00</v>
      </c>
      <c r="AA114" s="79" t="str">
        <f t="shared" si="23"/>
        <v/>
      </c>
      <c r="AB114" s="23"/>
      <c r="AC114" s="60">
        <f t="shared" si="24"/>
        <v>0</v>
      </c>
      <c r="AD114" s="60">
        <f t="shared" si="25"/>
        <v>0</v>
      </c>
      <c r="AE114">
        <f t="shared" si="26"/>
        <v>0</v>
      </c>
      <c r="AF114" s="60">
        <f t="shared" si="27"/>
        <v>0</v>
      </c>
      <c r="AG114">
        <f t="shared" si="28"/>
        <v>0</v>
      </c>
      <c r="AH114">
        <f t="shared" si="29"/>
        <v>0</v>
      </c>
      <c r="AI114" s="60">
        <f t="shared" si="30"/>
        <v>0</v>
      </c>
      <c r="AJ114" s="60">
        <f t="shared" si="31"/>
        <v>0</v>
      </c>
      <c r="AK114" s="60">
        <f t="shared" si="33"/>
        <v>0</v>
      </c>
      <c r="AL114" s="66">
        <f t="shared" si="32"/>
        <v>0</v>
      </c>
    </row>
    <row r="115" spans="1:38" ht="15.75" thickBot="1">
      <c r="A115">
        <v>104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R115" s="45" t="str">
        <f>IF('CalcEng 2'!BB213&gt;0,'CalcEng 2'!BB213,"")</f>
        <v/>
      </c>
      <c r="S115" s="45" t="str">
        <f>IF('CalcEng 2'!BC213&gt;0,'CalcEng 2'!BC213,"")</f>
        <v/>
      </c>
      <c r="T115" s="45" t="str">
        <f>IF('CalcEng 2'!BD213&gt;0,'CalcEng 2'!BD213,"")</f>
        <v/>
      </c>
      <c r="U115" s="45" t="str">
        <f>IF('CalcEng 2'!BE213&gt;0,'CalcEng 2'!BE213,"")</f>
        <v/>
      </c>
      <c r="V115" s="45" t="str">
        <f>IF('CalcEng 2'!BF213&gt;0,'CalcEng 2'!BF213,"")</f>
        <v/>
      </c>
      <c r="W115" s="55">
        <f t="shared" si="20"/>
        <v>0</v>
      </c>
      <c r="X115" s="9" t="str">
        <f t="shared" si="21"/>
        <v/>
      </c>
      <c r="Y115" s="10">
        <f t="shared" si="22"/>
        <v>0</v>
      </c>
      <c r="Z115" s="57" t="str">
        <f t="shared" si="34"/>
        <v>$0.00</v>
      </c>
      <c r="AA115" s="79" t="str">
        <f t="shared" si="23"/>
        <v/>
      </c>
      <c r="AB115" s="23"/>
      <c r="AC115" s="60">
        <f t="shared" si="24"/>
        <v>0</v>
      </c>
      <c r="AD115" s="60">
        <f t="shared" si="25"/>
        <v>0</v>
      </c>
      <c r="AE115">
        <f t="shared" si="26"/>
        <v>0</v>
      </c>
      <c r="AF115" s="60">
        <f t="shared" si="27"/>
        <v>0</v>
      </c>
      <c r="AG115">
        <f t="shared" si="28"/>
        <v>0</v>
      </c>
      <c r="AH115">
        <f t="shared" si="29"/>
        <v>0</v>
      </c>
      <c r="AI115" s="60">
        <f t="shared" si="30"/>
        <v>0</v>
      </c>
      <c r="AJ115" s="60">
        <f t="shared" si="31"/>
        <v>0</v>
      </c>
      <c r="AK115" s="60">
        <f t="shared" si="33"/>
        <v>0</v>
      </c>
      <c r="AL115" s="66">
        <f t="shared" si="32"/>
        <v>0</v>
      </c>
    </row>
    <row r="116" spans="1:38" ht="15">
      <c r="A116">
        <v>105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R116" s="45" t="str">
        <f>IF('CalcEng 2'!BB215&gt;0,'CalcEng 2'!BB215,"")</f>
        <v/>
      </c>
      <c r="S116" s="45" t="str">
        <f>IF('CalcEng 2'!BC215&gt;0,'CalcEng 2'!BC215,"")</f>
        <v/>
      </c>
      <c r="T116" s="45" t="str">
        <f>IF('CalcEng 2'!BD215&gt;0,'CalcEng 2'!BD215,"")</f>
        <v/>
      </c>
      <c r="U116" s="45" t="str">
        <f>IF('CalcEng 2'!BE215&gt;0,'CalcEng 2'!BE215,"")</f>
        <v/>
      </c>
      <c r="V116" s="45" t="str">
        <f>IF('CalcEng 2'!BF215&gt;0,'CalcEng 2'!BF215,"")</f>
        <v/>
      </c>
      <c r="W116" s="54">
        <f t="shared" si="20"/>
        <v>0</v>
      </c>
      <c r="X116" s="6" t="str">
        <f t="shared" si="21"/>
        <v/>
      </c>
      <c r="Y116" s="8">
        <f t="shared" si="22"/>
        <v>0</v>
      </c>
      <c r="Z116" s="57" t="str">
        <f t="shared" si="34"/>
        <v>$0.00</v>
      </c>
      <c r="AA116" s="79" t="str">
        <f t="shared" si="23"/>
        <v/>
      </c>
      <c r="AB116" s="23"/>
      <c r="AC116" s="60">
        <f t="shared" si="24"/>
        <v>0</v>
      </c>
      <c r="AD116" s="60">
        <f t="shared" si="25"/>
        <v>0</v>
      </c>
      <c r="AE116">
        <f t="shared" si="26"/>
        <v>0</v>
      </c>
      <c r="AF116" s="60">
        <f t="shared" si="27"/>
        <v>0</v>
      </c>
      <c r="AG116">
        <f t="shared" si="28"/>
        <v>0</v>
      </c>
      <c r="AH116">
        <f t="shared" si="29"/>
        <v>0</v>
      </c>
      <c r="AI116" s="60">
        <f t="shared" si="30"/>
        <v>0</v>
      </c>
      <c r="AJ116" s="60">
        <f t="shared" si="31"/>
        <v>0</v>
      </c>
      <c r="AK116" s="60">
        <f t="shared" si="33"/>
        <v>0</v>
      </c>
      <c r="AL116" s="66">
        <f t="shared" si="32"/>
        <v>0</v>
      </c>
    </row>
    <row r="117" spans="1:38" ht="15.75" thickBot="1">
      <c r="A117">
        <v>106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R117" s="45" t="str">
        <f>IF('CalcEng 2'!BB217&gt;0,'CalcEng 2'!BB217,"")</f>
        <v/>
      </c>
      <c r="S117" s="45" t="str">
        <f>IF('CalcEng 2'!BC217&gt;0,'CalcEng 2'!BC217,"")</f>
        <v/>
      </c>
      <c r="T117" s="45" t="str">
        <f>IF('CalcEng 2'!BD217&gt;0,'CalcEng 2'!BD217,"")</f>
        <v/>
      </c>
      <c r="U117" s="45" t="str">
        <f>IF('CalcEng 2'!BE217&gt;0,'CalcEng 2'!BE217,"")</f>
        <v/>
      </c>
      <c r="V117" s="45" t="str">
        <f>IF('CalcEng 2'!BF217&gt;0,'CalcEng 2'!BF217,"")</f>
        <v/>
      </c>
      <c r="W117" s="55">
        <f t="shared" si="20"/>
        <v>0</v>
      </c>
      <c r="X117" s="9" t="str">
        <f t="shared" si="21"/>
        <v/>
      </c>
      <c r="Y117" s="10">
        <f t="shared" si="22"/>
        <v>0</v>
      </c>
      <c r="Z117" s="57" t="str">
        <f t="shared" si="34"/>
        <v>$0.00</v>
      </c>
      <c r="AA117" s="79" t="str">
        <f t="shared" si="23"/>
        <v/>
      </c>
      <c r="AB117" s="23"/>
      <c r="AC117" s="60">
        <f t="shared" si="24"/>
        <v>0</v>
      </c>
      <c r="AD117" s="60">
        <f t="shared" si="25"/>
        <v>0</v>
      </c>
      <c r="AE117">
        <f t="shared" si="26"/>
        <v>0</v>
      </c>
      <c r="AF117" s="60">
        <f t="shared" si="27"/>
        <v>0</v>
      </c>
      <c r="AG117">
        <f t="shared" si="28"/>
        <v>0</v>
      </c>
      <c r="AH117">
        <f t="shared" si="29"/>
        <v>0</v>
      </c>
      <c r="AI117" s="60">
        <f t="shared" si="30"/>
        <v>0</v>
      </c>
      <c r="AJ117" s="60">
        <f t="shared" si="31"/>
        <v>0</v>
      </c>
      <c r="AK117" s="60">
        <f t="shared" si="33"/>
        <v>0</v>
      </c>
      <c r="AL117" s="66">
        <f t="shared" si="32"/>
        <v>0</v>
      </c>
    </row>
    <row r="118" spans="1:38" ht="15">
      <c r="A118">
        <v>107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R118" s="45" t="str">
        <f>IF('CalcEng 2'!BB219&gt;0,'CalcEng 2'!BB219,"")</f>
        <v/>
      </c>
      <c r="S118" s="45" t="str">
        <f>IF('CalcEng 2'!BC219&gt;0,'CalcEng 2'!BC219,"")</f>
        <v/>
      </c>
      <c r="T118" s="45" t="str">
        <f>IF('CalcEng 2'!BD219&gt;0,'CalcEng 2'!BD219,"")</f>
        <v/>
      </c>
      <c r="U118" s="45" t="str">
        <f>IF('CalcEng 2'!BE219&gt;0,'CalcEng 2'!BE219,"")</f>
        <v/>
      </c>
      <c r="V118" s="45" t="str">
        <f>IF('CalcEng 2'!BF219&gt;0,'CalcEng 2'!BF219,"")</f>
        <v/>
      </c>
      <c r="W118" s="54">
        <f t="shared" si="20"/>
        <v>0</v>
      </c>
      <c r="X118" s="6" t="str">
        <f t="shared" si="21"/>
        <v/>
      </c>
      <c r="Y118" s="8">
        <f t="shared" si="22"/>
        <v>0</v>
      </c>
      <c r="Z118" s="57" t="str">
        <f t="shared" si="34"/>
        <v>$0.00</v>
      </c>
      <c r="AA118" s="79" t="str">
        <f t="shared" si="23"/>
        <v/>
      </c>
      <c r="AB118" s="23"/>
      <c r="AC118" s="60">
        <f t="shared" si="24"/>
        <v>0</v>
      </c>
      <c r="AD118" s="60">
        <f t="shared" si="25"/>
        <v>0</v>
      </c>
      <c r="AE118">
        <f t="shared" si="26"/>
        <v>0</v>
      </c>
      <c r="AF118" s="60">
        <f t="shared" si="27"/>
        <v>0</v>
      </c>
      <c r="AG118">
        <f t="shared" si="28"/>
        <v>0</v>
      </c>
      <c r="AH118">
        <f t="shared" si="29"/>
        <v>0</v>
      </c>
      <c r="AI118" s="60">
        <f t="shared" si="30"/>
        <v>0</v>
      </c>
      <c r="AJ118" s="60">
        <f t="shared" si="31"/>
        <v>0</v>
      </c>
      <c r="AK118" s="60">
        <f t="shared" si="33"/>
        <v>0</v>
      </c>
      <c r="AL118" s="66">
        <f t="shared" si="32"/>
        <v>0</v>
      </c>
    </row>
    <row r="119" spans="1:38" ht="15.75" thickBot="1">
      <c r="A119">
        <v>108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R119" s="45" t="str">
        <f>IF('CalcEng 2'!BB221&gt;0,'CalcEng 2'!BB221,"")</f>
        <v/>
      </c>
      <c r="S119" s="45" t="str">
        <f>IF('CalcEng 2'!BC221&gt;0,'CalcEng 2'!BC221,"")</f>
        <v/>
      </c>
      <c r="T119" s="45" t="str">
        <f>IF('CalcEng 2'!BD221&gt;0,'CalcEng 2'!BD221,"")</f>
        <v/>
      </c>
      <c r="U119" s="45" t="str">
        <f>IF('CalcEng 2'!BE221&gt;0,'CalcEng 2'!BE221,"")</f>
        <v/>
      </c>
      <c r="V119" s="45" t="str">
        <f>IF('CalcEng 2'!BF221&gt;0,'CalcEng 2'!BF221,"")</f>
        <v/>
      </c>
      <c r="W119" s="55">
        <f t="shared" si="20"/>
        <v>0</v>
      </c>
      <c r="X119" s="9" t="str">
        <f t="shared" si="21"/>
        <v/>
      </c>
      <c r="Y119" s="10">
        <f t="shared" si="22"/>
        <v>0</v>
      </c>
      <c r="Z119" s="57" t="str">
        <f t="shared" si="34"/>
        <v>$0.00</v>
      </c>
      <c r="AA119" s="79" t="str">
        <f t="shared" si="23"/>
        <v/>
      </c>
      <c r="AB119" s="23"/>
      <c r="AC119" s="60">
        <f t="shared" si="24"/>
        <v>0</v>
      </c>
      <c r="AD119" s="60">
        <f t="shared" si="25"/>
        <v>0</v>
      </c>
      <c r="AE119">
        <f t="shared" si="26"/>
        <v>0</v>
      </c>
      <c r="AF119" s="60">
        <f t="shared" si="27"/>
        <v>0</v>
      </c>
      <c r="AG119">
        <f t="shared" si="28"/>
        <v>0</v>
      </c>
      <c r="AH119">
        <f t="shared" si="29"/>
        <v>0</v>
      </c>
      <c r="AI119" s="60">
        <f t="shared" si="30"/>
        <v>0</v>
      </c>
      <c r="AJ119" s="60">
        <f t="shared" si="31"/>
        <v>0</v>
      </c>
      <c r="AK119" s="60">
        <f t="shared" si="33"/>
        <v>0</v>
      </c>
      <c r="AL119" s="66">
        <f t="shared" si="32"/>
        <v>0</v>
      </c>
    </row>
    <row r="120" spans="1:38" ht="15">
      <c r="A120">
        <v>109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R120" s="45" t="str">
        <f>IF('CalcEng 2'!BB223&gt;0,'CalcEng 2'!BB223,"")</f>
        <v/>
      </c>
      <c r="S120" s="45" t="str">
        <f>IF('CalcEng 2'!BC223&gt;0,'CalcEng 2'!BC223,"")</f>
        <v/>
      </c>
      <c r="T120" s="45" t="str">
        <f>IF('CalcEng 2'!BD223&gt;0,'CalcEng 2'!BD223,"")</f>
        <v/>
      </c>
      <c r="U120" s="45" t="str">
        <f>IF('CalcEng 2'!BE223&gt;0,'CalcEng 2'!BE223,"")</f>
        <v/>
      </c>
      <c r="V120" s="45" t="str">
        <f>IF('CalcEng 2'!BF223&gt;0,'CalcEng 2'!BF223,"")</f>
        <v/>
      </c>
      <c r="W120" s="54">
        <f t="shared" si="20"/>
        <v>0</v>
      </c>
      <c r="X120" s="6" t="str">
        <f t="shared" si="21"/>
        <v/>
      </c>
      <c r="Y120" s="8">
        <f t="shared" si="22"/>
        <v>0</v>
      </c>
      <c r="Z120" s="57" t="str">
        <f t="shared" si="34"/>
        <v>$0.00</v>
      </c>
      <c r="AA120" s="79" t="str">
        <f t="shared" si="23"/>
        <v/>
      </c>
      <c r="AB120" s="23"/>
      <c r="AC120" s="60">
        <f t="shared" si="24"/>
        <v>0</v>
      </c>
      <c r="AD120" s="60">
        <f t="shared" si="25"/>
        <v>0</v>
      </c>
      <c r="AE120">
        <f t="shared" si="26"/>
        <v>0</v>
      </c>
      <c r="AF120" s="60">
        <f t="shared" si="27"/>
        <v>0</v>
      </c>
      <c r="AG120">
        <f t="shared" si="28"/>
        <v>0</v>
      </c>
      <c r="AH120">
        <f t="shared" si="29"/>
        <v>0</v>
      </c>
      <c r="AI120" s="60">
        <f t="shared" si="30"/>
        <v>0</v>
      </c>
      <c r="AJ120" s="60">
        <f t="shared" si="31"/>
        <v>0</v>
      </c>
      <c r="AK120" s="60">
        <f t="shared" si="33"/>
        <v>0</v>
      </c>
      <c r="AL120" s="66">
        <f t="shared" si="32"/>
        <v>0</v>
      </c>
    </row>
    <row r="121" spans="1:38" ht="15.75" thickBot="1">
      <c r="A121">
        <v>110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R121" s="45" t="str">
        <f>IF('CalcEng 2'!BB225&gt;0,'CalcEng 2'!BB225,"")</f>
        <v/>
      </c>
      <c r="S121" s="45" t="str">
        <f>IF('CalcEng 2'!BC225&gt;0,'CalcEng 2'!BC225,"")</f>
        <v/>
      </c>
      <c r="T121" s="45" t="str">
        <f>IF('CalcEng 2'!BD225&gt;0,'CalcEng 2'!BD225,"")</f>
        <v/>
      </c>
      <c r="U121" s="45" t="str">
        <f>IF('CalcEng 2'!BE225&gt;0,'CalcEng 2'!BE225,"")</f>
        <v/>
      </c>
      <c r="V121" s="45" t="str">
        <f>IF('CalcEng 2'!BF225&gt;0,'CalcEng 2'!BF225,"")</f>
        <v/>
      </c>
      <c r="W121" s="55">
        <f t="shared" si="20"/>
        <v>0</v>
      </c>
      <c r="X121" s="9" t="str">
        <f t="shared" si="21"/>
        <v/>
      </c>
      <c r="Y121" s="10">
        <f t="shared" si="22"/>
        <v>0</v>
      </c>
      <c r="Z121" s="57" t="str">
        <f t="shared" si="34"/>
        <v>$0.00</v>
      </c>
      <c r="AA121" s="79" t="str">
        <f t="shared" si="23"/>
        <v/>
      </c>
      <c r="AB121" s="23"/>
      <c r="AC121" s="60">
        <f t="shared" si="24"/>
        <v>0</v>
      </c>
      <c r="AD121" s="60">
        <f t="shared" si="25"/>
        <v>0</v>
      </c>
      <c r="AE121">
        <f t="shared" si="26"/>
        <v>0</v>
      </c>
      <c r="AF121" s="60">
        <f t="shared" si="27"/>
        <v>0</v>
      </c>
      <c r="AG121">
        <f t="shared" si="28"/>
        <v>0</v>
      </c>
      <c r="AH121">
        <f t="shared" si="29"/>
        <v>0</v>
      </c>
      <c r="AI121" s="60">
        <f t="shared" si="30"/>
        <v>0</v>
      </c>
      <c r="AJ121" s="60">
        <f t="shared" si="31"/>
        <v>0</v>
      </c>
      <c r="AK121" s="60">
        <f t="shared" si="33"/>
        <v>0</v>
      </c>
      <c r="AL121" s="66">
        <f t="shared" si="32"/>
        <v>0</v>
      </c>
    </row>
    <row r="122" spans="1:38" ht="15">
      <c r="A122">
        <v>111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R122" s="45" t="str">
        <f>IF('CalcEng 2'!BB227&gt;0,'CalcEng 2'!BB227,"")</f>
        <v/>
      </c>
      <c r="S122" s="45" t="str">
        <f>IF('CalcEng 2'!BC227&gt;0,'CalcEng 2'!BC227,"")</f>
        <v/>
      </c>
      <c r="T122" s="45" t="str">
        <f>IF('CalcEng 2'!BD227&gt;0,'CalcEng 2'!BD227,"")</f>
        <v/>
      </c>
      <c r="U122" s="45" t="str">
        <f>IF('CalcEng 2'!BE227&gt;0,'CalcEng 2'!BE227,"")</f>
        <v/>
      </c>
      <c r="V122" s="45" t="str">
        <f>IF('CalcEng 2'!BF227&gt;0,'CalcEng 2'!BF227,"")</f>
        <v/>
      </c>
      <c r="W122" s="54">
        <f t="shared" si="20"/>
        <v>0</v>
      </c>
      <c r="X122" s="6" t="str">
        <f t="shared" si="21"/>
        <v/>
      </c>
      <c r="Y122" s="8">
        <f t="shared" si="22"/>
        <v>0</v>
      </c>
      <c r="Z122" s="57" t="str">
        <f t="shared" si="34"/>
        <v>$0.00</v>
      </c>
      <c r="AA122" s="79" t="str">
        <f t="shared" si="23"/>
        <v/>
      </c>
      <c r="AB122" s="23"/>
      <c r="AC122" s="60">
        <f t="shared" si="24"/>
        <v>0</v>
      </c>
      <c r="AD122" s="60">
        <f t="shared" si="25"/>
        <v>0</v>
      </c>
      <c r="AE122">
        <f t="shared" si="26"/>
        <v>0</v>
      </c>
      <c r="AF122" s="60">
        <f t="shared" si="27"/>
        <v>0</v>
      </c>
      <c r="AG122">
        <f t="shared" si="28"/>
        <v>0</v>
      </c>
      <c r="AH122">
        <f t="shared" si="29"/>
        <v>0</v>
      </c>
      <c r="AI122" s="60">
        <f t="shared" si="30"/>
        <v>0</v>
      </c>
      <c r="AJ122" s="60">
        <f t="shared" si="31"/>
        <v>0</v>
      </c>
      <c r="AK122" s="60">
        <f t="shared" si="33"/>
        <v>0</v>
      </c>
      <c r="AL122" s="66">
        <f t="shared" si="32"/>
        <v>0</v>
      </c>
    </row>
    <row r="123" spans="1:38" ht="15.75" thickBot="1">
      <c r="A123">
        <v>112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R123" s="45" t="str">
        <f>IF('CalcEng 2'!BB229&gt;0,'CalcEng 2'!BB229,"")</f>
        <v/>
      </c>
      <c r="S123" s="45" t="str">
        <f>IF('CalcEng 2'!BC229&gt;0,'CalcEng 2'!BC229,"")</f>
        <v/>
      </c>
      <c r="T123" s="45" t="str">
        <f>IF('CalcEng 2'!BD229&gt;0,'CalcEng 2'!BD229,"")</f>
        <v/>
      </c>
      <c r="U123" s="45" t="str">
        <f>IF('CalcEng 2'!BE229&gt;0,'CalcEng 2'!BE229,"")</f>
        <v/>
      </c>
      <c r="V123" s="45" t="str">
        <f>IF('CalcEng 2'!BF229&gt;0,'CalcEng 2'!BF229,"")</f>
        <v/>
      </c>
      <c r="W123" s="55">
        <f t="shared" si="20"/>
        <v>0</v>
      </c>
      <c r="X123" s="9" t="str">
        <f t="shared" si="21"/>
        <v/>
      </c>
      <c r="Y123" s="10">
        <f t="shared" si="22"/>
        <v>0</v>
      </c>
      <c r="Z123" s="57" t="str">
        <f t="shared" si="34"/>
        <v>$0.00</v>
      </c>
      <c r="AA123" s="79" t="str">
        <f t="shared" si="23"/>
        <v/>
      </c>
      <c r="AB123" s="23"/>
      <c r="AC123" s="60">
        <f t="shared" si="24"/>
        <v>0</v>
      </c>
      <c r="AD123" s="60">
        <f t="shared" si="25"/>
        <v>0</v>
      </c>
      <c r="AE123">
        <f t="shared" si="26"/>
        <v>0</v>
      </c>
      <c r="AF123" s="60">
        <f t="shared" si="27"/>
        <v>0</v>
      </c>
      <c r="AG123">
        <f t="shared" si="28"/>
        <v>0</v>
      </c>
      <c r="AH123">
        <f t="shared" si="29"/>
        <v>0</v>
      </c>
      <c r="AI123" s="60">
        <f t="shared" si="30"/>
        <v>0</v>
      </c>
      <c r="AJ123" s="60">
        <f t="shared" si="31"/>
        <v>0</v>
      </c>
      <c r="AK123" s="60">
        <f t="shared" si="33"/>
        <v>0</v>
      </c>
      <c r="AL123" s="66">
        <f t="shared" si="32"/>
        <v>0</v>
      </c>
    </row>
    <row r="124" spans="1:38" ht="15">
      <c r="A124">
        <v>113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R124" s="45" t="str">
        <f>IF('CalcEng 2'!BB231&gt;0,'CalcEng 2'!BB231,"")</f>
        <v/>
      </c>
      <c r="S124" s="45" t="str">
        <f>IF('CalcEng 2'!BC231&gt;0,'CalcEng 2'!BC231,"")</f>
        <v/>
      </c>
      <c r="T124" s="45" t="str">
        <f>IF('CalcEng 2'!BD231&gt;0,'CalcEng 2'!BD231,"")</f>
        <v/>
      </c>
      <c r="U124" s="45" t="str">
        <f>IF('CalcEng 2'!BE231&gt;0,'CalcEng 2'!BE231,"")</f>
        <v/>
      </c>
      <c r="V124" s="45" t="str">
        <f>IF('CalcEng 2'!BF231&gt;0,'CalcEng 2'!BF231,"")</f>
        <v/>
      </c>
      <c r="W124" s="54">
        <f t="shared" si="20"/>
        <v>0</v>
      </c>
      <c r="X124" s="6" t="str">
        <f t="shared" si="21"/>
        <v/>
      </c>
      <c r="Y124" s="8">
        <f t="shared" si="22"/>
        <v>0</v>
      </c>
      <c r="Z124" s="57" t="str">
        <f t="shared" si="34"/>
        <v>$0.00</v>
      </c>
      <c r="AA124" s="79" t="str">
        <f t="shared" si="23"/>
        <v/>
      </c>
      <c r="AB124" s="23"/>
      <c r="AC124" s="60">
        <f t="shared" si="24"/>
        <v>0</v>
      </c>
      <c r="AD124" s="60">
        <f t="shared" si="25"/>
        <v>0</v>
      </c>
      <c r="AE124">
        <f t="shared" si="26"/>
        <v>0</v>
      </c>
      <c r="AF124" s="60">
        <f t="shared" si="27"/>
        <v>0</v>
      </c>
      <c r="AG124">
        <f t="shared" si="28"/>
        <v>0</v>
      </c>
      <c r="AH124">
        <f t="shared" si="29"/>
        <v>0</v>
      </c>
      <c r="AI124" s="60">
        <f t="shared" si="30"/>
        <v>0</v>
      </c>
      <c r="AJ124" s="60">
        <f t="shared" si="31"/>
        <v>0</v>
      </c>
      <c r="AK124" s="60">
        <f t="shared" si="33"/>
        <v>0</v>
      </c>
      <c r="AL124" s="66">
        <f t="shared" si="32"/>
        <v>0</v>
      </c>
    </row>
    <row r="125" spans="1:38" ht="15.75" thickBot="1">
      <c r="A125">
        <v>114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R125" s="45" t="str">
        <f>IF('CalcEng 2'!BB233&gt;0,'CalcEng 2'!BB233,"")</f>
        <v/>
      </c>
      <c r="S125" s="45" t="str">
        <f>IF('CalcEng 2'!BC233&gt;0,'CalcEng 2'!BC233,"")</f>
        <v/>
      </c>
      <c r="T125" s="45" t="str">
        <f>IF('CalcEng 2'!BD233&gt;0,'CalcEng 2'!BD233,"")</f>
        <v/>
      </c>
      <c r="U125" s="45" t="str">
        <f>IF('CalcEng 2'!BE233&gt;0,'CalcEng 2'!BE233,"")</f>
        <v/>
      </c>
      <c r="V125" s="45" t="str">
        <f>IF('CalcEng 2'!BF233&gt;0,'CalcEng 2'!BF233,"")</f>
        <v/>
      </c>
      <c r="W125" s="55">
        <f t="shared" si="20"/>
        <v>0</v>
      </c>
      <c r="X125" s="9" t="str">
        <f t="shared" si="21"/>
        <v/>
      </c>
      <c r="Y125" s="10">
        <f t="shared" si="22"/>
        <v>0</v>
      </c>
      <c r="Z125" s="57" t="str">
        <f t="shared" si="34"/>
        <v>$0.00</v>
      </c>
      <c r="AA125" s="79" t="str">
        <f t="shared" si="23"/>
        <v/>
      </c>
      <c r="AB125" s="23"/>
      <c r="AC125" s="60">
        <f t="shared" si="24"/>
        <v>0</v>
      </c>
      <c r="AD125" s="60">
        <f t="shared" si="25"/>
        <v>0</v>
      </c>
      <c r="AE125">
        <f t="shared" si="26"/>
        <v>0</v>
      </c>
      <c r="AF125" s="60">
        <f t="shared" si="27"/>
        <v>0</v>
      </c>
      <c r="AG125">
        <f t="shared" si="28"/>
        <v>0</v>
      </c>
      <c r="AH125">
        <f t="shared" si="29"/>
        <v>0</v>
      </c>
      <c r="AI125" s="60">
        <f t="shared" si="30"/>
        <v>0</v>
      </c>
      <c r="AJ125" s="60">
        <f t="shared" si="31"/>
        <v>0</v>
      </c>
      <c r="AK125" s="60">
        <f t="shared" si="33"/>
        <v>0</v>
      </c>
      <c r="AL125" s="66">
        <f t="shared" si="32"/>
        <v>0</v>
      </c>
    </row>
    <row r="126" spans="1:38" ht="15">
      <c r="A126">
        <v>115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R126" s="45" t="str">
        <f>IF('CalcEng 2'!BB235&gt;0,'CalcEng 2'!BB235,"")</f>
        <v/>
      </c>
      <c r="S126" s="45" t="str">
        <f>IF('CalcEng 2'!BC235&gt;0,'CalcEng 2'!BC235,"")</f>
        <v/>
      </c>
      <c r="T126" s="45" t="str">
        <f>IF('CalcEng 2'!BD235&gt;0,'CalcEng 2'!BD235,"")</f>
        <v/>
      </c>
      <c r="U126" s="45" t="str">
        <f>IF('CalcEng 2'!BE235&gt;0,'CalcEng 2'!BE235,"")</f>
        <v/>
      </c>
      <c r="V126" s="45" t="str">
        <f>IF('CalcEng 2'!BF235&gt;0,'CalcEng 2'!BF235,"")</f>
        <v/>
      </c>
      <c r="W126" s="54">
        <f aca="true" t="shared" si="35" ref="W126:W189">MAX(R126:V126)</f>
        <v>0</v>
      </c>
      <c r="X126" s="6" t="str">
        <f aca="true" t="shared" si="36" ref="X126:X189">_xlfn.IFNA(INDEX($R$11:$V$11,MATCH(MAX(R126:V126),R126:V126,0)),"")</f>
        <v/>
      </c>
      <c r="Y126" s="8">
        <f aca="true" t="shared" si="37" ref="Y126:Y189">IF(X126="Centerline",(F126*5280*$J$7),IF(X126="Edgelines",(F126*5280*2*$K$7),IF(X126="Centerlines and Edgelines",(F126*5280*$L$7),IF(X126="Enhanced Visibility",(F126*5280*$M$7),IF(X126="Enhanced Durability Material",(F126*5280*$N$7),0)))))</f>
        <v>0</v>
      </c>
      <c r="Z126" s="57" t="str">
        <f t="shared" si="34"/>
        <v>$0.00</v>
      </c>
      <c r="AA126" s="79" t="str">
        <f t="shared" si="23"/>
        <v/>
      </c>
      <c r="AB126" s="23"/>
      <c r="AC126" s="60">
        <f t="shared" si="24"/>
        <v>0</v>
      </c>
      <c r="AD126" s="60">
        <f t="shared" si="25"/>
        <v>0</v>
      </c>
      <c r="AE126">
        <f t="shared" si="26"/>
        <v>0</v>
      </c>
      <c r="AF126" s="60">
        <f t="shared" si="27"/>
        <v>0</v>
      </c>
      <c r="AG126">
        <f t="shared" si="28"/>
        <v>0</v>
      </c>
      <c r="AH126">
        <f t="shared" si="29"/>
        <v>0</v>
      </c>
      <c r="AI126" s="60">
        <f t="shared" si="30"/>
        <v>0</v>
      </c>
      <c r="AJ126" s="60">
        <f t="shared" si="31"/>
        <v>0</v>
      </c>
      <c r="AK126" s="60">
        <f t="shared" si="33"/>
        <v>0</v>
      </c>
      <c r="AL126" s="66">
        <f t="shared" si="32"/>
        <v>0</v>
      </c>
    </row>
    <row r="127" spans="1:38" ht="15.75" thickBot="1">
      <c r="A127">
        <v>116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R127" s="45" t="str">
        <f>IF('CalcEng 2'!BB237&gt;0,'CalcEng 2'!BB237,"")</f>
        <v/>
      </c>
      <c r="S127" s="45" t="str">
        <f>IF('CalcEng 2'!BC237&gt;0,'CalcEng 2'!BC237,"")</f>
        <v/>
      </c>
      <c r="T127" s="45" t="str">
        <f>IF('CalcEng 2'!BD237&gt;0,'CalcEng 2'!BD237,"")</f>
        <v/>
      </c>
      <c r="U127" s="45" t="str">
        <f>IF('CalcEng 2'!BE237&gt;0,'CalcEng 2'!BE237,"")</f>
        <v/>
      </c>
      <c r="V127" s="45" t="str">
        <f>IF('CalcEng 2'!BF237&gt;0,'CalcEng 2'!BF237,"")</f>
        <v/>
      </c>
      <c r="W127" s="55">
        <f t="shared" si="35"/>
        <v>0</v>
      </c>
      <c r="X127" s="9" t="str">
        <f t="shared" si="36"/>
        <v/>
      </c>
      <c r="Y127" s="10">
        <f t="shared" si="37"/>
        <v>0</v>
      </c>
      <c r="Z127" s="57" t="str">
        <f t="shared" si="34"/>
        <v>$0.00</v>
      </c>
      <c r="AA127" s="79" t="str">
        <f t="shared" si="23"/>
        <v/>
      </c>
      <c r="AB127" s="23"/>
      <c r="AC127" s="60">
        <f t="shared" si="24"/>
        <v>0</v>
      </c>
      <c r="AD127" s="60">
        <f t="shared" si="25"/>
        <v>0</v>
      </c>
      <c r="AE127">
        <f t="shared" si="26"/>
        <v>0</v>
      </c>
      <c r="AF127" s="60">
        <f t="shared" si="27"/>
        <v>0</v>
      </c>
      <c r="AG127">
        <f t="shared" si="28"/>
        <v>0</v>
      </c>
      <c r="AH127">
        <f t="shared" si="29"/>
        <v>0</v>
      </c>
      <c r="AI127" s="60">
        <f t="shared" si="30"/>
        <v>0</v>
      </c>
      <c r="AJ127" s="60">
        <f t="shared" si="31"/>
        <v>0</v>
      </c>
      <c r="AK127" s="60">
        <f t="shared" si="33"/>
        <v>0</v>
      </c>
      <c r="AL127" s="66">
        <f t="shared" si="32"/>
        <v>0</v>
      </c>
    </row>
    <row r="128" spans="1:38" ht="15">
      <c r="A128">
        <v>117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R128" s="45" t="str">
        <f>IF('CalcEng 2'!BB239&gt;0,'CalcEng 2'!BB239,"")</f>
        <v/>
      </c>
      <c r="S128" s="45" t="str">
        <f>IF('CalcEng 2'!BC239&gt;0,'CalcEng 2'!BC239,"")</f>
        <v/>
      </c>
      <c r="T128" s="45" t="str">
        <f>IF('CalcEng 2'!BD239&gt;0,'CalcEng 2'!BD239,"")</f>
        <v/>
      </c>
      <c r="U128" s="45" t="str">
        <f>IF('CalcEng 2'!BE239&gt;0,'CalcEng 2'!BE239,"")</f>
        <v/>
      </c>
      <c r="V128" s="45" t="str">
        <f>IF('CalcEng 2'!BF239&gt;0,'CalcEng 2'!BF239,"")</f>
        <v/>
      </c>
      <c r="W128" s="54">
        <f t="shared" si="35"/>
        <v>0</v>
      </c>
      <c r="X128" s="6" t="str">
        <f t="shared" si="36"/>
        <v/>
      </c>
      <c r="Y128" s="8">
        <f t="shared" si="37"/>
        <v>0</v>
      </c>
      <c r="Z128" s="57" t="str">
        <f t="shared" si="34"/>
        <v>$0.00</v>
      </c>
      <c r="AA128" s="79" t="str">
        <f t="shared" si="23"/>
        <v/>
      </c>
      <c r="AB128" s="23"/>
      <c r="AC128" s="60">
        <f t="shared" si="24"/>
        <v>0</v>
      </c>
      <c r="AD128" s="60">
        <f t="shared" si="25"/>
        <v>0</v>
      </c>
      <c r="AE128">
        <f t="shared" si="26"/>
        <v>0</v>
      </c>
      <c r="AF128" s="60">
        <f t="shared" si="27"/>
        <v>0</v>
      </c>
      <c r="AG128">
        <f t="shared" si="28"/>
        <v>0</v>
      </c>
      <c r="AH128">
        <f t="shared" si="29"/>
        <v>0</v>
      </c>
      <c r="AI128" s="60">
        <f t="shared" si="30"/>
        <v>0</v>
      </c>
      <c r="AJ128" s="60">
        <f t="shared" si="31"/>
        <v>0</v>
      </c>
      <c r="AK128" s="60">
        <f t="shared" si="33"/>
        <v>0</v>
      </c>
      <c r="AL128" s="66">
        <f t="shared" si="32"/>
        <v>0</v>
      </c>
    </row>
    <row r="129" spans="1:38" ht="15.75" thickBot="1">
      <c r="A129">
        <v>118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R129" s="45" t="str">
        <f>IF('CalcEng 2'!BB241&gt;0,'CalcEng 2'!BB241,"")</f>
        <v/>
      </c>
      <c r="S129" s="45" t="str">
        <f>IF('CalcEng 2'!BC241&gt;0,'CalcEng 2'!BC241,"")</f>
        <v/>
      </c>
      <c r="T129" s="45" t="str">
        <f>IF('CalcEng 2'!BD241&gt;0,'CalcEng 2'!BD241,"")</f>
        <v/>
      </c>
      <c r="U129" s="45" t="str">
        <f>IF('CalcEng 2'!BE241&gt;0,'CalcEng 2'!BE241,"")</f>
        <v/>
      </c>
      <c r="V129" s="45" t="str">
        <f>IF('CalcEng 2'!BF241&gt;0,'CalcEng 2'!BF241,"")</f>
        <v/>
      </c>
      <c r="W129" s="55">
        <f t="shared" si="35"/>
        <v>0</v>
      </c>
      <c r="X129" s="9" t="str">
        <f t="shared" si="36"/>
        <v/>
      </c>
      <c r="Y129" s="10">
        <f t="shared" si="37"/>
        <v>0</v>
      </c>
      <c r="Z129" s="57" t="str">
        <f t="shared" si="34"/>
        <v>$0.00</v>
      </c>
      <c r="AA129" s="79" t="str">
        <f t="shared" si="23"/>
        <v/>
      </c>
      <c r="AB129" s="23"/>
      <c r="AC129" s="60">
        <f t="shared" si="24"/>
        <v>0</v>
      </c>
      <c r="AD129" s="60">
        <f t="shared" si="25"/>
        <v>0</v>
      </c>
      <c r="AE129">
        <f t="shared" si="26"/>
        <v>0</v>
      </c>
      <c r="AF129" s="60">
        <f t="shared" si="27"/>
        <v>0</v>
      </c>
      <c r="AG129">
        <f t="shared" si="28"/>
        <v>0</v>
      </c>
      <c r="AH129">
        <f t="shared" si="29"/>
        <v>0</v>
      </c>
      <c r="AI129" s="60">
        <f t="shared" si="30"/>
        <v>0</v>
      </c>
      <c r="AJ129" s="60">
        <f t="shared" si="31"/>
        <v>0</v>
      </c>
      <c r="AK129" s="60">
        <f t="shared" si="33"/>
        <v>0</v>
      </c>
      <c r="AL129" s="66">
        <f t="shared" si="32"/>
        <v>0</v>
      </c>
    </row>
    <row r="130" spans="1:38" ht="15">
      <c r="A130">
        <v>119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R130" s="45" t="str">
        <f>IF('CalcEng 2'!BB243&gt;0,'CalcEng 2'!BB243,"")</f>
        <v/>
      </c>
      <c r="S130" s="45" t="str">
        <f>IF('CalcEng 2'!BC243&gt;0,'CalcEng 2'!BC243,"")</f>
        <v/>
      </c>
      <c r="T130" s="45" t="str">
        <f>IF('CalcEng 2'!BD243&gt;0,'CalcEng 2'!BD243,"")</f>
        <v/>
      </c>
      <c r="U130" s="45" t="str">
        <f>IF('CalcEng 2'!BE243&gt;0,'CalcEng 2'!BE243,"")</f>
        <v/>
      </c>
      <c r="V130" s="45" t="str">
        <f>IF('CalcEng 2'!BF243&gt;0,'CalcEng 2'!BF243,"")</f>
        <v/>
      </c>
      <c r="W130" s="54">
        <f t="shared" si="35"/>
        <v>0</v>
      </c>
      <c r="X130" s="6" t="str">
        <f t="shared" si="36"/>
        <v/>
      </c>
      <c r="Y130" s="8">
        <f t="shared" si="37"/>
        <v>0</v>
      </c>
      <c r="Z130" s="57" t="str">
        <f t="shared" si="34"/>
        <v>$0.00</v>
      </c>
      <c r="AA130" s="79" t="str">
        <f t="shared" si="23"/>
        <v/>
      </c>
      <c r="AB130" s="23"/>
      <c r="AC130" s="60">
        <f t="shared" si="24"/>
        <v>0</v>
      </c>
      <c r="AD130" s="60">
        <f t="shared" si="25"/>
        <v>0</v>
      </c>
      <c r="AE130">
        <f t="shared" si="26"/>
        <v>0</v>
      </c>
      <c r="AF130" s="60">
        <f t="shared" si="27"/>
        <v>0</v>
      </c>
      <c r="AG130">
        <f t="shared" si="28"/>
        <v>0</v>
      </c>
      <c r="AH130">
        <f t="shared" si="29"/>
        <v>0</v>
      </c>
      <c r="AI130" s="60">
        <f t="shared" si="30"/>
        <v>0</v>
      </c>
      <c r="AJ130" s="60">
        <f t="shared" si="31"/>
        <v>0</v>
      </c>
      <c r="AK130" s="60">
        <f t="shared" si="33"/>
        <v>0</v>
      </c>
      <c r="AL130" s="66">
        <f t="shared" si="32"/>
        <v>0</v>
      </c>
    </row>
    <row r="131" spans="1:38" ht="15.75" thickBot="1">
      <c r="A131">
        <v>120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R131" s="45" t="str">
        <f>IF('CalcEng 2'!BB245&gt;0,'CalcEng 2'!BB245,"")</f>
        <v/>
      </c>
      <c r="S131" s="45" t="str">
        <f>IF('CalcEng 2'!BC245&gt;0,'CalcEng 2'!BC245,"")</f>
        <v/>
      </c>
      <c r="T131" s="45" t="str">
        <f>IF('CalcEng 2'!BD245&gt;0,'CalcEng 2'!BD245,"")</f>
        <v/>
      </c>
      <c r="U131" s="45" t="str">
        <f>IF('CalcEng 2'!BE245&gt;0,'CalcEng 2'!BE245,"")</f>
        <v/>
      </c>
      <c r="V131" s="45" t="str">
        <f>IF('CalcEng 2'!BF245&gt;0,'CalcEng 2'!BF245,"")</f>
        <v/>
      </c>
      <c r="W131" s="55">
        <f t="shared" si="35"/>
        <v>0</v>
      </c>
      <c r="X131" s="9" t="str">
        <f t="shared" si="36"/>
        <v/>
      </c>
      <c r="Y131" s="10">
        <f t="shared" si="37"/>
        <v>0</v>
      </c>
      <c r="Z131" s="57" t="str">
        <f t="shared" si="34"/>
        <v>$0.00</v>
      </c>
      <c r="AA131" s="79" t="str">
        <f t="shared" si="23"/>
        <v/>
      </c>
      <c r="AB131" s="23"/>
      <c r="AC131" s="60">
        <f t="shared" si="24"/>
        <v>0</v>
      </c>
      <c r="AD131" s="60">
        <f t="shared" si="25"/>
        <v>0</v>
      </c>
      <c r="AE131">
        <f t="shared" si="26"/>
        <v>0</v>
      </c>
      <c r="AF131" s="60">
        <f t="shared" si="27"/>
        <v>0</v>
      </c>
      <c r="AG131">
        <f t="shared" si="28"/>
        <v>0</v>
      </c>
      <c r="AH131">
        <f t="shared" si="29"/>
        <v>0</v>
      </c>
      <c r="AI131" s="60">
        <f t="shared" si="30"/>
        <v>0</v>
      </c>
      <c r="AJ131" s="60">
        <f t="shared" si="31"/>
        <v>0</v>
      </c>
      <c r="AK131" s="60">
        <f t="shared" si="33"/>
        <v>0</v>
      </c>
      <c r="AL131" s="66">
        <f t="shared" si="32"/>
        <v>0</v>
      </c>
    </row>
    <row r="132" spans="1:38" ht="15">
      <c r="A132">
        <v>121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R132" s="45" t="str">
        <f>IF('CalcEng 2'!BB247&gt;0,'CalcEng 2'!BB247,"")</f>
        <v/>
      </c>
      <c r="S132" s="45" t="str">
        <f>IF('CalcEng 2'!BC247&gt;0,'CalcEng 2'!BC247,"")</f>
        <v/>
      </c>
      <c r="T132" s="45" t="str">
        <f>IF('CalcEng 2'!BD247&gt;0,'CalcEng 2'!BD247,"")</f>
        <v/>
      </c>
      <c r="U132" s="45" t="str">
        <f>IF('CalcEng 2'!BE247&gt;0,'CalcEng 2'!BE247,"")</f>
        <v/>
      </c>
      <c r="V132" s="45" t="str">
        <f>IF('CalcEng 2'!BF247&gt;0,'CalcEng 2'!BF247,"")</f>
        <v/>
      </c>
      <c r="W132" s="54">
        <f t="shared" si="35"/>
        <v>0</v>
      </c>
      <c r="X132" s="6" t="str">
        <f t="shared" si="36"/>
        <v/>
      </c>
      <c r="Y132" s="8">
        <f t="shared" si="37"/>
        <v>0</v>
      </c>
      <c r="Z132" s="57" t="str">
        <f t="shared" si="34"/>
        <v>$0.00</v>
      </c>
      <c r="AA132" s="79" t="str">
        <f t="shared" si="23"/>
        <v/>
      </c>
      <c r="AB132" s="23"/>
      <c r="AC132" s="60">
        <f t="shared" si="24"/>
        <v>0</v>
      </c>
      <c r="AD132" s="60">
        <f t="shared" si="25"/>
        <v>0</v>
      </c>
      <c r="AE132">
        <f t="shared" si="26"/>
        <v>0</v>
      </c>
      <c r="AF132" s="60">
        <f t="shared" si="27"/>
        <v>0</v>
      </c>
      <c r="AG132">
        <f t="shared" si="28"/>
        <v>0</v>
      </c>
      <c r="AH132">
        <f t="shared" si="29"/>
        <v>0</v>
      </c>
      <c r="AI132" s="60">
        <f t="shared" si="30"/>
        <v>0</v>
      </c>
      <c r="AJ132" s="60">
        <f t="shared" si="31"/>
        <v>0</v>
      </c>
      <c r="AK132" s="60">
        <f t="shared" si="33"/>
        <v>0</v>
      </c>
      <c r="AL132" s="66">
        <f t="shared" si="32"/>
        <v>0</v>
      </c>
    </row>
    <row r="133" spans="1:38" ht="15.75" thickBot="1">
      <c r="A133">
        <v>122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R133" s="45" t="str">
        <f>IF('CalcEng 2'!BB249&gt;0,'CalcEng 2'!BB249,"")</f>
        <v/>
      </c>
      <c r="S133" s="45" t="str">
        <f>IF('CalcEng 2'!BC249&gt;0,'CalcEng 2'!BC249,"")</f>
        <v/>
      </c>
      <c r="T133" s="45" t="str">
        <f>IF('CalcEng 2'!BD249&gt;0,'CalcEng 2'!BD249,"")</f>
        <v/>
      </c>
      <c r="U133" s="45" t="str">
        <f>IF('CalcEng 2'!BE249&gt;0,'CalcEng 2'!BE249,"")</f>
        <v/>
      </c>
      <c r="V133" s="45" t="str">
        <f>IF('CalcEng 2'!BF249&gt;0,'CalcEng 2'!BF249,"")</f>
        <v/>
      </c>
      <c r="W133" s="55">
        <f t="shared" si="35"/>
        <v>0</v>
      </c>
      <c r="X133" s="9" t="str">
        <f t="shared" si="36"/>
        <v/>
      </c>
      <c r="Y133" s="10">
        <f t="shared" si="37"/>
        <v>0</v>
      </c>
      <c r="Z133" s="57" t="str">
        <f t="shared" si="34"/>
        <v>$0.00</v>
      </c>
      <c r="AA133" s="79" t="str">
        <f t="shared" si="23"/>
        <v/>
      </c>
      <c r="AB133" s="23"/>
      <c r="AC133" s="60">
        <f t="shared" si="24"/>
        <v>0</v>
      </c>
      <c r="AD133" s="60">
        <f t="shared" si="25"/>
        <v>0</v>
      </c>
      <c r="AE133">
        <f t="shared" si="26"/>
        <v>0</v>
      </c>
      <c r="AF133" s="60">
        <f t="shared" si="27"/>
        <v>0</v>
      </c>
      <c r="AG133">
        <f t="shared" si="28"/>
        <v>0</v>
      </c>
      <c r="AH133">
        <f t="shared" si="29"/>
        <v>0</v>
      </c>
      <c r="AI133" s="60">
        <f t="shared" si="30"/>
        <v>0</v>
      </c>
      <c r="AJ133" s="60">
        <f t="shared" si="31"/>
        <v>0</v>
      </c>
      <c r="AK133" s="60">
        <f t="shared" si="33"/>
        <v>0</v>
      </c>
      <c r="AL133" s="66">
        <f t="shared" si="32"/>
        <v>0</v>
      </c>
    </row>
    <row r="134" spans="1:38" ht="15">
      <c r="A134">
        <v>123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R134" s="45" t="str">
        <f>IF('CalcEng 2'!BB251&gt;0,'CalcEng 2'!BB251,"")</f>
        <v/>
      </c>
      <c r="S134" s="45" t="str">
        <f>IF('CalcEng 2'!BC251&gt;0,'CalcEng 2'!BC251,"")</f>
        <v/>
      </c>
      <c r="T134" s="45" t="str">
        <f>IF('CalcEng 2'!BD251&gt;0,'CalcEng 2'!BD251,"")</f>
        <v/>
      </c>
      <c r="U134" s="45" t="str">
        <f>IF('CalcEng 2'!BE251&gt;0,'CalcEng 2'!BE251,"")</f>
        <v/>
      </c>
      <c r="V134" s="45" t="str">
        <f>IF('CalcEng 2'!BF251&gt;0,'CalcEng 2'!BF251,"")</f>
        <v/>
      </c>
      <c r="W134" s="54">
        <f t="shared" si="35"/>
        <v>0</v>
      </c>
      <c r="X134" s="6" t="str">
        <f t="shared" si="36"/>
        <v/>
      </c>
      <c r="Y134" s="8">
        <f t="shared" si="37"/>
        <v>0</v>
      </c>
      <c r="Z134" s="57" t="str">
        <f t="shared" si="34"/>
        <v>$0.00</v>
      </c>
      <c r="AA134" s="79" t="str">
        <f t="shared" si="23"/>
        <v/>
      </c>
      <c r="AB134" s="23"/>
      <c r="AC134" s="60">
        <f t="shared" si="24"/>
        <v>0</v>
      </c>
      <c r="AD134" s="60">
        <f t="shared" si="25"/>
        <v>0</v>
      </c>
      <c r="AE134">
        <f t="shared" si="26"/>
        <v>0</v>
      </c>
      <c r="AF134" s="60">
        <f t="shared" si="27"/>
        <v>0</v>
      </c>
      <c r="AG134">
        <f t="shared" si="28"/>
        <v>0</v>
      </c>
      <c r="AH134">
        <f t="shared" si="29"/>
        <v>0</v>
      </c>
      <c r="AI134" s="60">
        <f t="shared" si="30"/>
        <v>0</v>
      </c>
      <c r="AJ134" s="60">
        <f t="shared" si="31"/>
        <v>0</v>
      </c>
      <c r="AK134" s="60">
        <f t="shared" si="33"/>
        <v>0</v>
      </c>
      <c r="AL134" s="66">
        <f t="shared" si="32"/>
        <v>0</v>
      </c>
    </row>
    <row r="135" spans="1:38" ht="15.75" thickBot="1">
      <c r="A135">
        <v>124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R135" s="45" t="str">
        <f>IF('CalcEng 2'!BB253&gt;0,'CalcEng 2'!BB253,"")</f>
        <v/>
      </c>
      <c r="S135" s="45" t="str">
        <f>IF('CalcEng 2'!BC253&gt;0,'CalcEng 2'!BC253,"")</f>
        <v/>
      </c>
      <c r="T135" s="45" t="str">
        <f>IF('CalcEng 2'!BD253&gt;0,'CalcEng 2'!BD253,"")</f>
        <v/>
      </c>
      <c r="U135" s="45" t="str">
        <f>IF('CalcEng 2'!BE253&gt;0,'CalcEng 2'!BE253,"")</f>
        <v/>
      </c>
      <c r="V135" s="45" t="str">
        <f>IF('CalcEng 2'!BF253&gt;0,'CalcEng 2'!BF253,"")</f>
        <v/>
      </c>
      <c r="W135" s="55">
        <f t="shared" si="35"/>
        <v>0</v>
      </c>
      <c r="X135" s="9" t="str">
        <f t="shared" si="36"/>
        <v/>
      </c>
      <c r="Y135" s="10">
        <f t="shared" si="37"/>
        <v>0</v>
      </c>
      <c r="Z135" s="57" t="str">
        <f t="shared" si="34"/>
        <v>$0.00</v>
      </c>
      <c r="AA135" s="79" t="str">
        <f t="shared" si="23"/>
        <v/>
      </c>
      <c r="AB135" s="23"/>
      <c r="AC135" s="60">
        <f t="shared" si="24"/>
        <v>0</v>
      </c>
      <c r="AD135" s="60">
        <f t="shared" si="25"/>
        <v>0</v>
      </c>
      <c r="AE135">
        <f t="shared" si="26"/>
        <v>0</v>
      </c>
      <c r="AF135" s="60">
        <f t="shared" si="27"/>
        <v>0</v>
      </c>
      <c r="AG135">
        <f t="shared" si="28"/>
        <v>0</v>
      </c>
      <c r="AH135">
        <f t="shared" si="29"/>
        <v>0</v>
      </c>
      <c r="AI135" s="60">
        <f t="shared" si="30"/>
        <v>0</v>
      </c>
      <c r="AJ135" s="60">
        <f t="shared" si="31"/>
        <v>0</v>
      </c>
      <c r="AK135" s="60">
        <f t="shared" si="33"/>
        <v>0</v>
      </c>
      <c r="AL135" s="66">
        <f t="shared" si="32"/>
        <v>0</v>
      </c>
    </row>
    <row r="136" spans="1:38" ht="15">
      <c r="A136">
        <v>125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R136" s="45" t="str">
        <f>IF('CalcEng 2'!BB255&gt;0,'CalcEng 2'!BB255,"")</f>
        <v/>
      </c>
      <c r="S136" s="45" t="str">
        <f>IF('CalcEng 2'!BC255&gt;0,'CalcEng 2'!BC255,"")</f>
        <v/>
      </c>
      <c r="T136" s="45" t="str">
        <f>IF('CalcEng 2'!BD255&gt;0,'CalcEng 2'!BD255,"")</f>
        <v/>
      </c>
      <c r="U136" s="45" t="str">
        <f>IF('CalcEng 2'!BE255&gt;0,'CalcEng 2'!BE255,"")</f>
        <v/>
      </c>
      <c r="V136" s="45" t="str">
        <f>IF('CalcEng 2'!BF255&gt;0,'CalcEng 2'!BF255,"")</f>
        <v/>
      </c>
      <c r="W136" s="54">
        <f t="shared" si="35"/>
        <v>0</v>
      </c>
      <c r="X136" s="6" t="str">
        <f t="shared" si="36"/>
        <v/>
      </c>
      <c r="Y136" s="8">
        <f t="shared" si="37"/>
        <v>0</v>
      </c>
      <c r="Z136" s="57" t="str">
        <f t="shared" si="34"/>
        <v>$0.00</v>
      </c>
      <c r="AA136" s="79" t="str">
        <f t="shared" si="23"/>
        <v/>
      </c>
      <c r="AB136" s="23"/>
      <c r="AC136" s="60">
        <f t="shared" si="24"/>
        <v>0</v>
      </c>
      <c r="AD136" s="60">
        <f t="shared" si="25"/>
        <v>0</v>
      </c>
      <c r="AE136">
        <f t="shared" si="26"/>
        <v>0</v>
      </c>
      <c r="AF136" s="60">
        <f t="shared" si="27"/>
        <v>0</v>
      </c>
      <c r="AG136">
        <f t="shared" si="28"/>
        <v>0</v>
      </c>
      <c r="AH136">
        <f t="shared" si="29"/>
        <v>0</v>
      </c>
      <c r="AI136" s="60">
        <f t="shared" si="30"/>
        <v>0</v>
      </c>
      <c r="AJ136" s="60">
        <f t="shared" si="31"/>
        <v>0</v>
      </c>
      <c r="AK136" s="60">
        <f t="shared" si="33"/>
        <v>0</v>
      </c>
      <c r="AL136" s="66">
        <f t="shared" si="32"/>
        <v>0</v>
      </c>
    </row>
    <row r="137" spans="1:38" ht="15.75" thickBot="1">
      <c r="A137">
        <v>126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R137" s="45" t="str">
        <f>IF('CalcEng 2'!BB257&gt;0,'CalcEng 2'!BB257,"")</f>
        <v/>
      </c>
      <c r="S137" s="45" t="str">
        <f>IF('CalcEng 2'!BC257&gt;0,'CalcEng 2'!BC257,"")</f>
        <v/>
      </c>
      <c r="T137" s="45" t="str">
        <f>IF('CalcEng 2'!BD257&gt;0,'CalcEng 2'!BD257,"")</f>
        <v/>
      </c>
      <c r="U137" s="45" t="str">
        <f>IF('CalcEng 2'!BE257&gt;0,'CalcEng 2'!BE257,"")</f>
        <v/>
      </c>
      <c r="V137" s="45" t="str">
        <f>IF('CalcEng 2'!BF257&gt;0,'CalcEng 2'!BF257,"")</f>
        <v/>
      </c>
      <c r="W137" s="55">
        <f t="shared" si="35"/>
        <v>0</v>
      </c>
      <c r="X137" s="9" t="str">
        <f t="shared" si="36"/>
        <v/>
      </c>
      <c r="Y137" s="10">
        <f t="shared" si="37"/>
        <v>0</v>
      </c>
      <c r="Z137" s="57" t="str">
        <f t="shared" si="34"/>
        <v>$0.00</v>
      </c>
      <c r="AA137" s="79" t="str">
        <f t="shared" si="23"/>
        <v/>
      </c>
      <c r="AB137" s="23"/>
      <c r="AC137" s="60">
        <f t="shared" si="24"/>
        <v>0</v>
      </c>
      <c r="AD137" s="60">
        <f t="shared" si="25"/>
        <v>0</v>
      </c>
      <c r="AE137">
        <f t="shared" si="26"/>
        <v>0</v>
      </c>
      <c r="AF137" s="60">
        <f t="shared" si="27"/>
        <v>0</v>
      </c>
      <c r="AG137">
        <f t="shared" si="28"/>
        <v>0</v>
      </c>
      <c r="AH137">
        <f t="shared" si="29"/>
        <v>0</v>
      </c>
      <c r="AI137" s="60">
        <f t="shared" si="30"/>
        <v>0</v>
      </c>
      <c r="AJ137" s="60">
        <f t="shared" si="31"/>
        <v>0</v>
      </c>
      <c r="AK137" s="60">
        <f t="shared" si="33"/>
        <v>0</v>
      </c>
      <c r="AL137" s="66">
        <f t="shared" si="32"/>
        <v>0</v>
      </c>
    </row>
    <row r="138" spans="1:38" ht="15">
      <c r="A138">
        <v>127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R138" s="45" t="str">
        <f>IF('CalcEng 2'!BB259&gt;0,'CalcEng 2'!BB259,"")</f>
        <v/>
      </c>
      <c r="S138" s="45" t="str">
        <f>IF('CalcEng 2'!BC259&gt;0,'CalcEng 2'!BC259,"")</f>
        <v/>
      </c>
      <c r="T138" s="45" t="str">
        <f>IF('CalcEng 2'!BD259&gt;0,'CalcEng 2'!BD259,"")</f>
        <v/>
      </c>
      <c r="U138" s="45" t="str">
        <f>IF('CalcEng 2'!BE259&gt;0,'CalcEng 2'!BE259,"")</f>
        <v/>
      </c>
      <c r="V138" s="45" t="str">
        <f>IF('CalcEng 2'!BF259&gt;0,'CalcEng 2'!BF259,"")</f>
        <v/>
      </c>
      <c r="W138" s="54">
        <f t="shared" si="35"/>
        <v>0</v>
      </c>
      <c r="X138" s="6" t="str">
        <f t="shared" si="36"/>
        <v/>
      </c>
      <c r="Y138" s="8">
        <f t="shared" si="37"/>
        <v>0</v>
      </c>
      <c r="Z138" s="57" t="str">
        <f t="shared" si="34"/>
        <v>$0.00</v>
      </c>
      <c r="AA138" s="79" t="str">
        <f t="shared" si="23"/>
        <v/>
      </c>
      <c r="AB138" s="23"/>
      <c r="AC138" s="60">
        <f t="shared" si="24"/>
        <v>0</v>
      </c>
      <c r="AD138" s="60">
        <f t="shared" si="25"/>
        <v>0</v>
      </c>
      <c r="AE138">
        <f t="shared" si="26"/>
        <v>0</v>
      </c>
      <c r="AF138" s="60">
        <f t="shared" si="27"/>
        <v>0</v>
      </c>
      <c r="AG138">
        <f t="shared" si="28"/>
        <v>0</v>
      </c>
      <c r="AH138">
        <f t="shared" si="29"/>
        <v>0</v>
      </c>
      <c r="AI138" s="60">
        <f t="shared" si="30"/>
        <v>0</v>
      </c>
      <c r="AJ138" s="60">
        <f t="shared" si="31"/>
        <v>0</v>
      </c>
      <c r="AK138" s="60">
        <f t="shared" si="33"/>
        <v>0</v>
      </c>
      <c r="AL138" s="66">
        <f t="shared" si="32"/>
        <v>0</v>
      </c>
    </row>
    <row r="139" spans="1:38" ht="15.75" thickBot="1">
      <c r="A139">
        <v>128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R139" s="45" t="str">
        <f>IF('CalcEng 2'!BB261&gt;0,'CalcEng 2'!BB261,"")</f>
        <v/>
      </c>
      <c r="S139" s="45" t="str">
        <f>IF('CalcEng 2'!BC261&gt;0,'CalcEng 2'!BC261,"")</f>
        <v/>
      </c>
      <c r="T139" s="45" t="str">
        <f>IF('CalcEng 2'!BD261&gt;0,'CalcEng 2'!BD261,"")</f>
        <v/>
      </c>
      <c r="U139" s="45" t="str">
        <f>IF('CalcEng 2'!BE261&gt;0,'CalcEng 2'!BE261,"")</f>
        <v/>
      </c>
      <c r="V139" s="45" t="str">
        <f>IF('CalcEng 2'!BF261&gt;0,'CalcEng 2'!BF261,"")</f>
        <v/>
      </c>
      <c r="W139" s="55">
        <f t="shared" si="35"/>
        <v>0</v>
      </c>
      <c r="X139" s="9" t="str">
        <f t="shared" si="36"/>
        <v/>
      </c>
      <c r="Y139" s="10">
        <f t="shared" si="37"/>
        <v>0</v>
      </c>
      <c r="Z139" s="57" t="str">
        <f t="shared" si="34"/>
        <v>$0.00</v>
      </c>
      <c r="AA139" s="79" t="str">
        <f t="shared" si="23"/>
        <v/>
      </c>
      <c r="AB139" s="23"/>
      <c r="AC139" s="60">
        <f t="shared" si="24"/>
        <v>0</v>
      </c>
      <c r="AD139" s="60">
        <f t="shared" si="25"/>
        <v>0</v>
      </c>
      <c r="AE139">
        <f t="shared" si="26"/>
        <v>0</v>
      </c>
      <c r="AF139" s="60">
        <f t="shared" si="27"/>
        <v>0</v>
      </c>
      <c r="AG139">
        <f t="shared" si="28"/>
        <v>0</v>
      </c>
      <c r="AH139">
        <f t="shared" si="29"/>
        <v>0</v>
      </c>
      <c r="AI139" s="60">
        <f t="shared" si="30"/>
        <v>0</v>
      </c>
      <c r="AJ139" s="60">
        <f t="shared" si="31"/>
        <v>0</v>
      </c>
      <c r="AK139" s="60">
        <f t="shared" si="33"/>
        <v>0</v>
      </c>
      <c r="AL139" s="66">
        <f t="shared" si="32"/>
        <v>0</v>
      </c>
    </row>
    <row r="140" spans="1:38" ht="15">
      <c r="A140">
        <v>129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R140" s="45" t="str">
        <f>IF('CalcEng 2'!BB263&gt;0,'CalcEng 2'!BB263,"")</f>
        <v/>
      </c>
      <c r="S140" s="45" t="str">
        <f>IF('CalcEng 2'!BC263&gt;0,'CalcEng 2'!BC263,"")</f>
        <v/>
      </c>
      <c r="T140" s="45" t="str">
        <f>IF('CalcEng 2'!BD263&gt;0,'CalcEng 2'!BD263,"")</f>
        <v/>
      </c>
      <c r="U140" s="45" t="str">
        <f>IF('CalcEng 2'!BE263&gt;0,'CalcEng 2'!BE263,"")</f>
        <v/>
      </c>
      <c r="V140" s="45" t="str">
        <f>IF('CalcEng 2'!BF263&gt;0,'CalcEng 2'!BF263,"")</f>
        <v/>
      </c>
      <c r="W140" s="54">
        <f t="shared" si="35"/>
        <v>0</v>
      </c>
      <c r="X140" s="6" t="str">
        <f t="shared" si="36"/>
        <v/>
      </c>
      <c r="Y140" s="8">
        <f t="shared" si="37"/>
        <v>0</v>
      </c>
      <c r="Z140" s="57" t="str">
        <f t="shared" si="34"/>
        <v>$0.00</v>
      </c>
      <c r="AA140" s="79" t="str">
        <f aca="true" t="shared" si="38" ref="AA140:AA203">IF(AL140&gt;0,(_xlfn.RANK.EQ(AL140,$AL$12:$AL$511)+COUNTIF($AL$12:$AL$511,V140)),"")</f>
        <v/>
      </c>
      <c r="AB140" s="23"/>
      <c r="AC140" s="60">
        <f aca="true" t="shared" si="39" ref="AC140:AC203">IF(W140&gt;0,(_xlfn.RANK.EQ(W140,$W$12:$W$511)+COUNTIF($W$12:$W$511,W140)-1),0)</f>
        <v>0</v>
      </c>
      <c r="AD140" s="60">
        <f aca="true" t="shared" si="40" ref="AD140:AD203">H140*0.1</f>
        <v>0</v>
      </c>
      <c r="AE140">
        <f aca="true" t="shared" si="41" ref="AE140:AE203">IF(I140="1) Maj. Art.",5/100,IF(I140="2) Min. Art.",4/100,IF(I140="3) Maj. Coll.",3/100,IF(I140="4) Min. Coll.",2/100,IF(I140="5) Local",1/100,0)))))</f>
        <v>0</v>
      </c>
      <c r="AF140" s="60">
        <f aca="true" t="shared" si="42" ref="AF140:AF203">IF(COUNTIF($K$12:$K$511,K140)&gt;0,RANK(K140,$K$12:$K$511,1)/100,0)</f>
        <v>0</v>
      </c>
      <c r="AG140">
        <f aca="true" t="shared" si="43" ref="AG140:AG203">IF(J140="1) Good",5/100,IF(J140="2) Fair",3/100,IF(J140="3) Poor",1/100,0)))</f>
        <v>0</v>
      </c>
      <c r="AH140">
        <f aca="true" t="shared" si="44" ref="AH140:AH203">IF(L140="1) 1 Year",1/50,IF(L140="2) 2 Years",2/50,IF(L140="3) 3 Years",3/50,IF(L140="4) 4+ Years",4/50,0))))</f>
        <v>0</v>
      </c>
      <c r="AI140" s="60">
        <f aca="true" t="shared" si="45" ref="AI140:AI203">IF(Y140&gt;0,(_xlfn.RANK.EQ(Y140,$Y$12:$Y$511)+COUNTIF($Y$12:$Y$511,Y140)),0)/1000</f>
        <v>0</v>
      </c>
      <c r="AJ140" s="60">
        <f aca="true" t="shared" si="46" ref="AJ140:AJ203">IF(F140&gt;0,(_xlfn.RANK.EQ(F140,$F$12:$F$511)+COUNTIF($F$12:$F$511,F140)),0)*0.001</f>
        <v>0</v>
      </c>
      <c r="AK140" s="60">
        <f t="shared" si="33"/>
        <v>0</v>
      </c>
      <c r="AL140" s="66">
        <f aca="true" t="shared" si="47" ref="AL140:AL203">W140+AK140</f>
        <v>0</v>
      </c>
    </row>
    <row r="141" spans="1:38" ht="15.75" thickBot="1">
      <c r="A141">
        <v>130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R141" s="45" t="str">
        <f>IF('CalcEng 2'!BB265&gt;0,'CalcEng 2'!BB265,"")</f>
        <v/>
      </c>
      <c r="S141" s="45" t="str">
        <f>IF('CalcEng 2'!BC265&gt;0,'CalcEng 2'!BC265,"")</f>
        <v/>
      </c>
      <c r="T141" s="45" t="str">
        <f>IF('CalcEng 2'!BD265&gt;0,'CalcEng 2'!BD265,"")</f>
        <v/>
      </c>
      <c r="U141" s="45" t="str">
        <f>IF('CalcEng 2'!BE265&gt;0,'CalcEng 2'!BE265,"")</f>
        <v/>
      </c>
      <c r="V141" s="45" t="str">
        <f>IF('CalcEng 2'!BF265&gt;0,'CalcEng 2'!BF265,"")</f>
        <v/>
      </c>
      <c r="W141" s="55">
        <f t="shared" si="35"/>
        <v>0</v>
      </c>
      <c r="X141" s="9" t="str">
        <f t="shared" si="36"/>
        <v/>
      </c>
      <c r="Y141" s="10">
        <f t="shared" si="37"/>
        <v>0</v>
      </c>
      <c r="Z141" s="57" t="str">
        <f t="shared" si="34"/>
        <v>$0.00</v>
      </c>
      <c r="AA141" s="79" t="str">
        <f t="shared" si="38"/>
        <v/>
      </c>
      <c r="AB141" s="23"/>
      <c r="AC141" s="60">
        <f t="shared" si="39"/>
        <v>0</v>
      </c>
      <c r="AD141" s="60">
        <f t="shared" si="40"/>
        <v>0</v>
      </c>
      <c r="AE141">
        <f t="shared" si="41"/>
        <v>0</v>
      </c>
      <c r="AF141" s="60">
        <f t="shared" si="42"/>
        <v>0</v>
      </c>
      <c r="AG141">
        <f t="shared" si="43"/>
        <v>0</v>
      </c>
      <c r="AH141">
        <f t="shared" si="44"/>
        <v>0</v>
      </c>
      <c r="AI141" s="60">
        <f t="shared" si="45"/>
        <v>0</v>
      </c>
      <c r="AJ141" s="60">
        <f t="shared" si="46"/>
        <v>0</v>
      </c>
      <c r="AK141" s="60">
        <f aca="true" t="shared" si="48" ref="AK141:AK204">SUM(AD141,AF141,AH141,AG141,AE141,AI141,AJ141)</f>
        <v>0</v>
      </c>
      <c r="AL141" s="66">
        <f t="shared" si="47"/>
        <v>0</v>
      </c>
    </row>
    <row r="142" spans="1:38" ht="15">
      <c r="A142">
        <v>131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R142" s="45" t="str">
        <f>IF('CalcEng 2'!BB267&gt;0,'CalcEng 2'!BB267,"")</f>
        <v/>
      </c>
      <c r="S142" s="45" t="str">
        <f>IF('CalcEng 2'!BC267&gt;0,'CalcEng 2'!BC267,"")</f>
        <v/>
      </c>
      <c r="T142" s="45" t="str">
        <f>IF('CalcEng 2'!BD267&gt;0,'CalcEng 2'!BD267,"")</f>
        <v/>
      </c>
      <c r="U142" s="45" t="str">
        <f>IF('CalcEng 2'!BE267&gt;0,'CalcEng 2'!BE267,"")</f>
        <v/>
      </c>
      <c r="V142" s="45" t="str">
        <f>IF('CalcEng 2'!BF267&gt;0,'CalcEng 2'!BF267,"")</f>
        <v/>
      </c>
      <c r="W142" s="54">
        <f t="shared" si="35"/>
        <v>0</v>
      </c>
      <c r="X142" s="6" t="str">
        <f t="shared" si="36"/>
        <v/>
      </c>
      <c r="Y142" s="8">
        <f t="shared" si="37"/>
        <v>0</v>
      </c>
      <c r="Z142" s="57" t="str">
        <f aca="true" t="shared" si="49" ref="Z142:Z205">IF(Y142&gt;0,Z141-Y142,"$0.00")</f>
        <v>$0.00</v>
      </c>
      <c r="AA142" s="79" t="str">
        <f t="shared" si="38"/>
        <v/>
      </c>
      <c r="AB142" s="23"/>
      <c r="AC142" s="60">
        <f t="shared" si="39"/>
        <v>0</v>
      </c>
      <c r="AD142" s="60">
        <f t="shared" si="40"/>
        <v>0</v>
      </c>
      <c r="AE142">
        <f t="shared" si="41"/>
        <v>0</v>
      </c>
      <c r="AF142" s="60">
        <f t="shared" si="42"/>
        <v>0</v>
      </c>
      <c r="AG142">
        <f t="shared" si="43"/>
        <v>0</v>
      </c>
      <c r="AH142">
        <f t="shared" si="44"/>
        <v>0</v>
      </c>
      <c r="AI142" s="60">
        <f t="shared" si="45"/>
        <v>0</v>
      </c>
      <c r="AJ142" s="60">
        <f t="shared" si="46"/>
        <v>0</v>
      </c>
      <c r="AK142" s="60">
        <f t="shared" si="48"/>
        <v>0</v>
      </c>
      <c r="AL142" s="66">
        <f t="shared" si="47"/>
        <v>0</v>
      </c>
    </row>
    <row r="143" spans="1:38" ht="15.75" thickBot="1">
      <c r="A143">
        <v>132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R143" s="45" t="str">
        <f>IF('CalcEng 2'!BB269&gt;0,'CalcEng 2'!BB269,"")</f>
        <v/>
      </c>
      <c r="S143" s="45" t="str">
        <f>IF('CalcEng 2'!BC269&gt;0,'CalcEng 2'!BC269,"")</f>
        <v/>
      </c>
      <c r="T143" s="45" t="str">
        <f>IF('CalcEng 2'!BD269&gt;0,'CalcEng 2'!BD269,"")</f>
        <v/>
      </c>
      <c r="U143" s="45" t="str">
        <f>IF('CalcEng 2'!BE269&gt;0,'CalcEng 2'!BE269,"")</f>
        <v/>
      </c>
      <c r="V143" s="45" t="str">
        <f>IF('CalcEng 2'!BF269&gt;0,'CalcEng 2'!BF269,"")</f>
        <v/>
      </c>
      <c r="W143" s="55">
        <f t="shared" si="35"/>
        <v>0</v>
      </c>
      <c r="X143" s="9" t="str">
        <f t="shared" si="36"/>
        <v/>
      </c>
      <c r="Y143" s="10">
        <f t="shared" si="37"/>
        <v>0</v>
      </c>
      <c r="Z143" s="57" t="str">
        <f t="shared" si="49"/>
        <v>$0.00</v>
      </c>
      <c r="AA143" s="79" t="str">
        <f t="shared" si="38"/>
        <v/>
      </c>
      <c r="AB143" s="23"/>
      <c r="AC143" s="60">
        <f t="shared" si="39"/>
        <v>0</v>
      </c>
      <c r="AD143" s="60">
        <f t="shared" si="40"/>
        <v>0</v>
      </c>
      <c r="AE143">
        <f t="shared" si="41"/>
        <v>0</v>
      </c>
      <c r="AF143" s="60">
        <f t="shared" si="42"/>
        <v>0</v>
      </c>
      <c r="AG143">
        <f t="shared" si="43"/>
        <v>0</v>
      </c>
      <c r="AH143">
        <f t="shared" si="44"/>
        <v>0</v>
      </c>
      <c r="AI143" s="60">
        <f t="shared" si="45"/>
        <v>0</v>
      </c>
      <c r="AJ143" s="60">
        <f t="shared" si="46"/>
        <v>0</v>
      </c>
      <c r="AK143" s="60">
        <f t="shared" si="48"/>
        <v>0</v>
      </c>
      <c r="AL143" s="66">
        <f t="shared" si="47"/>
        <v>0</v>
      </c>
    </row>
    <row r="144" spans="1:38" ht="15">
      <c r="A144">
        <v>133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R144" s="45" t="str">
        <f>IF('CalcEng 2'!BB271&gt;0,'CalcEng 2'!BB271,"")</f>
        <v/>
      </c>
      <c r="S144" s="45" t="str">
        <f>IF('CalcEng 2'!BC271&gt;0,'CalcEng 2'!BC271,"")</f>
        <v/>
      </c>
      <c r="T144" s="45" t="str">
        <f>IF('CalcEng 2'!BD271&gt;0,'CalcEng 2'!BD271,"")</f>
        <v/>
      </c>
      <c r="U144" s="45" t="str">
        <f>IF('CalcEng 2'!BE271&gt;0,'CalcEng 2'!BE271,"")</f>
        <v/>
      </c>
      <c r="V144" s="45" t="str">
        <f>IF('CalcEng 2'!BF271&gt;0,'CalcEng 2'!BF271,"")</f>
        <v/>
      </c>
      <c r="W144" s="54">
        <f t="shared" si="35"/>
        <v>0</v>
      </c>
      <c r="X144" s="6" t="str">
        <f t="shared" si="36"/>
        <v/>
      </c>
      <c r="Y144" s="8">
        <f t="shared" si="37"/>
        <v>0</v>
      </c>
      <c r="Z144" s="57" t="str">
        <f t="shared" si="49"/>
        <v>$0.00</v>
      </c>
      <c r="AA144" s="79" t="str">
        <f t="shared" si="38"/>
        <v/>
      </c>
      <c r="AB144" s="23"/>
      <c r="AC144" s="60">
        <f t="shared" si="39"/>
        <v>0</v>
      </c>
      <c r="AD144" s="60">
        <f t="shared" si="40"/>
        <v>0</v>
      </c>
      <c r="AE144">
        <f t="shared" si="41"/>
        <v>0</v>
      </c>
      <c r="AF144" s="60">
        <f t="shared" si="42"/>
        <v>0</v>
      </c>
      <c r="AG144">
        <f t="shared" si="43"/>
        <v>0</v>
      </c>
      <c r="AH144">
        <f t="shared" si="44"/>
        <v>0</v>
      </c>
      <c r="AI144" s="60">
        <f t="shared" si="45"/>
        <v>0</v>
      </c>
      <c r="AJ144" s="60">
        <f t="shared" si="46"/>
        <v>0</v>
      </c>
      <c r="AK144" s="60">
        <f t="shared" si="48"/>
        <v>0</v>
      </c>
      <c r="AL144" s="66">
        <f t="shared" si="47"/>
        <v>0</v>
      </c>
    </row>
    <row r="145" spans="1:38" ht="15.75" thickBot="1">
      <c r="A145">
        <v>134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R145" s="45" t="str">
        <f>IF('CalcEng 2'!BB273&gt;0,'CalcEng 2'!BB273,"")</f>
        <v/>
      </c>
      <c r="S145" s="45" t="str">
        <f>IF('CalcEng 2'!BC273&gt;0,'CalcEng 2'!BC273,"")</f>
        <v/>
      </c>
      <c r="T145" s="45" t="str">
        <f>IF('CalcEng 2'!BD273&gt;0,'CalcEng 2'!BD273,"")</f>
        <v/>
      </c>
      <c r="U145" s="45" t="str">
        <f>IF('CalcEng 2'!BE273&gt;0,'CalcEng 2'!BE273,"")</f>
        <v/>
      </c>
      <c r="V145" s="45" t="str">
        <f>IF('CalcEng 2'!BF273&gt;0,'CalcEng 2'!BF273,"")</f>
        <v/>
      </c>
      <c r="W145" s="55">
        <f t="shared" si="35"/>
        <v>0</v>
      </c>
      <c r="X145" s="9" t="str">
        <f t="shared" si="36"/>
        <v/>
      </c>
      <c r="Y145" s="10">
        <f t="shared" si="37"/>
        <v>0</v>
      </c>
      <c r="Z145" s="57" t="str">
        <f t="shared" si="49"/>
        <v>$0.00</v>
      </c>
      <c r="AA145" s="79" t="str">
        <f t="shared" si="38"/>
        <v/>
      </c>
      <c r="AB145" s="23"/>
      <c r="AC145" s="60">
        <f t="shared" si="39"/>
        <v>0</v>
      </c>
      <c r="AD145" s="60">
        <f t="shared" si="40"/>
        <v>0</v>
      </c>
      <c r="AE145">
        <f t="shared" si="41"/>
        <v>0</v>
      </c>
      <c r="AF145" s="60">
        <f t="shared" si="42"/>
        <v>0</v>
      </c>
      <c r="AG145">
        <f t="shared" si="43"/>
        <v>0</v>
      </c>
      <c r="AH145">
        <f t="shared" si="44"/>
        <v>0</v>
      </c>
      <c r="AI145" s="60">
        <f t="shared" si="45"/>
        <v>0</v>
      </c>
      <c r="AJ145" s="60">
        <f t="shared" si="46"/>
        <v>0</v>
      </c>
      <c r="AK145" s="60">
        <f t="shared" si="48"/>
        <v>0</v>
      </c>
      <c r="AL145" s="66">
        <f t="shared" si="47"/>
        <v>0</v>
      </c>
    </row>
    <row r="146" spans="1:38" ht="15">
      <c r="A146">
        <v>135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R146" s="45" t="str">
        <f>IF('CalcEng 2'!BB275&gt;0,'CalcEng 2'!BB275,"")</f>
        <v/>
      </c>
      <c r="S146" s="45" t="str">
        <f>IF('CalcEng 2'!BC275&gt;0,'CalcEng 2'!BC275,"")</f>
        <v/>
      </c>
      <c r="T146" s="45" t="str">
        <f>IF('CalcEng 2'!BD275&gt;0,'CalcEng 2'!BD275,"")</f>
        <v/>
      </c>
      <c r="U146" s="45" t="str">
        <f>IF('CalcEng 2'!BE275&gt;0,'CalcEng 2'!BE275,"")</f>
        <v/>
      </c>
      <c r="V146" s="45" t="str">
        <f>IF('CalcEng 2'!BF275&gt;0,'CalcEng 2'!BF275,"")</f>
        <v/>
      </c>
      <c r="W146" s="54">
        <f t="shared" si="35"/>
        <v>0</v>
      </c>
      <c r="X146" s="6" t="str">
        <f t="shared" si="36"/>
        <v/>
      </c>
      <c r="Y146" s="8">
        <f t="shared" si="37"/>
        <v>0</v>
      </c>
      <c r="Z146" s="57" t="str">
        <f t="shared" si="49"/>
        <v>$0.00</v>
      </c>
      <c r="AA146" s="79" t="str">
        <f t="shared" si="38"/>
        <v/>
      </c>
      <c r="AB146" s="23"/>
      <c r="AC146" s="60">
        <f t="shared" si="39"/>
        <v>0</v>
      </c>
      <c r="AD146" s="60">
        <f t="shared" si="40"/>
        <v>0</v>
      </c>
      <c r="AE146">
        <f t="shared" si="41"/>
        <v>0</v>
      </c>
      <c r="AF146" s="60">
        <f t="shared" si="42"/>
        <v>0</v>
      </c>
      <c r="AG146">
        <f t="shared" si="43"/>
        <v>0</v>
      </c>
      <c r="AH146">
        <f t="shared" si="44"/>
        <v>0</v>
      </c>
      <c r="AI146" s="60">
        <f t="shared" si="45"/>
        <v>0</v>
      </c>
      <c r="AJ146" s="60">
        <f t="shared" si="46"/>
        <v>0</v>
      </c>
      <c r="AK146" s="60">
        <f t="shared" si="48"/>
        <v>0</v>
      </c>
      <c r="AL146" s="66">
        <f t="shared" si="47"/>
        <v>0</v>
      </c>
    </row>
    <row r="147" spans="1:38" ht="15.75" thickBot="1">
      <c r="A147">
        <v>136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R147" s="45" t="str">
        <f>IF('CalcEng 2'!BB277&gt;0,'CalcEng 2'!BB277,"")</f>
        <v/>
      </c>
      <c r="S147" s="45" t="str">
        <f>IF('CalcEng 2'!BC277&gt;0,'CalcEng 2'!BC277,"")</f>
        <v/>
      </c>
      <c r="T147" s="45" t="str">
        <f>IF('CalcEng 2'!BD277&gt;0,'CalcEng 2'!BD277,"")</f>
        <v/>
      </c>
      <c r="U147" s="45" t="str">
        <f>IF('CalcEng 2'!BE277&gt;0,'CalcEng 2'!BE277,"")</f>
        <v/>
      </c>
      <c r="V147" s="45" t="str">
        <f>IF('CalcEng 2'!BF277&gt;0,'CalcEng 2'!BF277,"")</f>
        <v/>
      </c>
      <c r="W147" s="55">
        <f t="shared" si="35"/>
        <v>0</v>
      </c>
      <c r="X147" s="9" t="str">
        <f t="shared" si="36"/>
        <v/>
      </c>
      <c r="Y147" s="10">
        <f t="shared" si="37"/>
        <v>0</v>
      </c>
      <c r="Z147" s="57" t="str">
        <f t="shared" si="49"/>
        <v>$0.00</v>
      </c>
      <c r="AA147" s="79" t="str">
        <f t="shared" si="38"/>
        <v/>
      </c>
      <c r="AB147" s="23"/>
      <c r="AC147" s="60">
        <f t="shared" si="39"/>
        <v>0</v>
      </c>
      <c r="AD147" s="60">
        <f t="shared" si="40"/>
        <v>0</v>
      </c>
      <c r="AE147">
        <f t="shared" si="41"/>
        <v>0</v>
      </c>
      <c r="AF147" s="60">
        <f t="shared" si="42"/>
        <v>0</v>
      </c>
      <c r="AG147">
        <f t="shared" si="43"/>
        <v>0</v>
      </c>
      <c r="AH147">
        <f t="shared" si="44"/>
        <v>0</v>
      </c>
      <c r="AI147" s="60">
        <f t="shared" si="45"/>
        <v>0</v>
      </c>
      <c r="AJ147" s="60">
        <f t="shared" si="46"/>
        <v>0</v>
      </c>
      <c r="AK147" s="60">
        <f t="shared" si="48"/>
        <v>0</v>
      </c>
      <c r="AL147" s="66">
        <f t="shared" si="47"/>
        <v>0</v>
      </c>
    </row>
    <row r="148" spans="1:38" ht="15">
      <c r="A148">
        <v>137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R148" s="45" t="str">
        <f>IF('CalcEng 2'!BB279&gt;0,'CalcEng 2'!BB279,"")</f>
        <v/>
      </c>
      <c r="S148" s="45" t="str">
        <f>IF('CalcEng 2'!BC279&gt;0,'CalcEng 2'!BC279,"")</f>
        <v/>
      </c>
      <c r="T148" s="45" t="str">
        <f>IF('CalcEng 2'!BD279&gt;0,'CalcEng 2'!BD279,"")</f>
        <v/>
      </c>
      <c r="U148" s="45" t="str">
        <f>IF('CalcEng 2'!BE279&gt;0,'CalcEng 2'!BE279,"")</f>
        <v/>
      </c>
      <c r="V148" s="45" t="str">
        <f>IF('CalcEng 2'!BF279&gt;0,'CalcEng 2'!BF279,"")</f>
        <v/>
      </c>
      <c r="W148" s="54">
        <f t="shared" si="35"/>
        <v>0</v>
      </c>
      <c r="X148" s="6" t="str">
        <f t="shared" si="36"/>
        <v/>
      </c>
      <c r="Y148" s="8">
        <f t="shared" si="37"/>
        <v>0</v>
      </c>
      <c r="Z148" s="57" t="str">
        <f t="shared" si="49"/>
        <v>$0.00</v>
      </c>
      <c r="AA148" s="79" t="str">
        <f t="shared" si="38"/>
        <v/>
      </c>
      <c r="AB148" s="23"/>
      <c r="AC148" s="60">
        <f t="shared" si="39"/>
        <v>0</v>
      </c>
      <c r="AD148" s="60">
        <f t="shared" si="40"/>
        <v>0</v>
      </c>
      <c r="AE148">
        <f t="shared" si="41"/>
        <v>0</v>
      </c>
      <c r="AF148" s="60">
        <f t="shared" si="42"/>
        <v>0</v>
      </c>
      <c r="AG148">
        <f t="shared" si="43"/>
        <v>0</v>
      </c>
      <c r="AH148">
        <f t="shared" si="44"/>
        <v>0</v>
      </c>
      <c r="AI148" s="60">
        <f t="shared" si="45"/>
        <v>0</v>
      </c>
      <c r="AJ148" s="60">
        <f t="shared" si="46"/>
        <v>0</v>
      </c>
      <c r="AK148" s="60">
        <f t="shared" si="48"/>
        <v>0</v>
      </c>
      <c r="AL148" s="66">
        <f t="shared" si="47"/>
        <v>0</v>
      </c>
    </row>
    <row r="149" spans="1:38" ht="15.75" thickBot="1">
      <c r="A149">
        <v>138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R149" s="45" t="str">
        <f>IF('CalcEng 2'!BB281&gt;0,'CalcEng 2'!BB281,"")</f>
        <v/>
      </c>
      <c r="S149" s="45" t="str">
        <f>IF('CalcEng 2'!BC281&gt;0,'CalcEng 2'!BC281,"")</f>
        <v/>
      </c>
      <c r="T149" s="45" t="str">
        <f>IF('CalcEng 2'!BD281&gt;0,'CalcEng 2'!BD281,"")</f>
        <v/>
      </c>
      <c r="U149" s="45" t="str">
        <f>IF('CalcEng 2'!BE281&gt;0,'CalcEng 2'!BE281,"")</f>
        <v/>
      </c>
      <c r="V149" s="45" t="str">
        <f>IF('CalcEng 2'!BF281&gt;0,'CalcEng 2'!BF281,"")</f>
        <v/>
      </c>
      <c r="W149" s="55">
        <f t="shared" si="35"/>
        <v>0</v>
      </c>
      <c r="X149" s="9" t="str">
        <f t="shared" si="36"/>
        <v/>
      </c>
      <c r="Y149" s="10">
        <f t="shared" si="37"/>
        <v>0</v>
      </c>
      <c r="Z149" s="57" t="str">
        <f t="shared" si="49"/>
        <v>$0.00</v>
      </c>
      <c r="AA149" s="79" t="str">
        <f t="shared" si="38"/>
        <v/>
      </c>
      <c r="AB149" s="23"/>
      <c r="AC149" s="60">
        <f t="shared" si="39"/>
        <v>0</v>
      </c>
      <c r="AD149" s="60">
        <f t="shared" si="40"/>
        <v>0</v>
      </c>
      <c r="AE149">
        <f t="shared" si="41"/>
        <v>0</v>
      </c>
      <c r="AF149" s="60">
        <f t="shared" si="42"/>
        <v>0</v>
      </c>
      <c r="AG149">
        <f t="shared" si="43"/>
        <v>0</v>
      </c>
      <c r="AH149">
        <f t="shared" si="44"/>
        <v>0</v>
      </c>
      <c r="AI149" s="60">
        <f t="shared" si="45"/>
        <v>0</v>
      </c>
      <c r="AJ149" s="60">
        <f t="shared" si="46"/>
        <v>0</v>
      </c>
      <c r="AK149" s="60">
        <f t="shared" si="48"/>
        <v>0</v>
      </c>
      <c r="AL149" s="66">
        <f t="shared" si="47"/>
        <v>0</v>
      </c>
    </row>
    <row r="150" spans="1:38" ht="15">
      <c r="A150">
        <v>139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R150" s="45" t="str">
        <f>IF('CalcEng 2'!BB283&gt;0,'CalcEng 2'!BB283,"")</f>
        <v/>
      </c>
      <c r="S150" s="45" t="str">
        <f>IF('CalcEng 2'!BC283&gt;0,'CalcEng 2'!BC283,"")</f>
        <v/>
      </c>
      <c r="T150" s="45" t="str">
        <f>IF('CalcEng 2'!BD283&gt;0,'CalcEng 2'!BD283,"")</f>
        <v/>
      </c>
      <c r="U150" s="45" t="str">
        <f>IF('CalcEng 2'!BE283&gt;0,'CalcEng 2'!BE283,"")</f>
        <v/>
      </c>
      <c r="V150" s="45" t="str">
        <f>IF('CalcEng 2'!BF283&gt;0,'CalcEng 2'!BF283,"")</f>
        <v/>
      </c>
      <c r="W150" s="54">
        <f t="shared" si="35"/>
        <v>0</v>
      </c>
      <c r="X150" s="6" t="str">
        <f t="shared" si="36"/>
        <v/>
      </c>
      <c r="Y150" s="8">
        <f t="shared" si="37"/>
        <v>0</v>
      </c>
      <c r="Z150" s="57" t="str">
        <f t="shared" si="49"/>
        <v>$0.00</v>
      </c>
      <c r="AA150" s="79" t="str">
        <f t="shared" si="38"/>
        <v/>
      </c>
      <c r="AB150" s="23"/>
      <c r="AC150" s="60">
        <f t="shared" si="39"/>
        <v>0</v>
      </c>
      <c r="AD150" s="60">
        <f t="shared" si="40"/>
        <v>0</v>
      </c>
      <c r="AE150">
        <f t="shared" si="41"/>
        <v>0</v>
      </c>
      <c r="AF150" s="60">
        <f t="shared" si="42"/>
        <v>0</v>
      </c>
      <c r="AG150">
        <f t="shared" si="43"/>
        <v>0</v>
      </c>
      <c r="AH150">
        <f t="shared" si="44"/>
        <v>0</v>
      </c>
      <c r="AI150" s="60">
        <f t="shared" si="45"/>
        <v>0</v>
      </c>
      <c r="AJ150" s="60">
        <f t="shared" si="46"/>
        <v>0</v>
      </c>
      <c r="AK150" s="60">
        <f t="shared" si="48"/>
        <v>0</v>
      </c>
      <c r="AL150" s="66">
        <f t="shared" si="47"/>
        <v>0</v>
      </c>
    </row>
    <row r="151" spans="1:38" ht="15.75" thickBot="1">
      <c r="A151">
        <v>140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R151" s="45" t="str">
        <f>IF('CalcEng 2'!BB285&gt;0,'CalcEng 2'!BB285,"")</f>
        <v/>
      </c>
      <c r="S151" s="45" t="str">
        <f>IF('CalcEng 2'!BC285&gt;0,'CalcEng 2'!BC285,"")</f>
        <v/>
      </c>
      <c r="T151" s="45" t="str">
        <f>IF('CalcEng 2'!BD285&gt;0,'CalcEng 2'!BD285,"")</f>
        <v/>
      </c>
      <c r="U151" s="45" t="str">
        <f>IF('CalcEng 2'!BE285&gt;0,'CalcEng 2'!BE285,"")</f>
        <v/>
      </c>
      <c r="V151" s="45" t="str">
        <f>IF('CalcEng 2'!BF285&gt;0,'CalcEng 2'!BF285,"")</f>
        <v/>
      </c>
      <c r="W151" s="55">
        <f t="shared" si="35"/>
        <v>0</v>
      </c>
      <c r="X151" s="9" t="str">
        <f t="shared" si="36"/>
        <v/>
      </c>
      <c r="Y151" s="10">
        <f t="shared" si="37"/>
        <v>0</v>
      </c>
      <c r="Z151" s="57" t="str">
        <f t="shared" si="49"/>
        <v>$0.00</v>
      </c>
      <c r="AA151" s="79" t="str">
        <f t="shared" si="38"/>
        <v/>
      </c>
      <c r="AB151" s="23"/>
      <c r="AC151" s="60">
        <f t="shared" si="39"/>
        <v>0</v>
      </c>
      <c r="AD151" s="60">
        <f t="shared" si="40"/>
        <v>0</v>
      </c>
      <c r="AE151">
        <f t="shared" si="41"/>
        <v>0</v>
      </c>
      <c r="AF151" s="60">
        <f t="shared" si="42"/>
        <v>0</v>
      </c>
      <c r="AG151">
        <f t="shared" si="43"/>
        <v>0</v>
      </c>
      <c r="AH151">
        <f t="shared" si="44"/>
        <v>0</v>
      </c>
      <c r="AI151" s="60">
        <f t="shared" si="45"/>
        <v>0</v>
      </c>
      <c r="AJ151" s="60">
        <f t="shared" si="46"/>
        <v>0</v>
      </c>
      <c r="AK151" s="60">
        <f t="shared" si="48"/>
        <v>0</v>
      </c>
      <c r="AL151" s="66">
        <f t="shared" si="47"/>
        <v>0</v>
      </c>
    </row>
    <row r="152" spans="1:38" ht="15">
      <c r="A152">
        <v>141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R152" s="45" t="str">
        <f>IF('CalcEng 2'!BB287&gt;0,'CalcEng 2'!BB287,"")</f>
        <v/>
      </c>
      <c r="S152" s="45" t="str">
        <f>IF('CalcEng 2'!BC287&gt;0,'CalcEng 2'!BC287,"")</f>
        <v/>
      </c>
      <c r="T152" s="45" t="str">
        <f>IF('CalcEng 2'!BD287&gt;0,'CalcEng 2'!BD287,"")</f>
        <v/>
      </c>
      <c r="U152" s="45" t="str">
        <f>IF('CalcEng 2'!BE287&gt;0,'CalcEng 2'!BE287,"")</f>
        <v/>
      </c>
      <c r="V152" s="45" t="str">
        <f>IF('CalcEng 2'!BF287&gt;0,'CalcEng 2'!BF287,"")</f>
        <v/>
      </c>
      <c r="W152" s="54">
        <f t="shared" si="35"/>
        <v>0</v>
      </c>
      <c r="X152" s="6" t="str">
        <f t="shared" si="36"/>
        <v/>
      </c>
      <c r="Y152" s="8">
        <f t="shared" si="37"/>
        <v>0</v>
      </c>
      <c r="Z152" s="57" t="str">
        <f t="shared" si="49"/>
        <v>$0.00</v>
      </c>
      <c r="AA152" s="79" t="str">
        <f t="shared" si="38"/>
        <v/>
      </c>
      <c r="AB152" s="23"/>
      <c r="AC152" s="60">
        <f t="shared" si="39"/>
        <v>0</v>
      </c>
      <c r="AD152" s="60">
        <f t="shared" si="40"/>
        <v>0</v>
      </c>
      <c r="AE152">
        <f t="shared" si="41"/>
        <v>0</v>
      </c>
      <c r="AF152" s="60">
        <f t="shared" si="42"/>
        <v>0</v>
      </c>
      <c r="AG152">
        <f t="shared" si="43"/>
        <v>0</v>
      </c>
      <c r="AH152">
        <f t="shared" si="44"/>
        <v>0</v>
      </c>
      <c r="AI152" s="60">
        <f t="shared" si="45"/>
        <v>0</v>
      </c>
      <c r="AJ152" s="60">
        <f t="shared" si="46"/>
        <v>0</v>
      </c>
      <c r="AK152" s="60">
        <f t="shared" si="48"/>
        <v>0</v>
      </c>
      <c r="AL152" s="66">
        <f t="shared" si="47"/>
        <v>0</v>
      </c>
    </row>
    <row r="153" spans="1:38" ht="15.75" thickBot="1">
      <c r="A153">
        <v>142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R153" s="45" t="str">
        <f>IF('CalcEng 2'!BB289&gt;0,'CalcEng 2'!BB289,"")</f>
        <v/>
      </c>
      <c r="S153" s="45" t="str">
        <f>IF('CalcEng 2'!BC289&gt;0,'CalcEng 2'!BC289,"")</f>
        <v/>
      </c>
      <c r="T153" s="45" t="str">
        <f>IF('CalcEng 2'!BD289&gt;0,'CalcEng 2'!BD289,"")</f>
        <v/>
      </c>
      <c r="U153" s="45" t="str">
        <f>IF('CalcEng 2'!BE289&gt;0,'CalcEng 2'!BE289,"")</f>
        <v/>
      </c>
      <c r="V153" s="45" t="str">
        <f>IF('CalcEng 2'!BF289&gt;0,'CalcEng 2'!BF289,"")</f>
        <v/>
      </c>
      <c r="W153" s="55">
        <f t="shared" si="35"/>
        <v>0</v>
      </c>
      <c r="X153" s="9" t="str">
        <f t="shared" si="36"/>
        <v/>
      </c>
      <c r="Y153" s="10">
        <f t="shared" si="37"/>
        <v>0</v>
      </c>
      <c r="Z153" s="57" t="str">
        <f t="shared" si="49"/>
        <v>$0.00</v>
      </c>
      <c r="AA153" s="79" t="str">
        <f t="shared" si="38"/>
        <v/>
      </c>
      <c r="AB153" s="23"/>
      <c r="AC153" s="60">
        <f t="shared" si="39"/>
        <v>0</v>
      </c>
      <c r="AD153" s="60">
        <f t="shared" si="40"/>
        <v>0</v>
      </c>
      <c r="AE153">
        <f t="shared" si="41"/>
        <v>0</v>
      </c>
      <c r="AF153" s="60">
        <f t="shared" si="42"/>
        <v>0</v>
      </c>
      <c r="AG153">
        <f t="shared" si="43"/>
        <v>0</v>
      </c>
      <c r="AH153">
        <f t="shared" si="44"/>
        <v>0</v>
      </c>
      <c r="AI153" s="60">
        <f t="shared" si="45"/>
        <v>0</v>
      </c>
      <c r="AJ153" s="60">
        <f t="shared" si="46"/>
        <v>0</v>
      </c>
      <c r="AK153" s="60">
        <f t="shared" si="48"/>
        <v>0</v>
      </c>
      <c r="AL153" s="66">
        <f t="shared" si="47"/>
        <v>0</v>
      </c>
    </row>
    <row r="154" spans="1:38" ht="15">
      <c r="A154">
        <v>143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R154" s="45" t="str">
        <f>IF('CalcEng 2'!BB291&gt;0,'CalcEng 2'!BB291,"")</f>
        <v/>
      </c>
      <c r="S154" s="45" t="str">
        <f>IF('CalcEng 2'!BC291&gt;0,'CalcEng 2'!BC291,"")</f>
        <v/>
      </c>
      <c r="T154" s="45" t="str">
        <f>IF('CalcEng 2'!BD291&gt;0,'CalcEng 2'!BD291,"")</f>
        <v/>
      </c>
      <c r="U154" s="45" t="str">
        <f>IF('CalcEng 2'!BE291&gt;0,'CalcEng 2'!BE291,"")</f>
        <v/>
      </c>
      <c r="V154" s="45" t="str">
        <f>IF('CalcEng 2'!BF291&gt;0,'CalcEng 2'!BF291,"")</f>
        <v/>
      </c>
      <c r="W154" s="54">
        <f t="shared" si="35"/>
        <v>0</v>
      </c>
      <c r="X154" s="6" t="str">
        <f t="shared" si="36"/>
        <v/>
      </c>
      <c r="Y154" s="8">
        <f t="shared" si="37"/>
        <v>0</v>
      </c>
      <c r="Z154" s="57" t="str">
        <f t="shared" si="49"/>
        <v>$0.00</v>
      </c>
      <c r="AA154" s="79" t="str">
        <f t="shared" si="38"/>
        <v/>
      </c>
      <c r="AB154" s="23"/>
      <c r="AC154" s="60">
        <f t="shared" si="39"/>
        <v>0</v>
      </c>
      <c r="AD154" s="60">
        <f t="shared" si="40"/>
        <v>0</v>
      </c>
      <c r="AE154">
        <f t="shared" si="41"/>
        <v>0</v>
      </c>
      <c r="AF154" s="60">
        <f t="shared" si="42"/>
        <v>0</v>
      </c>
      <c r="AG154">
        <f t="shared" si="43"/>
        <v>0</v>
      </c>
      <c r="AH154">
        <f t="shared" si="44"/>
        <v>0</v>
      </c>
      <c r="AI154" s="60">
        <f t="shared" si="45"/>
        <v>0</v>
      </c>
      <c r="AJ154" s="60">
        <f t="shared" si="46"/>
        <v>0</v>
      </c>
      <c r="AK154" s="60">
        <f t="shared" si="48"/>
        <v>0</v>
      </c>
      <c r="AL154" s="66">
        <f t="shared" si="47"/>
        <v>0</v>
      </c>
    </row>
    <row r="155" spans="1:38" ht="15.75" thickBot="1">
      <c r="A155">
        <v>144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R155" s="45" t="str">
        <f>IF('CalcEng 2'!BB293&gt;0,'CalcEng 2'!BB293,"")</f>
        <v/>
      </c>
      <c r="S155" s="45" t="str">
        <f>IF('CalcEng 2'!BC293&gt;0,'CalcEng 2'!BC293,"")</f>
        <v/>
      </c>
      <c r="T155" s="45" t="str">
        <f>IF('CalcEng 2'!BD293&gt;0,'CalcEng 2'!BD293,"")</f>
        <v/>
      </c>
      <c r="U155" s="45" t="str">
        <f>IF('CalcEng 2'!BE293&gt;0,'CalcEng 2'!BE293,"")</f>
        <v/>
      </c>
      <c r="V155" s="45" t="str">
        <f>IF('CalcEng 2'!BF293&gt;0,'CalcEng 2'!BF293,"")</f>
        <v/>
      </c>
      <c r="W155" s="55">
        <f t="shared" si="35"/>
        <v>0</v>
      </c>
      <c r="X155" s="9" t="str">
        <f t="shared" si="36"/>
        <v/>
      </c>
      <c r="Y155" s="10">
        <f t="shared" si="37"/>
        <v>0</v>
      </c>
      <c r="Z155" s="57" t="str">
        <f t="shared" si="49"/>
        <v>$0.00</v>
      </c>
      <c r="AA155" s="79" t="str">
        <f t="shared" si="38"/>
        <v/>
      </c>
      <c r="AB155" s="23"/>
      <c r="AC155" s="60">
        <f t="shared" si="39"/>
        <v>0</v>
      </c>
      <c r="AD155" s="60">
        <f t="shared" si="40"/>
        <v>0</v>
      </c>
      <c r="AE155">
        <f t="shared" si="41"/>
        <v>0</v>
      </c>
      <c r="AF155" s="60">
        <f t="shared" si="42"/>
        <v>0</v>
      </c>
      <c r="AG155">
        <f t="shared" si="43"/>
        <v>0</v>
      </c>
      <c r="AH155">
        <f t="shared" si="44"/>
        <v>0</v>
      </c>
      <c r="AI155" s="60">
        <f t="shared" si="45"/>
        <v>0</v>
      </c>
      <c r="AJ155" s="60">
        <f t="shared" si="46"/>
        <v>0</v>
      </c>
      <c r="AK155" s="60">
        <f t="shared" si="48"/>
        <v>0</v>
      </c>
      <c r="AL155" s="66">
        <f t="shared" si="47"/>
        <v>0</v>
      </c>
    </row>
    <row r="156" spans="1:38" ht="15">
      <c r="A156">
        <v>145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R156" s="45" t="str">
        <f>IF('CalcEng 2'!BB295&gt;0,'CalcEng 2'!BB295,"")</f>
        <v/>
      </c>
      <c r="S156" s="45" t="str">
        <f>IF('CalcEng 2'!BC295&gt;0,'CalcEng 2'!BC295,"")</f>
        <v/>
      </c>
      <c r="T156" s="45" t="str">
        <f>IF('CalcEng 2'!BD295&gt;0,'CalcEng 2'!BD295,"")</f>
        <v/>
      </c>
      <c r="U156" s="45" t="str">
        <f>IF('CalcEng 2'!BE295&gt;0,'CalcEng 2'!BE295,"")</f>
        <v/>
      </c>
      <c r="V156" s="45" t="str">
        <f>IF('CalcEng 2'!BF295&gt;0,'CalcEng 2'!BF295,"")</f>
        <v/>
      </c>
      <c r="W156" s="54">
        <f t="shared" si="35"/>
        <v>0</v>
      </c>
      <c r="X156" s="6" t="str">
        <f t="shared" si="36"/>
        <v/>
      </c>
      <c r="Y156" s="8">
        <f t="shared" si="37"/>
        <v>0</v>
      </c>
      <c r="Z156" s="57" t="str">
        <f t="shared" si="49"/>
        <v>$0.00</v>
      </c>
      <c r="AA156" s="79" t="str">
        <f t="shared" si="38"/>
        <v/>
      </c>
      <c r="AB156" s="23"/>
      <c r="AC156" s="60">
        <f t="shared" si="39"/>
        <v>0</v>
      </c>
      <c r="AD156" s="60">
        <f t="shared" si="40"/>
        <v>0</v>
      </c>
      <c r="AE156">
        <f t="shared" si="41"/>
        <v>0</v>
      </c>
      <c r="AF156" s="60">
        <f t="shared" si="42"/>
        <v>0</v>
      </c>
      <c r="AG156">
        <f t="shared" si="43"/>
        <v>0</v>
      </c>
      <c r="AH156">
        <f t="shared" si="44"/>
        <v>0</v>
      </c>
      <c r="AI156" s="60">
        <f t="shared" si="45"/>
        <v>0</v>
      </c>
      <c r="AJ156" s="60">
        <f t="shared" si="46"/>
        <v>0</v>
      </c>
      <c r="AK156" s="60">
        <f t="shared" si="48"/>
        <v>0</v>
      </c>
      <c r="AL156" s="66">
        <f t="shared" si="47"/>
        <v>0</v>
      </c>
    </row>
    <row r="157" spans="1:38" ht="15.75" thickBot="1">
      <c r="A157">
        <v>146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R157" s="45" t="str">
        <f>IF('CalcEng 2'!BB297&gt;0,'CalcEng 2'!BB297,"")</f>
        <v/>
      </c>
      <c r="S157" s="45" t="str">
        <f>IF('CalcEng 2'!BC297&gt;0,'CalcEng 2'!BC297,"")</f>
        <v/>
      </c>
      <c r="T157" s="45" t="str">
        <f>IF('CalcEng 2'!BD297&gt;0,'CalcEng 2'!BD297,"")</f>
        <v/>
      </c>
      <c r="U157" s="45" t="str">
        <f>IF('CalcEng 2'!BE297&gt;0,'CalcEng 2'!BE297,"")</f>
        <v/>
      </c>
      <c r="V157" s="45" t="str">
        <f>IF('CalcEng 2'!BF297&gt;0,'CalcEng 2'!BF297,"")</f>
        <v/>
      </c>
      <c r="W157" s="55">
        <f t="shared" si="35"/>
        <v>0</v>
      </c>
      <c r="X157" s="9" t="str">
        <f t="shared" si="36"/>
        <v/>
      </c>
      <c r="Y157" s="10">
        <f t="shared" si="37"/>
        <v>0</v>
      </c>
      <c r="Z157" s="57" t="str">
        <f t="shared" si="49"/>
        <v>$0.00</v>
      </c>
      <c r="AA157" s="79" t="str">
        <f t="shared" si="38"/>
        <v/>
      </c>
      <c r="AB157" s="23"/>
      <c r="AC157" s="60">
        <f t="shared" si="39"/>
        <v>0</v>
      </c>
      <c r="AD157" s="60">
        <f t="shared" si="40"/>
        <v>0</v>
      </c>
      <c r="AE157">
        <f t="shared" si="41"/>
        <v>0</v>
      </c>
      <c r="AF157" s="60">
        <f t="shared" si="42"/>
        <v>0</v>
      </c>
      <c r="AG157">
        <f t="shared" si="43"/>
        <v>0</v>
      </c>
      <c r="AH157">
        <f t="shared" si="44"/>
        <v>0</v>
      </c>
      <c r="AI157" s="60">
        <f t="shared" si="45"/>
        <v>0</v>
      </c>
      <c r="AJ157" s="60">
        <f t="shared" si="46"/>
        <v>0</v>
      </c>
      <c r="AK157" s="60">
        <f t="shared" si="48"/>
        <v>0</v>
      </c>
      <c r="AL157" s="66">
        <f t="shared" si="47"/>
        <v>0</v>
      </c>
    </row>
    <row r="158" spans="1:38" ht="15">
      <c r="A158">
        <v>147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R158" s="45" t="str">
        <f>IF('CalcEng 2'!BB299&gt;0,'CalcEng 2'!BB299,"")</f>
        <v/>
      </c>
      <c r="S158" s="45" t="str">
        <f>IF('CalcEng 2'!BC299&gt;0,'CalcEng 2'!BC299,"")</f>
        <v/>
      </c>
      <c r="T158" s="45" t="str">
        <f>IF('CalcEng 2'!BD299&gt;0,'CalcEng 2'!BD299,"")</f>
        <v/>
      </c>
      <c r="U158" s="45" t="str">
        <f>IF('CalcEng 2'!BE299&gt;0,'CalcEng 2'!BE299,"")</f>
        <v/>
      </c>
      <c r="V158" s="45" t="str">
        <f>IF('CalcEng 2'!BF299&gt;0,'CalcEng 2'!BF299,"")</f>
        <v/>
      </c>
      <c r="W158" s="54">
        <f t="shared" si="35"/>
        <v>0</v>
      </c>
      <c r="X158" s="6" t="str">
        <f t="shared" si="36"/>
        <v/>
      </c>
      <c r="Y158" s="8">
        <f t="shared" si="37"/>
        <v>0</v>
      </c>
      <c r="Z158" s="57" t="str">
        <f t="shared" si="49"/>
        <v>$0.00</v>
      </c>
      <c r="AA158" s="79" t="str">
        <f t="shared" si="38"/>
        <v/>
      </c>
      <c r="AB158" s="23"/>
      <c r="AC158" s="60">
        <f t="shared" si="39"/>
        <v>0</v>
      </c>
      <c r="AD158" s="60">
        <f t="shared" si="40"/>
        <v>0</v>
      </c>
      <c r="AE158">
        <f t="shared" si="41"/>
        <v>0</v>
      </c>
      <c r="AF158" s="60">
        <f t="shared" si="42"/>
        <v>0</v>
      </c>
      <c r="AG158">
        <f t="shared" si="43"/>
        <v>0</v>
      </c>
      <c r="AH158">
        <f t="shared" si="44"/>
        <v>0</v>
      </c>
      <c r="AI158" s="60">
        <f t="shared" si="45"/>
        <v>0</v>
      </c>
      <c r="AJ158" s="60">
        <f t="shared" si="46"/>
        <v>0</v>
      </c>
      <c r="AK158" s="60">
        <f t="shared" si="48"/>
        <v>0</v>
      </c>
      <c r="AL158" s="66">
        <f t="shared" si="47"/>
        <v>0</v>
      </c>
    </row>
    <row r="159" spans="1:38" ht="15.75" thickBot="1">
      <c r="A159">
        <v>148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R159" s="45" t="str">
        <f>IF('CalcEng 2'!BB301&gt;0,'CalcEng 2'!BB301,"")</f>
        <v/>
      </c>
      <c r="S159" s="45" t="str">
        <f>IF('CalcEng 2'!BC301&gt;0,'CalcEng 2'!BC301,"")</f>
        <v/>
      </c>
      <c r="T159" s="45" t="str">
        <f>IF('CalcEng 2'!BD301&gt;0,'CalcEng 2'!BD301,"")</f>
        <v/>
      </c>
      <c r="U159" s="45" t="str">
        <f>IF('CalcEng 2'!BE301&gt;0,'CalcEng 2'!BE301,"")</f>
        <v/>
      </c>
      <c r="V159" s="45" t="str">
        <f>IF('CalcEng 2'!BF301&gt;0,'CalcEng 2'!BF301,"")</f>
        <v/>
      </c>
      <c r="W159" s="55">
        <f t="shared" si="35"/>
        <v>0</v>
      </c>
      <c r="X159" s="9" t="str">
        <f t="shared" si="36"/>
        <v/>
      </c>
      <c r="Y159" s="10">
        <f t="shared" si="37"/>
        <v>0</v>
      </c>
      <c r="Z159" s="57" t="str">
        <f t="shared" si="49"/>
        <v>$0.00</v>
      </c>
      <c r="AA159" s="79" t="str">
        <f t="shared" si="38"/>
        <v/>
      </c>
      <c r="AB159" s="23"/>
      <c r="AC159" s="60">
        <f t="shared" si="39"/>
        <v>0</v>
      </c>
      <c r="AD159" s="60">
        <f t="shared" si="40"/>
        <v>0</v>
      </c>
      <c r="AE159">
        <f t="shared" si="41"/>
        <v>0</v>
      </c>
      <c r="AF159" s="60">
        <f t="shared" si="42"/>
        <v>0</v>
      </c>
      <c r="AG159">
        <f t="shared" si="43"/>
        <v>0</v>
      </c>
      <c r="AH159">
        <f t="shared" si="44"/>
        <v>0</v>
      </c>
      <c r="AI159" s="60">
        <f t="shared" si="45"/>
        <v>0</v>
      </c>
      <c r="AJ159" s="60">
        <f t="shared" si="46"/>
        <v>0</v>
      </c>
      <c r="AK159" s="60">
        <f t="shared" si="48"/>
        <v>0</v>
      </c>
      <c r="AL159" s="66">
        <f t="shared" si="47"/>
        <v>0</v>
      </c>
    </row>
    <row r="160" spans="1:38" ht="15">
      <c r="A160">
        <v>149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R160" s="45" t="str">
        <f>IF('CalcEng 2'!BB303&gt;0,'CalcEng 2'!BB303,"")</f>
        <v/>
      </c>
      <c r="S160" s="45" t="str">
        <f>IF('CalcEng 2'!BC303&gt;0,'CalcEng 2'!BC303,"")</f>
        <v/>
      </c>
      <c r="T160" s="45" t="str">
        <f>IF('CalcEng 2'!BD303&gt;0,'CalcEng 2'!BD303,"")</f>
        <v/>
      </c>
      <c r="U160" s="45" t="str">
        <f>IF('CalcEng 2'!BE303&gt;0,'CalcEng 2'!BE303,"")</f>
        <v/>
      </c>
      <c r="V160" s="45" t="str">
        <f>IF('CalcEng 2'!BF303&gt;0,'CalcEng 2'!BF303,"")</f>
        <v/>
      </c>
      <c r="W160" s="54">
        <f t="shared" si="35"/>
        <v>0</v>
      </c>
      <c r="X160" s="6" t="str">
        <f t="shared" si="36"/>
        <v/>
      </c>
      <c r="Y160" s="8">
        <f t="shared" si="37"/>
        <v>0</v>
      </c>
      <c r="Z160" s="57" t="str">
        <f t="shared" si="49"/>
        <v>$0.00</v>
      </c>
      <c r="AA160" s="79" t="str">
        <f t="shared" si="38"/>
        <v/>
      </c>
      <c r="AB160" s="23"/>
      <c r="AC160" s="60">
        <f t="shared" si="39"/>
        <v>0</v>
      </c>
      <c r="AD160" s="60">
        <f t="shared" si="40"/>
        <v>0</v>
      </c>
      <c r="AE160">
        <f t="shared" si="41"/>
        <v>0</v>
      </c>
      <c r="AF160" s="60">
        <f t="shared" si="42"/>
        <v>0</v>
      </c>
      <c r="AG160">
        <f t="shared" si="43"/>
        <v>0</v>
      </c>
      <c r="AH160">
        <f t="shared" si="44"/>
        <v>0</v>
      </c>
      <c r="AI160" s="60">
        <f t="shared" si="45"/>
        <v>0</v>
      </c>
      <c r="AJ160" s="60">
        <f t="shared" si="46"/>
        <v>0</v>
      </c>
      <c r="AK160" s="60">
        <f t="shared" si="48"/>
        <v>0</v>
      </c>
      <c r="AL160" s="66">
        <f t="shared" si="47"/>
        <v>0</v>
      </c>
    </row>
    <row r="161" spans="1:38" ht="15.75" thickBot="1">
      <c r="A161">
        <v>150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R161" s="45" t="str">
        <f>IF('CalcEng 2'!BB305&gt;0,'CalcEng 2'!BB305,"")</f>
        <v/>
      </c>
      <c r="S161" s="45" t="str">
        <f>IF('CalcEng 2'!BC305&gt;0,'CalcEng 2'!BC305,"")</f>
        <v/>
      </c>
      <c r="T161" s="45" t="str">
        <f>IF('CalcEng 2'!BD305&gt;0,'CalcEng 2'!BD305,"")</f>
        <v/>
      </c>
      <c r="U161" s="45" t="str">
        <f>IF('CalcEng 2'!BE305&gt;0,'CalcEng 2'!BE305,"")</f>
        <v/>
      </c>
      <c r="V161" s="45" t="str">
        <f>IF('CalcEng 2'!BF305&gt;0,'CalcEng 2'!BF305,"")</f>
        <v/>
      </c>
      <c r="W161" s="55">
        <f t="shared" si="35"/>
        <v>0</v>
      </c>
      <c r="X161" s="9" t="str">
        <f t="shared" si="36"/>
        <v/>
      </c>
      <c r="Y161" s="10">
        <f t="shared" si="37"/>
        <v>0</v>
      </c>
      <c r="Z161" s="57" t="str">
        <f t="shared" si="49"/>
        <v>$0.00</v>
      </c>
      <c r="AA161" s="79" t="str">
        <f t="shared" si="38"/>
        <v/>
      </c>
      <c r="AB161" s="23"/>
      <c r="AC161" s="60">
        <f t="shared" si="39"/>
        <v>0</v>
      </c>
      <c r="AD161" s="60">
        <f t="shared" si="40"/>
        <v>0</v>
      </c>
      <c r="AE161">
        <f t="shared" si="41"/>
        <v>0</v>
      </c>
      <c r="AF161" s="60">
        <f t="shared" si="42"/>
        <v>0</v>
      </c>
      <c r="AG161">
        <f t="shared" si="43"/>
        <v>0</v>
      </c>
      <c r="AH161">
        <f t="shared" si="44"/>
        <v>0</v>
      </c>
      <c r="AI161" s="60">
        <f t="shared" si="45"/>
        <v>0</v>
      </c>
      <c r="AJ161" s="60">
        <f t="shared" si="46"/>
        <v>0</v>
      </c>
      <c r="AK161" s="60">
        <f t="shared" si="48"/>
        <v>0</v>
      </c>
      <c r="AL161" s="66">
        <f t="shared" si="47"/>
        <v>0</v>
      </c>
    </row>
    <row r="162" spans="1:38" ht="15">
      <c r="A162">
        <v>151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R162" s="45" t="str">
        <f>IF('CalcEng 2'!BB307&gt;0,'CalcEng 2'!BB307,"")</f>
        <v/>
      </c>
      <c r="S162" s="45" t="str">
        <f>IF('CalcEng 2'!BC307&gt;0,'CalcEng 2'!BC307,"")</f>
        <v/>
      </c>
      <c r="T162" s="45" t="str">
        <f>IF('CalcEng 2'!BD307&gt;0,'CalcEng 2'!BD307,"")</f>
        <v/>
      </c>
      <c r="U162" s="45" t="str">
        <f>IF('CalcEng 2'!BE307&gt;0,'CalcEng 2'!BE307,"")</f>
        <v/>
      </c>
      <c r="V162" s="45" t="str">
        <f>IF('CalcEng 2'!BF307&gt;0,'CalcEng 2'!BF307,"")</f>
        <v/>
      </c>
      <c r="W162" s="54">
        <f t="shared" si="35"/>
        <v>0</v>
      </c>
      <c r="X162" s="6" t="str">
        <f t="shared" si="36"/>
        <v/>
      </c>
      <c r="Y162" s="8">
        <f t="shared" si="37"/>
        <v>0</v>
      </c>
      <c r="Z162" s="57" t="str">
        <f t="shared" si="49"/>
        <v>$0.00</v>
      </c>
      <c r="AA162" s="79" t="str">
        <f t="shared" si="38"/>
        <v/>
      </c>
      <c r="AB162" s="23"/>
      <c r="AC162" s="60">
        <f t="shared" si="39"/>
        <v>0</v>
      </c>
      <c r="AD162" s="60">
        <f t="shared" si="40"/>
        <v>0</v>
      </c>
      <c r="AE162">
        <f t="shared" si="41"/>
        <v>0</v>
      </c>
      <c r="AF162" s="60">
        <f t="shared" si="42"/>
        <v>0</v>
      </c>
      <c r="AG162">
        <f t="shared" si="43"/>
        <v>0</v>
      </c>
      <c r="AH162">
        <f t="shared" si="44"/>
        <v>0</v>
      </c>
      <c r="AI162" s="60">
        <f t="shared" si="45"/>
        <v>0</v>
      </c>
      <c r="AJ162" s="60">
        <f t="shared" si="46"/>
        <v>0</v>
      </c>
      <c r="AK162" s="60">
        <f t="shared" si="48"/>
        <v>0</v>
      </c>
      <c r="AL162" s="66">
        <f t="shared" si="47"/>
        <v>0</v>
      </c>
    </row>
    <row r="163" spans="1:38" ht="15.75" thickBot="1">
      <c r="A163">
        <v>152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R163" s="45" t="str">
        <f>IF('CalcEng 2'!BB309&gt;0,'CalcEng 2'!BB309,"")</f>
        <v/>
      </c>
      <c r="S163" s="45" t="str">
        <f>IF('CalcEng 2'!BC309&gt;0,'CalcEng 2'!BC309,"")</f>
        <v/>
      </c>
      <c r="T163" s="45" t="str">
        <f>IF('CalcEng 2'!BD309&gt;0,'CalcEng 2'!BD309,"")</f>
        <v/>
      </c>
      <c r="U163" s="45" t="str">
        <f>IF('CalcEng 2'!BE309&gt;0,'CalcEng 2'!BE309,"")</f>
        <v/>
      </c>
      <c r="V163" s="45" t="str">
        <f>IF('CalcEng 2'!BF309&gt;0,'CalcEng 2'!BF309,"")</f>
        <v/>
      </c>
      <c r="W163" s="55">
        <f t="shared" si="35"/>
        <v>0</v>
      </c>
      <c r="X163" s="9" t="str">
        <f t="shared" si="36"/>
        <v/>
      </c>
      <c r="Y163" s="10">
        <f t="shared" si="37"/>
        <v>0</v>
      </c>
      <c r="Z163" s="57" t="str">
        <f t="shared" si="49"/>
        <v>$0.00</v>
      </c>
      <c r="AA163" s="79" t="str">
        <f t="shared" si="38"/>
        <v/>
      </c>
      <c r="AB163" s="23"/>
      <c r="AC163" s="60">
        <f t="shared" si="39"/>
        <v>0</v>
      </c>
      <c r="AD163" s="60">
        <f t="shared" si="40"/>
        <v>0</v>
      </c>
      <c r="AE163">
        <f t="shared" si="41"/>
        <v>0</v>
      </c>
      <c r="AF163" s="60">
        <f t="shared" si="42"/>
        <v>0</v>
      </c>
      <c r="AG163">
        <f t="shared" si="43"/>
        <v>0</v>
      </c>
      <c r="AH163">
        <f t="shared" si="44"/>
        <v>0</v>
      </c>
      <c r="AI163" s="60">
        <f t="shared" si="45"/>
        <v>0</v>
      </c>
      <c r="AJ163" s="60">
        <f t="shared" si="46"/>
        <v>0</v>
      </c>
      <c r="AK163" s="60">
        <f t="shared" si="48"/>
        <v>0</v>
      </c>
      <c r="AL163" s="66">
        <f t="shared" si="47"/>
        <v>0</v>
      </c>
    </row>
    <row r="164" spans="1:38" ht="15">
      <c r="A164">
        <v>153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R164" s="45" t="str">
        <f>IF('CalcEng 2'!BB311&gt;0,'CalcEng 2'!BB311,"")</f>
        <v/>
      </c>
      <c r="S164" s="45" t="str">
        <f>IF('CalcEng 2'!BC311&gt;0,'CalcEng 2'!BC311,"")</f>
        <v/>
      </c>
      <c r="T164" s="45" t="str">
        <f>IF('CalcEng 2'!BD311&gt;0,'CalcEng 2'!BD311,"")</f>
        <v/>
      </c>
      <c r="U164" s="45" t="str">
        <f>IF('CalcEng 2'!BE311&gt;0,'CalcEng 2'!BE311,"")</f>
        <v/>
      </c>
      <c r="V164" s="45" t="str">
        <f>IF('CalcEng 2'!BF311&gt;0,'CalcEng 2'!BF311,"")</f>
        <v/>
      </c>
      <c r="W164" s="54">
        <f t="shared" si="35"/>
        <v>0</v>
      </c>
      <c r="X164" s="6" t="str">
        <f t="shared" si="36"/>
        <v/>
      </c>
      <c r="Y164" s="8">
        <f t="shared" si="37"/>
        <v>0</v>
      </c>
      <c r="Z164" s="57" t="str">
        <f t="shared" si="49"/>
        <v>$0.00</v>
      </c>
      <c r="AA164" s="79" t="str">
        <f t="shared" si="38"/>
        <v/>
      </c>
      <c r="AB164" s="23"/>
      <c r="AC164" s="60">
        <f t="shared" si="39"/>
        <v>0</v>
      </c>
      <c r="AD164" s="60">
        <f t="shared" si="40"/>
        <v>0</v>
      </c>
      <c r="AE164">
        <f t="shared" si="41"/>
        <v>0</v>
      </c>
      <c r="AF164" s="60">
        <f t="shared" si="42"/>
        <v>0</v>
      </c>
      <c r="AG164">
        <f t="shared" si="43"/>
        <v>0</v>
      </c>
      <c r="AH164">
        <f t="shared" si="44"/>
        <v>0</v>
      </c>
      <c r="AI164" s="60">
        <f t="shared" si="45"/>
        <v>0</v>
      </c>
      <c r="AJ164" s="60">
        <f t="shared" si="46"/>
        <v>0</v>
      </c>
      <c r="AK164" s="60">
        <f t="shared" si="48"/>
        <v>0</v>
      </c>
      <c r="AL164" s="66">
        <f t="shared" si="47"/>
        <v>0</v>
      </c>
    </row>
    <row r="165" spans="1:38" ht="15.75" thickBot="1">
      <c r="A165">
        <v>154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R165" s="45" t="str">
        <f>IF('CalcEng 2'!BB313&gt;0,'CalcEng 2'!BB313,"")</f>
        <v/>
      </c>
      <c r="S165" s="45" t="str">
        <f>IF('CalcEng 2'!BC313&gt;0,'CalcEng 2'!BC313,"")</f>
        <v/>
      </c>
      <c r="T165" s="45" t="str">
        <f>IF('CalcEng 2'!BD313&gt;0,'CalcEng 2'!BD313,"")</f>
        <v/>
      </c>
      <c r="U165" s="45" t="str">
        <f>IF('CalcEng 2'!BE313&gt;0,'CalcEng 2'!BE313,"")</f>
        <v/>
      </c>
      <c r="V165" s="45" t="str">
        <f>IF('CalcEng 2'!BF313&gt;0,'CalcEng 2'!BF313,"")</f>
        <v/>
      </c>
      <c r="W165" s="55">
        <f t="shared" si="35"/>
        <v>0</v>
      </c>
      <c r="X165" s="9" t="str">
        <f t="shared" si="36"/>
        <v/>
      </c>
      <c r="Y165" s="10">
        <f t="shared" si="37"/>
        <v>0</v>
      </c>
      <c r="Z165" s="57" t="str">
        <f t="shared" si="49"/>
        <v>$0.00</v>
      </c>
      <c r="AA165" s="79" t="str">
        <f t="shared" si="38"/>
        <v/>
      </c>
      <c r="AB165" s="23"/>
      <c r="AC165" s="60">
        <f t="shared" si="39"/>
        <v>0</v>
      </c>
      <c r="AD165" s="60">
        <f t="shared" si="40"/>
        <v>0</v>
      </c>
      <c r="AE165">
        <f t="shared" si="41"/>
        <v>0</v>
      </c>
      <c r="AF165" s="60">
        <f t="shared" si="42"/>
        <v>0</v>
      </c>
      <c r="AG165">
        <f t="shared" si="43"/>
        <v>0</v>
      </c>
      <c r="AH165">
        <f t="shared" si="44"/>
        <v>0</v>
      </c>
      <c r="AI165" s="60">
        <f t="shared" si="45"/>
        <v>0</v>
      </c>
      <c r="AJ165" s="60">
        <f t="shared" si="46"/>
        <v>0</v>
      </c>
      <c r="AK165" s="60">
        <f t="shared" si="48"/>
        <v>0</v>
      </c>
      <c r="AL165" s="66">
        <f t="shared" si="47"/>
        <v>0</v>
      </c>
    </row>
    <row r="166" spans="1:38" ht="15">
      <c r="A166">
        <v>155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R166" s="45" t="str">
        <f>IF('CalcEng 2'!BB315&gt;0,'CalcEng 2'!BB315,"")</f>
        <v/>
      </c>
      <c r="S166" s="45" t="str">
        <f>IF('CalcEng 2'!BC315&gt;0,'CalcEng 2'!BC315,"")</f>
        <v/>
      </c>
      <c r="T166" s="45" t="str">
        <f>IF('CalcEng 2'!BD315&gt;0,'CalcEng 2'!BD315,"")</f>
        <v/>
      </c>
      <c r="U166" s="45" t="str">
        <f>IF('CalcEng 2'!BE315&gt;0,'CalcEng 2'!BE315,"")</f>
        <v/>
      </c>
      <c r="V166" s="45" t="str">
        <f>IF('CalcEng 2'!BF315&gt;0,'CalcEng 2'!BF315,"")</f>
        <v/>
      </c>
      <c r="W166" s="54">
        <f t="shared" si="35"/>
        <v>0</v>
      </c>
      <c r="X166" s="6" t="str">
        <f t="shared" si="36"/>
        <v/>
      </c>
      <c r="Y166" s="8">
        <f t="shared" si="37"/>
        <v>0</v>
      </c>
      <c r="Z166" s="57" t="str">
        <f t="shared" si="49"/>
        <v>$0.00</v>
      </c>
      <c r="AA166" s="79" t="str">
        <f t="shared" si="38"/>
        <v/>
      </c>
      <c r="AB166" s="23"/>
      <c r="AC166" s="60">
        <f t="shared" si="39"/>
        <v>0</v>
      </c>
      <c r="AD166" s="60">
        <f t="shared" si="40"/>
        <v>0</v>
      </c>
      <c r="AE166">
        <f t="shared" si="41"/>
        <v>0</v>
      </c>
      <c r="AF166" s="60">
        <f t="shared" si="42"/>
        <v>0</v>
      </c>
      <c r="AG166">
        <f t="shared" si="43"/>
        <v>0</v>
      </c>
      <c r="AH166">
        <f t="shared" si="44"/>
        <v>0</v>
      </c>
      <c r="AI166" s="60">
        <f t="shared" si="45"/>
        <v>0</v>
      </c>
      <c r="AJ166" s="60">
        <f t="shared" si="46"/>
        <v>0</v>
      </c>
      <c r="AK166" s="60">
        <f t="shared" si="48"/>
        <v>0</v>
      </c>
      <c r="AL166" s="66">
        <f t="shared" si="47"/>
        <v>0</v>
      </c>
    </row>
    <row r="167" spans="1:38" ht="15.75" thickBot="1">
      <c r="A167">
        <v>156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R167" s="45" t="str">
        <f>IF('CalcEng 2'!BB317&gt;0,'CalcEng 2'!BB317,"")</f>
        <v/>
      </c>
      <c r="S167" s="45" t="str">
        <f>IF('CalcEng 2'!BC317&gt;0,'CalcEng 2'!BC317,"")</f>
        <v/>
      </c>
      <c r="T167" s="45" t="str">
        <f>IF('CalcEng 2'!BD317&gt;0,'CalcEng 2'!BD317,"")</f>
        <v/>
      </c>
      <c r="U167" s="45" t="str">
        <f>IF('CalcEng 2'!BE317&gt;0,'CalcEng 2'!BE317,"")</f>
        <v/>
      </c>
      <c r="V167" s="45" t="str">
        <f>IF('CalcEng 2'!BF317&gt;0,'CalcEng 2'!BF317,"")</f>
        <v/>
      </c>
      <c r="W167" s="55">
        <f t="shared" si="35"/>
        <v>0</v>
      </c>
      <c r="X167" s="9" t="str">
        <f t="shared" si="36"/>
        <v/>
      </c>
      <c r="Y167" s="10">
        <f t="shared" si="37"/>
        <v>0</v>
      </c>
      <c r="Z167" s="57" t="str">
        <f t="shared" si="49"/>
        <v>$0.00</v>
      </c>
      <c r="AA167" s="79" t="str">
        <f t="shared" si="38"/>
        <v/>
      </c>
      <c r="AB167" s="23"/>
      <c r="AC167" s="60">
        <f t="shared" si="39"/>
        <v>0</v>
      </c>
      <c r="AD167" s="60">
        <f t="shared" si="40"/>
        <v>0</v>
      </c>
      <c r="AE167">
        <f t="shared" si="41"/>
        <v>0</v>
      </c>
      <c r="AF167" s="60">
        <f t="shared" si="42"/>
        <v>0</v>
      </c>
      <c r="AG167">
        <f t="shared" si="43"/>
        <v>0</v>
      </c>
      <c r="AH167">
        <f t="shared" si="44"/>
        <v>0</v>
      </c>
      <c r="AI167" s="60">
        <f t="shared" si="45"/>
        <v>0</v>
      </c>
      <c r="AJ167" s="60">
        <f t="shared" si="46"/>
        <v>0</v>
      </c>
      <c r="AK167" s="60">
        <f t="shared" si="48"/>
        <v>0</v>
      </c>
      <c r="AL167" s="66">
        <f t="shared" si="47"/>
        <v>0</v>
      </c>
    </row>
    <row r="168" spans="1:38" ht="15">
      <c r="A168">
        <v>157</v>
      </c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R168" s="45" t="str">
        <f>IF('CalcEng 2'!BB319&gt;0,'CalcEng 2'!BB319,"")</f>
        <v/>
      </c>
      <c r="S168" s="45" t="str">
        <f>IF('CalcEng 2'!BC319&gt;0,'CalcEng 2'!BC319,"")</f>
        <v/>
      </c>
      <c r="T168" s="45" t="str">
        <f>IF('CalcEng 2'!BD319&gt;0,'CalcEng 2'!BD319,"")</f>
        <v/>
      </c>
      <c r="U168" s="45" t="str">
        <f>IF('CalcEng 2'!BE319&gt;0,'CalcEng 2'!BE319,"")</f>
        <v/>
      </c>
      <c r="V168" s="45" t="str">
        <f>IF('CalcEng 2'!BF319&gt;0,'CalcEng 2'!BF319,"")</f>
        <v/>
      </c>
      <c r="W168" s="54">
        <f t="shared" si="35"/>
        <v>0</v>
      </c>
      <c r="X168" s="6" t="str">
        <f t="shared" si="36"/>
        <v/>
      </c>
      <c r="Y168" s="8">
        <f t="shared" si="37"/>
        <v>0</v>
      </c>
      <c r="Z168" s="57" t="str">
        <f t="shared" si="49"/>
        <v>$0.00</v>
      </c>
      <c r="AA168" s="79" t="str">
        <f t="shared" si="38"/>
        <v/>
      </c>
      <c r="AB168" s="23"/>
      <c r="AC168" s="60">
        <f t="shared" si="39"/>
        <v>0</v>
      </c>
      <c r="AD168" s="60">
        <f t="shared" si="40"/>
        <v>0</v>
      </c>
      <c r="AE168">
        <f t="shared" si="41"/>
        <v>0</v>
      </c>
      <c r="AF168" s="60">
        <f t="shared" si="42"/>
        <v>0</v>
      </c>
      <c r="AG168">
        <f t="shared" si="43"/>
        <v>0</v>
      </c>
      <c r="AH168">
        <f t="shared" si="44"/>
        <v>0</v>
      </c>
      <c r="AI168" s="60">
        <f t="shared" si="45"/>
        <v>0</v>
      </c>
      <c r="AJ168" s="60">
        <f t="shared" si="46"/>
        <v>0</v>
      </c>
      <c r="AK168" s="60">
        <f t="shared" si="48"/>
        <v>0</v>
      </c>
      <c r="AL168" s="66">
        <f t="shared" si="47"/>
        <v>0</v>
      </c>
    </row>
    <row r="169" spans="1:38" ht="15.75" thickBot="1">
      <c r="A169">
        <v>158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R169" s="45" t="str">
        <f>IF('CalcEng 2'!BB321&gt;0,'CalcEng 2'!BB321,"")</f>
        <v/>
      </c>
      <c r="S169" s="45" t="str">
        <f>IF('CalcEng 2'!BC321&gt;0,'CalcEng 2'!BC321,"")</f>
        <v/>
      </c>
      <c r="T169" s="45" t="str">
        <f>IF('CalcEng 2'!BD321&gt;0,'CalcEng 2'!BD321,"")</f>
        <v/>
      </c>
      <c r="U169" s="45" t="str">
        <f>IF('CalcEng 2'!BE321&gt;0,'CalcEng 2'!BE321,"")</f>
        <v/>
      </c>
      <c r="V169" s="45" t="str">
        <f>IF('CalcEng 2'!BF321&gt;0,'CalcEng 2'!BF321,"")</f>
        <v/>
      </c>
      <c r="W169" s="55">
        <f t="shared" si="35"/>
        <v>0</v>
      </c>
      <c r="X169" s="9" t="str">
        <f t="shared" si="36"/>
        <v/>
      </c>
      <c r="Y169" s="10">
        <f t="shared" si="37"/>
        <v>0</v>
      </c>
      <c r="Z169" s="57" t="str">
        <f t="shared" si="49"/>
        <v>$0.00</v>
      </c>
      <c r="AA169" s="79" t="str">
        <f t="shared" si="38"/>
        <v/>
      </c>
      <c r="AB169" s="23"/>
      <c r="AC169" s="60">
        <f t="shared" si="39"/>
        <v>0</v>
      </c>
      <c r="AD169" s="60">
        <f t="shared" si="40"/>
        <v>0</v>
      </c>
      <c r="AE169">
        <f t="shared" si="41"/>
        <v>0</v>
      </c>
      <c r="AF169" s="60">
        <f t="shared" si="42"/>
        <v>0</v>
      </c>
      <c r="AG169">
        <f t="shared" si="43"/>
        <v>0</v>
      </c>
      <c r="AH169">
        <f t="shared" si="44"/>
        <v>0</v>
      </c>
      <c r="AI169" s="60">
        <f t="shared" si="45"/>
        <v>0</v>
      </c>
      <c r="AJ169" s="60">
        <f t="shared" si="46"/>
        <v>0</v>
      </c>
      <c r="AK169" s="60">
        <f t="shared" si="48"/>
        <v>0</v>
      </c>
      <c r="AL169" s="66">
        <f t="shared" si="47"/>
        <v>0</v>
      </c>
    </row>
    <row r="170" spans="1:38" ht="15">
      <c r="A170">
        <v>159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R170" s="45" t="str">
        <f>IF('CalcEng 2'!BB323&gt;0,'CalcEng 2'!BB323,"")</f>
        <v/>
      </c>
      <c r="S170" s="45" t="str">
        <f>IF('CalcEng 2'!BC323&gt;0,'CalcEng 2'!BC323,"")</f>
        <v/>
      </c>
      <c r="T170" s="45" t="str">
        <f>IF('CalcEng 2'!BD323&gt;0,'CalcEng 2'!BD323,"")</f>
        <v/>
      </c>
      <c r="U170" s="45" t="str">
        <f>IF('CalcEng 2'!BE323&gt;0,'CalcEng 2'!BE323,"")</f>
        <v/>
      </c>
      <c r="V170" s="45" t="str">
        <f>IF('CalcEng 2'!BF323&gt;0,'CalcEng 2'!BF323,"")</f>
        <v/>
      </c>
      <c r="W170" s="54">
        <f t="shared" si="35"/>
        <v>0</v>
      </c>
      <c r="X170" s="6" t="str">
        <f t="shared" si="36"/>
        <v/>
      </c>
      <c r="Y170" s="8">
        <f t="shared" si="37"/>
        <v>0</v>
      </c>
      <c r="Z170" s="57" t="str">
        <f t="shared" si="49"/>
        <v>$0.00</v>
      </c>
      <c r="AA170" s="79" t="str">
        <f t="shared" si="38"/>
        <v/>
      </c>
      <c r="AB170" s="23"/>
      <c r="AC170" s="60">
        <f t="shared" si="39"/>
        <v>0</v>
      </c>
      <c r="AD170" s="60">
        <f t="shared" si="40"/>
        <v>0</v>
      </c>
      <c r="AE170">
        <f t="shared" si="41"/>
        <v>0</v>
      </c>
      <c r="AF170" s="60">
        <f t="shared" si="42"/>
        <v>0</v>
      </c>
      <c r="AG170">
        <f t="shared" si="43"/>
        <v>0</v>
      </c>
      <c r="AH170">
        <f t="shared" si="44"/>
        <v>0</v>
      </c>
      <c r="AI170" s="60">
        <f t="shared" si="45"/>
        <v>0</v>
      </c>
      <c r="AJ170" s="60">
        <f t="shared" si="46"/>
        <v>0</v>
      </c>
      <c r="AK170" s="60">
        <f t="shared" si="48"/>
        <v>0</v>
      </c>
      <c r="AL170" s="66">
        <f t="shared" si="47"/>
        <v>0</v>
      </c>
    </row>
    <row r="171" spans="1:38" ht="15.75" thickBot="1">
      <c r="A171">
        <v>160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R171" s="45" t="str">
        <f>IF('CalcEng 2'!BB325&gt;0,'CalcEng 2'!BB325,"")</f>
        <v/>
      </c>
      <c r="S171" s="45" t="str">
        <f>IF('CalcEng 2'!BC325&gt;0,'CalcEng 2'!BC325,"")</f>
        <v/>
      </c>
      <c r="T171" s="45" t="str">
        <f>IF('CalcEng 2'!BD325&gt;0,'CalcEng 2'!BD325,"")</f>
        <v/>
      </c>
      <c r="U171" s="45" t="str">
        <f>IF('CalcEng 2'!BE325&gt;0,'CalcEng 2'!BE325,"")</f>
        <v/>
      </c>
      <c r="V171" s="45" t="str">
        <f>IF('CalcEng 2'!BF325&gt;0,'CalcEng 2'!BF325,"")</f>
        <v/>
      </c>
      <c r="W171" s="55">
        <f t="shared" si="35"/>
        <v>0</v>
      </c>
      <c r="X171" s="9" t="str">
        <f t="shared" si="36"/>
        <v/>
      </c>
      <c r="Y171" s="10">
        <f t="shared" si="37"/>
        <v>0</v>
      </c>
      <c r="Z171" s="57" t="str">
        <f t="shared" si="49"/>
        <v>$0.00</v>
      </c>
      <c r="AA171" s="79" t="str">
        <f t="shared" si="38"/>
        <v/>
      </c>
      <c r="AB171" s="23"/>
      <c r="AC171" s="60">
        <f t="shared" si="39"/>
        <v>0</v>
      </c>
      <c r="AD171" s="60">
        <f t="shared" si="40"/>
        <v>0</v>
      </c>
      <c r="AE171">
        <f t="shared" si="41"/>
        <v>0</v>
      </c>
      <c r="AF171" s="60">
        <f t="shared" si="42"/>
        <v>0</v>
      </c>
      <c r="AG171">
        <f t="shared" si="43"/>
        <v>0</v>
      </c>
      <c r="AH171">
        <f t="shared" si="44"/>
        <v>0</v>
      </c>
      <c r="AI171" s="60">
        <f t="shared" si="45"/>
        <v>0</v>
      </c>
      <c r="AJ171" s="60">
        <f t="shared" si="46"/>
        <v>0</v>
      </c>
      <c r="AK171" s="60">
        <f t="shared" si="48"/>
        <v>0</v>
      </c>
      <c r="AL171" s="66">
        <f t="shared" si="47"/>
        <v>0</v>
      </c>
    </row>
    <row r="172" spans="1:38" ht="15">
      <c r="A172">
        <v>161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R172" s="45" t="str">
        <f>IF('CalcEng 2'!BB327&gt;0,'CalcEng 2'!BB327,"")</f>
        <v/>
      </c>
      <c r="S172" s="45" t="str">
        <f>IF('CalcEng 2'!BC327&gt;0,'CalcEng 2'!BC327,"")</f>
        <v/>
      </c>
      <c r="T172" s="45" t="str">
        <f>IF('CalcEng 2'!BD327&gt;0,'CalcEng 2'!BD327,"")</f>
        <v/>
      </c>
      <c r="U172" s="45" t="str">
        <f>IF('CalcEng 2'!BE327&gt;0,'CalcEng 2'!BE327,"")</f>
        <v/>
      </c>
      <c r="V172" s="45" t="str">
        <f>IF('CalcEng 2'!BF327&gt;0,'CalcEng 2'!BF327,"")</f>
        <v/>
      </c>
      <c r="W172" s="54">
        <f t="shared" si="35"/>
        <v>0</v>
      </c>
      <c r="X172" s="6" t="str">
        <f t="shared" si="36"/>
        <v/>
      </c>
      <c r="Y172" s="8">
        <f t="shared" si="37"/>
        <v>0</v>
      </c>
      <c r="Z172" s="57" t="str">
        <f t="shared" si="49"/>
        <v>$0.00</v>
      </c>
      <c r="AA172" s="79" t="str">
        <f t="shared" si="38"/>
        <v/>
      </c>
      <c r="AB172" s="23"/>
      <c r="AC172" s="60">
        <f t="shared" si="39"/>
        <v>0</v>
      </c>
      <c r="AD172" s="60">
        <f t="shared" si="40"/>
        <v>0</v>
      </c>
      <c r="AE172">
        <f t="shared" si="41"/>
        <v>0</v>
      </c>
      <c r="AF172" s="60">
        <f t="shared" si="42"/>
        <v>0</v>
      </c>
      <c r="AG172">
        <f t="shared" si="43"/>
        <v>0</v>
      </c>
      <c r="AH172">
        <f t="shared" si="44"/>
        <v>0</v>
      </c>
      <c r="AI172" s="60">
        <f t="shared" si="45"/>
        <v>0</v>
      </c>
      <c r="AJ172" s="60">
        <f t="shared" si="46"/>
        <v>0</v>
      </c>
      <c r="AK172" s="60">
        <f t="shared" si="48"/>
        <v>0</v>
      </c>
      <c r="AL172" s="66">
        <f t="shared" si="47"/>
        <v>0</v>
      </c>
    </row>
    <row r="173" spans="1:38" ht="15.75" thickBot="1">
      <c r="A173">
        <v>162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R173" s="45" t="str">
        <f>IF('CalcEng 2'!BB329&gt;0,'CalcEng 2'!BB329,"")</f>
        <v/>
      </c>
      <c r="S173" s="45" t="str">
        <f>IF('CalcEng 2'!BC329&gt;0,'CalcEng 2'!BC329,"")</f>
        <v/>
      </c>
      <c r="T173" s="45" t="str">
        <f>IF('CalcEng 2'!BD329&gt;0,'CalcEng 2'!BD329,"")</f>
        <v/>
      </c>
      <c r="U173" s="45" t="str">
        <f>IF('CalcEng 2'!BE329&gt;0,'CalcEng 2'!BE329,"")</f>
        <v/>
      </c>
      <c r="V173" s="45" t="str">
        <f>IF('CalcEng 2'!BF329&gt;0,'CalcEng 2'!BF329,"")</f>
        <v/>
      </c>
      <c r="W173" s="55">
        <f t="shared" si="35"/>
        <v>0</v>
      </c>
      <c r="X173" s="9" t="str">
        <f t="shared" si="36"/>
        <v/>
      </c>
      <c r="Y173" s="10">
        <f t="shared" si="37"/>
        <v>0</v>
      </c>
      <c r="Z173" s="57" t="str">
        <f t="shared" si="49"/>
        <v>$0.00</v>
      </c>
      <c r="AA173" s="79" t="str">
        <f t="shared" si="38"/>
        <v/>
      </c>
      <c r="AB173" s="23"/>
      <c r="AC173" s="60">
        <f t="shared" si="39"/>
        <v>0</v>
      </c>
      <c r="AD173" s="60">
        <f t="shared" si="40"/>
        <v>0</v>
      </c>
      <c r="AE173">
        <f t="shared" si="41"/>
        <v>0</v>
      </c>
      <c r="AF173" s="60">
        <f t="shared" si="42"/>
        <v>0</v>
      </c>
      <c r="AG173">
        <f t="shared" si="43"/>
        <v>0</v>
      </c>
      <c r="AH173">
        <f t="shared" si="44"/>
        <v>0</v>
      </c>
      <c r="AI173" s="60">
        <f t="shared" si="45"/>
        <v>0</v>
      </c>
      <c r="AJ173" s="60">
        <f t="shared" si="46"/>
        <v>0</v>
      </c>
      <c r="AK173" s="60">
        <f t="shared" si="48"/>
        <v>0</v>
      </c>
      <c r="AL173" s="66">
        <f t="shared" si="47"/>
        <v>0</v>
      </c>
    </row>
    <row r="174" spans="1:38" ht="15">
      <c r="A174">
        <v>163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R174" s="45" t="str">
        <f>IF('CalcEng 2'!BB331&gt;0,'CalcEng 2'!BB331,"")</f>
        <v/>
      </c>
      <c r="S174" s="45" t="str">
        <f>IF('CalcEng 2'!BC331&gt;0,'CalcEng 2'!BC331,"")</f>
        <v/>
      </c>
      <c r="T174" s="45" t="str">
        <f>IF('CalcEng 2'!BD331&gt;0,'CalcEng 2'!BD331,"")</f>
        <v/>
      </c>
      <c r="U174" s="45" t="str">
        <f>IF('CalcEng 2'!BE331&gt;0,'CalcEng 2'!BE331,"")</f>
        <v/>
      </c>
      <c r="V174" s="45" t="str">
        <f>IF('CalcEng 2'!BF331&gt;0,'CalcEng 2'!BF331,"")</f>
        <v/>
      </c>
      <c r="W174" s="54">
        <f t="shared" si="35"/>
        <v>0</v>
      </c>
      <c r="X174" s="6" t="str">
        <f t="shared" si="36"/>
        <v/>
      </c>
      <c r="Y174" s="8">
        <f t="shared" si="37"/>
        <v>0</v>
      </c>
      <c r="Z174" s="57" t="str">
        <f t="shared" si="49"/>
        <v>$0.00</v>
      </c>
      <c r="AA174" s="79" t="str">
        <f t="shared" si="38"/>
        <v/>
      </c>
      <c r="AB174" s="23"/>
      <c r="AC174" s="60">
        <f t="shared" si="39"/>
        <v>0</v>
      </c>
      <c r="AD174" s="60">
        <f t="shared" si="40"/>
        <v>0</v>
      </c>
      <c r="AE174">
        <f t="shared" si="41"/>
        <v>0</v>
      </c>
      <c r="AF174" s="60">
        <f t="shared" si="42"/>
        <v>0</v>
      </c>
      <c r="AG174">
        <f t="shared" si="43"/>
        <v>0</v>
      </c>
      <c r="AH174">
        <f t="shared" si="44"/>
        <v>0</v>
      </c>
      <c r="AI174" s="60">
        <f t="shared" si="45"/>
        <v>0</v>
      </c>
      <c r="AJ174" s="60">
        <f t="shared" si="46"/>
        <v>0</v>
      </c>
      <c r="AK174" s="60">
        <f t="shared" si="48"/>
        <v>0</v>
      </c>
      <c r="AL174" s="66">
        <f t="shared" si="47"/>
        <v>0</v>
      </c>
    </row>
    <row r="175" spans="1:38" ht="15.75" thickBot="1">
      <c r="A175">
        <v>164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R175" s="45" t="str">
        <f>IF('CalcEng 2'!BB333&gt;0,'CalcEng 2'!BB333,"")</f>
        <v/>
      </c>
      <c r="S175" s="45" t="str">
        <f>IF('CalcEng 2'!BC333&gt;0,'CalcEng 2'!BC333,"")</f>
        <v/>
      </c>
      <c r="T175" s="45" t="str">
        <f>IF('CalcEng 2'!BD333&gt;0,'CalcEng 2'!BD333,"")</f>
        <v/>
      </c>
      <c r="U175" s="45" t="str">
        <f>IF('CalcEng 2'!BE333&gt;0,'CalcEng 2'!BE333,"")</f>
        <v/>
      </c>
      <c r="V175" s="45" t="str">
        <f>IF('CalcEng 2'!BF333&gt;0,'CalcEng 2'!BF333,"")</f>
        <v/>
      </c>
      <c r="W175" s="55">
        <f t="shared" si="35"/>
        <v>0</v>
      </c>
      <c r="X175" s="9" t="str">
        <f t="shared" si="36"/>
        <v/>
      </c>
      <c r="Y175" s="10">
        <f t="shared" si="37"/>
        <v>0</v>
      </c>
      <c r="Z175" s="57" t="str">
        <f t="shared" si="49"/>
        <v>$0.00</v>
      </c>
      <c r="AA175" s="79" t="str">
        <f t="shared" si="38"/>
        <v/>
      </c>
      <c r="AB175" s="23"/>
      <c r="AC175" s="60">
        <f t="shared" si="39"/>
        <v>0</v>
      </c>
      <c r="AD175" s="60">
        <f t="shared" si="40"/>
        <v>0</v>
      </c>
      <c r="AE175">
        <f t="shared" si="41"/>
        <v>0</v>
      </c>
      <c r="AF175" s="60">
        <f t="shared" si="42"/>
        <v>0</v>
      </c>
      <c r="AG175">
        <f t="shared" si="43"/>
        <v>0</v>
      </c>
      <c r="AH175">
        <f t="shared" si="44"/>
        <v>0</v>
      </c>
      <c r="AI175" s="60">
        <f t="shared" si="45"/>
        <v>0</v>
      </c>
      <c r="AJ175" s="60">
        <f t="shared" si="46"/>
        <v>0</v>
      </c>
      <c r="AK175" s="60">
        <f t="shared" si="48"/>
        <v>0</v>
      </c>
      <c r="AL175" s="66">
        <f t="shared" si="47"/>
        <v>0</v>
      </c>
    </row>
    <row r="176" spans="1:38" ht="15">
      <c r="A176">
        <v>165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R176" s="45" t="str">
        <f>IF('CalcEng 2'!BB335&gt;0,'CalcEng 2'!BB335,"")</f>
        <v/>
      </c>
      <c r="S176" s="45" t="str">
        <f>IF('CalcEng 2'!BC335&gt;0,'CalcEng 2'!BC335,"")</f>
        <v/>
      </c>
      <c r="T176" s="45" t="str">
        <f>IF('CalcEng 2'!BD335&gt;0,'CalcEng 2'!BD335,"")</f>
        <v/>
      </c>
      <c r="U176" s="45" t="str">
        <f>IF('CalcEng 2'!BE335&gt;0,'CalcEng 2'!BE335,"")</f>
        <v/>
      </c>
      <c r="V176" s="45" t="str">
        <f>IF('CalcEng 2'!BF335&gt;0,'CalcEng 2'!BF335,"")</f>
        <v/>
      </c>
      <c r="W176" s="54">
        <f t="shared" si="35"/>
        <v>0</v>
      </c>
      <c r="X176" s="6" t="str">
        <f t="shared" si="36"/>
        <v/>
      </c>
      <c r="Y176" s="8">
        <f t="shared" si="37"/>
        <v>0</v>
      </c>
      <c r="Z176" s="57" t="str">
        <f t="shared" si="49"/>
        <v>$0.00</v>
      </c>
      <c r="AA176" s="79" t="str">
        <f t="shared" si="38"/>
        <v/>
      </c>
      <c r="AB176" s="23"/>
      <c r="AC176" s="60">
        <f t="shared" si="39"/>
        <v>0</v>
      </c>
      <c r="AD176" s="60">
        <f t="shared" si="40"/>
        <v>0</v>
      </c>
      <c r="AE176">
        <f t="shared" si="41"/>
        <v>0</v>
      </c>
      <c r="AF176" s="60">
        <f t="shared" si="42"/>
        <v>0</v>
      </c>
      <c r="AG176">
        <f t="shared" si="43"/>
        <v>0</v>
      </c>
      <c r="AH176">
        <f t="shared" si="44"/>
        <v>0</v>
      </c>
      <c r="AI176" s="60">
        <f t="shared" si="45"/>
        <v>0</v>
      </c>
      <c r="AJ176" s="60">
        <f t="shared" si="46"/>
        <v>0</v>
      </c>
      <c r="AK176" s="60">
        <f t="shared" si="48"/>
        <v>0</v>
      </c>
      <c r="AL176" s="66">
        <f t="shared" si="47"/>
        <v>0</v>
      </c>
    </row>
    <row r="177" spans="1:38" ht="15.75" thickBot="1">
      <c r="A177">
        <v>166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R177" s="45" t="str">
        <f>IF('CalcEng 2'!BB337&gt;0,'CalcEng 2'!BB337,"")</f>
        <v/>
      </c>
      <c r="S177" s="45" t="str">
        <f>IF('CalcEng 2'!BC337&gt;0,'CalcEng 2'!BC337,"")</f>
        <v/>
      </c>
      <c r="T177" s="45" t="str">
        <f>IF('CalcEng 2'!BD337&gt;0,'CalcEng 2'!BD337,"")</f>
        <v/>
      </c>
      <c r="U177" s="45" t="str">
        <f>IF('CalcEng 2'!BE337&gt;0,'CalcEng 2'!BE337,"")</f>
        <v/>
      </c>
      <c r="V177" s="45" t="str">
        <f>IF('CalcEng 2'!BF337&gt;0,'CalcEng 2'!BF337,"")</f>
        <v/>
      </c>
      <c r="W177" s="55">
        <f t="shared" si="35"/>
        <v>0</v>
      </c>
      <c r="X177" s="9" t="str">
        <f t="shared" si="36"/>
        <v/>
      </c>
      <c r="Y177" s="10">
        <f t="shared" si="37"/>
        <v>0</v>
      </c>
      <c r="Z177" s="57" t="str">
        <f t="shared" si="49"/>
        <v>$0.00</v>
      </c>
      <c r="AA177" s="79" t="str">
        <f t="shared" si="38"/>
        <v/>
      </c>
      <c r="AB177" s="23"/>
      <c r="AC177" s="60">
        <f t="shared" si="39"/>
        <v>0</v>
      </c>
      <c r="AD177" s="60">
        <f t="shared" si="40"/>
        <v>0</v>
      </c>
      <c r="AE177">
        <f t="shared" si="41"/>
        <v>0</v>
      </c>
      <c r="AF177" s="60">
        <f t="shared" si="42"/>
        <v>0</v>
      </c>
      <c r="AG177">
        <f t="shared" si="43"/>
        <v>0</v>
      </c>
      <c r="AH177">
        <f t="shared" si="44"/>
        <v>0</v>
      </c>
      <c r="AI177" s="60">
        <f t="shared" si="45"/>
        <v>0</v>
      </c>
      <c r="AJ177" s="60">
        <f t="shared" si="46"/>
        <v>0</v>
      </c>
      <c r="AK177" s="60">
        <f t="shared" si="48"/>
        <v>0</v>
      </c>
      <c r="AL177" s="66">
        <f t="shared" si="47"/>
        <v>0</v>
      </c>
    </row>
    <row r="178" spans="1:38" ht="15">
      <c r="A178">
        <v>167</v>
      </c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R178" s="45" t="str">
        <f>IF('CalcEng 2'!BB339&gt;0,'CalcEng 2'!BB339,"")</f>
        <v/>
      </c>
      <c r="S178" s="45" t="str">
        <f>IF('CalcEng 2'!BC339&gt;0,'CalcEng 2'!BC339,"")</f>
        <v/>
      </c>
      <c r="T178" s="45" t="str">
        <f>IF('CalcEng 2'!BD339&gt;0,'CalcEng 2'!BD339,"")</f>
        <v/>
      </c>
      <c r="U178" s="45" t="str">
        <f>IF('CalcEng 2'!BE339&gt;0,'CalcEng 2'!BE339,"")</f>
        <v/>
      </c>
      <c r="V178" s="45" t="str">
        <f>IF('CalcEng 2'!BF339&gt;0,'CalcEng 2'!BF339,"")</f>
        <v/>
      </c>
      <c r="W178" s="54">
        <f t="shared" si="35"/>
        <v>0</v>
      </c>
      <c r="X178" s="6" t="str">
        <f t="shared" si="36"/>
        <v/>
      </c>
      <c r="Y178" s="8">
        <f t="shared" si="37"/>
        <v>0</v>
      </c>
      <c r="Z178" s="57" t="str">
        <f t="shared" si="49"/>
        <v>$0.00</v>
      </c>
      <c r="AA178" s="79" t="str">
        <f t="shared" si="38"/>
        <v/>
      </c>
      <c r="AB178" s="23"/>
      <c r="AC178" s="60">
        <f t="shared" si="39"/>
        <v>0</v>
      </c>
      <c r="AD178" s="60">
        <f t="shared" si="40"/>
        <v>0</v>
      </c>
      <c r="AE178">
        <f t="shared" si="41"/>
        <v>0</v>
      </c>
      <c r="AF178" s="60">
        <f t="shared" si="42"/>
        <v>0</v>
      </c>
      <c r="AG178">
        <f t="shared" si="43"/>
        <v>0</v>
      </c>
      <c r="AH178">
        <f t="shared" si="44"/>
        <v>0</v>
      </c>
      <c r="AI178" s="60">
        <f t="shared" si="45"/>
        <v>0</v>
      </c>
      <c r="AJ178" s="60">
        <f t="shared" si="46"/>
        <v>0</v>
      </c>
      <c r="AK178" s="60">
        <f t="shared" si="48"/>
        <v>0</v>
      </c>
      <c r="AL178" s="66">
        <f t="shared" si="47"/>
        <v>0</v>
      </c>
    </row>
    <row r="179" spans="1:38" ht="15.75" thickBot="1">
      <c r="A179">
        <v>168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R179" s="45" t="str">
        <f>IF('CalcEng 2'!BB341&gt;0,'CalcEng 2'!BB341,"")</f>
        <v/>
      </c>
      <c r="S179" s="45" t="str">
        <f>IF('CalcEng 2'!BC341&gt;0,'CalcEng 2'!BC341,"")</f>
        <v/>
      </c>
      <c r="T179" s="45" t="str">
        <f>IF('CalcEng 2'!BD341&gt;0,'CalcEng 2'!BD341,"")</f>
        <v/>
      </c>
      <c r="U179" s="45" t="str">
        <f>IF('CalcEng 2'!BE341&gt;0,'CalcEng 2'!BE341,"")</f>
        <v/>
      </c>
      <c r="V179" s="45" t="str">
        <f>IF('CalcEng 2'!BF341&gt;0,'CalcEng 2'!BF341,"")</f>
        <v/>
      </c>
      <c r="W179" s="55">
        <f t="shared" si="35"/>
        <v>0</v>
      </c>
      <c r="X179" s="9" t="str">
        <f t="shared" si="36"/>
        <v/>
      </c>
      <c r="Y179" s="10">
        <f t="shared" si="37"/>
        <v>0</v>
      </c>
      <c r="Z179" s="57" t="str">
        <f t="shared" si="49"/>
        <v>$0.00</v>
      </c>
      <c r="AA179" s="79" t="str">
        <f t="shared" si="38"/>
        <v/>
      </c>
      <c r="AB179" s="23"/>
      <c r="AC179" s="60">
        <f t="shared" si="39"/>
        <v>0</v>
      </c>
      <c r="AD179" s="60">
        <f t="shared" si="40"/>
        <v>0</v>
      </c>
      <c r="AE179">
        <f t="shared" si="41"/>
        <v>0</v>
      </c>
      <c r="AF179" s="60">
        <f t="shared" si="42"/>
        <v>0</v>
      </c>
      <c r="AG179">
        <f t="shared" si="43"/>
        <v>0</v>
      </c>
      <c r="AH179">
        <f t="shared" si="44"/>
        <v>0</v>
      </c>
      <c r="AI179" s="60">
        <f t="shared" si="45"/>
        <v>0</v>
      </c>
      <c r="AJ179" s="60">
        <f t="shared" si="46"/>
        <v>0</v>
      </c>
      <c r="AK179" s="60">
        <f t="shared" si="48"/>
        <v>0</v>
      </c>
      <c r="AL179" s="66">
        <f t="shared" si="47"/>
        <v>0</v>
      </c>
    </row>
    <row r="180" spans="1:38" ht="15">
      <c r="A180">
        <v>169</v>
      </c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R180" s="45" t="str">
        <f>IF('CalcEng 2'!BB343&gt;0,'CalcEng 2'!BB343,"")</f>
        <v/>
      </c>
      <c r="S180" s="45" t="str">
        <f>IF('CalcEng 2'!BC343&gt;0,'CalcEng 2'!BC343,"")</f>
        <v/>
      </c>
      <c r="T180" s="45" t="str">
        <f>IF('CalcEng 2'!BD343&gt;0,'CalcEng 2'!BD343,"")</f>
        <v/>
      </c>
      <c r="U180" s="45" t="str">
        <f>IF('CalcEng 2'!BE343&gt;0,'CalcEng 2'!BE343,"")</f>
        <v/>
      </c>
      <c r="V180" s="45" t="str">
        <f>IF('CalcEng 2'!BF343&gt;0,'CalcEng 2'!BF343,"")</f>
        <v/>
      </c>
      <c r="W180" s="54">
        <f t="shared" si="35"/>
        <v>0</v>
      </c>
      <c r="X180" s="6" t="str">
        <f t="shared" si="36"/>
        <v/>
      </c>
      <c r="Y180" s="8">
        <f t="shared" si="37"/>
        <v>0</v>
      </c>
      <c r="Z180" s="57" t="str">
        <f t="shared" si="49"/>
        <v>$0.00</v>
      </c>
      <c r="AA180" s="79" t="str">
        <f t="shared" si="38"/>
        <v/>
      </c>
      <c r="AB180" s="23"/>
      <c r="AC180" s="60">
        <f t="shared" si="39"/>
        <v>0</v>
      </c>
      <c r="AD180" s="60">
        <f t="shared" si="40"/>
        <v>0</v>
      </c>
      <c r="AE180">
        <f t="shared" si="41"/>
        <v>0</v>
      </c>
      <c r="AF180" s="60">
        <f t="shared" si="42"/>
        <v>0</v>
      </c>
      <c r="AG180">
        <f t="shared" si="43"/>
        <v>0</v>
      </c>
      <c r="AH180">
        <f t="shared" si="44"/>
        <v>0</v>
      </c>
      <c r="AI180" s="60">
        <f t="shared" si="45"/>
        <v>0</v>
      </c>
      <c r="AJ180" s="60">
        <f t="shared" si="46"/>
        <v>0</v>
      </c>
      <c r="AK180" s="60">
        <f t="shared" si="48"/>
        <v>0</v>
      </c>
      <c r="AL180" s="66">
        <f t="shared" si="47"/>
        <v>0</v>
      </c>
    </row>
    <row r="181" spans="1:38" ht="15.75" thickBot="1">
      <c r="A181">
        <v>170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R181" s="45" t="str">
        <f>IF('CalcEng 2'!BB345&gt;0,'CalcEng 2'!BB345,"")</f>
        <v/>
      </c>
      <c r="S181" s="45" t="str">
        <f>IF('CalcEng 2'!BC345&gt;0,'CalcEng 2'!BC345,"")</f>
        <v/>
      </c>
      <c r="T181" s="45" t="str">
        <f>IF('CalcEng 2'!BD345&gt;0,'CalcEng 2'!BD345,"")</f>
        <v/>
      </c>
      <c r="U181" s="45" t="str">
        <f>IF('CalcEng 2'!BE345&gt;0,'CalcEng 2'!BE345,"")</f>
        <v/>
      </c>
      <c r="V181" s="45" t="str">
        <f>IF('CalcEng 2'!BF345&gt;0,'CalcEng 2'!BF345,"")</f>
        <v/>
      </c>
      <c r="W181" s="55">
        <f t="shared" si="35"/>
        <v>0</v>
      </c>
      <c r="X181" s="9" t="str">
        <f t="shared" si="36"/>
        <v/>
      </c>
      <c r="Y181" s="10">
        <f t="shared" si="37"/>
        <v>0</v>
      </c>
      <c r="Z181" s="57" t="str">
        <f t="shared" si="49"/>
        <v>$0.00</v>
      </c>
      <c r="AA181" s="79" t="str">
        <f t="shared" si="38"/>
        <v/>
      </c>
      <c r="AB181" s="23"/>
      <c r="AC181" s="60">
        <f t="shared" si="39"/>
        <v>0</v>
      </c>
      <c r="AD181" s="60">
        <f t="shared" si="40"/>
        <v>0</v>
      </c>
      <c r="AE181">
        <f t="shared" si="41"/>
        <v>0</v>
      </c>
      <c r="AF181" s="60">
        <f t="shared" si="42"/>
        <v>0</v>
      </c>
      <c r="AG181">
        <f t="shared" si="43"/>
        <v>0</v>
      </c>
      <c r="AH181">
        <f t="shared" si="44"/>
        <v>0</v>
      </c>
      <c r="AI181" s="60">
        <f t="shared" si="45"/>
        <v>0</v>
      </c>
      <c r="AJ181" s="60">
        <f t="shared" si="46"/>
        <v>0</v>
      </c>
      <c r="AK181" s="60">
        <f t="shared" si="48"/>
        <v>0</v>
      </c>
      <c r="AL181" s="66">
        <f t="shared" si="47"/>
        <v>0</v>
      </c>
    </row>
    <row r="182" spans="1:38" ht="15">
      <c r="A182">
        <v>171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R182" s="45" t="str">
        <f>IF('CalcEng 2'!BB347&gt;0,'CalcEng 2'!BB347,"")</f>
        <v/>
      </c>
      <c r="S182" s="45" t="str">
        <f>IF('CalcEng 2'!BC347&gt;0,'CalcEng 2'!BC347,"")</f>
        <v/>
      </c>
      <c r="T182" s="45" t="str">
        <f>IF('CalcEng 2'!BD347&gt;0,'CalcEng 2'!BD347,"")</f>
        <v/>
      </c>
      <c r="U182" s="45" t="str">
        <f>IF('CalcEng 2'!BE347&gt;0,'CalcEng 2'!BE347,"")</f>
        <v/>
      </c>
      <c r="V182" s="45" t="str">
        <f>IF('CalcEng 2'!BF347&gt;0,'CalcEng 2'!BF347,"")</f>
        <v/>
      </c>
      <c r="W182" s="54">
        <f t="shared" si="35"/>
        <v>0</v>
      </c>
      <c r="X182" s="6" t="str">
        <f t="shared" si="36"/>
        <v/>
      </c>
      <c r="Y182" s="8">
        <f t="shared" si="37"/>
        <v>0</v>
      </c>
      <c r="Z182" s="57" t="str">
        <f t="shared" si="49"/>
        <v>$0.00</v>
      </c>
      <c r="AA182" s="79" t="str">
        <f t="shared" si="38"/>
        <v/>
      </c>
      <c r="AB182" s="23"/>
      <c r="AC182" s="60">
        <f t="shared" si="39"/>
        <v>0</v>
      </c>
      <c r="AD182" s="60">
        <f t="shared" si="40"/>
        <v>0</v>
      </c>
      <c r="AE182">
        <f t="shared" si="41"/>
        <v>0</v>
      </c>
      <c r="AF182" s="60">
        <f t="shared" si="42"/>
        <v>0</v>
      </c>
      <c r="AG182">
        <f t="shared" si="43"/>
        <v>0</v>
      </c>
      <c r="AH182">
        <f t="shared" si="44"/>
        <v>0</v>
      </c>
      <c r="AI182" s="60">
        <f t="shared" si="45"/>
        <v>0</v>
      </c>
      <c r="AJ182" s="60">
        <f t="shared" si="46"/>
        <v>0</v>
      </c>
      <c r="AK182" s="60">
        <f t="shared" si="48"/>
        <v>0</v>
      </c>
      <c r="AL182" s="66">
        <f t="shared" si="47"/>
        <v>0</v>
      </c>
    </row>
    <row r="183" spans="1:38" ht="15.75" thickBot="1">
      <c r="A183">
        <v>172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R183" s="45" t="str">
        <f>IF('CalcEng 2'!BB349&gt;0,'CalcEng 2'!BB349,"")</f>
        <v/>
      </c>
      <c r="S183" s="45" t="str">
        <f>IF('CalcEng 2'!BC349&gt;0,'CalcEng 2'!BC349,"")</f>
        <v/>
      </c>
      <c r="T183" s="45" t="str">
        <f>IF('CalcEng 2'!BD349&gt;0,'CalcEng 2'!BD349,"")</f>
        <v/>
      </c>
      <c r="U183" s="45" t="str">
        <f>IF('CalcEng 2'!BE349&gt;0,'CalcEng 2'!BE349,"")</f>
        <v/>
      </c>
      <c r="V183" s="45" t="str">
        <f>IF('CalcEng 2'!BF349&gt;0,'CalcEng 2'!BF349,"")</f>
        <v/>
      </c>
      <c r="W183" s="55">
        <f t="shared" si="35"/>
        <v>0</v>
      </c>
      <c r="X183" s="9" t="str">
        <f t="shared" si="36"/>
        <v/>
      </c>
      <c r="Y183" s="10">
        <f t="shared" si="37"/>
        <v>0</v>
      </c>
      <c r="Z183" s="57" t="str">
        <f t="shared" si="49"/>
        <v>$0.00</v>
      </c>
      <c r="AA183" s="79" t="str">
        <f t="shared" si="38"/>
        <v/>
      </c>
      <c r="AB183" s="23"/>
      <c r="AC183" s="60">
        <f t="shared" si="39"/>
        <v>0</v>
      </c>
      <c r="AD183" s="60">
        <f t="shared" si="40"/>
        <v>0</v>
      </c>
      <c r="AE183">
        <f t="shared" si="41"/>
        <v>0</v>
      </c>
      <c r="AF183" s="60">
        <f t="shared" si="42"/>
        <v>0</v>
      </c>
      <c r="AG183">
        <f t="shared" si="43"/>
        <v>0</v>
      </c>
      <c r="AH183">
        <f t="shared" si="44"/>
        <v>0</v>
      </c>
      <c r="AI183" s="60">
        <f t="shared" si="45"/>
        <v>0</v>
      </c>
      <c r="AJ183" s="60">
        <f t="shared" si="46"/>
        <v>0</v>
      </c>
      <c r="AK183" s="60">
        <f t="shared" si="48"/>
        <v>0</v>
      </c>
      <c r="AL183" s="66">
        <f t="shared" si="47"/>
        <v>0</v>
      </c>
    </row>
    <row r="184" spans="1:38" ht="15">
      <c r="A184">
        <v>173</v>
      </c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R184" s="45" t="str">
        <f>IF('CalcEng 2'!BB351&gt;0,'CalcEng 2'!BB351,"")</f>
        <v/>
      </c>
      <c r="S184" s="45" t="str">
        <f>IF('CalcEng 2'!BC351&gt;0,'CalcEng 2'!BC351,"")</f>
        <v/>
      </c>
      <c r="T184" s="45" t="str">
        <f>IF('CalcEng 2'!BD351&gt;0,'CalcEng 2'!BD351,"")</f>
        <v/>
      </c>
      <c r="U184" s="45" t="str">
        <f>IF('CalcEng 2'!BE351&gt;0,'CalcEng 2'!BE351,"")</f>
        <v/>
      </c>
      <c r="V184" s="45" t="str">
        <f>IF('CalcEng 2'!BF351&gt;0,'CalcEng 2'!BF351,"")</f>
        <v/>
      </c>
      <c r="W184" s="54">
        <f t="shared" si="35"/>
        <v>0</v>
      </c>
      <c r="X184" s="6" t="str">
        <f t="shared" si="36"/>
        <v/>
      </c>
      <c r="Y184" s="8">
        <f t="shared" si="37"/>
        <v>0</v>
      </c>
      <c r="Z184" s="57" t="str">
        <f t="shared" si="49"/>
        <v>$0.00</v>
      </c>
      <c r="AA184" s="79" t="str">
        <f t="shared" si="38"/>
        <v/>
      </c>
      <c r="AB184" s="23"/>
      <c r="AC184" s="60">
        <f t="shared" si="39"/>
        <v>0</v>
      </c>
      <c r="AD184" s="60">
        <f t="shared" si="40"/>
        <v>0</v>
      </c>
      <c r="AE184">
        <f t="shared" si="41"/>
        <v>0</v>
      </c>
      <c r="AF184" s="60">
        <f t="shared" si="42"/>
        <v>0</v>
      </c>
      <c r="AG184">
        <f t="shared" si="43"/>
        <v>0</v>
      </c>
      <c r="AH184">
        <f t="shared" si="44"/>
        <v>0</v>
      </c>
      <c r="AI184" s="60">
        <f t="shared" si="45"/>
        <v>0</v>
      </c>
      <c r="AJ184" s="60">
        <f t="shared" si="46"/>
        <v>0</v>
      </c>
      <c r="AK184" s="60">
        <f t="shared" si="48"/>
        <v>0</v>
      </c>
      <c r="AL184" s="66">
        <f t="shared" si="47"/>
        <v>0</v>
      </c>
    </row>
    <row r="185" spans="1:38" ht="15.75" thickBot="1">
      <c r="A185">
        <v>174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R185" s="45" t="str">
        <f>IF('CalcEng 2'!BB353&gt;0,'CalcEng 2'!BB353,"")</f>
        <v/>
      </c>
      <c r="S185" s="45" t="str">
        <f>IF('CalcEng 2'!BC353&gt;0,'CalcEng 2'!BC353,"")</f>
        <v/>
      </c>
      <c r="T185" s="45" t="str">
        <f>IF('CalcEng 2'!BD353&gt;0,'CalcEng 2'!BD353,"")</f>
        <v/>
      </c>
      <c r="U185" s="45" t="str">
        <f>IF('CalcEng 2'!BE353&gt;0,'CalcEng 2'!BE353,"")</f>
        <v/>
      </c>
      <c r="V185" s="45" t="str">
        <f>IF('CalcEng 2'!BF353&gt;0,'CalcEng 2'!BF353,"")</f>
        <v/>
      </c>
      <c r="W185" s="55">
        <f t="shared" si="35"/>
        <v>0</v>
      </c>
      <c r="X185" s="9" t="str">
        <f t="shared" si="36"/>
        <v/>
      </c>
      <c r="Y185" s="10">
        <f t="shared" si="37"/>
        <v>0</v>
      </c>
      <c r="Z185" s="57" t="str">
        <f t="shared" si="49"/>
        <v>$0.00</v>
      </c>
      <c r="AA185" s="79" t="str">
        <f t="shared" si="38"/>
        <v/>
      </c>
      <c r="AB185" s="23"/>
      <c r="AC185" s="60">
        <f t="shared" si="39"/>
        <v>0</v>
      </c>
      <c r="AD185" s="60">
        <f t="shared" si="40"/>
        <v>0</v>
      </c>
      <c r="AE185">
        <f t="shared" si="41"/>
        <v>0</v>
      </c>
      <c r="AF185" s="60">
        <f t="shared" si="42"/>
        <v>0</v>
      </c>
      <c r="AG185">
        <f t="shared" si="43"/>
        <v>0</v>
      </c>
      <c r="AH185">
        <f t="shared" si="44"/>
        <v>0</v>
      </c>
      <c r="AI185" s="60">
        <f t="shared" si="45"/>
        <v>0</v>
      </c>
      <c r="AJ185" s="60">
        <f t="shared" si="46"/>
        <v>0</v>
      </c>
      <c r="AK185" s="60">
        <f t="shared" si="48"/>
        <v>0</v>
      </c>
      <c r="AL185" s="66">
        <f t="shared" si="47"/>
        <v>0</v>
      </c>
    </row>
    <row r="186" spans="1:38" ht="15">
      <c r="A186">
        <v>175</v>
      </c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R186" s="45" t="str">
        <f>IF('CalcEng 2'!BB355&gt;0,'CalcEng 2'!BB355,"")</f>
        <v/>
      </c>
      <c r="S186" s="45" t="str">
        <f>IF('CalcEng 2'!BC355&gt;0,'CalcEng 2'!BC355,"")</f>
        <v/>
      </c>
      <c r="T186" s="45" t="str">
        <f>IF('CalcEng 2'!BD355&gt;0,'CalcEng 2'!BD355,"")</f>
        <v/>
      </c>
      <c r="U186" s="45" t="str">
        <f>IF('CalcEng 2'!BE355&gt;0,'CalcEng 2'!BE355,"")</f>
        <v/>
      </c>
      <c r="V186" s="45" t="str">
        <f>IF('CalcEng 2'!BF355&gt;0,'CalcEng 2'!BF355,"")</f>
        <v/>
      </c>
      <c r="W186" s="54">
        <f t="shared" si="35"/>
        <v>0</v>
      </c>
      <c r="X186" s="6" t="str">
        <f t="shared" si="36"/>
        <v/>
      </c>
      <c r="Y186" s="8">
        <f t="shared" si="37"/>
        <v>0</v>
      </c>
      <c r="Z186" s="57" t="str">
        <f t="shared" si="49"/>
        <v>$0.00</v>
      </c>
      <c r="AA186" s="79" t="str">
        <f t="shared" si="38"/>
        <v/>
      </c>
      <c r="AB186" s="23"/>
      <c r="AC186" s="60">
        <f t="shared" si="39"/>
        <v>0</v>
      </c>
      <c r="AD186" s="60">
        <f t="shared" si="40"/>
        <v>0</v>
      </c>
      <c r="AE186">
        <f t="shared" si="41"/>
        <v>0</v>
      </c>
      <c r="AF186" s="60">
        <f t="shared" si="42"/>
        <v>0</v>
      </c>
      <c r="AG186">
        <f t="shared" si="43"/>
        <v>0</v>
      </c>
      <c r="AH186">
        <f t="shared" si="44"/>
        <v>0</v>
      </c>
      <c r="AI186" s="60">
        <f t="shared" si="45"/>
        <v>0</v>
      </c>
      <c r="AJ186" s="60">
        <f t="shared" si="46"/>
        <v>0</v>
      </c>
      <c r="AK186" s="60">
        <f t="shared" si="48"/>
        <v>0</v>
      </c>
      <c r="AL186" s="66">
        <f t="shared" si="47"/>
        <v>0</v>
      </c>
    </row>
    <row r="187" spans="1:38" ht="15.75" thickBot="1">
      <c r="A187">
        <v>176</v>
      </c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R187" s="45" t="str">
        <f>IF('CalcEng 2'!BB357&gt;0,'CalcEng 2'!BB357,"")</f>
        <v/>
      </c>
      <c r="S187" s="45" t="str">
        <f>IF('CalcEng 2'!BC357&gt;0,'CalcEng 2'!BC357,"")</f>
        <v/>
      </c>
      <c r="T187" s="45" t="str">
        <f>IF('CalcEng 2'!BD357&gt;0,'CalcEng 2'!BD357,"")</f>
        <v/>
      </c>
      <c r="U187" s="45" t="str">
        <f>IF('CalcEng 2'!BE357&gt;0,'CalcEng 2'!BE357,"")</f>
        <v/>
      </c>
      <c r="V187" s="45" t="str">
        <f>IF('CalcEng 2'!BF357&gt;0,'CalcEng 2'!BF357,"")</f>
        <v/>
      </c>
      <c r="W187" s="55">
        <f t="shared" si="35"/>
        <v>0</v>
      </c>
      <c r="X187" s="9" t="str">
        <f t="shared" si="36"/>
        <v/>
      </c>
      <c r="Y187" s="10">
        <f t="shared" si="37"/>
        <v>0</v>
      </c>
      <c r="Z187" s="57" t="str">
        <f t="shared" si="49"/>
        <v>$0.00</v>
      </c>
      <c r="AA187" s="79" t="str">
        <f t="shared" si="38"/>
        <v/>
      </c>
      <c r="AB187" s="23"/>
      <c r="AC187" s="60">
        <f t="shared" si="39"/>
        <v>0</v>
      </c>
      <c r="AD187" s="60">
        <f t="shared" si="40"/>
        <v>0</v>
      </c>
      <c r="AE187">
        <f t="shared" si="41"/>
        <v>0</v>
      </c>
      <c r="AF187" s="60">
        <f t="shared" si="42"/>
        <v>0</v>
      </c>
      <c r="AG187">
        <f t="shared" si="43"/>
        <v>0</v>
      </c>
      <c r="AH187">
        <f t="shared" si="44"/>
        <v>0</v>
      </c>
      <c r="AI187" s="60">
        <f t="shared" si="45"/>
        <v>0</v>
      </c>
      <c r="AJ187" s="60">
        <f t="shared" si="46"/>
        <v>0</v>
      </c>
      <c r="AK187" s="60">
        <f t="shared" si="48"/>
        <v>0</v>
      </c>
      <c r="AL187" s="66">
        <f t="shared" si="47"/>
        <v>0</v>
      </c>
    </row>
    <row r="188" spans="1:38" ht="15">
      <c r="A188">
        <v>177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R188" s="45" t="str">
        <f>IF('CalcEng 2'!BB359&gt;0,'CalcEng 2'!BB359,"")</f>
        <v/>
      </c>
      <c r="S188" s="45" t="str">
        <f>IF('CalcEng 2'!BC359&gt;0,'CalcEng 2'!BC359,"")</f>
        <v/>
      </c>
      <c r="T188" s="45" t="str">
        <f>IF('CalcEng 2'!BD359&gt;0,'CalcEng 2'!BD359,"")</f>
        <v/>
      </c>
      <c r="U188" s="45" t="str">
        <f>IF('CalcEng 2'!BE359&gt;0,'CalcEng 2'!BE359,"")</f>
        <v/>
      </c>
      <c r="V188" s="45" t="str">
        <f>IF('CalcEng 2'!BF359&gt;0,'CalcEng 2'!BF359,"")</f>
        <v/>
      </c>
      <c r="W188" s="54">
        <f t="shared" si="35"/>
        <v>0</v>
      </c>
      <c r="X188" s="6" t="str">
        <f t="shared" si="36"/>
        <v/>
      </c>
      <c r="Y188" s="8">
        <f t="shared" si="37"/>
        <v>0</v>
      </c>
      <c r="Z188" s="57" t="str">
        <f t="shared" si="49"/>
        <v>$0.00</v>
      </c>
      <c r="AA188" s="79" t="str">
        <f t="shared" si="38"/>
        <v/>
      </c>
      <c r="AB188" s="23"/>
      <c r="AC188" s="60">
        <f t="shared" si="39"/>
        <v>0</v>
      </c>
      <c r="AD188" s="60">
        <f t="shared" si="40"/>
        <v>0</v>
      </c>
      <c r="AE188">
        <f t="shared" si="41"/>
        <v>0</v>
      </c>
      <c r="AF188" s="60">
        <f t="shared" si="42"/>
        <v>0</v>
      </c>
      <c r="AG188">
        <f t="shared" si="43"/>
        <v>0</v>
      </c>
      <c r="AH188">
        <f t="shared" si="44"/>
        <v>0</v>
      </c>
      <c r="AI188" s="60">
        <f t="shared" si="45"/>
        <v>0</v>
      </c>
      <c r="AJ188" s="60">
        <f t="shared" si="46"/>
        <v>0</v>
      </c>
      <c r="AK188" s="60">
        <f t="shared" si="48"/>
        <v>0</v>
      </c>
      <c r="AL188" s="66">
        <f t="shared" si="47"/>
        <v>0</v>
      </c>
    </row>
    <row r="189" spans="1:38" ht="15.75" thickBot="1">
      <c r="A189">
        <v>178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R189" s="45" t="str">
        <f>IF('CalcEng 2'!BB361&gt;0,'CalcEng 2'!BB361,"")</f>
        <v/>
      </c>
      <c r="S189" s="45" t="str">
        <f>IF('CalcEng 2'!BC361&gt;0,'CalcEng 2'!BC361,"")</f>
        <v/>
      </c>
      <c r="T189" s="45" t="str">
        <f>IF('CalcEng 2'!BD361&gt;0,'CalcEng 2'!BD361,"")</f>
        <v/>
      </c>
      <c r="U189" s="45" t="str">
        <f>IF('CalcEng 2'!BE361&gt;0,'CalcEng 2'!BE361,"")</f>
        <v/>
      </c>
      <c r="V189" s="45" t="str">
        <f>IF('CalcEng 2'!BF361&gt;0,'CalcEng 2'!BF361,"")</f>
        <v/>
      </c>
      <c r="W189" s="55">
        <f t="shared" si="35"/>
        <v>0</v>
      </c>
      <c r="X189" s="9" t="str">
        <f t="shared" si="36"/>
        <v/>
      </c>
      <c r="Y189" s="10">
        <f t="shared" si="37"/>
        <v>0</v>
      </c>
      <c r="Z189" s="57" t="str">
        <f t="shared" si="49"/>
        <v>$0.00</v>
      </c>
      <c r="AA189" s="79" t="str">
        <f t="shared" si="38"/>
        <v/>
      </c>
      <c r="AB189" s="23"/>
      <c r="AC189" s="60">
        <f t="shared" si="39"/>
        <v>0</v>
      </c>
      <c r="AD189" s="60">
        <f t="shared" si="40"/>
        <v>0</v>
      </c>
      <c r="AE189">
        <f t="shared" si="41"/>
        <v>0</v>
      </c>
      <c r="AF189" s="60">
        <f t="shared" si="42"/>
        <v>0</v>
      </c>
      <c r="AG189">
        <f t="shared" si="43"/>
        <v>0</v>
      </c>
      <c r="AH189">
        <f t="shared" si="44"/>
        <v>0</v>
      </c>
      <c r="AI189" s="60">
        <f t="shared" si="45"/>
        <v>0</v>
      </c>
      <c r="AJ189" s="60">
        <f t="shared" si="46"/>
        <v>0</v>
      </c>
      <c r="AK189" s="60">
        <f t="shared" si="48"/>
        <v>0</v>
      </c>
      <c r="AL189" s="66">
        <f t="shared" si="47"/>
        <v>0</v>
      </c>
    </row>
    <row r="190" spans="1:38" ht="15">
      <c r="A190">
        <v>179</v>
      </c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R190" s="45" t="str">
        <f>IF('CalcEng 2'!BB363&gt;0,'CalcEng 2'!BB363,"")</f>
        <v/>
      </c>
      <c r="S190" s="45" t="str">
        <f>IF('CalcEng 2'!BC363&gt;0,'CalcEng 2'!BC363,"")</f>
        <v/>
      </c>
      <c r="T190" s="45" t="str">
        <f>IF('CalcEng 2'!BD363&gt;0,'CalcEng 2'!BD363,"")</f>
        <v/>
      </c>
      <c r="U190" s="45" t="str">
        <f>IF('CalcEng 2'!BE363&gt;0,'CalcEng 2'!BE363,"")</f>
        <v/>
      </c>
      <c r="V190" s="45" t="str">
        <f>IF('CalcEng 2'!BF363&gt;0,'CalcEng 2'!BF363,"")</f>
        <v/>
      </c>
      <c r="W190" s="54">
        <f aca="true" t="shared" si="50" ref="W190:W253">MAX(R190:V190)</f>
        <v>0</v>
      </c>
      <c r="X190" s="6" t="str">
        <f aca="true" t="shared" si="51" ref="X190:X253">_xlfn.IFNA(INDEX($R$11:$V$11,MATCH(MAX(R190:V190),R190:V190,0)),"")</f>
        <v/>
      </c>
      <c r="Y190" s="8">
        <f aca="true" t="shared" si="52" ref="Y190:Y253">IF(X190="Centerline",(F190*5280*$J$7),IF(X190="Edgelines",(F190*5280*2*$K$7),IF(X190="Centerlines and Edgelines",(F190*5280*$L$7),IF(X190="Enhanced Visibility",(F190*5280*$M$7),IF(X190="Enhanced Durability Material",(F190*5280*$N$7),0)))))</f>
        <v>0</v>
      </c>
      <c r="Z190" s="57" t="str">
        <f t="shared" si="49"/>
        <v>$0.00</v>
      </c>
      <c r="AA190" s="79" t="str">
        <f t="shared" si="38"/>
        <v/>
      </c>
      <c r="AB190" s="23"/>
      <c r="AC190" s="60">
        <f t="shared" si="39"/>
        <v>0</v>
      </c>
      <c r="AD190" s="60">
        <f t="shared" si="40"/>
        <v>0</v>
      </c>
      <c r="AE190">
        <f t="shared" si="41"/>
        <v>0</v>
      </c>
      <c r="AF190" s="60">
        <f t="shared" si="42"/>
        <v>0</v>
      </c>
      <c r="AG190">
        <f t="shared" si="43"/>
        <v>0</v>
      </c>
      <c r="AH190">
        <f t="shared" si="44"/>
        <v>0</v>
      </c>
      <c r="AI190" s="60">
        <f t="shared" si="45"/>
        <v>0</v>
      </c>
      <c r="AJ190" s="60">
        <f t="shared" si="46"/>
        <v>0</v>
      </c>
      <c r="AK190" s="60">
        <f t="shared" si="48"/>
        <v>0</v>
      </c>
      <c r="AL190" s="66">
        <f t="shared" si="47"/>
        <v>0</v>
      </c>
    </row>
    <row r="191" spans="1:38" ht="15.75" thickBot="1">
      <c r="A191">
        <v>180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R191" s="45" t="str">
        <f>IF('CalcEng 2'!BB365&gt;0,'CalcEng 2'!BB365,"")</f>
        <v/>
      </c>
      <c r="S191" s="45" t="str">
        <f>IF('CalcEng 2'!BC365&gt;0,'CalcEng 2'!BC365,"")</f>
        <v/>
      </c>
      <c r="T191" s="45" t="str">
        <f>IF('CalcEng 2'!BD365&gt;0,'CalcEng 2'!BD365,"")</f>
        <v/>
      </c>
      <c r="U191" s="45" t="str">
        <f>IF('CalcEng 2'!BE365&gt;0,'CalcEng 2'!BE365,"")</f>
        <v/>
      </c>
      <c r="V191" s="45" t="str">
        <f>IF('CalcEng 2'!BF365&gt;0,'CalcEng 2'!BF365,"")</f>
        <v/>
      </c>
      <c r="W191" s="55">
        <f t="shared" si="50"/>
        <v>0</v>
      </c>
      <c r="X191" s="9" t="str">
        <f t="shared" si="51"/>
        <v/>
      </c>
      <c r="Y191" s="10">
        <f t="shared" si="52"/>
        <v>0</v>
      </c>
      <c r="Z191" s="57" t="str">
        <f t="shared" si="49"/>
        <v>$0.00</v>
      </c>
      <c r="AA191" s="79" t="str">
        <f t="shared" si="38"/>
        <v/>
      </c>
      <c r="AB191" s="23"/>
      <c r="AC191" s="60">
        <f t="shared" si="39"/>
        <v>0</v>
      </c>
      <c r="AD191" s="60">
        <f t="shared" si="40"/>
        <v>0</v>
      </c>
      <c r="AE191">
        <f t="shared" si="41"/>
        <v>0</v>
      </c>
      <c r="AF191" s="60">
        <f t="shared" si="42"/>
        <v>0</v>
      </c>
      <c r="AG191">
        <f t="shared" si="43"/>
        <v>0</v>
      </c>
      <c r="AH191">
        <f t="shared" si="44"/>
        <v>0</v>
      </c>
      <c r="AI191" s="60">
        <f t="shared" si="45"/>
        <v>0</v>
      </c>
      <c r="AJ191" s="60">
        <f t="shared" si="46"/>
        <v>0</v>
      </c>
      <c r="AK191" s="60">
        <f t="shared" si="48"/>
        <v>0</v>
      </c>
      <c r="AL191" s="66">
        <f t="shared" si="47"/>
        <v>0</v>
      </c>
    </row>
    <row r="192" spans="1:38" ht="15">
      <c r="A192">
        <v>181</v>
      </c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R192" s="45" t="str">
        <f>IF('CalcEng 2'!BB367&gt;0,'CalcEng 2'!BB367,"")</f>
        <v/>
      </c>
      <c r="S192" s="45" t="str">
        <f>IF('CalcEng 2'!BC367&gt;0,'CalcEng 2'!BC367,"")</f>
        <v/>
      </c>
      <c r="T192" s="45" t="str">
        <f>IF('CalcEng 2'!BD367&gt;0,'CalcEng 2'!BD367,"")</f>
        <v/>
      </c>
      <c r="U192" s="45" t="str">
        <f>IF('CalcEng 2'!BE367&gt;0,'CalcEng 2'!BE367,"")</f>
        <v/>
      </c>
      <c r="V192" s="45" t="str">
        <f>IF('CalcEng 2'!BF367&gt;0,'CalcEng 2'!BF367,"")</f>
        <v/>
      </c>
      <c r="W192" s="54">
        <f t="shared" si="50"/>
        <v>0</v>
      </c>
      <c r="X192" s="6" t="str">
        <f t="shared" si="51"/>
        <v/>
      </c>
      <c r="Y192" s="8">
        <f t="shared" si="52"/>
        <v>0</v>
      </c>
      <c r="Z192" s="57" t="str">
        <f t="shared" si="49"/>
        <v>$0.00</v>
      </c>
      <c r="AA192" s="79" t="str">
        <f t="shared" si="38"/>
        <v/>
      </c>
      <c r="AB192" s="23"/>
      <c r="AC192" s="60">
        <f t="shared" si="39"/>
        <v>0</v>
      </c>
      <c r="AD192" s="60">
        <f t="shared" si="40"/>
        <v>0</v>
      </c>
      <c r="AE192">
        <f t="shared" si="41"/>
        <v>0</v>
      </c>
      <c r="AF192" s="60">
        <f t="shared" si="42"/>
        <v>0</v>
      </c>
      <c r="AG192">
        <f t="shared" si="43"/>
        <v>0</v>
      </c>
      <c r="AH192">
        <f t="shared" si="44"/>
        <v>0</v>
      </c>
      <c r="AI192" s="60">
        <f t="shared" si="45"/>
        <v>0</v>
      </c>
      <c r="AJ192" s="60">
        <f t="shared" si="46"/>
        <v>0</v>
      </c>
      <c r="AK192" s="60">
        <f t="shared" si="48"/>
        <v>0</v>
      </c>
      <c r="AL192" s="66">
        <f t="shared" si="47"/>
        <v>0</v>
      </c>
    </row>
    <row r="193" spans="1:38" ht="15.75" thickBot="1">
      <c r="A193">
        <v>182</v>
      </c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R193" s="45" t="str">
        <f>IF('CalcEng 2'!BB369&gt;0,'CalcEng 2'!BB369,"")</f>
        <v/>
      </c>
      <c r="S193" s="45" t="str">
        <f>IF('CalcEng 2'!BC369&gt;0,'CalcEng 2'!BC369,"")</f>
        <v/>
      </c>
      <c r="T193" s="45" t="str">
        <f>IF('CalcEng 2'!BD369&gt;0,'CalcEng 2'!BD369,"")</f>
        <v/>
      </c>
      <c r="U193" s="45" t="str">
        <f>IF('CalcEng 2'!BE369&gt;0,'CalcEng 2'!BE369,"")</f>
        <v/>
      </c>
      <c r="V193" s="45" t="str">
        <f>IF('CalcEng 2'!BF369&gt;0,'CalcEng 2'!BF369,"")</f>
        <v/>
      </c>
      <c r="W193" s="55">
        <f t="shared" si="50"/>
        <v>0</v>
      </c>
      <c r="X193" s="9" t="str">
        <f t="shared" si="51"/>
        <v/>
      </c>
      <c r="Y193" s="10">
        <f t="shared" si="52"/>
        <v>0</v>
      </c>
      <c r="Z193" s="57" t="str">
        <f t="shared" si="49"/>
        <v>$0.00</v>
      </c>
      <c r="AA193" s="79" t="str">
        <f t="shared" si="38"/>
        <v/>
      </c>
      <c r="AB193" s="23"/>
      <c r="AC193" s="60">
        <f t="shared" si="39"/>
        <v>0</v>
      </c>
      <c r="AD193" s="60">
        <f t="shared" si="40"/>
        <v>0</v>
      </c>
      <c r="AE193">
        <f t="shared" si="41"/>
        <v>0</v>
      </c>
      <c r="AF193" s="60">
        <f t="shared" si="42"/>
        <v>0</v>
      </c>
      <c r="AG193">
        <f t="shared" si="43"/>
        <v>0</v>
      </c>
      <c r="AH193">
        <f t="shared" si="44"/>
        <v>0</v>
      </c>
      <c r="AI193" s="60">
        <f t="shared" si="45"/>
        <v>0</v>
      </c>
      <c r="AJ193" s="60">
        <f t="shared" si="46"/>
        <v>0</v>
      </c>
      <c r="AK193" s="60">
        <f t="shared" si="48"/>
        <v>0</v>
      </c>
      <c r="AL193" s="66">
        <f t="shared" si="47"/>
        <v>0</v>
      </c>
    </row>
    <row r="194" spans="1:38" ht="15">
      <c r="A194">
        <v>183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R194" s="45" t="str">
        <f>IF('CalcEng 2'!BB371&gt;0,'CalcEng 2'!BB371,"")</f>
        <v/>
      </c>
      <c r="S194" s="45" t="str">
        <f>IF('CalcEng 2'!BC371&gt;0,'CalcEng 2'!BC371,"")</f>
        <v/>
      </c>
      <c r="T194" s="45" t="str">
        <f>IF('CalcEng 2'!BD371&gt;0,'CalcEng 2'!BD371,"")</f>
        <v/>
      </c>
      <c r="U194" s="45" t="str">
        <f>IF('CalcEng 2'!BE371&gt;0,'CalcEng 2'!BE371,"")</f>
        <v/>
      </c>
      <c r="V194" s="45" t="str">
        <f>IF('CalcEng 2'!BF371&gt;0,'CalcEng 2'!BF371,"")</f>
        <v/>
      </c>
      <c r="W194" s="54">
        <f t="shared" si="50"/>
        <v>0</v>
      </c>
      <c r="X194" s="6" t="str">
        <f t="shared" si="51"/>
        <v/>
      </c>
      <c r="Y194" s="8">
        <f t="shared" si="52"/>
        <v>0</v>
      </c>
      <c r="Z194" s="57" t="str">
        <f t="shared" si="49"/>
        <v>$0.00</v>
      </c>
      <c r="AA194" s="79" t="str">
        <f t="shared" si="38"/>
        <v/>
      </c>
      <c r="AB194" s="23"/>
      <c r="AC194" s="60">
        <f t="shared" si="39"/>
        <v>0</v>
      </c>
      <c r="AD194" s="60">
        <f t="shared" si="40"/>
        <v>0</v>
      </c>
      <c r="AE194">
        <f t="shared" si="41"/>
        <v>0</v>
      </c>
      <c r="AF194" s="60">
        <f t="shared" si="42"/>
        <v>0</v>
      </c>
      <c r="AG194">
        <f t="shared" si="43"/>
        <v>0</v>
      </c>
      <c r="AH194">
        <f t="shared" si="44"/>
        <v>0</v>
      </c>
      <c r="AI194" s="60">
        <f t="shared" si="45"/>
        <v>0</v>
      </c>
      <c r="AJ194" s="60">
        <f t="shared" si="46"/>
        <v>0</v>
      </c>
      <c r="AK194" s="60">
        <f t="shared" si="48"/>
        <v>0</v>
      </c>
      <c r="AL194" s="66">
        <f t="shared" si="47"/>
        <v>0</v>
      </c>
    </row>
    <row r="195" spans="1:38" ht="15.75" thickBot="1">
      <c r="A195">
        <v>184</v>
      </c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R195" s="45" t="str">
        <f>IF('CalcEng 2'!BB373&gt;0,'CalcEng 2'!BB373,"")</f>
        <v/>
      </c>
      <c r="S195" s="45" t="str">
        <f>IF('CalcEng 2'!BC373&gt;0,'CalcEng 2'!BC373,"")</f>
        <v/>
      </c>
      <c r="T195" s="45" t="str">
        <f>IF('CalcEng 2'!BD373&gt;0,'CalcEng 2'!BD373,"")</f>
        <v/>
      </c>
      <c r="U195" s="45" t="str">
        <f>IF('CalcEng 2'!BE373&gt;0,'CalcEng 2'!BE373,"")</f>
        <v/>
      </c>
      <c r="V195" s="45" t="str">
        <f>IF('CalcEng 2'!BF373&gt;0,'CalcEng 2'!BF373,"")</f>
        <v/>
      </c>
      <c r="W195" s="55">
        <f t="shared" si="50"/>
        <v>0</v>
      </c>
      <c r="X195" s="9" t="str">
        <f t="shared" si="51"/>
        <v/>
      </c>
      <c r="Y195" s="10">
        <f t="shared" si="52"/>
        <v>0</v>
      </c>
      <c r="Z195" s="57" t="str">
        <f t="shared" si="49"/>
        <v>$0.00</v>
      </c>
      <c r="AA195" s="79" t="str">
        <f t="shared" si="38"/>
        <v/>
      </c>
      <c r="AB195" s="23"/>
      <c r="AC195" s="60">
        <f t="shared" si="39"/>
        <v>0</v>
      </c>
      <c r="AD195" s="60">
        <f t="shared" si="40"/>
        <v>0</v>
      </c>
      <c r="AE195">
        <f t="shared" si="41"/>
        <v>0</v>
      </c>
      <c r="AF195" s="60">
        <f t="shared" si="42"/>
        <v>0</v>
      </c>
      <c r="AG195">
        <f t="shared" si="43"/>
        <v>0</v>
      </c>
      <c r="AH195">
        <f t="shared" si="44"/>
        <v>0</v>
      </c>
      <c r="AI195" s="60">
        <f t="shared" si="45"/>
        <v>0</v>
      </c>
      <c r="AJ195" s="60">
        <f t="shared" si="46"/>
        <v>0</v>
      </c>
      <c r="AK195" s="60">
        <f t="shared" si="48"/>
        <v>0</v>
      </c>
      <c r="AL195" s="66">
        <f t="shared" si="47"/>
        <v>0</v>
      </c>
    </row>
    <row r="196" spans="1:38" ht="15">
      <c r="A196">
        <v>185</v>
      </c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R196" s="45" t="str">
        <f>IF('CalcEng 2'!BB375&gt;0,'CalcEng 2'!BB375,"")</f>
        <v/>
      </c>
      <c r="S196" s="45" t="str">
        <f>IF('CalcEng 2'!BC375&gt;0,'CalcEng 2'!BC375,"")</f>
        <v/>
      </c>
      <c r="T196" s="45" t="str">
        <f>IF('CalcEng 2'!BD375&gt;0,'CalcEng 2'!BD375,"")</f>
        <v/>
      </c>
      <c r="U196" s="45" t="str">
        <f>IF('CalcEng 2'!BE375&gt;0,'CalcEng 2'!BE375,"")</f>
        <v/>
      </c>
      <c r="V196" s="45" t="str">
        <f>IF('CalcEng 2'!BF375&gt;0,'CalcEng 2'!BF375,"")</f>
        <v/>
      </c>
      <c r="W196" s="54">
        <f t="shared" si="50"/>
        <v>0</v>
      </c>
      <c r="X196" s="6" t="str">
        <f t="shared" si="51"/>
        <v/>
      </c>
      <c r="Y196" s="8">
        <f t="shared" si="52"/>
        <v>0</v>
      </c>
      <c r="Z196" s="57" t="str">
        <f t="shared" si="49"/>
        <v>$0.00</v>
      </c>
      <c r="AA196" s="79" t="str">
        <f t="shared" si="38"/>
        <v/>
      </c>
      <c r="AB196" s="23"/>
      <c r="AC196" s="60">
        <f t="shared" si="39"/>
        <v>0</v>
      </c>
      <c r="AD196" s="60">
        <f t="shared" si="40"/>
        <v>0</v>
      </c>
      <c r="AE196">
        <f t="shared" si="41"/>
        <v>0</v>
      </c>
      <c r="AF196" s="60">
        <f t="shared" si="42"/>
        <v>0</v>
      </c>
      <c r="AG196">
        <f t="shared" si="43"/>
        <v>0</v>
      </c>
      <c r="AH196">
        <f t="shared" si="44"/>
        <v>0</v>
      </c>
      <c r="AI196" s="60">
        <f t="shared" si="45"/>
        <v>0</v>
      </c>
      <c r="AJ196" s="60">
        <f t="shared" si="46"/>
        <v>0</v>
      </c>
      <c r="AK196" s="60">
        <f t="shared" si="48"/>
        <v>0</v>
      </c>
      <c r="AL196" s="66">
        <f t="shared" si="47"/>
        <v>0</v>
      </c>
    </row>
    <row r="197" spans="1:38" ht="15.75" thickBot="1">
      <c r="A197">
        <v>186</v>
      </c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R197" s="45" t="str">
        <f>IF('CalcEng 2'!BB377&gt;0,'CalcEng 2'!BB377,"")</f>
        <v/>
      </c>
      <c r="S197" s="45" t="str">
        <f>IF('CalcEng 2'!BC377&gt;0,'CalcEng 2'!BC377,"")</f>
        <v/>
      </c>
      <c r="T197" s="45" t="str">
        <f>IF('CalcEng 2'!BD377&gt;0,'CalcEng 2'!BD377,"")</f>
        <v/>
      </c>
      <c r="U197" s="45" t="str">
        <f>IF('CalcEng 2'!BE377&gt;0,'CalcEng 2'!BE377,"")</f>
        <v/>
      </c>
      <c r="V197" s="45" t="str">
        <f>IF('CalcEng 2'!BF377&gt;0,'CalcEng 2'!BF377,"")</f>
        <v/>
      </c>
      <c r="W197" s="55">
        <f t="shared" si="50"/>
        <v>0</v>
      </c>
      <c r="X197" s="9" t="str">
        <f t="shared" si="51"/>
        <v/>
      </c>
      <c r="Y197" s="10">
        <f t="shared" si="52"/>
        <v>0</v>
      </c>
      <c r="Z197" s="57" t="str">
        <f t="shared" si="49"/>
        <v>$0.00</v>
      </c>
      <c r="AA197" s="79" t="str">
        <f t="shared" si="38"/>
        <v/>
      </c>
      <c r="AB197" s="23"/>
      <c r="AC197" s="60">
        <f t="shared" si="39"/>
        <v>0</v>
      </c>
      <c r="AD197" s="60">
        <f t="shared" si="40"/>
        <v>0</v>
      </c>
      <c r="AE197">
        <f t="shared" si="41"/>
        <v>0</v>
      </c>
      <c r="AF197" s="60">
        <f t="shared" si="42"/>
        <v>0</v>
      </c>
      <c r="AG197">
        <f t="shared" si="43"/>
        <v>0</v>
      </c>
      <c r="AH197">
        <f t="shared" si="44"/>
        <v>0</v>
      </c>
      <c r="AI197" s="60">
        <f t="shared" si="45"/>
        <v>0</v>
      </c>
      <c r="AJ197" s="60">
        <f t="shared" si="46"/>
        <v>0</v>
      </c>
      <c r="AK197" s="60">
        <f t="shared" si="48"/>
        <v>0</v>
      </c>
      <c r="AL197" s="66">
        <f t="shared" si="47"/>
        <v>0</v>
      </c>
    </row>
    <row r="198" spans="1:38" ht="15">
      <c r="A198">
        <v>187</v>
      </c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R198" s="45" t="str">
        <f>IF('CalcEng 2'!BB379&gt;0,'CalcEng 2'!BB379,"")</f>
        <v/>
      </c>
      <c r="S198" s="45" t="str">
        <f>IF('CalcEng 2'!BC379&gt;0,'CalcEng 2'!BC379,"")</f>
        <v/>
      </c>
      <c r="T198" s="45" t="str">
        <f>IF('CalcEng 2'!BD379&gt;0,'CalcEng 2'!BD379,"")</f>
        <v/>
      </c>
      <c r="U198" s="45" t="str">
        <f>IF('CalcEng 2'!BE379&gt;0,'CalcEng 2'!BE379,"")</f>
        <v/>
      </c>
      <c r="V198" s="45" t="str">
        <f>IF('CalcEng 2'!BF379&gt;0,'CalcEng 2'!BF379,"")</f>
        <v/>
      </c>
      <c r="W198" s="54">
        <f t="shared" si="50"/>
        <v>0</v>
      </c>
      <c r="X198" s="6" t="str">
        <f t="shared" si="51"/>
        <v/>
      </c>
      <c r="Y198" s="8">
        <f t="shared" si="52"/>
        <v>0</v>
      </c>
      <c r="Z198" s="57" t="str">
        <f t="shared" si="49"/>
        <v>$0.00</v>
      </c>
      <c r="AA198" s="79" t="str">
        <f t="shared" si="38"/>
        <v/>
      </c>
      <c r="AB198" s="23"/>
      <c r="AC198" s="60">
        <f t="shared" si="39"/>
        <v>0</v>
      </c>
      <c r="AD198" s="60">
        <f t="shared" si="40"/>
        <v>0</v>
      </c>
      <c r="AE198">
        <f t="shared" si="41"/>
        <v>0</v>
      </c>
      <c r="AF198" s="60">
        <f t="shared" si="42"/>
        <v>0</v>
      </c>
      <c r="AG198">
        <f t="shared" si="43"/>
        <v>0</v>
      </c>
      <c r="AH198">
        <f t="shared" si="44"/>
        <v>0</v>
      </c>
      <c r="AI198" s="60">
        <f t="shared" si="45"/>
        <v>0</v>
      </c>
      <c r="AJ198" s="60">
        <f t="shared" si="46"/>
        <v>0</v>
      </c>
      <c r="AK198" s="60">
        <f t="shared" si="48"/>
        <v>0</v>
      </c>
      <c r="AL198" s="66">
        <f t="shared" si="47"/>
        <v>0</v>
      </c>
    </row>
    <row r="199" spans="1:38" ht="15.75" thickBot="1">
      <c r="A199">
        <v>188</v>
      </c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R199" s="45" t="str">
        <f>IF('CalcEng 2'!BB381&gt;0,'CalcEng 2'!BB381,"")</f>
        <v/>
      </c>
      <c r="S199" s="45" t="str">
        <f>IF('CalcEng 2'!BC381&gt;0,'CalcEng 2'!BC381,"")</f>
        <v/>
      </c>
      <c r="T199" s="45" t="str">
        <f>IF('CalcEng 2'!BD381&gt;0,'CalcEng 2'!BD381,"")</f>
        <v/>
      </c>
      <c r="U199" s="45" t="str">
        <f>IF('CalcEng 2'!BE381&gt;0,'CalcEng 2'!BE381,"")</f>
        <v/>
      </c>
      <c r="V199" s="45" t="str">
        <f>IF('CalcEng 2'!BF381&gt;0,'CalcEng 2'!BF381,"")</f>
        <v/>
      </c>
      <c r="W199" s="55">
        <f t="shared" si="50"/>
        <v>0</v>
      </c>
      <c r="X199" s="9" t="str">
        <f t="shared" si="51"/>
        <v/>
      </c>
      <c r="Y199" s="10">
        <f t="shared" si="52"/>
        <v>0</v>
      </c>
      <c r="Z199" s="57" t="str">
        <f t="shared" si="49"/>
        <v>$0.00</v>
      </c>
      <c r="AA199" s="79" t="str">
        <f t="shared" si="38"/>
        <v/>
      </c>
      <c r="AB199" s="23"/>
      <c r="AC199" s="60">
        <f t="shared" si="39"/>
        <v>0</v>
      </c>
      <c r="AD199" s="60">
        <f t="shared" si="40"/>
        <v>0</v>
      </c>
      <c r="AE199">
        <f t="shared" si="41"/>
        <v>0</v>
      </c>
      <c r="AF199" s="60">
        <f t="shared" si="42"/>
        <v>0</v>
      </c>
      <c r="AG199">
        <f t="shared" si="43"/>
        <v>0</v>
      </c>
      <c r="AH199">
        <f t="shared" si="44"/>
        <v>0</v>
      </c>
      <c r="AI199" s="60">
        <f t="shared" si="45"/>
        <v>0</v>
      </c>
      <c r="AJ199" s="60">
        <f t="shared" si="46"/>
        <v>0</v>
      </c>
      <c r="AK199" s="60">
        <f t="shared" si="48"/>
        <v>0</v>
      </c>
      <c r="AL199" s="66">
        <f t="shared" si="47"/>
        <v>0</v>
      </c>
    </row>
    <row r="200" spans="1:38" ht="15">
      <c r="A200">
        <v>189</v>
      </c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R200" s="45" t="str">
        <f>IF('CalcEng 2'!BB383&gt;0,'CalcEng 2'!BB383,"")</f>
        <v/>
      </c>
      <c r="S200" s="45" t="str">
        <f>IF('CalcEng 2'!BC383&gt;0,'CalcEng 2'!BC383,"")</f>
        <v/>
      </c>
      <c r="T200" s="45" t="str">
        <f>IF('CalcEng 2'!BD383&gt;0,'CalcEng 2'!BD383,"")</f>
        <v/>
      </c>
      <c r="U200" s="45" t="str">
        <f>IF('CalcEng 2'!BE383&gt;0,'CalcEng 2'!BE383,"")</f>
        <v/>
      </c>
      <c r="V200" s="45" t="str">
        <f>IF('CalcEng 2'!BF383&gt;0,'CalcEng 2'!BF383,"")</f>
        <v/>
      </c>
      <c r="W200" s="54">
        <f t="shared" si="50"/>
        <v>0</v>
      </c>
      <c r="X200" s="6" t="str">
        <f t="shared" si="51"/>
        <v/>
      </c>
      <c r="Y200" s="8">
        <f t="shared" si="52"/>
        <v>0</v>
      </c>
      <c r="Z200" s="57" t="str">
        <f t="shared" si="49"/>
        <v>$0.00</v>
      </c>
      <c r="AA200" s="79" t="str">
        <f t="shared" si="38"/>
        <v/>
      </c>
      <c r="AB200" s="23"/>
      <c r="AC200" s="60">
        <f t="shared" si="39"/>
        <v>0</v>
      </c>
      <c r="AD200" s="60">
        <f t="shared" si="40"/>
        <v>0</v>
      </c>
      <c r="AE200">
        <f t="shared" si="41"/>
        <v>0</v>
      </c>
      <c r="AF200" s="60">
        <f t="shared" si="42"/>
        <v>0</v>
      </c>
      <c r="AG200">
        <f t="shared" si="43"/>
        <v>0</v>
      </c>
      <c r="AH200">
        <f t="shared" si="44"/>
        <v>0</v>
      </c>
      <c r="AI200" s="60">
        <f t="shared" si="45"/>
        <v>0</v>
      </c>
      <c r="AJ200" s="60">
        <f t="shared" si="46"/>
        <v>0</v>
      </c>
      <c r="AK200" s="60">
        <f t="shared" si="48"/>
        <v>0</v>
      </c>
      <c r="AL200" s="66">
        <f t="shared" si="47"/>
        <v>0</v>
      </c>
    </row>
    <row r="201" spans="1:38" ht="15.75" thickBot="1">
      <c r="A201">
        <v>190</v>
      </c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R201" s="45" t="str">
        <f>IF('CalcEng 2'!BB385&gt;0,'CalcEng 2'!BB385,"")</f>
        <v/>
      </c>
      <c r="S201" s="45" t="str">
        <f>IF('CalcEng 2'!BC385&gt;0,'CalcEng 2'!BC385,"")</f>
        <v/>
      </c>
      <c r="T201" s="45" t="str">
        <f>IF('CalcEng 2'!BD385&gt;0,'CalcEng 2'!BD385,"")</f>
        <v/>
      </c>
      <c r="U201" s="45" t="str">
        <f>IF('CalcEng 2'!BE385&gt;0,'CalcEng 2'!BE385,"")</f>
        <v/>
      </c>
      <c r="V201" s="45" t="str">
        <f>IF('CalcEng 2'!BF385&gt;0,'CalcEng 2'!BF385,"")</f>
        <v/>
      </c>
      <c r="W201" s="55">
        <f t="shared" si="50"/>
        <v>0</v>
      </c>
      <c r="X201" s="9" t="str">
        <f t="shared" si="51"/>
        <v/>
      </c>
      <c r="Y201" s="10">
        <f t="shared" si="52"/>
        <v>0</v>
      </c>
      <c r="Z201" s="57" t="str">
        <f t="shared" si="49"/>
        <v>$0.00</v>
      </c>
      <c r="AA201" s="79" t="str">
        <f t="shared" si="38"/>
        <v/>
      </c>
      <c r="AB201" s="23"/>
      <c r="AC201" s="60">
        <f t="shared" si="39"/>
        <v>0</v>
      </c>
      <c r="AD201" s="60">
        <f t="shared" si="40"/>
        <v>0</v>
      </c>
      <c r="AE201">
        <f t="shared" si="41"/>
        <v>0</v>
      </c>
      <c r="AF201" s="60">
        <f t="shared" si="42"/>
        <v>0</v>
      </c>
      <c r="AG201">
        <f t="shared" si="43"/>
        <v>0</v>
      </c>
      <c r="AH201">
        <f t="shared" si="44"/>
        <v>0</v>
      </c>
      <c r="AI201" s="60">
        <f t="shared" si="45"/>
        <v>0</v>
      </c>
      <c r="AJ201" s="60">
        <f t="shared" si="46"/>
        <v>0</v>
      </c>
      <c r="AK201" s="60">
        <f t="shared" si="48"/>
        <v>0</v>
      </c>
      <c r="AL201" s="66">
        <f t="shared" si="47"/>
        <v>0</v>
      </c>
    </row>
    <row r="202" spans="1:38" ht="15">
      <c r="A202">
        <v>191</v>
      </c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R202" s="45" t="str">
        <f>IF('CalcEng 2'!BB387&gt;0,'CalcEng 2'!BB387,"")</f>
        <v/>
      </c>
      <c r="S202" s="45" t="str">
        <f>IF('CalcEng 2'!BC387&gt;0,'CalcEng 2'!BC387,"")</f>
        <v/>
      </c>
      <c r="T202" s="45" t="str">
        <f>IF('CalcEng 2'!BD387&gt;0,'CalcEng 2'!BD387,"")</f>
        <v/>
      </c>
      <c r="U202" s="45" t="str">
        <f>IF('CalcEng 2'!BE387&gt;0,'CalcEng 2'!BE387,"")</f>
        <v/>
      </c>
      <c r="V202" s="45" t="str">
        <f>IF('CalcEng 2'!BF387&gt;0,'CalcEng 2'!BF387,"")</f>
        <v/>
      </c>
      <c r="W202" s="54">
        <f t="shared" si="50"/>
        <v>0</v>
      </c>
      <c r="X202" s="6" t="str">
        <f t="shared" si="51"/>
        <v/>
      </c>
      <c r="Y202" s="8">
        <f t="shared" si="52"/>
        <v>0</v>
      </c>
      <c r="Z202" s="57" t="str">
        <f t="shared" si="49"/>
        <v>$0.00</v>
      </c>
      <c r="AA202" s="79" t="str">
        <f t="shared" si="38"/>
        <v/>
      </c>
      <c r="AB202" s="23"/>
      <c r="AC202" s="60">
        <f t="shared" si="39"/>
        <v>0</v>
      </c>
      <c r="AD202" s="60">
        <f t="shared" si="40"/>
        <v>0</v>
      </c>
      <c r="AE202">
        <f t="shared" si="41"/>
        <v>0</v>
      </c>
      <c r="AF202" s="60">
        <f t="shared" si="42"/>
        <v>0</v>
      </c>
      <c r="AG202">
        <f t="shared" si="43"/>
        <v>0</v>
      </c>
      <c r="AH202">
        <f t="shared" si="44"/>
        <v>0</v>
      </c>
      <c r="AI202" s="60">
        <f t="shared" si="45"/>
        <v>0</v>
      </c>
      <c r="AJ202" s="60">
        <f t="shared" si="46"/>
        <v>0</v>
      </c>
      <c r="AK202" s="60">
        <f t="shared" si="48"/>
        <v>0</v>
      </c>
      <c r="AL202" s="66">
        <f t="shared" si="47"/>
        <v>0</v>
      </c>
    </row>
    <row r="203" spans="1:38" ht="15.75" thickBot="1">
      <c r="A203">
        <v>192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R203" s="45" t="str">
        <f>IF('CalcEng 2'!BB389&gt;0,'CalcEng 2'!BB389,"")</f>
        <v/>
      </c>
      <c r="S203" s="45" t="str">
        <f>IF('CalcEng 2'!BC389&gt;0,'CalcEng 2'!BC389,"")</f>
        <v/>
      </c>
      <c r="T203" s="45" t="str">
        <f>IF('CalcEng 2'!BD389&gt;0,'CalcEng 2'!BD389,"")</f>
        <v/>
      </c>
      <c r="U203" s="45" t="str">
        <f>IF('CalcEng 2'!BE389&gt;0,'CalcEng 2'!BE389,"")</f>
        <v/>
      </c>
      <c r="V203" s="45" t="str">
        <f>IF('CalcEng 2'!BF389&gt;0,'CalcEng 2'!BF389,"")</f>
        <v/>
      </c>
      <c r="W203" s="55">
        <f t="shared" si="50"/>
        <v>0</v>
      </c>
      <c r="X203" s="9" t="str">
        <f t="shared" si="51"/>
        <v/>
      </c>
      <c r="Y203" s="10">
        <f t="shared" si="52"/>
        <v>0</v>
      </c>
      <c r="Z203" s="57" t="str">
        <f t="shared" si="49"/>
        <v>$0.00</v>
      </c>
      <c r="AA203" s="79" t="str">
        <f t="shared" si="38"/>
        <v/>
      </c>
      <c r="AB203" s="23"/>
      <c r="AC203" s="60">
        <f t="shared" si="39"/>
        <v>0</v>
      </c>
      <c r="AD203" s="60">
        <f t="shared" si="40"/>
        <v>0</v>
      </c>
      <c r="AE203">
        <f t="shared" si="41"/>
        <v>0</v>
      </c>
      <c r="AF203" s="60">
        <f t="shared" si="42"/>
        <v>0</v>
      </c>
      <c r="AG203">
        <f t="shared" si="43"/>
        <v>0</v>
      </c>
      <c r="AH203">
        <f t="shared" si="44"/>
        <v>0</v>
      </c>
      <c r="AI203" s="60">
        <f t="shared" si="45"/>
        <v>0</v>
      </c>
      <c r="AJ203" s="60">
        <f t="shared" si="46"/>
        <v>0</v>
      </c>
      <c r="AK203" s="60">
        <f t="shared" si="48"/>
        <v>0</v>
      </c>
      <c r="AL203" s="66">
        <f t="shared" si="47"/>
        <v>0</v>
      </c>
    </row>
    <row r="204" spans="1:38" ht="15">
      <c r="A204">
        <v>193</v>
      </c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R204" s="45" t="str">
        <f>IF('CalcEng 2'!BB391&gt;0,'CalcEng 2'!BB391,"")</f>
        <v/>
      </c>
      <c r="S204" s="45" t="str">
        <f>IF('CalcEng 2'!BC391&gt;0,'CalcEng 2'!BC391,"")</f>
        <v/>
      </c>
      <c r="T204" s="45" t="str">
        <f>IF('CalcEng 2'!BD391&gt;0,'CalcEng 2'!BD391,"")</f>
        <v/>
      </c>
      <c r="U204" s="45" t="str">
        <f>IF('CalcEng 2'!BE391&gt;0,'CalcEng 2'!BE391,"")</f>
        <v/>
      </c>
      <c r="V204" s="45" t="str">
        <f>IF('CalcEng 2'!BF391&gt;0,'CalcEng 2'!BF391,"")</f>
        <v/>
      </c>
      <c r="W204" s="54">
        <f t="shared" si="50"/>
        <v>0</v>
      </c>
      <c r="X204" s="6" t="str">
        <f t="shared" si="51"/>
        <v/>
      </c>
      <c r="Y204" s="8">
        <f t="shared" si="52"/>
        <v>0</v>
      </c>
      <c r="Z204" s="57" t="str">
        <f t="shared" si="49"/>
        <v>$0.00</v>
      </c>
      <c r="AA204" s="79" t="str">
        <f aca="true" t="shared" si="53" ref="AA204:AA231">IF(AL204&gt;0,(_xlfn.RANK.EQ(AL204,$AL$12:$AL$511)+COUNTIF($AL$12:$AL$511,V204)),"")</f>
        <v/>
      </c>
      <c r="AB204" s="23"/>
      <c r="AC204" s="60">
        <f aca="true" t="shared" si="54" ref="AC204:AC267">IF(W204&gt;0,(_xlfn.RANK.EQ(W204,$W$12:$W$511)+COUNTIF($W$12:$W$511,W204)-1),0)</f>
        <v>0</v>
      </c>
      <c r="AD204" s="60">
        <f aca="true" t="shared" si="55" ref="AD204:AD267">H204*0.1</f>
        <v>0</v>
      </c>
      <c r="AE204">
        <f aca="true" t="shared" si="56" ref="AE204:AE267">IF(I204="1) Maj. Art.",5/100,IF(I204="2) Min. Art.",4/100,IF(I204="3) Maj. Coll.",3/100,IF(I204="4) Min. Coll.",2/100,IF(I204="5) Local",1/100,0)))))</f>
        <v>0</v>
      </c>
      <c r="AF204" s="60">
        <f aca="true" t="shared" si="57" ref="AF204:AF267">IF(COUNTIF($K$12:$K$511,K204)&gt;0,RANK(K204,$K$12:$K$511,1)/100,0)</f>
        <v>0</v>
      </c>
      <c r="AG204">
        <f aca="true" t="shared" si="58" ref="AG204:AG267">IF(J204="1) Good",5/100,IF(J204="2) Fair",3/100,IF(J204="3) Poor",1/100,0)))</f>
        <v>0</v>
      </c>
      <c r="AH204">
        <f aca="true" t="shared" si="59" ref="AH204:AH267">IF(L204="1) 1 Year",1/50,IF(L204="2) 2 Years",2/50,IF(L204="3) 3 Years",3/50,IF(L204="4) 4+ Years",4/50,0))))</f>
        <v>0</v>
      </c>
      <c r="AI204" s="60">
        <f aca="true" t="shared" si="60" ref="AI204:AI267">IF(Y204&gt;0,(_xlfn.RANK.EQ(Y204,$Y$12:$Y$511)+COUNTIF($Y$12:$Y$511,Y204)),0)/1000</f>
        <v>0</v>
      </c>
      <c r="AJ204" s="60">
        <f aca="true" t="shared" si="61" ref="AJ204:AJ267">IF(F204&gt;0,(_xlfn.RANK.EQ(F204,$F$12:$F$511)+COUNTIF($F$12:$F$511,F204)),0)*0.001</f>
        <v>0</v>
      </c>
      <c r="AK204" s="60">
        <f t="shared" si="48"/>
        <v>0</v>
      </c>
      <c r="AL204" s="66">
        <f aca="true" t="shared" si="62" ref="AL204:AL267">W204+AK204</f>
        <v>0</v>
      </c>
    </row>
    <row r="205" spans="1:38" ht="15.75" thickBot="1">
      <c r="A205">
        <v>194</v>
      </c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R205" s="45" t="str">
        <f>IF('CalcEng 2'!BB393&gt;0,'CalcEng 2'!BB393,"")</f>
        <v/>
      </c>
      <c r="S205" s="45" t="str">
        <f>IF('CalcEng 2'!BC393&gt;0,'CalcEng 2'!BC393,"")</f>
        <v/>
      </c>
      <c r="T205" s="45" t="str">
        <f>IF('CalcEng 2'!BD393&gt;0,'CalcEng 2'!BD393,"")</f>
        <v/>
      </c>
      <c r="U205" s="45" t="str">
        <f>IF('CalcEng 2'!BE393&gt;0,'CalcEng 2'!BE393,"")</f>
        <v/>
      </c>
      <c r="V205" s="45" t="str">
        <f>IF('CalcEng 2'!BF393&gt;0,'CalcEng 2'!BF393,"")</f>
        <v/>
      </c>
      <c r="W205" s="55">
        <f t="shared" si="50"/>
        <v>0</v>
      </c>
      <c r="X205" s="9" t="str">
        <f t="shared" si="51"/>
        <v/>
      </c>
      <c r="Y205" s="10">
        <f t="shared" si="52"/>
        <v>0</v>
      </c>
      <c r="Z205" s="57" t="str">
        <f t="shared" si="49"/>
        <v>$0.00</v>
      </c>
      <c r="AA205" s="79" t="str">
        <f t="shared" si="53"/>
        <v/>
      </c>
      <c r="AB205" s="23"/>
      <c r="AC205" s="60">
        <f t="shared" si="54"/>
        <v>0</v>
      </c>
      <c r="AD205" s="60">
        <f t="shared" si="55"/>
        <v>0</v>
      </c>
      <c r="AE205">
        <f t="shared" si="56"/>
        <v>0</v>
      </c>
      <c r="AF205" s="60">
        <f t="shared" si="57"/>
        <v>0</v>
      </c>
      <c r="AG205">
        <f t="shared" si="58"/>
        <v>0</v>
      </c>
      <c r="AH205">
        <f t="shared" si="59"/>
        <v>0</v>
      </c>
      <c r="AI205" s="60">
        <f t="shared" si="60"/>
        <v>0</v>
      </c>
      <c r="AJ205" s="60">
        <f t="shared" si="61"/>
        <v>0</v>
      </c>
      <c r="AK205" s="60">
        <f aca="true" t="shared" si="63" ref="AK205:AK268">SUM(AD205,AF205,AH205,AG205,AE205,AI205,AJ205)</f>
        <v>0</v>
      </c>
      <c r="AL205" s="66">
        <f t="shared" si="62"/>
        <v>0</v>
      </c>
    </row>
    <row r="206" spans="1:38" ht="15">
      <c r="A206">
        <v>195</v>
      </c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R206" s="45" t="str">
        <f>IF('CalcEng 2'!BB395&gt;0,'CalcEng 2'!BB395,"")</f>
        <v/>
      </c>
      <c r="S206" s="45" t="str">
        <f>IF('CalcEng 2'!BC395&gt;0,'CalcEng 2'!BC395,"")</f>
        <v/>
      </c>
      <c r="T206" s="45" t="str">
        <f>IF('CalcEng 2'!BD395&gt;0,'CalcEng 2'!BD395,"")</f>
        <v/>
      </c>
      <c r="U206" s="45" t="str">
        <f>IF('CalcEng 2'!BE395&gt;0,'CalcEng 2'!BE395,"")</f>
        <v/>
      </c>
      <c r="V206" s="45" t="str">
        <f>IF('CalcEng 2'!BF395&gt;0,'CalcEng 2'!BF395,"")</f>
        <v/>
      </c>
      <c r="W206" s="54">
        <f t="shared" si="50"/>
        <v>0</v>
      </c>
      <c r="X206" s="6" t="str">
        <f t="shared" si="51"/>
        <v/>
      </c>
      <c r="Y206" s="8">
        <f t="shared" si="52"/>
        <v>0</v>
      </c>
      <c r="Z206" s="57" t="str">
        <f aca="true" t="shared" si="64" ref="Z206:Z269">IF(Y206&gt;0,Z205-Y206,"$0.00")</f>
        <v>$0.00</v>
      </c>
      <c r="AA206" s="79" t="str">
        <f t="shared" si="53"/>
        <v/>
      </c>
      <c r="AB206" s="23"/>
      <c r="AC206" s="60">
        <f t="shared" si="54"/>
        <v>0</v>
      </c>
      <c r="AD206" s="60">
        <f t="shared" si="55"/>
        <v>0</v>
      </c>
      <c r="AE206">
        <f t="shared" si="56"/>
        <v>0</v>
      </c>
      <c r="AF206" s="60">
        <f t="shared" si="57"/>
        <v>0</v>
      </c>
      <c r="AG206">
        <f t="shared" si="58"/>
        <v>0</v>
      </c>
      <c r="AH206">
        <f t="shared" si="59"/>
        <v>0</v>
      </c>
      <c r="AI206" s="60">
        <f t="shared" si="60"/>
        <v>0</v>
      </c>
      <c r="AJ206" s="60">
        <f t="shared" si="61"/>
        <v>0</v>
      </c>
      <c r="AK206" s="60">
        <f t="shared" si="63"/>
        <v>0</v>
      </c>
      <c r="AL206" s="66">
        <f t="shared" si="62"/>
        <v>0</v>
      </c>
    </row>
    <row r="207" spans="1:38" ht="15.75" thickBot="1">
      <c r="A207">
        <v>196</v>
      </c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R207" s="45" t="str">
        <f>IF('CalcEng 2'!BB397&gt;0,'CalcEng 2'!BB397,"")</f>
        <v/>
      </c>
      <c r="S207" s="45" t="str">
        <f>IF('CalcEng 2'!BC397&gt;0,'CalcEng 2'!BC397,"")</f>
        <v/>
      </c>
      <c r="T207" s="45" t="str">
        <f>IF('CalcEng 2'!BD397&gt;0,'CalcEng 2'!BD397,"")</f>
        <v/>
      </c>
      <c r="U207" s="45" t="str">
        <f>IF('CalcEng 2'!BE397&gt;0,'CalcEng 2'!BE397,"")</f>
        <v/>
      </c>
      <c r="V207" s="45" t="str">
        <f>IF('CalcEng 2'!BF397&gt;0,'CalcEng 2'!BF397,"")</f>
        <v/>
      </c>
      <c r="W207" s="55">
        <f t="shared" si="50"/>
        <v>0</v>
      </c>
      <c r="X207" s="9" t="str">
        <f t="shared" si="51"/>
        <v/>
      </c>
      <c r="Y207" s="10">
        <f t="shared" si="52"/>
        <v>0</v>
      </c>
      <c r="Z207" s="57" t="str">
        <f t="shared" si="64"/>
        <v>$0.00</v>
      </c>
      <c r="AA207" s="79" t="str">
        <f t="shared" si="53"/>
        <v/>
      </c>
      <c r="AB207" s="23"/>
      <c r="AC207" s="60">
        <f t="shared" si="54"/>
        <v>0</v>
      </c>
      <c r="AD207" s="60">
        <f t="shared" si="55"/>
        <v>0</v>
      </c>
      <c r="AE207">
        <f t="shared" si="56"/>
        <v>0</v>
      </c>
      <c r="AF207" s="60">
        <f t="shared" si="57"/>
        <v>0</v>
      </c>
      <c r="AG207">
        <f t="shared" si="58"/>
        <v>0</v>
      </c>
      <c r="AH207">
        <f t="shared" si="59"/>
        <v>0</v>
      </c>
      <c r="AI207" s="60">
        <f t="shared" si="60"/>
        <v>0</v>
      </c>
      <c r="AJ207" s="60">
        <f t="shared" si="61"/>
        <v>0</v>
      </c>
      <c r="AK207" s="60">
        <f t="shared" si="63"/>
        <v>0</v>
      </c>
      <c r="AL207" s="66">
        <f t="shared" si="62"/>
        <v>0</v>
      </c>
    </row>
    <row r="208" spans="1:38" ht="15">
      <c r="A208">
        <v>197</v>
      </c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R208" s="45" t="str">
        <f>IF('CalcEng 2'!BB399&gt;0,'CalcEng 2'!BB399,"")</f>
        <v/>
      </c>
      <c r="S208" s="45" t="str">
        <f>IF('CalcEng 2'!BC399&gt;0,'CalcEng 2'!BC399,"")</f>
        <v/>
      </c>
      <c r="T208" s="45" t="str">
        <f>IF('CalcEng 2'!BD399&gt;0,'CalcEng 2'!BD399,"")</f>
        <v/>
      </c>
      <c r="U208" s="45" t="str">
        <f>IF('CalcEng 2'!BE399&gt;0,'CalcEng 2'!BE399,"")</f>
        <v/>
      </c>
      <c r="V208" s="45" t="str">
        <f>IF('CalcEng 2'!BF399&gt;0,'CalcEng 2'!BF399,"")</f>
        <v/>
      </c>
      <c r="W208" s="54">
        <f t="shared" si="50"/>
        <v>0</v>
      </c>
      <c r="X208" s="6" t="str">
        <f t="shared" si="51"/>
        <v/>
      </c>
      <c r="Y208" s="8">
        <f t="shared" si="52"/>
        <v>0</v>
      </c>
      <c r="Z208" s="57" t="str">
        <f t="shared" si="64"/>
        <v>$0.00</v>
      </c>
      <c r="AA208" s="79" t="str">
        <f t="shared" si="53"/>
        <v/>
      </c>
      <c r="AB208" s="23"/>
      <c r="AC208" s="60">
        <f t="shared" si="54"/>
        <v>0</v>
      </c>
      <c r="AD208" s="60">
        <f t="shared" si="55"/>
        <v>0</v>
      </c>
      <c r="AE208">
        <f t="shared" si="56"/>
        <v>0</v>
      </c>
      <c r="AF208" s="60">
        <f t="shared" si="57"/>
        <v>0</v>
      </c>
      <c r="AG208">
        <f t="shared" si="58"/>
        <v>0</v>
      </c>
      <c r="AH208">
        <f t="shared" si="59"/>
        <v>0</v>
      </c>
      <c r="AI208" s="60">
        <f t="shared" si="60"/>
        <v>0</v>
      </c>
      <c r="AJ208" s="60">
        <f t="shared" si="61"/>
        <v>0</v>
      </c>
      <c r="AK208" s="60">
        <f t="shared" si="63"/>
        <v>0</v>
      </c>
      <c r="AL208" s="66">
        <f t="shared" si="62"/>
        <v>0</v>
      </c>
    </row>
    <row r="209" spans="1:38" ht="15.75" thickBot="1">
      <c r="A209">
        <v>198</v>
      </c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R209" s="45" t="str">
        <f>IF('CalcEng 2'!BB401&gt;0,'CalcEng 2'!BB401,"")</f>
        <v/>
      </c>
      <c r="S209" s="45" t="str">
        <f>IF('CalcEng 2'!BC401&gt;0,'CalcEng 2'!BC401,"")</f>
        <v/>
      </c>
      <c r="T209" s="45" t="str">
        <f>IF('CalcEng 2'!BD401&gt;0,'CalcEng 2'!BD401,"")</f>
        <v/>
      </c>
      <c r="U209" s="45" t="str">
        <f>IF('CalcEng 2'!BE401&gt;0,'CalcEng 2'!BE401,"")</f>
        <v/>
      </c>
      <c r="V209" s="45" t="str">
        <f>IF('CalcEng 2'!BF401&gt;0,'CalcEng 2'!BF401,"")</f>
        <v/>
      </c>
      <c r="W209" s="55">
        <f t="shared" si="50"/>
        <v>0</v>
      </c>
      <c r="X209" s="9" t="str">
        <f t="shared" si="51"/>
        <v/>
      </c>
      <c r="Y209" s="10">
        <f t="shared" si="52"/>
        <v>0</v>
      </c>
      <c r="Z209" s="57" t="str">
        <f t="shared" si="64"/>
        <v>$0.00</v>
      </c>
      <c r="AA209" s="79" t="str">
        <f t="shared" si="53"/>
        <v/>
      </c>
      <c r="AB209" s="23"/>
      <c r="AC209" s="60">
        <f t="shared" si="54"/>
        <v>0</v>
      </c>
      <c r="AD209" s="60">
        <f t="shared" si="55"/>
        <v>0</v>
      </c>
      <c r="AE209">
        <f t="shared" si="56"/>
        <v>0</v>
      </c>
      <c r="AF209" s="60">
        <f t="shared" si="57"/>
        <v>0</v>
      </c>
      <c r="AG209">
        <f t="shared" si="58"/>
        <v>0</v>
      </c>
      <c r="AH209">
        <f t="shared" si="59"/>
        <v>0</v>
      </c>
      <c r="AI209" s="60">
        <f t="shared" si="60"/>
        <v>0</v>
      </c>
      <c r="AJ209" s="60">
        <f t="shared" si="61"/>
        <v>0</v>
      </c>
      <c r="AK209" s="60">
        <f t="shared" si="63"/>
        <v>0</v>
      </c>
      <c r="AL209" s="66">
        <f t="shared" si="62"/>
        <v>0</v>
      </c>
    </row>
    <row r="210" spans="1:38" ht="15">
      <c r="A210">
        <v>199</v>
      </c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R210" s="45" t="str">
        <f>IF('CalcEng 2'!BB403&gt;0,'CalcEng 2'!BB403,"")</f>
        <v/>
      </c>
      <c r="S210" s="45" t="str">
        <f>IF('CalcEng 2'!BC403&gt;0,'CalcEng 2'!BC403,"")</f>
        <v/>
      </c>
      <c r="T210" s="45" t="str">
        <f>IF('CalcEng 2'!BD403&gt;0,'CalcEng 2'!BD403,"")</f>
        <v/>
      </c>
      <c r="U210" s="45" t="str">
        <f>IF('CalcEng 2'!BE403&gt;0,'CalcEng 2'!BE403,"")</f>
        <v/>
      </c>
      <c r="V210" s="45" t="str">
        <f>IF('CalcEng 2'!BF403&gt;0,'CalcEng 2'!BF403,"")</f>
        <v/>
      </c>
      <c r="W210" s="54">
        <f t="shared" si="50"/>
        <v>0</v>
      </c>
      <c r="X210" s="6" t="str">
        <f t="shared" si="51"/>
        <v/>
      </c>
      <c r="Y210" s="8">
        <f t="shared" si="52"/>
        <v>0</v>
      </c>
      <c r="Z210" s="57" t="str">
        <f t="shared" si="64"/>
        <v>$0.00</v>
      </c>
      <c r="AA210" s="79" t="str">
        <f t="shared" si="53"/>
        <v/>
      </c>
      <c r="AB210" s="23"/>
      <c r="AC210" s="60">
        <f t="shared" si="54"/>
        <v>0</v>
      </c>
      <c r="AD210" s="60">
        <f t="shared" si="55"/>
        <v>0</v>
      </c>
      <c r="AE210">
        <f t="shared" si="56"/>
        <v>0</v>
      </c>
      <c r="AF210" s="60">
        <f t="shared" si="57"/>
        <v>0</v>
      </c>
      <c r="AG210">
        <f t="shared" si="58"/>
        <v>0</v>
      </c>
      <c r="AH210">
        <f t="shared" si="59"/>
        <v>0</v>
      </c>
      <c r="AI210" s="60">
        <f t="shared" si="60"/>
        <v>0</v>
      </c>
      <c r="AJ210" s="60">
        <f t="shared" si="61"/>
        <v>0</v>
      </c>
      <c r="AK210" s="60">
        <f t="shared" si="63"/>
        <v>0</v>
      </c>
      <c r="AL210" s="66">
        <f t="shared" si="62"/>
        <v>0</v>
      </c>
    </row>
    <row r="211" spans="1:38" ht="15.75" thickBot="1">
      <c r="A211">
        <v>200</v>
      </c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R211" s="45" t="str">
        <f>IF('CalcEng 2'!BB405&gt;0,'CalcEng 2'!BB405,"")</f>
        <v/>
      </c>
      <c r="S211" s="45" t="str">
        <f>IF('CalcEng 2'!BC405&gt;0,'CalcEng 2'!BC405,"")</f>
        <v/>
      </c>
      <c r="T211" s="45" t="str">
        <f>IF('CalcEng 2'!BD405&gt;0,'CalcEng 2'!BD405,"")</f>
        <v/>
      </c>
      <c r="U211" s="45" t="str">
        <f>IF('CalcEng 2'!BE405&gt;0,'CalcEng 2'!BE405,"")</f>
        <v/>
      </c>
      <c r="V211" s="45" t="str">
        <f>IF('CalcEng 2'!BF405&gt;0,'CalcEng 2'!BF405,"")</f>
        <v/>
      </c>
      <c r="W211" s="55">
        <f t="shared" si="50"/>
        <v>0</v>
      </c>
      <c r="X211" s="9" t="str">
        <f t="shared" si="51"/>
        <v/>
      </c>
      <c r="Y211" s="10">
        <f t="shared" si="52"/>
        <v>0</v>
      </c>
      <c r="Z211" s="57" t="str">
        <f t="shared" si="64"/>
        <v>$0.00</v>
      </c>
      <c r="AA211" s="79" t="str">
        <f t="shared" si="53"/>
        <v/>
      </c>
      <c r="AB211" s="23"/>
      <c r="AC211" s="60">
        <f t="shared" si="54"/>
        <v>0</v>
      </c>
      <c r="AD211" s="60">
        <f t="shared" si="55"/>
        <v>0</v>
      </c>
      <c r="AE211">
        <f t="shared" si="56"/>
        <v>0</v>
      </c>
      <c r="AF211" s="60">
        <f t="shared" si="57"/>
        <v>0</v>
      </c>
      <c r="AG211">
        <f t="shared" si="58"/>
        <v>0</v>
      </c>
      <c r="AH211">
        <f t="shared" si="59"/>
        <v>0</v>
      </c>
      <c r="AI211" s="60">
        <f t="shared" si="60"/>
        <v>0</v>
      </c>
      <c r="AJ211" s="60">
        <f t="shared" si="61"/>
        <v>0</v>
      </c>
      <c r="AK211" s="60">
        <f t="shared" si="63"/>
        <v>0</v>
      </c>
      <c r="AL211" s="66">
        <f t="shared" si="62"/>
        <v>0</v>
      </c>
    </row>
    <row r="212" spans="1:38" ht="15">
      <c r="A212">
        <v>201</v>
      </c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R212" s="45" t="str">
        <f>IF('CalcEng 2'!BB407&gt;0,'CalcEng 2'!BB407,"")</f>
        <v/>
      </c>
      <c r="S212" s="45" t="str">
        <f>IF('CalcEng 2'!BC407&gt;0,'CalcEng 2'!BC407,"")</f>
        <v/>
      </c>
      <c r="T212" s="45" t="str">
        <f>IF('CalcEng 2'!BD407&gt;0,'CalcEng 2'!BD407,"")</f>
        <v/>
      </c>
      <c r="U212" s="45" t="str">
        <f>IF('CalcEng 2'!BE407&gt;0,'CalcEng 2'!BE407,"")</f>
        <v/>
      </c>
      <c r="V212" s="45" t="str">
        <f>IF('CalcEng 2'!BF407&gt;0,'CalcEng 2'!BF407,"")</f>
        <v/>
      </c>
      <c r="W212" s="54">
        <f t="shared" si="50"/>
        <v>0</v>
      </c>
      <c r="X212" s="6" t="str">
        <f t="shared" si="51"/>
        <v/>
      </c>
      <c r="Y212" s="8">
        <f t="shared" si="52"/>
        <v>0</v>
      </c>
      <c r="Z212" s="57" t="str">
        <f t="shared" si="64"/>
        <v>$0.00</v>
      </c>
      <c r="AA212" s="79" t="str">
        <f t="shared" si="53"/>
        <v/>
      </c>
      <c r="AB212" s="23"/>
      <c r="AC212" s="60">
        <f t="shared" si="54"/>
        <v>0</v>
      </c>
      <c r="AD212" s="60">
        <f t="shared" si="55"/>
        <v>0</v>
      </c>
      <c r="AE212">
        <f t="shared" si="56"/>
        <v>0</v>
      </c>
      <c r="AF212" s="60">
        <f t="shared" si="57"/>
        <v>0</v>
      </c>
      <c r="AG212">
        <f t="shared" si="58"/>
        <v>0</v>
      </c>
      <c r="AH212">
        <f t="shared" si="59"/>
        <v>0</v>
      </c>
      <c r="AI212" s="60">
        <f t="shared" si="60"/>
        <v>0</v>
      </c>
      <c r="AJ212" s="60">
        <f t="shared" si="61"/>
        <v>0</v>
      </c>
      <c r="AK212" s="60">
        <f t="shared" si="63"/>
        <v>0</v>
      </c>
      <c r="AL212" s="66">
        <f t="shared" si="62"/>
        <v>0</v>
      </c>
    </row>
    <row r="213" spans="1:38" ht="15.75" thickBot="1">
      <c r="A213">
        <v>202</v>
      </c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R213" s="45" t="str">
        <f>IF('CalcEng 2'!BB409&gt;0,'CalcEng 2'!BB409,"")</f>
        <v/>
      </c>
      <c r="S213" s="45" t="str">
        <f>IF('CalcEng 2'!BC409&gt;0,'CalcEng 2'!BC409,"")</f>
        <v/>
      </c>
      <c r="T213" s="45" t="str">
        <f>IF('CalcEng 2'!BD409&gt;0,'CalcEng 2'!BD409,"")</f>
        <v/>
      </c>
      <c r="U213" s="45" t="str">
        <f>IF('CalcEng 2'!BE409&gt;0,'CalcEng 2'!BE409,"")</f>
        <v/>
      </c>
      <c r="V213" s="45" t="str">
        <f>IF('CalcEng 2'!BF409&gt;0,'CalcEng 2'!BF409,"")</f>
        <v/>
      </c>
      <c r="W213" s="55">
        <f t="shared" si="50"/>
        <v>0</v>
      </c>
      <c r="X213" s="9" t="str">
        <f t="shared" si="51"/>
        <v/>
      </c>
      <c r="Y213" s="10">
        <f t="shared" si="52"/>
        <v>0</v>
      </c>
      <c r="Z213" s="57" t="str">
        <f t="shared" si="64"/>
        <v>$0.00</v>
      </c>
      <c r="AA213" s="79" t="str">
        <f t="shared" si="53"/>
        <v/>
      </c>
      <c r="AB213" s="23"/>
      <c r="AC213" s="60">
        <f t="shared" si="54"/>
        <v>0</v>
      </c>
      <c r="AD213" s="60">
        <f t="shared" si="55"/>
        <v>0</v>
      </c>
      <c r="AE213">
        <f t="shared" si="56"/>
        <v>0</v>
      </c>
      <c r="AF213" s="60">
        <f t="shared" si="57"/>
        <v>0</v>
      </c>
      <c r="AG213">
        <f t="shared" si="58"/>
        <v>0</v>
      </c>
      <c r="AH213">
        <f t="shared" si="59"/>
        <v>0</v>
      </c>
      <c r="AI213" s="60">
        <f t="shared" si="60"/>
        <v>0</v>
      </c>
      <c r="AJ213" s="60">
        <f t="shared" si="61"/>
        <v>0</v>
      </c>
      <c r="AK213" s="60">
        <f t="shared" si="63"/>
        <v>0</v>
      </c>
      <c r="AL213" s="66">
        <f t="shared" si="62"/>
        <v>0</v>
      </c>
    </row>
    <row r="214" spans="1:38" ht="15">
      <c r="A214">
        <v>203</v>
      </c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R214" s="45" t="str">
        <f>IF('CalcEng 2'!BB411&gt;0,'CalcEng 2'!BB411,"")</f>
        <v/>
      </c>
      <c r="S214" s="45" t="str">
        <f>IF('CalcEng 2'!BC411&gt;0,'CalcEng 2'!BC411,"")</f>
        <v/>
      </c>
      <c r="T214" s="45" t="str">
        <f>IF('CalcEng 2'!BD411&gt;0,'CalcEng 2'!BD411,"")</f>
        <v/>
      </c>
      <c r="U214" s="45" t="str">
        <f>IF('CalcEng 2'!BE411&gt;0,'CalcEng 2'!BE411,"")</f>
        <v/>
      </c>
      <c r="V214" s="45" t="str">
        <f>IF('CalcEng 2'!BF411&gt;0,'CalcEng 2'!BF411,"")</f>
        <v/>
      </c>
      <c r="W214" s="54">
        <f t="shared" si="50"/>
        <v>0</v>
      </c>
      <c r="X214" s="6" t="str">
        <f t="shared" si="51"/>
        <v/>
      </c>
      <c r="Y214" s="8">
        <f t="shared" si="52"/>
        <v>0</v>
      </c>
      <c r="Z214" s="57" t="str">
        <f t="shared" si="64"/>
        <v>$0.00</v>
      </c>
      <c r="AA214" s="79" t="str">
        <f t="shared" si="53"/>
        <v/>
      </c>
      <c r="AB214" s="23"/>
      <c r="AC214" s="60">
        <f t="shared" si="54"/>
        <v>0</v>
      </c>
      <c r="AD214" s="60">
        <f t="shared" si="55"/>
        <v>0</v>
      </c>
      <c r="AE214">
        <f t="shared" si="56"/>
        <v>0</v>
      </c>
      <c r="AF214" s="60">
        <f t="shared" si="57"/>
        <v>0</v>
      </c>
      <c r="AG214">
        <f t="shared" si="58"/>
        <v>0</v>
      </c>
      <c r="AH214">
        <f t="shared" si="59"/>
        <v>0</v>
      </c>
      <c r="AI214" s="60">
        <f t="shared" si="60"/>
        <v>0</v>
      </c>
      <c r="AJ214" s="60">
        <f t="shared" si="61"/>
        <v>0</v>
      </c>
      <c r="AK214" s="60">
        <f t="shared" si="63"/>
        <v>0</v>
      </c>
      <c r="AL214" s="66">
        <f t="shared" si="62"/>
        <v>0</v>
      </c>
    </row>
    <row r="215" spans="1:38" ht="15.75" thickBot="1">
      <c r="A215">
        <v>204</v>
      </c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R215" s="45" t="str">
        <f>IF('CalcEng 2'!BB413&gt;0,'CalcEng 2'!BB413,"")</f>
        <v/>
      </c>
      <c r="S215" s="45" t="str">
        <f>IF('CalcEng 2'!BC413&gt;0,'CalcEng 2'!BC413,"")</f>
        <v/>
      </c>
      <c r="T215" s="45" t="str">
        <f>IF('CalcEng 2'!BD413&gt;0,'CalcEng 2'!BD413,"")</f>
        <v/>
      </c>
      <c r="U215" s="45" t="str">
        <f>IF('CalcEng 2'!BE413&gt;0,'CalcEng 2'!BE413,"")</f>
        <v/>
      </c>
      <c r="V215" s="45" t="str">
        <f>IF('CalcEng 2'!BF413&gt;0,'CalcEng 2'!BF413,"")</f>
        <v/>
      </c>
      <c r="W215" s="55">
        <f t="shared" si="50"/>
        <v>0</v>
      </c>
      <c r="X215" s="9" t="str">
        <f t="shared" si="51"/>
        <v/>
      </c>
      <c r="Y215" s="10">
        <f t="shared" si="52"/>
        <v>0</v>
      </c>
      <c r="Z215" s="57" t="str">
        <f t="shared" si="64"/>
        <v>$0.00</v>
      </c>
      <c r="AA215" s="79" t="str">
        <f t="shared" si="53"/>
        <v/>
      </c>
      <c r="AB215" s="23"/>
      <c r="AC215" s="60">
        <f t="shared" si="54"/>
        <v>0</v>
      </c>
      <c r="AD215" s="60">
        <f t="shared" si="55"/>
        <v>0</v>
      </c>
      <c r="AE215">
        <f t="shared" si="56"/>
        <v>0</v>
      </c>
      <c r="AF215" s="60">
        <f t="shared" si="57"/>
        <v>0</v>
      </c>
      <c r="AG215">
        <f t="shared" si="58"/>
        <v>0</v>
      </c>
      <c r="AH215">
        <f t="shared" si="59"/>
        <v>0</v>
      </c>
      <c r="AI215" s="60">
        <f t="shared" si="60"/>
        <v>0</v>
      </c>
      <c r="AJ215" s="60">
        <f t="shared" si="61"/>
        <v>0</v>
      </c>
      <c r="AK215" s="60">
        <f t="shared" si="63"/>
        <v>0</v>
      </c>
      <c r="AL215" s="66">
        <f t="shared" si="62"/>
        <v>0</v>
      </c>
    </row>
    <row r="216" spans="1:38" ht="15">
      <c r="A216">
        <v>205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R216" s="45" t="str">
        <f>IF('CalcEng 2'!BB415&gt;0,'CalcEng 2'!BB415,"")</f>
        <v/>
      </c>
      <c r="S216" s="45" t="str">
        <f>IF('CalcEng 2'!BC415&gt;0,'CalcEng 2'!BC415,"")</f>
        <v/>
      </c>
      <c r="T216" s="45" t="str">
        <f>IF('CalcEng 2'!BD415&gt;0,'CalcEng 2'!BD415,"")</f>
        <v/>
      </c>
      <c r="U216" s="45" t="str">
        <f>IF('CalcEng 2'!BE415&gt;0,'CalcEng 2'!BE415,"")</f>
        <v/>
      </c>
      <c r="V216" s="45" t="str">
        <f>IF('CalcEng 2'!BF415&gt;0,'CalcEng 2'!BF415,"")</f>
        <v/>
      </c>
      <c r="W216" s="54">
        <f t="shared" si="50"/>
        <v>0</v>
      </c>
      <c r="X216" s="6" t="str">
        <f t="shared" si="51"/>
        <v/>
      </c>
      <c r="Y216" s="8">
        <f t="shared" si="52"/>
        <v>0</v>
      </c>
      <c r="Z216" s="57" t="str">
        <f t="shared" si="64"/>
        <v>$0.00</v>
      </c>
      <c r="AA216" s="79" t="str">
        <f t="shared" si="53"/>
        <v/>
      </c>
      <c r="AB216" s="23"/>
      <c r="AC216" s="60">
        <f t="shared" si="54"/>
        <v>0</v>
      </c>
      <c r="AD216" s="60">
        <f t="shared" si="55"/>
        <v>0</v>
      </c>
      <c r="AE216">
        <f t="shared" si="56"/>
        <v>0</v>
      </c>
      <c r="AF216" s="60">
        <f t="shared" si="57"/>
        <v>0</v>
      </c>
      <c r="AG216">
        <f t="shared" si="58"/>
        <v>0</v>
      </c>
      <c r="AH216">
        <f t="shared" si="59"/>
        <v>0</v>
      </c>
      <c r="AI216" s="60">
        <f t="shared" si="60"/>
        <v>0</v>
      </c>
      <c r="AJ216" s="60">
        <f t="shared" si="61"/>
        <v>0</v>
      </c>
      <c r="AK216" s="60">
        <f t="shared" si="63"/>
        <v>0</v>
      </c>
      <c r="AL216" s="66">
        <f t="shared" si="62"/>
        <v>0</v>
      </c>
    </row>
    <row r="217" spans="1:38" ht="15.75" thickBot="1">
      <c r="A217">
        <v>206</v>
      </c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R217" s="45" t="str">
        <f>IF('CalcEng 2'!BB417&gt;0,'CalcEng 2'!BB417,"")</f>
        <v/>
      </c>
      <c r="S217" s="45" t="str">
        <f>IF('CalcEng 2'!BC417&gt;0,'CalcEng 2'!BC417,"")</f>
        <v/>
      </c>
      <c r="T217" s="45" t="str">
        <f>IF('CalcEng 2'!BD417&gt;0,'CalcEng 2'!BD417,"")</f>
        <v/>
      </c>
      <c r="U217" s="45" t="str">
        <f>IF('CalcEng 2'!BE417&gt;0,'CalcEng 2'!BE417,"")</f>
        <v/>
      </c>
      <c r="V217" s="45" t="str">
        <f>IF('CalcEng 2'!BF417&gt;0,'CalcEng 2'!BF417,"")</f>
        <v/>
      </c>
      <c r="W217" s="55">
        <f t="shared" si="50"/>
        <v>0</v>
      </c>
      <c r="X217" s="9" t="str">
        <f t="shared" si="51"/>
        <v/>
      </c>
      <c r="Y217" s="10">
        <f t="shared" si="52"/>
        <v>0</v>
      </c>
      <c r="Z217" s="57" t="str">
        <f t="shared" si="64"/>
        <v>$0.00</v>
      </c>
      <c r="AA217" s="79" t="str">
        <f t="shared" si="53"/>
        <v/>
      </c>
      <c r="AB217" s="23"/>
      <c r="AC217" s="60">
        <f t="shared" si="54"/>
        <v>0</v>
      </c>
      <c r="AD217" s="60">
        <f t="shared" si="55"/>
        <v>0</v>
      </c>
      <c r="AE217">
        <f t="shared" si="56"/>
        <v>0</v>
      </c>
      <c r="AF217" s="60">
        <f t="shared" si="57"/>
        <v>0</v>
      </c>
      <c r="AG217">
        <f t="shared" si="58"/>
        <v>0</v>
      </c>
      <c r="AH217">
        <f t="shared" si="59"/>
        <v>0</v>
      </c>
      <c r="AI217" s="60">
        <f t="shared" si="60"/>
        <v>0</v>
      </c>
      <c r="AJ217" s="60">
        <f t="shared" si="61"/>
        <v>0</v>
      </c>
      <c r="AK217" s="60">
        <f t="shared" si="63"/>
        <v>0</v>
      </c>
      <c r="AL217" s="66">
        <f t="shared" si="62"/>
        <v>0</v>
      </c>
    </row>
    <row r="218" spans="1:38" ht="15">
      <c r="A218">
        <v>207</v>
      </c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R218" s="45" t="str">
        <f>IF('CalcEng 2'!BB419&gt;0,'CalcEng 2'!BB419,"")</f>
        <v/>
      </c>
      <c r="S218" s="45" t="str">
        <f>IF('CalcEng 2'!BC419&gt;0,'CalcEng 2'!BC419,"")</f>
        <v/>
      </c>
      <c r="T218" s="45" t="str">
        <f>IF('CalcEng 2'!BD419&gt;0,'CalcEng 2'!BD419,"")</f>
        <v/>
      </c>
      <c r="U218" s="45" t="str">
        <f>IF('CalcEng 2'!BE419&gt;0,'CalcEng 2'!BE419,"")</f>
        <v/>
      </c>
      <c r="V218" s="45" t="str">
        <f>IF('CalcEng 2'!BF419&gt;0,'CalcEng 2'!BF419,"")</f>
        <v/>
      </c>
      <c r="W218" s="54">
        <f t="shared" si="50"/>
        <v>0</v>
      </c>
      <c r="X218" s="6" t="str">
        <f t="shared" si="51"/>
        <v/>
      </c>
      <c r="Y218" s="8">
        <f t="shared" si="52"/>
        <v>0</v>
      </c>
      <c r="Z218" s="57" t="str">
        <f t="shared" si="64"/>
        <v>$0.00</v>
      </c>
      <c r="AA218" s="79" t="str">
        <f t="shared" si="53"/>
        <v/>
      </c>
      <c r="AB218" s="23"/>
      <c r="AC218" s="60">
        <f t="shared" si="54"/>
        <v>0</v>
      </c>
      <c r="AD218" s="60">
        <f t="shared" si="55"/>
        <v>0</v>
      </c>
      <c r="AE218">
        <f t="shared" si="56"/>
        <v>0</v>
      </c>
      <c r="AF218" s="60">
        <f t="shared" si="57"/>
        <v>0</v>
      </c>
      <c r="AG218">
        <f t="shared" si="58"/>
        <v>0</v>
      </c>
      <c r="AH218">
        <f t="shared" si="59"/>
        <v>0</v>
      </c>
      <c r="AI218" s="60">
        <f t="shared" si="60"/>
        <v>0</v>
      </c>
      <c r="AJ218" s="60">
        <f t="shared" si="61"/>
        <v>0</v>
      </c>
      <c r="AK218" s="60">
        <f t="shared" si="63"/>
        <v>0</v>
      </c>
      <c r="AL218" s="66">
        <f t="shared" si="62"/>
        <v>0</v>
      </c>
    </row>
    <row r="219" spans="1:38" ht="15.75" thickBot="1">
      <c r="A219">
        <v>208</v>
      </c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R219" s="45" t="str">
        <f>IF('CalcEng 2'!BB421&gt;0,'CalcEng 2'!BB421,"")</f>
        <v/>
      </c>
      <c r="S219" s="45" t="str">
        <f>IF('CalcEng 2'!BC421&gt;0,'CalcEng 2'!BC421,"")</f>
        <v/>
      </c>
      <c r="T219" s="45" t="str">
        <f>IF('CalcEng 2'!BD421&gt;0,'CalcEng 2'!BD421,"")</f>
        <v/>
      </c>
      <c r="U219" s="45" t="str">
        <f>IF('CalcEng 2'!BE421&gt;0,'CalcEng 2'!BE421,"")</f>
        <v/>
      </c>
      <c r="V219" s="45" t="str">
        <f>IF('CalcEng 2'!BF421&gt;0,'CalcEng 2'!BF421,"")</f>
        <v/>
      </c>
      <c r="W219" s="55">
        <f t="shared" si="50"/>
        <v>0</v>
      </c>
      <c r="X219" s="9" t="str">
        <f t="shared" si="51"/>
        <v/>
      </c>
      <c r="Y219" s="10">
        <f t="shared" si="52"/>
        <v>0</v>
      </c>
      <c r="Z219" s="57" t="str">
        <f t="shared" si="64"/>
        <v>$0.00</v>
      </c>
      <c r="AA219" s="79" t="str">
        <f t="shared" si="53"/>
        <v/>
      </c>
      <c r="AB219" s="23"/>
      <c r="AC219" s="60">
        <f t="shared" si="54"/>
        <v>0</v>
      </c>
      <c r="AD219" s="60">
        <f t="shared" si="55"/>
        <v>0</v>
      </c>
      <c r="AE219">
        <f t="shared" si="56"/>
        <v>0</v>
      </c>
      <c r="AF219" s="60">
        <f t="shared" si="57"/>
        <v>0</v>
      </c>
      <c r="AG219">
        <f t="shared" si="58"/>
        <v>0</v>
      </c>
      <c r="AH219">
        <f t="shared" si="59"/>
        <v>0</v>
      </c>
      <c r="AI219" s="60">
        <f t="shared" si="60"/>
        <v>0</v>
      </c>
      <c r="AJ219" s="60">
        <f t="shared" si="61"/>
        <v>0</v>
      </c>
      <c r="AK219" s="60">
        <f t="shared" si="63"/>
        <v>0</v>
      </c>
      <c r="AL219" s="66">
        <f t="shared" si="62"/>
        <v>0</v>
      </c>
    </row>
    <row r="220" spans="1:38" ht="15">
      <c r="A220">
        <v>209</v>
      </c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R220" s="45" t="str">
        <f>IF('CalcEng 2'!BB423&gt;0,'CalcEng 2'!BB423,"")</f>
        <v/>
      </c>
      <c r="S220" s="45" t="str">
        <f>IF('CalcEng 2'!BC423&gt;0,'CalcEng 2'!BC423,"")</f>
        <v/>
      </c>
      <c r="T220" s="45" t="str">
        <f>IF('CalcEng 2'!BD423&gt;0,'CalcEng 2'!BD423,"")</f>
        <v/>
      </c>
      <c r="U220" s="45" t="str">
        <f>IF('CalcEng 2'!BE423&gt;0,'CalcEng 2'!BE423,"")</f>
        <v/>
      </c>
      <c r="V220" s="45" t="str">
        <f>IF('CalcEng 2'!BF423&gt;0,'CalcEng 2'!BF423,"")</f>
        <v/>
      </c>
      <c r="W220" s="54">
        <f t="shared" si="50"/>
        <v>0</v>
      </c>
      <c r="X220" s="6" t="str">
        <f t="shared" si="51"/>
        <v/>
      </c>
      <c r="Y220" s="8">
        <f t="shared" si="52"/>
        <v>0</v>
      </c>
      <c r="Z220" s="57" t="str">
        <f t="shared" si="64"/>
        <v>$0.00</v>
      </c>
      <c r="AA220" s="79" t="str">
        <f t="shared" si="53"/>
        <v/>
      </c>
      <c r="AB220" s="23"/>
      <c r="AC220" s="60">
        <f t="shared" si="54"/>
        <v>0</v>
      </c>
      <c r="AD220" s="60">
        <f t="shared" si="55"/>
        <v>0</v>
      </c>
      <c r="AE220">
        <f t="shared" si="56"/>
        <v>0</v>
      </c>
      <c r="AF220" s="60">
        <f t="shared" si="57"/>
        <v>0</v>
      </c>
      <c r="AG220">
        <f t="shared" si="58"/>
        <v>0</v>
      </c>
      <c r="AH220">
        <f t="shared" si="59"/>
        <v>0</v>
      </c>
      <c r="AI220" s="60">
        <f t="shared" si="60"/>
        <v>0</v>
      </c>
      <c r="AJ220" s="60">
        <f t="shared" si="61"/>
        <v>0</v>
      </c>
      <c r="AK220" s="60">
        <f t="shared" si="63"/>
        <v>0</v>
      </c>
      <c r="AL220" s="66">
        <f t="shared" si="62"/>
        <v>0</v>
      </c>
    </row>
    <row r="221" spans="1:38" ht="15.75" thickBot="1">
      <c r="A221">
        <v>210</v>
      </c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R221" s="45" t="str">
        <f>IF('CalcEng 2'!BB425&gt;0,'CalcEng 2'!BB425,"")</f>
        <v/>
      </c>
      <c r="S221" s="45" t="str">
        <f>IF('CalcEng 2'!BC425&gt;0,'CalcEng 2'!BC425,"")</f>
        <v/>
      </c>
      <c r="T221" s="45" t="str">
        <f>IF('CalcEng 2'!BD425&gt;0,'CalcEng 2'!BD425,"")</f>
        <v/>
      </c>
      <c r="U221" s="45" t="str">
        <f>IF('CalcEng 2'!BE425&gt;0,'CalcEng 2'!BE425,"")</f>
        <v/>
      </c>
      <c r="V221" s="45" t="str">
        <f>IF('CalcEng 2'!BF425&gt;0,'CalcEng 2'!BF425,"")</f>
        <v/>
      </c>
      <c r="W221" s="55">
        <f t="shared" si="50"/>
        <v>0</v>
      </c>
      <c r="X221" s="9" t="str">
        <f t="shared" si="51"/>
        <v/>
      </c>
      <c r="Y221" s="10">
        <f t="shared" si="52"/>
        <v>0</v>
      </c>
      <c r="Z221" s="57" t="str">
        <f t="shared" si="64"/>
        <v>$0.00</v>
      </c>
      <c r="AA221" s="79" t="str">
        <f t="shared" si="53"/>
        <v/>
      </c>
      <c r="AB221" s="23"/>
      <c r="AC221" s="60">
        <f t="shared" si="54"/>
        <v>0</v>
      </c>
      <c r="AD221" s="60">
        <f t="shared" si="55"/>
        <v>0</v>
      </c>
      <c r="AE221">
        <f t="shared" si="56"/>
        <v>0</v>
      </c>
      <c r="AF221" s="60">
        <f t="shared" si="57"/>
        <v>0</v>
      </c>
      <c r="AG221">
        <f t="shared" si="58"/>
        <v>0</v>
      </c>
      <c r="AH221">
        <f t="shared" si="59"/>
        <v>0</v>
      </c>
      <c r="AI221" s="60">
        <f t="shared" si="60"/>
        <v>0</v>
      </c>
      <c r="AJ221" s="60">
        <f t="shared" si="61"/>
        <v>0</v>
      </c>
      <c r="AK221" s="60">
        <f t="shared" si="63"/>
        <v>0</v>
      </c>
      <c r="AL221" s="66">
        <f t="shared" si="62"/>
        <v>0</v>
      </c>
    </row>
    <row r="222" spans="1:38" ht="15">
      <c r="A222">
        <v>211</v>
      </c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R222" s="45" t="str">
        <f>IF('CalcEng 2'!BB427&gt;0,'CalcEng 2'!BB427,"")</f>
        <v/>
      </c>
      <c r="S222" s="45" t="str">
        <f>IF('CalcEng 2'!BC427&gt;0,'CalcEng 2'!BC427,"")</f>
        <v/>
      </c>
      <c r="T222" s="45" t="str">
        <f>IF('CalcEng 2'!BD427&gt;0,'CalcEng 2'!BD427,"")</f>
        <v/>
      </c>
      <c r="U222" s="45" t="str">
        <f>IF('CalcEng 2'!BE427&gt;0,'CalcEng 2'!BE427,"")</f>
        <v/>
      </c>
      <c r="V222" s="45" t="str">
        <f>IF('CalcEng 2'!BF427&gt;0,'CalcEng 2'!BF427,"")</f>
        <v/>
      </c>
      <c r="W222" s="54">
        <f t="shared" si="50"/>
        <v>0</v>
      </c>
      <c r="X222" s="6" t="str">
        <f t="shared" si="51"/>
        <v/>
      </c>
      <c r="Y222" s="8">
        <f t="shared" si="52"/>
        <v>0</v>
      </c>
      <c r="Z222" s="57" t="str">
        <f t="shared" si="64"/>
        <v>$0.00</v>
      </c>
      <c r="AA222" s="79" t="str">
        <f t="shared" si="53"/>
        <v/>
      </c>
      <c r="AB222" s="23"/>
      <c r="AC222" s="60">
        <f t="shared" si="54"/>
        <v>0</v>
      </c>
      <c r="AD222" s="60">
        <f t="shared" si="55"/>
        <v>0</v>
      </c>
      <c r="AE222">
        <f t="shared" si="56"/>
        <v>0</v>
      </c>
      <c r="AF222" s="60">
        <f t="shared" si="57"/>
        <v>0</v>
      </c>
      <c r="AG222">
        <f t="shared" si="58"/>
        <v>0</v>
      </c>
      <c r="AH222">
        <f t="shared" si="59"/>
        <v>0</v>
      </c>
      <c r="AI222" s="60">
        <f t="shared" si="60"/>
        <v>0</v>
      </c>
      <c r="AJ222" s="60">
        <f t="shared" si="61"/>
        <v>0</v>
      </c>
      <c r="AK222" s="60">
        <f t="shared" si="63"/>
        <v>0</v>
      </c>
      <c r="AL222" s="66">
        <f t="shared" si="62"/>
        <v>0</v>
      </c>
    </row>
    <row r="223" spans="1:38" ht="15.75" thickBot="1">
      <c r="A223">
        <v>212</v>
      </c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R223" s="45" t="str">
        <f>IF('CalcEng 2'!BB429&gt;0,'CalcEng 2'!BB429,"")</f>
        <v/>
      </c>
      <c r="S223" s="45" t="str">
        <f>IF('CalcEng 2'!BC429&gt;0,'CalcEng 2'!BC429,"")</f>
        <v/>
      </c>
      <c r="T223" s="45" t="str">
        <f>IF('CalcEng 2'!BD429&gt;0,'CalcEng 2'!BD429,"")</f>
        <v/>
      </c>
      <c r="U223" s="45" t="str">
        <f>IF('CalcEng 2'!BE429&gt;0,'CalcEng 2'!BE429,"")</f>
        <v/>
      </c>
      <c r="V223" s="45" t="str">
        <f>IF('CalcEng 2'!BF429&gt;0,'CalcEng 2'!BF429,"")</f>
        <v/>
      </c>
      <c r="W223" s="55">
        <f t="shared" si="50"/>
        <v>0</v>
      </c>
      <c r="X223" s="9" t="str">
        <f t="shared" si="51"/>
        <v/>
      </c>
      <c r="Y223" s="10">
        <f t="shared" si="52"/>
        <v>0</v>
      </c>
      <c r="Z223" s="57" t="str">
        <f t="shared" si="64"/>
        <v>$0.00</v>
      </c>
      <c r="AA223" s="79" t="str">
        <f t="shared" si="53"/>
        <v/>
      </c>
      <c r="AB223" s="23"/>
      <c r="AC223" s="60">
        <f t="shared" si="54"/>
        <v>0</v>
      </c>
      <c r="AD223" s="60">
        <f t="shared" si="55"/>
        <v>0</v>
      </c>
      <c r="AE223">
        <f t="shared" si="56"/>
        <v>0</v>
      </c>
      <c r="AF223" s="60">
        <f t="shared" si="57"/>
        <v>0</v>
      </c>
      <c r="AG223">
        <f t="shared" si="58"/>
        <v>0</v>
      </c>
      <c r="AH223">
        <f t="shared" si="59"/>
        <v>0</v>
      </c>
      <c r="AI223" s="60">
        <f t="shared" si="60"/>
        <v>0</v>
      </c>
      <c r="AJ223" s="60">
        <f t="shared" si="61"/>
        <v>0</v>
      </c>
      <c r="AK223" s="60">
        <f t="shared" si="63"/>
        <v>0</v>
      </c>
      <c r="AL223" s="66">
        <f t="shared" si="62"/>
        <v>0</v>
      </c>
    </row>
    <row r="224" spans="1:38" ht="15">
      <c r="A224">
        <v>213</v>
      </c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R224" s="45" t="str">
        <f>IF('CalcEng 2'!BB431&gt;0,'CalcEng 2'!BB431,"")</f>
        <v/>
      </c>
      <c r="S224" s="45" t="str">
        <f>IF('CalcEng 2'!BC431&gt;0,'CalcEng 2'!BC431,"")</f>
        <v/>
      </c>
      <c r="T224" s="45" t="str">
        <f>IF('CalcEng 2'!BD431&gt;0,'CalcEng 2'!BD431,"")</f>
        <v/>
      </c>
      <c r="U224" s="45" t="str">
        <f>IF('CalcEng 2'!BE431&gt;0,'CalcEng 2'!BE431,"")</f>
        <v/>
      </c>
      <c r="V224" s="45" t="str">
        <f>IF('CalcEng 2'!BF431&gt;0,'CalcEng 2'!BF431,"")</f>
        <v/>
      </c>
      <c r="W224" s="54">
        <f t="shared" si="50"/>
        <v>0</v>
      </c>
      <c r="X224" s="6" t="str">
        <f t="shared" si="51"/>
        <v/>
      </c>
      <c r="Y224" s="8">
        <f t="shared" si="52"/>
        <v>0</v>
      </c>
      <c r="Z224" s="57" t="str">
        <f t="shared" si="64"/>
        <v>$0.00</v>
      </c>
      <c r="AA224" s="79" t="str">
        <f t="shared" si="53"/>
        <v/>
      </c>
      <c r="AB224" s="23"/>
      <c r="AC224" s="60">
        <f t="shared" si="54"/>
        <v>0</v>
      </c>
      <c r="AD224" s="60">
        <f t="shared" si="55"/>
        <v>0</v>
      </c>
      <c r="AE224">
        <f t="shared" si="56"/>
        <v>0</v>
      </c>
      <c r="AF224" s="60">
        <f t="shared" si="57"/>
        <v>0</v>
      </c>
      <c r="AG224">
        <f t="shared" si="58"/>
        <v>0</v>
      </c>
      <c r="AH224">
        <f t="shared" si="59"/>
        <v>0</v>
      </c>
      <c r="AI224" s="60">
        <f t="shared" si="60"/>
        <v>0</v>
      </c>
      <c r="AJ224" s="60">
        <f t="shared" si="61"/>
        <v>0</v>
      </c>
      <c r="AK224" s="60">
        <f t="shared" si="63"/>
        <v>0</v>
      </c>
      <c r="AL224" s="66">
        <f t="shared" si="62"/>
        <v>0</v>
      </c>
    </row>
    <row r="225" spans="1:38" ht="15.75" thickBot="1">
      <c r="A225">
        <v>214</v>
      </c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R225" s="45" t="str">
        <f>IF('CalcEng 2'!BB433&gt;0,'CalcEng 2'!BB433,"")</f>
        <v/>
      </c>
      <c r="S225" s="45" t="str">
        <f>IF('CalcEng 2'!BC433&gt;0,'CalcEng 2'!BC433,"")</f>
        <v/>
      </c>
      <c r="T225" s="45" t="str">
        <f>IF('CalcEng 2'!BD433&gt;0,'CalcEng 2'!BD433,"")</f>
        <v/>
      </c>
      <c r="U225" s="45" t="str">
        <f>IF('CalcEng 2'!BE433&gt;0,'CalcEng 2'!BE433,"")</f>
        <v/>
      </c>
      <c r="V225" s="45" t="str">
        <f>IF('CalcEng 2'!BF433&gt;0,'CalcEng 2'!BF433,"")</f>
        <v/>
      </c>
      <c r="W225" s="55">
        <f t="shared" si="50"/>
        <v>0</v>
      </c>
      <c r="X225" s="9" t="str">
        <f t="shared" si="51"/>
        <v/>
      </c>
      <c r="Y225" s="10">
        <f t="shared" si="52"/>
        <v>0</v>
      </c>
      <c r="Z225" s="57" t="str">
        <f t="shared" si="64"/>
        <v>$0.00</v>
      </c>
      <c r="AA225" s="79" t="str">
        <f t="shared" si="53"/>
        <v/>
      </c>
      <c r="AB225" s="23"/>
      <c r="AC225" s="60">
        <f t="shared" si="54"/>
        <v>0</v>
      </c>
      <c r="AD225" s="60">
        <f t="shared" si="55"/>
        <v>0</v>
      </c>
      <c r="AE225">
        <f t="shared" si="56"/>
        <v>0</v>
      </c>
      <c r="AF225" s="60">
        <f t="shared" si="57"/>
        <v>0</v>
      </c>
      <c r="AG225">
        <f t="shared" si="58"/>
        <v>0</v>
      </c>
      <c r="AH225">
        <f t="shared" si="59"/>
        <v>0</v>
      </c>
      <c r="AI225" s="60">
        <f t="shared" si="60"/>
        <v>0</v>
      </c>
      <c r="AJ225" s="60">
        <f t="shared" si="61"/>
        <v>0</v>
      </c>
      <c r="AK225" s="60">
        <f t="shared" si="63"/>
        <v>0</v>
      </c>
      <c r="AL225" s="66">
        <f t="shared" si="62"/>
        <v>0</v>
      </c>
    </row>
    <row r="226" spans="1:38" ht="15">
      <c r="A226">
        <v>215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R226" s="45" t="str">
        <f>IF('CalcEng 2'!BB435&gt;0,'CalcEng 2'!BB435,"")</f>
        <v/>
      </c>
      <c r="S226" s="45" t="str">
        <f>IF('CalcEng 2'!BC435&gt;0,'CalcEng 2'!BC435,"")</f>
        <v/>
      </c>
      <c r="T226" s="45" t="str">
        <f>IF('CalcEng 2'!BD435&gt;0,'CalcEng 2'!BD435,"")</f>
        <v/>
      </c>
      <c r="U226" s="45" t="str">
        <f>IF('CalcEng 2'!BE435&gt;0,'CalcEng 2'!BE435,"")</f>
        <v/>
      </c>
      <c r="V226" s="45" t="str">
        <f>IF('CalcEng 2'!BF435&gt;0,'CalcEng 2'!BF435,"")</f>
        <v/>
      </c>
      <c r="W226" s="54">
        <f t="shared" si="50"/>
        <v>0</v>
      </c>
      <c r="X226" s="6" t="str">
        <f t="shared" si="51"/>
        <v/>
      </c>
      <c r="Y226" s="8">
        <f t="shared" si="52"/>
        <v>0</v>
      </c>
      <c r="Z226" s="57" t="str">
        <f t="shared" si="64"/>
        <v>$0.00</v>
      </c>
      <c r="AA226" s="79" t="str">
        <f t="shared" si="53"/>
        <v/>
      </c>
      <c r="AB226" s="23"/>
      <c r="AC226" s="60">
        <f t="shared" si="54"/>
        <v>0</v>
      </c>
      <c r="AD226" s="60">
        <f t="shared" si="55"/>
        <v>0</v>
      </c>
      <c r="AE226">
        <f t="shared" si="56"/>
        <v>0</v>
      </c>
      <c r="AF226" s="60">
        <f t="shared" si="57"/>
        <v>0</v>
      </c>
      <c r="AG226">
        <f t="shared" si="58"/>
        <v>0</v>
      </c>
      <c r="AH226">
        <f t="shared" si="59"/>
        <v>0</v>
      </c>
      <c r="AI226" s="60">
        <f t="shared" si="60"/>
        <v>0</v>
      </c>
      <c r="AJ226" s="60">
        <f t="shared" si="61"/>
        <v>0</v>
      </c>
      <c r="AK226" s="60">
        <f t="shared" si="63"/>
        <v>0</v>
      </c>
      <c r="AL226" s="66">
        <f t="shared" si="62"/>
        <v>0</v>
      </c>
    </row>
    <row r="227" spans="1:38" ht="15.75" thickBot="1">
      <c r="A227">
        <v>216</v>
      </c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R227" s="45" t="str">
        <f>IF('CalcEng 2'!BB437&gt;0,'CalcEng 2'!BB437,"")</f>
        <v/>
      </c>
      <c r="S227" s="45" t="str">
        <f>IF('CalcEng 2'!BC437&gt;0,'CalcEng 2'!BC437,"")</f>
        <v/>
      </c>
      <c r="T227" s="45" t="str">
        <f>IF('CalcEng 2'!BD437&gt;0,'CalcEng 2'!BD437,"")</f>
        <v/>
      </c>
      <c r="U227" s="45" t="str">
        <f>IF('CalcEng 2'!BE437&gt;0,'CalcEng 2'!BE437,"")</f>
        <v/>
      </c>
      <c r="V227" s="45" t="str">
        <f>IF('CalcEng 2'!BF437&gt;0,'CalcEng 2'!BF437,"")</f>
        <v/>
      </c>
      <c r="W227" s="55">
        <f t="shared" si="50"/>
        <v>0</v>
      </c>
      <c r="X227" s="9" t="str">
        <f t="shared" si="51"/>
        <v/>
      </c>
      <c r="Y227" s="10">
        <f t="shared" si="52"/>
        <v>0</v>
      </c>
      <c r="Z227" s="57" t="str">
        <f t="shared" si="64"/>
        <v>$0.00</v>
      </c>
      <c r="AA227" s="79" t="str">
        <f t="shared" si="53"/>
        <v/>
      </c>
      <c r="AB227" s="23"/>
      <c r="AC227" s="60">
        <f t="shared" si="54"/>
        <v>0</v>
      </c>
      <c r="AD227" s="60">
        <f t="shared" si="55"/>
        <v>0</v>
      </c>
      <c r="AE227">
        <f t="shared" si="56"/>
        <v>0</v>
      </c>
      <c r="AF227" s="60">
        <f t="shared" si="57"/>
        <v>0</v>
      </c>
      <c r="AG227">
        <f t="shared" si="58"/>
        <v>0</v>
      </c>
      <c r="AH227">
        <f t="shared" si="59"/>
        <v>0</v>
      </c>
      <c r="AI227" s="60">
        <f t="shared" si="60"/>
        <v>0</v>
      </c>
      <c r="AJ227" s="60">
        <f t="shared" si="61"/>
        <v>0</v>
      </c>
      <c r="AK227" s="60">
        <f t="shared" si="63"/>
        <v>0</v>
      </c>
      <c r="AL227" s="66">
        <f t="shared" si="62"/>
        <v>0</v>
      </c>
    </row>
    <row r="228" spans="1:38" ht="15">
      <c r="A228">
        <v>217</v>
      </c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R228" s="45" t="str">
        <f>IF('CalcEng 2'!BB439&gt;0,'CalcEng 2'!BB439,"")</f>
        <v/>
      </c>
      <c r="S228" s="45" t="str">
        <f>IF('CalcEng 2'!BC439&gt;0,'CalcEng 2'!BC439,"")</f>
        <v/>
      </c>
      <c r="T228" s="45" t="str">
        <f>IF('CalcEng 2'!BD439&gt;0,'CalcEng 2'!BD439,"")</f>
        <v/>
      </c>
      <c r="U228" s="45" t="str">
        <f>IF('CalcEng 2'!BE439&gt;0,'CalcEng 2'!BE439,"")</f>
        <v/>
      </c>
      <c r="V228" s="45" t="str">
        <f>IF('CalcEng 2'!BF439&gt;0,'CalcEng 2'!BF439,"")</f>
        <v/>
      </c>
      <c r="W228" s="54">
        <f t="shared" si="50"/>
        <v>0</v>
      </c>
      <c r="X228" s="6" t="str">
        <f t="shared" si="51"/>
        <v/>
      </c>
      <c r="Y228" s="8">
        <f t="shared" si="52"/>
        <v>0</v>
      </c>
      <c r="Z228" s="57" t="str">
        <f t="shared" si="64"/>
        <v>$0.00</v>
      </c>
      <c r="AA228" s="79" t="str">
        <f t="shared" si="53"/>
        <v/>
      </c>
      <c r="AB228" s="23"/>
      <c r="AC228" s="60">
        <f t="shared" si="54"/>
        <v>0</v>
      </c>
      <c r="AD228" s="60">
        <f t="shared" si="55"/>
        <v>0</v>
      </c>
      <c r="AE228">
        <f t="shared" si="56"/>
        <v>0</v>
      </c>
      <c r="AF228" s="60">
        <f t="shared" si="57"/>
        <v>0</v>
      </c>
      <c r="AG228">
        <f t="shared" si="58"/>
        <v>0</v>
      </c>
      <c r="AH228">
        <f t="shared" si="59"/>
        <v>0</v>
      </c>
      <c r="AI228" s="60">
        <f t="shared" si="60"/>
        <v>0</v>
      </c>
      <c r="AJ228" s="60">
        <f t="shared" si="61"/>
        <v>0</v>
      </c>
      <c r="AK228" s="60">
        <f t="shared" si="63"/>
        <v>0</v>
      </c>
      <c r="AL228" s="66">
        <f t="shared" si="62"/>
        <v>0</v>
      </c>
    </row>
    <row r="229" spans="1:38" ht="15.75" thickBot="1">
      <c r="A229">
        <v>218</v>
      </c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R229" s="45" t="str">
        <f>IF('CalcEng 2'!BB441&gt;0,'CalcEng 2'!BB441,"")</f>
        <v/>
      </c>
      <c r="S229" s="45" t="str">
        <f>IF('CalcEng 2'!BC441&gt;0,'CalcEng 2'!BC441,"")</f>
        <v/>
      </c>
      <c r="T229" s="45" t="str">
        <f>IF('CalcEng 2'!BD441&gt;0,'CalcEng 2'!BD441,"")</f>
        <v/>
      </c>
      <c r="U229" s="45" t="str">
        <f>IF('CalcEng 2'!BE441&gt;0,'CalcEng 2'!BE441,"")</f>
        <v/>
      </c>
      <c r="V229" s="45" t="str">
        <f>IF('CalcEng 2'!BF441&gt;0,'CalcEng 2'!BF441,"")</f>
        <v/>
      </c>
      <c r="W229" s="55">
        <f t="shared" si="50"/>
        <v>0</v>
      </c>
      <c r="X229" s="9" t="str">
        <f t="shared" si="51"/>
        <v/>
      </c>
      <c r="Y229" s="10">
        <f t="shared" si="52"/>
        <v>0</v>
      </c>
      <c r="Z229" s="57" t="str">
        <f t="shared" si="64"/>
        <v>$0.00</v>
      </c>
      <c r="AA229" s="79" t="str">
        <f t="shared" si="53"/>
        <v/>
      </c>
      <c r="AB229" s="23"/>
      <c r="AC229" s="60">
        <f t="shared" si="54"/>
        <v>0</v>
      </c>
      <c r="AD229" s="60">
        <f t="shared" si="55"/>
        <v>0</v>
      </c>
      <c r="AE229">
        <f t="shared" si="56"/>
        <v>0</v>
      </c>
      <c r="AF229" s="60">
        <f t="shared" si="57"/>
        <v>0</v>
      </c>
      <c r="AG229">
        <f t="shared" si="58"/>
        <v>0</v>
      </c>
      <c r="AH229">
        <f t="shared" si="59"/>
        <v>0</v>
      </c>
      <c r="AI229" s="60">
        <f t="shared" si="60"/>
        <v>0</v>
      </c>
      <c r="AJ229" s="60">
        <f t="shared" si="61"/>
        <v>0</v>
      </c>
      <c r="AK229" s="60">
        <f t="shared" si="63"/>
        <v>0</v>
      </c>
      <c r="AL229" s="66">
        <f t="shared" si="62"/>
        <v>0</v>
      </c>
    </row>
    <row r="230" spans="1:38" ht="15">
      <c r="A230">
        <v>219</v>
      </c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R230" s="45" t="str">
        <f>IF('CalcEng 2'!BB443&gt;0,'CalcEng 2'!BB443,"")</f>
        <v/>
      </c>
      <c r="S230" s="45" t="str">
        <f>IF('CalcEng 2'!BC443&gt;0,'CalcEng 2'!BC443,"")</f>
        <v/>
      </c>
      <c r="T230" s="45" t="str">
        <f>IF('CalcEng 2'!BD443&gt;0,'CalcEng 2'!BD443,"")</f>
        <v/>
      </c>
      <c r="U230" s="45" t="str">
        <f>IF('CalcEng 2'!BE443&gt;0,'CalcEng 2'!BE443,"")</f>
        <v/>
      </c>
      <c r="V230" s="45" t="str">
        <f>IF('CalcEng 2'!BF443&gt;0,'CalcEng 2'!BF443,"")</f>
        <v/>
      </c>
      <c r="W230" s="54">
        <f t="shared" si="50"/>
        <v>0</v>
      </c>
      <c r="X230" s="6" t="str">
        <f t="shared" si="51"/>
        <v/>
      </c>
      <c r="Y230" s="8">
        <f t="shared" si="52"/>
        <v>0</v>
      </c>
      <c r="Z230" s="57" t="str">
        <f t="shared" si="64"/>
        <v>$0.00</v>
      </c>
      <c r="AA230" s="79" t="str">
        <f t="shared" si="53"/>
        <v/>
      </c>
      <c r="AB230" s="23"/>
      <c r="AC230" s="60">
        <f t="shared" si="54"/>
        <v>0</v>
      </c>
      <c r="AD230" s="60">
        <f t="shared" si="55"/>
        <v>0</v>
      </c>
      <c r="AE230">
        <f t="shared" si="56"/>
        <v>0</v>
      </c>
      <c r="AF230" s="60">
        <f t="shared" si="57"/>
        <v>0</v>
      </c>
      <c r="AG230">
        <f t="shared" si="58"/>
        <v>0</v>
      </c>
      <c r="AH230">
        <f t="shared" si="59"/>
        <v>0</v>
      </c>
      <c r="AI230" s="60">
        <f t="shared" si="60"/>
        <v>0</v>
      </c>
      <c r="AJ230" s="60">
        <f t="shared" si="61"/>
        <v>0</v>
      </c>
      <c r="AK230" s="60">
        <f t="shared" si="63"/>
        <v>0</v>
      </c>
      <c r="AL230" s="66">
        <f t="shared" si="62"/>
        <v>0</v>
      </c>
    </row>
    <row r="231" spans="1:38" ht="15.75" thickBot="1">
      <c r="A231">
        <v>220</v>
      </c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R231" s="45" t="str">
        <f>IF('CalcEng 2'!BB445&gt;0,'CalcEng 2'!BB445,"")</f>
        <v/>
      </c>
      <c r="S231" s="45" t="str">
        <f>IF('CalcEng 2'!BC445&gt;0,'CalcEng 2'!BC445,"")</f>
        <v/>
      </c>
      <c r="T231" s="45" t="str">
        <f>IF('CalcEng 2'!BD445&gt;0,'CalcEng 2'!BD445,"")</f>
        <v/>
      </c>
      <c r="U231" s="45" t="str">
        <f>IF('CalcEng 2'!BE445&gt;0,'CalcEng 2'!BE445,"")</f>
        <v/>
      </c>
      <c r="V231" s="45" t="str">
        <f>IF('CalcEng 2'!BF445&gt;0,'CalcEng 2'!BF445,"")</f>
        <v/>
      </c>
      <c r="W231" s="55">
        <f t="shared" si="50"/>
        <v>0</v>
      </c>
      <c r="X231" s="9" t="str">
        <f t="shared" si="51"/>
        <v/>
      </c>
      <c r="Y231" s="10">
        <f t="shared" si="52"/>
        <v>0</v>
      </c>
      <c r="Z231" s="57" t="str">
        <f t="shared" si="64"/>
        <v>$0.00</v>
      </c>
      <c r="AA231" s="79" t="str">
        <f t="shared" si="53"/>
        <v/>
      </c>
      <c r="AB231" s="23"/>
      <c r="AC231" s="60">
        <f t="shared" si="54"/>
        <v>0</v>
      </c>
      <c r="AD231" s="60">
        <f t="shared" si="55"/>
        <v>0</v>
      </c>
      <c r="AE231">
        <f t="shared" si="56"/>
        <v>0</v>
      </c>
      <c r="AF231" s="60">
        <f t="shared" si="57"/>
        <v>0</v>
      </c>
      <c r="AG231">
        <f t="shared" si="58"/>
        <v>0</v>
      </c>
      <c r="AH231">
        <f t="shared" si="59"/>
        <v>0</v>
      </c>
      <c r="AI231" s="60">
        <f t="shared" si="60"/>
        <v>0</v>
      </c>
      <c r="AJ231" s="60">
        <f t="shared" si="61"/>
        <v>0</v>
      </c>
      <c r="AK231" s="60">
        <f t="shared" si="63"/>
        <v>0</v>
      </c>
      <c r="AL231" s="66">
        <f t="shared" si="62"/>
        <v>0</v>
      </c>
    </row>
    <row r="232" spans="1:38" ht="15">
      <c r="A232">
        <v>221</v>
      </c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R232" s="45" t="str">
        <f>IF('CalcEng 2'!BB447&gt;0,'CalcEng 2'!BB447,"")</f>
        <v/>
      </c>
      <c r="S232" s="45" t="str">
        <f>IF('CalcEng 2'!BC447&gt;0,'CalcEng 2'!BC447,"")</f>
        <v/>
      </c>
      <c r="T232" s="45" t="str">
        <f>IF('CalcEng 2'!BD447&gt;0,'CalcEng 2'!BD447,"")</f>
        <v/>
      </c>
      <c r="U232" s="45" t="str">
        <f>IF('CalcEng 2'!BE447&gt;0,'CalcEng 2'!BE447,"")</f>
        <v/>
      </c>
      <c r="V232" s="45" t="str">
        <f>IF('CalcEng 2'!BF447&gt;0,'CalcEng 2'!BF447,"")</f>
        <v/>
      </c>
      <c r="W232" s="54">
        <f t="shared" si="50"/>
        <v>0</v>
      </c>
      <c r="X232" s="6" t="str">
        <f t="shared" si="51"/>
        <v/>
      </c>
      <c r="Y232" s="8">
        <f t="shared" si="52"/>
        <v>0</v>
      </c>
      <c r="Z232" s="57" t="str">
        <f t="shared" si="64"/>
        <v>$0.00</v>
      </c>
      <c r="AA232" s="79" t="str">
        <f aca="true" t="shared" si="65" ref="AA232:AA268">IF(W232&gt;0,(_xlfn.RANK.EQ(W232,$W$12:$W$511)+COUNTIF($W$12:$W$511,W232)-1),"")</f>
        <v/>
      </c>
      <c r="AB232" s="23"/>
      <c r="AC232" s="60">
        <f t="shared" si="54"/>
        <v>0</v>
      </c>
      <c r="AD232" s="60">
        <f t="shared" si="55"/>
        <v>0</v>
      </c>
      <c r="AE232">
        <f t="shared" si="56"/>
        <v>0</v>
      </c>
      <c r="AF232" s="60">
        <f t="shared" si="57"/>
        <v>0</v>
      </c>
      <c r="AG232">
        <f t="shared" si="58"/>
        <v>0</v>
      </c>
      <c r="AH232">
        <f t="shared" si="59"/>
        <v>0</v>
      </c>
      <c r="AI232" s="60">
        <f t="shared" si="60"/>
        <v>0</v>
      </c>
      <c r="AJ232" s="60">
        <f t="shared" si="61"/>
        <v>0</v>
      </c>
      <c r="AK232" s="60">
        <f t="shared" si="63"/>
        <v>0</v>
      </c>
      <c r="AL232" s="66">
        <f t="shared" si="62"/>
        <v>0</v>
      </c>
    </row>
    <row r="233" spans="1:38" ht="15.75" thickBot="1">
      <c r="A233">
        <v>222</v>
      </c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R233" s="45" t="str">
        <f>IF('CalcEng 2'!BB449&gt;0,'CalcEng 2'!BB449,"")</f>
        <v/>
      </c>
      <c r="S233" s="45" t="str">
        <f>IF('CalcEng 2'!BC449&gt;0,'CalcEng 2'!BC449,"")</f>
        <v/>
      </c>
      <c r="T233" s="45" t="str">
        <f>IF('CalcEng 2'!BD449&gt;0,'CalcEng 2'!BD449,"")</f>
        <v/>
      </c>
      <c r="U233" s="45" t="str">
        <f>IF('CalcEng 2'!BE449&gt;0,'CalcEng 2'!BE449,"")</f>
        <v/>
      </c>
      <c r="V233" s="45" t="str">
        <f>IF('CalcEng 2'!BF449&gt;0,'CalcEng 2'!BF449,"")</f>
        <v/>
      </c>
      <c r="W233" s="55">
        <f t="shared" si="50"/>
        <v>0</v>
      </c>
      <c r="X233" s="9" t="str">
        <f t="shared" si="51"/>
        <v/>
      </c>
      <c r="Y233" s="10">
        <f t="shared" si="52"/>
        <v>0</v>
      </c>
      <c r="Z233" s="57" t="str">
        <f t="shared" si="64"/>
        <v>$0.00</v>
      </c>
      <c r="AA233" s="79" t="str">
        <f t="shared" si="65"/>
        <v/>
      </c>
      <c r="AB233" s="23"/>
      <c r="AC233" s="60">
        <f t="shared" si="54"/>
        <v>0</v>
      </c>
      <c r="AD233" s="60">
        <f t="shared" si="55"/>
        <v>0</v>
      </c>
      <c r="AE233">
        <f t="shared" si="56"/>
        <v>0</v>
      </c>
      <c r="AF233" s="60">
        <f t="shared" si="57"/>
        <v>0</v>
      </c>
      <c r="AG233">
        <f t="shared" si="58"/>
        <v>0</v>
      </c>
      <c r="AH233">
        <f t="shared" si="59"/>
        <v>0</v>
      </c>
      <c r="AI233" s="60">
        <f t="shared" si="60"/>
        <v>0</v>
      </c>
      <c r="AJ233" s="60">
        <f t="shared" si="61"/>
        <v>0</v>
      </c>
      <c r="AK233" s="60">
        <f t="shared" si="63"/>
        <v>0</v>
      </c>
      <c r="AL233" s="66">
        <f t="shared" si="62"/>
        <v>0</v>
      </c>
    </row>
    <row r="234" spans="1:38" ht="15">
      <c r="A234">
        <v>223</v>
      </c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R234" s="45" t="str">
        <f>IF('CalcEng 2'!BB451&gt;0,'CalcEng 2'!BB451,"")</f>
        <v/>
      </c>
      <c r="S234" s="45" t="str">
        <f>IF('CalcEng 2'!BC451&gt;0,'CalcEng 2'!BC451,"")</f>
        <v/>
      </c>
      <c r="T234" s="45" t="str">
        <f>IF('CalcEng 2'!BD451&gt;0,'CalcEng 2'!BD451,"")</f>
        <v/>
      </c>
      <c r="U234" s="45" t="str">
        <f>IF('CalcEng 2'!BE451&gt;0,'CalcEng 2'!BE451,"")</f>
        <v/>
      </c>
      <c r="V234" s="45" t="str">
        <f>IF('CalcEng 2'!BF451&gt;0,'CalcEng 2'!BF451,"")</f>
        <v/>
      </c>
      <c r="W234" s="54">
        <f t="shared" si="50"/>
        <v>0</v>
      </c>
      <c r="X234" s="6" t="str">
        <f t="shared" si="51"/>
        <v/>
      </c>
      <c r="Y234" s="8">
        <f t="shared" si="52"/>
        <v>0</v>
      </c>
      <c r="Z234" s="57" t="str">
        <f t="shared" si="64"/>
        <v>$0.00</v>
      </c>
      <c r="AA234" s="79" t="str">
        <f t="shared" si="65"/>
        <v/>
      </c>
      <c r="AB234" s="23"/>
      <c r="AC234" s="60">
        <f t="shared" si="54"/>
        <v>0</v>
      </c>
      <c r="AD234" s="60">
        <f t="shared" si="55"/>
        <v>0</v>
      </c>
      <c r="AE234">
        <f t="shared" si="56"/>
        <v>0</v>
      </c>
      <c r="AF234" s="60">
        <f t="shared" si="57"/>
        <v>0</v>
      </c>
      <c r="AG234">
        <f t="shared" si="58"/>
        <v>0</v>
      </c>
      <c r="AH234">
        <f t="shared" si="59"/>
        <v>0</v>
      </c>
      <c r="AI234" s="60">
        <f t="shared" si="60"/>
        <v>0</v>
      </c>
      <c r="AJ234" s="60">
        <f t="shared" si="61"/>
        <v>0</v>
      </c>
      <c r="AK234" s="60">
        <f t="shared" si="63"/>
        <v>0</v>
      </c>
      <c r="AL234" s="66">
        <f t="shared" si="62"/>
        <v>0</v>
      </c>
    </row>
    <row r="235" spans="1:38" ht="15.75" thickBot="1">
      <c r="A235">
        <v>224</v>
      </c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R235" s="45" t="str">
        <f>IF('CalcEng 2'!BB453&gt;0,'CalcEng 2'!BB453,"")</f>
        <v/>
      </c>
      <c r="S235" s="45" t="str">
        <f>IF('CalcEng 2'!BC453&gt;0,'CalcEng 2'!BC453,"")</f>
        <v/>
      </c>
      <c r="T235" s="45" t="str">
        <f>IF('CalcEng 2'!BD453&gt;0,'CalcEng 2'!BD453,"")</f>
        <v/>
      </c>
      <c r="U235" s="45" t="str">
        <f>IF('CalcEng 2'!BE453&gt;0,'CalcEng 2'!BE453,"")</f>
        <v/>
      </c>
      <c r="V235" s="45" t="str">
        <f>IF('CalcEng 2'!BF453&gt;0,'CalcEng 2'!BF453,"")</f>
        <v/>
      </c>
      <c r="W235" s="55">
        <f t="shared" si="50"/>
        <v>0</v>
      </c>
      <c r="X235" s="9" t="str">
        <f t="shared" si="51"/>
        <v/>
      </c>
      <c r="Y235" s="10">
        <f t="shared" si="52"/>
        <v>0</v>
      </c>
      <c r="Z235" s="57" t="str">
        <f t="shared" si="64"/>
        <v>$0.00</v>
      </c>
      <c r="AA235" s="79" t="str">
        <f t="shared" si="65"/>
        <v/>
      </c>
      <c r="AB235" s="23"/>
      <c r="AC235" s="60">
        <f t="shared" si="54"/>
        <v>0</v>
      </c>
      <c r="AD235" s="60">
        <f t="shared" si="55"/>
        <v>0</v>
      </c>
      <c r="AE235">
        <f t="shared" si="56"/>
        <v>0</v>
      </c>
      <c r="AF235" s="60">
        <f t="shared" si="57"/>
        <v>0</v>
      </c>
      <c r="AG235">
        <f t="shared" si="58"/>
        <v>0</v>
      </c>
      <c r="AH235">
        <f t="shared" si="59"/>
        <v>0</v>
      </c>
      <c r="AI235" s="60">
        <f t="shared" si="60"/>
        <v>0</v>
      </c>
      <c r="AJ235" s="60">
        <f t="shared" si="61"/>
        <v>0</v>
      </c>
      <c r="AK235" s="60">
        <f t="shared" si="63"/>
        <v>0</v>
      </c>
      <c r="AL235" s="66">
        <f t="shared" si="62"/>
        <v>0</v>
      </c>
    </row>
    <row r="236" spans="1:38" ht="15">
      <c r="A236">
        <v>225</v>
      </c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R236" s="45" t="str">
        <f>IF('CalcEng 2'!BB455&gt;0,'CalcEng 2'!BB455,"")</f>
        <v/>
      </c>
      <c r="S236" s="45" t="str">
        <f>IF('CalcEng 2'!BC455&gt;0,'CalcEng 2'!BC455,"")</f>
        <v/>
      </c>
      <c r="T236" s="45" t="str">
        <f>IF('CalcEng 2'!BD455&gt;0,'CalcEng 2'!BD455,"")</f>
        <v/>
      </c>
      <c r="U236" s="45" t="str">
        <f>IF('CalcEng 2'!BE455&gt;0,'CalcEng 2'!BE455,"")</f>
        <v/>
      </c>
      <c r="V236" s="45" t="str">
        <f>IF('CalcEng 2'!BF455&gt;0,'CalcEng 2'!BF455,"")</f>
        <v/>
      </c>
      <c r="W236" s="54">
        <f t="shared" si="50"/>
        <v>0</v>
      </c>
      <c r="X236" s="6" t="str">
        <f t="shared" si="51"/>
        <v/>
      </c>
      <c r="Y236" s="8">
        <f t="shared" si="52"/>
        <v>0</v>
      </c>
      <c r="Z236" s="57" t="str">
        <f t="shared" si="64"/>
        <v>$0.00</v>
      </c>
      <c r="AA236" s="79" t="str">
        <f t="shared" si="65"/>
        <v/>
      </c>
      <c r="AB236" s="23"/>
      <c r="AC236" s="60">
        <f t="shared" si="54"/>
        <v>0</v>
      </c>
      <c r="AD236" s="60">
        <f t="shared" si="55"/>
        <v>0</v>
      </c>
      <c r="AE236">
        <f t="shared" si="56"/>
        <v>0</v>
      </c>
      <c r="AF236" s="60">
        <f t="shared" si="57"/>
        <v>0</v>
      </c>
      <c r="AG236">
        <f t="shared" si="58"/>
        <v>0</v>
      </c>
      <c r="AH236">
        <f t="shared" si="59"/>
        <v>0</v>
      </c>
      <c r="AI236" s="60">
        <f t="shared" si="60"/>
        <v>0</v>
      </c>
      <c r="AJ236" s="60">
        <f t="shared" si="61"/>
        <v>0</v>
      </c>
      <c r="AK236" s="60">
        <f t="shared" si="63"/>
        <v>0</v>
      </c>
      <c r="AL236" s="66">
        <f t="shared" si="62"/>
        <v>0</v>
      </c>
    </row>
    <row r="237" spans="1:38" ht="15.75" thickBot="1">
      <c r="A237">
        <v>226</v>
      </c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R237" s="45" t="str">
        <f>IF('CalcEng 2'!BB457&gt;0,'CalcEng 2'!BB457,"")</f>
        <v/>
      </c>
      <c r="S237" s="45" t="str">
        <f>IF('CalcEng 2'!BC457&gt;0,'CalcEng 2'!BC457,"")</f>
        <v/>
      </c>
      <c r="T237" s="45" t="str">
        <f>IF('CalcEng 2'!BD457&gt;0,'CalcEng 2'!BD457,"")</f>
        <v/>
      </c>
      <c r="U237" s="45" t="str">
        <f>IF('CalcEng 2'!BE457&gt;0,'CalcEng 2'!BE457,"")</f>
        <v/>
      </c>
      <c r="V237" s="45" t="str">
        <f>IF('CalcEng 2'!BF457&gt;0,'CalcEng 2'!BF457,"")</f>
        <v/>
      </c>
      <c r="W237" s="55">
        <f t="shared" si="50"/>
        <v>0</v>
      </c>
      <c r="X237" s="9" t="str">
        <f t="shared" si="51"/>
        <v/>
      </c>
      <c r="Y237" s="10">
        <f t="shared" si="52"/>
        <v>0</v>
      </c>
      <c r="Z237" s="57" t="str">
        <f t="shared" si="64"/>
        <v>$0.00</v>
      </c>
      <c r="AA237" s="79" t="str">
        <f t="shared" si="65"/>
        <v/>
      </c>
      <c r="AB237" s="23"/>
      <c r="AC237" s="60">
        <f t="shared" si="54"/>
        <v>0</v>
      </c>
      <c r="AD237" s="60">
        <f t="shared" si="55"/>
        <v>0</v>
      </c>
      <c r="AE237">
        <f t="shared" si="56"/>
        <v>0</v>
      </c>
      <c r="AF237" s="60">
        <f t="shared" si="57"/>
        <v>0</v>
      </c>
      <c r="AG237">
        <f t="shared" si="58"/>
        <v>0</v>
      </c>
      <c r="AH237">
        <f t="shared" si="59"/>
        <v>0</v>
      </c>
      <c r="AI237" s="60">
        <f t="shared" si="60"/>
        <v>0</v>
      </c>
      <c r="AJ237" s="60">
        <f t="shared" si="61"/>
        <v>0</v>
      </c>
      <c r="AK237" s="60">
        <f t="shared" si="63"/>
        <v>0</v>
      </c>
      <c r="AL237" s="66">
        <f t="shared" si="62"/>
        <v>0</v>
      </c>
    </row>
    <row r="238" spans="1:38" ht="15">
      <c r="A238">
        <v>227</v>
      </c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R238" s="45" t="str">
        <f>IF('CalcEng 2'!BB459&gt;0,'CalcEng 2'!BB459,"")</f>
        <v/>
      </c>
      <c r="S238" s="45" t="str">
        <f>IF('CalcEng 2'!BC459&gt;0,'CalcEng 2'!BC459,"")</f>
        <v/>
      </c>
      <c r="T238" s="45" t="str">
        <f>IF('CalcEng 2'!BD459&gt;0,'CalcEng 2'!BD459,"")</f>
        <v/>
      </c>
      <c r="U238" s="45" t="str">
        <f>IF('CalcEng 2'!BE459&gt;0,'CalcEng 2'!BE459,"")</f>
        <v/>
      </c>
      <c r="V238" s="45" t="str">
        <f>IF('CalcEng 2'!BF459&gt;0,'CalcEng 2'!BF459,"")</f>
        <v/>
      </c>
      <c r="W238" s="54">
        <f t="shared" si="50"/>
        <v>0</v>
      </c>
      <c r="X238" s="6" t="str">
        <f t="shared" si="51"/>
        <v/>
      </c>
      <c r="Y238" s="8">
        <f t="shared" si="52"/>
        <v>0</v>
      </c>
      <c r="Z238" s="57" t="str">
        <f t="shared" si="64"/>
        <v>$0.00</v>
      </c>
      <c r="AA238" s="79" t="str">
        <f t="shared" si="65"/>
        <v/>
      </c>
      <c r="AB238" s="23"/>
      <c r="AC238" s="60">
        <f t="shared" si="54"/>
        <v>0</v>
      </c>
      <c r="AD238" s="60">
        <f t="shared" si="55"/>
        <v>0</v>
      </c>
      <c r="AE238">
        <f t="shared" si="56"/>
        <v>0</v>
      </c>
      <c r="AF238" s="60">
        <f t="shared" si="57"/>
        <v>0</v>
      </c>
      <c r="AG238">
        <f t="shared" si="58"/>
        <v>0</v>
      </c>
      <c r="AH238">
        <f t="shared" si="59"/>
        <v>0</v>
      </c>
      <c r="AI238" s="60">
        <f t="shared" si="60"/>
        <v>0</v>
      </c>
      <c r="AJ238" s="60">
        <f t="shared" si="61"/>
        <v>0</v>
      </c>
      <c r="AK238" s="60">
        <f t="shared" si="63"/>
        <v>0</v>
      </c>
      <c r="AL238" s="66">
        <f t="shared" si="62"/>
        <v>0</v>
      </c>
    </row>
    <row r="239" spans="1:38" ht="15.75" thickBot="1">
      <c r="A239">
        <v>228</v>
      </c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R239" s="45" t="str">
        <f>IF('CalcEng 2'!BB461&gt;0,'CalcEng 2'!BB461,"")</f>
        <v/>
      </c>
      <c r="S239" s="45" t="str">
        <f>IF('CalcEng 2'!BC461&gt;0,'CalcEng 2'!BC461,"")</f>
        <v/>
      </c>
      <c r="T239" s="45" t="str">
        <f>IF('CalcEng 2'!BD461&gt;0,'CalcEng 2'!BD461,"")</f>
        <v/>
      </c>
      <c r="U239" s="45" t="str">
        <f>IF('CalcEng 2'!BE461&gt;0,'CalcEng 2'!BE461,"")</f>
        <v/>
      </c>
      <c r="V239" s="45" t="str">
        <f>IF('CalcEng 2'!BF461&gt;0,'CalcEng 2'!BF461,"")</f>
        <v/>
      </c>
      <c r="W239" s="55">
        <f t="shared" si="50"/>
        <v>0</v>
      </c>
      <c r="X239" s="9" t="str">
        <f t="shared" si="51"/>
        <v/>
      </c>
      <c r="Y239" s="10">
        <f t="shared" si="52"/>
        <v>0</v>
      </c>
      <c r="Z239" s="57" t="str">
        <f t="shared" si="64"/>
        <v>$0.00</v>
      </c>
      <c r="AA239" s="79" t="str">
        <f t="shared" si="65"/>
        <v/>
      </c>
      <c r="AB239" s="23"/>
      <c r="AC239" s="60">
        <f t="shared" si="54"/>
        <v>0</v>
      </c>
      <c r="AD239" s="60">
        <f t="shared" si="55"/>
        <v>0</v>
      </c>
      <c r="AE239">
        <f t="shared" si="56"/>
        <v>0</v>
      </c>
      <c r="AF239" s="60">
        <f t="shared" si="57"/>
        <v>0</v>
      </c>
      <c r="AG239">
        <f t="shared" si="58"/>
        <v>0</v>
      </c>
      <c r="AH239">
        <f t="shared" si="59"/>
        <v>0</v>
      </c>
      <c r="AI239" s="60">
        <f t="shared" si="60"/>
        <v>0</v>
      </c>
      <c r="AJ239" s="60">
        <f t="shared" si="61"/>
        <v>0</v>
      </c>
      <c r="AK239" s="60">
        <f t="shared" si="63"/>
        <v>0</v>
      </c>
      <c r="AL239" s="66">
        <f t="shared" si="62"/>
        <v>0</v>
      </c>
    </row>
    <row r="240" spans="1:38" ht="15">
      <c r="A240">
        <v>229</v>
      </c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R240" s="45" t="str">
        <f>IF('CalcEng 2'!BB463&gt;0,'CalcEng 2'!BB463,"")</f>
        <v/>
      </c>
      <c r="S240" s="45" t="str">
        <f>IF('CalcEng 2'!BC463&gt;0,'CalcEng 2'!BC463,"")</f>
        <v/>
      </c>
      <c r="T240" s="45" t="str">
        <f>IF('CalcEng 2'!BD463&gt;0,'CalcEng 2'!BD463,"")</f>
        <v/>
      </c>
      <c r="U240" s="45" t="str">
        <f>IF('CalcEng 2'!BE463&gt;0,'CalcEng 2'!BE463,"")</f>
        <v/>
      </c>
      <c r="V240" s="45" t="str">
        <f>IF('CalcEng 2'!BF463&gt;0,'CalcEng 2'!BF463,"")</f>
        <v/>
      </c>
      <c r="W240" s="54">
        <f t="shared" si="50"/>
        <v>0</v>
      </c>
      <c r="X240" s="6" t="str">
        <f t="shared" si="51"/>
        <v/>
      </c>
      <c r="Y240" s="8">
        <f t="shared" si="52"/>
        <v>0</v>
      </c>
      <c r="Z240" s="57" t="str">
        <f t="shared" si="64"/>
        <v>$0.00</v>
      </c>
      <c r="AA240" s="79" t="str">
        <f t="shared" si="65"/>
        <v/>
      </c>
      <c r="AB240" s="23"/>
      <c r="AC240" s="60">
        <f t="shared" si="54"/>
        <v>0</v>
      </c>
      <c r="AD240" s="60">
        <f t="shared" si="55"/>
        <v>0</v>
      </c>
      <c r="AE240">
        <f t="shared" si="56"/>
        <v>0</v>
      </c>
      <c r="AF240" s="60">
        <f t="shared" si="57"/>
        <v>0</v>
      </c>
      <c r="AG240">
        <f t="shared" si="58"/>
        <v>0</v>
      </c>
      <c r="AH240">
        <f t="shared" si="59"/>
        <v>0</v>
      </c>
      <c r="AI240" s="60">
        <f t="shared" si="60"/>
        <v>0</v>
      </c>
      <c r="AJ240" s="60">
        <f t="shared" si="61"/>
        <v>0</v>
      </c>
      <c r="AK240" s="60">
        <f t="shared" si="63"/>
        <v>0</v>
      </c>
      <c r="AL240" s="66">
        <f t="shared" si="62"/>
        <v>0</v>
      </c>
    </row>
    <row r="241" spans="1:38" ht="15.75" thickBot="1">
      <c r="A241">
        <v>230</v>
      </c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R241" s="45" t="str">
        <f>IF('CalcEng 2'!BB465&gt;0,'CalcEng 2'!BB465,"")</f>
        <v/>
      </c>
      <c r="S241" s="45" t="str">
        <f>IF('CalcEng 2'!BC465&gt;0,'CalcEng 2'!BC465,"")</f>
        <v/>
      </c>
      <c r="T241" s="45" t="str">
        <f>IF('CalcEng 2'!BD465&gt;0,'CalcEng 2'!BD465,"")</f>
        <v/>
      </c>
      <c r="U241" s="45" t="str">
        <f>IF('CalcEng 2'!BE465&gt;0,'CalcEng 2'!BE465,"")</f>
        <v/>
      </c>
      <c r="V241" s="45" t="str">
        <f>IF('CalcEng 2'!BF465&gt;0,'CalcEng 2'!BF465,"")</f>
        <v/>
      </c>
      <c r="W241" s="55">
        <f t="shared" si="50"/>
        <v>0</v>
      </c>
      <c r="X241" s="9" t="str">
        <f t="shared" si="51"/>
        <v/>
      </c>
      <c r="Y241" s="10">
        <f t="shared" si="52"/>
        <v>0</v>
      </c>
      <c r="Z241" s="57" t="str">
        <f t="shared" si="64"/>
        <v>$0.00</v>
      </c>
      <c r="AA241" s="79" t="str">
        <f t="shared" si="65"/>
        <v/>
      </c>
      <c r="AB241" s="23"/>
      <c r="AC241" s="60">
        <f t="shared" si="54"/>
        <v>0</v>
      </c>
      <c r="AD241" s="60">
        <f t="shared" si="55"/>
        <v>0</v>
      </c>
      <c r="AE241">
        <f t="shared" si="56"/>
        <v>0</v>
      </c>
      <c r="AF241" s="60">
        <f t="shared" si="57"/>
        <v>0</v>
      </c>
      <c r="AG241">
        <f t="shared" si="58"/>
        <v>0</v>
      </c>
      <c r="AH241">
        <f t="shared" si="59"/>
        <v>0</v>
      </c>
      <c r="AI241" s="60">
        <f t="shared" si="60"/>
        <v>0</v>
      </c>
      <c r="AJ241" s="60">
        <f t="shared" si="61"/>
        <v>0</v>
      </c>
      <c r="AK241" s="60">
        <f t="shared" si="63"/>
        <v>0</v>
      </c>
      <c r="AL241" s="66">
        <f t="shared" si="62"/>
        <v>0</v>
      </c>
    </row>
    <row r="242" spans="1:38" ht="15">
      <c r="A242">
        <v>231</v>
      </c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R242" s="45" t="str">
        <f>IF('CalcEng 2'!BB467&gt;0,'CalcEng 2'!BB467,"")</f>
        <v/>
      </c>
      <c r="S242" s="45" t="str">
        <f>IF('CalcEng 2'!BC467&gt;0,'CalcEng 2'!BC467,"")</f>
        <v/>
      </c>
      <c r="T242" s="45" t="str">
        <f>IF('CalcEng 2'!BD467&gt;0,'CalcEng 2'!BD467,"")</f>
        <v/>
      </c>
      <c r="U242" s="45" t="str">
        <f>IF('CalcEng 2'!BE467&gt;0,'CalcEng 2'!BE467,"")</f>
        <v/>
      </c>
      <c r="V242" s="45" t="str">
        <f>IF('CalcEng 2'!BF467&gt;0,'CalcEng 2'!BF467,"")</f>
        <v/>
      </c>
      <c r="W242" s="54">
        <f t="shared" si="50"/>
        <v>0</v>
      </c>
      <c r="X242" s="6" t="str">
        <f t="shared" si="51"/>
        <v/>
      </c>
      <c r="Y242" s="8">
        <f t="shared" si="52"/>
        <v>0</v>
      </c>
      <c r="Z242" s="57" t="str">
        <f t="shared" si="64"/>
        <v>$0.00</v>
      </c>
      <c r="AA242" s="79" t="str">
        <f t="shared" si="65"/>
        <v/>
      </c>
      <c r="AB242" s="23"/>
      <c r="AC242" s="60">
        <f t="shared" si="54"/>
        <v>0</v>
      </c>
      <c r="AD242" s="60">
        <f t="shared" si="55"/>
        <v>0</v>
      </c>
      <c r="AE242">
        <f t="shared" si="56"/>
        <v>0</v>
      </c>
      <c r="AF242" s="60">
        <f t="shared" si="57"/>
        <v>0</v>
      </c>
      <c r="AG242">
        <f t="shared" si="58"/>
        <v>0</v>
      </c>
      <c r="AH242">
        <f t="shared" si="59"/>
        <v>0</v>
      </c>
      <c r="AI242" s="60">
        <f t="shared" si="60"/>
        <v>0</v>
      </c>
      <c r="AJ242" s="60">
        <f t="shared" si="61"/>
        <v>0</v>
      </c>
      <c r="AK242" s="60">
        <f t="shared" si="63"/>
        <v>0</v>
      </c>
      <c r="AL242" s="66">
        <f t="shared" si="62"/>
        <v>0</v>
      </c>
    </row>
    <row r="243" spans="1:38" ht="15.75" thickBot="1">
      <c r="A243">
        <v>232</v>
      </c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R243" s="45" t="str">
        <f>IF('CalcEng 2'!BB469&gt;0,'CalcEng 2'!BB469,"")</f>
        <v/>
      </c>
      <c r="S243" s="45" t="str">
        <f>IF('CalcEng 2'!BC469&gt;0,'CalcEng 2'!BC469,"")</f>
        <v/>
      </c>
      <c r="T243" s="45" t="str">
        <f>IF('CalcEng 2'!BD469&gt;0,'CalcEng 2'!BD469,"")</f>
        <v/>
      </c>
      <c r="U243" s="45" t="str">
        <f>IF('CalcEng 2'!BE469&gt;0,'CalcEng 2'!BE469,"")</f>
        <v/>
      </c>
      <c r="V243" s="45" t="str">
        <f>IF('CalcEng 2'!BF469&gt;0,'CalcEng 2'!BF469,"")</f>
        <v/>
      </c>
      <c r="W243" s="55">
        <f t="shared" si="50"/>
        <v>0</v>
      </c>
      <c r="X243" s="9" t="str">
        <f t="shared" si="51"/>
        <v/>
      </c>
      <c r="Y243" s="10">
        <f t="shared" si="52"/>
        <v>0</v>
      </c>
      <c r="Z243" s="57" t="str">
        <f t="shared" si="64"/>
        <v>$0.00</v>
      </c>
      <c r="AA243" s="79" t="str">
        <f t="shared" si="65"/>
        <v/>
      </c>
      <c r="AB243" s="23"/>
      <c r="AC243" s="60">
        <f t="shared" si="54"/>
        <v>0</v>
      </c>
      <c r="AD243" s="60">
        <f t="shared" si="55"/>
        <v>0</v>
      </c>
      <c r="AE243">
        <f t="shared" si="56"/>
        <v>0</v>
      </c>
      <c r="AF243" s="60">
        <f t="shared" si="57"/>
        <v>0</v>
      </c>
      <c r="AG243">
        <f t="shared" si="58"/>
        <v>0</v>
      </c>
      <c r="AH243">
        <f t="shared" si="59"/>
        <v>0</v>
      </c>
      <c r="AI243" s="60">
        <f t="shared" si="60"/>
        <v>0</v>
      </c>
      <c r="AJ243" s="60">
        <f t="shared" si="61"/>
        <v>0</v>
      </c>
      <c r="AK243" s="60">
        <f t="shared" si="63"/>
        <v>0</v>
      </c>
      <c r="AL243" s="66">
        <f t="shared" si="62"/>
        <v>0</v>
      </c>
    </row>
    <row r="244" spans="1:38" ht="15">
      <c r="A244">
        <v>233</v>
      </c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R244" s="45" t="str">
        <f>IF('CalcEng 2'!BB471&gt;0,'CalcEng 2'!BB471,"")</f>
        <v/>
      </c>
      <c r="S244" s="45" t="str">
        <f>IF('CalcEng 2'!BC471&gt;0,'CalcEng 2'!BC471,"")</f>
        <v/>
      </c>
      <c r="T244" s="45" t="str">
        <f>IF('CalcEng 2'!BD471&gt;0,'CalcEng 2'!BD471,"")</f>
        <v/>
      </c>
      <c r="U244" s="45" t="str">
        <f>IF('CalcEng 2'!BE471&gt;0,'CalcEng 2'!BE471,"")</f>
        <v/>
      </c>
      <c r="V244" s="45" t="str">
        <f>IF('CalcEng 2'!BF471&gt;0,'CalcEng 2'!BF471,"")</f>
        <v/>
      </c>
      <c r="W244" s="54">
        <f t="shared" si="50"/>
        <v>0</v>
      </c>
      <c r="X244" s="6" t="str">
        <f t="shared" si="51"/>
        <v/>
      </c>
      <c r="Y244" s="8">
        <f t="shared" si="52"/>
        <v>0</v>
      </c>
      <c r="Z244" s="57" t="str">
        <f t="shared" si="64"/>
        <v>$0.00</v>
      </c>
      <c r="AA244" s="79" t="str">
        <f t="shared" si="65"/>
        <v/>
      </c>
      <c r="AB244" s="23"/>
      <c r="AC244" s="60">
        <f t="shared" si="54"/>
        <v>0</v>
      </c>
      <c r="AD244" s="60">
        <f t="shared" si="55"/>
        <v>0</v>
      </c>
      <c r="AE244">
        <f t="shared" si="56"/>
        <v>0</v>
      </c>
      <c r="AF244" s="60">
        <f t="shared" si="57"/>
        <v>0</v>
      </c>
      <c r="AG244">
        <f t="shared" si="58"/>
        <v>0</v>
      </c>
      <c r="AH244">
        <f t="shared" si="59"/>
        <v>0</v>
      </c>
      <c r="AI244" s="60">
        <f t="shared" si="60"/>
        <v>0</v>
      </c>
      <c r="AJ244" s="60">
        <f t="shared" si="61"/>
        <v>0</v>
      </c>
      <c r="AK244" s="60">
        <f t="shared" si="63"/>
        <v>0</v>
      </c>
      <c r="AL244" s="66">
        <f t="shared" si="62"/>
        <v>0</v>
      </c>
    </row>
    <row r="245" spans="1:38" ht="15.75" thickBot="1">
      <c r="A245">
        <v>234</v>
      </c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R245" s="45" t="str">
        <f>IF('CalcEng 2'!BB473&gt;0,'CalcEng 2'!BB473,"")</f>
        <v/>
      </c>
      <c r="S245" s="45" t="str">
        <f>IF('CalcEng 2'!BC473&gt;0,'CalcEng 2'!BC473,"")</f>
        <v/>
      </c>
      <c r="T245" s="45" t="str">
        <f>IF('CalcEng 2'!BD473&gt;0,'CalcEng 2'!BD473,"")</f>
        <v/>
      </c>
      <c r="U245" s="45" t="str">
        <f>IF('CalcEng 2'!BE473&gt;0,'CalcEng 2'!BE473,"")</f>
        <v/>
      </c>
      <c r="V245" s="45" t="str">
        <f>IF('CalcEng 2'!BF473&gt;0,'CalcEng 2'!BF473,"")</f>
        <v/>
      </c>
      <c r="W245" s="55">
        <f t="shared" si="50"/>
        <v>0</v>
      </c>
      <c r="X245" s="9" t="str">
        <f t="shared" si="51"/>
        <v/>
      </c>
      <c r="Y245" s="10">
        <f t="shared" si="52"/>
        <v>0</v>
      </c>
      <c r="Z245" s="57" t="str">
        <f t="shared" si="64"/>
        <v>$0.00</v>
      </c>
      <c r="AA245" s="79" t="str">
        <f t="shared" si="65"/>
        <v/>
      </c>
      <c r="AB245" s="23"/>
      <c r="AC245" s="60">
        <f t="shared" si="54"/>
        <v>0</v>
      </c>
      <c r="AD245" s="60">
        <f t="shared" si="55"/>
        <v>0</v>
      </c>
      <c r="AE245">
        <f t="shared" si="56"/>
        <v>0</v>
      </c>
      <c r="AF245" s="60">
        <f t="shared" si="57"/>
        <v>0</v>
      </c>
      <c r="AG245">
        <f t="shared" si="58"/>
        <v>0</v>
      </c>
      <c r="AH245">
        <f t="shared" si="59"/>
        <v>0</v>
      </c>
      <c r="AI245" s="60">
        <f t="shared" si="60"/>
        <v>0</v>
      </c>
      <c r="AJ245" s="60">
        <f t="shared" si="61"/>
        <v>0</v>
      </c>
      <c r="AK245" s="60">
        <f t="shared" si="63"/>
        <v>0</v>
      </c>
      <c r="AL245" s="66">
        <f t="shared" si="62"/>
        <v>0</v>
      </c>
    </row>
    <row r="246" spans="1:38" ht="15">
      <c r="A246">
        <v>235</v>
      </c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R246" s="45" t="str">
        <f>IF('CalcEng 2'!BB475&gt;0,'CalcEng 2'!BB475,"")</f>
        <v/>
      </c>
      <c r="S246" s="45" t="str">
        <f>IF('CalcEng 2'!BC475&gt;0,'CalcEng 2'!BC475,"")</f>
        <v/>
      </c>
      <c r="T246" s="45" t="str">
        <f>IF('CalcEng 2'!BD475&gt;0,'CalcEng 2'!BD475,"")</f>
        <v/>
      </c>
      <c r="U246" s="45" t="str">
        <f>IF('CalcEng 2'!BE475&gt;0,'CalcEng 2'!BE475,"")</f>
        <v/>
      </c>
      <c r="V246" s="45" t="str">
        <f>IF('CalcEng 2'!BF475&gt;0,'CalcEng 2'!BF475,"")</f>
        <v/>
      </c>
      <c r="W246" s="54">
        <f t="shared" si="50"/>
        <v>0</v>
      </c>
      <c r="X246" s="6" t="str">
        <f t="shared" si="51"/>
        <v/>
      </c>
      <c r="Y246" s="8">
        <f t="shared" si="52"/>
        <v>0</v>
      </c>
      <c r="Z246" s="57" t="str">
        <f t="shared" si="64"/>
        <v>$0.00</v>
      </c>
      <c r="AA246" s="79" t="str">
        <f t="shared" si="65"/>
        <v/>
      </c>
      <c r="AB246" s="23"/>
      <c r="AC246" s="60">
        <f t="shared" si="54"/>
        <v>0</v>
      </c>
      <c r="AD246" s="60">
        <f t="shared" si="55"/>
        <v>0</v>
      </c>
      <c r="AE246">
        <f t="shared" si="56"/>
        <v>0</v>
      </c>
      <c r="AF246" s="60">
        <f t="shared" si="57"/>
        <v>0</v>
      </c>
      <c r="AG246">
        <f t="shared" si="58"/>
        <v>0</v>
      </c>
      <c r="AH246">
        <f t="shared" si="59"/>
        <v>0</v>
      </c>
      <c r="AI246" s="60">
        <f t="shared" si="60"/>
        <v>0</v>
      </c>
      <c r="AJ246" s="60">
        <f t="shared" si="61"/>
        <v>0</v>
      </c>
      <c r="AK246" s="60">
        <f t="shared" si="63"/>
        <v>0</v>
      </c>
      <c r="AL246" s="66">
        <f t="shared" si="62"/>
        <v>0</v>
      </c>
    </row>
    <row r="247" spans="1:38" ht="15.75" thickBot="1">
      <c r="A247">
        <v>236</v>
      </c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R247" s="45" t="str">
        <f>IF('CalcEng 2'!BB477&gt;0,'CalcEng 2'!BB477,"")</f>
        <v/>
      </c>
      <c r="S247" s="45" t="str">
        <f>IF('CalcEng 2'!BC477&gt;0,'CalcEng 2'!BC477,"")</f>
        <v/>
      </c>
      <c r="T247" s="45" t="str">
        <f>IF('CalcEng 2'!BD477&gt;0,'CalcEng 2'!BD477,"")</f>
        <v/>
      </c>
      <c r="U247" s="45" t="str">
        <f>IF('CalcEng 2'!BE477&gt;0,'CalcEng 2'!BE477,"")</f>
        <v/>
      </c>
      <c r="V247" s="45" t="str">
        <f>IF('CalcEng 2'!BF477&gt;0,'CalcEng 2'!BF477,"")</f>
        <v/>
      </c>
      <c r="W247" s="55">
        <f t="shared" si="50"/>
        <v>0</v>
      </c>
      <c r="X247" s="9" t="str">
        <f t="shared" si="51"/>
        <v/>
      </c>
      <c r="Y247" s="10">
        <f t="shared" si="52"/>
        <v>0</v>
      </c>
      <c r="Z247" s="57" t="str">
        <f t="shared" si="64"/>
        <v>$0.00</v>
      </c>
      <c r="AA247" s="79" t="str">
        <f t="shared" si="65"/>
        <v/>
      </c>
      <c r="AB247" s="23"/>
      <c r="AC247" s="60">
        <f t="shared" si="54"/>
        <v>0</v>
      </c>
      <c r="AD247" s="60">
        <f t="shared" si="55"/>
        <v>0</v>
      </c>
      <c r="AE247">
        <f t="shared" si="56"/>
        <v>0</v>
      </c>
      <c r="AF247" s="60">
        <f t="shared" si="57"/>
        <v>0</v>
      </c>
      <c r="AG247">
        <f t="shared" si="58"/>
        <v>0</v>
      </c>
      <c r="AH247">
        <f t="shared" si="59"/>
        <v>0</v>
      </c>
      <c r="AI247" s="60">
        <f t="shared" si="60"/>
        <v>0</v>
      </c>
      <c r="AJ247" s="60">
        <f t="shared" si="61"/>
        <v>0</v>
      </c>
      <c r="AK247" s="60">
        <f t="shared" si="63"/>
        <v>0</v>
      </c>
      <c r="AL247" s="66">
        <f t="shared" si="62"/>
        <v>0</v>
      </c>
    </row>
    <row r="248" spans="1:38" ht="15">
      <c r="A248">
        <v>237</v>
      </c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R248" s="45" t="str">
        <f>IF('CalcEng 2'!BB479&gt;0,'CalcEng 2'!BB479,"")</f>
        <v/>
      </c>
      <c r="S248" s="45" t="str">
        <f>IF('CalcEng 2'!BC479&gt;0,'CalcEng 2'!BC479,"")</f>
        <v/>
      </c>
      <c r="T248" s="45" t="str">
        <f>IF('CalcEng 2'!BD479&gt;0,'CalcEng 2'!BD479,"")</f>
        <v/>
      </c>
      <c r="U248" s="45" t="str">
        <f>IF('CalcEng 2'!BE479&gt;0,'CalcEng 2'!BE479,"")</f>
        <v/>
      </c>
      <c r="V248" s="45" t="str">
        <f>IF('CalcEng 2'!BF479&gt;0,'CalcEng 2'!BF479,"")</f>
        <v/>
      </c>
      <c r="W248" s="54">
        <f t="shared" si="50"/>
        <v>0</v>
      </c>
      <c r="X248" s="6" t="str">
        <f t="shared" si="51"/>
        <v/>
      </c>
      <c r="Y248" s="8">
        <f t="shared" si="52"/>
        <v>0</v>
      </c>
      <c r="Z248" s="57" t="str">
        <f t="shared" si="64"/>
        <v>$0.00</v>
      </c>
      <c r="AA248" s="79" t="str">
        <f t="shared" si="65"/>
        <v/>
      </c>
      <c r="AB248" s="23"/>
      <c r="AC248" s="60">
        <f t="shared" si="54"/>
        <v>0</v>
      </c>
      <c r="AD248" s="60">
        <f t="shared" si="55"/>
        <v>0</v>
      </c>
      <c r="AE248">
        <f t="shared" si="56"/>
        <v>0</v>
      </c>
      <c r="AF248" s="60">
        <f t="shared" si="57"/>
        <v>0</v>
      </c>
      <c r="AG248">
        <f t="shared" si="58"/>
        <v>0</v>
      </c>
      <c r="AH248">
        <f t="shared" si="59"/>
        <v>0</v>
      </c>
      <c r="AI248" s="60">
        <f t="shared" si="60"/>
        <v>0</v>
      </c>
      <c r="AJ248" s="60">
        <f t="shared" si="61"/>
        <v>0</v>
      </c>
      <c r="AK248" s="60">
        <f t="shared" si="63"/>
        <v>0</v>
      </c>
      <c r="AL248" s="66">
        <f t="shared" si="62"/>
        <v>0</v>
      </c>
    </row>
    <row r="249" spans="1:38" ht="15.75" thickBot="1">
      <c r="A249">
        <v>238</v>
      </c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R249" s="45" t="str">
        <f>IF('CalcEng 2'!BB481&gt;0,'CalcEng 2'!BB481,"")</f>
        <v/>
      </c>
      <c r="S249" s="45" t="str">
        <f>IF('CalcEng 2'!BC481&gt;0,'CalcEng 2'!BC481,"")</f>
        <v/>
      </c>
      <c r="T249" s="45" t="str">
        <f>IF('CalcEng 2'!BD481&gt;0,'CalcEng 2'!BD481,"")</f>
        <v/>
      </c>
      <c r="U249" s="45" t="str">
        <f>IF('CalcEng 2'!BE481&gt;0,'CalcEng 2'!BE481,"")</f>
        <v/>
      </c>
      <c r="V249" s="45" t="str">
        <f>IF('CalcEng 2'!BF481&gt;0,'CalcEng 2'!BF481,"")</f>
        <v/>
      </c>
      <c r="W249" s="55">
        <f t="shared" si="50"/>
        <v>0</v>
      </c>
      <c r="X249" s="9" t="str">
        <f t="shared" si="51"/>
        <v/>
      </c>
      <c r="Y249" s="10">
        <f t="shared" si="52"/>
        <v>0</v>
      </c>
      <c r="Z249" s="57" t="str">
        <f t="shared" si="64"/>
        <v>$0.00</v>
      </c>
      <c r="AA249" s="79" t="str">
        <f t="shared" si="65"/>
        <v/>
      </c>
      <c r="AB249" s="23"/>
      <c r="AC249" s="60">
        <f t="shared" si="54"/>
        <v>0</v>
      </c>
      <c r="AD249" s="60">
        <f t="shared" si="55"/>
        <v>0</v>
      </c>
      <c r="AE249">
        <f t="shared" si="56"/>
        <v>0</v>
      </c>
      <c r="AF249" s="60">
        <f t="shared" si="57"/>
        <v>0</v>
      </c>
      <c r="AG249">
        <f t="shared" si="58"/>
        <v>0</v>
      </c>
      <c r="AH249">
        <f t="shared" si="59"/>
        <v>0</v>
      </c>
      <c r="AI249" s="60">
        <f t="shared" si="60"/>
        <v>0</v>
      </c>
      <c r="AJ249" s="60">
        <f t="shared" si="61"/>
        <v>0</v>
      </c>
      <c r="AK249" s="60">
        <f t="shared" si="63"/>
        <v>0</v>
      </c>
      <c r="AL249" s="66">
        <f t="shared" si="62"/>
        <v>0</v>
      </c>
    </row>
    <row r="250" spans="1:38" ht="15">
      <c r="A250">
        <v>239</v>
      </c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R250" s="45" t="str">
        <f>IF('CalcEng 2'!BB483&gt;0,'CalcEng 2'!BB483,"")</f>
        <v/>
      </c>
      <c r="S250" s="45" t="str">
        <f>IF('CalcEng 2'!BC483&gt;0,'CalcEng 2'!BC483,"")</f>
        <v/>
      </c>
      <c r="T250" s="45" t="str">
        <f>IF('CalcEng 2'!BD483&gt;0,'CalcEng 2'!BD483,"")</f>
        <v/>
      </c>
      <c r="U250" s="45" t="str">
        <f>IF('CalcEng 2'!BE483&gt;0,'CalcEng 2'!BE483,"")</f>
        <v/>
      </c>
      <c r="V250" s="45" t="str">
        <f>IF('CalcEng 2'!BF483&gt;0,'CalcEng 2'!BF483,"")</f>
        <v/>
      </c>
      <c r="W250" s="54">
        <f t="shared" si="50"/>
        <v>0</v>
      </c>
      <c r="X250" s="6" t="str">
        <f t="shared" si="51"/>
        <v/>
      </c>
      <c r="Y250" s="8">
        <f t="shared" si="52"/>
        <v>0</v>
      </c>
      <c r="Z250" s="57" t="str">
        <f t="shared" si="64"/>
        <v>$0.00</v>
      </c>
      <c r="AA250" s="79" t="str">
        <f t="shared" si="65"/>
        <v/>
      </c>
      <c r="AB250" s="23"/>
      <c r="AC250" s="60">
        <f t="shared" si="54"/>
        <v>0</v>
      </c>
      <c r="AD250" s="60">
        <f t="shared" si="55"/>
        <v>0</v>
      </c>
      <c r="AE250">
        <f t="shared" si="56"/>
        <v>0</v>
      </c>
      <c r="AF250" s="60">
        <f t="shared" si="57"/>
        <v>0</v>
      </c>
      <c r="AG250">
        <f t="shared" si="58"/>
        <v>0</v>
      </c>
      <c r="AH250">
        <f t="shared" si="59"/>
        <v>0</v>
      </c>
      <c r="AI250" s="60">
        <f t="shared" si="60"/>
        <v>0</v>
      </c>
      <c r="AJ250" s="60">
        <f t="shared" si="61"/>
        <v>0</v>
      </c>
      <c r="AK250" s="60">
        <f t="shared" si="63"/>
        <v>0</v>
      </c>
      <c r="AL250" s="66">
        <f t="shared" si="62"/>
        <v>0</v>
      </c>
    </row>
    <row r="251" spans="1:38" ht="15.75" thickBot="1">
      <c r="A251">
        <v>240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R251" s="45" t="str">
        <f>IF('CalcEng 2'!BB485&gt;0,'CalcEng 2'!BB485,"")</f>
        <v/>
      </c>
      <c r="S251" s="45" t="str">
        <f>IF('CalcEng 2'!BC485&gt;0,'CalcEng 2'!BC485,"")</f>
        <v/>
      </c>
      <c r="T251" s="45" t="str">
        <f>IF('CalcEng 2'!BD485&gt;0,'CalcEng 2'!BD485,"")</f>
        <v/>
      </c>
      <c r="U251" s="45" t="str">
        <f>IF('CalcEng 2'!BE485&gt;0,'CalcEng 2'!BE485,"")</f>
        <v/>
      </c>
      <c r="V251" s="45" t="str">
        <f>IF('CalcEng 2'!BF485&gt;0,'CalcEng 2'!BF485,"")</f>
        <v/>
      </c>
      <c r="W251" s="55">
        <f t="shared" si="50"/>
        <v>0</v>
      </c>
      <c r="X251" s="9" t="str">
        <f t="shared" si="51"/>
        <v/>
      </c>
      <c r="Y251" s="10">
        <f t="shared" si="52"/>
        <v>0</v>
      </c>
      <c r="Z251" s="57" t="str">
        <f t="shared" si="64"/>
        <v>$0.00</v>
      </c>
      <c r="AA251" s="79" t="str">
        <f t="shared" si="65"/>
        <v/>
      </c>
      <c r="AB251" s="23"/>
      <c r="AC251" s="60">
        <f t="shared" si="54"/>
        <v>0</v>
      </c>
      <c r="AD251" s="60">
        <f t="shared" si="55"/>
        <v>0</v>
      </c>
      <c r="AE251">
        <f t="shared" si="56"/>
        <v>0</v>
      </c>
      <c r="AF251" s="60">
        <f t="shared" si="57"/>
        <v>0</v>
      </c>
      <c r="AG251">
        <f t="shared" si="58"/>
        <v>0</v>
      </c>
      <c r="AH251">
        <f t="shared" si="59"/>
        <v>0</v>
      </c>
      <c r="AI251" s="60">
        <f t="shared" si="60"/>
        <v>0</v>
      </c>
      <c r="AJ251" s="60">
        <f t="shared" si="61"/>
        <v>0</v>
      </c>
      <c r="AK251" s="60">
        <f t="shared" si="63"/>
        <v>0</v>
      </c>
      <c r="AL251" s="66">
        <f t="shared" si="62"/>
        <v>0</v>
      </c>
    </row>
    <row r="252" spans="1:38" ht="15">
      <c r="A252">
        <v>241</v>
      </c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R252" s="45" t="str">
        <f>IF('CalcEng 2'!BB487&gt;0,'CalcEng 2'!BB487,"")</f>
        <v/>
      </c>
      <c r="S252" s="45" t="str">
        <f>IF('CalcEng 2'!BC487&gt;0,'CalcEng 2'!BC487,"")</f>
        <v/>
      </c>
      <c r="T252" s="45" t="str">
        <f>IF('CalcEng 2'!BD487&gt;0,'CalcEng 2'!BD487,"")</f>
        <v/>
      </c>
      <c r="U252" s="45" t="str">
        <f>IF('CalcEng 2'!BE487&gt;0,'CalcEng 2'!BE487,"")</f>
        <v/>
      </c>
      <c r="V252" s="45" t="str">
        <f>IF('CalcEng 2'!BF487&gt;0,'CalcEng 2'!BF487,"")</f>
        <v/>
      </c>
      <c r="W252" s="54">
        <f t="shared" si="50"/>
        <v>0</v>
      </c>
      <c r="X252" s="6" t="str">
        <f t="shared" si="51"/>
        <v/>
      </c>
      <c r="Y252" s="8">
        <f t="shared" si="52"/>
        <v>0</v>
      </c>
      <c r="Z252" s="57" t="str">
        <f t="shared" si="64"/>
        <v>$0.00</v>
      </c>
      <c r="AA252" s="79" t="str">
        <f t="shared" si="65"/>
        <v/>
      </c>
      <c r="AB252" s="23"/>
      <c r="AC252" s="60">
        <f t="shared" si="54"/>
        <v>0</v>
      </c>
      <c r="AD252" s="60">
        <f t="shared" si="55"/>
        <v>0</v>
      </c>
      <c r="AE252">
        <f t="shared" si="56"/>
        <v>0</v>
      </c>
      <c r="AF252" s="60">
        <f t="shared" si="57"/>
        <v>0</v>
      </c>
      <c r="AG252">
        <f t="shared" si="58"/>
        <v>0</v>
      </c>
      <c r="AH252">
        <f t="shared" si="59"/>
        <v>0</v>
      </c>
      <c r="AI252" s="60">
        <f t="shared" si="60"/>
        <v>0</v>
      </c>
      <c r="AJ252" s="60">
        <f t="shared" si="61"/>
        <v>0</v>
      </c>
      <c r="AK252" s="60">
        <f t="shared" si="63"/>
        <v>0</v>
      </c>
      <c r="AL252" s="66">
        <f t="shared" si="62"/>
        <v>0</v>
      </c>
    </row>
    <row r="253" spans="1:38" ht="15.75" thickBot="1">
      <c r="A253">
        <v>242</v>
      </c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R253" s="45" t="str">
        <f>IF('CalcEng 2'!BB489&gt;0,'CalcEng 2'!BB489,"")</f>
        <v/>
      </c>
      <c r="S253" s="45" t="str">
        <f>IF('CalcEng 2'!BC489&gt;0,'CalcEng 2'!BC489,"")</f>
        <v/>
      </c>
      <c r="T253" s="45" t="str">
        <f>IF('CalcEng 2'!BD489&gt;0,'CalcEng 2'!BD489,"")</f>
        <v/>
      </c>
      <c r="U253" s="45" t="str">
        <f>IF('CalcEng 2'!BE489&gt;0,'CalcEng 2'!BE489,"")</f>
        <v/>
      </c>
      <c r="V253" s="45" t="str">
        <f>IF('CalcEng 2'!BF489&gt;0,'CalcEng 2'!BF489,"")</f>
        <v/>
      </c>
      <c r="W253" s="55">
        <f t="shared" si="50"/>
        <v>0</v>
      </c>
      <c r="X253" s="9" t="str">
        <f t="shared" si="51"/>
        <v/>
      </c>
      <c r="Y253" s="10">
        <f t="shared" si="52"/>
        <v>0</v>
      </c>
      <c r="Z253" s="57" t="str">
        <f t="shared" si="64"/>
        <v>$0.00</v>
      </c>
      <c r="AA253" s="79" t="str">
        <f t="shared" si="65"/>
        <v/>
      </c>
      <c r="AB253" s="23"/>
      <c r="AC253" s="60">
        <f t="shared" si="54"/>
        <v>0</v>
      </c>
      <c r="AD253" s="60">
        <f t="shared" si="55"/>
        <v>0</v>
      </c>
      <c r="AE253">
        <f t="shared" si="56"/>
        <v>0</v>
      </c>
      <c r="AF253" s="60">
        <f t="shared" si="57"/>
        <v>0</v>
      </c>
      <c r="AG253">
        <f t="shared" si="58"/>
        <v>0</v>
      </c>
      <c r="AH253">
        <f t="shared" si="59"/>
        <v>0</v>
      </c>
      <c r="AI253" s="60">
        <f t="shared" si="60"/>
        <v>0</v>
      </c>
      <c r="AJ253" s="60">
        <f t="shared" si="61"/>
        <v>0</v>
      </c>
      <c r="AK253" s="60">
        <f t="shared" si="63"/>
        <v>0</v>
      </c>
      <c r="AL253" s="66">
        <f t="shared" si="62"/>
        <v>0</v>
      </c>
    </row>
    <row r="254" spans="1:38" ht="15">
      <c r="A254">
        <v>243</v>
      </c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R254" s="45" t="str">
        <f>IF('CalcEng 2'!BB491&gt;0,'CalcEng 2'!BB491,"")</f>
        <v/>
      </c>
      <c r="S254" s="45" t="str">
        <f>IF('CalcEng 2'!BC491&gt;0,'CalcEng 2'!BC491,"")</f>
        <v/>
      </c>
      <c r="T254" s="45" t="str">
        <f>IF('CalcEng 2'!BD491&gt;0,'CalcEng 2'!BD491,"")</f>
        <v/>
      </c>
      <c r="U254" s="45" t="str">
        <f>IF('CalcEng 2'!BE491&gt;0,'CalcEng 2'!BE491,"")</f>
        <v/>
      </c>
      <c r="V254" s="45" t="str">
        <f>IF('CalcEng 2'!BF491&gt;0,'CalcEng 2'!BF491,"")</f>
        <v/>
      </c>
      <c r="W254" s="54">
        <f aca="true" t="shared" si="66" ref="W254:W317">MAX(R254:V254)</f>
        <v>0</v>
      </c>
      <c r="X254" s="6" t="str">
        <f aca="true" t="shared" si="67" ref="X254:X317">_xlfn.IFNA(INDEX($R$11:$V$11,MATCH(MAX(R254:V254),R254:V254,0)),"")</f>
        <v/>
      </c>
      <c r="Y254" s="8">
        <f aca="true" t="shared" si="68" ref="Y254:Y317">IF(X254="Centerline",(F254*5280*$J$7),IF(X254="Edgelines",(F254*5280*2*$K$7),IF(X254="Centerlines and Edgelines",(F254*5280*$L$7),IF(X254="Enhanced Visibility",(F254*5280*$M$7),IF(X254="Enhanced Durability Material",(F254*5280*$N$7),0)))))</f>
        <v>0</v>
      </c>
      <c r="Z254" s="57" t="str">
        <f t="shared" si="64"/>
        <v>$0.00</v>
      </c>
      <c r="AA254" s="79" t="str">
        <f t="shared" si="65"/>
        <v/>
      </c>
      <c r="AB254" s="23"/>
      <c r="AC254" s="60">
        <f t="shared" si="54"/>
        <v>0</v>
      </c>
      <c r="AD254" s="60">
        <f t="shared" si="55"/>
        <v>0</v>
      </c>
      <c r="AE254">
        <f t="shared" si="56"/>
        <v>0</v>
      </c>
      <c r="AF254" s="60">
        <f t="shared" si="57"/>
        <v>0</v>
      </c>
      <c r="AG254">
        <f t="shared" si="58"/>
        <v>0</v>
      </c>
      <c r="AH254">
        <f t="shared" si="59"/>
        <v>0</v>
      </c>
      <c r="AI254" s="60">
        <f t="shared" si="60"/>
        <v>0</v>
      </c>
      <c r="AJ254" s="60">
        <f t="shared" si="61"/>
        <v>0</v>
      </c>
      <c r="AK254" s="60">
        <f t="shared" si="63"/>
        <v>0</v>
      </c>
      <c r="AL254" s="66">
        <f t="shared" si="62"/>
        <v>0</v>
      </c>
    </row>
    <row r="255" spans="1:38" ht="15.75" thickBot="1">
      <c r="A255">
        <v>244</v>
      </c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R255" s="45" t="str">
        <f>IF('CalcEng 2'!BB493&gt;0,'CalcEng 2'!BB493,"")</f>
        <v/>
      </c>
      <c r="S255" s="45" t="str">
        <f>IF('CalcEng 2'!BC493&gt;0,'CalcEng 2'!BC493,"")</f>
        <v/>
      </c>
      <c r="T255" s="45" t="str">
        <f>IF('CalcEng 2'!BD493&gt;0,'CalcEng 2'!BD493,"")</f>
        <v/>
      </c>
      <c r="U255" s="45" t="str">
        <f>IF('CalcEng 2'!BE493&gt;0,'CalcEng 2'!BE493,"")</f>
        <v/>
      </c>
      <c r="V255" s="45" t="str">
        <f>IF('CalcEng 2'!BF493&gt;0,'CalcEng 2'!BF493,"")</f>
        <v/>
      </c>
      <c r="W255" s="55">
        <f t="shared" si="66"/>
        <v>0</v>
      </c>
      <c r="X255" s="9" t="str">
        <f t="shared" si="67"/>
        <v/>
      </c>
      <c r="Y255" s="10">
        <f t="shared" si="68"/>
        <v>0</v>
      </c>
      <c r="Z255" s="57" t="str">
        <f t="shared" si="64"/>
        <v>$0.00</v>
      </c>
      <c r="AA255" s="79" t="str">
        <f t="shared" si="65"/>
        <v/>
      </c>
      <c r="AB255" s="23"/>
      <c r="AC255" s="60">
        <f t="shared" si="54"/>
        <v>0</v>
      </c>
      <c r="AD255" s="60">
        <f t="shared" si="55"/>
        <v>0</v>
      </c>
      <c r="AE255">
        <f t="shared" si="56"/>
        <v>0</v>
      </c>
      <c r="AF255" s="60">
        <f t="shared" si="57"/>
        <v>0</v>
      </c>
      <c r="AG255">
        <f t="shared" si="58"/>
        <v>0</v>
      </c>
      <c r="AH255">
        <f t="shared" si="59"/>
        <v>0</v>
      </c>
      <c r="AI255" s="60">
        <f t="shared" si="60"/>
        <v>0</v>
      </c>
      <c r="AJ255" s="60">
        <f t="shared" si="61"/>
        <v>0</v>
      </c>
      <c r="AK255" s="60">
        <f t="shared" si="63"/>
        <v>0</v>
      </c>
      <c r="AL255" s="66">
        <f t="shared" si="62"/>
        <v>0</v>
      </c>
    </row>
    <row r="256" spans="1:38" ht="15">
      <c r="A256">
        <v>245</v>
      </c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R256" s="45" t="str">
        <f>IF('CalcEng 2'!BB495&gt;0,'CalcEng 2'!BB495,"")</f>
        <v/>
      </c>
      <c r="S256" s="45" t="str">
        <f>IF('CalcEng 2'!BC495&gt;0,'CalcEng 2'!BC495,"")</f>
        <v/>
      </c>
      <c r="T256" s="45" t="str">
        <f>IF('CalcEng 2'!BD495&gt;0,'CalcEng 2'!BD495,"")</f>
        <v/>
      </c>
      <c r="U256" s="45" t="str">
        <f>IF('CalcEng 2'!BE495&gt;0,'CalcEng 2'!BE495,"")</f>
        <v/>
      </c>
      <c r="V256" s="45" t="str">
        <f>IF('CalcEng 2'!BF495&gt;0,'CalcEng 2'!BF495,"")</f>
        <v/>
      </c>
      <c r="W256" s="54">
        <f t="shared" si="66"/>
        <v>0</v>
      </c>
      <c r="X256" s="6" t="str">
        <f t="shared" si="67"/>
        <v/>
      </c>
      <c r="Y256" s="8">
        <f t="shared" si="68"/>
        <v>0</v>
      </c>
      <c r="Z256" s="57" t="str">
        <f t="shared" si="64"/>
        <v>$0.00</v>
      </c>
      <c r="AA256" s="79" t="str">
        <f t="shared" si="65"/>
        <v/>
      </c>
      <c r="AB256" s="23"/>
      <c r="AC256" s="60">
        <f t="shared" si="54"/>
        <v>0</v>
      </c>
      <c r="AD256" s="60">
        <f t="shared" si="55"/>
        <v>0</v>
      </c>
      <c r="AE256">
        <f t="shared" si="56"/>
        <v>0</v>
      </c>
      <c r="AF256" s="60">
        <f t="shared" si="57"/>
        <v>0</v>
      </c>
      <c r="AG256">
        <f t="shared" si="58"/>
        <v>0</v>
      </c>
      <c r="AH256">
        <f t="shared" si="59"/>
        <v>0</v>
      </c>
      <c r="AI256" s="60">
        <f t="shared" si="60"/>
        <v>0</v>
      </c>
      <c r="AJ256" s="60">
        <f t="shared" si="61"/>
        <v>0</v>
      </c>
      <c r="AK256" s="60">
        <f t="shared" si="63"/>
        <v>0</v>
      </c>
      <c r="AL256" s="66">
        <f t="shared" si="62"/>
        <v>0</v>
      </c>
    </row>
    <row r="257" spans="1:38" ht="15.75" thickBot="1">
      <c r="A257">
        <v>246</v>
      </c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R257" s="45" t="str">
        <f>IF('CalcEng 2'!BB497&gt;0,'CalcEng 2'!BB497,"")</f>
        <v/>
      </c>
      <c r="S257" s="45" t="str">
        <f>IF('CalcEng 2'!BC497&gt;0,'CalcEng 2'!BC497,"")</f>
        <v/>
      </c>
      <c r="T257" s="45" t="str">
        <f>IF('CalcEng 2'!BD497&gt;0,'CalcEng 2'!BD497,"")</f>
        <v/>
      </c>
      <c r="U257" s="45" t="str">
        <f>IF('CalcEng 2'!BE497&gt;0,'CalcEng 2'!BE497,"")</f>
        <v/>
      </c>
      <c r="V257" s="45" t="str">
        <f>IF('CalcEng 2'!BF497&gt;0,'CalcEng 2'!BF497,"")</f>
        <v/>
      </c>
      <c r="W257" s="55">
        <f t="shared" si="66"/>
        <v>0</v>
      </c>
      <c r="X257" s="9" t="str">
        <f t="shared" si="67"/>
        <v/>
      </c>
      <c r="Y257" s="10">
        <f t="shared" si="68"/>
        <v>0</v>
      </c>
      <c r="Z257" s="57" t="str">
        <f t="shared" si="64"/>
        <v>$0.00</v>
      </c>
      <c r="AA257" s="79" t="str">
        <f t="shared" si="65"/>
        <v/>
      </c>
      <c r="AB257" s="23"/>
      <c r="AC257" s="60">
        <f t="shared" si="54"/>
        <v>0</v>
      </c>
      <c r="AD257" s="60">
        <f t="shared" si="55"/>
        <v>0</v>
      </c>
      <c r="AE257">
        <f t="shared" si="56"/>
        <v>0</v>
      </c>
      <c r="AF257" s="60">
        <f t="shared" si="57"/>
        <v>0</v>
      </c>
      <c r="AG257">
        <f t="shared" si="58"/>
        <v>0</v>
      </c>
      <c r="AH257">
        <f t="shared" si="59"/>
        <v>0</v>
      </c>
      <c r="AI257" s="60">
        <f t="shared" si="60"/>
        <v>0</v>
      </c>
      <c r="AJ257" s="60">
        <f t="shared" si="61"/>
        <v>0</v>
      </c>
      <c r="AK257" s="60">
        <f t="shared" si="63"/>
        <v>0</v>
      </c>
      <c r="AL257" s="66">
        <f t="shared" si="62"/>
        <v>0</v>
      </c>
    </row>
    <row r="258" spans="1:38" ht="15">
      <c r="A258">
        <v>247</v>
      </c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R258" s="45" t="str">
        <f>IF('CalcEng 2'!BB499&gt;0,'CalcEng 2'!BB499,"")</f>
        <v/>
      </c>
      <c r="S258" s="45" t="str">
        <f>IF('CalcEng 2'!BC499&gt;0,'CalcEng 2'!BC499,"")</f>
        <v/>
      </c>
      <c r="T258" s="45" t="str">
        <f>IF('CalcEng 2'!BD499&gt;0,'CalcEng 2'!BD499,"")</f>
        <v/>
      </c>
      <c r="U258" s="45" t="str">
        <f>IF('CalcEng 2'!BE499&gt;0,'CalcEng 2'!BE499,"")</f>
        <v/>
      </c>
      <c r="V258" s="45" t="str">
        <f>IF('CalcEng 2'!BF499&gt;0,'CalcEng 2'!BF499,"")</f>
        <v/>
      </c>
      <c r="W258" s="54">
        <f t="shared" si="66"/>
        <v>0</v>
      </c>
      <c r="X258" s="6" t="str">
        <f t="shared" si="67"/>
        <v/>
      </c>
      <c r="Y258" s="8">
        <f t="shared" si="68"/>
        <v>0</v>
      </c>
      <c r="Z258" s="57" t="str">
        <f t="shared" si="64"/>
        <v>$0.00</v>
      </c>
      <c r="AA258" s="79" t="str">
        <f t="shared" si="65"/>
        <v/>
      </c>
      <c r="AB258" s="23"/>
      <c r="AC258" s="60">
        <f t="shared" si="54"/>
        <v>0</v>
      </c>
      <c r="AD258" s="60">
        <f t="shared" si="55"/>
        <v>0</v>
      </c>
      <c r="AE258">
        <f t="shared" si="56"/>
        <v>0</v>
      </c>
      <c r="AF258" s="60">
        <f t="shared" si="57"/>
        <v>0</v>
      </c>
      <c r="AG258">
        <f t="shared" si="58"/>
        <v>0</v>
      </c>
      <c r="AH258">
        <f t="shared" si="59"/>
        <v>0</v>
      </c>
      <c r="AI258" s="60">
        <f t="shared" si="60"/>
        <v>0</v>
      </c>
      <c r="AJ258" s="60">
        <f t="shared" si="61"/>
        <v>0</v>
      </c>
      <c r="AK258" s="60">
        <f t="shared" si="63"/>
        <v>0</v>
      </c>
      <c r="AL258" s="66">
        <f t="shared" si="62"/>
        <v>0</v>
      </c>
    </row>
    <row r="259" spans="1:38" ht="15.75" thickBot="1">
      <c r="A259">
        <v>248</v>
      </c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R259" s="45" t="str">
        <f>IF('CalcEng 2'!BB501&gt;0,'CalcEng 2'!BB501,"")</f>
        <v/>
      </c>
      <c r="S259" s="45" t="str">
        <f>IF('CalcEng 2'!BC501&gt;0,'CalcEng 2'!BC501,"")</f>
        <v/>
      </c>
      <c r="T259" s="45" t="str">
        <f>IF('CalcEng 2'!BD501&gt;0,'CalcEng 2'!BD501,"")</f>
        <v/>
      </c>
      <c r="U259" s="45" t="str">
        <f>IF('CalcEng 2'!BE501&gt;0,'CalcEng 2'!BE501,"")</f>
        <v/>
      </c>
      <c r="V259" s="45" t="str">
        <f>IF('CalcEng 2'!BF501&gt;0,'CalcEng 2'!BF501,"")</f>
        <v/>
      </c>
      <c r="W259" s="55">
        <f t="shared" si="66"/>
        <v>0</v>
      </c>
      <c r="X259" s="9" t="str">
        <f t="shared" si="67"/>
        <v/>
      </c>
      <c r="Y259" s="10">
        <f t="shared" si="68"/>
        <v>0</v>
      </c>
      <c r="Z259" s="57" t="str">
        <f t="shared" si="64"/>
        <v>$0.00</v>
      </c>
      <c r="AA259" s="79" t="str">
        <f t="shared" si="65"/>
        <v/>
      </c>
      <c r="AB259" s="23"/>
      <c r="AC259" s="60">
        <f t="shared" si="54"/>
        <v>0</v>
      </c>
      <c r="AD259" s="60">
        <f t="shared" si="55"/>
        <v>0</v>
      </c>
      <c r="AE259">
        <f t="shared" si="56"/>
        <v>0</v>
      </c>
      <c r="AF259" s="60">
        <f t="shared" si="57"/>
        <v>0</v>
      </c>
      <c r="AG259">
        <f t="shared" si="58"/>
        <v>0</v>
      </c>
      <c r="AH259">
        <f t="shared" si="59"/>
        <v>0</v>
      </c>
      <c r="AI259" s="60">
        <f t="shared" si="60"/>
        <v>0</v>
      </c>
      <c r="AJ259" s="60">
        <f t="shared" si="61"/>
        <v>0</v>
      </c>
      <c r="AK259" s="60">
        <f t="shared" si="63"/>
        <v>0</v>
      </c>
      <c r="AL259" s="66">
        <f t="shared" si="62"/>
        <v>0</v>
      </c>
    </row>
    <row r="260" spans="1:38" ht="15">
      <c r="A260">
        <v>249</v>
      </c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R260" s="45" t="str">
        <f>IF('CalcEng 2'!BB503&gt;0,'CalcEng 2'!BB503,"")</f>
        <v/>
      </c>
      <c r="S260" s="45" t="str">
        <f>IF('CalcEng 2'!BC503&gt;0,'CalcEng 2'!BC503,"")</f>
        <v/>
      </c>
      <c r="T260" s="45" t="str">
        <f>IF('CalcEng 2'!BD503&gt;0,'CalcEng 2'!BD503,"")</f>
        <v/>
      </c>
      <c r="U260" s="45" t="str">
        <f>IF('CalcEng 2'!BE503&gt;0,'CalcEng 2'!BE503,"")</f>
        <v/>
      </c>
      <c r="V260" s="45" t="str">
        <f>IF('CalcEng 2'!BF503&gt;0,'CalcEng 2'!BF503,"")</f>
        <v/>
      </c>
      <c r="W260" s="54">
        <f t="shared" si="66"/>
        <v>0</v>
      </c>
      <c r="X260" s="6" t="str">
        <f t="shared" si="67"/>
        <v/>
      </c>
      <c r="Y260" s="8">
        <f t="shared" si="68"/>
        <v>0</v>
      </c>
      <c r="Z260" s="57" t="str">
        <f t="shared" si="64"/>
        <v>$0.00</v>
      </c>
      <c r="AA260" s="79" t="str">
        <f t="shared" si="65"/>
        <v/>
      </c>
      <c r="AB260" s="23"/>
      <c r="AC260" s="60">
        <f t="shared" si="54"/>
        <v>0</v>
      </c>
      <c r="AD260" s="60">
        <f t="shared" si="55"/>
        <v>0</v>
      </c>
      <c r="AE260">
        <f t="shared" si="56"/>
        <v>0</v>
      </c>
      <c r="AF260" s="60">
        <f t="shared" si="57"/>
        <v>0</v>
      </c>
      <c r="AG260">
        <f t="shared" si="58"/>
        <v>0</v>
      </c>
      <c r="AH260">
        <f t="shared" si="59"/>
        <v>0</v>
      </c>
      <c r="AI260" s="60">
        <f t="shared" si="60"/>
        <v>0</v>
      </c>
      <c r="AJ260" s="60">
        <f t="shared" si="61"/>
        <v>0</v>
      </c>
      <c r="AK260" s="60">
        <f t="shared" si="63"/>
        <v>0</v>
      </c>
      <c r="AL260" s="66">
        <f t="shared" si="62"/>
        <v>0</v>
      </c>
    </row>
    <row r="261" spans="1:38" ht="15.75" thickBot="1">
      <c r="A261">
        <v>250</v>
      </c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R261" s="45" t="str">
        <f>IF('CalcEng 2'!BB505&gt;0,'CalcEng 2'!BB505,"")</f>
        <v/>
      </c>
      <c r="S261" s="45" t="str">
        <f>IF('CalcEng 2'!BC505&gt;0,'CalcEng 2'!BC505,"")</f>
        <v/>
      </c>
      <c r="T261" s="45" t="str">
        <f>IF('CalcEng 2'!BD505&gt;0,'CalcEng 2'!BD505,"")</f>
        <v/>
      </c>
      <c r="U261" s="45" t="str">
        <f>IF('CalcEng 2'!BE505&gt;0,'CalcEng 2'!BE505,"")</f>
        <v/>
      </c>
      <c r="V261" s="45" t="str">
        <f>IF('CalcEng 2'!BF505&gt;0,'CalcEng 2'!BF505,"")</f>
        <v/>
      </c>
      <c r="W261" s="55">
        <f t="shared" si="66"/>
        <v>0</v>
      </c>
      <c r="X261" s="9" t="str">
        <f t="shared" si="67"/>
        <v/>
      </c>
      <c r="Y261" s="10">
        <f t="shared" si="68"/>
        <v>0</v>
      </c>
      <c r="Z261" s="57" t="str">
        <f t="shared" si="64"/>
        <v>$0.00</v>
      </c>
      <c r="AA261" s="79" t="str">
        <f t="shared" si="65"/>
        <v/>
      </c>
      <c r="AB261" s="23"/>
      <c r="AC261" s="60">
        <f t="shared" si="54"/>
        <v>0</v>
      </c>
      <c r="AD261" s="60">
        <f t="shared" si="55"/>
        <v>0</v>
      </c>
      <c r="AE261">
        <f t="shared" si="56"/>
        <v>0</v>
      </c>
      <c r="AF261" s="60">
        <f t="shared" si="57"/>
        <v>0</v>
      </c>
      <c r="AG261">
        <f t="shared" si="58"/>
        <v>0</v>
      </c>
      <c r="AH261">
        <f t="shared" si="59"/>
        <v>0</v>
      </c>
      <c r="AI261" s="60">
        <f t="shared" si="60"/>
        <v>0</v>
      </c>
      <c r="AJ261" s="60">
        <f t="shared" si="61"/>
        <v>0</v>
      </c>
      <c r="AK261" s="60">
        <f t="shared" si="63"/>
        <v>0</v>
      </c>
      <c r="AL261" s="66">
        <f t="shared" si="62"/>
        <v>0</v>
      </c>
    </row>
    <row r="262" spans="1:38" ht="15">
      <c r="A262">
        <v>251</v>
      </c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R262" s="45" t="str">
        <f>IF('CalcEng 2'!BB507&gt;0,'CalcEng 2'!BB507,"")</f>
        <v/>
      </c>
      <c r="S262" s="45" t="str">
        <f>IF('CalcEng 2'!BC507&gt;0,'CalcEng 2'!BC507,"")</f>
        <v/>
      </c>
      <c r="T262" s="45" t="str">
        <f>IF('CalcEng 2'!BD507&gt;0,'CalcEng 2'!BD507,"")</f>
        <v/>
      </c>
      <c r="U262" s="45" t="str">
        <f>IF('CalcEng 2'!BE507&gt;0,'CalcEng 2'!BE507,"")</f>
        <v/>
      </c>
      <c r="V262" s="45" t="str">
        <f>IF('CalcEng 2'!BF507&gt;0,'CalcEng 2'!BF507,"")</f>
        <v/>
      </c>
      <c r="W262" s="54">
        <f t="shared" si="66"/>
        <v>0</v>
      </c>
      <c r="X262" s="6" t="str">
        <f t="shared" si="67"/>
        <v/>
      </c>
      <c r="Y262" s="8">
        <f t="shared" si="68"/>
        <v>0</v>
      </c>
      <c r="Z262" s="57" t="str">
        <f t="shared" si="64"/>
        <v>$0.00</v>
      </c>
      <c r="AA262" s="79" t="str">
        <f t="shared" si="65"/>
        <v/>
      </c>
      <c r="AB262" s="23"/>
      <c r="AC262" s="60">
        <f t="shared" si="54"/>
        <v>0</v>
      </c>
      <c r="AD262" s="60">
        <f t="shared" si="55"/>
        <v>0</v>
      </c>
      <c r="AE262">
        <f t="shared" si="56"/>
        <v>0</v>
      </c>
      <c r="AF262" s="60">
        <f t="shared" si="57"/>
        <v>0</v>
      </c>
      <c r="AG262">
        <f t="shared" si="58"/>
        <v>0</v>
      </c>
      <c r="AH262">
        <f t="shared" si="59"/>
        <v>0</v>
      </c>
      <c r="AI262" s="60">
        <f t="shared" si="60"/>
        <v>0</v>
      </c>
      <c r="AJ262" s="60">
        <f t="shared" si="61"/>
        <v>0</v>
      </c>
      <c r="AK262" s="60">
        <f t="shared" si="63"/>
        <v>0</v>
      </c>
      <c r="AL262" s="66">
        <f t="shared" si="62"/>
        <v>0</v>
      </c>
    </row>
    <row r="263" spans="1:38" ht="15.75" thickBot="1">
      <c r="A263">
        <v>252</v>
      </c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R263" s="45" t="str">
        <f>IF('CalcEng 2'!BB509&gt;0,'CalcEng 2'!BB509,"")</f>
        <v/>
      </c>
      <c r="S263" s="45" t="str">
        <f>IF('CalcEng 2'!BC509&gt;0,'CalcEng 2'!BC509,"")</f>
        <v/>
      </c>
      <c r="T263" s="45" t="str">
        <f>IF('CalcEng 2'!BD509&gt;0,'CalcEng 2'!BD509,"")</f>
        <v/>
      </c>
      <c r="U263" s="45" t="str">
        <f>IF('CalcEng 2'!BE509&gt;0,'CalcEng 2'!BE509,"")</f>
        <v/>
      </c>
      <c r="V263" s="45" t="str">
        <f>IF('CalcEng 2'!BF509&gt;0,'CalcEng 2'!BF509,"")</f>
        <v/>
      </c>
      <c r="W263" s="55">
        <f t="shared" si="66"/>
        <v>0</v>
      </c>
      <c r="X263" s="9" t="str">
        <f t="shared" si="67"/>
        <v/>
      </c>
      <c r="Y263" s="10">
        <f t="shared" si="68"/>
        <v>0</v>
      </c>
      <c r="Z263" s="57" t="str">
        <f t="shared" si="64"/>
        <v>$0.00</v>
      </c>
      <c r="AA263" s="79" t="str">
        <f t="shared" si="65"/>
        <v/>
      </c>
      <c r="AB263" s="23"/>
      <c r="AC263" s="60">
        <f t="shared" si="54"/>
        <v>0</v>
      </c>
      <c r="AD263" s="60">
        <f t="shared" si="55"/>
        <v>0</v>
      </c>
      <c r="AE263">
        <f t="shared" si="56"/>
        <v>0</v>
      </c>
      <c r="AF263" s="60">
        <f t="shared" si="57"/>
        <v>0</v>
      </c>
      <c r="AG263">
        <f t="shared" si="58"/>
        <v>0</v>
      </c>
      <c r="AH263">
        <f t="shared" si="59"/>
        <v>0</v>
      </c>
      <c r="AI263" s="60">
        <f t="shared" si="60"/>
        <v>0</v>
      </c>
      <c r="AJ263" s="60">
        <f t="shared" si="61"/>
        <v>0</v>
      </c>
      <c r="AK263" s="60">
        <f t="shared" si="63"/>
        <v>0</v>
      </c>
      <c r="AL263" s="66">
        <f t="shared" si="62"/>
        <v>0</v>
      </c>
    </row>
    <row r="264" spans="1:38" ht="15">
      <c r="A264">
        <v>253</v>
      </c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R264" s="45" t="str">
        <f>IF('CalcEng 2'!BB511&gt;0,'CalcEng 2'!BB511,"")</f>
        <v/>
      </c>
      <c r="S264" s="45" t="str">
        <f>IF('CalcEng 2'!BC511&gt;0,'CalcEng 2'!BC511,"")</f>
        <v/>
      </c>
      <c r="T264" s="45" t="str">
        <f>IF('CalcEng 2'!BD511&gt;0,'CalcEng 2'!BD511,"")</f>
        <v/>
      </c>
      <c r="U264" s="45" t="str">
        <f>IF('CalcEng 2'!BE511&gt;0,'CalcEng 2'!BE511,"")</f>
        <v/>
      </c>
      <c r="V264" s="45" t="str">
        <f>IF('CalcEng 2'!BF511&gt;0,'CalcEng 2'!BF511,"")</f>
        <v/>
      </c>
      <c r="W264" s="54">
        <f t="shared" si="66"/>
        <v>0</v>
      </c>
      <c r="X264" s="6" t="str">
        <f t="shared" si="67"/>
        <v/>
      </c>
      <c r="Y264" s="8">
        <f t="shared" si="68"/>
        <v>0</v>
      </c>
      <c r="Z264" s="57" t="str">
        <f t="shared" si="64"/>
        <v>$0.00</v>
      </c>
      <c r="AA264" s="79" t="str">
        <f t="shared" si="65"/>
        <v/>
      </c>
      <c r="AB264" s="23"/>
      <c r="AC264" s="60">
        <f t="shared" si="54"/>
        <v>0</v>
      </c>
      <c r="AD264" s="60">
        <f t="shared" si="55"/>
        <v>0</v>
      </c>
      <c r="AE264">
        <f t="shared" si="56"/>
        <v>0</v>
      </c>
      <c r="AF264" s="60">
        <f t="shared" si="57"/>
        <v>0</v>
      </c>
      <c r="AG264">
        <f t="shared" si="58"/>
        <v>0</v>
      </c>
      <c r="AH264">
        <f t="shared" si="59"/>
        <v>0</v>
      </c>
      <c r="AI264" s="60">
        <f t="shared" si="60"/>
        <v>0</v>
      </c>
      <c r="AJ264" s="60">
        <f t="shared" si="61"/>
        <v>0</v>
      </c>
      <c r="AK264" s="60">
        <f t="shared" si="63"/>
        <v>0</v>
      </c>
      <c r="AL264" s="66">
        <f t="shared" si="62"/>
        <v>0</v>
      </c>
    </row>
    <row r="265" spans="1:38" ht="15.75" thickBot="1">
      <c r="A265">
        <v>254</v>
      </c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R265" s="45" t="str">
        <f>IF('CalcEng 2'!BB513&gt;0,'CalcEng 2'!BB513,"")</f>
        <v/>
      </c>
      <c r="S265" s="45" t="str">
        <f>IF('CalcEng 2'!BC513&gt;0,'CalcEng 2'!BC513,"")</f>
        <v/>
      </c>
      <c r="T265" s="45" t="str">
        <f>IF('CalcEng 2'!BD513&gt;0,'CalcEng 2'!BD513,"")</f>
        <v/>
      </c>
      <c r="U265" s="45" t="str">
        <f>IF('CalcEng 2'!BE513&gt;0,'CalcEng 2'!BE513,"")</f>
        <v/>
      </c>
      <c r="V265" s="45" t="str">
        <f>IF('CalcEng 2'!BF513&gt;0,'CalcEng 2'!BF513,"")</f>
        <v/>
      </c>
      <c r="W265" s="55">
        <f t="shared" si="66"/>
        <v>0</v>
      </c>
      <c r="X265" s="9" t="str">
        <f t="shared" si="67"/>
        <v/>
      </c>
      <c r="Y265" s="10">
        <f t="shared" si="68"/>
        <v>0</v>
      </c>
      <c r="Z265" s="57" t="str">
        <f t="shared" si="64"/>
        <v>$0.00</v>
      </c>
      <c r="AA265" s="79" t="str">
        <f t="shared" si="65"/>
        <v/>
      </c>
      <c r="AB265" s="23"/>
      <c r="AC265" s="60">
        <f t="shared" si="54"/>
        <v>0</v>
      </c>
      <c r="AD265" s="60">
        <f t="shared" si="55"/>
        <v>0</v>
      </c>
      <c r="AE265">
        <f t="shared" si="56"/>
        <v>0</v>
      </c>
      <c r="AF265" s="60">
        <f t="shared" si="57"/>
        <v>0</v>
      </c>
      <c r="AG265">
        <f t="shared" si="58"/>
        <v>0</v>
      </c>
      <c r="AH265">
        <f t="shared" si="59"/>
        <v>0</v>
      </c>
      <c r="AI265" s="60">
        <f t="shared" si="60"/>
        <v>0</v>
      </c>
      <c r="AJ265" s="60">
        <f t="shared" si="61"/>
        <v>0</v>
      </c>
      <c r="AK265" s="60">
        <f t="shared" si="63"/>
        <v>0</v>
      </c>
      <c r="AL265" s="66">
        <f t="shared" si="62"/>
        <v>0</v>
      </c>
    </row>
    <row r="266" spans="1:38" ht="15">
      <c r="A266">
        <v>255</v>
      </c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R266" s="45" t="str">
        <f>IF('CalcEng 2'!BB515&gt;0,'CalcEng 2'!BB515,"")</f>
        <v/>
      </c>
      <c r="S266" s="45" t="str">
        <f>IF('CalcEng 2'!BC515&gt;0,'CalcEng 2'!BC515,"")</f>
        <v/>
      </c>
      <c r="T266" s="45" t="str">
        <f>IF('CalcEng 2'!BD515&gt;0,'CalcEng 2'!BD515,"")</f>
        <v/>
      </c>
      <c r="U266" s="45" t="str">
        <f>IF('CalcEng 2'!BE515&gt;0,'CalcEng 2'!BE515,"")</f>
        <v/>
      </c>
      <c r="V266" s="45" t="str">
        <f>IF('CalcEng 2'!BF515&gt;0,'CalcEng 2'!BF515,"")</f>
        <v/>
      </c>
      <c r="W266" s="54">
        <f t="shared" si="66"/>
        <v>0</v>
      </c>
      <c r="X266" s="6" t="str">
        <f t="shared" si="67"/>
        <v/>
      </c>
      <c r="Y266" s="8">
        <f t="shared" si="68"/>
        <v>0</v>
      </c>
      <c r="Z266" s="57" t="str">
        <f t="shared" si="64"/>
        <v>$0.00</v>
      </c>
      <c r="AA266" s="79" t="str">
        <f t="shared" si="65"/>
        <v/>
      </c>
      <c r="AB266" s="23"/>
      <c r="AC266" s="60">
        <f t="shared" si="54"/>
        <v>0</v>
      </c>
      <c r="AD266" s="60">
        <f t="shared" si="55"/>
        <v>0</v>
      </c>
      <c r="AE266">
        <f t="shared" si="56"/>
        <v>0</v>
      </c>
      <c r="AF266" s="60">
        <f t="shared" si="57"/>
        <v>0</v>
      </c>
      <c r="AG266">
        <f t="shared" si="58"/>
        <v>0</v>
      </c>
      <c r="AH266">
        <f t="shared" si="59"/>
        <v>0</v>
      </c>
      <c r="AI266" s="60">
        <f t="shared" si="60"/>
        <v>0</v>
      </c>
      <c r="AJ266" s="60">
        <f t="shared" si="61"/>
        <v>0</v>
      </c>
      <c r="AK266" s="60">
        <f t="shared" si="63"/>
        <v>0</v>
      </c>
      <c r="AL266" s="66">
        <f t="shared" si="62"/>
        <v>0</v>
      </c>
    </row>
    <row r="267" spans="1:38" ht="15.75" thickBot="1">
      <c r="A267">
        <v>256</v>
      </c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R267" s="45" t="str">
        <f>IF('CalcEng 2'!BB517&gt;0,'CalcEng 2'!BB517,"")</f>
        <v/>
      </c>
      <c r="S267" s="45" t="str">
        <f>IF('CalcEng 2'!BC517&gt;0,'CalcEng 2'!BC517,"")</f>
        <v/>
      </c>
      <c r="T267" s="45" t="str">
        <f>IF('CalcEng 2'!BD517&gt;0,'CalcEng 2'!BD517,"")</f>
        <v/>
      </c>
      <c r="U267" s="45" t="str">
        <f>IF('CalcEng 2'!BE517&gt;0,'CalcEng 2'!BE517,"")</f>
        <v/>
      </c>
      <c r="V267" s="45" t="str">
        <f>IF('CalcEng 2'!BF517&gt;0,'CalcEng 2'!BF517,"")</f>
        <v/>
      </c>
      <c r="W267" s="55">
        <f t="shared" si="66"/>
        <v>0</v>
      </c>
      <c r="X267" s="9" t="str">
        <f t="shared" si="67"/>
        <v/>
      </c>
      <c r="Y267" s="10">
        <f t="shared" si="68"/>
        <v>0</v>
      </c>
      <c r="Z267" s="57" t="str">
        <f t="shared" si="64"/>
        <v>$0.00</v>
      </c>
      <c r="AA267" s="79" t="str">
        <f t="shared" si="65"/>
        <v/>
      </c>
      <c r="AB267" s="23"/>
      <c r="AC267" s="60">
        <f t="shared" si="54"/>
        <v>0</v>
      </c>
      <c r="AD267" s="60">
        <f t="shared" si="55"/>
        <v>0</v>
      </c>
      <c r="AE267">
        <f t="shared" si="56"/>
        <v>0</v>
      </c>
      <c r="AF267" s="60">
        <f t="shared" si="57"/>
        <v>0</v>
      </c>
      <c r="AG267">
        <f t="shared" si="58"/>
        <v>0</v>
      </c>
      <c r="AH267">
        <f t="shared" si="59"/>
        <v>0</v>
      </c>
      <c r="AI267" s="60">
        <f t="shared" si="60"/>
        <v>0</v>
      </c>
      <c r="AJ267" s="60">
        <f t="shared" si="61"/>
        <v>0</v>
      </c>
      <c r="AK267" s="60">
        <f t="shared" si="63"/>
        <v>0</v>
      </c>
      <c r="AL267" s="66">
        <f t="shared" si="62"/>
        <v>0</v>
      </c>
    </row>
    <row r="268" spans="1:38" ht="15">
      <c r="A268">
        <v>257</v>
      </c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R268" s="45" t="str">
        <f>IF('CalcEng 2'!BB519&gt;0,'CalcEng 2'!BB519,"")</f>
        <v/>
      </c>
      <c r="S268" s="45" t="str">
        <f>IF('CalcEng 2'!BC519&gt;0,'CalcEng 2'!BC519,"")</f>
        <v/>
      </c>
      <c r="T268" s="45" t="str">
        <f>IF('CalcEng 2'!BD519&gt;0,'CalcEng 2'!BD519,"")</f>
        <v/>
      </c>
      <c r="U268" s="45" t="str">
        <f>IF('CalcEng 2'!BE519&gt;0,'CalcEng 2'!BE519,"")</f>
        <v/>
      </c>
      <c r="V268" s="45" t="str">
        <f>IF('CalcEng 2'!BF519&gt;0,'CalcEng 2'!BF519,"")</f>
        <v/>
      </c>
      <c r="W268" s="54">
        <f t="shared" si="66"/>
        <v>0</v>
      </c>
      <c r="X268" s="6" t="str">
        <f t="shared" si="67"/>
        <v/>
      </c>
      <c r="Y268" s="8">
        <f t="shared" si="68"/>
        <v>0</v>
      </c>
      <c r="Z268" s="57" t="str">
        <f t="shared" si="64"/>
        <v>$0.00</v>
      </c>
      <c r="AA268" s="79" t="str">
        <f t="shared" si="65"/>
        <v/>
      </c>
      <c r="AB268" s="23"/>
      <c r="AC268" s="60">
        <f aca="true" t="shared" si="69" ref="AC268:AC331">IF(W268&gt;0,(_xlfn.RANK.EQ(W268,$W$12:$W$511)+COUNTIF($W$12:$W$511,W268)-1),0)</f>
        <v>0</v>
      </c>
      <c r="AD268" s="60">
        <f aca="true" t="shared" si="70" ref="AD268:AD331">H268*0.1</f>
        <v>0</v>
      </c>
      <c r="AE268">
        <f aca="true" t="shared" si="71" ref="AE268:AE331">IF(I268="1) Maj. Art.",5/100,IF(I268="2) Min. Art.",4/100,IF(I268="3) Maj. Coll.",3/100,IF(I268="4) Min. Coll.",2/100,IF(I268="5) Local",1/100,0)))))</f>
        <v>0</v>
      </c>
      <c r="AF268" s="60">
        <f aca="true" t="shared" si="72" ref="AF268:AF331">IF(COUNTIF($K$12:$K$511,K268)&gt;0,RANK(K268,$K$12:$K$511,1)/100,0)</f>
        <v>0</v>
      </c>
      <c r="AG268">
        <f aca="true" t="shared" si="73" ref="AG268:AG331">IF(J268="1) Good",5/100,IF(J268="2) Fair",3/100,IF(J268="3) Poor",1/100,0)))</f>
        <v>0</v>
      </c>
      <c r="AH268">
        <f aca="true" t="shared" si="74" ref="AH268:AH331">IF(L268="1) 1 Year",1/50,IF(L268="2) 2 Years",2/50,IF(L268="3) 3 Years",3/50,IF(L268="4) 4+ Years",4/50,0))))</f>
        <v>0</v>
      </c>
      <c r="AI268" s="60">
        <f aca="true" t="shared" si="75" ref="AI268:AI331">IF(Y268&gt;0,(_xlfn.RANK.EQ(Y268,$Y$12:$Y$511)+COUNTIF($Y$12:$Y$511,Y268)),0)/1000</f>
        <v>0</v>
      </c>
      <c r="AJ268" s="60">
        <f aca="true" t="shared" si="76" ref="AJ268:AJ331">IF(F268&gt;0,(_xlfn.RANK.EQ(F268,$F$12:$F$511)+COUNTIF($F$12:$F$511,F268)),0)*0.001</f>
        <v>0</v>
      </c>
      <c r="AK268" s="60">
        <f t="shared" si="63"/>
        <v>0</v>
      </c>
      <c r="AL268" s="66">
        <f aca="true" t="shared" si="77" ref="AL268:AL331">W268+AK268</f>
        <v>0</v>
      </c>
    </row>
    <row r="269" spans="1:38" ht="15.75" thickBot="1">
      <c r="A269">
        <v>258</v>
      </c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R269" s="45" t="str">
        <f>IF('CalcEng 2'!BB521&gt;0,'CalcEng 2'!BB521,"")</f>
        <v/>
      </c>
      <c r="S269" s="45" t="str">
        <f>IF('CalcEng 2'!BC521&gt;0,'CalcEng 2'!BC521,"")</f>
        <v/>
      </c>
      <c r="T269" s="45" t="str">
        <f>IF('CalcEng 2'!BD521&gt;0,'CalcEng 2'!BD521,"")</f>
        <v/>
      </c>
      <c r="U269" s="45" t="str">
        <f>IF('CalcEng 2'!BE521&gt;0,'CalcEng 2'!BE521,"")</f>
        <v/>
      </c>
      <c r="V269" s="45" t="str">
        <f>IF('CalcEng 2'!BF521&gt;0,'CalcEng 2'!BF521,"")</f>
        <v/>
      </c>
      <c r="W269" s="55">
        <f t="shared" si="66"/>
        <v>0</v>
      </c>
      <c r="X269" s="9" t="str">
        <f t="shared" si="67"/>
        <v/>
      </c>
      <c r="Y269" s="10">
        <f t="shared" si="68"/>
        <v>0</v>
      </c>
      <c r="Z269" s="57" t="str">
        <f t="shared" si="64"/>
        <v>$0.00</v>
      </c>
      <c r="AA269" s="79" t="str">
        <f aca="true" t="shared" si="78" ref="AA269:AA332">IF(W269&gt;0,(_xlfn.RANK.EQ(W269,$W$12:$W$511)+COUNTIF($W$12:$W$511,W269)-1),"")</f>
        <v/>
      </c>
      <c r="AB269" s="23"/>
      <c r="AC269" s="60">
        <f t="shared" si="69"/>
        <v>0</v>
      </c>
      <c r="AD269" s="60">
        <f t="shared" si="70"/>
        <v>0</v>
      </c>
      <c r="AE269">
        <f t="shared" si="71"/>
        <v>0</v>
      </c>
      <c r="AF269" s="60">
        <f t="shared" si="72"/>
        <v>0</v>
      </c>
      <c r="AG269">
        <f t="shared" si="73"/>
        <v>0</v>
      </c>
      <c r="AH269">
        <f t="shared" si="74"/>
        <v>0</v>
      </c>
      <c r="AI269" s="60">
        <f t="shared" si="75"/>
        <v>0</v>
      </c>
      <c r="AJ269" s="60">
        <f t="shared" si="76"/>
        <v>0</v>
      </c>
      <c r="AK269" s="60">
        <f aca="true" t="shared" si="79" ref="AK269:AK332">SUM(AD269,AF269,AH269,AG269,AE269,AI269,AJ269)</f>
        <v>0</v>
      </c>
      <c r="AL269" s="66">
        <f t="shared" si="77"/>
        <v>0</v>
      </c>
    </row>
    <row r="270" spans="1:38" ht="15">
      <c r="A270">
        <v>259</v>
      </c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R270" s="45" t="str">
        <f>IF('CalcEng 2'!BB523&gt;0,'CalcEng 2'!BB523,"")</f>
        <v/>
      </c>
      <c r="S270" s="45" t="str">
        <f>IF('CalcEng 2'!BC523&gt;0,'CalcEng 2'!BC523,"")</f>
        <v/>
      </c>
      <c r="T270" s="45" t="str">
        <f>IF('CalcEng 2'!BD523&gt;0,'CalcEng 2'!BD523,"")</f>
        <v/>
      </c>
      <c r="U270" s="45" t="str">
        <f>IF('CalcEng 2'!BE523&gt;0,'CalcEng 2'!BE523,"")</f>
        <v/>
      </c>
      <c r="V270" s="45" t="str">
        <f>IF('CalcEng 2'!BF523&gt;0,'CalcEng 2'!BF523,"")</f>
        <v/>
      </c>
      <c r="W270" s="54">
        <f t="shared" si="66"/>
        <v>0</v>
      </c>
      <c r="X270" s="6" t="str">
        <f t="shared" si="67"/>
        <v/>
      </c>
      <c r="Y270" s="8">
        <f t="shared" si="68"/>
        <v>0</v>
      </c>
      <c r="Z270" s="57" t="str">
        <f aca="true" t="shared" si="80" ref="Z270:Z333">IF(Y270&gt;0,Z269-Y270,"$0.00")</f>
        <v>$0.00</v>
      </c>
      <c r="AA270" s="79" t="str">
        <f t="shared" si="78"/>
        <v/>
      </c>
      <c r="AB270" s="23"/>
      <c r="AC270" s="60">
        <f t="shared" si="69"/>
        <v>0</v>
      </c>
      <c r="AD270" s="60">
        <f t="shared" si="70"/>
        <v>0</v>
      </c>
      <c r="AE270">
        <f t="shared" si="71"/>
        <v>0</v>
      </c>
      <c r="AF270" s="60">
        <f t="shared" si="72"/>
        <v>0</v>
      </c>
      <c r="AG270">
        <f t="shared" si="73"/>
        <v>0</v>
      </c>
      <c r="AH270">
        <f t="shared" si="74"/>
        <v>0</v>
      </c>
      <c r="AI270" s="60">
        <f t="shared" si="75"/>
        <v>0</v>
      </c>
      <c r="AJ270" s="60">
        <f t="shared" si="76"/>
        <v>0</v>
      </c>
      <c r="AK270" s="60">
        <f t="shared" si="79"/>
        <v>0</v>
      </c>
      <c r="AL270" s="66">
        <f t="shared" si="77"/>
        <v>0</v>
      </c>
    </row>
    <row r="271" spans="1:38" ht="15.75" thickBot="1">
      <c r="A271">
        <v>260</v>
      </c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R271" s="45" t="str">
        <f>IF('CalcEng 2'!BB525&gt;0,'CalcEng 2'!BB525,"")</f>
        <v/>
      </c>
      <c r="S271" s="45" t="str">
        <f>IF('CalcEng 2'!BC525&gt;0,'CalcEng 2'!BC525,"")</f>
        <v/>
      </c>
      <c r="T271" s="45" t="str">
        <f>IF('CalcEng 2'!BD525&gt;0,'CalcEng 2'!BD525,"")</f>
        <v/>
      </c>
      <c r="U271" s="45" t="str">
        <f>IF('CalcEng 2'!BE525&gt;0,'CalcEng 2'!BE525,"")</f>
        <v/>
      </c>
      <c r="V271" s="45" t="str">
        <f>IF('CalcEng 2'!BF525&gt;0,'CalcEng 2'!BF525,"")</f>
        <v/>
      </c>
      <c r="W271" s="55">
        <f t="shared" si="66"/>
        <v>0</v>
      </c>
      <c r="X271" s="9" t="str">
        <f t="shared" si="67"/>
        <v/>
      </c>
      <c r="Y271" s="10">
        <f t="shared" si="68"/>
        <v>0</v>
      </c>
      <c r="Z271" s="57" t="str">
        <f t="shared" si="80"/>
        <v>$0.00</v>
      </c>
      <c r="AA271" s="79" t="str">
        <f t="shared" si="78"/>
        <v/>
      </c>
      <c r="AB271" s="23"/>
      <c r="AC271" s="60">
        <f t="shared" si="69"/>
        <v>0</v>
      </c>
      <c r="AD271" s="60">
        <f t="shared" si="70"/>
        <v>0</v>
      </c>
      <c r="AE271">
        <f t="shared" si="71"/>
        <v>0</v>
      </c>
      <c r="AF271" s="60">
        <f t="shared" si="72"/>
        <v>0</v>
      </c>
      <c r="AG271">
        <f t="shared" si="73"/>
        <v>0</v>
      </c>
      <c r="AH271">
        <f t="shared" si="74"/>
        <v>0</v>
      </c>
      <c r="AI271" s="60">
        <f t="shared" si="75"/>
        <v>0</v>
      </c>
      <c r="AJ271" s="60">
        <f t="shared" si="76"/>
        <v>0</v>
      </c>
      <c r="AK271" s="60">
        <f t="shared" si="79"/>
        <v>0</v>
      </c>
      <c r="AL271" s="66">
        <f t="shared" si="77"/>
        <v>0</v>
      </c>
    </row>
    <row r="272" spans="1:38" ht="15">
      <c r="A272">
        <v>261</v>
      </c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R272" s="45" t="str">
        <f>IF('CalcEng 2'!BB527&gt;0,'CalcEng 2'!BB527,"")</f>
        <v/>
      </c>
      <c r="S272" s="45" t="str">
        <f>IF('CalcEng 2'!BC527&gt;0,'CalcEng 2'!BC527,"")</f>
        <v/>
      </c>
      <c r="T272" s="45" t="str">
        <f>IF('CalcEng 2'!BD527&gt;0,'CalcEng 2'!BD527,"")</f>
        <v/>
      </c>
      <c r="U272" s="45" t="str">
        <f>IF('CalcEng 2'!BE527&gt;0,'CalcEng 2'!BE527,"")</f>
        <v/>
      </c>
      <c r="V272" s="45" t="str">
        <f>IF('CalcEng 2'!BF527&gt;0,'CalcEng 2'!BF527,"")</f>
        <v/>
      </c>
      <c r="W272" s="54">
        <f t="shared" si="66"/>
        <v>0</v>
      </c>
      <c r="X272" s="6" t="str">
        <f t="shared" si="67"/>
        <v/>
      </c>
      <c r="Y272" s="8">
        <f t="shared" si="68"/>
        <v>0</v>
      </c>
      <c r="Z272" s="57" t="str">
        <f t="shared" si="80"/>
        <v>$0.00</v>
      </c>
      <c r="AA272" s="79" t="str">
        <f t="shared" si="78"/>
        <v/>
      </c>
      <c r="AB272" s="23"/>
      <c r="AC272" s="60">
        <f t="shared" si="69"/>
        <v>0</v>
      </c>
      <c r="AD272" s="60">
        <f t="shared" si="70"/>
        <v>0</v>
      </c>
      <c r="AE272">
        <f t="shared" si="71"/>
        <v>0</v>
      </c>
      <c r="AF272" s="60">
        <f t="shared" si="72"/>
        <v>0</v>
      </c>
      <c r="AG272">
        <f t="shared" si="73"/>
        <v>0</v>
      </c>
      <c r="AH272">
        <f t="shared" si="74"/>
        <v>0</v>
      </c>
      <c r="AI272" s="60">
        <f t="shared" si="75"/>
        <v>0</v>
      </c>
      <c r="AJ272" s="60">
        <f t="shared" si="76"/>
        <v>0</v>
      </c>
      <c r="AK272" s="60">
        <f t="shared" si="79"/>
        <v>0</v>
      </c>
      <c r="AL272" s="66">
        <f t="shared" si="77"/>
        <v>0</v>
      </c>
    </row>
    <row r="273" spans="1:38" ht="15.75" thickBot="1">
      <c r="A273">
        <v>262</v>
      </c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R273" s="45" t="str">
        <f>IF('CalcEng 2'!BB529&gt;0,'CalcEng 2'!BB529,"")</f>
        <v/>
      </c>
      <c r="S273" s="45" t="str">
        <f>IF('CalcEng 2'!BC529&gt;0,'CalcEng 2'!BC529,"")</f>
        <v/>
      </c>
      <c r="T273" s="45" t="str">
        <f>IF('CalcEng 2'!BD529&gt;0,'CalcEng 2'!BD529,"")</f>
        <v/>
      </c>
      <c r="U273" s="45" t="str">
        <f>IF('CalcEng 2'!BE529&gt;0,'CalcEng 2'!BE529,"")</f>
        <v/>
      </c>
      <c r="V273" s="45" t="str">
        <f>IF('CalcEng 2'!BF529&gt;0,'CalcEng 2'!BF529,"")</f>
        <v/>
      </c>
      <c r="W273" s="55">
        <f t="shared" si="66"/>
        <v>0</v>
      </c>
      <c r="X273" s="9" t="str">
        <f t="shared" si="67"/>
        <v/>
      </c>
      <c r="Y273" s="10">
        <f t="shared" si="68"/>
        <v>0</v>
      </c>
      <c r="Z273" s="57" t="str">
        <f t="shared" si="80"/>
        <v>$0.00</v>
      </c>
      <c r="AA273" s="79" t="str">
        <f t="shared" si="78"/>
        <v/>
      </c>
      <c r="AB273" s="23"/>
      <c r="AC273" s="60">
        <f t="shared" si="69"/>
        <v>0</v>
      </c>
      <c r="AD273" s="60">
        <f t="shared" si="70"/>
        <v>0</v>
      </c>
      <c r="AE273">
        <f t="shared" si="71"/>
        <v>0</v>
      </c>
      <c r="AF273" s="60">
        <f t="shared" si="72"/>
        <v>0</v>
      </c>
      <c r="AG273">
        <f t="shared" si="73"/>
        <v>0</v>
      </c>
      <c r="AH273">
        <f t="shared" si="74"/>
        <v>0</v>
      </c>
      <c r="AI273" s="60">
        <f t="shared" si="75"/>
        <v>0</v>
      </c>
      <c r="AJ273" s="60">
        <f t="shared" si="76"/>
        <v>0</v>
      </c>
      <c r="AK273" s="60">
        <f t="shared" si="79"/>
        <v>0</v>
      </c>
      <c r="AL273" s="66">
        <f t="shared" si="77"/>
        <v>0</v>
      </c>
    </row>
    <row r="274" spans="1:38" ht="15">
      <c r="A274">
        <v>263</v>
      </c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R274" s="45" t="str">
        <f>IF('CalcEng 2'!BB531&gt;0,'CalcEng 2'!BB531,"")</f>
        <v/>
      </c>
      <c r="S274" s="45" t="str">
        <f>IF('CalcEng 2'!BC531&gt;0,'CalcEng 2'!BC531,"")</f>
        <v/>
      </c>
      <c r="T274" s="45" t="str">
        <f>IF('CalcEng 2'!BD531&gt;0,'CalcEng 2'!BD531,"")</f>
        <v/>
      </c>
      <c r="U274" s="45" t="str">
        <f>IF('CalcEng 2'!BE531&gt;0,'CalcEng 2'!BE531,"")</f>
        <v/>
      </c>
      <c r="V274" s="45" t="str">
        <f>IF('CalcEng 2'!BF531&gt;0,'CalcEng 2'!BF531,"")</f>
        <v/>
      </c>
      <c r="W274" s="54">
        <f t="shared" si="66"/>
        <v>0</v>
      </c>
      <c r="X274" s="6" t="str">
        <f t="shared" si="67"/>
        <v/>
      </c>
      <c r="Y274" s="8">
        <f t="shared" si="68"/>
        <v>0</v>
      </c>
      <c r="Z274" s="57" t="str">
        <f t="shared" si="80"/>
        <v>$0.00</v>
      </c>
      <c r="AA274" s="79" t="str">
        <f t="shared" si="78"/>
        <v/>
      </c>
      <c r="AB274" s="23"/>
      <c r="AC274" s="60">
        <f t="shared" si="69"/>
        <v>0</v>
      </c>
      <c r="AD274" s="60">
        <f t="shared" si="70"/>
        <v>0</v>
      </c>
      <c r="AE274">
        <f t="shared" si="71"/>
        <v>0</v>
      </c>
      <c r="AF274" s="60">
        <f t="shared" si="72"/>
        <v>0</v>
      </c>
      <c r="AG274">
        <f t="shared" si="73"/>
        <v>0</v>
      </c>
      <c r="AH274">
        <f t="shared" si="74"/>
        <v>0</v>
      </c>
      <c r="AI274" s="60">
        <f t="shared" si="75"/>
        <v>0</v>
      </c>
      <c r="AJ274" s="60">
        <f t="shared" si="76"/>
        <v>0</v>
      </c>
      <c r="AK274" s="60">
        <f t="shared" si="79"/>
        <v>0</v>
      </c>
      <c r="AL274" s="66">
        <f t="shared" si="77"/>
        <v>0</v>
      </c>
    </row>
    <row r="275" spans="1:38" ht="15.75" thickBot="1">
      <c r="A275">
        <v>264</v>
      </c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R275" s="45" t="str">
        <f>IF('CalcEng 2'!BB533&gt;0,'CalcEng 2'!BB533,"")</f>
        <v/>
      </c>
      <c r="S275" s="45" t="str">
        <f>IF('CalcEng 2'!BC533&gt;0,'CalcEng 2'!BC533,"")</f>
        <v/>
      </c>
      <c r="T275" s="45" t="str">
        <f>IF('CalcEng 2'!BD533&gt;0,'CalcEng 2'!BD533,"")</f>
        <v/>
      </c>
      <c r="U275" s="45" t="str">
        <f>IF('CalcEng 2'!BE533&gt;0,'CalcEng 2'!BE533,"")</f>
        <v/>
      </c>
      <c r="V275" s="45" t="str">
        <f>IF('CalcEng 2'!BF533&gt;0,'CalcEng 2'!BF533,"")</f>
        <v/>
      </c>
      <c r="W275" s="55">
        <f t="shared" si="66"/>
        <v>0</v>
      </c>
      <c r="X275" s="9" t="str">
        <f t="shared" si="67"/>
        <v/>
      </c>
      <c r="Y275" s="10">
        <f t="shared" si="68"/>
        <v>0</v>
      </c>
      <c r="Z275" s="57" t="str">
        <f t="shared" si="80"/>
        <v>$0.00</v>
      </c>
      <c r="AA275" s="79" t="str">
        <f t="shared" si="78"/>
        <v/>
      </c>
      <c r="AB275" s="23"/>
      <c r="AC275" s="60">
        <f t="shared" si="69"/>
        <v>0</v>
      </c>
      <c r="AD275" s="60">
        <f t="shared" si="70"/>
        <v>0</v>
      </c>
      <c r="AE275">
        <f t="shared" si="71"/>
        <v>0</v>
      </c>
      <c r="AF275" s="60">
        <f t="shared" si="72"/>
        <v>0</v>
      </c>
      <c r="AG275">
        <f t="shared" si="73"/>
        <v>0</v>
      </c>
      <c r="AH275">
        <f t="shared" si="74"/>
        <v>0</v>
      </c>
      <c r="AI275" s="60">
        <f t="shared" si="75"/>
        <v>0</v>
      </c>
      <c r="AJ275" s="60">
        <f t="shared" si="76"/>
        <v>0</v>
      </c>
      <c r="AK275" s="60">
        <f t="shared" si="79"/>
        <v>0</v>
      </c>
      <c r="AL275" s="66">
        <f t="shared" si="77"/>
        <v>0</v>
      </c>
    </row>
    <row r="276" spans="1:38" ht="15">
      <c r="A276">
        <v>265</v>
      </c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R276" s="45" t="str">
        <f>IF('CalcEng 2'!BB535&gt;0,'CalcEng 2'!BB535,"")</f>
        <v/>
      </c>
      <c r="S276" s="45" t="str">
        <f>IF('CalcEng 2'!BC535&gt;0,'CalcEng 2'!BC535,"")</f>
        <v/>
      </c>
      <c r="T276" s="45" t="str">
        <f>IF('CalcEng 2'!BD535&gt;0,'CalcEng 2'!BD535,"")</f>
        <v/>
      </c>
      <c r="U276" s="45" t="str">
        <f>IF('CalcEng 2'!BE535&gt;0,'CalcEng 2'!BE535,"")</f>
        <v/>
      </c>
      <c r="V276" s="45" t="str">
        <f>IF('CalcEng 2'!BF535&gt;0,'CalcEng 2'!BF535,"")</f>
        <v/>
      </c>
      <c r="W276" s="54">
        <f t="shared" si="66"/>
        <v>0</v>
      </c>
      <c r="X276" s="6" t="str">
        <f t="shared" si="67"/>
        <v/>
      </c>
      <c r="Y276" s="8">
        <f t="shared" si="68"/>
        <v>0</v>
      </c>
      <c r="Z276" s="57" t="str">
        <f t="shared" si="80"/>
        <v>$0.00</v>
      </c>
      <c r="AA276" s="79" t="str">
        <f t="shared" si="78"/>
        <v/>
      </c>
      <c r="AB276" s="23"/>
      <c r="AC276" s="60">
        <f t="shared" si="69"/>
        <v>0</v>
      </c>
      <c r="AD276" s="60">
        <f t="shared" si="70"/>
        <v>0</v>
      </c>
      <c r="AE276">
        <f t="shared" si="71"/>
        <v>0</v>
      </c>
      <c r="AF276" s="60">
        <f t="shared" si="72"/>
        <v>0</v>
      </c>
      <c r="AG276">
        <f t="shared" si="73"/>
        <v>0</v>
      </c>
      <c r="AH276">
        <f t="shared" si="74"/>
        <v>0</v>
      </c>
      <c r="AI276" s="60">
        <f t="shared" si="75"/>
        <v>0</v>
      </c>
      <c r="AJ276" s="60">
        <f t="shared" si="76"/>
        <v>0</v>
      </c>
      <c r="AK276" s="60">
        <f t="shared" si="79"/>
        <v>0</v>
      </c>
      <c r="AL276" s="66">
        <f t="shared" si="77"/>
        <v>0</v>
      </c>
    </row>
    <row r="277" spans="1:38" ht="15.75" thickBot="1">
      <c r="A277">
        <v>266</v>
      </c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R277" s="45" t="str">
        <f>IF('CalcEng 2'!BB537&gt;0,'CalcEng 2'!BB537,"")</f>
        <v/>
      </c>
      <c r="S277" s="45" t="str">
        <f>IF('CalcEng 2'!BC537&gt;0,'CalcEng 2'!BC537,"")</f>
        <v/>
      </c>
      <c r="T277" s="45" t="str">
        <f>IF('CalcEng 2'!BD537&gt;0,'CalcEng 2'!BD537,"")</f>
        <v/>
      </c>
      <c r="U277" s="45" t="str">
        <f>IF('CalcEng 2'!BE537&gt;0,'CalcEng 2'!BE537,"")</f>
        <v/>
      </c>
      <c r="V277" s="45" t="str">
        <f>IF('CalcEng 2'!BF537&gt;0,'CalcEng 2'!BF537,"")</f>
        <v/>
      </c>
      <c r="W277" s="55">
        <f t="shared" si="66"/>
        <v>0</v>
      </c>
      <c r="X277" s="9" t="str">
        <f t="shared" si="67"/>
        <v/>
      </c>
      <c r="Y277" s="10">
        <f t="shared" si="68"/>
        <v>0</v>
      </c>
      <c r="Z277" s="57" t="str">
        <f t="shared" si="80"/>
        <v>$0.00</v>
      </c>
      <c r="AA277" s="79" t="str">
        <f t="shared" si="78"/>
        <v/>
      </c>
      <c r="AB277" s="23"/>
      <c r="AC277" s="60">
        <f t="shared" si="69"/>
        <v>0</v>
      </c>
      <c r="AD277" s="60">
        <f t="shared" si="70"/>
        <v>0</v>
      </c>
      <c r="AE277">
        <f t="shared" si="71"/>
        <v>0</v>
      </c>
      <c r="AF277" s="60">
        <f t="shared" si="72"/>
        <v>0</v>
      </c>
      <c r="AG277">
        <f t="shared" si="73"/>
        <v>0</v>
      </c>
      <c r="AH277">
        <f t="shared" si="74"/>
        <v>0</v>
      </c>
      <c r="AI277" s="60">
        <f t="shared" si="75"/>
        <v>0</v>
      </c>
      <c r="AJ277" s="60">
        <f t="shared" si="76"/>
        <v>0</v>
      </c>
      <c r="AK277" s="60">
        <f t="shared" si="79"/>
        <v>0</v>
      </c>
      <c r="AL277" s="66">
        <f t="shared" si="77"/>
        <v>0</v>
      </c>
    </row>
    <row r="278" spans="1:38" ht="15">
      <c r="A278">
        <v>267</v>
      </c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R278" s="45" t="str">
        <f>IF('CalcEng 2'!BB539&gt;0,'CalcEng 2'!BB539,"")</f>
        <v/>
      </c>
      <c r="S278" s="45" t="str">
        <f>IF('CalcEng 2'!BC539&gt;0,'CalcEng 2'!BC539,"")</f>
        <v/>
      </c>
      <c r="T278" s="45" t="str">
        <f>IF('CalcEng 2'!BD539&gt;0,'CalcEng 2'!BD539,"")</f>
        <v/>
      </c>
      <c r="U278" s="45" t="str">
        <f>IF('CalcEng 2'!BE539&gt;0,'CalcEng 2'!BE539,"")</f>
        <v/>
      </c>
      <c r="V278" s="45" t="str">
        <f>IF('CalcEng 2'!BF539&gt;0,'CalcEng 2'!BF539,"")</f>
        <v/>
      </c>
      <c r="W278" s="54">
        <f t="shared" si="66"/>
        <v>0</v>
      </c>
      <c r="X278" s="6" t="str">
        <f t="shared" si="67"/>
        <v/>
      </c>
      <c r="Y278" s="8">
        <f t="shared" si="68"/>
        <v>0</v>
      </c>
      <c r="Z278" s="57" t="str">
        <f t="shared" si="80"/>
        <v>$0.00</v>
      </c>
      <c r="AA278" s="79" t="str">
        <f t="shared" si="78"/>
        <v/>
      </c>
      <c r="AB278" s="23"/>
      <c r="AC278" s="60">
        <f t="shared" si="69"/>
        <v>0</v>
      </c>
      <c r="AD278" s="60">
        <f t="shared" si="70"/>
        <v>0</v>
      </c>
      <c r="AE278">
        <f t="shared" si="71"/>
        <v>0</v>
      </c>
      <c r="AF278" s="60">
        <f t="shared" si="72"/>
        <v>0</v>
      </c>
      <c r="AG278">
        <f t="shared" si="73"/>
        <v>0</v>
      </c>
      <c r="AH278">
        <f t="shared" si="74"/>
        <v>0</v>
      </c>
      <c r="AI278" s="60">
        <f t="shared" si="75"/>
        <v>0</v>
      </c>
      <c r="AJ278" s="60">
        <f t="shared" si="76"/>
        <v>0</v>
      </c>
      <c r="AK278" s="60">
        <f t="shared" si="79"/>
        <v>0</v>
      </c>
      <c r="AL278" s="66">
        <f t="shared" si="77"/>
        <v>0</v>
      </c>
    </row>
    <row r="279" spans="1:38" ht="15.75" thickBot="1">
      <c r="A279">
        <v>268</v>
      </c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R279" s="45" t="str">
        <f>IF('CalcEng 2'!BB541&gt;0,'CalcEng 2'!BB541,"")</f>
        <v/>
      </c>
      <c r="S279" s="45" t="str">
        <f>IF('CalcEng 2'!BC541&gt;0,'CalcEng 2'!BC541,"")</f>
        <v/>
      </c>
      <c r="T279" s="45" t="str">
        <f>IF('CalcEng 2'!BD541&gt;0,'CalcEng 2'!BD541,"")</f>
        <v/>
      </c>
      <c r="U279" s="45" t="str">
        <f>IF('CalcEng 2'!BE541&gt;0,'CalcEng 2'!BE541,"")</f>
        <v/>
      </c>
      <c r="V279" s="45" t="str">
        <f>IF('CalcEng 2'!BF541&gt;0,'CalcEng 2'!BF541,"")</f>
        <v/>
      </c>
      <c r="W279" s="55">
        <f t="shared" si="66"/>
        <v>0</v>
      </c>
      <c r="X279" s="9" t="str">
        <f t="shared" si="67"/>
        <v/>
      </c>
      <c r="Y279" s="10">
        <f t="shared" si="68"/>
        <v>0</v>
      </c>
      <c r="Z279" s="57" t="str">
        <f t="shared" si="80"/>
        <v>$0.00</v>
      </c>
      <c r="AA279" s="79" t="str">
        <f t="shared" si="78"/>
        <v/>
      </c>
      <c r="AB279" s="23"/>
      <c r="AC279" s="60">
        <f t="shared" si="69"/>
        <v>0</v>
      </c>
      <c r="AD279" s="60">
        <f t="shared" si="70"/>
        <v>0</v>
      </c>
      <c r="AE279">
        <f t="shared" si="71"/>
        <v>0</v>
      </c>
      <c r="AF279" s="60">
        <f t="shared" si="72"/>
        <v>0</v>
      </c>
      <c r="AG279">
        <f t="shared" si="73"/>
        <v>0</v>
      </c>
      <c r="AH279">
        <f t="shared" si="74"/>
        <v>0</v>
      </c>
      <c r="AI279" s="60">
        <f t="shared" si="75"/>
        <v>0</v>
      </c>
      <c r="AJ279" s="60">
        <f t="shared" si="76"/>
        <v>0</v>
      </c>
      <c r="AK279" s="60">
        <f t="shared" si="79"/>
        <v>0</v>
      </c>
      <c r="AL279" s="66">
        <f t="shared" si="77"/>
        <v>0</v>
      </c>
    </row>
    <row r="280" spans="1:38" ht="15">
      <c r="A280">
        <v>269</v>
      </c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R280" s="45" t="str">
        <f>IF('CalcEng 2'!BB543&gt;0,'CalcEng 2'!BB543,"")</f>
        <v/>
      </c>
      <c r="S280" s="45" t="str">
        <f>IF('CalcEng 2'!BC543&gt;0,'CalcEng 2'!BC543,"")</f>
        <v/>
      </c>
      <c r="T280" s="45" t="str">
        <f>IF('CalcEng 2'!BD543&gt;0,'CalcEng 2'!BD543,"")</f>
        <v/>
      </c>
      <c r="U280" s="45" t="str">
        <f>IF('CalcEng 2'!BE543&gt;0,'CalcEng 2'!BE543,"")</f>
        <v/>
      </c>
      <c r="V280" s="45" t="str">
        <f>IF('CalcEng 2'!BF543&gt;0,'CalcEng 2'!BF543,"")</f>
        <v/>
      </c>
      <c r="W280" s="54">
        <f t="shared" si="66"/>
        <v>0</v>
      </c>
      <c r="X280" s="6" t="str">
        <f t="shared" si="67"/>
        <v/>
      </c>
      <c r="Y280" s="8">
        <f t="shared" si="68"/>
        <v>0</v>
      </c>
      <c r="Z280" s="57" t="str">
        <f t="shared" si="80"/>
        <v>$0.00</v>
      </c>
      <c r="AA280" s="79" t="str">
        <f t="shared" si="78"/>
        <v/>
      </c>
      <c r="AB280" s="23"/>
      <c r="AC280" s="60">
        <f t="shared" si="69"/>
        <v>0</v>
      </c>
      <c r="AD280" s="60">
        <f t="shared" si="70"/>
        <v>0</v>
      </c>
      <c r="AE280">
        <f t="shared" si="71"/>
        <v>0</v>
      </c>
      <c r="AF280" s="60">
        <f t="shared" si="72"/>
        <v>0</v>
      </c>
      <c r="AG280">
        <f t="shared" si="73"/>
        <v>0</v>
      </c>
      <c r="AH280">
        <f t="shared" si="74"/>
        <v>0</v>
      </c>
      <c r="AI280" s="60">
        <f t="shared" si="75"/>
        <v>0</v>
      </c>
      <c r="AJ280" s="60">
        <f t="shared" si="76"/>
        <v>0</v>
      </c>
      <c r="AK280" s="60">
        <f t="shared" si="79"/>
        <v>0</v>
      </c>
      <c r="AL280" s="66">
        <f t="shared" si="77"/>
        <v>0</v>
      </c>
    </row>
    <row r="281" spans="1:38" ht="15.75" thickBot="1">
      <c r="A281">
        <v>270</v>
      </c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R281" s="45" t="str">
        <f>IF('CalcEng 2'!BB545&gt;0,'CalcEng 2'!BB545,"")</f>
        <v/>
      </c>
      <c r="S281" s="45" t="str">
        <f>IF('CalcEng 2'!BC545&gt;0,'CalcEng 2'!BC545,"")</f>
        <v/>
      </c>
      <c r="T281" s="45" t="str">
        <f>IF('CalcEng 2'!BD545&gt;0,'CalcEng 2'!BD545,"")</f>
        <v/>
      </c>
      <c r="U281" s="45" t="str">
        <f>IF('CalcEng 2'!BE545&gt;0,'CalcEng 2'!BE545,"")</f>
        <v/>
      </c>
      <c r="V281" s="45" t="str">
        <f>IF('CalcEng 2'!BF545&gt;0,'CalcEng 2'!BF545,"")</f>
        <v/>
      </c>
      <c r="W281" s="55">
        <f t="shared" si="66"/>
        <v>0</v>
      </c>
      <c r="X281" s="9" t="str">
        <f t="shared" si="67"/>
        <v/>
      </c>
      <c r="Y281" s="10">
        <f t="shared" si="68"/>
        <v>0</v>
      </c>
      <c r="Z281" s="57" t="str">
        <f t="shared" si="80"/>
        <v>$0.00</v>
      </c>
      <c r="AA281" s="79" t="str">
        <f t="shared" si="78"/>
        <v/>
      </c>
      <c r="AB281" s="23"/>
      <c r="AC281" s="60">
        <f t="shared" si="69"/>
        <v>0</v>
      </c>
      <c r="AD281" s="60">
        <f t="shared" si="70"/>
        <v>0</v>
      </c>
      <c r="AE281">
        <f t="shared" si="71"/>
        <v>0</v>
      </c>
      <c r="AF281" s="60">
        <f t="shared" si="72"/>
        <v>0</v>
      </c>
      <c r="AG281">
        <f t="shared" si="73"/>
        <v>0</v>
      </c>
      <c r="AH281">
        <f t="shared" si="74"/>
        <v>0</v>
      </c>
      <c r="AI281" s="60">
        <f t="shared" si="75"/>
        <v>0</v>
      </c>
      <c r="AJ281" s="60">
        <f t="shared" si="76"/>
        <v>0</v>
      </c>
      <c r="AK281" s="60">
        <f t="shared" si="79"/>
        <v>0</v>
      </c>
      <c r="AL281" s="66">
        <f t="shared" si="77"/>
        <v>0</v>
      </c>
    </row>
    <row r="282" spans="1:38" ht="15">
      <c r="A282">
        <v>271</v>
      </c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R282" s="45" t="str">
        <f>IF('CalcEng 2'!BB547&gt;0,'CalcEng 2'!BB547,"")</f>
        <v/>
      </c>
      <c r="S282" s="45" t="str">
        <f>IF('CalcEng 2'!BC547&gt;0,'CalcEng 2'!BC547,"")</f>
        <v/>
      </c>
      <c r="T282" s="45" t="str">
        <f>IF('CalcEng 2'!BD547&gt;0,'CalcEng 2'!BD547,"")</f>
        <v/>
      </c>
      <c r="U282" s="45" t="str">
        <f>IF('CalcEng 2'!BE547&gt;0,'CalcEng 2'!BE547,"")</f>
        <v/>
      </c>
      <c r="V282" s="45" t="str">
        <f>IF('CalcEng 2'!BF547&gt;0,'CalcEng 2'!BF547,"")</f>
        <v/>
      </c>
      <c r="W282" s="54">
        <f t="shared" si="66"/>
        <v>0</v>
      </c>
      <c r="X282" s="6" t="str">
        <f t="shared" si="67"/>
        <v/>
      </c>
      <c r="Y282" s="8">
        <f t="shared" si="68"/>
        <v>0</v>
      </c>
      <c r="Z282" s="57" t="str">
        <f t="shared" si="80"/>
        <v>$0.00</v>
      </c>
      <c r="AA282" s="79" t="str">
        <f t="shared" si="78"/>
        <v/>
      </c>
      <c r="AB282" s="23"/>
      <c r="AC282" s="60">
        <f t="shared" si="69"/>
        <v>0</v>
      </c>
      <c r="AD282" s="60">
        <f t="shared" si="70"/>
        <v>0</v>
      </c>
      <c r="AE282">
        <f t="shared" si="71"/>
        <v>0</v>
      </c>
      <c r="AF282" s="60">
        <f t="shared" si="72"/>
        <v>0</v>
      </c>
      <c r="AG282">
        <f t="shared" si="73"/>
        <v>0</v>
      </c>
      <c r="AH282">
        <f t="shared" si="74"/>
        <v>0</v>
      </c>
      <c r="AI282" s="60">
        <f t="shared" si="75"/>
        <v>0</v>
      </c>
      <c r="AJ282" s="60">
        <f t="shared" si="76"/>
        <v>0</v>
      </c>
      <c r="AK282" s="60">
        <f t="shared" si="79"/>
        <v>0</v>
      </c>
      <c r="AL282" s="66">
        <f t="shared" si="77"/>
        <v>0</v>
      </c>
    </row>
    <row r="283" spans="1:38" ht="15.75" thickBot="1">
      <c r="A283">
        <v>272</v>
      </c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R283" s="45" t="str">
        <f>IF('CalcEng 2'!BB549&gt;0,'CalcEng 2'!BB549,"")</f>
        <v/>
      </c>
      <c r="S283" s="45" t="str">
        <f>IF('CalcEng 2'!BC549&gt;0,'CalcEng 2'!BC549,"")</f>
        <v/>
      </c>
      <c r="T283" s="45" t="str">
        <f>IF('CalcEng 2'!BD549&gt;0,'CalcEng 2'!BD549,"")</f>
        <v/>
      </c>
      <c r="U283" s="45" t="str">
        <f>IF('CalcEng 2'!BE549&gt;0,'CalcEng 2'!BE549,"")</f>
        <v/>
      </c>
      <c r="V283" s="45" t="str">
        <f>IF('CalcEng 2'!BF549&gt;0,'CalcEng 2'!BF549,"")</f>
        <v/>
      </c>
      <c r="W283" s="55">
        <f t="shared" si="66"/>
        <v>0</v>
      </c>
      <c r="X283" s="9" t="str">
        <f t="shared" si="67"/>
        <v/>
      </c>
      <c r="Y283" s="10">
        <f t="shared" si="68"/>
        <v>0</v>
      </c>
      <c r="Z283" s="57" t="str">
        <f t="shared" si="80"/>
        <v>$0.00</v>
      </c>
      <c r="AA283" s="79" t="str">
        <f t="shared" si="78"/>
        <v/>
      </c>
      <c r="AB283" s="23"/>
      <c r="AC283" s="60">
        <f t="shared" si="69"/>
        <v>0</v>
      </c>
      <c r="AD283" s="60">
        <f t="shared" si="70"/>
        <v>0</v>
      </c>
      <c r="AE283">
        <f t="shared" si="71"/>
        <v>0</v>
      </c>
      <c r="AF283" s="60">
        <f t="shared" si="72"/>
        <v>0</v>
      </c>
      <c r="AG283">
        <f t="shared" si="73"/>
        <v>0</v>
      </c>
      <c r="AH283">
        <f t="shared" si="74"/>
        <v>0</v>
      </c>
      <c r="AI283" s="60">
        <f t="shared" si="75"/>
        <v>0</v>
      </c>
      <c r="AJ283" s="60">
        <f t="shared" si="76"/>
        <v>0</v>
      </c>
      <c r="AK283" s="60">
        <f t="shared" si="79"/>
        <v>0</v>
      </c>
      <c r="AL283" s="66">
        <f t="shared" si="77"/>
        <v>0</v>
      </c>
    </row>
    <row r="284" spans="1:38" ht="15">
      <c r="A284">
        <v>273</v>
      </c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R284" s="45" t="str">
        <f>IF('CalcEng 2'!BB551&gt;0,'CalcEng 2'!BB551,"")</f>
        <v/>
      </c>
      <c r="S284" s="45" t="str">
        <f>IF('CalcEng 2'!BC551&gt;0,'CalcEng 2'!BC551,"")</f>
        <v/>
      </c>
      <c r="T284" s="45" t="str">
        <f>IF('CalcEng 2'!BD551&gt;0,'CalcEng 2'!BD551,"")</f>
        <v/>
      </c>
      <c r="U284" s="45" t="str">
        <f>IF('CalcEng 2'!BE551&gt;0,'CalcEng 2'!BE551,"")</f>
        <v/>
      </c>
      <c r="V284" s="45" t="str">
        <f>IF('CalcEng 2'!BF551&gt;0,'CalcEng 2'!BF551,"")</f>
        <v/>
      </c>
      <c r="W284" s="54">
        <f t="shared" si="66"/>
        <v>0</v>
      </c>
      <c r="X284" s="6" t="str">
        <f t="shared" si="67"/>
        <v/>
      </c>
      <c r="Y284" s="8">
        <f t="shared" si="68"/>
        <v>0</v>
      </c>
      <c r="Z284" s="57" t="str">
        <f t="shared" si="80"/>
        <v>$0.00</v>
      </c>
      <c r="AA284" s="79" t="str">
        <f t="shared" si="78"/>
        <v/>
      </c>
      <c r="AB284" s="23"/>
      <c r="AC284" s="60">
        <f t="shared" si="69"/>
        <v>0</v>
      </c>
      <c r="AD284" s="60">
        <f t="shared" si="70"/>
        <v>0</v>
      </c>
      <c r="AE284">
        <f t="shared" si="71"/>
        <v>0</v>
      </c>
      <c r="AF284" s="60">
        <f t="shared" si="72"/>
        <v>0</v>
      </c>
      <c r="AG284">
        <f t="shared" si="73"/>
        <v>0</v>
      </c>
      <c r="AH284">
        <f t="shared" si="74"/>
        <v>0</v>
      </c>
      <c r="AI284" s="60">
        <f t="shared" si="75"/>
        <v>0</v>
      </c>
      <c r="AJ284" s="60">
        <f t="shared" si="76"/>
        <v>0</v>
      </c>
      <c r="AK284" s="60">
        <f t="shared" si="79"/>
        <v>0</v>
      </c>
      <c r="AL284" s="66">
        <f t="shared" si="77"/>
        <v>0</v>
      </c>
    </row>
    <row r="285" spans="1:38" ht="15.75" thickBot="1">
      <c r="A285">
        <v>274</v>
      </c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R285" s="45" t="str">
        <f>IF('CalcEng 2'!BB553&gt;0,'CalcEng 2'!BB553,"")</f>
        <v/>
      </c>
      <c r="S285" s="45" t="str">
        <f>IF('CalcEng 2'!BC553&gt;0,'CalcEng 2'!BC553,"")</f>
        <v/>
      </c>
      <c r="T285" s="45" t="str">
        <f>IF('CalcEng 2'!BD553&gt;0,'CalcEng 2'!BD553,"")</f>
        <v/>
      </c>
      <c r="U285" s="45" t="str">
        <f>IF('CalcEng 2'!BE553&gt;0,'CalcEng 2'!BE553,"")</f>
        <v/>
      </c>
      <c r="V285" s="45" t="str">
        <f>IF('CalcEng 2'!BF553&gt;0,'CalcEng 2'!BF553,"")</f>
        <v/>
      </c>
      <c r="W285" s="55">
        <f t="shared" si="66"/>
        <v>0</v>
      </c>
      <c r="X285" s="9" t="str">
        <f t="shared" si="67"/>
        <v/>
      </c>
      <c r="Y285" s="10">
        <f t="shared" si="68"/>
        <v>0</v>
      </c>
      <c r="Z285" s="57" t="str">
        <f t="shared" si="80"/>
        <v>$0.00</v>
      </c>
      <c r="AA285" s="79" t="str">
        <f t="shared" si="78"/>
        <v/>
      </c>
      <c r="AB285" s="23"/>
      <c r="AC285" s="60">
        <f t="shared" si="69"/>
        <v>0</v>
      </c>
      <c r="AD285" s="60">
        <f t="shared" si="70"/>
        <v>0</v>
      </c>
      <c r="AE285">
        <f t="shared" si="71"/>
        <v>0</v>
      </c>
      <c r="AF285" s="60">
        <f t="shared" si="72"/>
        <v>0</v>
      </c>
      <c r="AG285">
        <f t="shared" si="73"/>
        <v>0</v>
      </c>
      <c r="AH285">
        <f t="shared" si="74"/>
        <v>0</v>
      </c>
      <c r="AI285" s="60">
        <f t="shared" si="75"/>
        <v>0</v>
      </c>
      <c r="AJ285" s="60">
        <f t="shared" si="76"/>
        <v>0</v>
      </c>
      <c r="AK285" s="60">
        <f t="shared" si="79"/>
        <v>0</v>
      </c>
      <c r="AL285" s="66">
        <f t="shared" si="77"/>
        <v>0</v>
      </c>
    </row>
    <row r="286" spans="1:38" ht="15">
      <c r="A286">
        <v>275</v>
      </c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R286" s="45" t="str">
        <f>IF('CalcEng 2'!BB555&gt;0,'CalcEng 2'!BB555,"")</f>
        <v/>
      </c>
      <c r="S286" s="45" t="str">
        <f>IF('CalcEng 2'!BC555&gt;0,'CalcEng 2'!BC555,"")</f>
        <v/>
      </c>
      <c r="T286" s="45" t="str">
        <f>IF('CalcEng 2'!BD555&gt;0,'CalcEng 2'!BD555,"")</f>
        <v/>
      </c>
      <c r="U286" s="45" t="str">
        <f>IF('CalcEng 2'!BE555&gt;0,'CalcEng 2'!BE555,"")</f>
        <v/>
      </c>
      <c r="V286" s="45" t="str">
        <f>IF('CalcEng 2'!BF555&gt;0,'CalcEng 2'!BF555,"")</f>
        <v/>
      </c>
      <c r="W286" s="54">
        <f t="shared" si="66"/>
        <v>0</v>
      </c>
      <c r="X286" s="6" t="str">
        <f t="shared" si="67"/>
        <v/>
      </c>
      <c r="Y286" s="8">
        <f t="shared" si="68"/>
        <v>0</v>
      </c>
      <c r="Z286" s="57" t="str">
        <f t="shared" si="80"/>
        <v>$0.00</v>
      </c>
      <c r="AA286" s="79" t="str">
        <f t="shared" si="78"/>
        <v/>
      </c>
      <c r="AB286" s="23"/>
      <c r="AC286" s="60">
        <f t="shared" si="69"/>
        <v>0</v>
      </c>
      <c r="AD286" s="60">
        <f t="shared" si="70"/>
        <v>0</v>
      </c>
      <c r="AE286">
        <f t="shared" si="71"/>
        <v>0</v>
      </c>
      <c r="AF286" s="60">
        <f t="shared" si="72"/>
        <v>0</v>
      </c>
      <c r="AG286">
        <f t="shared" si="73"/>
        <v>0</v>
      </c>
      <c r="AH286">
        <f t="shared" si="74"/>
        <v>0</v>
      </c>
      <c r="AI286" s="60">
        <f t="shared" si="75"/>
        <v>0</v>
      </c>
      <c r="AJ286" s="60">
        <f t="shared" si="76"/>
        <v>0</v>
      </c>
      <c r="AK286" s="60">
        <f t="shared" si="79"/>
        <v>0</v>
      </c>
      <c r="AL286" s="66">
        <f t="shared" si="77"/>
        <v>0</v>
      </c>
    </row>
    <row r="287" spans="1:38" ht="15.75" thickBot="1">
      <c r="A287">
        <v>276</v>
      </c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R287" s="45" t="str">
        <f>IF('CalcEng 2'!BB557&gt;0,'CalcEng 2'!BB557,"")</f>
        <v/>
      </c>
      <c r="S287" s="45" t="str">
        <f>IF('CalcEng 2'!BC557&gt;0,'CalcEng 2'!BC557,"")</f>
        <v/>
      </c>
      <c r="T287" s="45" t="str">
        <f>IF('CalcEng 2'!BD557&gt;0,'CalcEng 2'!BD557,"")</f>
        <v/>
      </c>
      <c r="U287" s="45" t="str">
        <f>IF('CalcEng 2'!BE557&gt;0,'CalcEng 2'!BE557,"")</f>
        <v/>
      </c>
      <c r="V287" s="45" t="str">
        <f>IF('CalcEng 2'!BF557&gt;0,'CalcEng 2'!BF557,"")</f>
        <v/>
      </c>
      <c r="W287" s="55">
        <f t="shared" si="66"/>
        <v>0</v>
      </c>
      <c r="X287" s="9" t="str">
        <f t="shared" si="67"/>
        <v/>
      </c>
      <c r="Y287" s="10">
        <f t="shared" si="68"/>
        <v>0</v>
      </c>
      <c r="Z287" s="57" t="str">
        <f t="shared" si="80"/>
        <v>$0.00</v>
      </c>
      <c r="AA287" s="79" t="str">
        <f t="shared" si="78"/>
        <v/>
      </c>
      <c r="AB287" s="23"/>
      <c r="AC287" s="60">
        <f t="shared" si="69"/>
        <v>0</v>
      </c>
      <c r="AD287" s="60">
        <f t="shared" si="70"/>
        <v>0</v>
      </c>
      <c r="AE287">
        <f t="shared" si="71"/>
        <v>0</v>
      </c>
      <c r="AF287" s="60">
        <f t="shared" si="72"/>
        <v>0</v>
      </c>
      <c r="AG287">
        <f t="shared" si="73"/>
        <v>0</v>
      </c>
      <c r="AH287">
        <f t="shared" si="74"/>
        <v>0</v>
      </c>
      <c r="AI287" s="60">
        <f t="shared" si="75"/>
        <v>0</v>
      </c>
      <c r="AJ287" s="60">
        <f t="shared" si="76"/>
        <v>0</v>
      </c>
      <c r="AK287" s="60">
        <f t="shared" si="79"/>
        <v>0</v>
      </c>
      <c r="AL287" s="66">
        <f t="shared" si="77"/>
        <v>0</v>
      </c>
    </row>
    <row r="288" spans="1:38" ht="15">
      <c r="A288">
        <v>277</v>
      </c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R288" s="45" t="str">
        <f>IF('CalcEng 2'!BB559&gt;0,'CalcEng 2'!BB559,"")</f>
        <v/>
      </c>
      <c r="S288" s="45" t="str">
        <f>IF('CalcEng 2'!BC559&gt;0,'CalcEng 2'!BC559,"")</f>
        <v/>
      </c>
      <c r="T288" s="45" t="str">
        <f>IF('CalcEng 2'!BD559&gt;0,'CalcEng 2'!BD559,"")</f>
        <v/>
      </c>
      <c r="U288" s="45" t="str">
        <f>IF('CalcEng 2'!BE559&gt;0,'CalcEng 2'!BE559,"")</f>
        <v/>
      </c>
      <c r="V288" s="45" t="str">
        <f>IF('CalcEng 2'!BF559&gt;0,'CalcEng 2'!BF559,"")</f>
        <v/>
      </c>
      <c r="W288" s="54">
        <f t="shared" si="66"/>
        <v>0</v>
      </c>
      <c r="X288" s="6" t="str">
        <f t="shared" si="67"/>
        <v/>
      </c>
      <c r="Y288" s="8">
        <f t="shared" si="68"/>
        <v>0</v>
      </c>
      <c r="Z288" s="57" t="str">
        <f t="shared" si="80"/>
        <v>$0.00</v>
      </c>
      <c r="AA288" s="79" t="str">
        <f t="shared" si="78"/>
        <v/>
      </c>
      <c r="AB288" s="23"/>
      <c r="AC288" s="60">
        <f t="shared" si="69"/>
        <v>0</v>
      </c>
      <c r="AD288" s="60">
        <f t="shared" si="70"/>
        <v>0</v>
      </c>
      <c r="AE288">
        <f t="shared" si="71"/>
        <v>0</v>
      </c>
      <c r="AF288" s="60">
        <f t="shared" si="72"/>
        <v>0</v>
      </c>
      <c r="AG288">
        <f t="shared" si="73"/>
        <v>0</v>
      </c>
      <c r="AH288">
        <f t="shared" si="74"/>
        <v>0</v>
      </c>
      <c r="AI288" s="60">
        <f t="shared" si="75"/>
        <v>0</v>
      </c>
      <c r="AJ288" s="60">
        <f t="shared" si="76"/>
        <v>0</v>
      </c>
      <c r="AK288" s="60">
        <f t="shared" si="79"/>
        <v>0</v>
      </c>
      <c r="AL288" s="66">
        <f t="shared" si="77"/>
        <v>0</v>
      </c>
    </row>
    <row r="289" spans="1:38" ht="15.75" thickBot="1">
      <c r="A289">
        <v>278</v>
      </c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R289" s="45" t="str">
        <f>IF('CalcEng 2'!BB561&gt;0,'CalcEng 2'!BB561,"")</f>
        <v/>
      </c>
      <c r="S289" s="45" t="str">
        <f>IF('CalcEng 2'!BC561&gt;0,'CalcEng 2'!BC561,"")</f>
        <v/>
      </c>
      <c r="T289" s="45" t="str">
        <f>IF('CalcEng 2'!BD561&gt;0,'CalcEng 2'!BD561,"")</f>
        <v/>
      </c>
      <c r="U289" s="45" t="str">
        <f>IF('CalcEng 2'!BE561&gt;0,'CalcEng 2'!BE561,"")</f>
        <v/>
      </c>
      <c r="V289" s="45" t="str">
        <f>IF('CalcEng 2'!BF561&gt;0,'CalcEng 2'!BF561,"")</f>
        <v/>
      </c>
      <c r="W289" s="55">
        <f t="shared" si="66"/>
        <v>0</v>
      </c>
      <c r="X289" s="9" t="str">
        <f t="shared" si="67"/>
        <v/>
      </c>
      <c r="Y289" s="10">
        <f t="shared" si="68"/>
        <v>0</v>
      </c>
      <c r="Z289" s="57" t="str">
        <f t="shared" si="80"/>
        <v>$0.00</v>
      </c>
      <c r="AA289" s="79" t="str">
        <f t="shared" si="78"/>
        <v/>
      </c>
      <c r="AB289" s="23"/>
      <c r="AC289" s="60">
        <f t="shared" si="69"/>
        <v>0</v>
      </c>
      <c r="AD289" s="60">
        <f t="shared" si="70"/>
        <v>0</v>
      </c>
      <c r="AE289">
        <f t="shared" si="71"/>
        <v>0</v>
      </c>
      <c r="AF289" s="60">
        <f t="shared" si="72"/>
        <v>0</v>
      </c>
      <c r="AG289">
        <f t="shared" si="73"/>
        <v>0</v>
      </c>
      <c r="AH289">
        <f t="shared" si="74"/>
        <v>0</v>
      </c>
      <c r="AI289" s="60">
        <f t="shared" si="75"/>
        <v>0</v>
      </c>
      <c r="AJ289" s="60">
        <f t="shared" si="76"/>
        <v>0</v>
      </c>
      <c r="AK289" s="60">
        <f t="shared" si="79"/>
        <v>0</v>
      </c>
      <c r="AL289" s="66">
        <f t="shared" si="77"/>
        <v>0</v>
      </c>
    </row>
    <row r="290" spans="1:38" ht="15">
      <c r="A290">
        <v>279</v>
      </c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R290" s="45" t="str">
        <f>IF('CalcEng 2'!BB563&gt;0,'CalcEng 2'!BB563,"")</f>
        <v/>
      </c>
      <c r="S290" s="45" t="str">
        <f>IF('CalcEng 2'!BC563&gt;0,'CalcEng 2'!BC563,"")</f>
        <v/>
      </c>
      <c r="T290" s="45" t="str">
        <f>IF('CalcEng 2'!BD563&gt;0,'CalcEng 2'!BD563,"")</f>
        <v/>
      </c>
      <c r="U290" s="45" t="str">
        <f>IF('CalcEng 2'!BE563&gt;0,'CalcEng 2'!BE563,"")</f>
        <v/>
      </c>
      <c r="V290" s="45" t="str">
        <f>IF('CalcEng 2'!BF563&gt;0,'CalcEng 2'!BF563,"")</f>
        <v/>
      </c>
      <c r="W290" s="54">
        <f t="shared" si="66"/>
        <v>0</v>
      </c>
      <c r="X290" s="6" t="str">
        <f t="shared" si="67"/>
        <v/>
      </c>
      <c r="Y290" s="8">
        <f t="shared" si="68"/>
        <v>0</v>
      </c>
      <c r="Z290" s="57" t="str">
        <f t="shared" si="80"/>
        <v>$0.00</v>
      </c>
      <c r="AA290" s="79" t="str">
        <f t="shared" si="78"/>
        <v/>
      </c>
      <c r="AB290" s="23"/>
      <c r="AC290" s="60">
        <f t="shared" si="69"/>
        <v>0</v>
      </c>
      <c r="AD290" s="60">
        <f t="shared" si="70"/>
        <v>0</v>
      </c>
      <c r="AE290">
        <f t="shared" si="71"/>
        <v>0</v>
      </c>
      <c r="AF290" s="60">
        <f t="shared" si="72"/>
        <v>0</v>
      </c>
      <c r="AG290">
        <f t="shared" si="73"/>
        <v>0</v>
      </c>
      <c r="AH290">
        <f t="shared" si="74"/>
        <v>0</v>
      </c>
      <c r="AI290" s="60">
        <f t="shared" si="75"/>
        <v>0</v>
      </c>
      <c r="AJ290" s="60">
        <f t="shared" si="76"/>
        <v>0</v>
      </c>
      <c r="AK290" s="60">
        <f t="shared" si="79"/>
        <v>0</v>
      </c>
      <c r="AL290" s="66">
        <f t="shared" si="77"/>
        <v>0</v>
      </c>
    </row>
    <row r="291" spans="1:38" ht="15.75" thickBot="1">
      <c r="A291">
        <v>280</v>
      </c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R291" s="45" t="str">
        <f>IF('CalcEng 2'!BB565&gt;0,'CalcEng 2'!BB565,"")</f>
        <v/>
      </c>
      <c r="S291" s="45" t="str">
        <f>IF('CalcEng 2'!BC565&gt;0,'CalcEng 2'!BC565,"")</f>
        <v/>
      </c>
      <c r="T291" s="45" t="str">
        <f>IF('CalcEng 2'!BD565&gt;0,'CalcEng 2'!BD565,"")</f>
        <v/>
      </c>
      <c r="U291" s="45" t="str">
        <f>IF('CalcEng 2'!BE565&gt;0,'CalcEng 2'!BE565,"")</f>
        <v/>
      </c>
      <c r="V291" s="45" t="str">
        <f>IF('CalcEng 2'!BF565&gt;0,'CalcEng 2'!BF565,"")</f>
        <v/>
      </c>
      <c r="W291" s="55">
        <f t="shared" si="66"/>
        <v>0</v>
      </c>
      <c r="X291" s="9" t="str">
        <f t="shared" si="67"/>
        <v/>
      </c>
      <c r="Y291" s="10">
        <f t="shared" si="68"/>
        <v>0</v>
      </c>
      <c r="Z291" s="57" t="str">
        <f t="shared" si="80"/>
        <v>$0.00</v>
      </c>
      <c r="AA291" s="79" t="str">
        <f t="shared" si="78"/>
        <v/>
      </c>
      <c r="AB291" s="23"/>
      <c r="AC291" s="60">
        <f t="shared" si="69"/>
        <v>0</v>
      </c>
      <c r="AD291" s="60">
        <f t="shared" si="70"/>
        <v>0</v>
      </c>
      <c r="AE291">
        <f t="shared" si="71"/>
        <v>0</v>
      </c>
      <c r="AF291" s="60">
        <f t="shared" si="72"/>
        <v>0</v>
      </c>
      <c r="AG291">
        <f t="shared" si="73"/>
        <v>0</v>
      </c>
      <c r="AH291">
        <f t="shared" si="74"/>
        <v>0</v>
      </c>
      <c r="AI291" s="60">
        <f t="shared" si="75"/>
        <v>0</v>
      </c>
      <c r="AJ291" s="60">
        <f t="shared" si="76"/>
        <v>0</v>
      </c>
      <c r="AK291" s="60">
        <f t="shared" si="79"/>
        <v>0</v>
      </c>
      <c r="AL291" s="66">
        <f t="shared" si="77"/>
        <v>0</v>
      </c>
    </row>
    <row r="292" spans="1:38" ht="15">
      <c r="A292">
        <v>281</v>
      </c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R292" s="45" t="str">
        <f>IF('CalcEng 2'!BB567&gt;0,'CalcEng 2'!BB567,"")</f>
        <v/>
      </c>
      <c r="S292" s="45" t="str">
        <f>IF('CalcEng 2'!BC567&gt;0,'CalcEng 2'!BC567,"")</f>
        <v/>
      </c>
      <c r="T292" s="45" t="str">
        <f>IF('CalcEng 2'!BD567&gt;0,'CalcEng 2'!BD567,"")</f>
        <v/>
      </c>
      <c r="U292" s="45" t="str">
        <f>IF('CalcEng 2'!BE567&gt;0,'CalcEng 2'!BE567,"")</f>
        <v/>
      </c>
      <c r="V292" s="45" t="str">
        <f>IF('CalcEng 2'!BF567&gt;0,'CalcEng 2'!BF567,"")</f>
        <v/>
      </c>
      <c r="W292" s="54">
        <f t="shared" si="66"/>
        <v>0</v>
      </c>
      <c r="X292" s="6" t="str">
        <f t="shared" si="67"/>
        <v/>
      </c>
      <c r="Y292" s="8">
        <f t="shared" si="68"/>
        <v>0</v>
      </c>
      <c r="Z292" s="57" t="str">
        <f t="shared" si="80"/>
        <v>$0.00</v>
      </c>
      <c r="AA292" s="79" t="str">
        <f t="shared" si="78"/>
        <v/>
      </c>
      <c r="AB292" s="23"/>
      <c r="AC292" s="60">
        <f t="shared" si="69"/>
        <v>0</v>
      </c>
      <c r="AD292" s="60">
        <f t="shared" si="70"/>
        <v>0</v>
      </c>
      <c r="AE292">
        <f t="shared" si="71"/>
        <v>0</v>
      </c>
      <c r="AF292" s="60">
        <f t="shared" si="72"/>
        <v>0</v>
      </c>
      <c r="AG292">
        <f t="shared" si="73"/>
        <v>0</v>
      </c>
      <c r="AH292">
        <f t="shared" si="74"/>
        <v>0</v>
      </c>
      <c r="AI292" s="60">
        <f t="shared" si="75"/>
        <v>0</v>
      </c>
      <c r="AJ292" s="60">
        <f t="shared" si="76"/>
        <v>0</v>
      </c>
      <c r="AK292" s="60">
        <f t="shared" si="79"/>
        <v>0</v>
      </c>
      <c r="AL292" s="66">
        <f t="shared" si="77"/>
        <v>0</v>
      </c>
    </row>
    <row r="293" spans="1:38" ht="15.75" thickBot="1">
      <c r="A293">
        <v>282</v>
      </c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R293" s="45" t="str">
        <f>IF('CalcEng 2'!BB569&gt;0,'CalcEng 2'!BB569,"")</f>
        <v/>
      </c>
      <c r="S293" s="45" t="str">
        <f>IF('CalcEng 2'!BC569&gt;0,'CalcEng 2'!BC569,"")</f>
        <v/>
      </c>
      <c r="T293" s="45" t="str">
        <f>IF('CalcEng 2'!BD569&gt;0,'CalcEng 2'!BD569,"")</f>
        <v/>
      </c>
      <c r="U293" s="45" t="str">
        <f>IF('CalcEng 2'!BE569&gt;0,'CalcEng 2'!BE569,"")</f>
        <v/>
      </c>
      <c r="V293" s="45" t="str">
        <f>IF('CalcEng 2'!BF569&gt;0,'CalcEng 2'!BF569,"")</f>
        <v/>
      </c>
      <c r="W293" s="55">
        <f t="shared" si="66"/>
        <v>0</v>
      </c>
      <c r="X293" s="9" t="str">
        <f t="shared" si="67"/>
        <v/>
      </c>
      <c r="Y293" s="10">
        <f t="shared" si="68"/>
        <v>0</v>
      </c>
      <c r="Z293" s="57" t="str">
        <f t="shared" si="80"/>
        <v>$0.00</v>
      </c>
      <c r="AA293" s="79" t="str">
        <f t="shared" si="78"/>
        <v/>
      </c>
      <c r="AB293" s="23"/>
      <c r="AC293" s="60">
        <f t="shared" si="69"/>
        <v>0</v>
      </c>
      <c r="AD293" s="60">
        <f t="shared" si="70"/>
        <v>0</v>
      </c>
      <c r="AE293">
        <f t="shared" si="71"/>
        <v>0</v>
      </c>
      <c r="AF293" s="60">
        <f t="shared" si="72"/>
        <v>0</v>
      </c>
      <c r="AG293">
        <f t="shared" si="73"/>
        <v>0</v>
      </c>
      <c r="AH293">
        <f t="shared" si="74"/>
        <v>0</v>
      </c>
      <c r="AI293" s="60">
        <f t="shared" si="75"/>
        <v>0</v>
      </c>
      <c r="AJ293" s="60">
        <f t="shared" si="76"/>
        <v>0</v>
      </c>
      <c r="AK293" s="60">
        <f t="shared" si="79"/>
        <v>0</v>
      </c>
      <c r="AL293" s="66">
        <f t="shared" si="77"/>
        <v>0</v>
      </c>
    </row>
    <row r="294" spans="1:38" ht="15">
      <c r="A294">
        <v>283</v>
      </c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R294" s="45" t="str">
        <f>IF('CalcEng 2'!BB571&gt;0,'CalcEng 2'!BB571,"")</f>
        <v/>
      </c>
      <c r="S294" s="45" t="str">
        <f>IF('CalcEng 2'!BC571&gt;0,'CalcEng 2'!BC571,"")</f>
        <v/>
      </c>
      <c r="T294" s="45" t="str">
        <f>IF('CalcEng 2'!BD571&gt;0,'CalcEng 2'!BD571,"")</f>
        <v/>
      </c>
      <c r="U294" s="45" t="str">
        <f>IF('CalcEng 2'!BE571&gt;0,'CalcEng 2'!BE571,"")</f>
        <v/>
      </c>
      <c r="V294" s="45" t="str">
        <f>IF('CalcEng 2'!BF571&gt;0,'CalcEng 2'!BF571,"")</f>
        <v/>
      </c>
      <c r="W294" s="54">
        <f t="shared" si="66"/>
        <v>0</v>
      </c>
      <c r="X294" s="6" t="str">
        <f t="shared" si="67"/>
        <v/>
      </c>
      <c r="Y294" s="8">
        <f t="shared" si="68"/>
        <v>0</v>
      </c>
      <c r="Z294" s="57" t="str">
        <f t="shared" si="80"/>
        <v>$0.00</v>
      </c>
      <c r="AA294" s="79" t="str">
        <f t="shared" si="78"/>
        <v/>
      </c>
      <c r="AB294" s="23"/>
      <c r="AC294" s="60">
        <f t="shared" si="69"/>
        <v>0</v>
      </c>
      <c r="AD294" s="60">
        <f t="shared" si="70"/>
        <v>0</v>
      </c>
      <c r="AE294">
        <f t="shared" si="71"/>
        <v>0</v>
      </c>
      <c r="AF294" s="60">
        <f t="shared" si="72"/>
        <v>0</v>
      </c>
      <c r="AG294">
        <f t="shared" si="73"/>
        <v>0</v>
      </c>
      <c r="AH294">
        <f t="shared" si="74"/>
        <v>0</v>
      </c>
      <c r="AI294" s="60">
        <f t="shared" si="75"/>
        <v>0</v>
      </c>
      <c r="AJ294" s="60">
        <f t="shared" si="76"/>
        <v>0</v>
      </c>
      <c r="AK294" s="60">
        <f t="shared" si="79"/>
        <v>0</v>
      </c>
      <c r="AL294" s="66">
        <f t="shared" si="77"/>
        <v>0</v>
      </c>
    </row>
    <row r="295" spans="1:38" ht="15.75" thickBot="1">
      <c r="A295">
        <v>284</v>
      </c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R295" s="45" t="str">
        <f>IF('CalcEng 2'!BB573&gt;0,'CalcEng 2'!BB573,"")</f>
        <v/>
      </c>
      <c r="S295" s="45" t="str">
        <f>IF('CalcEng 2'!BC573&gt;0,'CalcEng 2'!BC573,"")</f>
        <v/>
      </c>
      <c r="T295" s="45" t="str">
        <f>IF('CalcEng 2'!BD573&gt;0,'CalcEng 2'!BD573,"")</f>
        <v/>
      </c>
      <c r="U295" s="45" t="str">
        <f>IF('CalcEng 2'!BE573&gt;0,'CalcEng 2'!BE573,"")</f>
        <v/>
      </c>
      <c r="V295" s="45" t="str">
        <f>IF('CalcEng 2'!BF573&gt;0,'CalcEng 2'!BF573,"")</f>
        <v/>
      </c>
      <c r="W295" s="55">
        <f t="shared" si="66"/>
        <v>0</v>
      </c>
      <c r="X295" s="9" t="str">
        <f t="shared" si="67"/>
        <v/>
      </c>
      <c r="Y295" s="10">
        <f t="shared" si="68"/>
        <v>0</v>
      </c>
      <c r="Z295" s="57" t="str">
        <f t="shared" si="80"/>
        <v>$0.00</v>
      </c>
      <c r="AA295" s="79" t="str">
        <f t="shared" si="78"/>
        <v/>
      </c>
      <c r="AB295" s="23"/>
      <c r="AC295" s="60">
        <f t="shared" si="69"/>
        <v>0</v>
      </c>
      <c r="AD295" s="60">
        <f t="shared" si="70"/>
        <v>0</v>
      </c>
      <c r="AE295">
        <f t="shared" si="71"/>
        <v>0</v>
      </c>
      <c r="AF295" s="60">
        <f t="shared" si="72"/>
        <v>0</v>
      </c>
      <c r="AG295">
        <f t="shared" si="73"/>
        <v>0</v>
      </c>
      <c r="AH295">
        <f t="shared" si="74"/>
        <v>0</v>
      </c>
      <c r="AI295" s="60">
        <f t="shared" si="75"/>
        <v>0</v>
      </c>
      <c r="AJ295" s="60">
        <f t="shared" si="76"/>
        <v>0</v>
      </c>
      <c r="AK295" s="60">
        <f t="shared" si="79"/>
        <v>0</v>
      </c>
      <c r="AL295" s="66">
        <f t="shared" si="77"/>
        <v>0</v>
      </c>
    </row>
    <row r="296" spans="1:38" ht="15">
      <c r="A296">
        <v>285</v>
      </c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R296" s="45" t="str">
        <f>IF('CalcEng 2'!BB575&gt;0,'CalcEng 2'!BB575,"")</f>
        <v/>
      </c>
      <c r="S296" s="45" t="str">
        <f>IF('CalcEng 2'!BC575&gt;0,'CalcEng 2'!BC575,"")</f>
        <v/>
      </c>
      <c r="T296" s="45" t="str">
        <f>IF('CalcEng 2'!BD575&gt;0,'CalcEng 2'!BD575,"")</f>
        <v/>
      </c>
      <c r="U296" s="45" t="str">
        <f>IF('CalcEng 2'!BE575&gt;0,'CalcEng 2'!BE575,"")</f>
        <v/>
      </c>
      <c r="V296" s="45" t="str">
        <f>IF('CalcEng 2'!BF575&gt;0,'CalcEng 2'!BF575,"")</f>
        <v/>
      </c>
      <c r="W296" s="54">
        <f t="shared" si="66"/>
        <v>0</v>
      </c>
      <c r="X296" s="6" t="str">
        <f t="shared" si="67"/>
        <v/>
      </c>
      <c r="Y296" s="8">
        <f t="shared" si="68"/>
        <v>0</v>
      </c>
      <c r="Z296" s="57" t="str">
        <f t="shared" si="80"/>
        <v>$0.00</v>
      </c>
      <c r="AA296" s="79" t="str">
        <f t="shared" si="78"/>
        <v/>
      </c>
      <c r="AB296" s="23"/>
      <c r="AC296" s="60">
        <f t="shared" si="69"/>
        <v>0</v>
      </c>
      <c r="AD296" s="60">
        <f t="shared" si="70"/>
        <v>0</v>
      </c>
      <c r="AE296">
        <f t="shared" si="71"/>
        <v>0</v>
      </c>
      <c r="AF296" s="60">
        <f t="shared" si="72"/>
        <v>0</v>
      </c>
      <c r="AG296">
        <f t="shared" si="73"/>
        <v>0</v>
      </c>
      <c r="AH296">
        <f t="shared" si="74"/>
        <v>0</v>
      </c>
      <c r="AI296" s="60">
        <f t="shared" si="75"/>
        <v>0</v>
      </c>
      <c r="AJ296" s="60">
        <f t="shared" si="76"/>
        <v>0</v>
      </c>
      <c r="AK296" s="60">
        <f t="shared" si="79"/>
        <v>0</v>
      </c>
      <c r="AL296" s="66">
        <f t="shared" si="77"/>
        <v>0</v>
      </c>
    </row>
    <row r="297" spans="1:38" ht="15.75" thickBot="1">
      <c r="A297">
        <v>286</v>
      </c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R297" s="45" t="str">
        <f>IF('CalcEng 2'!BB577&gt;0,'CalcEng 2'!BB577,"")</f>
        <v/>
      </c>
      <c r="S297" s="45" t="str">
        <f>IF('CalcEng 2'!BC577&gt;0,'CalcEng 2'!BC577,"")</f>
        <v/>
      </c>
      <c r="T297" s="45" t="str">
        <f>IF('CalcEng 2'!BD577&gt;0,'CalcEng 2'!BD577,"")</f>
        <v/>
      </c>
      <c r="U297" s="45" t="str">
        <f>IF('CalcEng 2'!BE577&gt;0,'CalcEng 2'!BE577,"")</f>
        <v/>
      </c>
      <c r="V297" s="45" t="str">
        <f>IF('CalcEng 2'!BF577&gt;0,'CalcEng 2'!BF577,"")</f>
        <v/>
      </c>
      <c r="W297" s="55">
        <f t="shared" si="66"/>
        <v>0</v>
      </c>
      <c r="X297" s="9" t="str">
        <f t="shared" si="67"/>
        <v/>
      </c>
      <c r="Y297" s="10">
        <f t="shared" si="68"/>
        <v>0</v>
      </c>
      <c r="Z297" s="57" t="str">
        <f t="shared" si="80"/>
        <v>$0.00</v>
      </c>
      <c r="AA297" s="79" t="str">
        <f t="shared" si="78"/>
        <v/>
      </c>
      <c r="AB297" s="23"/>
      <c r="AC297" s="60">
        <f t="shared" si="69"/>
        <v>0</v>
      </c>
      <c r="AD297" s="60">
        <f t="shared" si="70"/>
        <v>0</v>
      </c>
      <c r="AE297">
        <f t="shared" si="71"/>
        <v>0</v>
      </c>
      <c r="AF297" s="60">
        <f t="shared" si="72"/>
        <v>0</v>
      </c>
      <c r="AG297">
        <f t="shared" si="73"/>
        <v>0</v>
      </c>
      <c r="AH297">
        <f t="shared" si="74"/>
        <v>0</v>
      </c>
      <c r="AI297" s="60">
        <f t="shared" si="75"/>
        <v>0</v>
      </c>
      <c r="AJ297" s="60">
        <f t="shared" si="76"/>
        <v>0</v>
      </c>
      <c r="AK297" s="60">
        <f t="shared" si="79"/>
        <v>0</v>
      </c>
      <c r="AL297" s="66">
        <f t="shared" si="77"/>
        <v>0</v>
      </c>
    </row>
    <row r="298" spans="1:38" ht="15">
      <c r="A298">
        <v>287</v>
      </c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R298" s="45" t="str">
        <f>IF('CalcEng 2'!BB579&gt;0,'CalcEng 2'!BB579,"")</f>
        <v/>
      </c>
      <c r="S298" s="45" t="str">
        <f>IF('CalcEng 2'!BC579&gt;0,'CalcEng 2'!BC579,"")</f>
        <v/>
      </c>
      <c r="T298" s="45" t="str">
        <f>IF('CalcEng 2'!BD579&gt;0,'CalcEng 2'!BD579,"")</f>
        <v/>
      </c>
      <c r="U298" s="45" t="str">
        <f>IF('CalcEng 2'!BE579&gt;0,'CalcEng 2'!BE579,"")</f>
        <v/>
      </c>
      <c r="V298" s="45" t="str">
        <f>IF('CalcEng 2'!BF579&gt;0,'CalcEng 2'!BF579,"")</f>
        <v/>
      </c>
      <c r="W298" s="54">
        <f t="shared" si="66"/>
        <v>0</v>
      </c>
      <c r="X298" s="6" t="str">
        <f t="shared" si="67"/>
        <v/>
      </c>
      <c r="Y298" s="8">
        <f t="shared" si="68"/>
        <v>0</v>
      </c>
      <c r="Z298" s="57" t="str">
        <f t="shared" si="80"/>
        <v>$0.00</v>
      </c>
      <c r="AA298" s="79" t="str">
        <f t="shared" si="78"/>
        <v/>
      </c>
      <c r="AB298" s="23"/>
      <c r="AC298" s="60">
        <f t="shared" si="69"/>
        <v>0</v>
      </c>
      <c r="AD298" s="60">
        <f t="shared" si="70"/>
        <v>0</v>
      </c>
      <c r="AE298">
        <f t="shared" si="71"/>
        <v>0</v>
      </c>
      <c r="AF298" s="60">
        <f t="shared" si="72"/>
        <v>0</v>
      </c>
      <c r="AG298">
        <f t="shared" si="73"/>
        <v>0</v>
      </c>
      <c r="AH298">
        <f t="shared" si="74"/>
        <v>0</v>
      </c>
      <c r="AI298" s="60">
        <f t="shared" si="75"/>
        <v>0</v>
      </c>
      <c r="AJ298" s="60">
        <f t="shared" si="76"/>
        <v>0</v>
      </c>
      <c r="AK298" s="60">
        <f t="shared" si="79"/>
        <v>0</v>
      </c>
      <c r="AL298" s="66">
        <f t="shared" si="77"/>
        <v>0</v>
      </c>
    </row>
    <row r="299" spans="1:38" ht="15.75" thickBot="1">
      <c r="A299">
        <v>288</v>
      </c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R299" s="45" t="str">
        <f>IF('CalcEng 2'!BB581&gt;0,'CalcEng 2'!BB581,"")</f>
        <v/>
      </c>
      <c r="S299" s="45" t="str">
        <f>IF('CalcEng 2'!BC581&gt;0,'CalcEng 2'!BC581,"")</f>
        <v/>
      </c>
      <c r="T299" s="45" t="str">
        <f>IF('CalcEng 2'!BD581&gt;0,'CalcEng 2'!BD581,"")</f>
        <v/>
      </c>
      <c r="U299" s="45" t="str">
        <f>IF('CalcEng 2'!BE581&gt;0,'CalcEng 2'!BE581,"")</f>
        <v/>
      </c>
      <c r="V299" s="45" t="str">
        <f>IF('CalcEng 2'!BF581&gt;0,'CalcEng 2'!BF581,"")</f>
        <v/>
      </c>
      <c r="W299" s="55">
        <f t="shared" si="66"/>
        <v>0</v>
      </c>
      <c r="X299" s="9" t="str">
        <f t="shared" si="67"/>
        <v/>
      </c>
      <c r="Y299" s="10">
        <f t="shared" si="68"/>
        <v>0</v>
      </c>
      <c r="Z299" s="57" t="str">
        <f t="shared" si="80"/>
        <v>$0.00</v>
      </c>
      <c r="AA299" s="79" t="str">
        <f t="shared" si="78"/>
        <v/>
      </c>
      <c r="AB299" s="23"/>
      <c r="AC299" s="60">
        <f t="shared" si="69"/>
        <v>0</v>
      </c>
      <c r="AD299" s="60">
        <f t="shared" si="70"/>
        <v>0</v>
      </c>
      <c r="AE299">
        <f t="shared" si="71"/>
        <v>0</v>
      </c>
      <c r="AF299" s="60">
        <f t="shared" si="72"/>
        <v>0</v>
      </c>
      <c r="AG299">
        <f t="shared" si="73"/>
        <v>0</v>
      </c>
      <c r="AH299">
        <f t="shared" si="74"/>
        <v>0</v>
      </c>
      <c r="AI299" s="60">
        <f t="shared" si="75"/>
        <v>0</v>
      </c>
      <c r="AJ299" s="60">
        <f t="shared" si="76"/>
        <v>0</v>
      </c>
      <c r="AK299" s="60">
        <f t="shared" si="79"/>
        <v>0</v>
      </c>
      <c r="AL299" s="66">
        <f t="shared" si="77"/>
        <v>0</v>
      </c>
    </row>
    <row r="300" spans="1:38" ht="15">
      <c r="A300">
        <v>289</v>
      </c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R300" s="45" t="str">
        <f>IF('CalcEng 2'!BB583&gt;0,'CalcEng 2'!BB583,"")</f>
        <v/>
      </c>
      <c r="S300" s="45" t="str">
        <f>IF('CalcEng 2'!BC583&gt;0,'CalcEng 2'!BC583,"")</f>
        <v/>
      </c>
      <c r="T300" s="45" t="str">
        <f>IF('CalcEng 2'!BD583&gt;0,'CalcEng 2'!BD583,"")</f>
        <v/>
      </c>
      <c r="U300" s="45" t="str">
        <f>IF('CalcEng 2'!BE583&gt;0,'CalcEng 2'!BE583,"")</f>
        <v/>
      </c>
      <c r="V300" s="45" t="str">
        <f>IF('CalcEng 2'!BF583&gt;0,'CalcEng 2'!BF583,"")</f>
        <v/>
      </c>
      <c r="W300" s="54">
        <f t="shared" si="66"/>
        <v>0</v>
      </c>
      <c r="X300" s="6" t="str">
        <f t="shared" si="67"/>
        <v/>
      </c>
      <c r="Y300" s="8">
        <f t="shared" si="68"/>
        <v>0</v>
      </c>
      <c r="Z300" s="57" t="str">
        <f t="shared" si="80"/>
        <v>$0.00</v>
      </c>
      <c r="AA300" s="79" t="str">
        <f t="shared" si="78"/>
        <v/>
      </c>
      <c r="AB300" s="23"/>
      <c r="AC300" s="60">
        <f t="shared" si="69"/>
        <v>0</v>
      </c>
      <c r="AD300" s="60">
        <f t="shared" si="70"/>
        <v>0</v>
      </c>
      <c r="AE300">
        <f t="shared" si="71"/>
        <v>0</v>
      </c>
      <c r="AF300" s="60">
        <f t="shared" si="72"/>
        <v>0</v>
      </c>
      <c r="AG300">
        <f t="shared" si="73"/>
        <v>0</v>
      </c>
      <c r="AH300">
        <f t="shared" si="74"/>
        <v>0</v>
      </c>
      <c r="AI300" s="60">
        <f t="shared" si="75"/>
        <v>0</v>
      </c>
      <c r="AJ300" s="60">
        <f t="shared" si="76"/>
        <v>0</v>
      </c>
      <c r="AK300" s="60">
        <f t="shared" si="79"/>
        <v>0</v>
      </c>
      <c r="AL300" s="66">
        <f t="shared" si="77"/>
        <v>0</v>
      </c>
    </row>
    <row r="301" spans="1:38" ht="15.75" thickBot="1">
      <c r="A301">
        <v>290</v>
      </c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R301" s="45" t="str">
        <f>IF('CalcEng 2'!BB585&gt;0,'CalcEng 2'!BB585,"")</f>
        <v/>
      </c>
      <c r="S301" s="45" t="str">
        <f>IF('CalcEng 2'!BC585&gt;0,'CalcEng 2'!BC585,"")</f>
        <v/>
      </c>
      <c r="T301" s="45" t="str">
        <f>IF('CalcEng 2'!BD585&gt;0,'CalcEng 2'!BD585,"")</f>
        <v/>
      </c>
      <c r="U301" s="45" t="str">
        <f>IF('CalcEng 2'!BE585&gt;0,'CalcEng 2'!BE585,"")</f>
        <v/>
      </c>
      <c r="V301" s="45" t="str">
        <f>IF('CalcEng 2'!BF585&gt;0,'CalcEng 2'!BF585,"")</f>
        <v/>
      </c>
      <c r="W301" s="55">
        <f t="shared" si="66"/>
        <v>0</v>
      </c>
      <c r="X301" s="9" t="str">
        <f t="shared" si="67"/>
        <v/>
      </c>
      <c r="Y301" s="10">
        <f t="shared" si="68"/>
        <v>0</v>
      </c>
      <c r="Z301" s="57" t="str">
        <f t="shared" si="80"/>
        <v>$0.00</v>
      </c>
      <c r="AA301" s="79" t="str">
        <f t="shared" si="78"/>
        <v/>
      </c>
      <c r="AB301" s="23"/>
      <c r="AC301" s="60">
        <f t="shared" si="69"/>
        <v>0</v>
      </c>
      <c r="AD301" s="60">
        <f t="shared" si="70"/>
        <v>0</v>
      </c>
      <c r="AE301">
        <f t="shared" si="71"/>
        <v>0</v>
      </c>
      <c r="AF301" s="60">
        <f t="shared" si="72"/>
        <v>0</v>
      </c>
      <c r="AG301">
        <f t="shared" si="73"/>
        <v>0</v>
      </c>
      <c r="AH301">
        <f t="shared" si="74"/>
        <v>0</v>
      </c>
      <c r="AI301" s="60">
        <f t="shared" si="75"/>
        <v>0</v>
      </c>
      <c r="AJ301" s="60">
        <f t="shared" si="76"/>
        <v>0</v>
      </c>
      <c r="AK301" s="60">
        <f t="shared" si="79"/>
        <v>0</v>
      </c>
      <c r="AL301" s="66">
        <f t="shared" si="77"/>
        <v>0</v>
      </c>
    </row>
    <row r="302" spans="1:38" ht="15">
      <c r="A302">
        <v>291</v>
      </c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R302" s="45" t="str">
        <f>IF('CalcEng 2'!BB587&gt;0,'CalcEng 2'!BB587,"")</f>
        <v/>
      </c>
      <c r="S302" s="45" t="str">
        <f>IF('CalcEng 2'!BC587&gt;0,'CalcEng 2'!BC587,"")</f>
        <v/>
      </c>
      <c r="T302" s="45" t="str">
        <f>IF('CalcEng 2'!BD587&gt;0,'CalcEng 2'!BD587,"")</f>
        <v/>
      </c>
      <c r="U302" s="45" t="str">
        <f>IF('CalcEng 2'!BE587&gt;0,'CalcEng 2'!BE587,"")</f>
        <v/>
      </c>
      <c r="V302" s="45" t="str">
        <f>IF('CalcEng 2'!BF587&gt;0,'CalcEng 2'!BF587,"")</f>
        <v/>
      </c>
      <c r="W302" s="54">
        <f t="shared" si="66"/>
        <v>0</v>
      </c>
      <c r="X302" s="6" t="str">
        <f t="shared" si="67"/>
        <v/>
      </c>
      <c r="Y302" s="8">
        <f t="shared" si="68"/>
        <v>0</v>
      </c>
      <c r="Z302" s="57" t="str">
        <f t="shared" si="80"/>
        <v>$0.00</v>
      </c>
      <c r="AA302" s="79" t="str">
        <f t="shared" si="78"/>
        <v/>
      </c>
      <c r="AB302" s="23"/>
      <c r="AC302" s="60">
        <f t="shared" si="69"/>
        <v>0</v>
      </c>
      <c r="AD302" s="60">
        <f t="shared" si="70"/>
        <v>0</v>
      </c>
      <c r="AE302">
        <f t="shared" si="71"/>
        <v>0</v>
      </c>
      <c r="AF302" s="60">
        <f t="shared" si="72"/>
        <v>0</v>
      </c>
      <c r="AG302">
        <f t="shared" si="73"/>
        <v>0</v>
      </c>
      <c r="AH302">
        <f t="shared" si="74"/>
        <v>0</v>
      </c>
      <c r="AI302" s="60">
        <f t="shared" si="75"/>
        <v>0</v>
      </c>
      <c r="AJ302" s="60">
        <f t="shared" si="76"/>
        <v>0</v>
      </c>
      <c r="AK302" s="60">
        <f t="shared" si="79"/>
        <v>0</v>
      </c>
      <c r="AL302" s="66">
        <f t="shared" si="77"/>
        <v>0</v>
      </c>
    </row>
    <row r="303" spans="1:38" ht="15.75" thickBot="1">
      <c r="A303">
        <v>292</v>
      </c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R303" s="45" t="str">
        <f>IF('CalcEng 2'!BB589&gt;0,'CalcEng 2'!BB589,"")</f>
        <v/>
      </c>
      <c r="S303" s="45" t="str">
        <f>IF('CalcEng 2'!BC589&gt;0,'CalcEng 2'!BC589,"")</f>
        <v/>
      </c>
      <c r="T303" s="45" t="str">
        <f>IF('CalcEng 2'!BD589&gt;0,'CalcEng 2'!BD589,"")</f>
        <v/>
      </c>
      <c r="U303" s="45" t="str">
        <f>IF('CalcEng 2'!BE589&gt;0,'CalcEng 2'!BE589,"")</f>
        <v/>
      </c>
      <c r="V303" s="45" t="str">
        <f>IF('CalcEng 2'!BF589&gt;0,'CalcEng 2'!BF589,"")</f>
        <v/>
      </c>
      <c r="W303" s="55">
        <f t="shared" si="66"/>
        <v>0</v>
      </c>
      <c r="X303" s="9" t="str">
        <f t="shared" si="67"/>
        <v/>
      </c>
      <c r="Y303" s="10">
        <f t="shared" si="68"/>
        <v>0</v>
      </c>
      <c r="Z303" s="57" t="str">
        <f t="shared" si="80"/>
        <v>$0.00</v>
      </c>
      <c r="AA303" s="79" t="str">
        <f t="shared" si="78"/>
        <v/>
      </c>
      <c r="AB303" s="23"/>
      <c r="AC303" s="60">
        <f t="shared" si="69"/>
        <v>0</v>
      </c>
      <c r="AD303" s="60">
        <f t="shared" si="70"/>
        <v>0</v>
      </c>
      <c r="AE303">
        <f t="shared" si="71"/>
        <v>0</v>
      </c>
      <c r="AF303" s="60">
        <f t="shared" si="72"/>
        <v>0</v>
      </c>
      <c r="AG303">
        <f t="shared" si="73"/>
        <v>0</v>
      </c>
      <c r="AH303">
        <f t="shared" si="74"/>
        <v>0</v>
      </c>
      <c r="AI303" s="60">
        <f t="shared" si="75"/>
        <v>0</v>
      </c>
      <c r="AJ303" s="60">
        <f t="shared" si="76"/>
        <v>0</v>
      </c>
      <c r="AK303" s="60">
        <f t="shared" si="79"/>
        <v>0</v>
      </c>
      <c r="AL303" s="66">
        <f t="shared" si="77"/>
        <v>0</v>
      </c>
    </row>
    <row r="304" spans="1:38" ht="15">
      <c r="A304">
        <v>293</v>
      </c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R304" s="45" t="str">
        <f>IF('CalcEng 2'!BB591&gt;0,'CalcEng 2'!BB591,"")</f>
        <v/>
      </c>
      <c r="S304" s="45" t="str">
        <f>IF('CalcEng 2'!BC591&gt;0,'CalcEng 2'!BC591,"")</f>
        <v/>
      </c>
      <c r="T304" s="45" t="str">
        <f>IF('CalcEng 2'!BD591&gt;0,'CalcEng 2'!BD591,"")</f>
        <v/>
      </c>
      <c r="U304" s="45" t="str">
        <f>IF('CalcEng 2'!BE591&gt;0,'CalcEng 2'!BE591,"")</f>
        <v/>
      </c>
      <c r="V304" s="45" t="str">
        <f>IF('CalcEng 2'!BF591&gt;0,'CalcEng 2'!BF591,"")</f>
        <v/>
      </c>
      <c r="W304" s="54">
        <f t="shared" si="66"/>
        <v>0</v>
      </c>
      <c r="X304" s="6" t="str">
        <f t="shared" si="67"/>
        <v/>
      </c>
      <c r="Y304" s="8">
        <f t="shared" si="68"/>
        <v>0</v>
      </c>
      <c r="Z304" s="57" t="str">
        <f t="shared" si="80"/>
        <v>$0.00</v>
      </c>
      <c r="AA304" s="79" t="str">
        <f t="shared" si="78"/>
        <v/>
      </c>
      <c r="AB304" s="23"/>
      <c r="AC304" s="60">
        <f t="shared" si="69"/>
        <v>0</v>
      </c>
      <c r="AD304" s="60">
        <f t="shared" si="70"/>
        <v>0</v>
      </c>
      <c r="AE304">
        <f t="shared" si="71"/>
        <v>0</v>
      </c>
      <c r="AF304" s="60">
        <f t="shared" si="72"/>
        <v>0</v>
      </c>
      <c r="AG304">
        <f t="shared" si="73"/>
        <v>0</v>
      </c>
      <c r="AH304">
        <f t="shared" si="74"/>
        <v>0</v>
      </c>
      <c r="AI304" s="60">
        <f t="shared" si="75"/>
        <v>0</v>
      </c>
      <c r="AJ304" s="60">
        <f t="shared" si="76"/>
        <v>0</v>
      </c>
      <c r="AK304" s="60">
        <f t="shared" si="79"/>
        <v>0</v>
      </c>
      <c r="AL304" s="66">
        <f t="shared" si="77"/>
        <v>0</v>
      </c>
    </row>
    <row r="305" spans="1:38" ht="15.75" thickBot="1">
      <c r="A305">
        <v>294</v>
      </c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R305" s="45" t="str">
        <f>IF('CalcEng 2'!BB593&gt;0,'CalcEng 2'!BB593,"")</f>
        <v/>
      </c>
      <c r="S305" s="45" t="str">
        <f>IF('CalcEng 2'!BC593&gt;0,'CalcEng 2'!BC593,"")</f>
        <v/>
      </c>
      <c r="T305" s="45" t="str">
        <f>IF('CalcEng 2'!BD593&gt;0,'CalcEng 2'!BD593,"")</f>
        <v/>
      </c>
      <c r="U305" s="45" t="str">
        <f>IF('CalcEng 2'!BE593&gt;0,'CalcEng 2'!BE593,"")</f>
        <v/>
      </c>
      <c r="V305" s="45" t="str">
        <f>IF('CalcEng 2'!BF593&gt;0,'CalcEng 2'!BF593,"")</f>
        <v/>
      </c>
      <c r="W305" s="55">
        <f t="shared" si="66"/>
        <v>0</v>
      </c>
      <c r="X305" s="9" t="str">
        <f t="shared" si="67"/>
        <v/>
      </c>
      <c r="Y305" s="10">
        <f t="shared" si="68"/>
        <v>0</v>
      </c>
      <c r="Z305" s="57" t="str">
        <f t="shared" si="80"/>
        <v>$0.00</v>
      </c>
      <c r="AA305" s="79" t="str">
        <f t="shared" si="78"/>
        <v/>
      </c>
      <c r="AB305" s="23"/>
      <c r="AC305" s="60">
        <f t="shared" si="69"/>
        <v>0</v>
      </c>
      <c r="AD305" s="60">
        <f t="shared" si="70"/>
        <v>0</v>
      </c>
      <c r="AE305">
        <f t="shared" si="71"/>
        <v>0</v>
      </c>
      <c r="AF305" s="60">
        <f t="shared" si="72"/>
        <v>0</v>
      </c>
      <c r="AG305">
        <f t="shared" si="73"/>
        <v>0</v>
      </c>
      <c r="AH305">
        <f t="shared" si="74"/>
        <v>0</v>
      </c>
      <c r="AI305" s="60">
        <f t="shared" si="75"/>
        <v>0</v>
      </c>
      <c r="AJ305" s="60">
        <f t="shared" si="76"/>
        <v>0</v>
      </c>
      <c r="AK305" s="60">
        <f t="shared" si="79"/>
        <v>0</v>
      </c>
      <c r="AL305" s="66">
        <f t="shared" si="77"/>
        <v>0</v>
      </c>
    </row>
    <row r="306" spans="1:38" ht="15">
      <c r="A306">
        <v>295</v>
      </c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R306" s="45" t="str">
        <f>IF('CalcEng 2'!BB595&gt;0,'CalcEng 2'!BB595,"")</f>
        <v/>
      </c>
      <c r="S306" s="45" t="str">
        <f>IF('CalcEng 2'!BC595&gt;0,'CalcEng 2'!BC595,"")</f>
        <v/>
      </c>
      <c r="T306" s="45" t="str">
        <f>IF('CalcEng 2'!BD595&gt;0,'CalcEng 2'!BD595,"")</f>
        <v/>
      </c>
      <c r="U306" s="45" t="str">
        <f>IF('CalcEng 2'!BE595&gt;0,'CalcEng 2'!BE595,"")</f>
        <v/>
      </c>
      <c r="V306" s="45" t="str">
        <f>IF('CalcEng 2'!BF595&gt;0,'CalcEng 2'!BF595,"")</f>
        <v/>
      </c>
      <c r="W306" s="54">
        <f t="shared" si="66"/>
        <v>0</v>
      </c>
      <c r="X306" s="6" t="str">
        <f t="shared" si="67"/>
        <v/>
      </c>
      <c r="Y306" s="8">
        <f t="shared" si="68"/>
        <v>0</v>
      </c>
      <c r="Z306" s="57" t="str">
        <f t="shared" si="80"/>
        <v>$0.00</v>
      </c>
      <c r="AA306" s="79" t="str">
        <f t="shared" si="78"/>
        <v/>
      </c>
      <c r="AB306" s="23"/>
      <c r="AC306" s="60">
        <f t="shared" si="69"/>
        <v>0</v>
      </c>
      <c r="AD306" s="60">
        <f t="shared" si="70"/>
        <v>0</v>
      </c>
      <c r="AE306">
        <f t="shared" si="71"/>
        <v>0</v>
      </c>
      <c r="AF306" s="60">
        <f t="shared" si="72"/>
        <v>0</v>
      </c>
      <c r="AG306">
        <f t="shared" si="73"/>
        <v>0</v>
      </c>
      <c r="AH306">
        <f t="shared" si="74"/>
        <v>0</v>
      </c>
      <c r="AI306" s="60">
        <f t="shared" si="75"/>
        <v>0</v>
      </c>
      <c r="AJ306" s="60">
        <f t="shared" si="76"/>
        <v>0</v>
      </c>
      <c r="AK306" s="60">
        <f t="shared" si="79"/>
        <v>0</v>
      </c>
      <c r="AL306" s="66">
        <f t="shared" si="77"/>
        <v>0</v>
      </c>
    </row>
    <row r="307" spans="1:38" ht="15.75" thickBot="1">
      <c r="A307">
        <v>296</v>
      </c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R307" s="45" t="str">
        <f>IF('CalcEng 2'!BB597&gt;0,'CalcEng 2'!BB597,"")</f>
        <v/>
      </c>
      <c r="S307" s="45" t="str">
        <f>IF('CalcEng 2'!BC597&gt;0,'CalcEng 2'!BC597,"")</f>
        <v/>
      </c>
      <c r="T307" s="45" t="str">
        <f>IF('CalcEng 2'!BD597&gt;0,'CalcEng 2'!BD597,"")</f>
        <v/>
      </c>
      <c r="U307" s="45" t="str">
        <f>IF('CalcEng 2'!BE597&gt;0,'CalcEng 2'!BE597,"")</f>
        <v/>
      </c>
      <c r="V307" s="45" t="str">
        <f>IF('CalcEng 2'!BF597&gt;0,'CalcEng 2'!BF597,"")</f>
        <v/>
      </c>
      <c r="W307" s="55">
        <f t="shared" si="66"/>
        <v>0</v>
      </c>
      <c r="X307" s="9" t="str">
        <f t="shared" si="67"/>
        <v/>
      </c>
      <c r="Y307" s="10">
        <f t="shared" si="68"/>
        <v>0</v>
      </c>
      <c r="Z307" s="57" t="str">
        <f t="shared" si="80"/>
        <v>$0.00</v>
      </c>
      <c r="AA307" s="79" t="str">
        <f t="shared" si="78"/>
        <v/>
      </c>
      <c r="AB307" s="23"/>
      <c r="AC307" s="60">
        <f t="shared" si="69"/>
        <v>0</v>
      </c>
      <c r="AD307" s="60">
        <f t="shared" si="70"/>
        <v>0</v>
      </c>
      <c r="AE307">
        <f t="shared" si="71"/>
        <v>0</v>
      </c>
      <c r="AF307" s="60">
        <f t="shared" si="72"/>
        <v>0</v>
      </c>
      <c r="AG307">
        <f t="shared" si="73"/>
        <v>0</v>
      </c>
      <c r="AH307">
        <f t="shared" si="74"/>
        <v>0</v>
      </c>
      <c r="AI307" s="60">
        <f t="shared" si="75"/>
        <v>0</v>
      </c>
      <c r="AJ307" s="60">
        <f t="shared" si="76"/>
        <v>0</v>
      </c>
      <c r="AK307" s="60">
        <f t="shared" si="79"/>
        <v>0</v>
      </c>
      <c r="AL307" s="66">
        <f t="shared" si="77"/>
        <v>0</v>
      </c>
    </row>
    <row r="308" spans="1:38" ht="15">
      <c r="A308">
        <v>297</v>
      </c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R308" s="45" t="str">
        <f>IF('CalcEng 2'!BB599&gt;0,'CalcEng 2'!BB599,"")</f>
        <v/>
      </c>
      <c r="S308" s="45" t="str">
        <f>IF('CalcEng 2'!BC599&gt;0,'CalcEng 2'!BC599,"")</f>
        <v/>
      </c>
      <c r="T308" s="45" t="str">
        <f>IF('CalcEng 2'!BD599&gt;0,'CalcEng 2'!BD599,"")</f>
        <v/>
      </c>
      <c r="U308" s="45" t="str">
        <f>IF('CalcEng 2'!BE599&gt;0,'CalcEng 2'!BE599,"")</f>
        <v/>
      </c>
      <c r="V308" s="45" t="str">
        <f>IF('CalcEng 2'!BF599&gt;0,'CalcEng 2'!BF599,"")</f>
        <v/>
      </c>
      <c r="W308" s="54">
        <f t="shared" si="66"/>
        <v>0</v>
      </c>
      <c r="X308" s="6" t="str">
        <f t="shared" si="67"/>
        <v/>
      </c>
      <c r="Y308" s="8">
        <f t="shared" si="68"/>
        <v>0</v>
      </c>
      <c r="Z308" s="57" t="str">
        <f t="shared" si="80"/>
        <v>$0.00</v>
      </c>
      <c r="AA308" s="79" t="str">
        <f t="shared" si="78"/>
        <v/>
      </c>
      <c r="AB308" s="23"/>
      <c r="AC308" s="60">
        <f t="shared" si="69"/>
        <v>0</v>
      </c>
      <c r="AD308" s="60">
        <f t="shared" si="70"/>
        <v>0</v>
      </c>
      <c r="AE308">
        <f t="shared" si="71"/>
        <v>0</v>
      </c>
      <c r="AF308" s="60">
        <f t="shared" si="72"/>
        <v>0</v>
      </c>
      <c r="AG308">
        <f t="shared" si="73"/>
        <v>0</v>
      </c>
      <c r="AH308">
        <f t="shared" si="74"/>
        <v>0</v>
      </c>
      <c r="AI308" s="60">
        <f t="shared" si="75"/>
        <v>0</v>
      </c>
      <c r="AJ308" s="60">
        <f t="shared" si="76"/>
        <v>0</v>
      </c>
      <c r="AK308" s="60">
        <f t="shared" si="79"/>
        <v>0</v>
      </c>
      <c r="AL308" s="66">
        <f t="shared" si="77"/>
        <v>0</v>
      </c>
    </row>
    <row r="309" spans="1:38" ht="15.75" thickBot="1">
      <c r="A309">
        <v>298</v>
      </c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R309" s="45" t="str">
        <f>IF('CalcEng 2'!BB601&gt;0,'CalcEng 2'!BB601,"")</f>
        <v/>
      </c>
      <c r="S309" s="45" t="str">
        <f>IF('CalcEng 2'!BC601&gt;0,'CalcEng 2'!BC601,"")</f>
        <v/>
      </c>
      <c r="T309" s="45" t="str">
        <f>IF('CalcEng 2'!BD601&gt;0,'CalcEng 2'!BD601,"")</f>
        <v/>
      </c>
      <c r="U309" s="45" t="str">
        <f>IF('CalcEng 2'!BE601&gt;0,'CalcEng 2'!BE601,"")</f>
        <v/>
      </c>
      <c r="V309" s="45" t="str">
        <f>IF('CalcEng 2'!BF601&gt;0,'CalcEng 2'!BF601,"")</f>
        <v/>
      </c>
      <c r="W309" s="55">
        <f t="shared" si="66"/>
        <v>0</v>
      </c>
      <c r="X309" s="9" t="str">
        <f t="shared" si="67"/>
        <v/>
      </c>
      <c r="Y309" s="10">
        <f t="shared" si="68"/>
        <v>0</v>
      </c>
      <c r="Z309" s="57" t="str">
        <f t="shared" si="80"/>
        <v>$0.00</v>
      </c>
      <c r="AA309" s="79" t="str">
        <f t="shared" si="78"/>
        <v/>
      </c>
      <c r="AB309" s="23"/>
      <c r="AC309" s="60">
        <f t="shared" si="69"/>
        <v>0</v>
      </c>
      <c r="AD309" s="60">
        <f t="shared" si="70"/>
        <v>0</v>
      </c>
      <c r="AE309">
        <f t="shared" si="71"/>
        <v>0</v>
      </c>
      <c r="AF309" s="60">
        <f t="shared" si="72"/>
        <v>0</v>
      </c>
      <c r="AG309">
        <f t="shared" si="73"/>
        <v>0</v>
      </c>
      <c r="AH309">
        <f t="shared" si="74"/>
        <v>0</v>
      </c>
      <c r="AI309" s="60">
        <f t="shared" si="75"/>
        <v>0</v>
      </c>
      <c r="AJ309" s="60">
        <f t="shared" si="76"/>
        <v>0</v>
      </c>
      <c r="AK309" s="60">
        <f t="shared" si="79"/>
        <v>0</v>
      </c>
      <c r="AL309" s="66">
        <f t="shared" si="77"/>
        <v>0</v>
      </c>
    </row>
    <row r="310" spans="1:38" ht="15">
      <c r="A310">
        <v>299</v>
      </c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R310" s="45" t="str">
        <f>IF('CalcEng 2'!BB603&gt;0,'CalcEng 2'!BB603,"")</f>
        <v/>
      </c>
      <c r="S310" s="45" t="str">
        <f>IF('CalcEng 2'!BC603&gt;0,'CalcEng 2'!BC603,"")</f>
        <v/>
      </c>
      <c r="T310" s="45" t="str">
        <f>IF('CalcEng 2'!BD603&gt;0,'CalcEng 2'!BD603,"")</f>
        <v/>
      </c>
      <c r="U310" s="45" t="str">
        <f>IF('CalcEng 2'!BE603&gt;0,'CalcEng 2'!BE603,"")</f>
        <v/>
      </c>
      <c r="V310" s="45" t="str">
        <f>IF('CalcEng 2'!BF603&gt;0,'CalcEng 2'!BF603,"")</f>
        <v/>
      </c>
      <c r="W310" s="54">
        <f t="shared" si="66"/>
        <v>0</v>
      </c>
      <c r="X310" s="6" t="str">
        <f t="shared" si="67"/>
        <v/>
      </c>
      <c r="Y310" s="8">
        <f t="shared" si="68"/>
        <v>0</v>
      </c>
      <c r="Z310" s="57" t="str">
        <f t="shared" si="80"/>
        <v>$0.00</v>
      </c>
      <c r="AA310" s="79" t="str">
        <f t="shared" si="78"/>
        <v/>
      </c>
      <c r="AB310" s="23"/>
      <c r="AC310" s="60">
        <f t="shared" si="69"/>
        <v>0</v>
      </c>
      <c r="AD310" s="60">
        <f t="shared" si="70"/>
        <v>0</v>
      </c>
      <c r="AE310">
        <f t="shared" si="71"/>
        <v>0</v>
      </c>
      <c r="AF310" s="60">
        <f t="shared" si="72"/>
        <v>0</v>
      </c>
      <c r="AG310">
        <f t="shared" si="73"/>
        <v>0</v>
      </c>
      <c r="AH310">
        <f t="shared" si="74"/>
        <v>0</v>
      </c>
      <c r="AI310" s="60">
        <f t="shared" si="75"/>
        <v>0</v>
      </c>
      <c r="AJ310" s="60">
        <f t="shared" si="76"/>
        <v>0</v>
      </c>
      <c r="AK310" s="60">
        <f t="shared" si="79"/>
        <v>0</v>
      </c>
      <c r="AL310" s="66">
        <f t="shared" si="77"/>
        <v>0</v>
      </c>
    </row>
    <row r="311" spans="1:38" ht="15.75" thickBot="1">
      <c r="A311">
        <v>300</v>
      </c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R311" s="45" t="str">
        <f>IF('CalcEng 2'!BB605&gt;0,'CalcEng 2'!BB605,"")</f>
        <v/>
      </c>
      <c r="S311" s="45" t="str">
        <f>IF('CalcEng 2'!BC605&gt;0,'CalcEng 2'!BC605,"")</f>
        <v/>
      </c>
      <c r="T311" s="45" t="str">
        <f>IF('CalcEng 2'!BD605&gt;0,'CalcEng 2'!BD605,"")</f>
        <v/>
      </c>
      <c r="U311" s="45" t="str">
        <f>IF('CalcEng 2'!BE605&gt;0,'CalcEng 2'!BE605,"")</f>
        <v/>
      </c>
      <c r="V311" s="45" t="str">
        <f>IF('CalcEng 2'!BF605&gt;0,'CalcEng 2'!BF605,"")</f>
        <v/>
      </c>
      <c r="W311" s="55">
        <f t="shared" si="66"/>
        <v>0</v>
      </c>
      <c r="X311" s="9" t="str">
        <f t="shared" si="67"/>
        <v/>
      </c>
      <c r="Y311" s="10">
        <f t="shared" si="68"/>
        <v>0</v>
      </c>
      <c r="Z311" s="57" t="str">
        <f t="shared" si="80"/>
        <v>$0.00</v>
      </c>
      <c r="AA311" s="79" t="str">
        <f t="shared" si="78"/>
        <v/>
      </c>
      <c r="AB311" s="23"/>
      <c r="AC311" s="60">
        <f t="shared" si="69"/>
        <v>0</v>
      </c>
      <c r="AD311" s="60">
        <f t="shared" si="70"/>
        <v>0</v>
      </c>
      <c r="AE311">
        <f t="shared" si="71"/>
        <v>0</v>
      </c>
      <c r="AF311" s="60">
        <f t="shared" si="72"/>
        <v>0</v>
      </c>
      <c r="AG311">
        <f t="shared" si="73"/>
        <v>0</v>
      </c>
      <c r="AH311">
        <f t="shared" si="74"/>
        <v>0</v>
      </c>
      <c r="AI311" s="60">
        <f t="shared" si="75"/>
        <v>0</v>
      </c>
      <c r="AJ311" s="60">
        <f t="shared" si="76"/>
        <v>0</v>
      </c>
      <c r="AK311" s="60">
        <f t="shared" si="79"/>
        <v>0</v>
      </c>
      <c r="AL311" s="66">
        <f t="shared" si="77"/>
        <v>0</v>
      </c>
    </row>
    <row r="312" spans="1:38" ht="15">
      <c r="A312">
        <v>301</v>
      </c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R312" s="45" t="str">
        <f>IF('CalcEng 2'!BB607&gt;0,'CalcEng 2'!BB607,"")</f>
        <v/>
      </c>
      <c r="S312" s="45" t="str">
        <f>IF('CalcEng 2'!BC607&gt;0,'CalcEng 2'!BC607,"")</f>
        <v/>
      </c>
      <c r="T312" s="45" t="str">
        <f>IF('CalcEng 2'!BD607&gt;0,'CalcEng 2'!BD607,"")</f>
        <v/>
      </c>
      <c r="U312" s="45" t="str">
        <f>IF('CalcEng 2'!BE607&gt;0,'CalcEng 2'!BE607,"")</f>
        <v/>
      </c>
      <c r="V312" s="45" t="str">
        <f>IF('CalcEng 2'!BF607&gt;0,'CalcEng 2'!BF607,"")</f>
        <v/>
      </c>
      <c r="W312" s="54">
        <f t="shared" si="66"/>
        <v>0</v>
      </c>
      <c r="X312" s="6" t="str">
        <f t="shared" si="67"/>
        <v/>
      </c>
      <c r="Y312" s="8">
        <f t="shared" si="68"/>
        <v>0</v>
      </c>
      <c r="Z312" s="57" t="str">
        <f t="shared" si="80"/>
        <v>$0.00</v>
      </c>
      <c r="AA312" s="79" t="str">
        <f t="shared" si="78"/>
        <v/>
      </c>
      <c r="AB312" s="23"/>
      <c r="AC312" s="60">
        <f t="shared" si="69"/>
        <v>0</v>
      </c>
      <c r="AD312" s="60">
        <f t="shared" si="70"/>
        <v>0</v>
      </c>
      <c r="AE312">
        <f t="shared" si="71"/>
        <v>0</v>
      </c>
      <c r="AF312" s="60">
        <f t="shared" si="72"/>
        <v>0</v>
      </c>
      <c r="AG312">
        <f t="shared" si="73"/>
        <v>0</v>
      </c>
      <c r="AH312">
        <f t="shared" si="74"/>
        <v>0</v>
      </c>
      <c r="AI312" s="60">
        <f t="shared" si="75"/>
        <v>0</v>
      </c>
      <c r="AJ312" s="60">
        <f t="shared" si="76"/>
        <v>0</v>
      </c>
      <c r="AK312" s="60">
        <f t="shared" si="79"/>
        <v>0</v>
      </c>
      <c r="AL312" s="66">
        <f t="shared" si="77"/>
        <v>0</v>
      </c>
    </row>
    <row r="313" spans="1:38" ht="15.75" thickBot="1">
      <c r="A313">
        <v>302</v>
      </c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R313" s="45" t="str">
        <f>IF('CalcEng 2'!BB609&gt;0,'CalcEng 2'!BB609,"")</f>
        <v/>
      </c>
      <c r="S313" s="45" t="str">
        <f>IF('CalcEng 2'!BC609&gt;0,'CalcEng 2'!BC609,"")</f>
        <v/>
      </c>
      <c r="T313" s="45" t="str">
        <f>IF('CalcEng 2'!BD609&gt;0,'CalcEng 2'!BD609,"")</f>
        <v/>
      </c>
      <c r="U313" s="45" t="str">
        <f>IF('CalcEng 2'!BE609&gt;0,'CalcEng 2'!BE609,"")</f>
        <v/>
      </c>
      <c r="V313" s="45" t="str">
        <f>IF('CalcEng 2'!BF609&gt;0,'CalcEng 2'!BF609,"")</f>
        <v/>
      </c>
      <c r="W313" s="55">
        <f t="shared" si="66"/>
        <v>0</v>
      </c>
      <c r="X313" s="9" t="str">
        <f t="shared" si="67"/>
        <v/>
      </c>
      <c r="Y313" s="10">
        <f t="shared" si="68"/>
        <v>0</v>
      </c>
      <c r="Z313" s="57" t="str">
        <f t="shared" si="80"/>
        <v>$0.00</v>
      </c>
      <c r="AA313" s="79" t="str">
        <f t="shared" si="78"/>
        <v/>
      </c>
      <c r="AB313" s="23"/>
      <c r="AC313" s="60">
        <f t="shared" si="69"/>
        <v>0</v>
      </c>
      <c r="AD313" s="60">
        <f t="shared" si="70"/>
        <v>0</v>
      </c>
      <c r="AE313">
        <f t="shared" si="71"/>
        <v>0</v>
      </c>
      <c r="AF313" s="60">
        <f t="shared" si="72"/>
        <v>0</v>
      </c>
      <c r="AG313">
        <f t="shared" si="73"/>
        <v>0</v>
      </c>
      <c r="AH313">
        <f t="shared" si="74"/>
        <v>0</v>
      </c>
      <c r="AI313" s="60">
        <f t="shared" si="75"/>
        <v>0</v>
      </c>
      <c r="AJ313" s="60">
        <f t="shared" si="76"/>
        <v>0</v>
      </c>
      <c r="AK313" s="60">
        <f t="shared" si="79"/>
        <v>0</v>
      </c>
      <c r="AL313" s="66">
        <f t="shared" si="77"/>
        <v>0</v>
      </c>
    </row>
    <row r="314" spans="1:38" ht="15">
      <c r="A314">
        <v>303</v>
      </c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R314" s="45" t="str">
        <f>IF('CalcEng 2'!BB611&gt;0,'CalcEng 2'!BB611,"")</f>
        <v/>
      </c>
      <c r="S314" s="45" t="str">
        <f>IF('CalcEng 2'!BC611&gt;0,'CalcEng 2'!BC611,"")</f>
        <v/>
      </c>
      <c r="T314" s="45" t="str">
        <f>IF('CalcEng 2'!BD611&gt;0,'CalcEng 2'!BD611,"")</f>
        <v/>
      </c>
      <c r="U314" s="45" t="str">
        <f>IF('CalcEng 2'!BE611&gt;0,'CalcEng 2'!BE611,"")</f>
        <v/>
      </c>
      <c r="V314" s="45" t="str">
        <f>IF('CalcEng 2'!BF611&gt;0,'CalcEng 2'!BF611,"")</f>
        <v/>
      </c>
      <c r="W314" s="54">
        <f t="shared" si="66"/>
        <v>0</v>
      </c>
      <c r="X314" s="6" t="str">
        <f t="shared" si="67"/>
        <v/>
      </c>
      <c r="Y314" s="8">
        <f t="shared" si="68"/>
        <v>0</v>
      </c>
      <c r="Z314" s="57" t="str">
        <f t="shared" si="80"/>
        <v>$0.00</v>
      </c>
      <c r="AA314" s="79" t="str">
        <f t="shared" si="78"/>
        <v/>
      </c>
      <c r="AB314" s="23"/>
      <c r="AC314" s="60">
        <f t="shared" si="69"/>
        <v>0</v>
      </c>
      <c r="AD314" s="60">
        <f t="shared" si="70"/>
        <v>0</v>
      </c>
      <c r="AE314">
        <f t="shared" si="71"/>
        <v>0</v>
      </c>
      <c r="AF314" s="60">
        <f t="shared" si="72"/>
        <v>0</v>
      </c>
      <c r="AG314">
        <f t="shared" si="73"/>
        <v>0</v>
      </c>
      <c r="AH314">
        <f t="shared" si="74"/>
        <v>0</v>
      </c>
      <c r="AI314" s="60">
        <f t="shared" si="75"/>
        <v>0</v>
      </c>
      <c r="AJ314" s="60">
        <f t="shared" si="76"/>
        <v>0</v>
      </c>
      <c r="AK314" s="60">
        <f t="shared" si="79"/>
        <v>0</v>
      </c>
      <c r="AL314" s="66">
        <f t="shared" si="77"/>
        <v>0</v>
      </c>
    </row>
    <row r="315" spans="1:38" ht="15.75" thickBot="1">
      <c r="A315">
        <v>304</v>
      </c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R315" s="45" t="str">
        <f>IF('CalcEng 2'!BB613&gt;0,'CalcEng 2'!BB613,"")</f>
        <v/>
      </c>
      <c r="S315" s="45" t="str">
        <f>IF('CalcEng 2'!BC613&gt;0,'CalcEng 2'!BC613,"")</f>
        <v/>
      </c>
      <c r="T315" s="45" t="str">
        <f>IF('CalcEng 2'!BD613&gt;0,'CalcEng 2'!BD613,"")</f>
        <v/>
      </c>
      <c r="U315" s="45" t="str">
        <f>IF('CalcEng 2'!BE613&gt;0,'CalcEng 2'!BE613,"")</f>
        <v/>
      </c>
      <c r="V315" s="45" t="str">
        <f>IF('CalcEng 2'!BF613&gt;0,'CalcEng 2'!BF613,"")</f>
        <v/>
      </c>
      <c r="W315" s="55">
        <f t="shared" si="66"/>
        <v>0</v>
      </c>
      <c r="X315" s="9" t="str">
        <f t="shared" si="67"/>
        <v/>
      </c>
      <c r="Y315" s="10">
        <f t="shared" si="68"/>
        <v>0</v>
      </c>
      <c r="Z315" s="57" t="str">
        <f t="shared" si="80"/>
        <v>$0.00</v>
      </c>
      <c r="AA315" s="79" t="str">
        <f t="shared" si="78"/>
        <v/>
      </c>
      <c r="AB315" s="23"/>
      <c r="AC315" s="60">
        <f t="shared" si="69"/>
        <v>0</v>
      </c>
      <c r="AD315" s="60">
        <f t="shared" si="70"/>
        <v>0</v>
      </c>
      <c r="AE315">
        <f t="shared" si="71"/>
        <v>0</v>
      </c>
      <c r="AF315" s="60">
        <f t="shared" si="72"/>
        <v>0</v>
      </c>
      <c r="AG315">
        <f t="shared" si="73"/>
        <v>0</v>
      </c>
      <c r="AH315">
        <f t="shared" si="74"/>
        <v>0</v>
      </c>
      <c r="AI315" s="60">
        <f t="shared" si="75"/>
        <v>0</v>
      </c>
      <c r="AJ315" s="60">
        <f t="shared" si="76"/>
        <v>0</v>
      </c>
      <c r="AK315" s="60">
        <f t="shared" si="79"/>
        <v>0</v>
      </c>
      <c r="AL315" s="66">
        <f t="shared" si="77"/>
        <v>0</v>
      </c>
    </row>
    <row r="316" spans="1:38" ht="15">
      <c r="A316">
        <v>305</v>
      </c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R316" s="45" t="str">
        <f>IF('CalcEng 2'!BB615&gt;0,'CalcEng 2'!BB615,"")</f>
        <v/>
      </c>
      <c r="S316" s="45" t="str">
        <f>IF('CalcEng 2'!BC615&gt;0,'CalcEng 2'!BC615,"")</f>
        <v/>
      </c>
      <c r="T316" s="45" t="str">
        <f>IF('CalcEng 2'!BD615&gt;0,'CalcEng 2'!BD615,"")</f>
        <v/>
      </c>
      <c r="U316" s="45" t="str">
        <f>IF('CalcEng 2'!BE615&gt;0,'CalcEng 2'!BE615,"")</f>
        <v/>
      </c>
      <c r="V316" s="45" t="str">
        <f>IF('CalcEng 2'!BF615&gt;0,'CalcEng 2'!BF615,"")</f>
        <v/>
      </c>
      <c r="W316" s="54">
        <f t="shared" si="66"/>
        <v>0</v>
      </c>
      <c r="X316" s="6" t="str">
        <f t="shared" si="67"/>
        <v/>
      </c>
      <c r="Y316" s="8">
        <f t="shared" si="68"/>
        <v>0</v>
      </c>
      <c r="Z316" s="57" t="str">
        <f t="shared" si="80"/>
        <v>$0.00</v>
      </c>
      <c r="AA316" s="79" t="str">
        <f t="shared" si="78"/>
        <v/>
      </c>
      <c r="AB316" s="23"/>
      <c r="AC316" s="60">
        <f t="shared" si="69"/>
        <v>0</v>
      </c>
      <c r="AD316" s="60">
        <f t="shared" si="70"/>
        <v>0</v>
      </c>
      <c r="AE316">
        <f t="shared" si="71"/>
        <v>0</v>
      </c>
      <c r="AF316" s="60">
        <f t="shared" si="72"/>
        <v>0</v>
      </c>
      <c r="AG316">
        <f t="shared" si="73"/>
        <v>0</v>
      </c>
      <c r="AH316">
        <f t="shared" si="74"/>
        <v>0</v>
      </c>
      <c r="AI316" s="60">
        <f t="shared" si="75"/>
        <v>0</v>
      </c>
      <c r="AJ316" s="60">
        <f t="shared" si="76"/>
        <v>0</v>
      </c>
      <c r="AK316" s="60">
        <f t="shared" si="79"/>
        <v>0</v>
      </c>
      <c r="AL316" s="66">
        <f t="shared" si="77"/>
        <v>0</v>
      </c>
    </row>
    <row r="317" spans="1:38" ht="15.75" thickBot="1">
      <c r="A317">
        <v>306</v>
      </c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R317" s="45" t="str">
        <f>IF('CalcEng 2'!BB617&gt;0,'CalcEng 2'!BB617,"")</f>
        <v/>
      </c>
      <c r="S317" s="45" t="str">
        <f>IF('CalcEng 2'!BC617&gt;0,'CalcEng 2'!BC617,"")</f>
        <v/>
      </c>
      <c r="T317" s="45" t="str">
        <f>IF('CalcEng 2'!BD617&gt;0,'CalcEng 2'!BD617,"")</f>
        <v/>
      </c>
      <c r="U317" s="45" t="str">
        <f>IF('CalcEng 2'!BE617&gt;0,'CalcEng 2'!BE617,"")</f>
        <v/>
      </c>
      <c r="V317" s="45" t="str">
        <f>IF('CalcEng 2'!BF617&gt;0,'CalcEng 2'!BF617,"")</f>
        <v/>
      </c>
      <c r="W317" s="55">
        <f t="shared" si="66"/>
        <v>0</v>
      </c>
      <c r="X317" s="9" t="str">
        <f t="shared" si="67"/>
        <v/>
      </c>
      <c r="Y317" s="10">
        <f t="shared" si="68"/>
        <v>0</v>
      </c>
      <c r="Z317" s="57" t="str">
        <f t="shared" si="80"/>
        <v>$0.00</v>
      </c>
      <c r="AA317" s="79" t="str">
        <f t="shared" si="78"/>
        <v/>
      </c>
      <c r="AB317" s="23"/>
      <c r="AC317" s="60">
        <f t="shared" si="69"/>
        <v>0</v>
      </c>
      <c r="AD317" s="60">
        <f t="shared" si="70"/>
        <v>0</v>
      </c>
      <c r="AE317">
        <f t="shared" si="71"/>
        <v>0</v>
      </c>
      <c r="AF317" s="60">
        <f t="shared" si="72"/>
        <v>0</v>
      </c>
      <c r="AG317">
        <f t="shared" si="73"/>
        <v>0</v>
      </c>
      <c r="AH317">
        <f t="shared" si="74"/>
        <v>0</v>
      </c>
      <c r="AI317" s="60">
        <f t="shared" si="75"/>
        <v>0</v>
      </c>
      <c r="AJ317" s="60">
        <f t="shared" si="76"/>
        <v>0</v>
      </c>
      <c r="AK317" s="60">
        <f t="shared" si="79"/>
        <v>0</v>
      </c>
      <c r="AL317" s="66">
        <f t="shared" si="77"/>
        <v>0</v>
      </c>
    </row>
    <row r="318" spans="1:38" ht="15">
      <c r="A318">
        <v>307</v>
      </c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R318" s="45" t="str">
        <f>IF('CalcEng 2'!BB619&gt;0,'CalcEng 2'!BB619,"")</f>
        <v/>
      </c>
      <c r="S318" s="45" t="str">
        <f>IF('CalcEng 2'!BC619&gt;0,'CalcEng 2'!BC619,"")</f>
        <v/>
      </c>
      <c r="T318" s="45" t="str">
        <f>IF('CalcEng 2'!BD619&gt;0,'CalcEng 2'!BD619,"")</f>
        <v/>
      </c>
      <c r="U318" s="45" t="str">
        <f>IF('CalcEng 2'!BE619&gt;0,'CalcEng 2'!BE619,"")</f>
        <v/>
      </c>
      <c r="V318" s="45" t="str">
        <f>IF('CalcEng 2'!BF619&gt;0,'CalcEng 2'!BF619,"")</f>
        <v/>
      </c>
      <c r="W318" s="54">
        <f aca="true" t="shared" si="81" ref="W318:W381">MAX(R318:V318)</f>
        <v>0</v>
      </c>
      <c r="X318" s="6" t="str">
        <f aca="true" t="shared" si="82" ref="X318:X381">_xlfn.IFNA(INDEX($R$11:$V$11,MATCH(MAX(R318:V318),R318:V318,0)),"")</f>
        <v/>
      </c>
      <c r="Y318" s="8">
        <f aca="true" t="shared" si="83" ref="Y318:Y381">IF(X318="Centerline",(F318*5280*$J$7),IF(X318="Edgelines",(F318*5280*2*$K$7),IF(X318="Centerlines and Edgelines",(F318*5280*$L$7),IF(X318="Enhanced Visibility",(F318*5280*$M$7),IF(X318="Enhanced Durability Material",(F318*5280*$N$7),0)))))</f>
        <v>0</v>
      </c>
      <c r="Z318" s="57" t="str">
        <f t="shared" si="80"/>
        <v>$0.00</v>
      </c>
      <c r="AA318" s="79" t="str">
        <f t="shared" si="78"/>
        <v/>
      </c>
      <c r="AB318" s="23"/>
      <c r="AC318" s="60">
        <f t="shared" si="69"/>
        <v>0</v>
      </c>
      <c r="AD318" s="60">
        <f t="shared" si="70"/>
        <v>0</v>
      </c>
      <c r="AE318">
        <f t="shared" si="71"/>
        <v>0</v>
      </c>
      <c r="AF318" s="60">
        <f t="shared" si="72"/>
        <v>0</v>
      </c>
      <c r="AG318">
        <f t="shared" si="73"/>
        <v>0</v>
      </c>
      <c r="AH318">
        <f t="shared" si="74"/>
        <v>0</v>
      </c>
      <c r="AI318" s="60">
        <f t="shared" si="75"/>
        <v>0</v>
      </c>
      <c r="AJ318" s="60">
        <f t="shared" si="76"/>
        <v>0</v>
      </c>
      <c r="AK318" s="60">
        <f t="shared" si="79"/>
        <v>0</v>
      </c>
      <c r="AL318" s="66">
        <f t="shared" si="77"/>
        <v>0</v>
      </c>
    </row>
    <row r="319" spans="1:38" ht="15.75" thickBot="1">
      <c r="A319">
        <v>308</v>
      </c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R319" s="45" t="str">
        <f>IF('CalcEng 2'!BB621&gt;0,'CalcEng 2'!BB621,"")</f>
        <v/>
      </c>
      <c r="S319" s="45" t="str">
        <f>IF('CalcEng 2'!BC621&gt;0,'CalcEng 2'!BC621,"")</f>
        <v/>
      </c>
      <c r="T319" s="45" t="str">
        <f>IF('CalcEng 2'!BD621&gt;0,'CalcEng 2'!BD621,"")</f>
        <v/>
      </c>
      <c r="U319" s="45" t="str">
        <f>IF('CalcEng 2'!BE621&gt;0,'CalcEng 2'!BE621,"")</f>
        <v/>
      </c>
      <c r="V319" s="45" t="str">
        <f>IF('CalcEng 2'!BF621&gt;0,'CalcEng 2'!BF621,"")</f>
        <v/>
      </c>
      <c r="W319" s="55">
        <f t="shared" si="81"/>
        <v>0</v>
      </c>
      <c r="X319" s="9" t="str">
        <f t="shared" si="82"/>
        <v/>
      </c>
      <c r="Y319" s="10">
        <f t="shared" si="83"/>
        <v>0</v>
      </c>
      <c r="Z319" s="57" t="str">
        <f t="shared" si="80"/>
        <v>$0.00</v>
      </c>
      <c r="AA319" s="79" t="str">
        <f t="shared" si="78"/>
        <v/>
      </c>
      <c r="AB319" s="23"/>
      <c r="AC319" s="60">
        <f t="shared" si="69"/>
        <v>0</v>
      </c>
      <c r="AD319" s="60">
        <f t="shared" si="70"/>
        <v>0</v>
      </c>
      <c r="AE319">
        <f t="shared" si="71"/>
        <v>0</v>
      </c>
      <c r="AF319" s="60">
        <f t="shared" si="72"/>
        <v>0</v>
      </c>
      <c r="AG319">
        <f t="shared" si="73"/>
        <v>0</v>
      </c>
      <c r="AH319">
        <f t="shared" si="74"/>
        <v>0</v>
      </c>
      <c r="AI319" s="60">
        <f t="shared" si="75"/>
        <v>0</v>
      </c>
      <c r="AJ319" s="60">
        <f t="shared" si="76"/>
        <v>0</v>
      </c>
      <c r="AK319" s="60">
        <f t="shared" si="79"/>
        <v>0</v>
      </c>
      <c r="AL319" s="66">
        <f t="shared" si="77"/>
        <v>0</v>
      </c>
    </row>
    <row r="320" spans="1:38" ht="15">
      <c r="A320">
        <v>309</v>
      </c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R320" s="45" t="str">
        <f>IF('CalcEng 2'!BB623&gt;0,'CalcEng 2'!BB623,"")</f>
        <v/>
      </c>
      <c r="S320" s="45" t="str">
        <f>IF('CalcEng 2'!BC623&gt;0,'CalcEng 2'!BC623,"")</f>
        <v/>
      </c>
      <c r="T320" s="45" t="str">
        <f>IF('CalcEng 2'!BD623&gt;0,'CalcEng 2'!BD623,"")</f>
        <v/>
      </c>
      <c r="U320" s="45" t="str">
        <f>IF('CalcEng 2'!BE623&gt;0,'CalcEng 2'!BE623,"")</f>
        <v/>
      </c>
      <c r="V320" s="45" t="str">
        <f>IF('CalcEng 2'!BF623&gt;0,'CalcEng 2'!BF623,"")</f>
        <v/>
      </c>
      <c r="W320" s="54">
        <f t="shared" si="81"/>
        <v>0</v>
      </c>
      <c r="X320" s="6" t="str">
        <f t="shared" si="82"/>
        <v/>
      </c>
      <c r="Y320" s="8">
        <f t="shared" si="83"/>
        <v>0</v>
      </c>
      <c r="Z320" s="57" t="str">
        <f t="shared" si="80"/>
        <v>$0.00</v>
      </c>
      <c r="AA320" s="79" t="str">
        <f t="shared" si="78"/>
        <v/>
      </c>
      <c r="AB320" s="23"/>
      <c r="AC320" s="60">
        <f t="shared" si="69"/>
        <v>0</v>
      </c>
      <c r="AD320" s="60">
        <f t="shared" si="70"/>
        <v>0</v>
      </c>
      <c r="AE320">
        <f t="shared" si="71"/>
        <v>0</v>
      </c>
      <c r="AF320" s="60">
        <f t="shared" si="72"/>
        <v>0</v>
      </c>
      <c r="AG320">
        <f t="shared" si="73"/>
        <v>0</v>
      </c>
      <c r="AH320">
        <f t="shared" si="74"/>
        <v>0</v>
      </c>
      <c r="AI320" s="60">
        <f t="shared" si="75"/>
        <v>0</v>
      </c>
      <c r="AJ320" s="60">
        <f t="shared" si="76"/>
        <v>0</v>
      </c>
      <c r="AK320" s="60">
        <f t="shared" si="79"/>
        <v>0</v>
      </c>
      <c r="AL320" s="66">
        <f t="shared" si="77"/>
        <v>0</v>
      </c>
    </row>
    <row r="321" spans="1:38" ht="15.75" thickBot="1">
      <c r="A321">
        <v>310</v>
      </c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R321" s="45" t="str">
        <f>IF('CalcEng 2'!BB625&gt;0,'CalcEng 2'!BB625,"")</f>
        <v/>
      </c>
      <c r="S321" s="45" t="str">
        <f>IF('CalcEng 2'!BC625&gt;0,'CalcEng 2'!BC625,"")</f>
        <v/>
      </c>
      <c r="T321" s="45" t="str">
        <f>IF('CalcEng 2'!BD625&gt;0,'CalcEng 2'!BD625,"")</f>
        <v/>
      </c>
      <c r="U321" s="45" t="str">
        <f>IF('CalcEng 2'!BE625&gt;0,'CalcEng 2'!BE625,"")</f>
        <v/>
      </c>
      <c r="V321" s="45" t="str">
        <f>IF('CalcEng 2'!BF625&gt;0,'CalcEng 2'!BF625,"")</f>
        <v/>
      </c>
      <c r="W321" s="55">
        <f t="shared" si="81"/>
        <v>0</v>
      </c>
      <c r="X321" s="9" t="str">
        <f t="shared" si="82"/>
        <v/>
      </c>
      <c r="Y321" s="10">
        <f t="shared" si="83"/>
        <v>0</v>
      </c>
      <c r="Z321" s="57" t="str">
        <f t="shared" si="80"/>
        <v>$0.00</v>
      </c>
      <c r="AA321" s="79" t="str">
        <f t="shared" si="78"/>
        <v/>
      </c>
      <c r="AB321" s="23"/>
      <c r="AC321" s="60">
        <f t="shared" si="69"/>
        <v>0</v>
      </c>
      <c r="AD321" s="60">
        <f t="shared" si="70"/>
        <v>0</v>
      </c>
      <c r="AE321">
        <f t="shared" si="71"/>
        <v>0</v>
      </c>
      <c r="AF321" s="60">
        <f t="shared" si="72"/>
        <v>0</v>
      </c>
      <c r="AG321">
        <f t="shared" si="73"/>
        <v>0</v>
      </c>
      <c r="AH321">
        <f t="shared" si="74"/>
        <v>0</v>
      </c>
      <c r="AI321" s="60">
        <f t="shared" si="75"/>
        <v>0</v>
      </c>
      <c r="AJ321" s="60">
        <f t="shared" si="76"/>
        <v>0</v>
      </c>
      <c r="AK321" s="60">
        <f t="shared" si="79"/>
        <v>0</v>
      </c>
      <c r="AL321" s="66">
        <f t="shared" si="77"/>
        <v>0</v>
      </c>
    </row>
    <row r="322" spans="1:38" ht="15">
      <c r="A322">
        <v>311</v>
      </c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R322" s="45" t="str">
        <f>IF('CalcEng 2'!BB627&gt;0,'CalcEng 2'!BB627,"")</f>
        <v/>
      </c>
      <c r="S322" s="45" t="str">
        <f>IF('CalcEng 2'!BC627&gt;0,'CalcEng 2'!BC627,"")</f>
        <v/>
      </c>
      <c r="T322" s="45" t="str">
        <f>IF('CalcEng 2'!BD627&gt;0,'CalcEng 2'!BD627,"")</f>
        <v/>
      </c>
      <c r="U322" s="45" t="str">
        <f>IF('CalcEng 2'!BE627&gt;0,'CalcEng 2'!BE627,"")</f>
        <v/>
      </c>
      <c r="V322" s="45" t="str">
        <f>IF('CalcEng 2'!BF627&gt;0,'CalcEng 2'!BF627,"")</f>
        <v/>
      </c>
      <c r="W322" s="54">
        <f t="shared" si="81"/>
        <v>0</v>
      </c>
      <c r="X322" s="6" t="str">
        <f t="shared" si="82"/>
        <v/>
      </c>
      <c r="Y322" s="8">
        <f t="shared" si="83"/>
        <v>0</v>
      </c>
      <c r="Z322" s="57" t="str">
        <f t="shared" si="80"/>
        <v>$0.00</v>
      </c>
      <c r="AA322" s="79" t="str">
        <f t="shared" si="78"/>
        <v/>
      </c>
      <c r="AB322" s="23"/>
      <c r="AC322" s="60">
        <f t="shared" si="69"/>
        <v>0</v>
      </c>
      <c r="AD322" s="60">
        <f t="shared" si="70"/>
        <v>0</v>
      </c>
      <c r="AE322">
        <f t="shared" si="71"/>
        <v>0</v>
      </c>
      <c r="AF322" s="60">
        <f t="shared" si="72"/>
        <v>0</v>
      </c>
      <c r="AG322">
        <f t="shared" si="73"/>
        <v>0</v>
      </c>
      <c r="AH322">
        <f t="shared" si="74"/>
        <v>0</v>
      </c>
      <c r="AI322" s="60">
        <f t="shared" si="75"/>
        <v>0</v>
      </c>
      <c r="AJ322" s="60">
        <f t="shared" si="76"/>
        <v>0</v>
      </c>
      <c r="AK322" s="60">
        <f t="shared" si="79"/>
        <v>0</v>
      </c>
      <c r="AL322" s="66">
        <f t="shared" si="77"/>
        <v>0</v>
      </c>
    </row>
    <row r="323" spans="1:38" ht="15.75" thickBot="1">
      <c r="A323">
        <v>312</v>
      </c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R323" s="45" t="str">
        <f>IF('CalcEng 2'!BB629&gt;0,'CalcEng 2'!BB629,"")</f>
        <v/>
      </c>
      <c r="S323" s="45" t="str">
        <f>IF('CalcEng 2'!BC629&gt;0,'CalcEng 2'!BC629,"")</f>
        <v/>
      </c>
      <c r="T323" s="45" t="str">
        <f>IF('CalcEng 2'!BD629&gt;0,'CalcEng 2'!BD629,"")</f>
        <v/>
      </c>
      <c r="U323" s="45" t="str">
        <f>IF('CalcEng 2'!BE629&gt;0,'CalcEng 2'!BE629,"")</f>
        <v/>
      </c>
      <c r="V323" s="45" t="str">
        <f>IF('CalcEng 2'!BF629&gt;0,'CalcEng 2'!BF629,"")</f>
        <v/>
      </c>
      <c r="W323" s="55">
        <f t="shared" si="81"/>
        <v>0</v>
      </c>
      <c r="X323" s="9" t="str">
        <f t="shared" si="82"/>
        <v/>
      </c>
      <c r="Y323" s="10">
        <f t="shared" si="83"/>
        <v>0</v>
      </c>
      <c r="Z323" s="57" t="str">
        <f t="shared" si="80"/>
        <v>$0.00</v>
      </c>
      <c r="AA323" s="79" t="str">
        <f t="shared" si="78"/>
        <v/>
      </c>
      <c r="AB323" s="23"/>
      <c r="AC323" s="60">
        <f t="shared" si="69"/>
        <v>0</v>
      </c>
      <c r="AD323" s="60">
        <f t="shared" si="70"/>
        <v>0</v>
      </c>
      <c r="AE323">
        <f t="shared" si="71"/>
        <v>0</v>
      </c>
      <c r="AF323" s="60">
        <f t="shared" si="72"/>
        <v>0</v>
      </c>
      <c r="AG323">
        <f t="shared" si="73"/>
        <v>0</v>
      </c>
      <c r="AH323">
        <f t="shared" si="74"/>
        <v>0</v>
      </c>
      <c r="AI323" s="60">
        <f t="shared" si="75"/>
        <v>0</v>
      </c>
      <c r="AJ323" s="60">
        <f t="shared" si="76"/>
        <v>0</v>
      </c>
      <c r="AK323" s="60">
        <f t="shared" si="79"/>
        <v>0</v>
      </c>
      <c r="AL323" s="66">
        <f t="shared" si="77"/>
        <v>0</v>
      </c>
    </row>
    <row r="324" spans="1:38" ht="15">
      <c r="A324">
        <v>313</v>
      </c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R324" s="45" t="str">
        <f>IF('CalcEng 2'!BB631&gt;0,'CalcEng 2'!BB631,"")</f>
        <v/>
      </c>
      <c r="S324" s="45" t="str">
        <f>IF('CalcEng 2'!BC631&gt;0,'CalcEng 2'!BC631,"")</f>
        <v/>
      </c>
      <c r="T324" s="45" t="str">
        <f>IF('CalcEng 2'!BD631&gt;0,'CalcEng 2'!BD631,"")</f>
        <v/>
      </c>
      <c r="U324" s="45" t="str">
        <f>IF('CalcEng 2'!BE631&gt;0,'CalcEng 2'!BE631,"")</f>
        <v/>
      </c>
      <c r="V324" s="45" t="str">
        <f>IF('CalcEng 2'!BF631&gt;0,'CalcEng 2'!BF631,"")</f>
        <v/>
      </c>
      <c r="W324" s="54">
        <f t="shared" si="81"/>
        <v>0</v>
      </c>
      <c r="X324" s="6" t="str">
        <f t="shared" si="82"/>
        <v/>
      </c>
      <c r="Y324" s="8">
        <f t="shared" si="83"/>
        <v>0</v>
      </c>
      <c r="Z324" s="57" t="str">
        <f t="shared" si="80"/>
        <v>$0.00</v>
      </c>
      <c r="AA324" s="79" t="str">
        <f t="shared" si="78"/>
        <v/>
      </c>
      <c r="AB324" s="23"/>
      <c r="AC324" s="60">
        <f t="shared" si="69"/>
        <v>0</v>
      </c>
      <c r="AD324" s="60">
        <f t="shared" si="70"/>
        <v>0</v>
      </c>
      <c r="AE324">
        <f t="shared" si="71"/>
        <v>0</v>
      </c>
      <c r="AF324" s="60">
        <f t="shared" si="72"/>
        <v>0</v>
      </c>
      <c r="AG324">
        <f t="shared" si="73"/>
        <v>0</v>
      </c>
      <c r="AH324">
        <f t="shared" si="74"/>
        <v>0</v>
      </c>
      <c r="AI324" s="60">
        <f t="shared" si="75"/>
        <v>0</v>
      </c>
      <c r="AJ324" s="60">
        <f t="shared" si="76"/>
        <v>0</v>
      </c>
      <c r="AK324" s="60">
        <f t="shared" si="79"/>
        <v>0</v>
      </c>
      <c r="AL324" s="66">
        <f t="shared" si="77"/>
        <v>0</v>
      </c>
    </row>
    <row r="325" spans="1:38" ht="15.75" thickBot="1">
      <c r="A325">
        <v>314</v>
      </c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R325" s="45" t="str">
        <f>IF('CalcEng 2'!BB633&gt;0,'CalcEng 2'!BB633,"")</f>
        <v/>
      </c>
      <c r="S325" s="45" t="str">
        <f>IF('CalcEng 2'!BC633&gt;0,'CalcEng 2'!BC633,"")</f>
        <v/>
      </c>
      <c r="T325" s="45" t="str">
        <f>IF('CalcEng 2'!BD633&gt;0,'CalcEng 2'!BD633,"")</f>
        <v/>
      </c>
      <c r="U325" s="45" t="str">
        <f>IF('CalcEng 2'!BE633&gt;0,'CalcEng 2'!BE633,"")</f>
        <v/>
      </c>
      <c r="V325" s="45" t="str">
        <f>IF('CalcEng 2'!BF633&gt;0,'CalcEng 2'!BF633,"")</f>
        <v/>
      </c>
      <c r="W325" s="55">
        <f t="shared" si="81"/>
        <v>0</v>
      </c>
      <c r="X325" s="9" t="str">
        <f t="shared" si="82"/>
        <v/>
      </c>
      <c r="Y325" s="10">
        <f t="shared" si="83"/>
        <v>0</v>
      </c>
      <c r="Z325" s="57" t="str">
        <f t="shared" si="80"/>
        <v>$0.00</v>
      </c>
      <c r="AA325" s="79" t="str">
        <f t="shared" si="78"/>
        <v/>
      </c>
      <c r="AB325" s="23"/>
      <c r="AC325" s="60">
        <f t="shared" si="69"/>
        <v>0</v>
      </c>
      <c r="AD325" s="60">
        <f t="shared" si="70"/>
        <v>0</v>
      </c>
      <c r="AE325">
        <f t="shared" si="71"/>
        <v>0</v>
      </c>
      <c r="AF325" s="60">
        <f t="shared" si="72"/>
        <v>0</v>
      </c>
      <c r="AG325">
        <f t="shared" si="73"/>
        <v>0</v>
      </c>
      <c r="AH325">
        <f t="shared" si="74"/>
        <v>0</v>
      </c>
      <c r="AI325" s="60">
        <f t="shared" si="75"/>
        <v>0</v>
      </c>
      <c r="AJ325" s="60">
        <f t="shared" si="76"/>
        <v>0</v>
      </c>
      <c r="AK325" s="60">
        <f t="shared" si="79"/>
        <v>0</v>
      </c>
      <c r="AL325" s="66">
        <f t="shared" si="77"/>
        <v>0</v>
      </c>
    </row>
    <row r="326" spans="1:38" ht="15">
      <c r="A326">
        <v>315</v>
      </c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R326" s="45" t="str">
        <f>IF('CalcEng 2'!BB635&gt;0,'CalcEng 2'!BB635,"")</f>
        <v/>
      </c>
      <c r="S326" s="45" t="str">
        <f>IF('CalcEng 2'!BC635&gt;0,'CalcEng 2'!BC635,"")</f>
        <v/>
      </c>
      <c r="T326" s="45" t="str">
        <f>IF('CalcEng 2'!BD635&gt;0,'CalcEng 2'!BD635,"")</f>
        <v/>
      </c>
      <c r="U326" s="45" t="str">
        <f>IF('CalcEng 2'!BE635&gt;0,'CalcEng 2'!BE635,"")</f>
        <v/>
      </c>
      <c r="V326" s="45" t="str">
        <f>IF('CalcEng 2'!BF635&gt;0,'CalcEng 2'!BF635,"")</f>
        <v/>
      </c>
      <c r="W326" s="54">
        <f t="shared" si="81"/>
        <v>0</v>
      </c>
      <c r="X326" s="6" t="str">
        <f t="shared" si="82"/>
        <v/>
      </c>
      <c r="Y326" s="8">
        <f t="shared" si="83"/>
        <v>0</v>
      </c>
      <c r="Z326" s="57" t="str">
        <f t="shared" si="80"/>
        <v>$0.00</v>
      </c>
      <c r="AA326" s="79" t="str">
        <f t="shared" si="78"/>
        <v/>
      </c>
      <c r="AB326" s="23"/>
      <c r="AC326" s="60">
        <f t="shared" si="69"/>
        <v>0</v>
      </c>
      <c r="AD326" s="60">
        <f t="shared" si="70"/>
        <v>0</v>
      </c>
      <c r="AE326">
        <f t="shared" si="71"/>
        <v>0</v>
      </c>
      <c r="AF326" s="60">
        <f t="shared" si="72"/>
        <v>0</v>
      </c>
      <c r="AG326">
        <f t="shared" si="73"/>
        <v>0</v>
      </c>
      <c r="AH326">
        <f t="shared" si="74"/>
        <v>0</v>
      </c>
      <c r="AI326" s="60">
        <f t="shared" si="75"/>
        <v>0</v>
      </c>
      <c r="AJ326" s="60">
        <f t="shared" si="76"/>
        <v>0</v>
      </c>
      <c r="AK326" s="60">
        <f t="shared" si="79"/>
        <v>0</v>
      </c>
      <c r="AL326" s="66">
        <f t="shared" si="77"/>
        <v>0</v>
      </c>
    </row>
    <row r="327" spans="1:38" ht="15.75" thickBot="1">
      <c r="A327">
        <v>316</v>
      </c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R327" s="45" t="str">
        <f>IF('CalcEng 2'!BB637&gt;0,'CalcEng 2'!BB637,"")</f>
        <v/>
      </c>
      <c r="S327" s="45" t="str">
        <f>IF('CalcEng 2'!BC637&gt;0,'CalcEng 2'!BC637,"")</f>
        <v/>
      </c>
      <c r="T327" s="45" t="str">
        <f>IF('CalcEng 2'!BD637&gt;0,'CalcEng 2'!BD637,"")</f>
        <v/>
      </c>
      <c r="U327" s="45" t="str">
        <f>IF('CalcEng 2'!BE637&gt;0,'CalcEng 2'!BE637,"")</f>
        <v/>
      </c>
      <c r="V327" s="45" t="str">
        <f>IF('CalcEng 2'!BF637&gt;0,'CalcEng 2'!BF637,"")</f>
        <v/>
      </c>
      <c r="W327" s="55">
        <f t="shared" si="81"/>
        <v>0</v>
      </c>
      <c r="X327" s="9" t="str">
        <f t="shared" si="82"/>
        <v/>
      </c>
      <c r="Y327" s="10">
        <f t="shared" si="83"/>
        <v>0</v>
      </c>
      <c r="Z327" s="57" t="str">
        <f t="shared" si="80"/>
        <v>$0.00</v>
      </c>
      <c r="AA327" s="79" t="str">
        <f t="shared" si="78"/>
        <v/>
      </c>
      <c r="AB327" s="23"/>
      <c r="AC327" s="60">
        <f t="shared" si="69"/>
        <v>0</v>
      </c>
      <c r="AD327" s="60">
        <f t="shared" si="70"/>
        <v>0</v>
      </c>
      <c r="AE327">
        <f t="shared" si="71"/>
        <v>0</v>
      </c>
      <c r="AF327" s="60">
        <f t="shared" si="72"/>
        <v>0</v>
      </c>
      <c r="AG327">
        <f t="shared" si="73"/>
        <v>0</v>
      </c>
      <c r="AH327">
        <f t="shared" si="74"/>
        <v>0</v>
      </c>
      <c r="AI327" s="60">
        <f t="shared" si="75"/>
        <v>0</v>
      </c>
      <c r="AJ327" s="60">
        <f t="shared" si="76"/>
        <v>0</v>
      </c>
      <c r="AK327" s="60">
        <f t="shared" si="79"/>
        <v>0</v>
      </c>
      <c r="AL327" s="66">
        <f t="shared" si="77"/>
        <v>0</v>
      </c>
    </row>
    <row r="328" spans="1:38" ht="15">
      <c r="A328">
        <v>317</v>
      </c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R328" s="45" t="str">
        <f>IF('CalcEng 2'!BB639&gt;0,'CalcEng 2'!BB639,"")</f>
        <v/>
      </c>
      <c r="S328" s="45" t="str">
        <f>IF('CalcEng 2'!BC639&gt;0,'CalcEng 2'!BC639,"")</f>
        <v/>
      </c>
      <c r="T328" s="45" t="str">
        <f>IF('CalcEng 2'!BD639&gt;0,'CalcEng 2'!BD639,"")</f>
        <v/>
      </c>
      <c r="U328" s="45" t="str">
        <f>IF('CalcEng 2'!BE639&gt;0,'CalcEng 2'!BE639,"")</f>
        <v/>
      </c>
      <c r="V328" s="45" t="str">
        <f>IF('CalcEng 2'!BF639&gt;0,'CalcEng 2'!BF639,"")</f>
        <v/>
      </c>
      <c r="W328" s="54">
        <f t="shared" si="81"/>
        <v>0</v>
      </c>
      <c r="X328" s="6" t="str">
        <f t="shared" si="82"/>
        <v/>
      </c>
      <c r="Y328" s="8">
        <f t="shared" si="83"/>
        <v>0</v>
      </c>
      <c r="Z328" s="57" t="str">
        <f t="shared" si="80"/>
        <v>$0.00</v>
      </c>
      <c r="AA328" s="79" t="str">
        <f t="shared" si="78"/>
        <v/>
      </c>
      <c r="AB328" s="23"/>
      <c r="AC328" s="60">
        <f t="shared" si="69"/>
        <v>0</v>
      </c>
      <c r="AD328" s="60">
        <f t="shared" si="70"/>
        <v>0</v>
      </c>
      <c r="AE328">
        <f t="shared" si="71"/>
        <v>0</v>
      </c>
      <c r="AF328" s="60">
        <f t="shared" si="72"/>
        <v>0</v>
      </c>
      <c r="AG328">
        <f t="shared" si="73"/>
        <v>0</v>
      </c>
      <c r="AH328">
        <f t="shared" si="74"/>
        <v>0</v>
      </c>
      <c r="AI328" s="60">
        <f t="shared" si="75"/>
        <v>0</v>
      </c>
      <c r="AJ328" s="60">
        <f t="shared" si="76"/>
        <v>0</v>
      </c>
      <c r="AK328" s="60">
        <f t="shared" si="79"/>
        <v>0</v>
      </c>
      <c r="AL328" s="66">
        <f t="shared" si="77"/>
        <v>0</v>
      </c>
    </row>
    <row r="329" spans="1:38" ht="15.75" thickBot="1">
      <c r="A329">
        <v>318</v>
      </c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R329" s="45" t="str">
        <f>IF('CalcEng 2'!BB641&gt;0,'CalcEng 2'!BB641,"")</f>
        <v/>
      </c>
      <c r="S329" s="45" t="str">
        <f>IF('CalcEng 2'!BC641&gt;0,'CalcEng 2'!BC641,"")</f>
        <v/>
      </c>
      <c r="T329" s="45" t="str">
        <f>IF('CalcEng 2'!BD641&gt;0,'CalcEng 2'!BD641,"")</f>
        <v/>
      </c>
      <c r="U329" s="45" t="str">
        <f>IF('CalcEng 2'!BE641&gt;0,'CalcEng 2'!BE641,"")</f>
        <v/>
      </c>
      <c r="V329" s="45" t="str">
        <f>IF('CalcEng 2'!BF641&gt;0,'CalcEng 2'!BF641,"")</f>
        <v/>
      </c>
      <c r="W329" s="55">
        <f t="shared" si="81"/>
        <v>0</v>
      </c>
      <c r="X329" s="9" t="str">
        <f t="shared" si="82"/>
        <v/>
      </c>
      <c r="Y329" s="10">
        <f t="shared" si="83"/>
        <v>0</v>
      </c>
      <c r="Z329" s="57" t="str">
        <f t="shared" si="80"/>
        <v>$0.00</v>
      </c>
      <c r="AA329" s="79" t="str">
        <f t="shared" si="78"/>
        <v/>
      </c>
      <c r="AB329" s="23"/>
      <c r="AC329" s="60">
        <f t="shared" si="69"/>
        <v>0</v>
      </c>
      <c r="AD329" s="60">
        <f t="shared" si="70"/>
        <v>0</v>
      </c>
      <c r="AE329">
        <f t="shared" si="71"/>
        <v>0</v>
      </c>
      <c r="AF329" s="60">
        <f t="shared" si="72"/>
        <v>0</v>
      </c>
      <c r="AG329">
        <f t="shared" si="73"/>
        <v>0</v>
      </c>
      <c r="AH329">
        <f t="shared" si="74"/>
        <v>0</v>
      </c>
      <c r="AI329" s="60">
        <f t="shared" si="75"/>
        <v>0</v>
      </c>
      <c r="AJ329" s="60">
        <f t="shared" si="76"/>
        <v>0</v>
      </c>
      <c r="AK329" s="60">
        <f t="shared" si="79"/>
        <v>0</v>
      </c>
      <c r="AL329" s="66">
        <f t="shared" si="77"/>
        <v>0</v>
      </c>
    </row>
    <row r="330" spans="1:38" ht="15">
      <c r="A330">
        <v>319</v>
      </c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R330" s="45" t="str">
        <f>IF('CalcEng 2'!BB643&gt;0,'CalcEng 2'!BB643,"")</f>
        <v/>
      </c>
      <c r="S330" s="45" t="str">
        <f>IF('CalcEng 2'!BC643&gt;0,'CalcEng 2'!BC643,"")</f>
        <v/>
      </c>
      <c r="T330" s="45" t="str">
        <f>IF('CalcEng 2'!BD643&gt;0,'CalcEng 2'!BD643,"")</f>
        <v/>
      </c>
      <c r="U330" s="45" t="str">
        <f>IF('CalcEng 2'!BE643&gt;0,'CalcEng 2'!BE643,"")</f>
        <v/>
      </c>
      <c r="V330" s="45" t="str">
        <f>IF('CalcEng 2'!BF643&gt;0,'CalcEng 2'!BF643,"")</f>
        <v/>
      </c>
      <c r="W330" s="54">
        <f t="shared" si="81"/>
        <v>0</v>
      </c>
      <c r="X330" s="6" t="str">
        <f t="shared" si="82"/>
        <v/>
      </c>
      <c r="Y330" s="8">
        <f t="shared" si="83"/>
        <v>0</v>
      </c>
      <c r="Z330" s="57" t="str">
        <f t="shared" si="80"/>
        <v>$0.00</v>
      </c>
      <c r="AA330" s="79" t="str">
        <f t="shared" si="78"/>
        <v/>
      </c>
      <c r="AB330" s="23"/>
      <c r="AC330" s="60">
        <f t="shared" si="69"/>
        <v>0</v>
      </c>
      <c r="AD330" s="60">
        <f t="shared" si="70"/>
        <v>0</v>
      </c>
      <c r="AE330">
        <f t="shared" si="71"/>
        <v>0</v>
      </c>
      <c r="AF330" s="60">
        <f t="shared" si="72"/>
        <v>0</v>
      </c>
      <c r="AG330">
        <f t="shared" si="73"/>
        <v>0</v>
      </c>
      <c r="AH330">
        <f t="shared" si="74"/>
        <v>0</v>
      </c>
      <c r="AI330" s="60">
        <f t="shared" si="75"/>
        <v>0</v>
      </c>
      <c r="AJ330" s="60">
        <f t="shared" si="76"/>
        <v>0</v>
      </c>
      <c r="AK330" s="60">
        <f t="shared" si="79"/>
        <v>0</v>
      </c>
      <c r="AL330" s="66">
        <f t="shared" si="77"/>
        <v>0</v>
      </c>
    </row>
    <row r="331" spans="1:38" ht="15.75" thickBot="1">
      <c r="A331">
        <v>320</v>
      </c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R331" s="45" t="str">
        <f>IF('CalcEng 2'!BB645&gt;0,'CalcEng 2'!BB645,"")</f>
        <v/>
      </c>
      <c r="S331" s="45" t="str">
        <f>IF('CalcEng 2'!BC645&gt;0,'CalcEng 2'!BC645,"")</f>
        <v/>
      </c>
      <c r="T331" s="45" t="str">
        <f>IF('CalcEng 2'!BD645&gt;0,'CalcEng 2'!BD645,"")</f>
        <v/>
      </c>
      <c r="U331" s="45" t="str">
        <f>IF('CalcEng 2'!BE645&gt;0,'CalcEng 2'!BE645,"")</f>
        <v/>
      </c>
      <c r="V331" s="45" t="str">
        <f>IF('CalcEng 2'!BF645&gt;0,'CalcEng 2'!BF645,"")</f>
        <v/>
      </c>
      <c r="W331" s="55">
        <f t="shared" si="81"/>
        <v>0</v>
      </c>
      <c r="X331" s="9" t="str">
        <f t="shared" si="82"/>
        <v/>
      </c>
      <c r="Y331" s="10">
        <f t="shared" si="83"/>
        <v>0</v>
      </c>
      <c r="Z331" s="57" t="str">
        <f t="shared" si="80"/>
        <v>$0.00</v>
      </c>
      <c r="AA331" s="79" t="str">
        <f t="shared" si="78"/>
        <v/>
      </c>
      <c r="AB331" s="23"/>
      <c r="AC331" s="60">
        <f t="shared" si="69"/>
        <v>0</v>
      </c>
      <c r="AD331" s="60">
        <f t="shared" si="70"/>
        <v>0</v>
      </c>
      <c r="AE331">
        <f t="shared" si="71"/>
        <v>0</v>
      </c>
      <c r="AF331" s="60">
        <f t="shared" si="72"/>
        <v>0</v>
      </c>
      <c r="AG331">
        <f t="shared" si="73"/>
        <v>0</v>
      </c>
      <c r="AH331">
        <f t="shared" si="74"/>
        <v>0</v>
      </c>
      <c r="AI331" s="60">
        <f t="shared" si="75"/>
        <v>0</v>
      </c>
      <c r="AJ331" s="60">
        <f t="shared" si="76"/>
        <v>0</v>
      </c>
      <c r="AK331" s="60">
        <f t="shared" si="79"/>
        <v>0</v>
      </c>
      <c r="AL331" s="66">
        <f t="shared" si="77"/>
        <v>0</v>
      </c>
    </row>
    <row r="332" spans="1:38" ht="15">
      <c r="A332">
        <v>321</v>
      </c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R332" s="45" t="str">
        <f>IF('CalcEng 2'!BB647&gt;0,'CalcEng 2'!BB647,"")</f>
        <v/>
      </c>
      <c r="S332" s="45" t="str">
        <f>IF('CalcEng 2'!BC647&gt;0,'CalcEng 2'!BC647,"")</f>
        <v/>
      </c>
      <c r="T332" s="45" t="str">
        <f>IF('CalcEng 2'!BD647&gt;0,'CalcEng 2'!BD647,"")</f>
        <v/>
      </c>
      <c r="U332" s="45" t="str">
        <f>IF('CalcEng 2'!BE647&gt;0,'CalcEng 2'!BE647,"")</f>
        <v/>
      </c>
      <c r="V332" s="45" t="str">
        <f>IF('CalcEng 2'!BF647&gt;0,'CalcEng 2'!BF647,"")</f>
        <v/>
      </c>
      <c r="W332" s="54">
        <f t="shared" si="81"/>
        <v>0</v>
      </c>
      <c r="X332" s="6" t="str">
        <f t="shared" si="82"/>
        <v/>
      </c>
      <c r="Y332" s="8">
        <f t="shared" si="83"/>
        <v>0</v>
      </c>
      <c r="Z332" s="57" t="str">
        <f t="shared" si="80"/>
        <v>$0.00</v>
      </c>
      <c r="AA332" s="79" t="str">
        <f t="shared" si="78"/>
        <v/>
      </c>
      <c r="AB332" s="23"/>
      <c r="AC332" s="60">
        <f aca="true" t="shared" si="84" ref="AC332:AC395">IF(W332&gt;0,(_xlfn.RANK.EQ(W332,$W$12:$W$511)+COUNTIF($W$12:$W$511,W332)-1),0)</f>
        <v>0</v>
      </c>
      <c r="AD332" s="60">
        <f aca="true" t="shared" si="85" ref="AD332:AD395">H332*0.1</f>
        <v>0</v>
      </c>
      <c r="AE332">
        <f aca="true" t="shared" si="86" ref="AE332:AE395">IF(I332="1) Maj. Art.",5/100,IF(I332="2) Min. Art.",4/100,IF(I332="3) Maj. Coll.",3/100,IF(I332="4) Min. Coll.",2/100,IF(I332="5) Local",1/100,0)))))</f>
        <v>0</v>
      </c>
      <c r="AF332" s="60">
        <f aca="true" t="shared" si="87" ref="AF332:AF395">IF(COUNTIF($K$12:$K$511,K332)&gt;0,RANK(K332,$K$12:$K$511,1)/100,0)</f>
        <v>0</v>
      </c>
      <c r="AG332">
        <f aca="true" t="shared" si="88" ref="AG332:AG395">IF(J332="1) Good",5/100,IF(J332="2) Fair",3/100,IF(J332="3) Poor",1/100,0)))</f>
        <v>0</v>
      </c>
      <c r="AH332">
        <f aca="true" t="shared" si="89" ref="AH332:AH395">IF(L332="1) 1 Year",1/50,IF(L332="2) 2 Years",2/50,IF(L332="3) 3 Years",3/50,IF(L332="4) 4+ Years",4/50,0))))</f>
        <v>0</v>
      </c>
      <c r="AI332" s="60">
        <f aca="true" t="shared" si="90" ref="AI332:AI395">IF(Y332&gt;0,(_xlfn.RANK.EQ(Y332,$Y$12:$Y$511)+COUNTIF($Y$12:$Y$511,Y332)),0)/1000</f>
        <v>0</v>
      </c>
      <c r="AJ332" s="60">
        <f aca="true" t="shared" si="91" ref="AJ332:AJ395">IF(F332&gt;0,(_xlfn.RANK.EQ(F332,$F$12:$F$511)+COUNTIF($F$12:$F$511,F332)),0)*0.001</f>
        <v>0</v>
      </c>
      <c r="AK332" s="60">
        <f t="shared" si="79"/>
        <v>0</v>
      </c>
      <c r="AL332" s="66">
        <f aca="true" t="shared" si="92" ref="AL332:AL395">W332+AK332</f>
        <v>0</v>
      </c>
    </row>
    <row r="333" spans="1:38" ht="15.75" thickBot="1">
      <c r="A333">
        <v>322</v>
      </c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R333" s="45" t="str">
        <f>IF('CalcEng 2'!BB649&gt;0,'CalcEng 2'!BB649,"")</f>
        <v/>
      </c>
      <c r="S333" s="45" t="str">
        <f>IF('CalcEng 2'!BC649&gt;0,'CalcEng 2'!BC649,"")</f>
        <v/>
      </c>
      <c r="T333" s="45" t="str">
        <f>IF('CalcEng 2'!BD649&gt;0,'CalcEng 2'!BD649,"")</f>
        <v/>
      </c>
      <c r="U333" s="45" t="str">
        <f>IF('CalcEng 2'!BE649&gt;0,'CalcEng 2'!BE649,"")</f>
        <v/>
      </c>
      <c r="V333" s="45" t="str">
        <f>IF('CalcEng 2'!BF649&gt;0,'CalcEng 2'!BF649,"")</f>
        <v/>
      </c>
      <c r="W333" s="55">
        <f t="shared" si="81"/>
        <v>0</v>
      </c>
      <c r="X333" s="9" t="str">
        <f t="shared" si="82"/>
        <v/>
      </c>
      <c r="Y333" s="10">
        <f t="shared" si="83"/>
        <v>0</v>
      </c>
      <c r="Z333" s="57" t="str">
        <f t="shared" si="80"/>
        <v>$0.00</v>
      </c>
      <c r="AA333" s="79" t="str">
        <f aca="true" t="shared" si="93" ref="AA333:AA396">IF(W333&gt;0,(_xlfn.RANK.EQ(W333,$W$12:$W$511)+COUNTIF($W$12:$W$511,W333)-1),"")</f>
        <v/>
      </c>
      <c r="AB333" s="23"/>
      <c r="AC333" s="60">
        <f t="shared" si="84"/>
        <v>0</v>
      </c>
      <c r="AD333" s="60">
        <f t="shared" si="85"/>
        <v>0</v>
      </c>
      <c r="AE333">
        <f t="shared" si="86"/>
        <v>0</v>
      </c>
      <c r="AF333" s="60">
        <f t="shared" si="87"/>
        <v>0</v>
      </c>
      <c r="AG333">
        <f t="shared" si="88"/>
        <v>0</v>
      </c>
      <c r="AH333">
        <f t="shared" si="89"/>
        <v>0</v>
      </c>
      <c r="AI333" s="60">
        <f t="shared" si="90"/>
        <v>0</v>
      </c>
      <c r="AJ333" s="60">
        <f t="shared" si="91"/>
        <v>0</v>
      </c>
      <c r="AK333" s="60">
        <f aca="true" t="shared" si="94" ref="AK333:AK396">SUM(AD333,AF333,AH333,AG333,AE333,AI333,AJ333)</f>
        <v>0</v>
      </c>
      <c r="AL333" s="66">
        <f t="shared" si="92"/>
        <v>0</v>
      </c>
    </row>
    <row r="334" spans="1:38" ht="15">
      <c r="A334">
        <v>323</v>
      </c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R334" s="45" t="str">
        <f>IF('CalcEng 2'!BB651&gt;0,'CalcEng 2'!BB651,"")</f>
        <v/>
      </c>
      <c r="S334" s="45" t="str">
        <f>IF('CalcEng 2'!BC651&gt;0,'CalcEng 2'!BC651,"")</f>
        <v/>
      </c>
      <c r="T334" s="45" t="str">
        <f>IF('CalcEng 2'!BD651&gt;0,'CalcEng 2'!BD651,"")</f>
        <v/>
      </c>
      <c r="U334" s="45" t="str">
        <f>IF('CalcEng 2'!BE651&gt;0,'CalcEng 2'!BE651,"")</f>
        <v/>
      </c>
      <c r="V334" s="45" t="str">
        <f>IF('CalcEng 2'!BF651&gt;0,'CalcEng 2'!BF651,"")</f>
        <v/>
      </c>
      <c r="W334" s="54">
        <f t="shared" si="81"/>
        <v>0</v>
      </c>
      <c r="X334" s="6" t="str">
        <f t="shared" si="82"/>
        <v/>
      </c>
      <c r="Y334" s="8">
        <f t="shared" si="83"/>
        <v>0</v>
      </c>
      <c r="Z334" s="57" t="str">
        <f aca="true" t="shared" si="95" ref="Z334:Z397">IF(Y334&gt;0,Z333-Y334,"$0.00")</f>
        <v>$0.00</v>
      </c>
      <c r="AA334" s="79" t="str">
        <f t="shared" si="93"/>
        <v/>
      </c>
      <c r="AB334" s="23"/>
      <c r="AC334" s="60">
        <f t="shared" si="84"/>
        <v>0</v>
      </c>
      <c r="AD334" s="60">
        <f t="shared" si="85"/>
        <v>0</v>
      </c>
      <c r="AE334">
        <f t="shared" si="86"/>
        <v>0</v>
      </c>
      <c r="AF334" s="60">
        <f t="shared" si="87"/>
        <v>0</v>
      </c>
      <c r="AG334">
        <f t="shared" si="88"/>
        <v>0</v>
      </c>
      <c r="AH334">
        <f t="shared" si="89"/>
        <v>0</v>
      </c>
      <c r="AI334" s="60">
        <f t="shared" si="90"/>
        <v>0</v>
      </c>
      <c r="AJ334" s="60">
        <f t="shared" si="91"/>
        <v>0</v>
      </c>
      <c r="AK334" s="60">
        <f t="shared" si="94"/>
        <v>0</v>
      </c>
      <c r="AL334" s="66">
        <f t="shared" si="92"/>
        <v>0</v>
      </c>
    </row>
    <row r="335" spans="1:38" ht="15.75" thickBot="1">
      <c r="A335">
        <v>324</v>
      </c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R335" s="45" t="str">
        <f>IF('CalcEng 2'!BB653&gt;0,'CalcEng 2'!BB653,"")</f>
        <v/>
      </c>
      <c r="S335" s="45" t="str">
        <f>IF('CalcEng 2'!BC653&gt;0,'CalcEng 2'!BC653,"")</f>
        <v/>
      </c>
      <c r="T335" s="45" t="str">
        <f>IF('CalcEng 2'!BD653&gt;0,'CalcEng 2'!BD653,"")</f>
        <v/>
      </c>
      <c r="U335" s="45" t="str">
        <f>IF('CalcEng 2'!BE653&gt;0,'CalcEng 2'!BE653,"")</f>
        <v/>
      </c>
      <c r="V335" s="45" t="str">
        <f>IF('CalcEng 2'!BF653&gt;0,'CalcEng 2'!BF653,"")</f>
        <v/>
      </c>
      <c r="W335" s="55">
        <f t="shared" si="81"/>
        <v>0</v>
      </c>
      <c r="X335" s="9" t="str">
        <f t="shared" si="82"/>
        <v/>
      </c>
      <c r="Y335" s="10">
        <f t="shared" si="83"/>
        <v>0</v>
      </c>
      <c r="Z335" s="57" t="str">
        <f t="shared" si="95"/>
        <v>$0.00</v>
      </c>
      <c r="AA335" s="79" t="str">
        <f t="shared" si="93"/>
        <v/>
      </c>
      <c r="AB335" s="23"/>
      <c r="AC335" s="60">
        <f t="shared" si="84"/>
        <v>0</v>
      </c>
      <c r="AD335" s="60">
        <f t="shared" si="85"/>
        <v>0</v>
      </c>
      <c r="AE335">
        <f t="shared" si="86"/>
        <v>0</v>
      </c>
      <c r="AF335" s="60">
        <f t="shared" si="87"/>
        <v>0</v>
      </c>
      <c r="AG335">
        <f t="shared" si="88"/>
        <v>0</v>
      </c>
      <c r="AH335">
        <f t="shared" si="89"/>
        <v>0</v>
      </c>
      <c r="AI335" s="60">
        <f t="shared" si="90"/>
        <v>0</v>
      </c>
      <c r="AJ335" s="60">
        <f t="shared" si="91"/>
        <v>0</v>
      </c>
      <c r="AK335" s="60">
        <f t="shared" si="94"/>
        <v>0</v>
      </c>
      <c r="AL335" s="66">
        <f t="shared" si="92"/>
        <v>0</v>
      </c>
    </row>
    <row r="336" spans="1:38" ht="15">
      <c r="A336">
        <v>325</v>
      </c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R336" s="45" t="str">
        <f>IF('CalcEng 2'!BB655&gt;0,'CalcEng 2'!BB655,"")</f>
        <v/>
      </c>
      <c r="S336" s="45" t="str">
        <f>IF('CalcEng 2'!BC655&gt;0,'CalcEng 2'!BC655,"")</f>
        <v/>
      </c>
      <c r="T336" s="45" t="str">
        <f>IF('CalcEng 2'!BD655&gt;0,'CalcEng 2'!BD655,"")</f>
        <v/>
      </c>
      <c r="U336" s="45" t="str">
        <f>IF('CalcEng 2'!BE655&gt;0,'CalcEng 2'!BE655,"")</f>
        <v/>
      </c>
      <c r="V336" s="45" t="str">
        <f>IF('CalcEng 2'!BF655&gt;0,'CalcEng 2'!BF655,"")</f>
        <v/>
      </c>
      <c r="W336" s="54">
        <f t="shared" si="81"/>
        <v>0</v>
      </c>
      <c r="X336" s="6" t="str">
        <f t="shared" si="82"/>
        <v/>
      </c>
      <c r="Y336" s="8">
        <f t="shared" si="83"/>
        <v>0</v>
      </c>
      <c r="Z336" s="57" t="str">
        <f t="shared" si="95"/>
        <v>$0.00</v>
      </c>
      <c r="AA336" s="79" t="str">
        <f t="shared" si="93"/>
        <v/>
      </c>
      <c r="AB336" s="23"/>
      <c r="AC336" s="60">
        <f t="shared" si="84"/>
        <v>0</v>
      </c>
      <c r="AD336" s="60">
        <f t="shared" si="85"/>
        <v>0</v>
      </c>
      <c r="AE336">
        <f t="shared" si="86"/>
        <v>0</v>
      </c>
      <c r="AF336" s="60">
        <f t="shared" si="87"/>
        <v>0</v>
      </c>
      <c r="AG336">
        <f t="shared" si="88"/>
        <v>0</v>
      </c>
      <c r="AH336">
        <f t="shared" si="89"/>
        <v>0</v>
      </c>
      <c r="AI336" s="60">
        <f t="shared" si="90"/>
        <v>0</v>
      </c>
      <c r="AJ336" s="60">
        <f t="shared" si="91"/>
        <v>0</v>
      </c>
      <c r="AK336" s="60">
        <f t="shared" si="94"/>
        <v>0</v>
      </c>
      <c r="AL336" s="66">
        <f t="shared" si="92"/>
        <v>0</v>
      </c>
    </row>
    <row r="337" spans="1:38" ht="15.75" thickBot="1">
      <c r="A337">
        <v>326</v>
      </c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R337" s="45" t="str">
        <f>IF('CalcEng 2'!BB657&gt;0,'CalcEng 2'!BB657,"")</f>
        <v/>
      </c>
      <c r="S337" s="45" t="str">
        <f>IF('CalcEng 2'!BC657&gt;0,'CalcEng 2'!BC657,"")</f>
        <v/>
      </c>
      <c r="T337" s="45" t="str">
        <f>IF('CalcEng 2'!BD657&gt;0,'CalcEng 2'!BD657,"")</f>
        <v/>
      </c>
      <c r="U337" s="45" t="str">
        <f>IF('CalcEng 2'!BE657&gt;0,'CalcEng 2'!BE657,"")</f>
        <v/>
      </c>
      <c r="V337" s="45" t="str">
        <f>IF('CalcEng 2'!BF657&gt;0,'CalcEng 2'!BF657,"")</f>
        <v/>
      </c>
      <c r="W337" s="55">
        <f t="shared" si="81"/>
        <v>0</v>
      </c>
      <c r="X337" s="9" t="str">
        <f t="shared" si="82"/>
        <v/>
      </c>
      <c r="Y337" s="10">
        <f t="shared" si="83"/>
        <v>0</v>
      </c>
      <c r="Z337" s="57" t="str">
        <f t="shared" si="95"/>
        <v>$0.00</v>
      </c>
      <c r="AA337" s="79" t="str">
        <f t="shared" si="93"/>
        <v/>
      </c>
      <c r="AB337" s="23"/>
      <c r="AC337" s="60">
        <f t="shared" si="84"/>
        <v>0</v>
      </c>
      <c r="AD337" s="60">
        <f t="shared" si="85"/>
        <v>0</v>
      </c>
      <c r="AE337">
        <f t="shared" si="86"/>
        <v>0</v>
      </c>
      <c r="AF337" s="60">
        <f t="shared" si="87"/>
        <v>0</v>
      </c>
      <c r="AG337">
        <f t="shared" si="88"/>
        <v>0</v>
      </c>
      <c r="AH337">
        <f t="shared" si="89"/>
        <v>0</v>
      </c>
      <c r="AI337" s="60">
        <f t="shared" si="90"/>
        <v>0</v>
      </c>
      <c r="AJ337" s="60">
        <f t="shared" si="91"/>
        <v>0</v>
      </c>
      <c r="AK337" s="60">
        <f t="shared" si="94"/>
        <v>0</v>
      </c>
      <c r="AL337" s="66">
        <f t="shared" si="92"/>
        <v>0</v>
      </c>
    </row>
    <row r="338" spans="1:38" ht="15">
      <c r="A338">
        <v>327</v>
      </c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R338" s="45" t="str">
        <f>IF('CalcEng 2'!BB659&gt;0,'CalcEng 2'!BB659,"")</f>
        <v/>
      </c>
      <c r="S338" s="45" t="str">
        <f>IF('CalcEng 2'!BC659&gt;0,'CalcEng 2'!BC659,"")</f>
        <v/>
      </c>
      <c r="T338" s="45" t="str">
        <f>IF('CalcEng 2'!BD659&gt;0,'CalcEng 2'!BD659,"")</f>
        <v/>
      </c>
      <c r="U338" s="45" t="str">
        <f>IF('CalcEng 2'!BE659&gt;0,'CalcEng 2'!BE659,"")</f>
        <v/>
      </c>
      <c r="V338" s="45" t="str">
        <f>IF('CalcEng 2'!BF659&gt;0,'CalcEng 2'!BF659,"")</f>
        <v/>
      </c>
      <c r="W338" s="54">
        <f t="shared" si="81"/>
        <v>0</v>
      </c>
      <c r="X338" s="6" t="str">
        <f t="shared" si="82"/>
        <v/>
      </c>
      <c r="Y338" s="8">
        <f t="shared" si="83"/>
        <v>0</v>
      </c>
      <c r="Z338" s="57" t="str">
        <f t="shared" si="95"/>
        <v>$0.00</v>
      </c>
      <c r="AA338" s="79" t="str">
        <f t="shared" si="93"/>
        <v/>
      </c>
      <c r="AB338" s="23"/>
      <c r="AC338" s="60">
        <f t="shared" si="84"/>
        <v>0</v>
      </c>
      <c r="AD338" s="60">
        <f t="shared" si="85"/>
        <v>0</v>
      </c>
      <c r="AE338">
        <f t="shared" si="86"/>
        <v>0</v>
      </c>
      <c r="AF338" s="60">
        <f t="shared" si="87"/>
        <v>0</v>
      </c>
      <c r="AG338">
        <f t="shared" si="88"/>
        <v>0</v>
      </c>
      <c r="AH338">
        <f t="shared" si="89"/>
        <v>0</v>
      </c>
      <c r="AI338" s="60">
        <f t="shared" si="90"/>
        <v>0</v>
      </c>
      <c r="AJ338" s="60">
        <f t="shared" si="91"/>
        <v>0</v>
      </c>
      <c r="AK338" s="60">
        <f t="shared" si="94"/>
        <v>0</v>
      </c>
      <c r="AL338" s="66">
        <f t="shared" si="92"/>
        <v>0</v>
      </c>
    </row>
    <row r="339" spans="1:38" ht="15.75" thickBot="1">
      <c r="A339">
        <v>328</v>
      </c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R339" s="45" t="str">
        <f>IF('CalcEng 2'!BB661&gt;0,'CalcEng 2'!BB661,"")</f>
        <v/>
      </c>
      <c r="S339" s="45" t="str">
        <f>IF('CalcEng 2'!BC661&gt;0,'CalcEng 2'!BC661,"")</f>
        <v/>
      </c>
      <c r="T339" s="45" t="str">
        <f>IF('CalcEng 2'!BD661&gt;0,'CalcEng 2'!BD661,"")</f>
        <v/>
      </c>
      <c r="U339" s="45" t="str">
        <f>IF('CalcEng 2'!BE661&gt;0,'CalcEng 2'!BE661,"")</f>
        <v/>
      </c>
      <c r="V339" s="45" t="str">
        <f>IF('CalcEng 2'!BF661&gt;0,'CalcEng 2'!BF661,"")</f>
        <v/>
      </c>
      <c r="W339" s="55">
        <f t="shared" si="81"/>
        <v>0</v>
      </c>
      <c r="X339" s="9" t="str">
        <f t="shared" si="82"/>
        <v/>
      </c>
      <c r="Y339" s="10">
        <f t="shared" si="83"/>
        <v>0</v>
      </c>
      <c r="Z339" s="57" t="str">
        <f t="shared" si="95"/>
        <v>$0.00</v>
      </c>
      <c r="AA339" s="79" t="str">
        <f t="shared" si="93"/>
        <v/>
      </c>
      <c r="AB339" s="23"/>
      <c r="AC339" s="60">
        <f t="shared" si="84"/>
        <v>0</v>
      </c>
      <c r="AD339" s="60">
        <f t="shared" si="85"/>
        <v>0</v>
      </c>
      <c r="AE339">
        <f t="shared" si="86"/>
        <v>0</v>
      </c>
      <c r="AF339" s="60">
        <f t="shared" si="87"/>
        <v>0</v>
      </c>
      <c r="AG339">
        <f t="shared" si="88"/>
        <v>0</v>
      </c>
      <c r="AH339">
        <f t="shared" si="89"/>
        <v>0</v>
      </c>
      <c r="AI339" s="60">
        <f t="shared" si="90"/>
        <v>0</v>
      </c>
      <c r="AJ339" s="60">
        <f t="shared" si="91"/>
        <v>0</v>
      </c>
      <c r="AK339" s="60">
        <f t="shared" si="94"/>
        <v>0</v>
      </c>
      <c r="AL339" s="66">
        <f t="shared" si="92"/>
        <v>0</v>
      </c>
    </row>
    <row r="340" spans="1:38" ht="15">
      <c r="A340">
        <v>329</v>
      </c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R340" s="45" t="str">
        <f>IF('CalcEng 2'!BB663&gt;0,'CalcEng 2'!BB663,"")</f>
        <v/>
      </c>
      <c r="S340" s="45" t="str">
        <f>IF('CalcEng 2'!BC663&gt;0,'CalcEng 2'!BC663,"")</f>
        <v/>
      </c>
      <c r="T340" s="45" t="str">
        <f>IF('CalcEng 2'!BD663&gt;0,'CalcEng 2'!BD663,"")</f>
        <v/>
      </c>
      <c r="U340" s="45" t="str">
        <f>IF('CalcEng 2'!BE663&gt;0,'CalcEng 2'!BE663,"")</f>
        <v/>
      </c>
      <c r="V340" s="45" t="str">
        <f>IF('CalcEng 2'!BF663&gt;0,'CalcEng 2'!BF663,"")</f>
        <v/>
      </c>
      <c r="W340" s="54">
        <f t="shared" si="81"/>
        <v>0</v>
      </c>
      <c r="X340" s="6" t="str">
        <f t="shared" si="82"/>
        <v/>
      </c>
      <c r="Y340" s="8">
        <f t="shared" si="83"/>
        <v>0</v>
      </c>
      <c r="Z340" s="57" t="str">
        <f t="shared" si="95"/>
        <v>$0.00</v>
      </c>
      <c r="AA340" s="79" t="str">
        <f t="shared" si="93"/>
        <v/>
      </c>
      <c r="AB340" s="23"/>
      <c r="AC340" s="60">
        <f t="shared" si="84"/>
        <v>0</v>
      </c>
      <c r="AD340" s="60">
        <f t="shared" si="85"/>
        <v>0</v>
      </c>
      <c r="AE340">
        <f t="shared" si="86"/>
        <v>0</v>
      </c>
      <c r="AF340" s="60">
        <f t="shared" si="87"/>
        <v>0</v>
      </c>
      <c r="AG340">
        <f t="shared" si="88"/>
        <v>0</v>
      </c>
      <c r="AH340">
        <f t="shared" si="89"/>
        <v>0</v>
      </c>
      <c r="AI340" s="60">
        <f t="shared" si="90"/>
        <v>0</v>
      </c>
      <c r="AJ340" s="60">
        <f t="shared" si="91"/>
        <v>0</v>
      </c>
      <c r="AK340" s="60">
        <f t="shared" si="94"/>
        <v>0</v>
      </c>
      <c r="AL340" s="66">
        <f t="shared" si="92"/>
        <v>0</v>
      </c>
    </row>
    <row r="341" spans="1:38" ht="15.75" thickBot="1">
      <c r="A341">
        <v>330</v>
      </c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R341" s="45" t="str">
        <f>IF('CalcEng 2'!BB665&gt;0,'CalcEng 2'!BB665,"")</f>
        <v/>
      </c>
      <c r="S341" s="45" t="str">
        <f>IF('CalcEng 2'!BC665&gt;0,'CalcEng 2'!BC665,"")</f>
        <v/>
      </c>
      <c r="T341" s="45" t="str">
        <f>IF('CalcEng 2'!BD665&gt;0,'CalcEng 2'!BD665,"")</f>
        <v/>
      </c>
      <c r="U341" s="45" t="str">
        <f>IF('CalcEng 2'!BE665&gt;0,'CalcEng 2'!BE665,"")</f>
        <v/>
      </c>
      <c r="V341" s="45" t="str">
        <f>IF('CalcEng 2'!BF665&gt;0,'CalcEng 2'!BF665,"")</f>
        <v/>
      </c>
      <c r="W341" s="55">
        <f t="shared" si="81"/>
        <v>0</v>
      </c>
      <c r="X341" s="9" t="str">
        <f t="shared" si="82"/>
        <v/>
      </c>
      <c r="Y341" s="10">
        <f t="shared" si="83"/>
        <v>0</v>
      </c>
      <c r="Z341" s="57" t="str">
        <f t="shared" si="95"/>
        <v>$0.00</v>
      </c>
      <c r="AA341" s="79" t="str">
        <f t="shared" si="93"/>
        <v/>
      </c>
      <c r="AB341" s="23"/>
      <c r="AC341" s="60">
        <f t="shared" si="84"/>
        <v>0</v>
      </c>
      <c r="AD341" s="60">
        <f t="shared" si="85"/>
        <v>0</v>
      </c>
      <c r="AE341">
        <f t="shared" si="86"/>
        <v>0</v>
      </c>
      <c r="AF341" s="60">
        <f t="shared" si="87"/>
        <v>0</v>
      </c>
      <c r="AG341">
        <f t="shared" si="88"/>
        <v>0</v>
      </c>
      <c r="AH341">
        <f t="shared" si="89"/>
        <v>0</v>
      </c>
      <c r="AI341" s="60">
        <f t="shared" si="90"/>
        <v>0</v>
      </c>
      <c r="AJ341" s="60">
        <f t="shared" si="91"/>
        <v>0</v>
      </c>
      <c r="AK341" s="60">
        <f t="shared" si="94"/>
        <v>0</v>
      </c>
      <c r="AL341" s="66">
        <f t="shared" si="92"/>
        <v>0</v>
      </c>
    </row>
    <row r="342" spans="1:38" ht="15">
      <c r="A342">
        <v>331</v>
      </c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R342" s="45" t="str">
        <f>IF('CalcEng 2'!BB667&gt;0,'CalcEng 2'!BB667,"")</f>
        <v/>
      </c>
      <c r="S342" s="45" t="str">
        <f>IF('CalcEng 2'!BC667&gt;0,'CalcEng 2'!BC667,"")</f>
        <v/>
      </c>
      <c r="T342" s="45" t="str">
        <f>IF('CalcEng 2'!BD667&gt;0,'CalcEng 2'!BD667,"")</f>
        <v/>
      </c>
      <c r="U342" s="45" t="str">
        <f>IF('CalcEng 2'!BE667&gt;0,'CalcEng 2'!BE667,"")</f>
        <v/>
      </c>
      <c r="V342" s="45" t="str">
        <f>IF('CalcEng 2'!BF667&gt;0,'CalcEng 2'!BF667,"")</f>
        <v/>
      </c>
      <c r="W342" s="54">
        <f t="shared" si="81"/>
        <v>0</v>
      </c>
      <c r="X342" s="6" t="str">
        <f t="shared" si="82"/>
        <v/>
      </c>
      <c r="Y342" s="8">
        <f t="shared" si="83"/>
        <v>0</v>
      </c>
      <c r="Z342" s="57" t="str">
        <f t="shared" si="95"/>
        <v>$0.00</v>
      </c>
      <c r="AA342" s="79" t="str">
        <f t="shared" si="93"/>
        <v/>
      </c>
      <c r="AB342" s="23"/>
      <c r="AC342" s="60">
        <f t="shared" si="84"/>
        <v>0</v>
      </c>
      <c r="AD342" s="60">
        <f t="shared" si="85"/>
        <v>0</v>
      </c>
      <c r="AE342">
        <f t="shared" si="86"/>
        <v>0</v>
      </c>
      <c r="AF342" s="60">
        <f t="shared" si="87"/>
        <v>0</v>
      </c>
      <c r="AG342">
        <f t="shared" si="88"/>
        <v>0</v>
      </c>
      <c r="AH342">
        <f t="shared" si="89"/>
        <v>0</v>
      </c>
      <c r="AI342" s="60">
        <f t="shared" si="90"/>
        <v>0</v>
      </c>
      <c r="AJ342" s="60">
        <f t="shared" si="91"/>
        <v>0</v>
      </c>
      <c r="AK342" s="60">
        <f t="shared" si="94"/>
        <v>0</v>
      </c>
      <c r="AL342" s="66">
        <f t="shared" si="92"/>
        <v>0</v>
      </c>
    </row>
    <row r="343" spans="1:38" ht="15.75" thickBot="1">
      <c r="A343">
        <v>332</v>
      </c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R343" s="45" t="str">
        <f>IF('CalcEng 2'!BB669&gt;0,'CalcEng 2'!BB669,"")</f>
        <v/>
      </c>
      <c r="S343" s="45" t="str">
        <f>IF('CalcEng 2'!BC669&gt;0,'CalcEng 2'!BC669,"")</f>
        <v/>
      </c>
      <c r="T343" s="45" t="str">
        <f>IF('CalcEng 2'!BD669&gt;0,'CalcEng 2'!BD669,"")</f>
        <v/>
      </c>
      <c r="U343" s="45" t="str">
        <f>IF('CalcEng 2'!BE669&gt;0,'CalcEng 2'!BE669,"")</f>
        <v/>
      </c>
      <c r="V343" s="45" t="str">
        <f>IF('CalcEng 2'!BF669&gt;0,'CalcEng 2'!BF669,"")</f>
        <v/>
      </c>
      <c r="W343" s="55">
        <f t="shared" si="81"/>
        <v>0</v>
      </c>
      <c r="X343" s="9" t="str">
        <f t="shared" si="82"/>
        <v/>
      </c>
      <c r="Y343" s="10">
        <f t="shared" si="83"/>
        <v>0</v>
      </c>
      <c r="Z343" s="57" t="str">
        <f t="shared" si="95"/>
        <v>$0.00</v>
      </c>
      <c r="AA343" s="79" t="str">
        <f t="shared" si="93"/>
        <v/>
      </c>
      <c r="AB343" s="23"/>
      <c r="AC343" s="60">
        <f t="shared" si="84"/>
        <v>0</v>
      </c>
      <c r="AD343" s="60">
        <f t="shared" si="85"/>
        <v>0</v>
      </c>
      <c r="AE343">
        <f t="shared" si="86"/>
        <v>0</v>
      </c>
      <c r="AF343" s="60">
        <f t="shared" si="87"/>
        <v>0</v>
      </c>
      <c r="AG343">
        <f t="shared" si="88"/>
        <v>0</v>
      </c>
      <c r="AH343">
        <f t="shared" si="89"/>
        <v>0</v>
      </c>
      <c r="AI343" s="60">
        <f t="shared" si="90"/>
        <v>0</v>
      </c>
      <c r="AJ343" s="60">
        <f t="shared" si="91"/>
        <v>0</v>
      </c>
      <c r="AK343" s="60">
        <f t="shared" si="94"/>
        <v>0</v>
      </c>
      <c r="AL343" s="66">
        <f t="shared" si="92"/>
        <v>0</v>
      </c>
    </row>
    <row r="344" spans="1:38" ht="15">
      <c r="A344">
        <v>333</v>
      </c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R344" s="45" t="str">
        <f>IF('CalcEng 2'!BB671&gt;0,'CalcEng 2'!BB671,"")</f>
        <v/>
      </c>
      <c r="S344" s="45" t="str">
        <f>IF('CalcEng 2'!BC671&gt;0,'CalcEng 2'!BC671,"")</f>
        <v/>
      </c>
      <c r="T344" s="45" t="str">
        <f>IF('CalcEng 2'!BD671&gt;0,'CalcEng 2'!BD671,"")</f>
        <v/>
      </c>
      <c r="U344" s="45" t="str">
        <f>IF('CalcEng 2'!BE671&gt;0,'CalcEng 2'!BE671,"")</f>
        <v/>
      </c>
      <c r="V344" s="45" t="str">
        <f>IF('CalcEng 2'!BF671&gt;0,'CalcEng 2'!BF671,"")</f>
        <v/>
      </c>
      <c r="W344" s="54">
        <f t="shared" si="81"/>
        <v>0</v>
      </c>
      <c r="X344" s="6" t="str">
        <f t="shared" si="82"/>
        <v/>
      </c>
      <c r="Y344" s="8">
        <f t="shared" si="83"/>
        <v>0</v>
      </c>
      <c r="Z344" s="57" t="str">
        <f t="shared" si="95"/>
        <v>$0.00</v>
      </c>
      <c r="AA344" s="79" t="str">
        <f t="shared" si="93"/>
        <v/>
      </c>
      <c r="AB344" s="23"/>
      <c r="AC344" s="60">
        <f t="shared" si="84"/>
        <v>0</v>
      </c>
      <c r="AD344" s="60">
        <f t="shared" si="85"/>
        <v>0</v>
      </c>
      <c r="AE344">
        <f t="shared" si="86"/>
        <v>0</v>
      </c>
      <c r="AF344" s="60">
        <f t="shared" si="87"/>
        <v>0</v>
      </c>
      <c r="AG344">
        <f t="shared" si="88"/>
        <v>0</v>
      </c>
      <c r="AH344">
        <f t="shared" si="89"/>
        <v>0</v>
      </c>
      <c r="AI344" s="60">
        <f t="shared" si="90"/>
        <v>0</v>
      </c>
      <c r="AJ344" s="60">
        <f t="shared" si="91"/>
        <v>0</v>
      </c>
      <c r="AK344" s="60">
        <f t="shared" si="94"/>
        <v>0</v>
      </c>
      <c r="AL344" s="66">
        <f t="shared" si="92"/>
        <v>0</v>
      </c>
    </row>
    <row r="345" spans="1:38" ht="15.75" thickBot="1">
      <c r="A345">
        <v>334</v>
      </c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R345" s="45" t="str">
        <f>IF('CalcEng 2'!BB673&gt;0,'CalcEng 2'!BB673,"")</f>
        <v/>
      </c>
      <c r="S345" s="45" t="str">
        <f>IF('CalcEng 2'!BC673&gt;0,'CalcEng 2'!BC673,"")</f>
        <v/>
      </c>
      <c r="T345" s="45" t="str">
        <f>IF('CalcEng 2'!BD673&gt;0,'CalcEng 2'!BD673,"")</f>
        <v/>
      </c>
      <c r="U345" s="45" t="str">
        <f>IF('CalcEng 2'!BE673&gt;0,'CalcEng 2'!BE673,"")</f>
        <v/>
      </c>
      <c r="V345" s="45" t="str">
        <f>IF('CalcEng 2'!BF673&gt;0,'CalcEng 2'!BF673,"")</f>
        <v/>
      </c>
      <c r="W345" s="55">
        <f t="shared" si="81"/>
        <v>0</v>
      </c>
      <c r="X345" s="9" t="str">
        <f t="shared" si="82"/>
        <v/>
      </c>
      <c r="Y345" s="10">
        <f t="shared" si="83"/>
        <v>0</v>
      </c>
      <c r="Z345" s="57" t="str">
        <f t="shared" si="95"/>
        <v>$0.00</v>
      </c>
      <c r="AA345" s="79" t="str">
        <f t="shared" si="93"/>
        <v/>
      </c>
      <c r="AB345" s="23"/>
      <c r="AC345" s="60">
        <f t="shared" si="84"/>
        <v>0</v>
      </c>
      <c r="AD345" s="60">
        <f t="shared" si="85"/>
        <v>0</v>
      </c>
      <c r="AE345">
        <f t="shared" si="86"/>
        <v>0</v>
      </c>
      <c r="AF345" s="60">
        <f t="shared" si="87"/>
        <v>0</v>
      </c>
      <c r="AG345">
        <f t="shared" si="88"/>
        <v>0</v>
      </c>
      <c r="AH345">
        <f t="shared" si="89"/>
        <v>0</v>
      </c>
      <c r="AI345" s="60">
        <f t="shared" si="90"/>
        <v>0</v>
      </c>
      <c r="AJ345" s="60">
        <f t="shared" si="91"/>
        <v>0</v>
      </c>
      <c r="AK345" s="60">
        <f t="shared" si="94"/>
        <v>0</v>
      </c>
      <c r="AL345" s="66">
        <f t="shared" si="92"/>
        <v>0</v>
      </c>
    </row>
    <row r="346" spans="1:38" ht="15">
      <c r="A346">
        <v>335</v>
      </c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R346" s="45" t="str">
        <f>IF('CalcEng 2'!BB675&gt;0,'CalcEng 2'!BB675,"")</f>
        <v/>
      </c>
      <c r="S346" s="45" t="str">
        <f>IF('CalcEng 2'!BC675&gt;0,'CalcEng 2'!BC675,"")</f>
        <v/>
      </c>
      <c r="T346" s="45" t="str">
        <f>IF('CalcEng 2'!BD675&gt;0,'CalcEng 2'!BD675,"")</f>
        <v/>
      </c>
      <c r="U346" s="45" t="str">
        <f>IF('CalcEng 2'!BE675&gt;0,'CalcEng 2'!BE675,"")</f>
        <v/>
      </c>
      <c r="V346" s="45" t="str">
        <f>IF('CalcEng 2'!BF675&gt;0,'CalcEng 2'!BF675,"")</f>
        <v/>
      </c>
      <c r="W346" s="54">
        <f t="shared" si="81"/>
        <v>0</v>
      </c>
      <c r="X346" s="6" t="str">
        <f t="shared" si="82"/>
        <v/>
      </c>
      <c r="Y346" s="8">
        <f t="shared" si="83"/>
        <v>0</v>
      </c>
      <c r="Z346" s="57" t="str">
        <f t="shared" si="95"/>
        <v>$0.00</v>
      </c>
      <c r="AA346" s="79" t="str">
        <f t="shared" si="93"/>
        <v/>
      </c>
      <c r="AB346" s="23"/>
      <c r="AC346" s="60">
        <f t="shared" si="84"/>
        <v>0</v>
      </c>
      <c r="AD346" s="60">
        <f t="shared" si="85"/>
        <v>0</v>
      </c>
      <c r="AE346">
        <f t="shared" si="86"/>
        <v>0</v>
      </c>
      <c r="AF346" s="60">
        <f t="shared" si="87"/>
        <v>0</v>
      </c>
      <c r="AG346">
        <f t="shared" si="88"/>
        <v>0</v>
      </c>
      <c r="AH346">
        <f t="shared" si="89"/>
        <v>0</v>
      </c>
      <c r="AI346" s="60">
        <f t="shared" si="90"/>
        <v>0</v>
      </c>
      <c r="AJ346" s="60">
        <f t="shared" si="91"/>
        <v>0</v>
      </c>
      <c r="AK346" s="60">
        <f t="shared" si="94"/>
        <v>0</v>
      </c>
      <c r="AL346" s="66">
        <f t="shared" si="92"/>
        <v>0</v>
      </c>
    </row>
    <row r="347" spans="1:38" ht="15.75" thickBot="1">
      <c r="A347">
        <v>336</v>
      </c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R347" s="45" t="str">
        <f>IF('CalcEng 2'!BB677&gt;0,'CalcEng 2'!BB677,"")</f>
        <v/>
      </c>
      <c r="S347" s="45" t="str">
        <f>IF('CalcEng 2'!BC677&gt;0,'CalcEng 2'!BC677,"")</f>
        <v/>
      </c>
      <c r="T347" s="45" t="str">
        <f>IF('CalcEng 2'!BD677&gt;0,'CalcEng 2'!BD677,"")</f>
        <v/>
      </c>
      <c r="U347" s="45" t="str">
        <f>IF('CalcEng 2'!BE677&gt;0,'CalcEng 2'!BE677,"")</f>
        <v/>
      </c>
      <c r="V347" s="45" t="str">
        <f>IF('CalcEng 2'!BF677&gt;0,'CalcEng 2'!BF677,"")</f>
        <v/>
      </c>
      <c r="W347" s="55">
        <f t="shared" si="81"/>
        <v>0</v>
      </c>
      <c r="X347" s="9" t="str">
        <f t="shared" si="82"/>
        <v/>
      </c>
      <c r="Y347" s="10">
        <f t="shared" si="83"/>
        <v>0</v>
      </c>
      <c r="Z347" s="57" t="str">
        <f t="shared" si="95"/>
        <v>$0.00</v>
      </c>
      <c r="AA347" s="79" t="str">
        <f t="shared" si="93"/>
        <v/>
      </c>
      <c r="AB347" s="23"/>
      <c r="AC347" s="60">
        <f t="shared" si="84"/>
        <v>0</v>
      </c>
      <c r="AD347" s="60">
        <f t="shared" si="85"/>
        <v>0</v>
      </c>
      <c r="AE347">
        <f t="shared" si="86"/>
        <v>0</v>
      </c>
      <c r="AF347" s="60">
        <f t="shared" si="87"/>
        <v>0</v>
      </c>
      <c r="AG347">
        <f t="shared" si="88"/>
        <v>0</v>
      </c>
      <c r="AH347">
        <f t="shared" si="89"/>
        <v>0</v>
      </c>
      <c r="AI347" s="60">
        <f t="shared" si="90"/>
        <v>0</v>
      </c>
      <c r="AJ347" s="60">
        <f t="shared" si="91"/>
        <v>0</v>
      </c>
      <c r="AK347" s="60">
        <f t="shared" si="94"/>
        <v>0</v>
      </c>
      <c r="AL347" s="66">
        <f t="shared" si="92"/>
        <v>0</v>
      </c>
    </row>
    <row r="348" spans="1:38" ht="15">
      <c r="A348">
        <v>337</v>
      </c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R348" s="45" t="str">
        <f>IF('CalcEng 2'!BB679&gt;0,'CalcEng 2'!BB679,"")</f>
        <v/>
      </c>
      <c r="S348" s="45" t="str">
        <f>IF('CalcEng 2'!BC679&gt;0,'CalcEng 2'!BC679,"")</f>
        <v/>
      </c>
      <c r="T348" s="45" t="str">
        <f>IF('CalcEng 2'!BD679&gt;0,'CalcEng 2'!BD679,"")</f>
        <v/>
      </c>
      <c r="U348" s="45" t="str">
        <f>IF('CalcEng 2'!BE679&gt;0,'CalcEng 2'!BE679,"")</f>
        <v/>
      </c>
      <c r="V348" s="45" t="str">
        <f>IF('CalcEng 2'!BF679&gt;0,'CalcEng 2'!BF679,"")</f>
        <v/>
      </c>
      <c r="W348" s="54">
        <f t="shared" si="81"/>
        <v>0</v>
      </c>
      <c r="X348" s="6" t="str">
        <f t="shared" si="82"/>
        <v/>
      </c>
      <c r="Y348" s="8">
        <f t="shared" si="83"/>
        <v>0</v>
      </c>
      <c r="Z348" s="57" t="str">
        <f t="shared" si="95"/>
        <v>$0.00</v>
      </c>
      <c r="AA348" s="79" t="str">
        <f t="shared" si="93"/>
        <v/>
      </c>
      <c r="AB348" s="23"/>
      <c r="AC348" s="60">
        <f t="shared" si="84"/>
        <v>0</v>
      </c>
      <c r="AD348" s="60">
        <f t="shared" si="85"/>
        <v>0</v>
      </c>
      <c r="AE348">
        <f t="shared" si="86"/>
        <v>0</v>
      </c>
      <c r="AF348" s="60">
        <f t="shared" si="87"/>
        <v>0</v>
      </c>
      <c r="AG348">
        <f t="shared" si="88"/>
        <v>0</v>
      </c>
      <c r="AH348">
        <f t="shared" si="89"/>
        <v>0</v>
      </c>
      <c r="AI348" s="60">
        <f t="shared" si="90"/>
        <v>0</v>
      </c>
      <c r="AJ348" s="60">
        <f t="shared" si="91"/>
        <v>0</v>
      </c>
      <c r="AK348" s="60">
        <f t="shared" si="94"/>
        <v>0</v>
      </c>
      <c r="AL348" s="66">
        <f t="shared" si="92"/>
        <v>0</v>
      </c>
    </row>
    <row r="349" spans="1:38" ht="15.75" thickBot="1">
      <c r="A349">
        <v>338</v>
      </c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R349" s="45" t="str">
        <f>IF('CalcEng 2'!BB681&gt;0,'CalcEng 2'!BB681,"")</f>
        <v/>
      </c>
      <c r="S349" s="45" t="str">
        <f>IF('CalcEng 2'!BC681&gt;0,'CalcEng 2'!BC681,"")</f>
        <v/>
      </c>
      <c r="T349" s="45" t="str">
        <f>IF('CalcEng 2'!BD681&gt;0,'CalcEng 2'!BD681,"")</f>
        <v/>
      </c>
      <c r="U349" s="45" t="str">
        <f>IF('CalcEng 2'!BE681&gt;0,'CalcEng 2'!BE681,"")</f>
        <v/>
      </c>
      <c r="V349" s="45" t="str">
        <f>IF('CalcEng 2'!BF681&gt;0,'CalcEng 2'!BF681,"")</f>
        <v/>
      </c>
      <c r="W349" s="55">
        <f t="shared" si="81"/>
        <v>0</v>
      </c>
      <c r="X349" s="9" t="str">
        <f t="shared" si="82"/>
        <v/>
      </c>
      <c r="Y349" s="10">
        <f t="shared" si="83"/>
        <v>0</v>
      </c>
      <c r="Z349" s="57" t="str">
        <f t="shared" si="95"/>
        <v>$0.00</v>
      </c>
      <c r="AA349" s="79" t="str">
        <f t="shared" si="93"/>
        <v/>
      </c>
      <c r="AB349" s="23"/>
      <c r="AC349" s="60">
        <f t="shared" si="84"/>
        <v>0</v>
      </c>
      <c r="AD349" s="60">
        <f t="shared" si="85"/>
        <v>0</v>
      </c>
      <c r="AE349">
        <f t="shared" si="86"/>
        <v>0</v>
      </c>
      <c r="AF349" s="60">
        <f t="shared" si="87"/>
        <v>0</v>
      </c>
      <c r="AG349">
        <f t="shared" si="88"/>
        <v>0</v>
      </c>
      <c r="AH349">
        <f t="shared" si="89"/>
        <v>0</v>
      </c>
      <c r="AI349" s="60">
        <f t="shared" si="90"/>
        <v>0</v>
      </c>
      <c r="AJ349" s="60">
        <f t="shared" si="91"/>
        <v>0</v>
      </c>
      <c r="AK349" s="60">
        <f t="shared" si="94"/>
        <v>0</v>
      </c>
      <c r="AL349" s="66">
        <f t="shared" si="92"/>
        <v>0</v>
      </c>
    </row>
    <row r="350" spans="1:38" ht="15">
      <c r="A350">
        <v>339</v>
      </c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R350" s="45" t="str">
        <f>IF('CalcEng 2'!BB683&gt;0,'CalcEng 2'!BB683,"")</f>
        <v/>
      </c>
      <c r="S350" s="45" t="str">
        <f>IF('CalcEng 2'!BC683&gt;0,'CalcEng 2'!BC683,"")</f>
        <v/>
      </c>
      <c r="T350" s="45" t="str">
        <f>IF('CalcEng 2'!BD683&gt;0,'CalcEng 2'!BD683,"")</f>
        <v/>
      </c>
      <c r="U350" s="45" t="str">
        <f>IF('CalcEng 2'!BE683&gt;0,'CalcEng 2'!BE683,"")</f>
        <v/>
      </c>
      <c r="V350" s="45" t="str">
        <f>IF('CalcEng 2'!BF683&gt;0,'CalcEng 2'!BF683,"")</f>
        <v/>
      </c>
      <c r="W350" s="54">
        <f t="shared" si="81"/>
        <v>0</v>
      </c>
      <c r="X350" s="6" t="str">
        <f t="shared" si="82"/>
        <v/>
      </c>
      <c r="Y350" s="8">
        <f t="shared" si="83"/>
        <v>0</v>
      </c>
      <c r="Z350" s="57" t="str">
        <f t="shared" si="95"/>
        <v>$0.00</v>
      </c>
      <c r="AA350" s="79" t="str">
        <f t="shared" si="93"/>
        <v/>
      </c>
      <c r="AB350" s="23"/>
      <c r="AC350" s="60">
        <f t="shared" si="84"/>
        <v>0</v>
      </c>
      <c r="AD350" s="60">
        <f t="shared" si="85"/>
        <v>0</v>
      </c>
      <c r="AE350">
        <f t="shared" si="86"/>
        <v>0</v>
      </c>
      <c r="AF350" s="60">
        <f t="shared" si="87"/>
        <v>0</v>
      </c>
      <c r="AG350">
        <f t="shared" si="88"/>
        <v>0</v>
      </c>
      <c r="AH350">
        <f t="shared" si="89"/>
        <v>0</v>
      </c>
      <c r="AI350" s="60">
        <f t="shared" si="90"/>
        <v>0</v>
      </c>
      <c r="AJ350" s="60">
        <f t="shared" si="91"/>
        <v>0</v>
      </c>
      <c r="AK350" s="60">
        <f t="shared" si="94"/>
        <v>0</v>
      </c>
      <c r="AL350" s="66">
        <f t="shared" si="92"/>
        <v>0</v>
      </c>
    </row>
    <row r="351" spans="1:38" ht="15.75" thickBot="1">
      <c r="A351">
        <v>340</v>
      </c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R351" s="45" t="str">
        <f>IF('CalcEng 2'!BB685&gt;0,'CalcEng 2'!BB685,"")</f>
        <v/>
      </c>
      <c r="S351" s="45" t="str">
        <f>IF('CalcEng 2'!BC685&gt;0,'CalcEng 2'!BC685,"")</f>
        <v/>
      </c>
      <c r="T351" s="45" t="str">
        <f>IF('CalcEng 2'!BD685&gt;0,'CalcEng 2'!BD685,"")</f>
        <v/>
      </c>
      <c r="U351" s="45" t="str">
        <f>IF('CalcEng 2'!BE685&gt;0,'CalcEng 2'!BE685,"")</f>
        <v/>
      </c>
      <c r="V351" s="45" t="str">
        <f>IF('CalcEng 2'!BF685&gt;0,'CalcEng 2'!BF685,"")</f>
        <v/>
      </c>
      <c r="W351" s="55">
        <f t="shared" si="81"/>
        <v>0</v>
      </c>
      <c r="X351" s="9" t="str">
        <f t="shared" si="82"/>
        <v/>
      </c>
      <c r="Y351" s="10">
        <f t="shared" si="83"/>
        <v>0</v>
      </c>
      <c r="Z351" s="57" t="str">
        <f t="shared" si="95"/>
        <v>$0.00</v>
      </c>
      <c r="AA351" s="79" t="str">
        <f t="shared" si="93"/>
        <v/>
      </c>
      <c r="AB351" s="23"/>
      <c r="AC351" s="60">
        <f t="shared" si="84"/>
        <v>0</v>
      </c>
      <c r="AD351" s="60">
        <f t="shared" si="85"/>
        <v>0</v>
      </c>
      <c r="AE351">
        <f t="shared" si="86"/>
        <v>0</v>
      </c>
      <c r="AF351" s="60">
        <f t="shared" si="87"/>
        <v>0</v>
      </c>
      <c r="AG351">
        <f t="shared" si="88"/>
        <v>0</v>
      </c>
      <c r="AH351">
        <f t="shared" si="89"/>
        <v>0</v>
      </c>
      <c r="AI351" s="60">
        <f t="shared" si="90"/>
        <v>0</v>
      </c>
      <c r="AJ351" s="60">
        <f t="shared" si="91"/>
        <v>0</v>
      </c>
      <c r="AK351" s="60">
        <f t="shared" si="94"/>
        <v>0</v>
      </c>
      <c r="AL351" s="66">
        <f t="shared" si="92"/>
        <v>0</v>
      </c>
    </row>
    <row r="352" spans="1:38" ht="15">
      <c r="A352">
        <v>341</v>
      </c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R352" s="45" t="str">
        <f>IF('CalcEng 2'!BB687&gt;0,'CalcEng 2'!BB687,"")</f>
        <v/>
      </c>
      <c r="S352" s="45" t="str">
        <f>IF('CalcEng 2'!BC687&gt;0,'CalcEng 2'!BC687,"")</f>
        <v/>
      </c>
      <c r="T352" s="45" t="str">
        <f>IF('CalcEng 2'!BD687&gt;0,'CalcEng 2'!BD687,"")</f>
        <v/>
      </c>
      <c r="U352" s="45" t="str">
        <f>IF('CalcEng 2'!BE687&gt;0,'CalcEng 2'!BE687,"")</f>
        <v/>
      </c>
      <c r="V352" s="45" t="str">
        <f>IF('CalcEng 2'!BF687&gt;0,'CalcEng 2'!BF687,"")</f>
        <v/>
      </c>
      <c r="W352" s="54">
        <f t="shared" si="81"/>
        <v>0</v>
      </c>
      <c r="X352" s="6" t="str">
        <f t="shared" si="82"/>
        <v/>
      </c>
      <c r="Y352" s="8">
        <f t="shared" si="83"/>
        <v>0</v>
      </c>
      <c r="Z352" s="57" t="str">
        <f t="shared" si="95"/>
        <v>$0.00</v>
      </c>
      <c r="AA352" s="79" t="str">
        <f t="shared" si="93"/>
        <v/>
      </c>
      <c r="AB352" s="23"/>
      <c r="AC352" s="60">
        <f t="shared" si="84"/>
        <v>0</v>
      </c>
      <c r="AD352" s="60">
        <f t="shared" si="85"/>
        <v>0</v>
      </c>
      <c r="AE352">
        <f t="shared" si="86"/>
        <v>0</v>
      </c>
      <c r="AF352" s="60">
        <f t="shared" si="87"/>
        <v>0</v>
      </c>
      <c r="AG352">
        <f t="shared" si="88"/>
        <v>0</v>
      </c>
      <c r="AH352">
        <f t="shared" si="89"/>
        <v>0</v>
      </c>
      <c r="AI352" s="60">
        <f t="shared" si="90"/>
        <v>0</v>
      </c>
      <c r="AJ352" s="60">
        <f t="shared" si="91"/>
        <v>0</v>
      </c>
      <c r="AK352" s="60">
        <f t="shared" si="94"/>
        <v>0</v>
      </c>
      <c r="AL352" s="66">
        <f t="shared" si="92"/>
        <v>0</v>
      </c>
    </row>
    <row r="353" spans="1:38" ht="15.75" thickBot="1">
      <c r="A353">
        <v>342</v>
      </c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R353" s="45" t="str">
        <f>IF('CalcEng 2'!BB689&gt;0,'CalcEng 2'!BB689,"")</f>
        <v/>
      </c>
      <c r="S353" s="45" t="str">
        <f>IF('CalcEng 2'!BC689&gt;0,'CalcEng 2'!BC689,"")</f>
        <v/>
      </c>
      <c r="T353" s="45" t="str">
        <f>IF('CalcEng 2'!BD689&gt;0,'CalcEng 2'!BD689,"")</f>
        <v/>
      </c>
      <c r="U353" s="45" t="str">
        <f>IF('CalcEng 2'!BE689&gt;0,'CalcEng 2'!BE689,"")</f>
        <v/>
      </c>
      <c r="V353" s="45" t="str">
        <f>IF('CalcEng 2'!BF689&gt;0,'CalcEng 2'!BF689,"")</f>
        <v/>
      </c>
      <c r="W353" s="55">
        <f t="shared" si="81"/>
        <v>0</v>
      </c>
      <c r="X353" s="9" t="str">
        <f t="shared" si="82"/>
        <v/>
      </c>
      <c r="Y353" s="10">
        <f t="shared" si="83"/>
        <v>0</v>
      </c>
      <c r="Z353" s="57" t="str">
        <f t="shared" si="95"/>
        <v>$0.00</v>
      </c>
      <c r="AA353" s="79" t="str">
        <f t="shared" si="93"/>
        <v/>
      </c>
      <c r="AB353" s="23"/>
      <c r="AC353" s="60">
        <f t="shared" si="84"/>
        <v>0</v>
      </c>
      <c r="AD353" s="60">
        <f t="shared" si="85"/>
        <v>0</v>
      </c>
      <c r="AE353">
        <f t="shared" si="86"/>
        <v>0</v>
      </c>
      <c r="AF353" s="60">
        <f t="shared" si="87"/>
        <v>0</v>
      </c>
      <c r="AG353">
        <f t="shared" si="88"/>
        <v>0</v>
      </c>
      <c r="AH353">
        <f t="shared" si="89"/>
        <v>0</v>
      </c>
      <c r="AI353" s="60">
        <f t="shared" si="90"/>
        <v>0</v>
      </c>
      <c r="AJ353" s="60">
        <f t="shared" si="91"/>
        <v>0</v>
      </c>
      <c r="AK353" s="60">
        <f t="shared" si="94"/>
        <v>0</v>
      </c>
      <c r="AL353" s="66">
        <f t="shared" si="92"/>
        <v>0</v>
      </c>
    </row>
    <row r="354" spans="1:38" ht="15">
      <c r="A354">
        <v>343</v>
      </c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R354" s="45" t="str">
        <f>IF('CalcEng 2'!BB691&gt;0,'CalcEng 2'!BB691,"")</f>
        <v/>
      </c>
      <c r="S354" s="45" t="str">
        <f>IF('CalcEng 2'!BC691&gt;0,'CalcEng 2'!BC691,"")</f>
        <v/>
      </c>
      <c r="T354" s="45" t="str">
        <f>IF('CalcEng 2'!BD691&gt;0,'CalcEng 2'!BD691,"")</f>
        <v/>
      </c>
      <c r="U354" s="45" t="str">
        <f>IF('CalcEng 2'!BE691&gt;0,'CalcEng 2'!BE691,"")</f>
        <v/>
      </c>
      <c r="V354" s="45" t="str">
        <f>IF('CalcEng 2'!BF691&gt;0,'CalcEng 2'!BF691,"")</f>
        <v/>
      </c>
      <c r="W354" s="54">
        <f t="shared" si="81"/>
        <v>0</v>
      </c>
      <c r="X354" s="6" t="str">
        <f t="shared" si="82"/>
        <v/>
      </c>
      <c r="Y354" s="8">
        <f t="shared" si="83"/>
        <v>0</v>
      </c>
      <c r="Z354" s="57" t="str">
        <f t="shared" si="95"/>
        <v>$0.00</v>
      </c>
      <c r="AA354" s="79" t="str">
        <f t="shared" si="93"/>
        <v/>
      </c>
      <c r="AB354" s="23"/>
      <c r="AC354" s="60">
        <f t="shared" si="84"/>
        <v>0</v>
      </c>
      <c r="AD354" s="60">
        <f t="shared" si="85"/>
        <v>0</v>
      </c>
      <c r="AE354">
        <f t="shared" si="86"/>
        <v>0</v>
      </c>
      <c r="AF354" s="60">
        <f t="shared" si="87"/>
        <v>0</v>
      </c>
      <c r="AG354">
        <f t="shared" si="88"/>
        <v>0</v>
      </c>
      <c r="AH354">
        <f t="shared" si="89"/>
        <v>0</v>
      </c>
      <c r="AI354" s="60">
        <f t="shared" si="90"/>
        <v>0</v>
      </c>
      <c r="AJ354" s="60">
        <f t="shared" si="91"/>
        <v>0</v>
      </c>
      <c r="AK354" s="60">
        <f t="shared" si="94"/>
        <v>0</v>
      </c>
      <c r="AL354" s="66">
        <f t="shared" si="92"/>
        <v>0</v>
      </c>
    </row>
    <row r="355" spans="1:38" ht="15.75" thickBot="1">
      <c r="A355">
        <v>344</v>
      </c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R355" s="45" t="str">
        <f>IF('CalcEng 2'!BB693&gt;0,'CalcEng 2'!BB693,"")</f>
        <v/>
      </c>
      <c r="S355" s="45" t="str">
        <f>IF('CalcEng 2'!BC693&gt;0,'CalcEng 2'!BC693,"")</f>
        <v/>
      </c>
      <c r="T355" s="45" t="str">
        <f>IF('CalcEng 2'!BD693&gt;0,'CalcEng 2'!BD693,"")</f>
        <v/>
      </c>
      <c r="U355" s="45" t="str">
        <f>IF('CalcEng 2'!BE693&gt;0,'CalcEng 2'!BE693,"")</f>
        <v/>
      </c>
      <c r="V355" s="45" t="str">
        <f>IF('CalcEng 2'!BF693&gt;0,'CalcEng 2'!BF693,"")</f>
        <v/>
      </c>
      <c r="W355" s="55">
        <f t="shared" si="81"/>
        <v>0</v>
      </c>
      <c r="X355" s="9" t="str">
        <f t="shared" si="82"/>
        <v/>
      </c>
      <c r="Y355" s="10">
        <f t="shared" si="83"/>
        <v>0</v>
      </c>
      <c r="Z355" s="57" t="str">
        <f t="shared" si="95"/>
        <v>$0.00</v>
      </c>
      <c r="AA355" s="79" t="str">
        <f t="shared" si="93"/>
        <v/>
      </c>
      <c r="AB355" s="23"/>
      <c r="AC355" s="60">
        <f t="shared" si="84"/>
        <v>0</v>
      </c>
      <c r="AD355" s="60">
        <f t="shared" si="85"/>
        <v>0</v>
      </c>
      <c r="AE355">
        <f t="shared" si="86"/>
        <v>0</v>
      </c>
      <c r="AF355" s="60">
        <f t="shared" si="87"/>
        <v>0</v>
      </c>
      <c r="AG355">
        <f t="shared" si="88"/>
        <v>0</v>
      </c>
      <c r="AH355">
        <f t="shared" si="89"/>
        <v>0</v>
      </c>
      <c r="AI355" s="60">
        <f t="shared" si="90"/>
        <v>0</v>
      </c>
      <c r="AJ355" s="60">
        <f t="shared" si="91"/>
        <v>0</v>
      </c>
      <c r="AK355" s="60">
        <f t="shared" si="94"/>
        <v>0</v>
      </c>
      <c r="AL355" s="66">
        <f t="shared" si="92"/>
        <v>0</v>
      </c>
    </row>
    <row r="356" spans="1:38" ht="15">
      <c r="A356">
        <v>345</v>
      </c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R356" s="45" t="str">
        <f>IF('CalcEng 2'!BB695&gt;0,'CalcEng 2'!BB695,"")</f>
        <v/>
      </c>
      <c r="S356" s="45" t="str">
        <f>IF('CalcEng 2'!BC695&gt;0,'CalcEng 2'!BC695,"")</f>
        <v/>
      </c>
      <c r="T356" s="45" t="str">
        <f>IF('CalcEng 2'!BD695&gt;0,'CalcEng 2'!BD695,"")</f>
        <v/>
      </c>
      <c r="U356" s="45" t="str">
        <f>IF('CalcEng 2'!BE695&gt;0,'CalcEng 2'!BE695,"")</f>
        <v/>
      </c>
      <c r="V356" s="45" t="str">
        <f>IF('CalcEng 2'!BF695&gt;0,'CalcEng 2'!BF695,"")</f>
        <v/>
      </c>
      <c r="W356" s="54">
        <f t="shared" si="81"/>
        <v>0</v>
      </c>
      <c r="X356" s="6" t="str">
        <f t="shared" si="82"/>
        <v/>
      </c>
      <c r="Y356" s="8">
        <f t="shared" si="83"/>
        <v>0</v>
      </c>
      <c r="Z356" s="57" t="str">
        <f t="shared" si="95"/>
        <v>$0.00</v>
      </c>
      <c r="AA356" s="79" t="str">
        <f t="shared" si="93"/>
        <v/>
      </c>
      <c r="AB356" s="23"/>
      <c r="AC356" s="60">
        <f t="shared" si="84"/>
        <v>0</v>
      </c>
      <c r="AD356" s="60">
        <f t="shared" si="85"/>
        <v>0</v>
      </c>
      <c r="AE356">
        <f t="shared" si="86"/>
        <v>0</v>
      </c>
      <c r="AF356" s="60">
        <f t="shared" si="87"/>
        <v>0</v>
      </c>
      <c r="AG356">
        <f t="shared" si="88"/>
        <v>0</v>
      </c>
      <c r="AH356">
        <f t="shared" si="89"/>
        <v>0</v>
      </c>
      <c r="AI356" s="60">
        <f t="shared" si="90"/>
        <v>0</v>
      </c>
      <c r="AJ356" s="60">
        <f t="shared" si="91"/>
        <v>0</v>
      </c>
      <c r="AK356" s="60">
        <f t="shared" si="94"/>
        <v>0</v>
      </c>
      <c r="AL356" s="66">
        <f t="shared" si="92"/>
        <v>0</v>
      </c>
    </row>
    <row r="357" spans="1:38" ht="15.75" thickBot="1">
      <c r="A357">
        <v>346</v>
      </c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R357" s="45" t="str">
        <f>IF('CalcEng 2'!BB697&gt;0,'CalcEng 2'!BB697,"")</f>
        <v/>
      </c>
      <c r="S357" s="45" t="str">
        <f>IF('CalcEng 2'!BC697&gt;0,'CalcEng 2'!BC697,"")</f>
        <v/>
      </c>
      <c r="T357" s="45" t="str">
        <f>IF('CalcEng 2'!BD697&gt;0,'CalcEng 2'!BD697,"")</f>
        <v/>
      </c>
      <c r="U357" s="45" t="str">
        <f>IF('CalcEng 2'!BE697&gt;0,'CalcEng 2'!BE697,"")</f>
        <v/>
      </c>
      <c r="V357" s="45" t="str">
        <f>IF('CalcEng 2'!BF697&gt;0,'CalcEng 2'!BF697,"")</f>
        <v/>
      </c>
      <c r="W357" s="55">
        <f t="shared" si="81"/>
        <v>0</v>
      </c>
      <c r="X357" s="9" t="str">
        <f t="shared" si="82"/>
        <v/>
      </c>
      <c r="Y357" s="10">
        <f t="shared" si="83"/>
        <v>0</v>
      </c>
      <c r="Z357" s="57" t="str">
        <f t="shared" si="95"/>
        <v>$0.00</v>
      </c>
      <c r="AA357" s="79" t="str">
        <f t="shared" si="93"/>
        <v/>
      </c>
      <c r="AB357" s="23"/>
      <c r="AC357" s="60">
        <f t="shared" si="84"/>
        <v>0</v>
      </c>
      <c r="AD357" s="60">
        <f t="shared" si="85"/>
        <v>0</v>
      </c>
      <c r="AE357">
        <f t="shared" si="86"/>
        <v>0</v>
      </c>
      <c r="AF357" s="60">
        <f t="shared" si="87"/>
        <v>0</v>
      </c>
      <c r="AG357">
        <f t="shared" si="88"/>
        <v>0</v>
      </c>
      <c r="AH357">
        <f t="shared" si="89"/>
        <v>0</v>
      </c>
      <c r="AI357" s="60">
        <f t="shared" si="90"/>
        <v>0</v>
      </c>
      <c r="AJ357" s="60">
        <f t="shared" si="91"/>
        <v>0</v>
      </c>
      <c r="AK357" s="60">
        <f t="shared" si="94"/>
        <v>0</v>
      </c>
      <c r="AL357" s="66">
        <f t="shared" si="92"/>
        <v>0</v>
      </c>
    </row>
    <row r="358" spans="1:38" ht="15">
      <c r="A358">
        <v>347</v>
      </c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R358" s="45" t="str">
        <f>IF('CalcEng 2'!BB699&gt;0,'CalcEng 2'!BB699,"")</f>
        <v/>
      </c>
      <c r="S358" s="45" t="str">
        <f>IF('CalcEng 2'!BC699&gt;0,'CalcEng 2'!BC699,"")</f>
        <v/>
      </c>
      <c r="T358" s="45" t="str">
        <f>IF('CalcEng 2'!BD699&gt;0,'CalcEng 2'!BD699,"")</f>
        <v/>
      </c>
      <c r="U358" s="45" t="str">
        <f>IF('CalcEng 2'!BE699&gt;0,'CalcEng 2'!BE699,"")</f>
        <v/>
      </c>
      <c r="V358" s="45" t="str">
        <f>IF('CalcEng 2'!BF699&gt;0,'CalcEng 2'!BF699,"")</f>
        <v/>
      </c>
      <c r="W358" s="54">
        <f t="shared" si="81"/>
        <v>0</v>
      </c>
      <c r="X358" s="6" t="str">
        <f t="shared" si="82"/>
        <v/>
      </c>
      <c r="Y358" s="8">
        <f t="shared" si="83"/>
        <v>0</v>
      </c>
      <c r="Z358" s="57" t="str">
        <f t="shared" si="95"/>
        <v>$0.00</v>
      </c>
      <c r="AA358" s="79" t="str">
        <f t="shared" si="93"/>
        <v/>
      </c>
      <c r="AB358" s="23"/>
      <c r="AC358" s="60">
        <f t="shared" si="84"/>
        <v>0</v>
      </c>
      <c r="AD358" s="60">
        <f t="shared" si="85"/>
        <v>0</v>
      </c>
      <c r="AE358">
        <f t="shared" si="86"/>
        <v>0</v>
      </c>
      <c r="AF358" s="60">
        <f t="shared" si="87"/>
        <v>0</v>
      </c>
      <c r="AG358">
        <f t="shared" si="88"/>
        <v>0</v>
      </c>
      <c r="AH358">
        <f t="shared" si="89"/>
        <v>0</v>
      </c>
      <c r="AI358" s="60">
        <f t="shared" si="90"/>
        <v>0</v>
      </c>
      <c r="AJ358" s="60">
        <f t="shared" si="91"/>
        <v>0</v>
      </c>
      <c r="AK358" s="60">
        <f t="shared" si="94"/>
        <v>0</v>
      </c>
      <c r="AL358" s="66">
        <f t="shared" si="92"/>
        <v>0</v>
      </c>
    </row>
    <row r="359" spans="1:38" ht="15.75" thickBot="1">
      <c r="A359">
        <v>348</v>
      </c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R359" s="45" t="str">
        <f>IF('CalcEng 2'!BB701&gt;0,'CalcEng 2'!BB701,"")</f>
        <v/>
      </c>
      <c r="S359" s="45" t="str">
        <f>IF('CalcEng 2'!BC701&gt;0,'CalcEng 2'!BC701,"")</f>
        <v/>
      </c>
      <c r="T359" s="45" t="str">
        <f>IF('CalcEng 2'!BD701&gt;0,'CalcEng 2'!BD701,"")</f>
        <v/>
      </c>
      <c r="U359" s="45" t="str">
        <f>IF('CalcEng 2'!BE701&gt;0,'CalcEng 2'!BE701,"")</f>
        <v/>
      </c>
      <c r="V359" s="45" t="str">
        <f>IF('CalcEng 2'!BF701&gt;0,'CalcEng 2'!BF701,"")</f>
        <v/>
      </c>
      <c r="W359" s="55">
        <f t="shared" si="81"/>
        <v>0</v>
      </c>
      <c r="X359" s="9" t="str">
        <f t="shared" si="82"/>
        <v/>
      </c>
      <c r="Y359" s="10">
        <f t="shared" si="83"/>
        <v>0</v>
      </c>
      <c r="Z359" s="57" t="str">
        <f t="shared" si="95"/>
        <v>$0.00</v>
      </c>
      <c r="AA359" s="79" t="str">
        <f t="shared" si="93"/>
        <v/>
      </c>
      <c r="AB359" s="23"/>
      <c r="AC359" s="60">
        <f t="shared" si="84"/>
        <v>0</v>
      </c>
      <c r="AD359" s="60">
        <f t="shared" si="85"/>
        <v>0</v>
      </c>
      <c r="AE359">
        <f t="shared" si="86"/>
        <v>0</v>
      </c>
      <c r="AF359" s="60">
        <f t="shared" si="87"/>
        <v>0</v>
      </c>
      <c r="AG359">
        <f t="shared" si="88"/>
        <v>0</v>
      </c>
      <c r="AH359">
        <f t="shared" si="89"/>
        <v>0</v>
      </c>
      <c r="AI359" s="60">
        <f t="shared" si="90"/>
        <v>0</v>
      </c>
      <c r="AJ359" s="60">
        <f t="shared" si="91"/>
        <v>0</v>
      </c>
      <c r="AK359" s="60">
        <f t="shared" si="94"/>
        <v>0</v>
      </c>
      <c r="AL359" s="66">
        <f t="shared" si="92"/>
        <v>0</v>
      </c>
    </row>
    <row r="360" spans="1:38" ht="15">
      <c r="A360">
        <v>349</v>
      </c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R360" s="45" t="str">
        <f>IF('CalcEng 2'!BB703&gt;0,'CalcEng 2'!BB703,"")</f>
        <v/>
      </c>
      <c r="S360" s="45" t="str">
        <f>IF('CalcEng 2'!BC703&gt;0,'CalcEng 2'!BC703,"")</f>
        <v/>
      </c>
      <c r="T360" s="45" t="str">
        <f>IF('CalcEng 2'!BD703&gt;0,'CalcEng 2'!BD703,"")</f>
        <v/>
      </c>
      <c r="U360" s="45" t="str">
        <f>IF('CalcEng 2'!BE703&gt;0,'CalcEng 2'!BE703,"")</f>
        <v/>
      </c>
      <c r="V360" s="45" t="str">
        <f>IF('CalcEng 2'!BF703&gt;0,'CalcEng 2'!BF703,"")</f>
        <v/>
      </c>
      <c r="W360" s="54">
        <f t="shared" si="81"/>
        <v>0</v>
      </c>
      <c r="X360" s="6" t="str">
        <f t="shared" si="82"/>
        <v/>
      </c>
      <c r="Y360" s="8">
        <f t="shared" si="83"/>
        <v>0</v>
      </c>
      <c r="Z360" s="57" t="str">
        <f t="shared" si="95"/>
        <v>$0.00</v>
      </c>
      <c r="AA360" s="79" t="str">
        <f t="shared" si="93"/>
        <v/>
      </c>
      <c r="AB360" s="23"/>
      <c r="AC360" s="60">
        <f t="shared" si="84"/>
        <v>0</v>
      </c>
      <c r="AD360" s="60">
        <f t="shared" si="85"/>
        <v>0</v>
      </c>
      <c r="AE360">
        <f t="shared" si="86"/>
        <v>0</v>
      </c>
      <c r="AF360" s="60">
        <f t="shared" si="87"/>
        <v>0</v>
      </c>
      <c r="AG360">
        <f t="shared" si="88"/>
        <v>0</v>
      </c>
      <c r="AH360">
        <f t="shared" si="89"/>
        <v>0</v>
      </c>
      <c r="AI360" s="60">
        <f t="shared" si="90"/>
        <v>0</v>
      </c>
      <c r="AJ360" s="60">
        <f t="shared" si="91"/>
        <v>0</v>
      </c>
      <c r="AK360" s="60">
        <f t="shared" si="94"/>
        <v>0</v>
      </c>
      <c r="AL360" s="66">
        <f t="shared" si="92"/>
        <v>0</v>
      </c>
    </row>
    <row r="361" spans="1:38" ht="15.75" thickBot="1">
      <c r="A361">
        <v>350</v>
      </c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R361" s="45" t="str">
        <f>IF('CalcEng 2'!BB705&gt;0,'CalcEng 2'!BB705,"")</f>
        <v/>
      </c>
      <c r="S361" s="45" t="str">
        <f>IF('CalcEng 2'!BC705&gt;0,'CalcEng 2'!BC705,"")</f>
        <v/>
      </c>
      <c r="T361" s="45" t="str">
        <f>IF('CalcEng 2'!BD705&gt;0,'CalcEng 2'!BD705,"")</f>
        <v/>
      </c>
      <c r="U361" s="45" t="str">
        <f>IF('CalcEng 2'!BE705&gt;0,'CalcEng 2'!BE705,"")</f>
        <v/>
      </c>
      <c r="V361" s="45" t="str">
        <f>IF('CalcEng 2'!BF705&gt;0,'CalcEng 2'!BF705,"")</f>
        <v/>
      </c>
      <c r="W361" s="55">
        <f t="shared" si="81"/>
        <v>0</v>
      </c>
      <c r="X361" s="9" t="str">
        <f t="shared" si="82"/>
        <v/>
      </c>
      <c r="Y361" s="10">
        <f t="shared" si="83"/>
        <v>0</v>
      </c>
      <c r="Z361" s="57" t="str">
        <f t="shared" si="95"/>
        <v>$0.00</v>
      </c>
      <c r="AA361" s="79" t="str">
        <f t="shared" si="93"/>
        <v/>
      </c>
      <c r="AB361" s="23"/>
      <c r="AC361" s="60">
        <f t="shared" si="84"/>
        <v>0</v>
      </c>
      <c r="AD361" s="60">
        <f t="shared" si="85"/>
        <v>0</v>
      </c>
      <c r="AE361">
        <f t="shared" si="86"/>
        <v>0</v>
      </c>
      <c r="AF361" s="60">
        <f t="shared" si="87"/>
        <v>0</v>
      </c>
      <c r="AG361">
        <f t="shared" si="88"/>
        <v>0</v>
      </c>
      <c r="AH361">
        <f t="shared" si="89"/>
        <v>0</v>
      </c>
      <c r="AI361" s="60">
        <f t="shared" si="90"/>
        <v>0</v>
      </c>
      <c r="AJ361" s="60">
        <f t="shared" si="91"/>
        <v>0</v>
      </c>
      <c r="AK361" s="60">
        <f t="shared" si="94"/>
        <v>0</v>
      </c>
      <c r="AL361" s="66">
        <f t="shared" si="92"/>
        <v>0</v>
      </c>
    </row>
    <row r="362" spans="1:38" ht="15">
      <c r="A362">
        <v>351</v>
      </c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R362" s="45" t="str">
        <f>IF('CalcEng 2'!BB707&gt;0,'CalcEng 2'!BB707,"")</f>
        <v/>
      </c>
      <c r="S362" s="45" t="str">
        <f>IF('CalcEng 2'!BC707&gt;0,'CalcEng 2'!BC707,"")</f>
        <v/>
      </c>
      <c r="T362" s="45" t="str">
        <f>IF('CalcEng 2'!BD707&gt;0,'CalcEng 2'!BD707,"")</f>
        <v/>
      </c>
      <c r="U362" s="45" t="str">
        <f>IF('CalcEng 2'!BE707&gt;0,'CalcEng 2'!BE707,"")</f>
        <v/>
      </c>
      <c r="V362" s="45" t="str">
        <f>IF('CalcEng 2'!BF707&gt;0,'CalcEng 2'!BF707,"")</f>
        <v/>
      </c>
      <c r="W362" s="54">
        <f t="shared" si="81"/>
        <v>0</v>
      </c>
      <c r="X362" s="6" t="str">
        <f t="shared" si="82"/>
        <v/>
      </c>
      <c r="Y362" s="8">
        <f t="shared" si="83"/>
        <v>0</v>
      </c>
      <c r="Z362" s="57" t="str">
        <f t="shared" si="95"/>
        <v>$0.00</v>
      </c>
      <c r="AA362" s="79" t="str">
        <f t="shared" si="93"/>
        <v/>
      </c>
      <c r="AB362" s="23"/>
      <c r="AC362" s="60">
        <f t="shared" si="84"/>
        <v>0</v>
      </c>
      <c r="AD362" s="60">
        <f t="shared" si="85"/>
        <v>0</v>
      </c>
      <c r="AE362">
        <f t="shared" si="86"/>
        <v>0</v>
      </c>
      <c r="AF362" s="60">
        <f t="shared" si="87"/>
        <v>0</v>
      </c>
      <c r="AG362">
        <f t="shared" si="88"/>
        <v>0</v>
      </c>
      <c r="AH362">
        <f t="shared" si="89"/>
        <v>0</v>
      </c>
      <c r="AI362" s="60">
        <f t="shared" si="90"/>
        <v>0</v>
      </c>
      <c r="AJ362" s="60">
        <f t="shared" si="91"/>
        <v>0</v>
      </c>
      <c r="AK362" s="60">
        <f t="shared" si="94"/>
        <v>0</v>
      </c>
      <c r="AL362" s="66">
        <f t="shared" si="92"/>
        <v>0</v>
      </c>
    </row>
    <row r="363" spans="1:38" ht="15.75" thickBot="1">
      <c r="A363">
        <v>352</v>
      </c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R363" s="45" t="str">
        <f>IF('CalcEng 2'!BB709&gt;0,'CalcEng 2'!BB709,"")</f>
        <v/>
      </c>
      <c r="S363" s="45" t="str">
        <f>IF('CalcEng 2'!BC709&gt;0,'CalcEng 2'!BC709,"")</f>
        <v/>
      </c>
      <c r="T363" s="45" t="str">
        <f>IF('CalcEng 2'!BD709&gt;0,'CalcEng 2'!BD709,"")</f>
        <v/>
      </c>
      <c r="U363" s="45" t="str">
        <f>IF('CalcEng 2'!BE709&gt;0,'CalcEng 2'!BE709,"")</f>
        <v/>
      </c>
      <c r="V363" s="45" t="str">
        <f>IF('CalcEng 2'!BF709&gt;0,'CalcEng 2'!BF709,"")</f>
        <v/>
      </c>
      <c r="W363" s="55">
        <f t="shared" si="81"/>
        <v>0</v>
      </c>
      <c r="X363" s="9" t="str">
        <f t="shared" si="82"/>
        <v/>
      </c>
      <c r="Y363" s="10">
        <f t="shared" si="83"/>
        <v>0</v>
      </c>
      <c r="Z363" s="57" t="str">
        <f t="shared" si="95"/>
        <v>$0.00</v>
      </c>
      <c r="AA363" s="79" t="str">
        <f t="shared" si="93"/>
        <v/>
      </c>
      <c r="AB363" s="23"/>
      <c r="AC363" s="60">
        <f t="shared" si="84"/>
        <v>0</v>
      </c>
      <c r="AD363" s="60">
        <f t="shared" si="85"/>
        <v>0</v>
      </c>
      <c r="AE363">
        <f t="shared" si="86"/>
        <v>0</v>
      </c>
      <c r="AF363" s="60">
        <f t="shared" si="87"/>
        <v>0</v>
      </c>
      <c r="AG363">
        <f t="shared" si="88"/>
        <v>0</v>
      </c>
      <c r="AH363">
        <f t="shared" si="89"/>
        <v>0</v>
      </c>
      <c r="AI363" s="60">
        <f t="shared" si="90"/>
        <v>0</v>
      </c>
      <c r="AJ363" s="60">
        <f t="shared" si="91"/>
        <v>0</v>
      </c>
      <c r="AK363" s="60">
        <f t="shared" si="94"/>
        <v>0</v>
      </c>
      <c r="AL363" s="66">
        <f t="shared" si="92"/>
        <v>0</v>
      </c>
    </row>
    <row r="364" spans="1:38" ht="15">
      <c r="A364">
        <v>353</v>
      </c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R364" s="45" t="str">
        <f>IF('CalcEng 2'!BB711&gt;0,'CalcEng 2'!BB711,"")</f>
        <v/>
      </c>
      <c r="S364" s="45" t="str">
        <f>IF('CalcEng 2'!BC711&gt;0,'CalcEng 2'!BC711,"")</f>
        <v/>
      </c>
      <c r="T364" s="45" t="str">
        <f>IF('CalcEng 2'!BD711&gt;0,'CalcEng 2'!BD711,"")</f>
        <v/>
      </c>
      <c r="U364" s="45" t="str">
        <f>IF('CalcEng 2'!BE711&gt;0,'CalcEng 2'!BE711,"")</f>
        <v/>
      </c>
      <c r="V364" s="45" t="str">
        <f>IF('CalcEng 2'!BF711&gt;0,'CalcEng 2'!BF711,"")</f>
        <v/>
      </c>
      <c r="W364" s="54">
        <f t="shared" si="81"/>
        <v>0</v>
      </c>
      <c r="X364" s="6" t="str">
        <f t="shared" si="82"/>
        <v/>
      </c>
      <c r="Y364" s="8">
        <f t="shared" si="83"/>
        <v>0</v>
      </c>
      <c r="Z364" s="57" t="str">
        <f t="shared" si="95"/>
        <v>$0.00</v>
      </c>
      <c r="AA364" s="79" t="str">
        <f t="shared" si="93"/>
        <v/>
      </c>
      <c r="AB364" s="23"/>
      <c r="AC364" s="60">
        <f t="shared" si="84"/>
        <v>0</v>
      </c>
      <c r="AD364" s="60">
        <f t="shared" si="85"/>
        <v>0</v>
      </c>
      <c r="AE364">
        <f t="shared" si="86"/>
        <v>0</v>
      </c>
      <c r="AF364" s="60">
        <f t="shared" si="87"/>
        <v>0</v>
      </c>
      <c r="AG364">
        <f t="shared" si="88"/>
        <v>0</v>
      </c>
      <c r="AH364">
        <f t="shared" si="89"/>
        <v>0</v>
      </c>
      <c r="AI364" s="60">
        <f t="shared" si="90"/>
        <v>0</v>
      </c>
      <c r="AJ364" s="60">
        <f t="shared" si="91"/>
        <v>0</v>
      </c>
      <c r="AK364" s="60">
        <f t="shared" si="94"/>
        <v>0</v>
      </c>
      <c r="AL364" s="66">
        <f t="shared" si="92"/>
        <v>0</v>
      </c>
    </row>
    <row r="365" spans="1:38" ht="15.75" thickBot="1">
      <c r="A365">
        <v>354</v>
      </c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R365" s="45" t="str">
        <f>IF('CalcEng 2'!BB713&gt;0,'CalcEng 2'!BB713,"")</f>
        <v/>
      </c>
      <c r="S365" s="45" t="str">
        <f>IF('CalcEng 2'!BC713&gt;0,'CalcEng 2'!BC713,"")</f>
        <v/>
      </c>
      <c r="T365" s="45" t="str">
        <f>IF('CalcEng 2'!BD713&gt;0,'CalcEng 2'!BD713,"")</f>
        <v/>
      </c>
      <c r="U365" s="45" t="str">
        <f>IF('CalcEng 2'!BE713&gt;0,'CalcEng 2'!BE713,"")</f>
        <v/>
      </c>
      <c r="V365" s="45" t="str">
        <f>IF('CalcEng 2'!BF713&gt;0,'CalcEng 2'!BF713,"")</f>
        <v/>
      </c>
      <c r="W365" s="55">
        <f t="shared" si="81"/>
        <v>0</v>
      </c>
      <c r="X365" s="9" t="str">
        <f t="shared" si="82"/>
        <v/>
      </c>
      <c r="Y365" s="10">
        <f t="shared" si="83"/>
        <v>0</v>
      </c>
      <c r="Z365" s="57" t="str">
        <f t="shared" si="95"/>
        <v>$0.00</v>
      </c>
      <c r="AA365" s="79" t="str">
        <f t="shared" si="93"/>
        <v/>
      </c>
      <c r="AB365" s="23"/>
      <c r="AC365" s="60">
        <f t="shared" si="84"/>
        <v>0</v>
      </c>
      <c r="AD365" s="60">
        <f t="shared" si="85"/>
        <v>0</v>
      </c>
      <c r="AE365">
        <f t="shared" si="86"/>
        <v>0</v>
      </c>
      <c r="AF365" s="60">
        <f t="shared" si="87"/>
        <v>0</v>
      </c>
      <c r="AG365">
        <f t="shared" si="88"/>
        <v>0</v>
      </c>
      <c r="AH365">
        <f t="shared" si="89"/>
        <v>0</v>
      </c>
      <c r="AI365" s="60">
        <f t="shared" si="90"/>
        <v>0</v>
      </c>
      <c r="AJ365" s="60">
        <f t="shared" si="91"/>
        <v>0</v>
      </c>
      <c r="AK365" s="60">
        <f t="shared" si="94"/>
        <v>0</v>
      </c>
      <c r="AL365" s="66">
        <f t="shared" si="92"/>
        <v>0</v>
      </c>
    </row>
    <row r="366" spans="1:38" ht="15">
      <c r="A366">
        <v>355</v>
      </c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R366" s="45" t="str">
        <f>IF('CalcEng 2'!BB715&gt;0,'CalcEng 2'!BB715,"")</f>
        <v/>
      </c>
      <c r="S366" s="45" t="str">
        <f>IF('CalcEng 2'!BC715&gt;0,'CalcEng 2'!BC715,"")</f>
        <v/>
      </c>
      <c r="T366" s="45" t="str">
        <f>IF('CalcEng 2'!BD715&gt;0,'CalcEng 2'!BD715,"")</f>
        <v/>
      </c>
      <c r="U366" s="45" t="str">
        <f>IF('CalcEng 2'!BE715&gt;0,'CalcEng 2'!BE715,"")</f>
        <v/>
      </c>
      <c r="V366" s="45" t="str">
        <f>IF('CalcEng 2'!BF715&gt;0,'CalcEng 2'!BF715,"")</f>
        <v/>
      </c>
      <c r="W366" s="54">
        <f t="shared" si="81"/>
        <v>0</v>
      </c>
      <c r="X366" s="6" t="str">
        <f t="shared" si="82"/>
        <v/>
      </c>
      <c r="Y366" s="8">
        <f t="shared" si="83"/>
        <v>0</v>
      </c>
      <c r="Z366" s="57" t="str">
        <f t="shared" si="95"/>
        <v>$0.00</v>
      </c>
      <c r="AA366" s="79" t="str">
        <f t="shared" si="93"/>
        <v/>
      </c>
      <c r="AB366" s="23"/>
      <c r="AC366" s="60">
        <f t="shared" si="84"/>
        <v>0</v>
      </c>
      <c r="AD366" s="60">
        <f t="shared" si="85"/>
        <v>0</v>
      </c>
      <c r="AE366">
        <f t="shared" si="86"/>
        <v>0</v>
      </c>
      <c r="AF366" s="60">
        <f t="shared" si="87"/>
        <v>0</v>
      </c>
      <c r="AG366">
        <f t="shared" si="88"/>
        <v>0</v>
      </c>
      <c r="AH366">
        <f t="shared" si="89"/>
        <v>0</v>
      </c>
      <c r="AI366" s="60">
        <f t="shared" si="90"/>
        <v>0</v>
      </c>
      <c r="AJ366" s="60">
        <f t="shared" si="91"/>
        <v>0</v>
      </c>
      <c r="AK366" s="60">
        <f t="shared" si="94"/>
        <v>0</v>
      </c>
      <c r="AL366" s="66">
        <f t="shared" si="92"/>
        <v>0</v>
      </c>
    </row>
    <row r="367" spans="1:38" ht="15.75" thickBot="1">
      <c r="A367">
        <v>356</v>
      </c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R367" s="45" t="str">
        <f>IF('CalcEng 2'!BB717&gt;0,'CalcEng 2'!BB717,"")</f>
        <v/>
      </c>
      <c r="S367" s="45" t="str">
        <f>IF('CalcEng 2'!BC717&gt;0,'CalcEng 2'!BC717,"")</f>
        <v/>
      </c>
      <c r="T367" s="45" t="str">
        <f>IF('CalcEng 2'!BD717&gt;0,'CalcEng 2'!BD717,"")</f>
        <v/>
      </c>
      <c r="U367" s="45" t="str">
        <f>IF('CalcEng 2'!BE717&gt;0,'CalcEng 2'!BE717,"")</f>
        <v/>
      </c>
      <c r="V367" s="45" t="str">
        <f>IF('CalcEng 2'!BF717&gt;0,'CalcEng 2'!BF717,"")</f>
        <v/>
      </c>
      <c r="W367" s="55">
        <f t="shared" si="81"/>
        <v>0</v>
      </c>
      <c r="X367" s="9" t="str">
        <f t="shared" si="82"/>
        <v/>
      </c>
      <c r="Y367" s="10">
        <f t="shared" si="83"/>
        <v>0</v>
      </c>
      <c r="Z367" s="57" t="str">
        <f t="shared" si="95"/>
        <v>$0.00</v>
      </c>
      <c r="AA367" s="79" t="str">
        <f t="shared" si="93"/>
        <v/>
      </c>
      <c r="AB367" s="23"/>
      <c r="AC367" s="60">
        <f t="shared" si="84"/>
        <v>0</v>
      </c>
      <c r="AD367" s="60">
        <f t="shared" si="85"/>
        <v>0</v>
      </c>
      <c r="AE367">
        <f t="shared" si="86"/>
        <v>0</v>
      </c>
      <c r="AF367" s="60">
        <f t="shared" si="87"/>
        <v>0</v>
      </c>
      <c r="AG367">
        <f t="shared" si="88"/>
        <v>0</v>
      </c>
      <c r="AH367">
        <f t="shared" si="89"/>
        <v>0</v>
      </c>
      <c r="AI367" s="60">
        <f t="shared" si="90"/>
        <v>0</v>
      </c>
      <c r="AJ367" s="60">
        <f t="shared" si="91"/>
        <v>0</v>
      </c>
      <c r="AK367" s="60">
        <f t="shared" si="94"/>
        <v>0</v>
      </c>
      <c r="AL367" s="66">
        <f t="shared" si="92"/>
        <v>0</v>
      </c>
    </row>
    <row r="368" spans="1:38" ht="15">
      <c r="A368">
        <v>357</v>
      </c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R368" s="45" t="str">
        <f>IF('CalcEng 2'!BB719&gt;0,'CalcEng 2'!BB719,"")</f>
        <v/>
      </c>
      <c r="S368" s="45" t="str">
        <f>IF('CalcEng 2'!BC719&gt;0,'CalcEng 2'!BC719,"")</f>
        <v/>
      </c>
      <c r="T368" s="45" t="str">
        <f>IF('CalcEng 2'!BD719&gt;0,'CalcEng 2'!BD719,"")</f>
        <v/>
      </c>
      <c r="U368" s="45" t="str">
        <f>IF('CalcEng 2'!BE719&gt;0,'CalcEng 2'!BE719,"")</f>
        <v/>
      </c>
      <c r="V368" s="45" t="str">
        <f>IF('CalcEng 2'!BF719&gt;0,'CalcEng 2'!BF719,"")</f>
        <v/>
      </c>
      <c r="W368" s="54">
        <f t="shared" si="81"/>
        <v>0</v>
      </c>
      <c r="X368" s="6" t="str">
        <f t="shared" si="82"/>
        <v/>
      </c>
      <c r="Y368" s="8">
        <f t="shared" si="83"/>
        <v>0</v>
      </c>
      <c r="Z368" s="57" t="str">
        <f t="shared" si="95"/>
        <v>$0.00</v>
      </c>
      <c r="AA368" s="79" t="str">
        <f t="shared" si="93"/>
        <v/>
      </c>
      <c r="AB368" s="23"/>
      <c r="AC368" s="60">
        <f t="shared" si="84"/>
        <v>0</v>
      </c>
      <c r="AD368" s="60">
        <f t="shared" si="85"/>
        <v>0</v>
      </c>
      <c r="AE368">
        <f t="shared" si="86"/>
        <v>0</v>
      </c>
      <c r="AF368" s="60">
        <f t="shared" si="87"/>
        <v>0</v>
      </c>
      <c r="AG368">
        <f t="shared" si="88"/>
        <v>0</v>
      </c>
      <c r="AH368">
        <f t="shared" si="89"/>
        <v>0</v>
      </c>
      <c r="AI368" s="60">
        <f t="shared" si="90"/>
        <v>0</v>
      </c>
      <c r="AJ368" s="60">
        <f t="shared" si="91"/>
        <v>0</v>
      </c>
      <c r="AK368" s="60">
        <f t="shared" si="94"/>
        <v>0</v>
      </c>
      <c r="AL368" s="66">
        <f t="shared" si="92"/>
        <v>0</v>
      </c>
    </row>
    <row r="369" spans="1:38" ht="15.75" thickBot="1">
      <c r="A369">
        <v>358</v>
      </c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R369" s="45" t="str">
        <f>IF('CalcEng 2'!BB721&gt;0,'CalcEng 2'!BB721,"")</f>
        <v/>
      </c>
      <c r="S369" s="45" t="str">
        <f>IF('CalcEng 2'!BC721&gt;0,'CalcEng 2'!BC721,"")</f>
        <v/>
      </c>
      <c r="T369" s="45" t="str">
        <f>IF('CalcEng 2'!BD721&gt;0,'CalcEng 2'!BD721,"")</f>
        <v/>
      </c>
      <c r="U369" s="45" t="str">
        <f>IF('CalcEng 2'!BE721&gt;0,'CalcEng 2'!BE721,"")</f>
        <v/>
      </c>
      <c r="V369" s="45" t="str">
        <f>IF('CalcEng 2'!BF721&gt;0,'CalcEng 2'!BF721,"")</f>
        <v/>
      </c>
      <c r="W369" s="55">
        <f t="shared" si="81"/>
        <v>0</v>
      </c>
      <c r="X369" s="9" t="str">
        <f t="shared" si="82"/>
        <v/>
      </c>
      <c r="Y369" s="10">
        <f t="shared" si="83"/>
        <v>0</v>
      </c>
      <c r="Z369" s="57" t="str">
        <f t="shared" si="95"/>
        <v>$0.00</v>
      </c>
      <c r="AA369" s="79" t="str">
        <f t="shared" si="93"/>
        <v/>
      </c>
      <c r="AB369" s="23"/>
      <c r="AC369" s="60">
        <f t="shared" si="84"/>
        <v>0</v>
      </c>
      <c r="AD369" s="60">
        <f t="shared" si="85"/>
        <v>0</v>
      </c>
      <c r="AE369">
        <f t="shared" si="86"/>
        <v>0</v>
      </c>
      <c r="AF369" s="60">
        <f t="shared" si="87"/>
        <v>0</v>
      </c>
      <c r="AG369">
        <f t="shared" si="88"/>
        <v>0</v>
      </c>
      <c r="AH369">
        <f t="shared" si="89"/>
        <v>0</v>
      </c>
      <c r="AI369" s="60">
        <f t="shared" si="90"/>
        <v>0</v>
      </c>
      <c r="AJ369" s="60">
        <f t="shared" si="91"/>
        <v>0</v>
      </c>
      <c r="AK369" s="60">
        <f t="shared" si="94"/>
        <v>0</v>
      </c>
      <c r="AL369" s="66">
        <f t="shared" si="92"/>
        <v>0</v>
      </c>
    </row>
    <row r="370" spans="1:38" ht="15">
      <c r="A370">
        <v>359</v>
      </c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R370" s="45" t="str">
        <f>IF('CalcEng 2'!BB723&gt;0,'CalcEng 2'!BB723,"")</f>
        <v/>
      </c>
      <c r="S370" s="45" t="str">
        <f>IF('CalcEng 2'!BC723&gt;0,'CalcEng 2'!BC723,"")</f>
        <v/>
      </c>
      <c r="T370" s="45" t="str">
        <f>IF('CalcEng 2'!BD723&gt;0,'CalcEng 2'!BD723,"")</f>
        <v/>
      </c>
      <c r="U370" s="45" t="str">
        <f>IF('CalcEng 2'!BE723&gt;0,'CalcEng 2'!BE723,"")</f>
        <v/>
      </c>
      <c r="V370" s="45" t="str">
        <f>IF('CalcEng 2'!BF723&gt;0,'CalcEng 2'!BF723,"")</f>
        <v/>
      </c>
      <c r="W370" s="54">
        <f t="shared" si="81"/>
        <v>0</v>
      </c>
      <c r="X370" s="6" t="str">
        <f t="shared" si="82"/>
        <v/>
      </c>
      <c r="Y370" s="8">
        <f t="shared" si="83"/>
        <v>0</v>
      </c>
      <c r="Z370" s="57" t="str">
        <f t="shared" si="95"/>
        <v>$0.00</v>
      </c>
      <c r="AA370" s="79" t="str">
        <f t="shared" si="93"/>
        <v/>
      </c>
      <c r="AB370" s="23"/>
      <c r="AC370" s="60">
        <f t="shared" si="84"/>
        <v>0</v>
      </c>
      <c r="AD370" s="60">
        <f t="shared" si="85"/>
        <v>0</v>
      </c>
      <c r="AE370">
        <f t="shared" si="86"/>
        <v>0</v>
      </c>
      <c r="AF370" s="60">
        <f t="shared" si="87"/>
        <v>0</v>
      </c>
      <c r="AG370">
        <f t="shared" si="88"/>
        <v>0</v>
      </c>
      <c r="AH370">
        <f t="shared" si="89"/>
        <v>0</v>
      </c>
      <c r="AI370" s="60">
        <f t="shared" si="90"/>
        <v>0</v>
      </c>
      <c r="AJ370" s="60">
        <f t="shared" si="91"/>
        <v>0</v>
      </c>
      <c r="AK370" s="60">
        <f t="shared" si="94"/>
        <v>0</v>
      </c>
      <c r="AL370" s="66">
        <f t="shared" si="92"/>
        <v>0</v>
      </c>
    </row>
    <row r="371" spans="1:38" ht="15.75" thickBot="1">
      <c r="A371">
        <v>360</v>
      </c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R371" s="45" t="str">
        <f>IF('CalcEng 2'!BB725&gt;0,'CalcEng 2'!BB725,"")</f>
        <v/>
      </c>
      <c r="S371" s="45" t="str">
        <f>IF('CalcEng 2'!BC725&gt;0,'CalcEng 2'!BC725,"")</f>
        <v/>
      </c>
      <c r="T371" s="45" t="str">
        <f>IF('CalcEng 2'!BD725&gt;0,'CalcEng 2'!BD725,"")</f>
        <v/>
      </c>
      <c r="U371" s="45" t="str">
        <f>IF('CalcEng 2'!BE725&gt;0,'CalcEng 2'!BE725,"")</f>
        <v/>
      </c>
      <c r="V371" s="45" t="str">
        <f>IF('CalcEng 2'!BF725&gt;0,'CalcEng 2'!BF725,"")</f>
        <v/>
      </c>
      <c r="W371" s="55">
        <f t="shared" si="81"/>
        <v>0</v>
      </c>
      <c r="X371" s="9" t="str">
        <f t="shared" si="82"/>
        <v/>
      </c>
      <c r="Y371" s="10">
        <f t="shared" si="83"/>
        <v>0</v>
      </c>
      <c r="Z371" s="57" t="str">
        <f t="shared" si="95"/>
        <v>$0.00</v>
      </c>
      <c r="AA371" s="79" t="str">
        <f t="shared" si="93"/>
        <v/>
      </c>
      <c r="AB371" s="23"/>
      <c r="AC371" s="60">
        <f t="shared" si="84"/>
        <v>0</v>
      </c>
      <c r="AD371" s="60">
        <f t="shared" si="85"/>
        <v>0</v>
      </c>
      <c r="AE371">
        <f t="shared" si="86"/>
        <v>0</v>
      </c>
      <c r="AF371" s="60">
        <f t="shared" si="87"/>
        <v>0</v>
      </c>
      <c r="AG371">
        <f t="shared" si="88"/>
        <v>0</v>
      </c>
      <c r="AH371">
        <f t="shared" si="89"/>
        <v>0</v>
      </c>
      <c r="AI371" s="60">
        <f t="shared" si="90"/>
        <v>0</v>
      </c>
      <c r="AJ371" s="60">
        <f t="shared" si="91"/>
        <v>0</v>
      </c>
      <c r="AK371" s="60">
        <f t="shared" si="94"/>
        <v>0</v>
      </c>
      <c r="AL371" s="66">
        <f t="shared" si="92"/>
        <v>0</v>
      </c>
    </row>
    <row r="372" spans="1:38" ht="15">
      <c r="A372">
        <v>361</v>
      </c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R372" s="45" t="str">
        <f>IF('CalcEng 2'!BB727&gt;0,'CalcEng 2'!BB727,"")</f>
        <v/>
      </c>
      <c r="S372" s="45" t="str">
        <f>IF('CalcEng 2'!BC727&gt;0,'CalcEng 2'!BC727,"")</f>
        <v/>
      </c>
      <c r="T372" s="45" t="str">
        <f>IF('CalcEng 2'!BD727&gt;0,'CalcEng 2'!BD727,"")</f>
        <v/>
      </c>
      <c r="U372" s="45" t="str">
        <f>IF('CalcEng 2'!BE727&gt;0,'CalcEng 2'!BE727,"")</f>
        <v/>
      </c>
      <c r="V372" s="45" t="str">
        <f>IF('CalcEng 2'!BF727&gt;0,'CalcEng 2'!BF727,"")</f>
        <v/>
      </c>
      <c r="W372" s="54">
        <f t="shared" si="81"/>
        <v>0</v>
      </c>
      <c r="X372" s="6" t="str">
        <f t="shared" si="82"/>
        <v/>
      </c>
      <c r="Y372" s="8">
        <f t="shared" si="83"/>
        <v>0</v>
      </c>
      <c r="Z372" s="57" t="str">
        <f t="shared" si="95"/>
        <v>$0.00</v>
      </c>
      <c r="AA372" s="79" t="str">
        <f t="shared" si="93"/>
        <v/>
      </c>
      <c r="AB372" s="23"/>
      <c r="AC372" s="60">
        <f t="shared" si="84"/>
        <v>0</v>
      </c>
      <c r="AD372" s="60">
        <f t="shared" si="85"/>
        <v>0</v>
      </c>
      <c r="AE372">
        <f t="shared" si="86"/>
        <v>0</v>
      </c>
      <c r="AF372" s="60">
        <f t="shared" si="87"/>
        <v>0</v>
      </c>
      <c r="AG372">
        <f t="shared" si="88"/>
        <v>0</v>
      </c>
      <c r="AH372">
        <f t="shared" si="89"/>
        <v>0</v>
      </c>
      <c r="AI372" s="60">
        <f t="shared" si="90"/>
        <v>0</v>
      </c>
      <c r="AJ372" s="60">
        <f t="shared" si="91"/>
        <v>0</v>
      </c>
      <c r="AK372" s="60">
        <f t="shared" si="94"/>
        <v>0</v>
      </c>
      <c r="AL372" s="66">
        <f t="shared" si="92"/>
        <v>0</v>
      </c>
    </row>
    <row r="373" spans="1:38" ht="15.75" thickBot="1">
      <c r="A373">
        <v>362</v>
      </c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R373" s="45" t="str">
        <f>IF('CalcEng 2'!BB729&gt;0,'CalcEng 2'!BB729,"")</f>
        <v/>
      </c>
      <c r="S373" s="45" t="str">
        <f>IF('CalcEng 2'!BC729&gt;0,'CalcEng 2'!BC729,"")</f>
        <v/>
      </c>
      <c r="T373" s="45" t="str">
        <f>IF('CalcEng 2'!BD729&gt;0,'CalcEng 2'!BD729,"")</f>
        <v/>
      </c>
      <c r="U373" s="45" t="str">
        <f>IF('CalcEng 2'!BE729&gt;0,'CalcEng 2'!BE729,"")</f>
        <v/>
      </c>
      <c r="V373" s="45" t="str">
        <f>IF('CalcEng 2'!BF729&gt;0,'CalcEng 2'!BF729,"")</f>
        <v/>
      </c>
      <c r="W373" s="55">
        <f t="shared" si="81"/>
        <v>0</v>
      </c>
      <c r="X373" s="9" t="str">
        <f t="shared" si="82"/>
        <v/>
      </c>
      <c r="Y373" s="10">
        <f t="shared" si="83"/>
        <v>0</v>
      </c>
      <c r="Z373" s="57" t="str">
        <f t="shared" si="95"/>
        <v>$0.00</v>
      </c>
      <c r="AA373" s="79" t="str">
        <f t="shared" si="93"/>
        <v/>
      </c>
      <c r="AB373" s="23"/>
      <c r="AC373" s="60">
        <f t="shared" si="84"/>
        <v>0</v>
      </c>
      <c r="AD373" s="60">
        <f t="shared" si="85"/>
        <v>0</v>
      </c>
      <c r="AE373">
        <f t="shared" si="86"/>
        <v>0</v>
      </c>
      <c r="AF373" s="60">
        <f t="shared" si="87"/>
        <v>0</v>
      </c>
      <c r="AG373">
        <f t="shared" si="88"/>
        <v>0</v>
      </c>
      <c r="AH373">
        <f t="shared" si="89"/>
        <v>0</v>
      </c>
      <c r="AI373" s="60">
        <f t="shared" si="90"/>
        <v>0</v>
      </c>
      <c r="AJ373" s="60">
        <f t="shared" si="91"/>
        <v>0</v>
      </c>
      <c r="AK373" s="60">
        <f t="shared" si="94"/>
        <v>0</v>
      </c>
      <c r="AL373" s="66">
        <f t="shared" si="92"/>
        <v>0</v>
      </c>
    </row>
    <row r="374" spans="1:38" ht="15">
      <c r="A374">
        <v>363</v>
      </c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R374" s="45" t="str">
        <f>IF('CalcEng 2'!BB731&gt;0,'CalcEng 2'!BB731,"")</f>
        <v/>
      </c>
      <c r="S374" s="45" t="str">
        <f>IF('CalcEng 2'!BC731&gt;0,'CalcEng 2'!BC731,"")</f>
        <v/>
      </c>
      <c r="T374" s="45" t="str">
        <f>IF('CalcEng 2'!BD731&gt;0,'CalcEng 2'!BD731,"")</f>
        <v/>
      </c>
      <c r="U374" s="45" t="str">
        <f>IF('CalcEng 2'!BE731&gt;0,'CalcEng 2'!BE731,"")</f>
        <v/>
      </c>
      <c r="V374" s="45" t="str">
        <f>IF('CalcEng 2'!BF731&gt;0,'CalcEng 2'!BF731,"")</f>
        <v/>
      </c>
      <c r="W374" s="54">
        <f t="shared" si="81"/>
        <v>0</v>
      </c>
      <c r="X374" s="6" t="str">
        <f t="shared" si="82"/>
        <v/>
      </c>
      <c r="Y374" s="8">
        <f t="shared" si="83"/>
        <v>0</v>
      </c>
      <c r="Z374" s="57" t="str">
        <f t="shared" si="95"/>
        <v>$0.00</v>
      </c>
      <c r="AA374" s="79" t="str">
        <f t="shared" si="93"/>
        <v/>
      </c>
      <c r="AB374" s="23"/>
      <c r="AC374" s="60">
        <f t="shared" si="84"/>
        <v>0</v>
      </c>
      <c r="AD374" s="60">
        <f t="shared" si="85"/>
        <v>0</v>
      </c>
      <c r="AE374">
        <f t="shared" si="86"/>
        <v>0</v>
      </c>
      <c r="AF374" s="60">
        <f t="shared" si="87"/>
        <v>0</v>
      </c>
      <c r="AG374">
        <f t="shared" si="88"/>
        <v>0</v>
      </c>
      <c r="AH374">
        <f t="shared" si="89"/>
        <v>0</v>
      </c>
      <c r="AI374" s="60">
        <f t="shared" si="90"/>
        <v>0</v>
      </c>
      <c r="AJ374" s="60">
        <f t="shared" si="91"/>
        <v>0</v>
      </c>
      <c r="AK374" s="60">
        <f t="shared" si="94"/>
        <v>0</v>
      </c>
      <c r="AL374" s="66">
        <f t="shared" si="92"/>
        <v>0</v>
      </c>
    </row>
    <row r="375" spans="1:38" ht="15.75" thickBot="1">
      <c r="A375">
        <v>364</v>
      </c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R375" s="45" t="str">
        <f>IF('CalcEng 2'!BB733&gt;0,'CalcEng 2'!BB733,"")</f>
        <v/>
      </c>
      <c r="S375" s="45" t="str">
        <f>IF('CalcEng 2'!BC733&gt;0,'CalcEng 2'!BC733,"")</f>
        <v/>
      </c>
      <c r="T375" s="45" t="str">
        <f>IF('CalcEng 2'!BD733&gt;0,'CalcEng 2'!BD733,"")</f>
        <v/>
      </c>
      <c r="U375" s="45" t="str">
        <f>IF('CalcEng 2'!BE733&gt;0,'CalcEng 2'!BE733,"")</f>
        <v/>
      </c>
      <c r="V375" s="45" t="str">
        <f>IF('CalcEng 2'!BF733&gt;0,'CalcEng 2'!BF733,"")</f>
        <v/>
      </c>
      <c r="W375" s="55">
        <f t="shared" si="81"/>
        <v>0</v>
      </c>
      <c r="X375" s="9" t="str">
        <f t="shared" si="82"/>
        <v/>
      </c>
      <c r="Y375" s="10">
        <f t="shared" si="83"/>
        <v>0</v>
      </c>
      <c r="Z375" s="57" t="str">
        <f t="shared" si="95"/>
        <v>$0.00</v>
      </c>
      <c r="AA375" s="79" t="str">
        <f t="shared" si="93"/>
        <v/>
      </c>
      <c r="AB375" s="23"/>
      <c r="AC375" s="60">
        <f t="shared" si="84"/>
        <v>0</v>
      </c>
      <c r="AD375" s="60">
        <f t="shared" si="85"/>
        <v>0</v>
      </c>
      <c r="AE375">
        <f t="shared" si="86"/>
        <v>0</v>
      </c>
      <c r="AF375" s="60">
        <f t="shared" si="87"/>
        <v>0</v>
      </c>
      <c r="AG375">
        <f t="shared" si="88"/>
        <v>0</v>
      </c>
      <c r="AH375">
        <f t="shared" si="89"/>
        <v>0</v>
      </c>
      <c r="AI375" s="60">
        <f t="shared" si="90"/>
        <v>0</v>
      </c>
      <c r="AJ375" s="60">
        <f t="shared" si="91"/>
        <v>0</v>
      </c>
      <c r="AK375" s="60">
        <f t="shared" si="94"/>
        <v>0</v>
      </c>
      <c r="AL375" s="66">
        <f t="shared" si="92"/>
        <v>0</v>
      </c>
    </row>
    <row r="376" spans="1:38" ht="15">
      <c r="A376">
        <v>365</v>
      </c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R376" s="45" t="str">
        <f>IF('CalcEng 2'!BB735&gt;0,'CalcEng 2'!BB735,"")</f>
        <v/>
      </c>
      <c r="S376" s="45" t="str">
        <f>IF('CalcEng 2'!BC735&gt;0,'CalcEng 2'!BC735,"")</f>
        <v/>
      </c>
      <c r="T376" s="45" t="str">
        <f>IF('CalcEng 2'!BD735&gt;0,'CalcEng 2'!BD735,"")</f>
        <v/>
      </c>
      <c r="U376" s="45" t="str">
        <f>IF('CalcEng 2'!BE735&gt;0,'CalcEng 2'!BE735,"")</f>
        <v/>
      </c>
      <c r="V376" s="45" t="str">
        <f>IF('CalcEng 2'!BF735&gt;0,'CalcEng 2'!BF735,"")</f>
        <v/>
      </c>
      <c r="W376" s="54">
        <f t="shared" si="81"/>
        <v>0</v>
      </c>
      <c r="X376" s="6" t="str">
        <f t="shared" si="82"/>
        <v/>
      </c>
      <c r="Y376" s="8">
        <f t="shared" si="83"/>
        <v>0</v>
      </c>
      <c r="Z376" s="57" t="str">
        <f t="shared" si="95"/>
        <v>$0.00</v>
      </c>
      <c r="AA376" s="79" t="str">
        <f t="shared" si="93"/>
        <v/>
      </c>
      <c r="AB376" s="23"/>
      <c r="AC376" s="60">
        <f t="shared" si="84"/>
        <v>0</v>
      </c>
      <c r="AD376" s="60">
        <f t="shared" si="85"/>
        <v>0</v>
      </c>
      <c r="AE376">
        <f t="shared" si="86"/>
        <v>0</v>
      </c>
      <c r="AF376" s="60">
        <f t="shared" si="87"/>
        <v>0</v>
      </c>
      <c r="AG376">
        <f t="shared" si="88"/>
        <v>0</v>
      </c>
      <c r="AH376">
        <f t="shared" si="89"/>
        <v>0</v>
      </c>
      <c r="AI376" s="60">
        <f t="shared" si="90"/>
        <v>0</v>
      </c>
      <c r="AJ376" s="60">
        <f t="shared" si="91"/>
        <v>0</v>
      </c>
      <c r="AK376" s="60">
        <f t="shared" si="94"/>
        <v>0</v>
      </c>
      <c r="AL376" s="66">
        <f t="shared" si="92"/>
        <v>0</v>
      </c>
    </row>
    <row r="377" spans="1:38" ht="15.75" thickBot="1">
      <c r="A377">
        <v>366</v>
      </c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R377" s="45" t="str">
        <f>IF('CalcEng 2'!BB737&gt;0,'CalcEng 2'!BB737,"")</f>
        <v/>
      </c>
      <c r="S377" s="45" t="str">
        <f>IF('CalcEng 2'!BC737&gt;0,'CalcEng 2'!BC737,"")</f>
        <v/>
      </c>
      <c r="T377" s="45" t="str">
        <f>IF('CalcEng 2'!BD737&gt;0,'CalcEng 2'!BD737,"")</f>
        <v/>
      </c>
      <c r="U377" s="45" t="str">
        <f>IF('CalcEng 2'!BE737&gt;0,'CalcEng 2'!BE737,"")</f>
        <v/>
      </c>
      <c r="V377" s="45" t="str">
        <f>IF('CalcEng 2'!BF737&gt;0,'CalcEng 2'!BF737,"")</f>
        <v/>
      </c>
      <c r="W377" s="55">
        <f t="shared" si="81"/>
        <v>0</v>
      </c>
      <c r="X377" s="9" t="str">
        <f t="shared" si="82"/>
        <v/>
      </c>
      <c r="Y377" s="10">
        <f t="shared" si="83"/>
        <v>0</v>
      </c>
      <c r="Z377" s="57" t="str">
        <f t="shared" si="95"/>
        <v>$0.00</v>
      </c>
      <c r="AA377" s="79" t="str">
        <f t="shared" si="93"/>
        <v/>
      </c>
      <c r="AB377" s="23"/>
      <c r="AC377" s="60">
        <f t="shared" si="84"/>
        <v>0</v>
      </c>
      <c r="AD377" s="60">
        <f t="shared" si="85"/>
        <v>0</v>
      </c>
      <c r="AE377">
        <f t="shared" si="86"/>
        <v>0</v>
      </c>
      <c r="AF377" s="60">
        <f t="shared" si="87"/>
        <v>0</v>
      </c>
      <c r="AG377">
        <f t="shared" si="88"/>
        <v>0</v>
      </c>
      <c r="AH377">
        <f t="shared" si="89"/>
        <v>0</v>
      </c>
      <c r="AI377" s="60">
        <f t="shared" si="90"/>
        <v>0</v>
      </c>
      <c r="AJ377" s="60">
        <f t="shared" si="91"/>
        <v>0</v>
      </c>
      <c r="AK377" s="60">
        <f t="shared" si="94"/>
        <v>0</v>
      </c>
      <c r="AL377" s="66">
        <f t="shared" si="92"/>
        <v>0</v>
      </c>
    </row>
    <row r="378" spans="1:38" ht="15">
      <c r="A378">
        <v>367</v>
      </c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R378" s="45" t="str">
        <f>IF('CalcEng 2'!BB739&gt;0,'CalcEng 2'!BB739,"")</f>
        <v/>
      </c>
      <c r="S378" s="45" t="str">
        <f>IF('CalcEng 2'!BC739&gt;0,'CalcEng 2'!BC739,"")</f>
        <v/>
      </c>
      <c r="T378" s="45" t="str">
        <f>IF('CalcEng 2'!BD739&gt;0,'CalcEng 2'!BD739,"")</f>
        <v/>
      </c>
      <c r="U378" s="45" t="str">
        <f>IF('CalcEng 2'!BE739&gt;0,'CalcEng 2'!BE739,"")</f>
        <v/>
      </c>
      <c r="V378" s="45" t="str">
        <f>IF('CalcEng 2'!BF739&gt;0,'CalcEng 2'!BF739,"")</f>
        <v/>
      </c>
      <c r="W378" s="54">
        <f t="shared" si="81"/>
        <v>0</v>
      </c>
      <c r="X378" s="6" t="str">
        <f t="shared" si="82"/>
        <v/>
      </c>
      <c r="Y378" s="8">
        <f t="shared" si="83"/>
        <v>0</v>
      </c>
      <c r="Z378" s="57" t="str">
        <f t="shared" si="95"/>
        <v>$0.00</v>
      </c>
      <c r="AA378" s="79" t="str">
        <f t="shared" si="93"/>
        <v/>
      </c>
      <c r="AB378" s="23"/>
      <c r="AC378" s="60">
        <f t="shared" si="84"/>
        <v>0</v>
      </c>
      <c r="AD378" s="60">
        <f t="shared" si="85"/>
        <v>0</v>
      </c>
      <c r="AE378">
        <f t="shared" si="86"/>
        <v>0</v>
      </c>
      <c r="AF378" s="60">
        <f t="shared" si="87"/>
        <v>0</v>
      </c>
      <c r="AG378">
        <f t="shared" si="88"/>
        <v>0</v>
      </c>
      <c r="AH378">
        <f t="shared" si="89"/>
        <v>0</v>
      </c>
      <c r="AI378" s="60">
        <f t="shared" si="90"/>
        <v>0</v>
      </c>
      <c r="AJ378" s="60">
        <f t="shared" si="91"/>
        <v>0</v>
      </c>
      <c r="AK378" s="60">
        <f t="shared" si="94"/>
        <v>0</v>
      </c>
      <c r="AL378" s="66">
        <f t="shared" si="92"/>
        <v>0</v>
      </c>
    </row>
    <row r="379" spans="1:38" ht="15.75" thickBot="1">
      <c r="A379">
        <v>368</v>
      </c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R379" s="45" t="str">
        <f>IF('CalcEng 2'!BB741&gt;0,'CalcEng 2'!BB741,"")</f>
        <v/>
      </c>
      <c r="S379" s="45" t="str">
        <f>IF('CalcEng 2'!BC741&gt;0,'CalcEng 2'!BC741,"")</f>
        <v/>
      </c>
      <c r="T379" s="45" t="str">
        <f>IF('CalcEng 2'!BD741&gt;0,'CalcEng 2'!BD741,"")</f>
        <v/>
      </c>
      <c r="U379" s="45" t="str">
        <f>IF('CalcEng 2'!BE741&gt;0,'CalcEng 2'!BE741,"")</f>
        <v/>
      </c>
      <c r="V379" s="45" t="str">
        <f>IF('CalcEng 2'!BF741&gt;0,'CalcEng 2'!BF741,"")</f>
        <v/>
      </c>
      <c r="W379" s="55">
        <f t="shared" si="81"/>
        <v>0</v>
      </c>
      <c r="X379" s="9" t="str">
        <f t="shared" si="82"/>
        <v/>
      </c>
      <c r="Y379" s="10">
        <f t="shared" si="83"/>
        <v>0</v>
      </c>
      <c r="Z379" s="57" t="str">
        <f t="shared" si="95"/>
        <v>$0.00</v>
      </c>
      <c r="AA379" s="79" t="str">
        <f t="shared" si="93"/>
        <v/>
      </c>
      <c r="AB379" s="23"/>
      <c r="AC379" s="60">
        <f t="shared" si="84"/>
        <v>0</v>
      </c>
      <c r="AD379" s="60">
        <f t="shared" si="85"/>
        <v>0</v>
      </c>
      <c r="AE379">
        <f t="shared" si="86"/>
        <v>0</v>
      </c>
      <c r="AF379" s="60">
        <f t="shared" si="87"/>
        <v>0</v>
      </c>
      <c r="AG379">
        <f t="shared" si="88"/>
        <v>0</v>
      </c>
      <c r="AH379">
        <f t="shared" si="89"/>
        <v>0</v>
      </c>
      <c r="AI379" s="60">
        <f t="shared" si="90"/>
        <v>0</v>
      </c>
      <c r="AJ379" s="60">
        <f t="shared" si="91"/>
        <v>0</v>
      </c>
      <c r="AK379" s="60">
        <f t="shared" si="94"/>
        <v>0</v>
      </c>
      <c r="AL379" s="66">
        <f t="shared" si="92"/>
        <v>0</v>
      </c>
    </row>
    <row r="380" spans="1:38" ht="15">
      <c r="A380">
        <v>369</v>
      </c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R380" s="45" t="str">
        <f>IF('CalcEng 2'!BB743&gt;0,'CalcEng 2'!BB743,"")</f>
        <v/>
      </c>
      <c r="S380" s="45" t="str">
        <f>IF('CalcEng 2'!BC743&gt;0,'CalcEng 2'!BC743,"")</f>
        <v/>
      </c>
      <c r="T380" s="45" t="str">
        <f>IF('CalcEng 2'!BD743&gt;0,'CalcEng 2'!BD743,"")</f>
        <v/>
      </c>
      <c r="U380" s="45" t="str">
        <f>IF('CalcEng 2'!BE743&gt;0,'CalcEng 2'!BE743,"")</f>
        <v/>
      </c>
      <c r="V380" s="45" t="str">
        <f>IF('CalcEng 2'!BF743&gt;0,'CalcEng 2'!BF743,"")</f>
        <v/>
      </c>
      <c r="W380" s="54">
        <f t="shared" si="81"/>
        <v>0</v>
      </c>
      <c r="X380" s="6" t="str">
        <f t="shared" si="82"/>
        <v/>
      </c>
      <c r="Y380" s="8">
        <f t="shared" si="83"/>
        <v>0</v>
      </c>
      <c r="Z380" s="57" t="str">
        <f t="shared" si="95"/>
        <v>$0.00</v>
      </c>
      <c r="AA380" s="79" t="str">
        <f t="shared" si="93"/>
        <v/>
      </c>
      <c r="AB380" s="23"/>
      <c r="AC380" s="60">
        <f t="shared" si="84"/>
        <v>0</v>
      </c>
      <c r="AD380" s="60">
        <f t="shared" si="85"/>
        <v>0</v>
      </c>
      <c r="AE380">
        <f t="shared" si="86"/>
        <v>0</v>
      </c>
      <c r="AF380" s="60">
        <f t="shared" si="87"/>
        <v>0</v>
      </c>
      <c r="AG380">
        <f t="shared" si="88"/>
        <v>0</v>
      </c>
      <c r="AH380">
        <f t="shared" si="89"/>
        <v>0</v>
      </c>
      <c r="AI380" s="60">
        <f t="shared" si="90"/>
        <v>0</v>
      </c>
      <c r="AJ380" s="60">
        <f t="shared" si="91"/>
        <v>0</v>
      </c>
      <c r="AK380" s="60">
        <f t="shared" si="94"/>
        <v>0</v>
      </c>
      <c r="AL380" s="66">
        <f t="shared" si="92"/>
        <v>0</v>
      </c>
    </row>
    <row r="381" spans="1:38" ht="15.75" thickBot="1">
      <c r="A381">
        <v>370</v>
      </c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R381" s="45" t="str">
        <f>IF('CalcEng 2'!BB745&gt;0,'CalcEng 2'!BB745,"")</f>
        <v/>
      </c>
      <c r="S381" s="45" t="str">
        <f>IF('CalcEng 2'!BC745&gt;0,'CalcEng 2'!BC745,"")</f>
        <v/>
      </c>
      <c r="T381" s="45" t="str">
        <f>IF('CalcEng 2'!BD745&gt;0,'CalcEng 2'!BD745,"")</f>
        <v/>
      </c>
      <c r="U381" s="45" t="str">
        <f>IF('CalcEng 2'!BE745&gt;0,'CalcEng 2'!BE745,"")</f>
        <v/>
      </c>
      <c r="V381" s="45" t="str">
        <f>IF('CalcEng 2'!BF745&gt;0,'CalcEng 2'!BF745,"")</f>
        <v/>
      </c>
      <c r="W381" s="55">
        <f t="shared" si="81"/>
        <v>0</v>
      </c>
      <c r="X381" s="9" t="str">
        <f t="shared" si="82"/>
        <v/>
      </c>
      <c r="Y381" s="10">
        <f t="shared" si="83"/>
        <v>0</v>
      </c>
      <c r="Z381" s="57" t="str">
        <f t="shared" si="95"/>
        <v>$0.00</v>
      </c>
      <c r="AA381" s="79" t="str">
        <f t="shared" si="93"/>
        <v/>
      </c>
      <c r="AB381" s="23"/>
      <c r="AC381" s="60">
        <f t="shared" si="84"/>
        <v>0</v>
      </c>
      <c r="AD381" s="60">
        <f t="shared" si="85"/>
        <v>0</v>
      </c>
      <c r="AE381">
        <f t="shared" si="86"/>
        <v>0</v>
      </c>
      <c r="AF381" s="60">
        <f t="shared" si="87"/>
        <v>0</v>
      </c>
      <c r="AG381">
        <f t="shared" si="88"/>
        <v>0</v>
      </c>
      <c r="AH381">
        <f t="shared" si="89"/>
        <v>0</v>
      </c>
      <c r="AI381" s="60">
        <f t="shared" si="90"/>
        <v>0</v>
      </c>
      <c r="AJ381" s="60">
        <f t="shared" si="91"/>
        <v>0</v>
      </c>
      <c r="AK381" s="60">
        <f t="shared" si="94"/>
        <v>0</v>
      </c>
      <c r="AL381" s="66">
        <f t="shared" si="92"/>
        <v>0</v>
      </c>
    </row>
    <row r="382" spans="1:38" ht="15">
      <c r="A382">
        <v>371</v>
      </c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R382" s="45" t="str">
        <f>IF('CalcEng 2'!BB747&gt;0,'CalcEng 2'!BB747,"")</f>
        <v/>
      </c>
      <c r="S382" s="45" t="str">
        <f>IF('CalcEng 2'!BC747&gt;0,'CalcEng 2'!BC747,"")</f>
        <v/>
      </c>
      <c r="T382" s="45" t="str">
        <f>IF('CalcEng 2'!BD747&gt;0,'CalcEng 2'!BD747,"")</f>
        <v/>
      </c>
      <c r="U382" s="45" t="str">
        <f>IF('CalcEng 2'!BE747&gt;0,'CalcEng 2'!BE747,"")</f>
        <v/>
      </c>
      <c r="V382" s="45" t="str">
        <f>IF('CalcEng 2'!BF747&gt;0,'CalcEng 2'!BF747,"")</f>
        <v/>
      </c>
      <c r="W382" s="54">
        <f aca="true" t="shared" si="96" ref="W382:W445">MAX(R382:V382)</f>
        <v>0</v>
      </c>
      <c r="X382" s="6" t="str">
        <f aca="true" t="shared" si="97" ref="X382:X445">_xlfn.IFNA(INDEX($R$11:$V$11,MATCH(MAX(R382:V382),R382:V382,0)),"")</f>
        <v/>
      </c>
      <c r="Y382" s="8">
        <f aca="true" t="shared" si="98" ref="Y382:Y445">IF(X382="Centerline",(F382*5280*$J$7),IF(X382="Edgelines",(F382*5280*2*$K$7),IF(X382="Centerlines and Edgelines",(F382*5280*$L$7),IF(X382="Enhanced Visibility",(F382*5280*$M$7),IF(X382="Enhanced Durability Material",(F382*5280*$N$7),0)))))</f>
        <v>0</v>
      </c>
      <c r="Z382" s="57" t="str">
        <f t="shared" si="95"/>
        <v>$0.00</v>
      </c>
      <c r="AA382" s="79" t="str">
        <f t="shared" si="93"/>
        <v/>
      </c>
      <c r="AB382" s="23"/>
      <c r="AC382" s="60">
        <f t="shared" si="84"/>
        <v>0</v>
      </c>
      <c r="AD382" s="60">
        <f t="shared" si="85"/>
        <v>0</v>
      </c>
      <c r="AE382">
        <f t="shared" si="86"/>
        <v>0</v>
      </c>
      <c r="AF382" s="60">
        <f t="shared" si="87"/>
        <v>0</v>
      </c>
      <c r="AG382">
        <f t="shared" si="88"/>
        <v>0</v>
      </c>
      <c r="AH382">
        <f t="shared" si="89"/>
        <v>0</v>
      </c>
      <c r="AI382" s="60">
        <f t="shared" si="90"/>
        <v>0</v>
      </c>
      <c r="AJ382" s="60">
        <f t="shared" si="91"/>
        <v>0</v>
      </c>
      <c r="AK382" s="60">
        <f t="shared" si="94"/>
        <v>0</v>
      </c>
      <c r="AL382" s="66">
        <f t="shared" si="92"/>
        <v>0</v>
      </c>
    </row>
    <row r="383" spans="1:38" ht="15.75" thickBot="1">
      <c r="A383">
        <v>372</v>
      </c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R383" s="45" t="str">
        <f>IF('CalcEng 2'!BB749&gt;0,'CalcEng 2'!BB749,"")</f>
        <v/>
      </c>
      <c r="S383" s="45" t="str">
        <f>IF('CalcEng 2'!BC749&gt;0,'CalcEng 2'!BC749,"")</f>
        <v/>
      </c>
      <c r="T383" s="45" t="str">
        <f>IF('CalcEng 2'!BD749&gt;0,'CalcEng 2'!BD749,"")</f>
        <v/>
      </c>
      <c r="U383" s="45" t="str">
        <f>IF('CalcEng 2'!BE749&gt;0,'CalcEng 2'!BE749,"")</f>
        <v/>
      </c>
      <c r="V383" s="45" t="str">
        <f>IF('CalcEng 2'!BF749&gt;0,'CalcEng 2'!BF749,"")</f>
        <v/>
      </c>
      <c r="W383" s="55">
        <f t="shared" si="96"/>
        <v>0</v>
      </c>
      <c r="X383" s="9" t="str">
        <f t="shared" si="97"/>
        <v/>
      </c>
      <c r="Y383" s="10">
        <f t="shared" si="98"/>
        <v>0</v>
      </c>
      <c r="Z383" s="57" t="str">
        <f t="shared" si="95"/>
        <v>$0.00</v>
      </c>
      <c r="AA383" s="79" t="str">
        <f t="shared" si="93"/>
        <v/>
      </c>
      <c r="AB383" s="23"/>
      <c r="AC383" s="60">
        <f t="shared" si="84"/>
        <v>0</v>
      </c>
      <c r="AD383" s="60">
        <f t="shared" si="85"/>
        <v>0</v>
      </c>
      <c r="AE383">
        <f t="shared" si="86"/>
        <v>0</v>
      </c>
      <c r="AF383" s="60">
        <f t="shared" si="87"/>
        <v>0</v>
      </c>
      <c r="AG383">
        <f t="shared" si="88"/>
        <v>0</v>
      </c>
      <c r="AH383">
        <f t="shared" si="89"/>
        <v>0</v>
      </c>
      <c r="AI383" s="60">
        <f t="shared" si="90"/>
        <v>0</v>
      </c>
      <c r="AJ383" s="60">
        <f t="shared" si="91"/>
        <v>0</v>
      </c>
      <c r="AK383" s="60">
        <f t="shared" si="94"/>
        <v>0</v>
      </c>
      <c r="AL383" s="66">
        <f t="shared" si="92"/>
        <v>0</v>
      </c>
    </row>
    <row r="384" spans="1:38" ht="15">
      <c r="A384">
        <v>373</v>
      </c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R384" s="45" t="str">
        <f>IF('CalcEng 2'!BB751&gt;0,'CalcEng 2'!BB751,"")</f>
        <v/>
      </c>
      <c r="S384" s="45" t="str">
        <f>IF('CalcEng 2'!BC751&gt;0,'CalcEng 2'!BC751,"")</f>
        <v/>
      </c>
      <c r="T384" s="45" t="str">
        <f>IF('CalcEng 2'!BD751&gt;0,'CalcEng 2'!BD751,"")</f>
        <v/>
      </c>
      <c r="U384" s="45" t="str">
        <f>IF('CalcEng 2'!BE751&gt;0,'CalcEng 2'!BE751,"")</f>
        <v/>
      </c>
      <c r="V384" s="45" t="str">
        <f>IF('CalcEng 2'!BF751&gt;0,'CalcEng 2'!BF751,"")</f>
        <v/>
      </c>
      <c r="W384" s="54">
        <f t="shared" si="96"/>
        <v>0</v>
      </c>
      <c r="X384" s="6" t="str">
        <f t="shared" si="97"/>
        <v/>
      </c>
      <c r="Y384" s="8">
        <f t="shared" si="98"/>
        <v>0</v>
      </c>
      <c r="Z384" s="57" t="str">
        <f t="shared" si="95"/>
        <v>$0.00</v>
      </c>
      <c r="AA384" s="79" t="str">
        <f t="shared" si="93"/>
        <v/>
      </c>
      <c r="AB384" s="23"/>
      <c r="AC384" s="60">
        <f t="shared" si="84"/>
        <v>0</v>
      </c>
      <c r="AD384" s="60">
        <f t="shared" si="85"/>
        <v>0</v>
      </c>
      <c r="AE384">
        <f t="shared" si="86"/>
        <v>0</v>
      </c>
      <c r="AF384" s="60">
        <f t="shared" si="87"/>
        <v>0</v>
      </c>
      <c r="AG384">
        <f t="shared" si="88"/>
        <v>0</v>
      </c>
      <c r="AH384">
        <f t="shared" si="89"/>
        <v>0</v>
      </c>
      <c r="AI384" s="60">
        <f t="shared" si="90"/>
        <v>0</v>
      </c>
      <c r="AJ384" s="60">
        <f t="shared" si="91"/>
        <v>0</v>
      </c>
      <c r="AK384" s="60">
        <f t="shared" si="94"/>
        <v>0</v>
      </c>
      <c r="AL384" s="66">
        <f t="shared" si="92"/>
        <v>0</v>
      </c>
    </row>
    <row r="385" spans="1:38" ht="15.75" thickBot="1">
      <c r="A385">
        <v>374</v>
      </c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R385" s="45" t="str">
        <f>IF('CalcEng 2'!BB753&gt;0,'CalcEng 2'!BB753,"")</f>
        <v/>
      </c>
      <c r="S385" s="45" t="str">
        <f>IF('CalcEng 2'!BC753&gt;0,'CalcEng 2'!BC753,"")</f>
        <v/>
      </c>
      <c r="T385" s="45" t="str">
        <f>IF('CalcEng 2'!BD753&gt;0,'CalcEng 2'!BD753,"")</f>
        <v/>
      </c>
      <c r="U385" s="45" t="str">
        <f>IF('CalcEng 2'!BE753&gt;0,'CalcEng 2'!BE753,"")</f>
        <v/>
      </c>
      <c r="V385" s="45" t="str">
        <f>IF('CalcEng 2'!BF753&gt;0,'CalcEng 2'!BF753,"")</f>
        <v/>
      </c>
      <c r="W385" s="55">
        <f t="shared" si="96"/>
        <v>0</v>
      </c>
      <c r="X385" s="9" t="str">
        <f t="shared" si="97"/>
        <v/>
      </c>
      <c r="Y385" s="10">
        <f t="shared" si="98"/>
        <v>0</v>
      </c>
      <c r="Z385" s="57" t="str">
        <f t="shared" si="95"/>
        <v>$0.00</v>
      </c>
      <c r="AA385" s="79" t="str">
        <f t="shared" si="93"/>
        <v/>
      </c>
      <c r="AB385" s="23"/>
      <c r="AC385" s="60">
        <f t="shared" si="84"/>
        <v>0</v>
      </c>
      <c r="AD385" s="60">
        <f t="shared" si="85"/>
        <v>0</v>
      </c>
      <c r="AE385">
        <f t="shared" si="86"/>
        <v>0</v>
      </c>
      <c r="AF385" s="60">
        <f t="shared" si="87"/>
        <v>0</v>
      </c>
      <c r="AG385">
        <f t="shared" si="88"/>
        <v>0</v>
      </c>
      <c r="AH385">
        <f t="shared" si="89"/>
        <v>0</v>
      </c>
      <c r="AI385" s="60">
        <f t="shared" si="90"/>
        <v>0</v>
      </c>
      <c r="AJ385" s="60">
        <f t="shared" si="91"/>
        <v>0</v>
      </c>
      <c r="AK385" s="60">
        <f t="shared" si="94"/>
        <v>0</v>
      </c>
      <c r="AL385" s="66">
        <f t="shared" si="92"/>
        <v>0</v>
      </c>
    </row>
    <row r="386" spans="1:38" ht="15">
      <c r="A386">
        <v>375</v>
      </c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R386" s="45" t="str">
        <f>IF('CalcEng 2'!BB755&gt;0,'CalcEng 2'!BB755,"")</f>
        <v/>
      </c>
      <c r="S386" s="45" t="str">
        <f>IF('CalcEng 2'!BC755&gt;0,'CalcEng 2'!BC755,"")</f>
        <v/>
      </c>
      <c r="T386" s="45" t="str">
        <f>IF('CalcEng 2'!BD755&gt;0,'CalcEng 2'!BD755,"")</f>
        <v/>
      </c>
      <c r="U386" s="45" t="str">
        <f>IF('CalcEng 2'!BE755&gt;0,'CalcEng 2'!BE755,"")</f>
        <v/>
      </c>
      <c r="V386" s="45" t="str">
        <f>IF('CalcEng 2'!BF755&gt;0,'CalcEng 2'!BF755,"")</f>
        <v/>
      </c>
      <c r="W386" s="54">
        <f t="shared" si="96"/>
        <v>0</v>
      </c>
      <c r="X386" s="6" t="str">
        <f t="shared" si="97"/>
        <v/>
      </c>
      <c r="Y386" s="8">
        <f t="shared" si="98"/>
        <v>0</v>
      </c>
      <c r="Z386" s="57" t="str">
        <f t="shared" si="95"/>
        <v>$0.00</v>
      </c>
      <c r="AA386" s="79" t="str">
        <f t="shared" si="93"/>
        <v/>
      </c>
      <c r="AB386" s="23"/>
      <c r="AC386" s="60">
        <f t="shared" si="84"/>
        <v>0</v>
      </c>
      <c r="AD386" s="60">
        <f t="shared" si="85"/>
        <v>0</v>
      </c>
      <c r="AE386">
        <f t="shared" si="86"/>
        <v>0</v>
      </c>
      <c r="AF386" s="60">
        <f t="shared" si="87"/>
        <v>0</v>
      </c>
      <c r="AG386">
        <f t="shared" si="88"/>
        <v>0</v>
      </c>
      <c r="AH386">
        <f t="shared" si="89"/>
        <v>0</v>
      </c>
      <c r="AI386" s="60">
        <f t="shared" si="90"/>
        <v>0</v>
      </c>
      <c r="AJ386" s="60">
        <f t="shared" si="91"/>
        <v>0</v>
      </c>
      <c r="AK386" s="60">
        <f t="shared" si="94"/>
        <v>0</v>
      </c>
      <c r="AL386" s="66">
        <f t="shared" si="92"/>
        <v>0</v>
      </c>
    </row>
    <row r="387" spans="1:38" ht="15.75" thickBot="1">
      <c r="A387">
        <v>376</v>
      </c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R387" s="45" t="str">
        <f>IF('CalcEng 2'!BB757&gt;0,'CalcEng 2'!BB757,"")</f>
        <v/>
      </c>
      <c r="S387" s="45" t="str">
        <f>IF('CalcEng 2'!BC757&gt;0,'CalcEng 2'!BC757,"")</f>
        <v/>
      </c>
      <c r="T387" s="45" t="str">
        <f>IF('CalcEng 2'!BD757&gt;0,'CalcEng 2'!BD757,"")</f>
        <v/>
      </c>
      <c r="U387" s="45" t="str">
        <f>IF('CalcEng 2'!BE757&gt;0,'CalcEng 2'!BE757,"")</f>
        <v/>
      </c>
      <c r="V387" s="45" t="str">
        <f>IF('CalcEng 2'!BF757&gt;0,'CalcEng 2'!BF757,"")</f>
        <v/>
      </c>
      <c r="W387" s="55">
        <f t="shared" si="96"/>
        <v>0</v>
      </c>
      <c r="X387" s="9" t="str">
        <f t="shared" si="97"/>
        <v/>
      </c>
      <c r="Y387" s="10">
        <f t="shared" si="98"/>
        <v>0</v>
      </c>
      <c r="Z387" s="57" t="str">
        <f t="shared" si="95"/>
        <v>$0.00</v>
      </c>
      <c r="AA387" s="79" t="str">
        <f t="shared" si="93"/>
        <v/>
      </c>
      <c r="AB387" s="23"/>
      <c r="AC387" s="60">
        <f t="shared" si="84"/>
        <v>0</v>
      </c>
      <c r="AD387" s="60">
        <f t="shared" si="85"/>
        <v>0</v>
      </c>
      <c r="AE387">
        <f t="shared" si="86"/>
        <v>0</v>
      </c>
      <c r="AF387" s="60">
        <f t="shared" si="87"/>
        <v>0</v>
      </c>
      <c r="AG387">
        <f t="shared" si="88"/>
        <v>0</v>
      </c>
      <c r="AH387">
        <f t="shared" si="89"/>
        <v>0</v>
      </c>
      <c r="AI387" s="60">
        <f t="shared" si="90"/>
        <v>0</v>
      </c>
      <c r="AJ387" s="60">
        <f t="shared" si="91"/>
        <v>0</v>
      </c>
      <c r="AK387" s="60">
        <f t="shared" si="94"/>
        <v>0</v>
      </c>
      <c r="AL387" s="66">
        <f t="shared" si="92"/>
        <v>0</v>
      </c>
    </row>
    <row r="388" spans="1:38" ht="15">
      <c r="A388">
        <v>377</v>
      </c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R388" s="45" t="str">
        <f>IF('CalcEng 2'!BB759&gt;0,'CalcEng 2'!BB759,"")</f>
        <v/>
      </c>
      <c r="S388" s="45" t="str">
        <f>IF('CalcEng 2'!BC759&gt;0,'CalcEng 2'!BC759,"")</f>
        <v/>
      </c>
      <c r="T388" s="45" t="str">
        <f>IF('CalcEng 2'!BD759&gt;0,'CalcEng 2'!BD759,"")</f>
        <v/>
      </c>
      <c r="U388" s="45" t="str">
        <f>IF('CalcEng 2'!BE759&gt;0,'CalcEng 2'!BE759,"")</f>
        <v/>
      </c>
      <c r="V388" s="45" t="str">
        <f>IF('CalcEng 2'!BF759&gt;0,'CalcEng 2'!BF759,"")</f>
        <v/>
      </c>
      <c r="W388" s="54">
        <f t="shared" si="96"/>
        <v>0</v>
      </c>
      <c r="X388" s="6" t="str">
        <f t="shared" si="97"/>
        <v/>
      </c>
      <c r="Y388" s="8">
        <f t="shared" si="98"/>
        <v>0</v>
      </c>
      <c r="Z388" s="57" t="str">
        <f t="shared" si="95"/>
        <v>$0.00</v>
      </c>
      <c r="AA388" s="79" t="str">
        <f t="shared" si="93"/>
        <v/>
      </c>
      <c r="AB388" s="23"/>
      <c r="AC388" s="60">
        <f t="shared" si="84"/>
        <v>0</v>
      </c>
      <c r="AD388" s="60">
        <f t="shared" si="85"/>
        <v>0</v>
      </c>
      <c r="AE388">
        <f t="shared" si="86"/>
        <v>0</v>
      </c>
      <c r="AF388" s="60">
        <f t="shared" si="87"/>
        <v>0</v>
      </c>
      <c r="AG388">
        <f t="shared" si="88"/>
        <v>0</v>
      </c>
      <c r="AH388">
        <f t="shared" si="89"/>
        <v>0</v>
      </c>
      <c r="AI388" s="60">
        <f t="shared" si="90"/>
        <v>0</v>
      </c>
      <c r="AJ388" s="60">
        <f t="shared" si="91"/>
        <v>0</v>
      </c>
      <c r="AK388" s="60">
        <f t="shared" si="94"/>
        <v>0</v>
      </c>
      <c r="AL388" s="66">
        <f t="shared" si="92"/>
        <v>0</v>
      </c>
    </row>
    <row r="389" spans="1:38" ht="15.75" thickBot="1">
      <c r="A389">
        <v>378</v>
      </c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R389" s="45" t="str">
        <f>IF('CalcEng 2'!BB761&gt;0,'CalcEng 2'!BB761,"")</f>
        <v/>
      </c>
      <c r="S389" s="45" t="str">
        <f>IF('CalcEng 2'!BC761&gt;0,'CalcEng 2'!BC761,"")</f>
        <v/>
      </c>
      <c r="T389" s="45" t="str">
        <f>IF('CalcEng 2'!BD761&gt;0,'CalcEng 2'!BD761,"")</f>
        <v/>
      </c>
      <c r="U389" s="45" t="str">
        <f>IF('CalcEng 2'!BE761&gt;0,'CalcEng 2'!BE761,"")</f>
        <v/>
      </c>
      <c r="V389" s="45" t="str">
        <f>IF('CalcEng 2'!BF761&gt;0,'CalcEng 2'!BF761,"")</f>
        <v/>
      </c>
      <c r="W389" s="55">
        <f t="shared" si="96"/>
        <v>0</v>
      </c>
      <c r="X389" s="9" t="str">
        <f t="shared" si="97"/>
        <v/>
      </c>
      <c r="Y389" s="10">
        <f t="shared" si="98"/>
        <v>0</v>
      </c>
      <c r="Z389" s="57" t="str">
        <f t="shared" si="95"/>
        <v>$0.00</v>
      </c>
      <c r="AA389" s="79" t="str">
        <f t="shared" si="93"/>
        <v/>
      </c>
      <c r="AB389" s="23"/>
      <c r="AC389" s="60">
        <f t="shared" si="84"/>
        <v>0</v>
      </c>
      <c r="AD389" s="60">
        <f t="shared" si="85"/>
        <v>0</v>
      </c>
      <c r="AE389">
        <f t="shared" si="86"/>
        <v>0</v>
      </c>
      <c r="AF389" s="60">
        <f t="shared" si="87"/>
        <v>0</v>
      </c>
      <c r="AG389">
        <f t="shared" si="88"/>
        <v>0</v>
      </c>
      <c r="AH389">
        <f t="shared" si="89"/>
        <v>0</v>
      </c>
      <c r="AI389" s="60">
        <f t="shared" si="90"/>
        <v>0</v>
      </c>
      <c r="AJ389" s="60">
        <f t="shared" si="91"/>
        <v>0</v>
      </c>
      <c r="AK389" s="60">
        <f t="shared" si="94"/>
        <v>0</v>
      </c>
      <c r="AL389" s="66">
        <f t="shared" si="92"/>
        <v>0</v>
      </c>
    </row>
    <row r="390" spans="1:38" ht="15">
      <c r="A390">
        <v>379</v>
      </c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R390" s="45" t="str">
        <f>IF('CalcEng 2'!BB763&gt;0,'CalcEng 2'!BB763,"")</f>
        <v/>
      </c>
      <c r="S390" s="45" t="str">
        <f>IF('CalcEng 2'!BC763&gt;0,'CalcEng 2'!BC763,"")</f>
        <v/>
      </c>
      <c r="T390" s="45" t="str">
        <f>IF('CalcEng 2'!BD763&gt;0,'CalcEng 2'!BD763,"")</f>
        <v/>
      </c>
      <c r="U390" s="45" t="str">
        <f>IF('CalcEng 2'!BE763&gt;0,'CalcEng 2'!BE763,"")</f>
        <v/>
      </c>
      <c r="V390" s="45" t="str">
        <f>IF('CalcEng 2'!BF763&gt;0,'CalcEng 2'!BF763,"")</f>
        <v/>
      </c>
      <c r="W390" s="54">
        <f t="shared" si="96"/>
        <v>0</v>
      </c>
      <c r="X390" s="6" t="str">
        <f t="shared" si="97"/>
        <v/>
      </c>
      <c r="Y390" s="8">
        <f t="shared" si="98"/>
        <v>0</v>
      </c>
      <c r="Z390" s="57" t="str">
        <f t="shared" si="95"/>
        <v>$0.00</v>
      </c>
      <c r="AA390" s="79" t="str">
        <f t="shared" si="93"/>
        <v/>
      </c>
      <c r="AB390" s="23"/>
      <c r="AC390" s="60">
        <f t="shared" si="84"/>
        <v>0</v>
      </c>
      <c r="AD390" s="60">
        <f t="shared" si="85"/>
        <v>0</v>
      </c>
      <c r="AE390">
        <f t="shared" si="86"/>
        <v>0</v>
      </c>
      <c r="AF390" s="60">
        <f t="shared" si="87"/>
        <v>0</v>
      </c>
      <c r="AG390">
        <f t="shared" si="88"/>
        <v>0</v>
      </c>
      <c r="AH390">
        <f t="shared" si="89"/>
        <v>0</v>
      </c>
      <c r="AI390" s="60">
        <f t="shared" si="90"/>
        <v>0</v>
      </c>
      <c r="AJ390" s="60">
        <f t="shared" si="91"/>
        <v>0</v>
      </c>
      <c r="AK390" s="60">
        <f t="shared" si="94"/>
        <v>0</v>
      </c>
      <c r="AL390" s="66">
        <f t="shared" si="92"/>
        <v>0</v>
      </c>
    </row>
    <row r="391" spans="1:38" ht="15.75" thickBot="1">
      <c r="A391">
        <v>380</v>
      </c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R391" s="45" t="str">
        <f>IF('CalcEng 2'!BB765&gt;0,'CalcEng 2'!BB765,"")</f>
        <v/>
      </c>
      <c r="S391" s="45" t="str">
        <f>IF('CalcEng 2'!BC765&gt;0,'CalcEng 2'!BC765,"")</f>
        <v/>
      </c>
      <c r="T391" s="45" t="str">
        <f>IF('CalcEng 2'!BD765&gt;0,'CalcEng 2'!BD765,"")</f>
        <v/>
      </c>
      <c r="U391" s="45" t="str">
        <f>IF('CalcEng 2'!BE765&gt;0,'CalcEng 2'!BE765,"")</f>
        <v/>
      </c>
      <c r="V391" s="45" t="str">
        <f>IF('CalcEng 2'!BF765&gt;0,'CalcEng 2'!BF765,"")</f>
        <v/>
      </c>
      <c r="W391" s="55">
        <f t="shared" si="96"/>
        <v>0</v>
      </c>
      <c r="X391" s="9" t="str">
        <f t="shared" si="97"/>
        <v/>
      </c>
      <c r="Y391" s="10">
        <f t="shared" si="98"/>
        <v>0</v>
      </c>
      <c r="Z391" s="57" t="str">
        <f t="shared" si="95"/>
        <v>$0.00</v>
      </c>
      <c r="AA391" s="79" t="str">
        <f t="shared" si="93"/>
        <v/>
      </c>
      <c r="AB391" s="23"/>
      <c r="AC391" s="60">
        <f t="shared" si="84"/>
        <v>0</v>
      </c>
      <c r="AD391" s="60">
        <f t="shared" si="85"/>
        <v>0</v>
      </c>
      <c r="AE391">
        <f t="shared" si="86"/>
        <v>0</v>
      </c>
      <c r="AF391" s="60">
        <f t="shared" si="87"/>
        <v>0</v>
      </c>
      <c r="AG391">
        <f t="shared" si="88"/>
        <v>0</v>
      </c>
      <c r="AH391">
        <f t="shared" si="89"/>
        <v>0</v>
      </c>
      <c r="AI391" s="60">
        <f t="shared" si="90"/>
        <v>0</v>
      </c>
      <c r="AJ391" s="60">
        <f t="shared" si="91"/>
        <v>0</v>
      </c>
      <c r="AK391" s="60">
        <f t="shared" si="94"/>
        <v>0</v>
      </c>
      <c r="AL391" s="66">
        <f t="shared" si="92"/>
        <v>0</v>
      </c>
    </row>
    <row r="392" spans="1:38" ht="15">
      <c r="A392">
        <v>381</v>
      </c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R392" s="45" t="str">
        <f>IF('CalcEng 2'!BB767&gt;0,'CalcEng 2'!BB767,"")</f>
        <v/>
      </c>
      <c r="S392" s="45" t="str">
        <f>IF('CalcEng 2'!BC767&gt;0,'CalcEng 2'!BC767,"")</f>
        <v/>
      </c>
      <c r="T392" s="45" t="str">
        <f>IF('CalcEng 2'!BD767&gt;0,'CalcEng 2'!BD767,"")</f>
        <v/>
      </c>
      <c r="U392" s="45" t="str">
        <f>IF('CalcEng 2'!BE767&gt;0,'CalcEng 2'!BE767,"")</f>
        <v/>
      </c>
      <c r="V392" s="45" t="str">
        <f>IF('CalcEng 2'!BF767&gt;0,'CalcEng 2'!BF767,"")</f>
        <v/>
      </c>
      <c r="W392" s="54">
        <f t="shared" si="96"/>
        <v>0</v>
      </c>
      <c r="X392" s="6" t="str">
        <f t="shared" si="97"/>
        <v/>
      </c>
      <c r="Y392" s="8">
        <f t="shared" si="98"/>
        <v>0</v>
      </c>
      <c r="Z392" s="57" t="str">
        <f t="shared" si="95"/>
        <v>$0.00</v>
      </c>
      <c r="AA392" s="79" t="str">
        <f t="shared" si="93"/>
        <v/>
      </c>
      <c r="AB392" s="23"/>
      <c r="AC392" s="60">
        <f t="shared" si="84"/>
        <v>0</v>
      </c>
      <c r="AD392" s="60">
        <f t="shared" si="85"/>
        <v>0</v>
      </c>
      <c r="AE392">
        <f t="shared" si="86"/>
        <v>0</v>
      </c>
      <c r="AF392" s="60">
        <f t="shared" si="87"/>
        <v>0</v>
      </c>
      <c r="AG392">
        <f t="shared" si="88"/>
        <v>0</v>
      </c>
      <c r="AH392">
        <f t="shared" si="89"/>
        <v>0</v>
      </c>
      <c r="AI392" s="60">
        <f t="shared" si="90"/>
        <v>0</v>
      </c>
      <c r="AJ392" s="60">
        <f t="shared" si="91"/>
        <v>0</v>
      </c>
      <c r="AK392" s="60">
        <f t="shared" si="94"/>
        <v>0</v>
      </c>
      <c r="AL392" s="66">
        <f t="shared" si="92"/>
        <v>0</v>
      </c>
    </row>
    <row r="393" spans="1:38" ht="15.75" thickBot="1">
      <c r="A393">
        <v>382</v>
      </c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R393" s="45" t="str">
        <f>IF('CalcEng 2'!BB769&gt;0,'CalcEng 2'!BB769,"")</f>
        <v/>
      </c>
      <c r="S393" s="45" t="str">
        <f>IF('CalcEng 2'!BC769&gt;0,'CalcEng 2'!BC769,"")</f>
        <v/>
      </c>
      <c r="T393" s="45" t="str">
        <f>IF('CalcEng 2'!BD769&gt;0,'CalcEng 2'!BD769,"")</f>
        <v/>
      </c>
      <c r="U393" s="45" t="str">
        <f>IF('CalcEng 2'!BE769&gt;0,'CalcEng 2'!BE769,"")</f>
        <v/>
      </c>
      <c r="V393" s="45" t="str">
        <f>IF('CalcEng 2'!BF769&gt;0,'CalcEng 2'!BF769,"")</f>
        <v/>
      </c>
      <c r="W393" s="55">
        <f t="shared" si="96"/>
        <v>0</v>
      </c>
      <c r="X393" s="9" t="str">
        <f t="shared" si="97"/>
        <v/>
      </c>
      <c r="Y393" s="10">
        <f t="shared" si="98"/>
        <v>0</v>
      </c>
      <c r="Z393" s="57" t="str">
        <f t="shared" si="95"/>
        <v>$0.00</v>
      </c>
      <c r="AA393" s="79" t="str">
        <f t="shared" si="93"/>
        <v/>
      </c>
      <c r="AB393" s="23"/>
      <c r="AC393" s="60">
        <f t="shared" si="84"/>
        <v>0</v>
      </c>
      <c r="AD393" s="60">
        <f t="shared" si="85"/>
        <v>0</v>
      </c>
      <c r="AE393">
        <f t="shared" si="86"/>
        <v>0</v>
      </c>
      <c r="AF393" s="60">
        <f t="shared" si="87"/>
        <v>0</v>
      </c>
      <c r="AG393">
        <f t="shared" si="88"/>
        <v>0</v>
      </c>
      <c r="AH393">
        <f t="shared" si="89"/>
        <v>0</v>
      </c>
      <c r="AI393" s="60">
        <f t="shared" si="90"/>
        <v>0</v>
      </c>
      <c r="AJ393" s="60">
        <f t="shared" si="91"/>
        <v>0</v>
      </c>
      <c r="AK393" s="60">
        <f t="shared" si="94"/>
        <v>0</v>
      </c>
      <c r="AL393" s="66">
        <f t="shared" si="92"/>
        <v>0</v>
      </c>
    </row>
    <row r="394" spans="1:38" ht="15">
      <c r="A394">
        <v>383</v>
      </c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R394" s="45" t="str">
        <f>IF('CalcEng 2'!BB771&gt;0,'CalcEng 2'!BB771,"")</f>
        <v/>
      </c>
      <c r="S394" s="45" t="str">
        <f>IF('CalcEng 2'!BC771&gt;0,'CalcEng 2'!BC771,"")</f>
        <v/>
      </c>
      <c r="T394" s="45" t="str">
        <f>IF('CalcEng 2'!BD771&gt;0,'CalcEng 2'!BD771,"")</f>
        <v/>
      </c>
      <c r="U394" s="45" t="str">
        <f>IF('CalcEng 2'!BE771&gt;0,'CalcEng 2'!BE771,"")</f>
        <v/>
      </c>
      <c r="V394" s="45" t="str">
        <f>IF('CalcEng 2'!BF771&gt;0,'CalcEng 2'!BF771,"")</f>
        <v/>
      </c>
      <c r="W394" s="54">
        <f t="shared" si="96"/>
        <v>0</v>
      </c>
      <c r="X394" s="6" t="str">
        <f t="shared" si="97"/>
        <v/>
      </c>
      <c r="Y394" s="8">
        <f t="shared" si="98"/>
        <v>0</v>
      </c>
      <c r="Z394" s="57" t="str">
        <f t="shared" si="95"/>
        <v>$0.00</v>
      </c>
      <c r="AA394" s="79" t="str">
        <f t="shared" si="93"/>
        <v/>
      </c>
      <c r="AB394" s="23"/>
      <c r="AC394" s="60">
        <f t="shared" si="84"/>
        <v>0</v>
      </c>
      <c r="AD394" s="60">
        <f t="shared" si="85"/>
        <v>0</v>
      </c>
      <c r="AE394">
        <f t="shared" si="86"/>
        <v>0</v>
      </c>
      <c r="AF394" s="60">
        <f t="shared" si="87"/>
        <v>0</v>
      </c>
      <c r="AG394">
        <f t="shared" si="88"/>
        <v>0</v>
      </c>
      <c r="AH394">
        <f t="shared" si="89"/>
        <v>0</v>
      </c>
      <c r="AI394" s="60">
        <f t="shared" si="90"/>
        <v>0</v>
      </c>
      <c r="AJ394" s="60">
        <f t="shared" si="91"/>
        <v>0</v>
      </c>
      <c r="AK394" s="60">
        <f t="shared" si="94"/>
        <v>0</v>
      </c>
      <c r="AL394" s="66">
        <f t="shared" si="92"/>
        <v>0</v>
      </c>
    </row>
    <row r="395" spans="1:38" ht="15.75" thickBot="1">
      <c r="A395">
        <v>384</v>
      </c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R395" s="45" t="str">
        <f>IF('CalcEng 2'!BB773&gt;0,'CalcEng 2'!BB773,"")</f>
        <v/>
      </c>
      <c r="S395" s="45" t="str">
        <f>IF('CalcEng 2'!BC773&gt;0,'CalcEng 2'!BC773,"")</f>
        <v/>
      </c>
      <c r="T395" s="45" t="str">
        <f>IF('CalcEng 2'!BD773&gt;0,'CalcEng 2'!BD773,"")</f>
        <v/>
      </c>
      <c r="U395" s="45" t="str">
        <f>IF('CalcEng 2'!BE773&gt;0,'CalcEng 2'!BE773,"")</f>
        <v/>
      </c>
      <c r="V395" s="45" t="str">
        <f>IF('CalcEng 2'!BF773&gt;0,'CalcEng 2'!BF773,"")</f>
        <v/>
      </c>
      <c r="W395" s="55">
        <f t="shared" si="96"/>
        <v>0</v>
      </c>
      <c r="X395" s="9" t="str">
        <f t="shared" si="97"/>
        <v/>
      </c>
      <c r="Y395" s="10">
        <f t="shared" si="98"/>
        <v>0</v>
      </c>
      <c r="Z395" s="57" t="str">
        <f t="shared" si="95"/>
        <v>$0.00</v>
      </c>
      <c r="AA395" s="79" t="str">
        <f t="shared" si="93"/>
        <v/>
      </c>
      <c r="AB395" s="23"/>
      <c r="AC395" s="60">
        <f t="shared" si="84"/>
        <v>0</v>
      </c>
      <c r="AD395" s="60">
        <f t="shared" si="85"/>
        <v>0</v>
      </c>
      <c r="AE395">
        <f t="shared" si="86"/>
        <v>0</v>
      </c>
      <c r="AF395" s="60">
        <f t="shared" si="87"/>
        <v>0</v>
      </c>
      <c r="AG395">
        <f t="shared" si="88"/>
        <v>0</v>
      </c>
      <c r="AH395">
        <f t="shared" si="89"/>
        <v>0</v>
      </c>
      <c r="AI395" s="60">
        <f t="shared" si="90"/>
        <v>0</v>
      </c>
      <c r="AJ395" s="60">
        <f t="shared" si="91"/>
        <v>0</v>
      </c>
      <c r="AK395" s="60">
        <f t="shared" si="94"/>
        <v>0</v>
      </c>
      <c r="AL395" s="66">
        <f t="shared" si="92"/>
        <v>0</v>
      </c>
    </row>
    <row r="396" spans="1:38" ht="15">
      <c r="A396">
        <v>385</v>
      </c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R396" s="45" t="str">
        <f>IF('CalcEng 2'!BB775&gt;0,'CalcEng 2'!BB775,"")</f>
        <v/>
      </c>
      <c r="S396" s="45" t="str">
        <f>IF('CalcEng 2'!BC775&gt;0,'CalcEng 2'!BC775,"")</f>
        <v/>
      </c>
      <c r="T396" s="45" t="str">
        <f>IF('CalcEng 2'!BD775&gt;0,'CalcEng 2'!BD775,"")</f>
        <v/>
      </c>
      <c r="U396" s="45" t="str">
        <f>IF('CalcEng 2'!BE775&gt;0,'CalcEng 2'!BE775,"")</f>
        <v/>
      </c>
      <c r="V396" s="45" t="str">
        <f>IF('CalcEng 2'!BF775&gt;0,'CalcEng 2'!BF775,"")</f>
        <v/>
      </c>
      <c r="W396" s="54">
        <f t="shared" si="96"/>
        <v>0</v>
      </c>
      <c r="X396" s="6" t="str">
        <f t="shared" si="97"/>
        <v/>
      </c>
      <c r="Y396" s="8">
        <f t="shared" si="98"/>
        <v>0</v>
      </c>
      <c r="Z396" s="57" t="str">
        <f t="shared" si="95"/>
        <v>$0.00</v>
      </c>
      <c r="AA396" s="79" t="str">
        <f t="shared" si="93"/>
        <v/>
      </c>
      <c r="AB396" s="23"/>
      <c r="AC396" s="60">
        <f aca="true" t="shared" si="99" ref="AC396:AC459">IF(W396&gt;0,(_xlfn.RANK.EQ(W396,$W$12:$W$511)+COUNTIF($W$12:$W$511,W396)-1),0)</f>
        <v>0</v>
      </c>
      <c r="AD396" s="60">
        <f aca="true" t="shared" si="100" ref="AD396:AD459">H396*0.1</f>
        <v>0</v>
      </c>
      <c r="AE396">
        <f aca="true" t="shared" si="101" ref="AE396:AE459">IF(I396="1) Maj. Art.",5/100,IF(I396="2) Min. Art.",4/100,IF(I396="3) Maj. Coll.",3/100,IF(I396="4) Min. Coll.",2/100,IF(I396="5) Local",1/100,0)))))</f>
        <v>0</v>
      </c>
      <c r="AF396" s="60">
        <f aca="true" t="shared" si="102" ref="AF396:AF459">IF(COUNTIF($K$12:$K$511,K396)&gt;0,RANK(K396,$K$12:$K$511,1)/100,0)</f>
        <v>0</v>
      </c>
      <c r="AG396">
        <f aca="true" t="shared" si="103" ref="AG396:AG459">IF(J396="1) Good",5/100,IF(J396="2) Fair",3/100,IF(J396="3) Poor",1/100,0)))</f>
        <v>0</v>
      </c>
      <c r="AH396">
        <f aca="true" t="shared" si="104" ref="AH396:AH459">IF(L396="1) 1 Year",1/50,IF(L396="2) 2 Years",2/50,IF(L396="3) 3 Years",3/50,IF(L396="4) 4+ Years",4/50,0))))</f>
        <v>0</v>
      </c>
      <c r="AI396" s="60">
        <f aca="true" t="shared" si="105" ref="AI396:AI459">IF(Y396&gt;0,(_xlfn.RANK.EQ(Y396,$Y$12:$Y$511)+COUNTIF($Y$12:$Y$511,Y396)),0)/1000</f>
        <v>0</v>
      </c>
      <c r="AJ396" s="60">
        <f aca="true" t="shared" si="106" ref="AJ396:AJ459">IF(F396&gt;0,(_xlfn.RANK.EQ(F396,$F$12:$F$511)+COUNTIF($F$12:$F$511,F396)),0)*0.001</f>
        <v>0</v>
      </c>
      <c r="AK396" s="60">
        <f t="shared" si="94"/>
        <v>0</v>
      </c>
      <c r="AL396" s="66">
        <f aca="true" t="shared" si="107" ref="AL396:AL459">W396+AK396</f>
        <v>0</v>
      </c>
    </row>
    <row r="397" spans="1:38" ht="15.75" thickBot="1">
      <c r="A397">
        <v>386</v>
      </c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R397" s="45" t="str">
        <f>IF('CalcEng 2'!BB777&gt;0,'CalcEng 2'!BB777,"")</f>
        <v/>
      </c>
      <c r="S397" s="45" t="str">
        <f>IF('CalcEng 2'!BC777&gt;0,'CalcEng 2'!BC777,"")</f>
        <v/>
      </c>
      <c r="T397" s="45" t="str">
        <f>IF('CalcEng 2'!BD777&gt;0,'CalcEng 2'!BD777,"")</f>
        <v/>
      </c>
      <c r="U397" s="45" t="str">
        <f>IF('CalcEng 2'!BE777&gt;0,'CalcEng 2'!BE777,"")</f>
        <v/>
      </c>
      <c r="V397" s="45" t="str">
        <f>IF('CalcEng 2'!BF777&gt;0,'CalcEng 2'!BF777,"")</f>
        <v/>
      </c>
      <c r="W397" s="55">
        <f t="shared" si="96"/>
        <v>0</v>
      </c>
      <c r="X397" s="9" t="str">
        <f t="shared" si="97"/>
        <v/>
      </c>
      <c r="Y397" s="10">
        <f t="shared" si="98"/>
        <v>0</v>
      </c>
      <c r="Z397" s="57" t="str">
        <f t="shared" si="95"/>
        <v>$0.00</v>
      </c>
      <c r="AA397" s="79" t="str">
        <f aca="true" t="shared" si="108" ref="AA397:AA460">IF(W397&gt;0,(_xlfn.RANK.EQ(W397,$W$12:$W$511)+COUNTIF($W$12:$W$511,W397)-1),"")</f>
        <v/>
      </c>
      <c r="AB397" s="23"/>
      <c r="AC397" s="60">
        <f t="shared" si="99"/>
        <v>0</v>
      </c>
      <c r="AD397" s="60">
        <f t="shared" si="100"/>
        <v>0</v>
      </c>
      <c r="AE397">
        <f t="shared" si="101"/>
        <v>0</v>
      </c>
      <c r="AF397" s="60">
        <f t="shared" si="102"/>
        <v>0</v>
      </c>
      <c r="AG397">
        <f t="shared" si="103"/>
        <v>0</v>
      </c>
      <c r="AH397">
        <f t="shared" si="104"/>
        <v>0</v>
      </c>
      <c r="AI397" s="60">
        <f t="shared" si="105"/>
        <v>0</v>
      </c>
      <c r="AJ397" s="60">
        <f t="shared" si="106"/>
        <v>0</v>
      </c>
      <c r="AK397" s="60">
        <f aca="true" t="shared" si="109" ref="AK397:AK460">SUM(AD397,AF397,AH397,AG397,AE397,AI397,AJ397)</f>
        <v>0</v>
      </c>
      <c r="AL397" s="66">
        <f t="shared" si="107"/>
        <v>0</v>
      </c>
    </row>
    <row r="398" spans="1:38" ht="15">
      <c r="A398">
        <v>387</v>
      </c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R398" s="45" t="str">
        <f>IF('CalcEng 2'!BB779&gt;0,'CalcEng 2'!BB779,"")</f>
        <v/>
      </c>
      <c r="S398" s="45" t="str">
        <f>IF('CalcEng 2'!BC779&gt;0,'CalcEng 2'!BC779,"")</f>
        <v/>
      </c>
      <c r="T398" s="45" t="str">
        <f>IF('CalcEng 2'!BD779&gt;0,'CalcEng 2'!BD779,"")</f>
        <v/>
      </c>
      <c r="U398" s="45" t="str">
        <f>IF('CalcEng 2'!BE779&gt;0,'CalcEng 2'!BE779,"")</f>
        <v/>
      </c>
      <c r="V398" s="45" t="str">
        <f>IF('CalcEng 2'!BF779&gt;0,'CalcEng 2'!BF779,"")</f>
        <v/>
      </c>
      <c r="W398" s="54">
        <f t="shared" si="96"/>
        <v>0</v>
      </c>
      <c r="X398" s="6" t="str">
        <f t="shared" si="97"/>
        <v/>
      </c>
      <c r="Y398" s="8">
        <f t="shared" si="98"/>
        <v>0</v>
      </c>
      <c r="Z398" s="57" t="str">
        <f aca="true" t="shared" si="110" ref="Z398:Z461">IF(Y398&gt;0,Z397-Y398,"$0.00")</f>
        <v>$0.00</v>
      </c>
      <c r="AA398" s="79" t="str">
        <f t="shared" si="108"/>
        <v/>
      </c>
      <c r="AB398" s="23"/>
      <c r="AC398" s="60">
        <f t="shared" si="99"/>
        <v>0</v>
      </c>
      <c r="AD398" s="60">
        <f t="shared" si="100"/>
        <v>0</v>
      </c>
      <c r="AE398">
        <f t="shared" si="101"/>
        <v>0</v>
      </c>
      <c r="AF398" s="60">
        <f t="shared" si="102"/>
        <v>0</v>
      </c>
      <c r="AG398">
        <f t="shared" si="103"/>
        <v>0</v>
      </c>
      <c r="AH398">
        <f t="shared" si="104"/>
        <v>0</v>
      </c>
      <c r="AI398" s="60">
        <f t="shared" si="105"/>
        <v>0</v>
      </c>
      <c r="AJ398" s="60">
        <f t="shared" si="106"/>
        <v>0</v>
      </c>
      <c r="AK398" s="60">
        <f t="shared" si="109"/>
        <v>0</v>
      </c>
      <c r="AL398" s="66">
        <f t="shared" si="107"/>
        <v>0</v>
      </c>
    </row>
    <row r="399" spans="1:38" ht="15.75" thickBot="1">
      <c r="A399">
        <v>388</v>
      </c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R399" s="45" t="str">
        <f>IF('CalcEng 2'!BB781&gt;0,'CalcEng 2'!BB781,"")</f>
        <v/>
      </c>
      <c r="S399" s="45" t="str">
        <f>IF('CalcEng 2'!BC781&gt;0,'CalcEng 2'!BC781,"")</f>
        <v/>
      </c>
      <c r="T399" s="45" t="str">
        <f>IF('CalcEng 2'!BD781&gt;0,'CalcEng 2'!BD781,"")</f>
        <v/>
      </c>
      <c r="U399" s="45" t="str">
        <f>IF('CalcEng 2'!BE781&gt;0,'CalcEng 2'!BE781,"")</f>
        <v/>
      </c>
      <c r="V399" s="45" t="str">
        <f>IF('CalcEng 2'!BF781&gt;0,'CalcEng 2'!BF781,"")</f>
        <v/>
      </c>
      <c r="W399" s="55">
        <f t="shared" si="96"/>
        <v>0</v>
      </c>
      <c r="X399" s="9" t="str">
        <f t="shared" si="97"/>
        <v/>
      </c>
      <c r="Y399" s="10">
        <f t="shared" si="98"/>
        <v>0</v>
      </c>
      <c r="Z399" s="57" t="str">
        <f t="shared" si="110"/>
        <v>$0.00</v>
      </c>
      <c r="AA399" s="79" t="str">
        <f t="shared" si="108"/>
        <v/>
      </c>
      <c r="AB399" s="23"/>
      <c r="AC399" s="60">
        <f t="shared" si="99"/>
        <v>0</v>
      </c>
      <c r="AD399" s="60">
        <f t="shared" si="100"/>
        <v>0</v>
      </c>
      <c r="AE399">
        <f t="shared" si="101"/>
        <v>0</v>
      </c>
      <c r="AF399" s="60">
        <f t="shared" si="102"/>
        <v>0</v>
      </c>
      <c r="AG399">
        <f t="shared" si="103"/>
        <v>0</v>
      </c>
      <c r="AH399">
        <f t="shared" si="104"/>
        <v>0</v>
      </c>
      <c r="AI399" s="60">
        <f t="shared" si="105"/>
        <v>0</v>
      </c>
      <c r="AJ399" s="60">
        <f t="shared" si="106"/>
        <v>0</v>
      </c>
      <c r="AK399" s="60">
        <f t="shared" si="109"/>
        <v>0</v>
      </c>
      <c r="AL399" s="66">
        <f t="shared" si="107"/>
        <v>0</v>
      </c>
    </row>
    <row r="400" spans="1:38" ht="15">
      <c r="A400">
        <v>389</v>
      </c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R400" s="45" t="str">
        <f>IF('CalcEng 2'!BB783&gt;0,'CalcEng 2'!BB783,"")</f>
        <v/>
      </c>
      <c r="S400" s="45" t="str">
        <f>IF('CalcEng 2'!BC783&gt;0,'CalcEng 2'!BC783,"")</f>
        <v/>
      </c>
      <c r="T400" s="45" t="str">
        <f>IF('CalcEng 2'!BD783&gt;0,'CalcEng 2'!BD783,"")</f>
        <v/>
      </c>
      <c r="U400" s="45" t="str">
        <f>IF('CalcEng 2'!BE783&gt;0,'CalcEng 2'!BE783,"")</f>
        <v/>
      </c>
      <c r="V400" s="45" t="str">
        <f>IF('CalcEng 2'!BF783&gt;0,'CalcEng 2'!BF783,"")</f>
        <v/>
      </c>
      <c r="W400" s="54">
        <f t="shared" si="96"/>
        <v>0</v>
      </c>
      <c r="X400" s="6" t="str">
        <f t="shared" si="97"/>
        <v/>
      </c>
      <c r="Y400" s="8">
        <f t="shared" si="98"/>
        <v>0</v>
      </c>
      <c r="Z400" s="57" t="str">
        <f t="shared" si="110"/>
        <v>$0.00</v>
      </c>
      <c r="AA400" s="79" t="str">
        <f t="shared" si="108"/>
        <v/>
      </c>
      <c r="AB400" s="23"/>
      <c r="AC400" s="60">
        <f t="shared" si="99"/>
        <v>0</v>
      </c>
      <c r="AD400" s="60">
        <f t="shared" si="100"/>
        <v>0</v>
      </c>
      <c r="AE400">
        <f t="shared" si="101"/>
        <v>0</v>
      </c>
      <c r="AF400" s="60">
        <f t="shared" si="102"/>
        <v>0</v>
      </c>
      <c r="AG400">
        <f t="shared" si="103"/>
        <v>0</v>
      </c>
      <c r="AH400">
        <f t="shared" si="104"/>
        <v>0</v>
      </c>
      <c r="AI400" s="60">
        <f t="shared" si="105"/>
        <v>0</v>
      </c>
      <c r="AJ400" s="60">
        <f t="shared" si="106"/>
        <v>0</v>
      </c>
      <c r="AK400" s="60">
        <f t="shared" si="109"/>
        <v>0</v>
      </c>
      <c r="AL400" s="66">
        <f t="shared" si="107"/>
        <v>0</v>
      </c>
    </row>
    <row r="401" spans="1:38" ht="15.75" thickBot="1">
      <c r="A401">
        <v>390</v>
      </c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R401" s="45" t="str">
        <f>IF('CalcEng 2'!BB785&gt;0,'CalcEng 2'!BB785,"")</f>
        <v/>
      </c>
      <c r="S401" s="45" t="str">
        <f>IF('CalcEng 2'!BC785&gt;0,'CalcEng 2'!BC785,"")</f>
        <v/>
      </c>
      <c r="T401" s="45" t="str">
        <f>IF('CalcEng 2'!BD785&gt;0,'CalcEng 2'!BD785,"")</f>
        <v/>
      </c>
      <c r="U401" s="45" t="str">
        <f>IF('CalcEng 2'!BE785&gt;0,'CalcEng 2'!BE785,"")</f>
        <v/>
      </c>
      <c r="V401" s="45" t="str">
        <f>IF('CalcEng 2'!BF785&gt;0,'CalcEng 2'!BF785,"")</f>
        <v/>
      </c>
      <c r="W401" s="55">
        <f t="shared" si="96"/>
        <v>0</v>
      </c>
      <c r="X401" s="9" t="str">
        <f t="shared" si="97"/>
        <v/>
      </c>
      <c r="Y401" s="10">
        <f t="shared" si="98"/>
        <v>0</v>
      </c>
      <c r="Z401" s="57" t="str">
        <f t="shared" si="110"/>
        <v>$0.00</v>
      </c>
      <c r="AA401" s="79" t="str">
        <f t="shared" si="108"/>
        <v/>
      </c>
      <c r="AB401" s="23"/>
      <c r="AC401" s="60">
        <f t="shared" si="99"/>
        <v>0</v>
      </c>
      <c r="AD401" s="60">
        <f t="shared" si="100"/>
        <v>0</v>
      </c>
      <c r="AE401">
        <f t="shared" si="101"/>
        <v>0</v>
      </c>
      <c r="AF401" s="60">
        <f t="shared" si="102"/>
        <v>0</v>
      </c>
      <c r="AG401">
        <f t="shared" si="103"/>
        <v>0</v>
      </c>
      <c r="AH401">
        <f t="shared" si="104"/>
        <v>0</v>
      </c>
      <c r="AI401" s="60">
        <f t="shared" si="105"/>
        <v>0</v>
      </c>
      <c r="AJ401" s="60">
        <f t="shared" si="106"/>
        <v>0</v>
      </c>
      <c r="AK401" s="60">
        <f t="shared" si="109"/>
        <v>0</v>
      </c>
      <c r="AL401" s="66">
        <f t="shared" si="107"/>
        <v>0</v>
      </c>
    </row>
    <row r="402" spans="1:38" ht="15">
      <c r="A402">
        <v>391</v>
      </c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R402" s="45" t="str">
        <f>IF('CalcEng 2'!BB787&gt;0,'CalcEng 2'!BB787,"")</f>
        <v/>
      </c>
      <c r="S402" s="45" t="str">
        <f>IF('CalcEng 2'!BC787&gt;0,'CalcEng 2'!BC787,"")</f>
        <v/>
      </c>
      <c r="T402" s="45" t="str">
        <f>IF('CalcEng 2'!BD787&gt;0,'CalcEng 2'!BD787,"")</f>
        <v/>
      </c>
      <c r="U402" s="45" t="str">
        <f>IF('CalcEng 2'!BE787&gt;0,'CalcEng 2'!BE787,"")</f>
        <v/>
      </c>
      <c r="V402" s="45" t="str">
        <f>IF('CalcEng 2'!BF787&gt;0,'CalcEng 2'!BF787,"")</f>
        <v/>
      </c>
      <c r="W402" s="54">
        <f t="shared" si="96"/>
        <v>0</v>
      </c>
      <c r="X402" s="6" t="str">
        <f t="shared" si="97"/>
        <v/>
      </c>
      <c r="Y402" s="8">
        <f t="shared" si="98"/>
        <v>0</v>
      </c>
      <c r="Z402" s="57" t="str">
        <f t="shared" si="110"/>
        <v>$0.00</v>
      </c>
      <c r="AA402" s="79" t="str">
        <f t="shared" si="108"/>
        <v/>
      </c>
      <c r="AB402" s="23"/>
      <c r="AC402" s="60">
        <f t="shared" si="99"/>
        <v>0</v>
      </c>
      <c r="AD402" s="60">
        <f t="shared" si="100"/>
        <v>0</v>
      </c>
      <c r="AE402">
        <f t="shared" si="101"/>
        <v>0</v>
      </c>
      <c r="AF402" s="60">
        <f t="shared" si="102"/>
        <v>0</v>
      </c>
      <c r="AG402">
        <f t="shared" si="103"/>
        <v>0</v>
      </c>
      <c r="AH402">
        <f t="shared" si="104"/>
        <v>0</v>
      </c>
      <c r="AI402" s="60">
        <f t="shared" si="105"/>
        <v>0</v>
      </c>
      <c r="AJ402" s="60">
        <f t="shared" si="106"/>
        <v>0</v>
      </c>
      <c r="AK402" s="60">
        <f t="shared" si="109"/>
        <v>0</v>
      </c>
      <c r="AL402" s="66">
        <f t="shared" si="107"/>
        <v>0</v>
      </c>
    </row>
    <row r="403" spans="1:38" ht="15.75" thickBot="1">
      <c r="A403">
        <v>392</v>
      </c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R403" s="45" t="str">
        <f>IF('CalcEng 2'!BB789&gt;0,'CalcEng 2'!BB789,"")</f>
        <v/>
      </c>
      <c r="S403" s="45" t="str">
        <f>IF('CalcEng 2'!BC789&gt;0,'CalcEng 2'!BC789,"")</f>
        <v/>
      </c>
      <c r="T403" s="45" t="str">
        <f>IF('CalcEng 2'!BD789&gt;0,'CalcEng 2'!BD789,"")</f>
        <v/>
      </c>
      <c r="U403" s="45" t="str">
        <f>IF('CalcEng 2'!BE789&gt;0,'CalcEng 2'!BE789,"")</f>
        <v/>
      </c>
      <c r="V403" s="45" t="str">
        <f>IF('CalcEng 2'!BF789&gt;0,'CalcEng 2'!BF789,"")</f>
        <v/>
      </c>
      <c r="W403" s="55">
        <f t="shared" si="96"/>
        <v>0</v>
      </c>
      <c r="X403" s="9" t="str">
        <f t="shared" si="97"/>
        <v/>
      </c>
      <c r="Y403" s="10">
        <f t="shared" si="98"/>
        <v>0</v>
      </c>
      <c r="Z403" s="57" t="str">
        <f t="shared" si="110"/>
        <v>$0.00</v>
      </c>
      <c r="AA403" s="79" t="str">
        <f t="shared" si="108"/>
        <v/>
      </c>
      <c r="AB403" s="23"/>
      <c r="AC403" s="60">
        <f t="shared" si="99"/>
        <v>0</v>
      </c>
      <c r="AD403" s="60">
        <f t="shared" si="100"/>
        <v>0</v>
      </c>
      <c r="AE403">
        <f t="shared" si="101"/>
        <v>0</v>
      </c>
      <c r="AF403" s="60">
        <f t="shared" si="102"/>
        <v>0</v>
      </c>
      <c r="AG403">
        <f t="shared" si="103"/>
        <v>0</v>
      </c>
      <c r="AH403">
        <f t="shared" si="104"/>
        <v>0</v>
      </c>
      <c r="AI403" s="60">
        <f t="shared" si="105"/>
        <v>0</v>
      </c>
      <c r="AJ403" s="60">
        <f t="shared" si="106"/>
        <v>0</v>
      </c>
      <c r="AK403" s="60">
        <f t="shared" si="109"/>
        <v>0</v>
      </c>
      <c r="AL403" s="66">
        <f t="shared" si="107"/>
        <v>0</v>
      </c>
    </row>
    <row r="404" spans="1:38" ht="15">
      <c r="A404">
        <v>393</v>
      </c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R404" s="45" t="str">
        <f>IF('CalcEng 2'!BB791&gt;0,'CalcEng 2'!BB791,"")</f>
        <v/>
      </c>
      <c r="S404" s="45" t="str">
        <f>IF('CalcEng 2'!BC791&gt;0,'CalcEng 2'!BC791,"")</f>
        <v/>
      </c>
      <c r="T404" s="45" t="str">
        <f>IF('CalcEng 2'!BD791&gt;0,'CalcEng 2'!BD791,"")</f>
        <v/>
      </c>
      <c r="U404" s="45" t="str">
        <f>IF('CalcEng 2'!BE791&gt;0,'CalcEng 2'!BE791,"")</f>
        <v/>
      </c>
      <c r="V404" s="45" t="str">
        <f>IF('CalcEng 2'!BF791&gt;0,'CalcEng 2'!BF791,"")</f>
        <v/>
      </c>
      <c r="W404" s="54">
        <f t="shared" si="96"/>
        <v>0</v>
      </c>
      <c r="X404" s="6" t="str">
        <f t="shared" si="97"/>
        <v/>
      </c>
      <c r="Y404" s="8">
        <f t="shared" si="98"/>
        <v>0</v>
      </c>
      <c r="Z404" s="57" t="str">
        <f t="shared" si="110"/>
        <v>$0.00</v>
      </c>
      <c r="AA404" s="79" t="str">
        <f t="shared" si="108"/>
        <v/>
      </c>
      <c r="AB404" s="23"/>
      <c r="AC404" s="60">
        <f t="shared" si="99"/>
        <v>0</v>
      </c>
      <c r="AD404" s="60">
        <f t="shared" si="100"/>
        <v>0</v>
      </c>
      <c r="AE404">
        <f t="shared" si="101"/>
        <v>0</v>
      </c>
      <c r="AF404" s="60">
        <f t="shared" si="102"/>
        <v>0</v>
      </c>
      <c r="AG404">
        <f t="shared" si="103"/>
        <v>0</v>
      </c>
      <c r="AH404">
        <f t="shared" si="104"/>
        <v>0</v>
      </c>
      <c r="AI404" s="60">
        <f t="shared" si="105"/>
        <v>0</v>
      </c>
      <c r="AJ404" s="60">
        <f t="shared" si="106"/>
        <v>0</v>
      </c>
      <c r="AK404" s="60">
        <f t="shared" si="109"/>
        <v>0</v>
      </c>
      <c r="AL404" s="66">
        <f t="shared" si="107"/>
        <v>0</v>
      </c>
    </row>
    <row r="405" spans="1:38" ht="15.75" thickBot="1">
      <c r="A405">
        <v>394</v>
      </c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R405" s="45" t="str">
        <f>IF('CalcEng 2'!BB793&gt;0,'CalcEng 2'!BB793,"")</f>
        <v/>
      </c>
      <c r="S405" s="45" t="str">
        <f>IF('CalcEng 2'!BC793&gt;0,'CalcEng 2'!BC793,"")</f>
        <v/>
      </c>
      <c r="T405" s="45" t="str">
        <f>IF('CalcEng 2'!BD793&gt;0,'CalcEng 2'!BD793,"")</f>
        <v/>
      </c>
      <c r="U405" s="45" t="str">
        <f>IF('CalcEng 2'!BE793&gt;0,'CalcEng 2'!BE793,"")</f>
        <v/>
      </c>
      <c r="V405" s="45" t="str">
        <f>IF('CalcEng 2'!BF793&gt;0,'CalcEng 2'!BF793,"")</f>
        <v/>
      </c>
      <c r="W405" s="55">
        <f t="shared" si="96"/>
        <v>0</v>
      </c>
      <c r="X405" s="9" t="str">
        <f t="shared" si="97"/>
        <v/>
      </c>
      <c r="Y405" s="10">
        <f t="shared" si="98"/>
        <v>0</v>
      </c>
      <c r="Z405" s="57" t="str">
        <f t="shared" si="110"/>
        <v>$0.00</v>
      </c>
      <c r="AA405" s="79" t="str">
        <f t="shared" si="108"/>
        <v/>
      </c>
      <c r="AB405" s="23"/>
      <c r="AC405" s="60">
        <f t="shared" si="99"/>
        <v>0</v>
      </c>
      <c r="AD405" s="60">
        <f t="shared" si="100"/>
        <v>0</v>
      </c>
      <c r="AE405">
        <f t="shared" si="101"/>
        <v>0</v>
      </c>
      <c r="AF405" s="60">
        <f t="shared" si="102"/>
        <v>0</v>
      </c>
      <c r="AG405">
        <f t="shared" si="103"/>
        <v>0</v>
      </c>
      <c r="AH405">
        <f t="shared" si="104"/>
        <v>0</v>
      </c>
      <c r="AI405" s="60">
        <f t="shared" si="105"/>
        <v>0</v>
      </c>
      <c r="AJ405" s="60">
        <f t="shared" si="106"/>
        <v>0</v>
      </c>
      <c r="AK405" s="60">
        <f t="shared" si="109"/>
        <v>0</v>
      </c>
      <c r="AL405" s="66">
        <f t="shared" si="107"/>
        <v>0</v>
      </c>
    </row>
    <row r="406" spans="1:38" ht="15">
      <c r="A406">
        <v>395</v>
      </c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R406" s="45" t="str">
        <f>IF('CalcEng 2'!BB795&gt;0,'CalcEng 2'!BB795,"")</f>
        <v/>
      </c>
      <c r="S406" s="45" t="str">
        <f>IF('CalcEng 2'!BC795&gt;0,'CalcEng 2'!BC795,"")</f>
        <v/>
      </c>
      <c r="T406" s="45" t="str">
        <f>IF('CalcEng 2'!BD795&gt;0,'CalcEng 2'!BD795,"")</f>
        <v/>
      </c>
      <c r="U406" s="45" t="str">
        <f>IF('CalcEng 2'!BE795&gt;0,'CalcEng 2'!BE795,"")</f>
        <v/>
      </c>
      <c r="V406" s="45" t="str">
        <f>IF('CalcEng 2'!BF795&gt;0,'CalcEng 2'!BF795,"")</f>
        <v/>
      </c>
      <c r="W406" s="54">
        <f t="shared" si="96"/>
        <v>0</v>
      </c>
      <c r="X406" s="6" t="str">
        <f t="shared" si="97"/>
        <v/>
      </c>
      <c r="Y406" s="8">
        <f t="shared" si="98"/>
        <v>0</v>
      </c>
      <c r="Z406" s="57" t="str">
        <f t="shared" si="110"/>
        <v>$0.00</v>
      </c>
      <c r="AA406" s="79" t="str">
        <f t="shared" si="108"/>
        <v/>
      </c>
      <c r="AB406" s="23"/>
      <c r="AC406" s="60">
        <f t="shared" si="99"/>
        <v>0</v>
      </c>
      <c r="AD406" s="60">
        <f t="shared" si="100"/>
        <v>0</v>
      </c>
      <c r="AE406">
        <f t="shared" si="101"/>
        <v>0</v>
      </c>
      <c r="AF406" s="60">
        <f t="shared" si="102"/>
        <v>0</v>
      </c>
      <c r="AG406">
        <f t="shared" si="103"/>
        <v>0</v>
      </c>
      <c r="AH406">
        <f t="shared" si="104"/>
        <v>0</v>
      </c>
      <c r="AI406" s="60">
        <f t="shared" si="105"/>
        <v>0</v>
      </c>
      <c r="AJ406" s="60">
        <f t="shared" si="106"/>
        <v>0</v>
      </c>
      <c r="AK406" s="60">
        <f t="shared" si="109"/>
        <v>0</v>
      </c>
      <c r="AL406" s="66">
        <f t="shared" si="107"/>
        <v>0</v>
      </c>
    </row>
    <row r="407" spans="1:38" ht="15.75" thickBot="1">
      <c r="A407">
        <v>396</v>
      </c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R407" s="45" t="str">
        <f>IF('CalcEng 2'!BB797&gt;0,'CalcEng 2'!BB797,"")</f>
        <v/>
      </c>
      <c r="S407" s="45" t="str">
        <f>IF('CalcEng 2'!BC797&gt;0,'CalcEng 2'!BC797,"")</f>
        <v/>
      </c>
      <c r="T407" s="45" t="str">
        <f>IF('CalcEng 2'!BD797&gt;0,'CalcEng 2'!BD797,"")</f>
        <v/>
      </c>
      <c r="U407" s="45" t="str">
        <f>IF('CalcEng 2'!BE797&gt;0,'CalcEng 2'!BE797,"")</f>
        <v/>
      </c>
      <c r="V407" s="45" t="str">
        <f>IF('CalcEng 2'!BF797&gt;0,'CalcEng 2'!BF797,"")</f>
        <v/>
      </c>
      <c r="W407" s="55">
        <f t="shared" si="96"/>
        <v>0</v>
      </c>
      <c r="X407" s="9" t="str">
        <f t="shared" si="97"/>
        <v/>
      </c>
      <c r="Y407" s="10">
        <f t="shared" si="98"/>
        <v>0</v>
      </c>
      <c r="Z407" s="57" t="str">
        <f t="shared" si="110"/>
        <v>$0.00</v>
      </c>
      <c r="AA407" s="79" t="str">
        <f t="shared" si="108"/>
        <v/>
      </c>
      <c r="AB407" s="23"/>
      <c r="AC407" s="60">
        <f t="shared" si="99"/>
        <v>0</v>
      </c>
      <c r="AD407" s="60">
        <f t="shared" si="100"/>
        <v>0</v>
      </c>
      <c r="AE407">
        <f t="shared" si="101"/>
        <v>0</v>
      </c>
      <c r="AF407" s="60">
        <f t="shared" si="102"/>
        <v>0</v>
      </c>
      <c r="AG407">
        <f t="shared" si="103"/>
        <v>0</v>
      </c>
      <c r="AH407">
        <f t="shared" si="104"/>
        <v>0</v>
      </c>
      <c r="AI407" s="60">
        <f t="shared" si="105"/>
        <v>0</v>
      </c>
      <c r="AJ407" s="60">
        <f t="shared" si="106"/>
        <v>0</v>
      </c>
      <c r="AK407" s="60">
        <f t="shared" si="109"/>
        <v>0</v>
      </c>
      <c r="AL407" s="66">
        <f t="shared" si="107"/>
        <v>0</v>
      </c>
    </row>
    <row r="408" spans="1:38" ht="15">
      <c r="A408">
        <v>397</v>
      </c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R408" s="45" t="str">
        <f>IF('CalcEng 2'!BB799&gt;0,'CalcEng 2'!BB799,"")</f>
        <v/>
      </c>
      <c r="S408" s="45" t="str">
        <f>IF('CalcEng 2'!BC799&gt;0,'CalcEng 2'!BC799,"")</f>
        <v/>
      </c>
      <c r="T408" s="45" t="str">
        <f>IF('CalcEng 2'!BD799&gt;0,'CalcEng 2'!BD799,"")</f>
        <v/>
      </c>
      <c r="U408" s="45" t="str">
        <f>IF('CalcEng 2'!BE799&gt;0,'CalcEng 2'!BE799,"")</f>
        <v/>
      </c>
      <c r="V408" s="45" t="str">
        <f>IF('CalcEng 2'!BF799&gt;0,'CalcEng 2'!BF799,"")</f>
        <v/>
      </c>
      <c r="W408" s="54">
        <f t="shared" si="96"/>
        <v>0</v>
      </c>
      <c r="X408" s="6" t="str">
        <f t="shared" si="97"/>
        <v/>
      </c>
      <c r="Y408" s="8">
        <f t="shared" si="98"/>
        <v>0</v>
      </c>
      <c r="Z408" s="57" t="str">
        <f t="shared" si="110"/>
        <v>$0.00</v>
      </c>
      <c r="AA408" s="79" t="str">
        <f t="shared" si="108"/>
        <v/>
      </c>
      <c r="AB408" s="23"/>
      <c r="AC408" s="60">
        <f t="shared" si="99"/>
        <v>0</v>
      </c>
      <c r="AD408" s="60">
        <f t="shared" si="100"/>
        <v>0</v>
      </c>
      <c r="AE408">
        <f t="shared" si="101"/>
        <v>0</v>
      </c>
      <c r="AF408" s="60">
        <f t="shared" si="102"/>
        <v>0</v>
      </c>
      <c r="AG408">
        <f t="shared" si="103"/>
        <v>0</v>
      </c>
      <c r="AH408">
        <f t="shared" si="104"/>
        <v>0</v>
      </c>
      <c r="AI408" s="60">
        <f t="shared" si="105"/>
        <v>0</v>
      </c>
      <c r="AJ408" s="60">
        <f t="shared" si="106"/>
        <v>0</v>
      </c>
      <c r="AK408" s="60">
        <f t="shared" si="109"/>
        <v>0</v>
      </c>
      <c r="AL408" s="66">
        <f t="shared" si="107"/>
        <v>0</v>
      </c>
    </row>
    <row r="409" spans="1:38" ht="15.75" thickBot="1">
      <c r="A409">
        <v>398</v>
      </c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R409" s="45" t="str">
        <f>IF('CalcEng 2'!BB801&gt;0,'CalcEng 2'!BB801,"")</f>
        <v/>
      </c>
      <c r="S409" s="45" t="str">
        <f>IF('CalcEng 2'!BC801&gt;0,'CalcEng 2'!BC801,"")</f>
        <v/>
      </c>
      <c r="T409" s="45" t="str">
        <f>IF('CalcEng 2'!BD801&gt;0,'CalcEng 2'!BD801,"")</f>
        <v/>
      </c>
      <c r="U409" s="45" t="str">
        <f>IF('CalcEng 2'!BE801&gt;0,'CalcEng 2'!BE801,"")</f>
        <v/>
      </c>
      <c r="V409" s="45" t="str">
        <f>IF('CalcEng 2'!BF801&gt;0,'CalcEng 2'!BF801,"")</f>
        <v/>
      </c>
      <c r="W409" s="55">
        <f t="shared" si="96"/>
        <v>0</v>
      </c>
      <c r="X409" s="9" t="str">
        <f t="shared" si="97"/>
        <v/>
      </c>
      <c r="Y409" s="10">
        <f t="shared" si="98"/>
        <v>0</v>
      </c>
      <c r="Z409" s="57" t="str">
        <f t="shared" si="110"/>
        <v>$0.00</v>
      </c>
      <c r="AA409" s="79" t="str">
        <f t="shared" si="108"/>
        <v/>
      </c>
      <c r="AB409" s="23"/>
      <c r="AC409" s="60">
        <f t="shared" si="99"/>
        <v>0</v>
      </c>
      <c r="AD409" s="60">
        <f t="shared" si="100"/>
        <v>0</v>
      </c>
      <c r="AE409">
        <f t="shared" si="101"/>
        <v>0</v>
      </c>
      <c r="AF409" s="60">
        <f t="shared" si="102"/>
        <v>0</v>
      </c>
      <c r="AG409">
        <f t="shared" si="103"/>
        <v>0</v>
      </c>
      <c r="AH409">
        <f t="shared" si="104"/>
        <v>0</v>
      </c>
      <c r="AI409" s="60">
        <f t="shared" si="105"/>
        <v>0</v>
      </c>
      <c r="AJ409" s="60">
        <f t="shared" si="106"/>
        <v>0</v>
      </c>
      <c r="AK409" s="60">
        <f t="shared" si="109"/>
        <v>0</v>
      </c>
      <c r="AL409" s="66">
        <f t="shared" si="107"/>
        <v>0</v>
      </c>
    </row>
    <row r="410" spans="1:38" ht="15">
      <c r="A410">
        <v>399</v>
      </c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R410" s="45" t="str">
        <f>IF('CalcEng 2'!BB803&gt;0,'CalcEng 2'!BB803,"")</f>
        <v/>
      </c>
      <c r="S410" s="45" t="str">
        <f>IF('CalcEng 2'!BC803&gt;0,'CalcEng 2'!BC803,"")</f>
        <v/>
      </c>
      <c r="T410" s="45" t="str">
        <f>IF('CalcEng 2'!BD803&gt;0,'CalcEng 2'!BD803,"")</f>
        <v/>
      </c>
      <c r="U410" s="45" t="str">
        <f>IF('CalcEng 2'!BE803&gt;0,'CalcEng 2'!BE803,"")</f>
        <v/>
      </c>
      <c r="V410" s="45" t="str">
        <f>IF('CalcEng 2'!BF803&gt;0,'CalcEng 2'!BF803,"")</f>
        <v/>
      </c>
      <c r="W410" s="54">
        <f t="shared" si="96"/>
        <v>0</v>
      </c>
      <c r="X410" s="6" t="str">
        <f t="shared" si="97"/>
        <v/>
      </c>
      <c r="Y410" s="8">
        <f t="shared" si="98"/>
        <v>0</v>
      </c>
      <c r="Z410" s="57" t="str">
        <f t="shared" si="110"/>
        <v>$0.00</v>
      </c>
      <c r="AA410" s="79" t="str">
        <f t="shared" si="108"/>
        <v/>
      </c>
      <c r="AB410" s="23"/>
      <c r="AC410" s="60">
        <f t="shared" si="99"/>
        <v>0</v>
      </c>
      <c r="AD410" s="60">
        <f t="shared" si="100"/>
        <v>0</v>
      </c>
      <c r="AE410">
        <f t="shared" si="101"/>
        <v>0</v>
      </c>
      <c r="AF410" s="60">
        <f t="shared" si="102"/>
        <v>0</v>
      </c>
      <c r="AG410">
        <f t="shared" si="103"/>
        <v>0</v>
      </c>
      <c r="AH410">
        <f t="shared" si="104"/>
        <v>0</v>
      </c>
      <c r="AI410" s="60">
        <f t="shared" si="105"/>
        <v>0</v>
      </c>
      <c r="AJ410" s="60">
        <f t="shared" si="106"/>
        <v>0</v>
      </c>
      <c r="AK410" s="60">
        <f t="shared" si="109"/>
        <v>0</v>
      </c>
      <c r="AL410" s="66">
        <f t="shared" si="107"/>
        <v>0</v>
      </c>
    </row>
    <row r="411" spans="1:38" ht="15.75" thickBot="1">
      <c r="A411">
        <v>400</v>
      </c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R411" s="45" t="str">
        <f>IF('CalcEng 2'!BB805&gt;0,'CalcEng 2'!BB805,"")</f>
        <v/>
      </c>
      <c r="S411" s="45" t="str">
        <f>IF('CalcEng 2'!BC805&gt;0,'CalcEng 2'!BC805,"")</f>
        <v/>
      </c>
      <c r="T411" s="45" t="str">
        <f>IF('CalcEng 2'!BD805&gt;0,'CalcEng 2'!BD805,"")</f>
        <v/>
      </c>
      <c r="U411" s="45" t="str">
        <f>IF('CalcEng 2'!BE805&gt;0,'CalcEng 2'!BE805,"")</f>
        <v/>
      </c>
      <c r="V411" s="45" t="str">
        <f>IF('CalcEng 2'!BF805&gt;0,'CalcEng 2'!BF805,"")</f>
        <v/>
      </c>
      <c r="W411" s="55">
        <f t="shared" si="96"/>
        <v>0</v>
      </c>
      <c r="X411" s="9" t="str">
        <f t="shared" si="97"/>
        <v/>
      </c>
      <c r="Y411" s="10">
        <f t="shared" si="98"/>
        <v>0</v>
      </c>
      <c r="Z411" s="57" t="str">
        <f t="shared" si="110"/>
        <v>$0.00</v>
      </c>
      <c r="AA411" s="79" t="str">
        <f t="shared" si="108"/>
        <v/>
      </c>
      <c r="AB411" s="23"/>
      <c r="AC411" s="60">
        <f t="shared" si="99"/>
        <v>0</v>
      </c>
      <c r="AD411" s="60">
        <f t="shared" si="100"/>
        <v>0</v>
      </c>
      <c r="AE411">
        <f t="shared" si="101"/>
        <v>0</v>
      </c>
      <c r="AF411" s="60">
        <f t="shared" si="102"/>
        <v>0</v>
      </c>
      <c r="AG411">
        <f t="shared" si="103"/>
        <v>0</v>
      </c>
      <c r="AH411">
        <f t="shared" si="104"/>
        <v>0</v>
      </c>
      <c r="AI411" s="60">
        <f t="shared" si="105"/>
        <v>0</v>
      </c>
      <c r="AJ411" s="60">
        <f t="shared" si="106"/>
        <v>0</v>
      </c>
      <c r="AK411" s="60">
        <f t="shared" si="109"/>
        <v>0</v>
      </c>
      <c r="AL411" s="66">
        <f t="shared" si="107"/>
        <v>0</v>
      </c>
    </row>
    <row r="412" spans="1:38" ht="15">
      <c r="A412">
        <v>401</v>
      </c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R412" s="45" t="str">
        <f>IF('CalcEng 2'!BB807&gt;0,'CalcEng 2'!BB807,"")</f>
        <v/>
      </c>
      <c r="S412" s="45" t="str">
        <f>IF('CalcEng 2'!BC807&gt;0,'CalcEng 2'!BC807,"")</f>
        <v/>
      </c>
      <c r="T412" s="45" t="str">
        <f>IF('CalcEng 2'!BD807&gt;0,'CalcEng 2'!BD807,"")</f>
        <v/>
      </c>
      <c r="U412" s="45" t="str">
        <f>IF('CalcEng 2'!BE807&gt;0,'CalcEng 2'!BE807,"")</f>
        <v/>
      </c>
      <c r="V412" s="45" t="str">
        <f>IF('CalcEng 2'!BF807&gt;0,'CalcEng 2'!BF807,"")</f>
        <v/>
      </c>
      <c r="W412" s="54">
        <f t="shared" si="96"/>
        <v>0</v>
      </c>
      <c r="X412" s="6" t="str">
        <f t="shared" si="97"/>
        <v/>
      </c>
      <c r="Y412" s="8">
        <f t="shared" si="98"/>
        <v>0</v>
      </c>
      <c r="Z412" s="57" t="str">
        <f t="shared" si="110"/>
        <v>$0.00</v>
      </c>
      <c r="AA412" s="79" t="str">
        <f t="shared" si="108"/>
        <v/>
      </c>
      <c r="AB412" s="23"/>
      <c r="AC412" s="60">
        <f t="shared" si="99"/>
        <v>0</v>
      </c>
      <c r="AD412" s="60">
        <f t="shared" si="100"/>
        <v>0</v>
      </c>
      <c r="AE412">
        <f t="shared" si="101"/>
        <v>0</v>
      </c>
      <c r="AF412" s="60">
        <f t="shared" si="102"/>
        <v>0</v>
      </c>
      <c r="AG412">
        <f t="shared" si="103"/>
        <v>0</v>
      </c>
      <c r="AH412">
        <f t="shared" si="104"/>
        <v>0</v>
      </c>
      <c r="AI412" s="60">
        <f t="shared" si="105"/>
        <v>0</v>
      </c>
      <c r="AJ412" s="60">
        <f t="shared" si="106"/>
        <v>0</v>
      </c>
      <c r="AK412" s="60">
        <f t="shared" si="109"/>
        <v>0</v>
      </c>
      <c r="AL412" s="66">
        <f t="shared" si="107"/>
        <v>0</v>
      </c>
    </row>
    <row r="413" spans="1:38" ht="15.75" thickBot="1">
      <c r="A413">
        <v>402</v>
      </c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R413" s="45" t="str">
        <f>IF('CalcEng 2'!BB809&gt;0,'CalcEng 2'!BB809,"")</f>
        <v/>
      </c>
      <c r="S413" s="45" t="str">
        <f>IF('CalcEng 2'!BC809&gt;0,'CalcEng 2'!BC809,"")</f>
        <v/>
      </c>
      <c r="T413" s="45" t="str">
        <f>IF('CalcEng 2'!BD809&gt;0,'CalcEng 2'!BD809,"")</f>
        <v/>
      </c>
      <c r="U413" s="45" t="str">
        <f>IF('CalcEng 2'!BE809&gt;0,'CalcEng 2'!BE809,"")</f>
        <v/>
      </c>
      <c r="V413" s="45" t="str">
        <f>IF('CalcEng 2'!BF809&gt;0,'CalcEng 2'!BF809,"")</f>
        <v/>
      </c>
      <c r="W413" s="55">
        <f t="shared" si="96"/>
        <v>0</v>
      </c>
      <c r="X413" s="9" t="str">
        <f t="shared" si="97"/>
        <v/>
      </c>
      <c r="Y413" s="10">
        <f t="shared" si="98"/>
        <v>0</v>
      </c>
      <c r="Z413" s="57" t="str">
        <f t="shared" si="110"/>
        <v>$0.00</v>
      </c>
      <c r="AA413" s="79" t="str">
        <f t="shared" si="108"/>
        <v/>
      </c>
      <c r="AB413" s="23"/>
      <c r="AC413" s="60">
        <f t="shared" si="99"/>
        <v>0</v>
      </c>
      <c r="AD413" s="60">
        <f t="shared" si="100"/>
        <v>0</v>
      </c>
      <c r="AE413">
        <f t="shared" si="101"/>
        <v>0</v>
      </c>
      <c r="AF413" s="60">
        <f t="shared" si="102"/>
        <v>0</v>
      </c>
      <c r="AG413">
        <f t="shared" si="103"/>
        <v>0</v>
      </c>
      <c r="AH413">
        <f t="shared" si="104"/>
        <v>0</v>
      </c>
      <c r="AI413" s="60">
        <f t="shared" si="105"/>
        <v>0</v>
      </c>
      <c r="AJ413" s="60">
        <f t="shared" si="106"/>
        <v>0</v>
      </c>
      <c r="AK413" s="60">
        <f t="shared" si="109"/>
        <v>0</v>
      </c>
      <c r="AL413" s="66">
        <f t="shared" si="107"/>
        <v>0</v>
      </c>
    </row>
    <row r="414" spans="1:38" ht="15">
      <c r="A414">
        <v>403</v>
      </c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R414" s="45" t="str">
        <f>IF('CalcEng 2'!BB811&gt;0,'CalcEng 2'!BB811,"")</f>
        <v/>
      </c>
      <c r="S414" s="45" t="str">
        <f>IF('CalcEng 2'!BC811&gt;0,'CalcEng 2'!BC811,"")</f>
        <v/>
      </c>
      <c r="T414" s="45" t="str">
        <f>IF('CalcEng 2'!BD811&gt;0,'CalcEng 2'!BD811,"")</f>
        <v/>
      </c>
      <c r="U414" s="45" t="str">
        <f>IF('CalcEng 2'!BE811&gt;0,'CalcEng 2'!BE811,"")</f>
        <v/>
      </c>
      <c r="V414" s="45" t="str">
        <f>IF('CalcEng 2'!BF811&gt;0,'CalcEng 2'!BF811,"")</f>
        <v/>
      </c>
      <c r="W414" s="54">
        <f t="shared" si="96"/>
        <v>0</v>
      </c>
      <c r="X414" s="6" t="str">
        <f t="shared" si="97"/>
        <v/>
      </c>
      <c r="Y414" s="8">
        <f t="shared" si="98"/>
        <v>0</v>
      </c>
      <c r="Z414" s="57" t="str">
        <f t="shared" si="110"/>
        <v>$0.00</v>
      </c>
      <c r="AA414" s="79" t="str">
        <f t="shared" si="108"/>
        <v/>
      </c>
      <c r="AB414" s="23"/>
      <c r="AC414" s="60">
        <f t="shared" si="99"/>
        <v>0</v>
      </c>
      <c r="AD414" s="60">
        <f t="shared" si="100"/>
        <v>0</v>
      </c>
      <c r="AE414">
        <f t="shared" si="101"/>
        <v>0</v>
      </c>
      <c r="AF414" s="60">
        <f t="shared" si="102"/>
        <v>0</v>
      </c>
      <c r="AG414">
        <f t="shared" si="103"/>
        <v>0</v>
      </c>
      <c r="AH414">
        <f t="shared" si="104"/>
        <v>0</v>
      </c>
      <c r="AI414" s="60">
        <f t="shared" si="105"/>
        <v>0</v>
      </c>
      <c r="AJ414" s="60">
        <f t="shared" si="106"/>
        <v>0</v>
      </c>
      <c r="AK414" s="60">
        <f t="shared" si="109"/>
        <v>0</v>
      </c>
      <c r="AL414" s="66">
        <f t="shared" si="107"/>
        <v>0</v>
      </c>
    </row>
    <row r="415" spans="1:38" ht="15.75" thickBot="1">
      <c r="A415">
        <v>404</v>
      </c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R415" s="45" t="str">
        <f>IF('CalcEng 2'!BB813&gt;0,'CalcEng 2'!BB813,"")</f>
        <v/>
      </c>
      <c r="S415" s="45" t="str">
        <f>IF('CalcEng 2'!BC813&gt;0,'CalcEng 2'!BC813,"")</f>
        <v/>
      </c>
      <c r="T415" s="45" t="str">
        <f>IF('CalcEng 2'!BD813&gt;0,'CalcEng 2'!BD813,"")</f>
        <v/>
      </c>
      <c r="U415" s="45" t="str">
        <f>IF('CalcEng 2'!BE813&gt;0,'CalcEng 2'!BE813,"")</f>
        <v/>
      </c>
      <c r="V415" s="45" t="str">
        <f>IF('CalcEng 2'!BF813&gt;0,'CalcEng 2'!BF813,"")</f>
        <v/>
      </c>
      <c r="W415" s="55">
        <f t="shared" si="96"/>
        <v>0</v>
      </c>
      <c r="X415" s="9" t="str">
        <f t="shared" si="97"/>
        <v/>
      </c>
      <c r="Y415" s="10">
        <f t="shared" si="98"/>
        <v>0</v>
      </c>
      <c r="Z415" s="57" t="str">
        <f t="shared" si="110"/>
        <v>$0.00</v>
      </c>
      <c r="AA415" s="79" t="str">
        <f t="shared" si="108"/>
        <v/>
      </c>
      <c r="AB415" s="23"/>
      <c r="AC415" s="60">
        <f t="shared" si="99"/>
        <v>0</v>
      </c>
      <c r="AD415" s="60">
        <f t="shared" si="100"/>
        <v>0</v>
      </c>
      <c r="AE415">
        <f t="shared" si="101"/>
        <v>0</v>
      </c>
      <c r="AF415" s="60">
        <f t="shared" si="102"/>
        <v>0</v>
      </c>
      <c r="AG415">
        <f t="shared" si="103"/>
        <v>0</v>
      </c>
      <c r="AH415">
        <f t="shared" si="104"/>
        <v>0</v>
      </c>
      <c r="AI415" s="60">
        <f t="shared" si="105"/>
        <v>0</v>
      </c>
      <c r="AJ415" s="60">
        <f t="shared" si="106"/>
        <v>0</v>
      </c>
      <c r="AK415" s="60">
        <f t="shared" si="109"/>
        <v>0</v>
      </c>
      <c r="AL415" s="66">
        <f t="shared" si="107"/>
        <v>0</v>
      </c>
    </row>
    <row r="416" spans="1:38" ht="15">
      <c r="A416">
        <v>405</v>
      </c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R416" s="45" t="str">
        <f>IF('CalcEng 2'!BB815&gt;0,'CalcEng 2'!BB815,"")</f>
        <v/>
      </c>
      <c r="S416" s="45" t="str">
        <f>IF('CalcEng 2'!BC815&gt;0,'CalcEng 2'!BC815,"")</f>
        <v/>
      </c>
      <c r="T416" s="45" t="str">
        <f>IF('CalcEng 2'!BD815&gt;0,'CalcEng 2'!BD815,"")</f>
        <v/>
      </c>
      <c r="U416" s="45" t="str">
        <f>IF('CalcEng 2'!BE815&gt;0,'CalcEng 2'!BE815,"")</f>
        <v/>
      </c>
      <c r="V416" s="45" t="str">
        <f>IF('CalcEng 2'!BF815&gt;0,'CalcEng 2'!BF815,"")</f>
        <v/>
      </c>
      <c r="W416" s="54">
        <f t="shared" si="96"/>
        <v>0</v>
      </c>
      <c r="X416" s="6" t="str">
        <f t="shared" si="97"/>
        <v/>
      </c>
      <c r="Y416" s="8">
        <f t="shared" si="98"/>
        <v>0</v>
      </c>
      <c r="Z416" s="57" t="str">
        <f t="shared" si="110"/>
        <v>$0.00</v>
      </c>
      <c r="AA416" s="79" t="str">
        <f t="shared" si="108"/>
        <v/>
      </c>
      <c r="AB416" s="23"/>
      <c r="AC416" s="60">
        <f t="shared" si="99"/>
        <v>0</v>
      </c>
      <c r="AD416" s="60">
        <f t="shared" si="100"/>
        <v>0</v>
      </c>
      <c r="AE416">
        <f t="shared" si="101"/>
        <v>0</v>
      </c>
      <c r="AF416" s="60">
        <f t="shared" si="102"/>
        <v>0</v>
      </c>
      <c r="AG416">
        <f t="shared" si="103"/>
        <v>0</v>
      </c>
      <c r="AH416">
        <f t="shared" si="104"/>
        <v>0</v>
      </c>
      <c r="AI416" s="60">
        <f t="shared" si="105"/>
        <v>0</v>
      </c>
      <c r="AJ416" s="60">
        <f t="shared" si="106"/>
        <v>0</v>
      </c>
      <c r="AK416" s="60">
        <f t="shared" si="109"/>
        <v>0</v>
      </c>
      <c r="AL416" s="66">
        <f t="shared" si="107"/>
        <v>0</v>
      </c>
    </row>
    <row r="417" spans="1:38" ht="15.75" thickBot="1">
      <c r="A417">
        <v>406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R417" s="45" t="str">
        <f>IF('CalcEng 2'!BB817&gt;0,'CalcEng 2'!BB817,"")</f>
        <v/>
      </c>
      <c r="S417" s="45" t="str">
        <f>IF('CalcEng 2'!BC817&gt;0,'CalcEng 2'!BC817,"")</f>
        <v/>
      </c>
      <c r="T417" s="45" t="str">
        <f>IF('CalcEng 2'!BD817&gt;0,'CalcEng 2'!BD817,"")</f>
        <v/>
      </c>
      <c r="U417" s="45" t="str">
        <f>IF('CalcEng 2'!BE817&gt;0,'CalcEng 2'!BE817,"")</f>
        <v/>
      </c>
      <c r="V417" s="45" t="str">
        <f>IF('CalcEng 2'!BF817&gt;0,'CalcEng 2'!BF817,"")</f>
        <v/>
      </c>
      <c r="W417" s="55">
        <f t="shared" si="96"/>
        <v>0</v>
      </c>
      <c r="X417" s="9" t="str">
        <f t="shared" si="97"/>
        <v/>
      </c>
      <c r="Y417" s="10">
        <f t="shared" si="98"/>
        <v>0</v>
      </c>
      <c r="Z417" s="57" t="str">
        <f t="shared" si="110"/>
        <v>$0.00</v>
      </c>
      <c r="AA417" s="79" t="str">
        <f t="shared" si="108"/>
        <v/>
      </c>
      <c r="AB417" s="23"/>
      <c r="AC417" s="60">
        <f t="shared" si="99"/>
        <v>0</v>
      </c>
      <c r="AD417" s="60">
        <f t="shared" si="100"/>
        <v>0</v>
      </c>
      <c r="AE417">
        <f t="shared" si="101"/>
        <v>0</v>
      </c>
      <c r="AF417" s="60">
        <f t="shared" si="102"/>
        <v>0</v>
      </c>
      <c r="AG417">
        <f t="shared" si="103"/>
        <v>0</v>
      </c>
      <c r="AH417">
        <f t="shared" si="104"/>
        <v>0</v>
      </c>
      <c r="AI417" s="60">
        <f t="shared" si="105"/>
        <v>0</v>
      </c>
      <c r="AJ417" s="60">
        <f t="shared" si="106"/>
        <v>0</v>
      </c>
      <c r="AK417" s="60">
        <f t="shared" si="109"/>
        <v>0</v>
      </c>
      <c r="AL417" s="66">
        <f t="shared" si="107"/>
        <v>0</v>
      </c>
    </row>
    <row r="418" spans="1:38" ht="15">
      <c r="A418">
        <v>407</v>
      </c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R418" s="45" t="str">
        <f>IF('CalcEng 2'!BB819&gt;0,'CalcEng 2'!BB819,"")</f>
        <v/>
      </c>
      <c r="S418" s="45" t="str">
        <f>IF('CalcEng 2'!BC819&gt;0,'CalcEng 2'!BC819,"")</f>
        <v/>
      </c>
      <c r="T418" s="45" t="str">
        <f>IF('CalcEng 2'!BD819&gt;0,'CalcEng 2'!BD819,"")</f>
        <v/>
      </c>
      <c r="U418" s="45" t="str">
        <f>IF('CalcEng 2'!BE819&gt;0,'CalcEng 2'!BE819,"")</f>
        <v/>
      </c>
      <c r="V418" s="45" t="str">
        <f>IF('CalcEng 2'!BF819&gt;0,'CalcEng 2'!BF819,"")</f>
        <v/>
      </c>
      <c r="W418" s="54">
        <f t="shared" si="96"/>
        <v>0</v>
      </c>
      <c r="X418" s="6" t="str">
        <f t="shared" si="97"/>
        <v/>
      </c>
      <c r="Y418" s="8">
        <f t="shared" si="98"/>
        <v>0</v>
      </c>
      <c r="Z418" s="57" t="str">
        <f t="shared" si="110"/>
        <v>$0.00</v>
      </c>
      <c r="AA418" s="79" t="str">
        <f t="shared" si="108"/>
        <v/>
      </c>
      <c r="AB418" s="23"/>
      <c r="AC418" s="60">
        <f t="shared" si="99"/>
        <v>0</v>
      </c>
      <c r="AD418" s="60">
        <f t="shared" si="100"/>
        <v>0</v>
      </c>
      <c r="AE418">
        <f t="shared" si="101"/>
        <v>0</v>
      </c>
      <c r="AF418" s="60">
        <f t="shared" si="102"/>
        <v>0</v>
      </c>
      <c r="AG418">
        <f t="shared" si="103"/>
        <v>0</v>
      </c>
      <c r="AH418">
        <f t="shared" si="104"/>
        <v>0</v>
      </c>
      <c r="AI418" s="60">
        <f t="shared" si="105"/>
        <v>0</v>
      </c>
      <c r="AJ418" s="60">
        <f t="shared" si="106"/>
        <v>0</v>
      </c>
      <c r="AK418" s="60">
        <f t="shared" si="109"/>
        <v>0</v>
      </c>
      <c r="AL418" s="66">
        <f t="shared" si="107"/>
        <v>0</v>
      </c>
    </row>
    <row r="419" spans="1:38" ht="15.75" thickBot="1">
      <c r="A419">
        <v>408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R419" s="45" t="str">
        <f>IF('CalcEng 2'!BB821&gt;0,'CalcEng 2'!BB821,"")</f>
        <v/>
      </c>
      <c r="S419" s="45" t="str">
        <f>IF('CalcEng 2'!BC821&gt;0,'CalcEng 2'!BC821,"")</f>
        <v/>
      </c>
      <c r="T419" s="45" t="str">
        <f>IF('CalcEng 2'!BD821&gt;0,'CalcEng 2'!BD821,"")</f>
        <v/>
      </c>
      <c r="U419" s="45" t="str">
        <f>IF('CalcEng 2'!BE821&gt;0,'CalcEng 2'!BE821,"")</f>
        <v/>
      </c>
      <c r="V419" s="45" t="str">
        <f>IF('CalcEng 2'!BF821&gt;0,'CalcEng 2'!BF821,"")</f>
        <v/>
      </c>
      <c r="W419" s="55">
        <f t="shared" si="96"/>
        <v>0</v>
      </c>
      <c r="X419" s="9" t="str">
        <f t="shared" si="97"/>
        <v/>
      </c>
      <c r="Y419" s="10">
        <f t="shared" si="98"/>
        <v>0</v>
      </c>
      <c r="Z419" s="57" t="str">
        <f t="shared" si="110"/>
        <v>$0.00</v>
      </c>
      <c r="AA419" s="79" t="str">
        <f t="shared" si="108"/>
        <v/>
      </c>
      <c r="AB419" s="23"/>
      <c r="AC419" s="60">
        <f t="shared" si="99"/>
        <v>0</v>
      </c>
      <c r="AD419" s="60">
        <f t="shared" si="100"/>
        <v>0</v>
      </c>
      <c r="AE419">
        <f t="shared" si="101"/>
        <v>0</v>
      </c>
      <c r="AF419" s="60">
        <f t="shared" si="102"/>
        <v>0</v>
      </c>
      <c r="AG419">
        <f t="shared" si="103"/>
        <v>0</v>
      </c>
      <c r="AH419">
        <f t="shared" si="104"/>
        <v>0</v>
      </c>
      <c r="AI419" s="60">
        <f t="shared" si="105"/>
        <v>0</v>
      </c>
      <c r="AJ419" s="60">
        <f t="shared" si="106"/>
        <v>0</v>
      </c>
      <c r="AK419" s="60">
        <f t="shared" si="109"/>
        <v>0</v>
      </c>
      <c r="AL419" s="66">
        <f t="shared" si="107"/>
        <v>0</v>
      </c>
    </row>
    <row r="420" spans="1:38" ht="15">
      <c r="A420">
        <v>409</v>
      </c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R420" s="45" t="str">
        <f>IF('CalcEng 2'!BB823&gt;0,'CalcEng 2'!BB823,"")</f>
        <v/>
      </c>
      <c r="S420" s="45" t="str">
        <f>IF('CalcEng 2'!BC823&gt;0,'CalcEng 2'!BC823,"")</f>
        <v/>
      </c>
      <c r="T420" s="45" t="str">
        <f>IF('CalcEng 2'!BD823&gt;0,'CalcEng 2'!BD823,"")</f>
        <v/>
      </c>
      <c r="U420" s="45" t="str">
        <f>IF('CalcEng 2'!BE823&gt;0,'CalcEng 2'!BE823,"")</f>
        <v/>
      </c>
      <c r="V420" s="45" t="str">
        <f>IF('CalcEng 2'!BF823&gt;0,'CalcEng 2'!BF823,"")</f>
        <v/>
      </c>
      <c r="W420" s="54">
        <f t="shared" si="96"/>
        <v>0</v>
      </c>
      <c r="X420" s="6" t="str">
        <f t="shared" si="97"/>
        <v/>
      </c>
      <c r="Y420" s="8">
        <f t="shared" si="98"/>
        <v>0</v>
      </c>
      <c r="Z420" s="57" t="str">
        <f t="shared" si="110"/>
        <v>$0.00</v>
      </c>
      <c r="AA420" s="79" t="str">
        <f t="shared" si="108"/>
        <v/>
      </c>
      <c r="AB420" s="23"/>
      <c r="AC420" s="60">
        <f t="shared" si="99"/>
        <v>0</v>
      </c>
      <c r="AD420" s="60">
        <f t="shared" si="100"/>
        <v>0</v>
      </c>
      <c r="AE420">
        <f t="shared" si="101"/>
        <v>0</v>
      </c>
      <c r="AF420" s="60">
        <f t="shared" si="102"/>
        <v>0</v>
      </c>
      <c r="AG420">
        <f t="shared" si="103"/>
        <v>0</v>
      </c>
      <c r="AH420">
        <f t="shared" si="104"/>
        <v>0</v>
      </c>
      <c r="AI420" s="60">
        <f t="shared" si="105"/>
        <v>0</v>
      </c>
      <c r="AJ420" s="60">
        <f t="shared" si="106"/>
        <v>0</v>
      </c>
      <c r="AK420" s="60">
        <f t="shared" si="109"/>
        <v>0</v>
      </c>
      <c r="AL420" s="66">
        <f t="shared" si="107"/>
        <v>0</v>
      </c>
    </row>
    <row r="421" spans="1:38" ht="15.75" thickBot="1">
      <c r="A421">
        <v>410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R421" s="45" t="str">
        <f>IF('CalcEng 2'!BB825&gt;0,'CalcEng 2'!BB825,"")</f>
        <v/>
      </c>
      <c r="S421" s="45" t="str">
        <f>IF('CalcEng 2'!BC825&gt;0,'CalcEng 2'!BC825,"")</f>
        <v/>
      </c>
      <c r="T421" s="45" t="str">
        <f>IF('CalcEng 2'!BD825&gt;0,'CalcEng 2'!BD825,"")</f>
        <v/>
      </c>
      <c r="U421" s="45" t="str">
        <f>IF('CalcEng 2'!BE825&gt;0,'CalcEng 2'!BE825,"")</f>
        <v/>
      </c>
      <c r="V421" s="45" t="str">
        <f>IF('CalcEng 2'!BF825&gt;0,'CalcEng 2'!BF825,"")</f>
        <v/>
      </c>
      <c r="W421" s="55">
        <f t="shared" si="96"/>
        <v>0</v>
      </c>
      <c r="X421" s="9" t="str">
        <f t="shared" si="97"/>
        <v/>
      </c>
      <c r="Y421" s="10">
        <f t="shared" si="98"/>
        <v>0</v>
      </c>
      <c r="Z421" s="57" t="str">
        <f t="shared" si="110"/>
        <v>$0.00</v>
      </c>
      <c r="AA421" s="79" t="str">
        <f t="shared" si="108"/>
        <v/>
      </c>
      <c r="AB421" s="23"/>
      <c r="AC421" s="60">
        <f t="shared" si="99"/>
        <v>0</v>
      </c>
      <c r="AD421" s="60">
        <f t="shared" si="100"/>
        <v>0</v>
      </c>
      <c r="AE421">
        <f t="shared" si="101"/>
        <v>0</v>
      </c>
      <c r="AF421" s="60">
        <f t="shared" si="102"/>
        <v>0</v>
      </c>
      <c r="AG421">
        <f t="shared" si="103"/>
        <v>0</v>
      </c>
      <c r="AH421">
        <f t="shared" si="104"/>
        <v>0</v>
      </c>
      <c r="AI421" s="60">
        <f t="shared" si="105"/>
        <v>0</v>
      </c>
      <c r="AJ421" s="60">
        <f t="shared" si="106"/>
        <v>0</v>
      </c>
      <c r="AK421" s="60">
        <f t="shared" si="109"/>
        <v>0</v>
      </c>
      <c r="AL421" s="66">
        <f t="shared" si="107"/>
        <v>0</v>
      </c>
    </row>
    <row r="422" spans="1:38" ht="15">
      <c r="A422">
        <v>411</v>
      </c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R422" s="45" t="str">
        <f>IF('CalcEng 2'!BB827&gt;0,'CalcEng 2'!BB827,"")</f>
        <v/>
      </c>
      <c r="S422" s="45" t="str">
        <f>IF('CalcEng 2'!BC827&gt;0,'CalcEng 2'!BC827,"")</f>
        <v/>
      </c>
      <c r="T422" s="45" t="str">
        <f>IF('CalcEng 2'!BD827&gt;0,'CalcEng 2'!BD827,"")</f>
        <v/>
      </c>
      <c r="U422" s="45" t="str">
        <f>IF('CalcEng 2'!BE827&gt;0,'CalcEng 2'!BE827,"")</f>
        <v/>
      </c>
      <c r="V422" s="45" t="str">
        <f>IF('CalcEng 2'!BF827&gt;0,'CalcEng 2'!BF827,"")</f>
        <v/>
      </c>
      <c r="W422" s="54">
        <f t="shared" si="96"/>
        <v>0</v>
      </c>
      <c r="X422" s="6" t="str">
        <f t="shared" si="97"/>
        <v/>
      </c>
      <c r="Y422" s="8">
        <f t="shared" si="98"/>
        <v>0</v>
      </c>
      <c r="Z422" s="57" t="str">
        <f t="shared" si="110"/>
        <v>$0.00</v>
      </c>
      <c r="AA422" s="79" t="str">
        <f t="shared" si="108"/>
        <v/>
      </c>
      <c r="AB422" s="23"/>
      <c r="AC422" s="60">
        <f t="shared" si="99"/>
        <v>0</v>
      </c>
      <c r="AD422" s="60">
        <f t="shared" si="100"/>
        <v>0</v>
      </c>
      <c r="AE422">
        <f t="shared" si="101"/>
        <v>0</v>
      </c>
      <c r="AF422" s="60">
        <f t="shared" si="102"/>
        <v>0</v>
      </c>
      <c r="AG422">
        <f t="shared" si="103"/>
        <v>0</v>
      </c>
      <c r="AH422">
        <f t="shared" si="104"/>
        <v>0</v>
      </c>
      <c r="AI422" s="60">
        <f t="shared" si="105"/>
        <v>0</v>
      </c>
      <c r="AJ422" s="60">
        <f t="shared" si="106"/>
        <v>0</v>
      </c>
      <c r="AK422" s="60">
        <f t="shared" si="109"/>
        <v>0</v>
      </c>
      <c r="AL422" s="66">
        <f t="shared" si="107"/>
        <v>0</v>
      </c>
    </row>
    <row r="423" spans="1:38" ht="15.75" thickBot="1">
      <c r="A423">
        <v>412</v>
      </c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R423" s="45" t="str">
        <f>IF('CalcEng 2'!BB829&gt;0,'CalcEng 2'!BB829,"")</f>
        <v/>
      </c>
      <c r="S423" s="45" t="str">
        <f>IF('CalcEng 2'!BC829&gt;0,'CalcEng 2'!BC829,"")</f>
        <v/>
      </c>
      <c r="T423" s="45" t="str">
        <f>IF('CalcEng 2'!BD829&gt;0,'CalcEng 2'!BD829,"")</f>
        <v/>
      </c>
      <c r="U423" s="45" t="str">
        <f>IF('CalcEng 2'!BE829&gt;0,'CalcEng 2'!BE829,"")</f>
        <v/>
      </c>
      <c r="V423" s="45" t="str">
        <f>IF('CalcEng 2'!BF829&gt;0,'CalcEng 2'!BF829,"")</f>
        <v/>
      </c>
      <c r="W423" s="55">
        <f t="shared" si="96"/>
        <v>0</v>
      </c>
      <c r="X423" s="9" t="str">
        <f t="shared" si="97"/>
        <v/>
      </c>
      <c r="Y423" s="10">
        <f t="shared" si="98"/>
        <v>0</v>
      </c>
      <c r="Z423" s="57" t="str">
        <f t="shared" si="110"/>
        <v>$0.00</v>
      </c>
      <c r="AA423" s="79" t="str">
        <f t="shared" si="108"/>
        <v/>
      </c>
      <c r="AB423" s="23"/>
      <c r="AC423" s="60">
        <f t="shared" si="99"/>
        <v>0</v>
      </c>
      <c r="AD423" s="60">
        <f t="shared" si="100"/>
        <v>0</v>
      </c>
      <c r="AE423">
        <f t="shared" si="101"/>
        <v>0</v>
      </c>
      <c r="AF423" s="60">
        <f t="shared" si="102"/>
        <v>0</v>
      </c>
      <c r="AG423">
        <f t="shared" si="103"/>
        <v>0</v>
      </c>
      <c r="AH423">
        <f t="shared" si="104"/>
        <v>0</v>
      </c>
      <c r="AI423" s="60">
        <f t="shared" si="105"/>
        <v>0</v>
      </c>
      <c r="AJ423" s="60">
        <f t="shared" si="106"/>
        <v>0</v>
      </c>
      <c r="AK423" s="60">
        <f t="shared" si="109"/>
        <v>0</v>
      </c>
      <c r="AL423" s="66">
        <f t="shared" si="107"/>
        <v>0</v>
      </c>
    </row>
    <row r="424" spans="1:38" ht="15">
      <c r="A424">
        <v>413</v>
      </c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R424" s="45" t="str">
        <f>IF('CalcEng 2'!BB831&gt;0,'CalcEng 2'!BB831,"")</f>
        <v/>
      </c>
      <c r="S424" s="45" t="str">
        <f>IF('CalcEng 2'!BC831&gt;0,'CalcEng 2'!BC831,"")</f>
        <v/>
      </c>
      <c r="T424" s="45" t="str">
        <f>IF('CalcEng 2'!BD831&gt;0,'CalcEng 2'!BD831,"")</f>
        <v/>
      </c>
      <c r="U424" s="45" t="str">
        <f>IF('CalcEng 2'!BE831&gt;0,'CalcEng 2'!BE831,"")</f>
        <v/>
      </c>
      <c r="V424" s="45" t="str">
        <f>IF('CalcEng 2'!BF831&gt;0,'CalcEng 2'!BF831,"")</f>
        <v/>
      </c>
      <c r="W424" s="54">
        <f t="shared" si="96"/>
        <v>0</v>
      </c>
      <c r="X424" s="6" t="str">
        <f t="shared" si="97"/>
        <v/>
      </c>
      <c r="Y424" s="8">
        <f t="shared" si="98"/>
        <v>0</v>
      </c>
      <c r="Z424" s="57" t="str">
        <f t="shared" si="110"/>
        <v>$0.00</v>
      </c>
      <c r="AA424" s="79" t="str">
        <f t="shared" si="108"/>
        <v/>
      </c>
      <c r="AB424" s="23"/>
      <c r="AC424" s="60">
        <f t="shared" si="99"/>
        <v>0</v>
      </c>
      <c r="AD424" s="60">
        <f t="shared" si="100"/>
        <v>0</v>
      </c>
      <c r="AE424">
        <f t="shared" si="101"/>
        <v>0</v>
      </c>
      <c r="AF424" s="60">
        <f t="shared" si="102"/>
        <v>0</v>
      </c>
      <c r="AG424">
        <f t="shared" si="103"/>
        <v>0</v>
      </c>
      <c r="AH424">
        <f t="shared" si="104"/>
        <v>0</v>
      </c>
      <c r="AI424" s="60">
        <f t="shared" si="105"/>
        <v>0</v>
      </c>
      <c r="AJ424" s="60">
        <f t="shared" si="106"/>
        <v>0</v>
      </c>
      <c r="AK424" s="60">
        <f t="shared" si="109"/>
        <v>0</v>
      </c>
      <c r="AL424" s="66">
        <f t="shared" si="107"/>
        <v>0</v>
      </c>
    </row>
    <row r="425" spans="1:38" ht="15.75" thickBot="1">
      <c r="A425">
        <v>414</v>
      </c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R425" s="45" t="str">
        <f>IF('CalcEng 2'!BB833&gt;0,'CalcEng 2'!BB833,"")</f>
        <v/>
      </c>
      <c r="S425" s="45" t="str">
        <f>IF('CalcEng 2'!BC833&gt;0,'CalcEng 2'!BC833,"")</f>
        <v/>
      </c>
      <c r="T425" s="45" t="str">
        <f>IF('CalcEng 2'!BD833&gt;0,'CalcEng 2'!BD833,"")</f>
        <v/>
      </c>
      <c r="U425" s="45" t="str">
        <f>IF('CalcEng 2'!BE833&gt;0,'CalcEng 2'!BE833,"")</f>
        <v/>
      </c>
      <c r="V425" s="45" t="str">
        <f>IF('CalcEng 2'!BF833&gt;0,'CalcEng 2'!BF833,"")</f>
        <v/>
      </c>
      <c r="W425" s="55">
        <f t="shared" si="96"/>
        <v>0</v>
      </c>
      <c r="X425" s="9" t="str">
        <f t="shared" si="97"/>
        <v/>
      </c>
      <c r="Y425" s="10">
        <f t="shared" si="98"/>
        <v>0</v>
      </c>
      <c r="Z425" s="57" t="str">
        <f t="shared" si="110"/>
        <v>$0.00</v>
      </c>
      <c r="AA425" s="79" t="str">
        <f t="shared" si="108"/>
        <v/>
      </c>
      <c r="AB425" s="23"/>
      <c r="AC425" s="60">
        <f t="shared" si="99"/>
        <v>0</v>
      </c>
      <c r="AD425" s="60">
        <f t="shared" si="100"/>
        <v>0</v>
      </c>
      <c r="AE425">
        <f t="shared" si="101"/>
        <v>0</v>
      </c>
      <c r="AF425" s="60">
        <f t="shared" si="102"/>
        <v>0</v>
      </c>
      <c r="AG425">
        <f t="shared" si="103"/>
        <v>0</v>
      </c>
      <c r="AH425">
        <f t="shared" si="104"/>
        <v>0</v>
      </c>
      <c r="AI425" s="60">
        <f t="shared" si="105"/>
        <v>0</v>
      </c>
      <c r="AJ425" s="60">
        <f t="shared" si="106"/>
        <v>0</v>
      </c>
      <c r="AK425" s="60">
        <f t="shared" si="109"/>
        <v>0</v>
      </c>
      <c r="AL425" s="66">
        <f t="shared" si="107"/>
        <v>0</v>
      </c>
    </row>
    <row r="426" spans="1:38" ht="15">
      <c r="A426">
        <v>415</v>
      </c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R426" s="45" t="str">
        <f>IF('CalcEng 2'!BB835&gt;0,'CalcEng 2'!BB835,"")</f>
        <v/>
      </c>
      <c r="S426" s="45" t="str">
        <f>IF('CalcEng 2'!BC835&gt;0,'CalcEng 2'!BC835,"")</f>
        <v/>
      </c>
      <c r="T426" s="45" t="str">
        <f>IF('CalcEng 2'!BD835&gt;0,'CalcEng 2'!BD835,"")</f>
        <v/>
      </c>
      <c r="U426" s="45" t="str">
        <f>IF('CalcEng 2'!BE835&gt;0,'CalcEng 2'!BE835,"")</f>
        <v/>
      </c>
      <c r="V426" s="45" t="str">
        <f>IF('CalcEng 2'!BF835&gt;0,'CalcEng 2'!BF835,"")</f>
        <v/>
      </c>
      <c r="W426" s="54">
        <f t="shared" si="96"/>
        <v>0</v>
      </c>
      <c r="X426" s="6" t="str">
        <f t="shared" si="97"/>
        <v/>
      </c>
      <c r="Y426" s="8">
        <f t="shared" si="98"/>
        <v>0</v>
      </c>
      <c r="Z426" s="57" t="str">
        <f t="shared" si="110"/>
        <v>$0.00</v>
      </c>
      <c r="AA426" s="79" t="str">
        <f t="shared" si="108"/>
        <v/>
      </c>
      <c r="AB426" s="23"/>
      <c r="AC426" s="60">
        <f t="shared" si="99"/>
        <v>0</v>
      </c>
      <c r="AD426" s="60">
        <f t="shared" si="100"/>
        <v>0</v>
      </c>
      <c r="AE426">
        <f t="shared" si="101"/>
        <v>0</v>
      </c>
      <c r="AF426" s="60">
        <f t="shared" si="102"/>
        <v>0</v>
      </c>
      <c r="AG426">
        <f t="shared" si="103"/>
        <v>0</v>
      </c>
      <c r="AH426">
        <f t="shared" si="104"/>
        <v>0</v>
      </c>
      <c r="AI426" s="60">
        <f t="shared" si="105"/>
        <v>0</v>
      </c>
      <c r="AJ426" s="60">
        <f t="shared" si="106"/>
        <v>0</v>
      </c>
      <c r="AK426" s="60">
        <f t="shared" si="109"/>
        <v>0</v>
      </c>
      <c r="AL426" s="66">
        <f t="shared" si="107"/>
        <v>0</v>
      </c>
    </row>
    <row r="427" spans="1:38" ht="15.75" thickBot="1">
      <c r="A427">
        <v>416</v>
      </c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R427" s="45" t="str">
        <f>IF('CalcEng 2'!BB837&gt;0,'CalcEng 2'!BB837,"")</f>
        <v/>
      </c>
      <c r="S427" s="45" t="str">
        <f>IF('CalcEng 2'!BC837&gt;0,'CalcEng 2'!BC837,"")</f>
        <v/>
      </c>
      <c r="T427" s="45" t="str">
        <f>IF('CalcEng 2'!BD837&gt;0,'CalcEng 2'!BD837,"")</f>
        <v/>
      </c>
      <c r="U427" s="45" t="str">
        <f>IF('CalcEng 2'!BE837&gt;0,'CalcEng 2'!BE837,"")</f>
        <v/>
      </c>
      <c r="V427" s="45" t="str">
        <f>IF('CalcEng 2'!BF837&gt;0,'CalcEng 2'!BF837,"")</f>
        <v/>
      </c>
      <c r="W427" s="55">
        <f t="shared" si="96"/>
        <v>0</v>
      </c>
      <c r="X427" s="9" t="str">
        <f t="shared" si="97"/>
        <v/>
      </c>
      <c r="Y427" s="10">
        <f t="shared" si="98"/>
        <v>0</v>
      </c>
      <c r="Z427" s="57" t="str">
        <f t="shared" si="110"/>
        <v>$0.00</v>
      </c>
      <c r="AA427" s="79" t="str">
        <f t="shared" si="108"/>
        <v/>
      </c>
      <c r="AB427" s="23"/>
      <c r="AC427" s="60">
        <f t="shared" si="99"/>
        <v>0</v>
      </c>
      <c r="AD427" s="60">
        <f t="shared" si="100"/>
        <v>0</v>
      </c>
      <c r="AE427">
        <f t="shared" si="101"/>
        <v>0</v>
      </c>
      <c r="AF427" s="60">
        <f t="shared" si="102"/>
        <v>0</v>
      </c>
      <c r="AG427">
        <f t="shared" si="103"/>
        <v>0</v>
      </c>
      <c r="AH427">
        <f t="shared" si="104"/>
        <v>0</v>
      </c>
      <c r="AI427" s="60">
        <f t="shared" si="105"/>
        <v>0</v>
      </c>
      <c r="AJ427" s="60">
        <f t="shared" si="106"/>
        <v>0</v>
      </c>
      <c r="AK427" s="60">
        <f t="shared" si="109"/>
        <v>0</v>
      </c>
      <c r="AL427" s="66">
        <f t="shared" si="107"/>
        <v>0</v>
      </c>
    </row>
    <row r="428" spans="1:38" ht="15">
      <c r="A428">
        <v>417</v>
      </c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R428" s="45" t="str">
        <f>IF('CalcEng 2'!BB839&gt;0,'CalcEng 2'!BB839,"")</f>
        <v/>
      </c>
      <c r="S428" s="45" t="str">
        <f>IF('CalcEng 2'!BC839&gt;0,'CalcEng 2'!BC839,"")</f>
        <v/>
      </c>
      <c r="T428" s="45" t="str">
        <f>IF('CalcEng 2'!BD839&gt;0,'CalcEng 2'!BD839,"")</f>
        <v/>
      </c>
      <c r="U428" s="45" t="str">
        <f>IF('CalcEng 2'!BE839&gt;0,'CalcEng 2'!BE839,"")</f>
        <v/>
      </c>
      <c r="V428" s="45" t="str">
        <f>IF('CalcEng 2'!BF839&gt;0,'CalcEng 2'!BF839,"")</f>
        <v/>
      </c>
      <c r="W428" s="54">
        <f t="shared" si="96"/>
        <v>0</v>
      </c>
      <c r="X428" s="6" t="str">
        <f t="shared" si="97"/>
        <v/>
      </c>
      <c r="Y428" s="8">
        <f t="shared" si="98"/>
        <v>0</v>
      </c>
      <c r="Z428" s="57" t="str">
        <f t="shared" si="110"/>
        <v>$0.00</v>
      </c>
      <c r="AA428" s="79" t="str">
        <f t="shared" si="108"/>
        <v/>
      </c>
      <c r="AB428" s="23"/>
      <c r="AC428" s="60">
        <f t="shared" si="99"/>
        <v>0</v>
      </c>
      <c r="AD428" s="60">
        <f t="shared" si="100"/>
        <v>0</v>
      </c>
      <c r="AE428">
        <f t="shared" si="101"/>
        <v>0</v>
      </c>
      <c r="AF428" s="60">
        <f t="shared" si="102"/>
        <v>0</v>
      </c>
      <c r="AG428">
        <f t="shared" si="103"/>
        <v>0</v>
      </c>
      <c r="AH428">
        <f t="shared" si="104"/>
        <v>0</v>
      </c>
      <c r="AI428" s="60">
        <f t="shared" si="105"/>
        <v>0</v>
      </c>
      <c r="AJ428" s="60">
        <f t="shared" si="106"/>
        <v>0</v>
      </c>
      <c r="AK428" s="60">
        <f t="shared" si="109"/>
        <v>0</v>
      </c>
      <c r="AL428" s="66">
        <f t="shared" si="107"/>
        <v>0</v>
      </c>
    </row>
    <row r="429" spans="1:38" ht="15.75" thickBot="1">
      <c r="A429">
        <v>418</v>
      </c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R429" s="45" t="str">
        <f>IF('CalcEng 2'!BB841&gt;0,'CalcEng 2'!BB841,"")</f>
        <v/>
      </c>
      <c r="S429" s="45" t="str">
        <f>IF('CalcEng 2'!BC841&gt;0,'CalcEng 2'!BC841,"")</f>
        <v/>
      </c>
      <c r="T429" s="45" t="str">
        <f>IF('CalcEng 2'!BD841&gt;0,'CalcEng 2'!BD841,"")</f>
        <v/>
      </c>
      <c r="U429" s="45" t="str">
        <f>IF('CalcEng 2'!BE841&gt;0,'CalcEng 2'!BE841,"")</f>
        <v/>
      </c>
      <c r="V429" s="45" t="str">
        <f>IF('CalcEng 2'!BF841&gt;0,'CalcEng 2'!BF841,"")</f>
        <v/>
      </c>
      <c r="W429" s="55">
        <f t="shared" si="96"/>
        <v>0</v>
      </c>
      <c r="X429" s="9" t="str">
        <f t="shared" si="97"/>
        <v/>
      </c>
      <c r="Y429" s="10">
        <f t="shared" si="98"/>
        <v>0</v>
      </c>
      <c r="Z429" s="57" t="str">
        <f t="shared" si="110"/>
        <v>$0.00</v>
      </c>
      <c r="AA429" s="79" t="str">
        <f t="shared" si="108"/>
        <v/>
      </c>
      <c r="AB429" s="23"/>
      <c r="AC429" s="60">
        <f t="shared" si="99"/>
        <v>0</v>
      </c>
      <c r="AD429" s="60">
        <f t="shared" si="100"/>
        <v>0</v>
      </c>
      <c r="AE429">
        <f t="shared" si="101"/>
        <v>0</v>
      </c>
      <c r="AF429" s="60">
        <f t="shared" si="102"/>
        <v>0</v>
      </c>
      <c r="AG429">
        <f t="shared" si="103"/>
        <v>0</v>
      </c>
      <c r="AH429">
        <f t="shared" si="104"/>
        <v>0</v>
      </c>
      <c r="AI429" s="60">
        <f t="shared" si="105"/>
        <v>0</v>
      </c>
      <c r="AJ429" s="60">
        <f t="shared" si="106"/>
        <v>0</v>
      </c>
      <c r="AK429" s="60">
        <f t="shared" si="109"/>
        <v>0</v>
      </c>
      <c r="AL429" s="66">
        <f t="shared" si="107"/>
        <v>0</v>
      </c>
    </row>
    <row r="430" spans="1:38" ht="15">
      <c r="A430">
        <v>419</v>
      </c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R430" s="45" t="str">
        <f>IF('CalcEng 2'!BB843&gt;0,'CalcEng 2'!BB843,"")</f>
        <v/>
      </c>
      <c r="S430" s="45" t="str">
        <f>IF('CalcEng 2'!BC843&gt;0,'CalcEng 2'!BC843,"")</f>
        <v/>
      </c>
      <c r="T430" s="45" t="str">
        <f>IF('CalcEng 2'!BD843&gt;0,'CalcEng 2'!BD843,"")</f>
        <v/>
      </c>
      <c r="U430" s="45" t="str">
        <f>IF('CalcEng 2'!BE843&gt;0,'CalcEng 2'!BE843,"")</f>
        <v/>
      </c>
      <c r="V430" s="45" t="str">
        <f>IF('CalcEng 2'!BF843&gt;0,'CalcEng 2'!BF843,"")</f>
        <v/>
      </c>
      <c r="W430" s="54">
        <f t="shared" si="96"/>
        <v>0</v>
      </c>
      <c r="X430" s="6" t="str">
        <f t="shared" si="97"/>
        <v/>
      </c>
      <c r="Y430" s="8">
        <f t="shared" si="98"/>
        <v>0</v>
      </c>
      <c r="Z430" s="57" t="str">
        <f t="shared" si="110"/>
        <v>$0.00</v>
      </c>
      <c r="AA430" s="79" t="str">
        <f t="shared" si="108"/>
        <v/>
      </c>
      <c r="AB430" s="23"/>
      <c r="AC430" s="60">
        <f t="shared" si="99"/>
        <v>0</v>
      </c>
      <c r="AD430" s="60">
        <f t="shared" si="100"/>
        <v>0</v>
      </c>
      <c r="AE430">
        <f t="shared" si="101"/>
        <v>0</v>
      </c>
      <c r="AF430" s="60">
        <f t="shared" si="102"/>
        <v>0</v>
      </c>
      <c r="AG430">
        <f t="shared" si="103"/>
        <v>0</v>
      </c>
      <c r="AH430">
        <f t="shared" si="104"/>
        <v>0</v>
      </c>
      <c r="AI430" s="60">
        <f t="shared" si="105"/>
        <v>0</v>
      </c>
      <c r="AJ430" s="60">
        <f t="shared" si="106"/>
        <v>0</v>
      </c>
      <c r="AK430" s="60">
        <f t="shared" si="109"/>
        <v>0</v>
      </c>
      <c r="AL430" s="66">
        <f t="shared" si="107"/>
        <v>0</v>
      </c>
    </row>
    <row r="431" spans="1:38" ht="15.75" thickBot="1">
      <c r="A431">
        <v>420</v>
      </c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R431" s="45" t="str">
        <f>IF('CalcEng 2'!BB845&gt;0,'CalcEng 2'!BB845,"")</f>
        <v/>
      </c>
      <c r="S431" s="45" t="str">
        <f>IF('CalcEng 2'!BC845&gt;0,'CalcEng 2'!BC845,"")</f>
        <v/>
      </c>
      <c r="T431" s="45" t="str">
        <f>IF('CalcEng 2'!BD845&gt;0,'CalcEng 2'!BD845,"")</f>
        <v/>
      </c>
      <c r="U431" s="45" t="str">
        <f>IF('CalcEng 2'!BE845&gt;0,'CalcEng 2'!BE845,"")</f>
        <v/>
      </c>
      <c r="V431" s="45" t="str">
        <f>IF('CalcEng 2'!BF845&gt;0,'CalcEng 2'!BF845,"")</f>
        <v/>
      </c>
      <c r="W431" s="55">
        <f t="shared" si="96"/>
        <v>0</v>
      </c>
      <c r="X431" s="9" t="str">
        <f t="shared" si="97"/>
        <v/>
      </c>
      <c r="Y431" s="10">
        <f t="shared" si="98"/>
        <v>0</v>
      </c>
      <c r="Z431" s="57" t="str">
        <f t="shared" si="110"/>
        <v>$0.00</v>
      </c>
      <c r="AA431" s="79" t="str">
        <f t="shared" si="108"/>
        <v/>
      </c>
      <c r="AB431" s="23"/>
      <c r="AC431" s="60">
        <f t="shared" si="99"/>
        <v>0</v>
      </c>
      <c r="AD431" s="60">
        <f t="shared" si="100"/>
        <v>0</v>
      </c>
      <c r="AE431">
        <f t="shared" si="101"/>
        <v>0</v>
      </c>
      <c r="AF431" s="60">
        <f t="shared" si="102"/>
        <v>0</v>
      </c>
      <c r="AG431">
        <f t="shared" si="103"/>
        <v>0</v>
      </c>
      <c r="AH431">
        <f t="shared" si="104"/>
        <v>0</v>
      </c>
      <c r="AI431" s="60">
        <f t="shared" si="105"/>
        <v>0</v>
      </c>
      <c r="AJ431" s="60">
        <f t="shared" si="106"/>
        <v>0</v>
      </c>
      <c r="AK431" s="60">
        <f t="shared" si="109"/>
        <v>0</v>
      </c>
      <c r="AL431" s="66">
        <f t="shared" si="107"/>
        <v>0</v>
      </c>
    </row>
    <row r="432" spans="1:38" ht="15">
      <c r="A432">
        <v>421</v>
      </c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R432" s="45" t="str">
        <f>IF('CalcEng 2'!BB847&gt;0,'CalcEng 2'!BB847,"")</f>
        <v/>
      </c>
      <c r="S432" s="45" t="str">
        <f>IF('CalcEng 2'!BC847&gt;0,'CalcEng 2'!BC847,"")</f>
        <v/>
      </c>
      <c r="T432" s="45" t="str">
        <f>IF('CalcEng 2'!BD847&gt;0,'CalcEng 2'!BD847,"")</f>
        <v/>
      </c>
      <c r="U432" s="45" t="str">
        <f>IF('CalcEng 2'!BE847&gt;0,'CalcEng 2'!BE847,"")</f>
        <v/>
      </c>
      <c r="V432" s="45" t="str">
        <f>IF('CalcEng 2'!BF847&gt;0,'CalcEng 2'!BF847,"")</f>
        <v/>
      </c>
      <c r="W432" s="54">
        <f t="shared" si="96"/>
        <v>0</v>
      </c>
      <c r="X432" s="6" t="str">
        <f t="shared" si="97"/>
        <v/>
      </c>
      <c r="Y432" s="8">
        <f t="shared" si="98"/>
        <v>0</v>
      </c>
      <c r="Z432" s="57" t="str">
        <f t="shared" si="110"/>
        <v>$0.00</v>
      </c>
      <c r="AA432" s="79" t="str">
        <f t="shared" si="108"/>
        <v/>
      </c>
      <c r="AB432" s="23"/>
      <c r="AC432" s="60">
        <f t="shared" si="99"/>
        <v>0</v>
      </c>
      <c r="AD432" s="60">
        <f t="shared" si="100"/>
        <v>0</v>
      </c>
      <c r="AE432">
        <f t="shared" si="101"/>
        <v>0</v>
      </c>
      <c r="AF432" s="60">
        <f t="shared" si="102"/>
        <v>0</v>
      </c>
      <c r="AG432">
        <f t="shared" si="103"/>
        <v>0</v>
      </c>
      <c r="AH432">
        <f t="shared" si="104"/>
        <v>0</v>
      </c>
      <c r="AI432" s="60">
        <f t="shared" si="105"/>
        <v>0</v>
      </c>
      <c r="AJ432" s="60">
        <f t="shared" si="106"/>
        <v>0</v>
      </c>
      <c r="AK432" s="60">
        <f t="shared" si="109"/>
        <v>0</v>
      </c>
      <c r="AL432" s="66">
        <f t="shared" si="107"/>
        <v>0</v>
      </c>
    </row>
    <row r="433" spans="1:38" ht="15.75" thickBot="1">
      <c r="A433">
        <v>422</v>
      </c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R433" s="45" t="str">
        <f>IF('CalcEng 2'!BB849&gt;0,'CalcEng 2'!BB849,"")</f>
        <v/>
      </c>
      <c r="S433" s="45" t="str">
        <f>IF('CalcEng 2'!BC849&gt;0,'CalcEng 2'!BC849,"")</f>
        <v/>
      </c>
      <c r="T433" s="45" t="str">
        <f>IF('CalcEng 2'!BD849&gt;0,'CalcEng 2'!BD849,"")</f>
        <v/>
      </c>
      <c r="U433" s="45" t="str">
        <f>IF('CalcEng 2'!BE849&gt;0,'CalcEng 2'!BE849,"")</f>
        <v/>
      </c>
      <c r="V433" s="45" t="str">
        <f>IF('CalcEng 2'!BF849&gt;0,'CalcEng 2'!BF849,"")</f>
        <v/>
      </c>
      <c r="W433" s="55">
        <f t="shared" si="96"/>
        <v>0</v>
      </c>
      <c r="X433" s="9" t="str">
        <f t="shared" si="97"/>
        <v/>
      </c>
      <c r="Y433" s="10">
        <f t="shared" si="98"/>
        <v>0</v>
      </c>
      <c r="Z433" s="57" t="str">
        <f t="shared" si="110"/>
        <v>$0.00</v>
      </c>
      <c r="AA433" s="79" t="str">
        <f t="shared" si="108"/>
        <v/>
      </c>
      <c r="AB433" s="23"/>
      <c r="AC433" s="60">
        <f t="shared" si="99"/>
        <v>0</v>
      </c>
      <c r="AD433" s="60">
        <f t="shared" si="100"/>
        <v>0</v>
      </c>
      <c r="AE433">
        <f t="shared" si="101"/>
        <v>0</v>
      </c>
      <c r="AF433" s="60">
        <f t="shared" si="102"/>
        <v>0</v>
      </c>
      <c r="AG433">
        <f t="shared" si="103"/>
        <v>0</v>
      </c>
      <c r="AH433">
        <f t="shared" si="104"/>
        <v>0</v>
      </c>
      <c r="AI433" s="60">
        <f t="shared" si="105"/>
        <v>0</v>
      </c>
      <c r="AJ433" s="60">
        <f t="shared" si="106"/>
        <v>0</v>
      </c>
      <c r="AK433" s="60">
        <f t="shared" si="109"/>
        <v>0</v>
      </c>
      <c r="AL433" s="66">
        <f t="shared" si="107"/>
        <v>0</v>
      </c>
    </row>
    <row r="434" spans="1:38" ht="15">
      <c r="A434">
        <v>423</v>
      </c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R434" s="45" t="str">
        <f>IF('CalcEng 2'!BB851&gt;0,'CalcEng 2'!BB851,"")</f>
        <v/>
      </c>
      <c r="S434" s="45" t="str">
        <f>IF('CalcEng 2'!BC851&gt;0,'CalcEng 2'!BC851,"")</f>
        <v/>
      </c>
      <c r="T434" s="45" t="str">
        <f>IF('CalcEng 2'!BD851&gt;0,'CalcEng 2'!BD851,"")</f>
        <v/>
      </c>
      <c r="U434" s="45" t="str">
        <f>IF('CalcEng 2'!BE851&gt;0,'CalcEng 2'!BE851,"")</f>
        <v/>
      </c>
      <c r="V434" s="45" t="str">
        <f>IF('CalcEng 2'!BF851&gt;0,'CalcEng 2'!BF851,"")</f>
        <v/>
      </c>
      <c r="W434" s="54">
        <f t="shared" si="96"/>
        <v>0</v>
      </c>
      <c r="X434" s="6" t="str">
        <f t="shared" si="97"/>
        <v/>
      </c>
      <c r="Y434" s="8">
        <f t="shared" si="98"/>
        <v>0</v>
      </c>
      <c r="Z434" s="57" t="str">
        <f t="shared" si="110"/>
        <v>$0.00</v>
      </c>
      <c r="AA434" s="79" t="str">
        <f t="shared" si="108"/>
        <v/>
      </c>
      <c r="AB434" s="23"/>
      <c r="AC434" s="60">
        <f t="shared" si="99"/>
        <v>0</v>
      </c>
      <c r="AD434" s="60">
        <f t="shared" si="100"/>
        <v>0</v>
      </c>
      <c r="AE434">
        <f t="shared" si="101"/>
        <v>0</v>
      </c>
      <c r="AF434" s="60">
        <f t="shared" si="102"/>
        <v>0</v>
      </c>
      <c r="AG434">
        <f t="shared" si="103"/>
        <v>0</v>
      </c>
      <c r="AH434">
        <f t="shared" si="104"/>
        <v>0</v>
      </c>
      <c r="AI434" s="60">
        <f t="shared" si="105"/>
        <v>0</v>
      </c>
      <c r="AJ434" s="60">
        <f t="shared" si="106"/>
        <v>0</v>
      </c>
      <c r="AK434" s="60">
        <f t="shared" si="109"/>
        <v>0</v>
      </c>
      <c r="AL434" s="66">
        <f t="shared" si="107"/>
        <v>0</v>
      </c>
    </row>
    <row r="435" spans="1:38" ht="15.75" thickBot="1">
      <c r="A435">
        <v>424</v>
      </c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R435" s="45" t="str">
        <f>IF('CalcEng 2'!BB853&gt;0,'CalcEng 2'!BB853,"")</f>
        <v/>
      </c>
      <c r="S435" s="45" t="str">
        <f>IF('CalcEng 2'!BC853&gt;0,'CalcEng 2'!BC853,"")</f>
        <v/>
      </c>
      <c r="T435" s="45" t="str">
        <f>IF('CalcEng 2'!BD853&gt;0,'CalcEng 2'!BD853,"")</f>
        <v/>
      </c>
      <c r="U435" s="45" t="str">
        <f>IF('CalcEng 2'!BE853&gt;0,'CalcEng 2'!BE853,"")</f>
        <v/>
      </c>
      <c r="V435" s="45" t="str">
        <f>IF('CalcEng 2'!BF853&gt;0,'CalcEng 2'!BF853,"")</f>
        <v/>
      </c>
      <c r="W435" s="55">
        <f t="shared" si="96"/>
        <v>0</v>
      </c>
      <c r="X435" s="9" t="str">
        <f t="shared" si="97"/>
        <v/>
      </c>
      <c r="Y435" s="10">
        <f t="shared" si="98"/>
        <v>0</v>
      </c>
      <c r="Z435" s="57" t="str">
        <f t="shared" si="110"/>
        <v>$0.00</v>
      </c>
      <c r="AA435" s="79" t="str">
        <f t="shared" si="108"/>
        <v/>
      </c>
      <c r="AB435" s="23"/>
      <c r="AC435" s="60">
        <f t="shared" si="99"/>
        <v>0</v>
      </c>
      <c r="AD435" s="60">
        <f t="shared" si="100"/>
        <v>0</v>
      </c>
      <c r="AE435">
        <f t="shared" si="101"/>
        <v>0</v>
      </c>
      <c r="AF435" s="60">
        <f t="shared" si="102"/>
        <v>0</v>
      </c>
      <c r="AG435">
        <f t="shared" si="103"/>
        <v>0</v>
      </c>
      <c r="AH435">
        <f t="shared" si="104"/>
        <v>0</v>
      </c>
      <c r="AI435" s="60">
        <f t="shared" si="105"/>
        <v>0</v>
      </c>
      <c r="AJ435" s="60">
        <f t="shared" si="106"/>
        <v>0</v>
      </c>
      <c r="AK435" s="60">
        <f t="shared" si="109"/>
        <v>0</v>
      </c>
      <c r="AL435" s="66">
        <f t="shared" si="107"/>
        <v>0</v>
      </c>
    </row>
    <row r="436" spans="1:38" ht="15">
      <c r="A436">
        <v>425</v>
      </c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R436" s="45" t="str">
        <f>IF('CalcEng 2'!BB855&gt;0,'CalcEng 2'!BB855,"")</f>
        <v/>
      </c>
      <c r="S436" s="45" t="str">
        <f>IF('CalcEng 2'!BC855&gt;0,'CalcEng 2'!BC855,"")</f>
        <v/>
      </c>
      <c r="T436" s="45" t="str">
        <f>IF('CalcEng 2'!BD855&gt;0,'CalcEng 2'!BD855,"")</f>
        <v/>
      </c>
      <c r="U436" s="45" t="str">
        <f>IF('CalcEng 2'!BE855&gt;0,'CalcEng 2'!BE855,"")</f>
        <v/>
      </c>
      <c r="V436" s="45" t="str">
        <f>IF('CalcEng 2'!BF855&gt;0,'CalcEng 2'!BF855,"")</f>
        <v/>
      </c>
      <c r="W436" s="54">
        <f t="shared" si="96"/>
        <v>0</v>
      </c>
      <c r="X436" s="6" t="str">
        <f t="shared" si="97"/>
        <v/>
      </c>
      <c r="Y436" s="8">
        <f t="shared" si="98"/>
        <v>0</v>
      </c>
      <c r="Z436" s="57" t="str">
        <f t="shared" si="110"/>
        <v>$0.00</v>
      </c>
      <c r="AA436" s="79" t="str">
        <f t="shared" si="108"/>
        <v/>
      </c>
      <c r="AB436" s="23"/>
      <c r="AC436" s="60">
        <f t="shared" si="99"/>
        <v>0</v>
      </c>
      <c r="AD436" s="60">
        <f t="shared" si="100"/>
        <v>0</v>
      </c>
      <c r="AE436">
        <f t="shared" si="101"/>
        <v>0</v>
      </c>
      <c r="AF436" s="60">
        <f t="shared" si="102"/>
        <v>0</v>
      </c>
      <c r="AG436">
        <f t="shared" si="103"/>
        <v>0</v>
      </c>
      <c r="AH436">
        <f t="shared" si="104"/>
        <v>0</v>
      </c>
      <c r="AI436" s="60">
        <f t="shared" si="105"/>
        <v>0</v>
      </c>
      <c r="AJ436" s="60">
        <f t="shared" si="106"/>
        <v>0</v>
      </c>
      <c r="AK436" s="60">
        <f t="shared" si="109"/>
        <v>0</v>
      </c>
      <c r="AL436" s="66">
        <f t="shared" si="107"/>
        <v>0</v>
      </c>
    </row>
    <row r="437" spans="1:38" ht="15.75" thickBot="1">
      <c r="A437">
        <v>426</v>
      </c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R437" s="45" t="str">
        <f>IF('CalcEng 2'!BB857&gt;0,'CalcEng 2'!BB857,"")</f>
        <v/>
      </c>
      <c r="S437" s="45" t="str">
        <f>IF('CalcEng 2'!BC857&gt;0,'CalcEng 2'!BC857,"")</f>
        <v/>
      </c>
      <c r="T437" s="45" t="str">
        <f>IF('CalcEng 2'!BD857&gt;0,'CalcEng 2'!BD857,"")</f>
        <v/>
      </c>
      <c r="U437" s="45" t="str">
        <f>IF('CalcEng 2'!BE857&gt;0,'CalcEng 2'!BE857,"")</f>
        <v/>
      </c>
      <c r="V437" s="45" t="str">
        <f>IF('CalcEng 2'!BF857&gt;0,'CalcEng 2'!BF857,"")</f>
        <v/>
      </c>
      <c r="W437" s="55">
        <f t="shared" si="96"/>
        <v>0</v>
      </c>
      <c r="X437" s="9" t="str">
        <f t="shared" si="97"/>
        <v/>
      </c>
      <c r="Y437" s="10">
        <f t="shared" si="98"/>
        <v>0</v>
      </c>
      <c r="Z437" s="57" t="str">
        <f t="shared" si="110"/>
        <v>$0.00</v>
      </c>
      <c r="AA437" s="79" t="str">
        <f t="shared" si="108"/>
        <v/>
      </c>
      <c r="AB437" s="23"/>
      <c r="AC437" s="60">
        <f t="shared" si="99"/>
        <v>0</v>
      </c>
      <c r="AD437" s="60">
        <f t="shared" si="100"/>
        <v>0</v>
      </c>
      <c r="AE437">
        <f t="shared" si="101"/>
        <v>0</v>
      </c>
      <c r="AF437" s="60">
        <f t="shared" si="102"/>
        <v>0</v>
      </c>
      <c r="AG437">
        <f t="shared" si="103"/>
        <v>0</v>
      </c>
      <c r="AH437">
        <f t="shared" si="104"/>
        <v>0</v>
      </c>
      <c r="AI437" s="60">
        <f t="shared" si="105"/>
        <v>0</v>
      </c>
      <c r="AJ437" s="60">
        <f t="shared" si="106"/>
        <v>0</v>
      </c>
      <c r="AK437" s="60">
        <f t="shared" si="109"/>
        <v>0</v>
      </c>
      <c r="AL437" s="66">
        <f t="shared" si="107"/>
        <v>0</v>
      </c>
    </row>
    <row r="438" spans="1:38" ht="15">
      <c r="A438">
        <v>427</v>
      </c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R438" s="45" t="str">
        <f>IF('CalcEng 2'!BB859&gt;0,'CalcEng 2'!BB859,"")</f>
        <v/>
      </c>
      <c r="S438" s="45" t="str">
        <f>IF('CalcEng 2'!BC859&gt;0,'CalcEng 2'!BC859,"")</f>
        <v/>
      </c>
      <c r="T438" s="45" t="str">
        <f>IF('CalcEng 2'!BD859&gt;0,'CalcEng 2'!BD859,"")</f>
        <v/>
      </c>
      <c r="U438" s="45" t="str">
        <f>IF('CalcEng 2'!BE859&gt;0,'CalcEng 2'!BE859,"")</f>
        <v/>
      </c>
      <c r="V438" s="45" t="str">
        <f>IF('CalcEng 2'!BF859&gt;0,'CalcEng 2'!BF859,"")</f>
        <v/>
      </c>
      <c r="W438" s="54">
        <f t="shared" si="96"/>
        <v>0</v>
      </c>
      <c r="X438" s="6" t="str">
        <f t="shared" si="97"/>
        <v/>
      </c>
      <c r="Y438" s="8">
        <f t="shared" si="98"/>
        <v>0</v>
      </c>
      <c r="Z438" s="57" t="str">
        <f t="shared" si="110"/>
        <v>$0.00</v>
      </c>
      <c r="AA438" s="79" t="str">
        <f t="shared" si="108"/>
        <v/>
      </c>
      <c r="AB438" s="23"/>
      <c r="AC438" s="60">
        <f t="shared" si="99"/>
        <v>0</v>
      </c>
      <c r="AD438" s="60">
        <f t="shared" si="100"/>
        <v>0</v>
      </c>
      <c r="AE438">
        <f t="shared" si="101"/>
        <v>0</v>
      </c>
      <c r="AF438" s="60">
        <f t="shared" si="102"/>
        <v>0</v>
      </c>
      <c r="AG438">
        <f t="shared" si="103"/>
        <v>0</v>
      </c>
      <c r="AH438">
        <f t="shared" si="104"/>
        <v>0</v>
      </c>
      <c r="AI438" s="60">
        <f t="shared" si="105"/>
        <v>0</v>
      </c>
      <c r="AJ438" s="60">
        <f t="shared" si="106"/>
        <v>0</v>
      </c>
      <c r="AK438" s="60">
        <f t="shared" si="109"/>
        <v>0</v>
      </c>
      <c r="AL438" s="66">
        <f t="shared" si="107"/>
        <v>0</v>
      </c>
    </row>
    <row r="439" spans="1:38" ht="15.75" thickBot="1">
      <c r="A439">
        <v>428</v>
      </c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R439" s="45" t="str">
        <f>IF('CalcEng 2'!BB861&gt;0,'CalcEng 2'!BB861,"")</f>
        <v/>
      </c>
      <c r="S439" s="45" t="str">
        <f>IF('CalcEng 2'!BC861&gt;0,'CalcEng 2'!BC861,"")</f>
        <v/>
      </c>
      <c r="T439" s="45" t="str">
        <f>IF('CalcEng 2'!BD861&gt;0,'CalcEng 2'!BD861,"")</f>
        <v/>
      </c>
      <c r="U439" s="45" t="str">
        <f>IF('CalcEng 2'!BE861&gt;0,'CalcEng 2'!BE861,"")</f>
        <v/>
      </c>
      <c r="V439" s="45" t="str">
        <f>IF('CalcEng 2'!BF861&gt;0,'CalcEng 2'!BF861,"")</f>
        <v/>
      </c>
      <c r="W439" s="55">
        <f t="shared" si="96"/>
        <v>0</v>
      </c>
      <c r="X439" s="9" t="str">
        <f t="shared" si="97"/>
        <v/>
      </c>
      <c r="Y439" s="10">
        <f t="shared" si="98"/>
        <v>0</v>
      </c>
      <c r="Z439" s="57" t="str">
        <f t="shared" si="110"/>
        <v>$0.00</v>
      </c>
      <c r="AA439" s="79" t="str">
        <f t="shared" si="108"/>
        <v/>
      </c>
      <c r="AB439" s="23"/>
      <c r="AC439" s="60">
        <f t="shared" si="99"/>
        <v>0</v>
      </c>
      <c r="AD439" s="60">
        <f t="shared" si="100"/>
        <v>0</v>
      </c>
      <c r="AE439">
        <f t="shared" si="101"/>
        <v>0</v>
      </c>
      <c r="AF439" s="60">
        <f t="shared" si="102"/>
        <v>0</v>
      </c>
      <c r="AG439">
        <f t="shared" si="103"/>
        <v>0</v>
      </c>
      <c r="AH439">
        <f t="shared" si="104"/>
        <v>0</v>
      </c>
      <c r="AI439" s="60">
        <f t="shared" si="105"/>
        <v>0</v>
      </c>
      <c r="AJ439" s="60">
        <f t="shared" si="106"/>
        <v>0</v>
      </c>
      <c r="AK439" s="60">
        <f t="shared" si="109"/>
        <v>0</v>
      </c>
      <c r="AL439" s="66">
        <f t="shared" si="107"/>
        <v>0</v>
      </c>
    </row>
    <row r="440" spans="1:38" ht="15">
      <c r="A440">
        <v>429</v>
      </c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R440" s="45" t="str">
        <f>IF('CalcEng 2'!BB863&gt;0,'CalcEng 2'!BB863,"")</f>
        <v/>
      </c>
      <c r="S440" s="45" t="str">
        <f>IF('CalcEng 2'!BC863&gt;0,'CalcEng 2'!BC863,"")</f>
        <v/>
      </c>
      <c r="T440" s="45" t="str">
        <f>IF('CalcEng 2'!BD863&gt;0,'CalcEng 2'!BD863,"")</f>
        <v/>
      </c>
      <c r="U440" s="45" t="str">
        <f>IF('CalcEng 2'!BE863&gt;0,'CalcEng 2'!BE863,"")</f>
        <v/>
      </c>
      <c r="V440" s="45" t="str">
        <f>IF('CalcEng 2'!BF863&gt;0,'CalcEng 2'!BF863,"")</f>
        <v/>
      </c>
      <c r="W440" s="54">
        <f t="shared" si="96"/>
        <v>0</v>
      </c>
      <c r="X440" s="6" t="str">
        <f t="shared" si="97"/>
        <v/>
      </c>
      <c r="Y440" s="8">
        <f t="shared" si="98"/>
        <v>0</v>
      </c>
      <c r="Z440" s="57" t="str">
        <f t="shared" si="110"/>
        <v>$0.00</v>
      </c>
      <c r="AA440" s="79" t="str">
        <f t="shared" si="108"/>
        <v/>
      </c>
      <c r="AB440" s="23"/>
      <c r="AC440" s="60">
        <f t="shared" si="99"/>
        <v>0</v>
      </c>
      <c r="AD440" s="60">
        <f t="shared" si="100"/>
        <v>0</v>
      </c>
      <c r="AE440">
        <f t="shared" si="101"/>
        <v>0</v>
      </c>
      <c r="AF440" s="60">
        <f t="shared" si="102"/>
        <v>0</v>
      </c>
      <c r="AG440">
        <f t="shared" si="103"/>
        <v>0</v>
      </c>
      <c r="AH440">
        <f t="shared" si="104"/>
        <v>0</v>
      </c>
      <c r="AI440" s="60">
        <f t="shared" si="105"/>
        <v>0</v>
      </c>
      <c r="AJ440" s="60">
        <f t="shared" si="106"/>
        <v>0</v>
      </c>
      <c r="AK440" s="60">
        <f t="shared" si="109"/>
        <v>0</v>
      </c>
      <c r="AL440" s="66">
        <f t="shared" si="107"/>
        <v>0</v>
      </c>
    </row>
    <row r="441" spans="1:38" ht="15.75" thickBot="1">
      <c r="A441">
        <v>430</v>
      </c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R441" s="45" t="str">
        <f>IF('CalcEng 2'!BB865&gt;0,'CalcEng 2'!BB865,"")</f>
        <v/>
      </c>
      <c r="S441" s="45" t="str">
        <f>IF('CalcEng 2'!BC865&gt;0,'CalcEng 2'!BC865,"")</f>
        <v/>
      </c>
      <c r="T441" s="45" t="str">
        <f>IF('CalcEng 2'!BD865&gt;0,'CalcEng 2'!BD865,"")</f>
        <v/>
      </c>
      <c r="U441" s="45" t="str">
        <f>IF('CalcEng 2'!BE865&gt;0,'CalcEng 2'!BE865,"")</f>
        <v/>
      </c>
      <c r="V441" s="45" t="str">
        <f>IF('CalcEng 2'!BF865&gt;0,'CalcEng 2'!BF865,"")</f>
        <v/>
      </c>
      <c r="W441" s="55">
        <f t="shared" si="96"/>
        <v>0</v>
      </c>
      <c r="X441" s="9" t="str">
        <f t="shared" si="97"/>
        <v/>
      </c>
      <c r="Y441" s="10">
        <f t="shared" si="98"/>
        <v>0</v>
      </c>
      <c r="Z441" s="57" t="str">
        <f t="shared" si="110"/>
        <v>$0.00</v>
      </c>
      <c r="AA441" s="79" t="str">
        <f t="shared" si="108"/>
        <v/>
      </c>
      <c r="AB441" s="23"/>
      <c r="AC441" s="60">
        <f t="shared" si="99"/>
        <v>0</v>
      </c>
      <c r="AD441" s="60">
        <f t="shared" si="100"/>
        <v>0</v>
      </c>
      <c r="AE441">
        <f t="shared" si="101"/>
        <v>0</v>
      </c>
      <c r="AF441" s="60">
        <f t="shared" si="102"/>
        <v>0</v>
      </c>
      <c r="AG441">
        <f t="shared" si="103"/>
        <v>0</v>
      </c>
      <c r="AH441">
        <f t="shared" si="104"/>
        <v>0</v>
      </c>
      <c r="AI441" s="60">
        <f t="shared" si="105"/>
        <v>0</v>
      </c>
      <c r="AJ441" s="60">
        <f t="shared" si="106"/>
        <v>0</v>
      </c>
      <c r="AK441" s="60">
        <f t="shared" si="109"/>
        <v>0</v>
      </c>
      <c r="AL441" s="66">
        <f t="shared" si="107"/>
        <v>0</v>
      </c>
    </row>
    <row r="442" spans="1:38" ht="15">
      <c r="A442">
        <v>431</v>
      </c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R442" s="45" t="str">
        <f>IF('CalcEng 2'!BB867&gt;0,'CalcEng 2'!BB867,"")</f>
        <v/>
      </c>
      <c r="S442" s="45" t="str">
        <f>IF('CalcEng 2'!BC867&gt;0,'CalcEng 2'!BC867,"")</f>
        <v/>
      </c>
      <c r="T442" s="45" t="str">
        <f>IF('CalcEng 2'!BD867&gt;0,'CalcEng 2'!BD867,"")</f>
        <v/>
      </c>
      <c r="U442" s="45" t="str">
        <f>IF('CalcEng 2'!BE867&gt;0,'CalcEng 2'!BE867,"")</f>
        <v/>
      </c>
      <c r="V442" s="45" t="str">
        <f>IF('CalcEng 2'!BF867&gt;0,'CalcEng 2'!BF867,"")</f>
        <v/>
      </c>
      <c r="W442" s="54">
        <f t="shared" si="96"/>
        <v>0</v>
      </c>
      <c r="X442" s="6" t="str">
        <f t="shared" si="97"/>
        <v/>
      </c>
      <c r="Y442" s="8">
        <f t="shared" si="98"/>
        <v>0</v>
      </c>
      <c r="Z442" s="57" t="str">
        <f t="shared" si="110"/>
        <v>$0.00</v>
      </c>
      <c r="AA442" s="79" t="str">
        <f t="shared" si="108"/>
        <v/>
      </c>
      <c r="AB442" s="23"/>
      <c r="AC442" s="60">
        <f t="shared" si="99"/>
        <v>0</v>
      </c>
      <c r="AD442" s="60">
        <f t="shared" si="100"/>
        <v>0</v>
      </c>
      <c r="AE442">
        <f t="shared" si="101"/>
        <v>0</v>
      </c>
      <c r="AF442" s="60">
        <f t="shared" si="102"/>
        <v>0</v>
      </c>
      <c r="AG442">
        <f t="shared" si="103"/>
        <v>0</v>
      </c>
      <c r="AH442">
        <f t="shared" si="104"/>
        <v>0</v>
      </c>
      <c r="AI442" s="60">
        <f t="shared" si="105"/>
        <v>0</v>
      </c>
      <c r="AJ442" s="60">
        <f t="shared" si="106"/>
        <v>0</v>
      </c>
      <c r="AK442" s="60">
        <f t="shared" si="109"/>
        <v>0</v>
      </c>
      <c r="AL442" s="66">
        <f t="shared" si="107"/>
        <v>0</v>
      </c>
    </row>
    <row r="443" spans="1:38" ht="15.75" thickBot="1">
      <c r="A443">
        <v>432</v>
      </c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R443" s="45" t="str">
        <f>IF('CalcEng 2'!BB869&gt;0,'CalcEng 2'!BB869,"")</f>
        <v/>
      </c>
      <c r="S443" s="45" t="str">
        <f>IF('CalcEng 2'!BC869&gt;0,'CalcEng 2'!BC869,"")</f>
        <v/>
      </c>
      <c r="T443" s="45" t="str">
        <f>IF('CalcEng 2'!BD869&gt;0,'CalcEng 2'!BD869,"")</f>
        <v/>
      </c>
      <c r="U443" s="45" t="str">
        <f>IF('CalcEng 2'!BE869&gt;0,'CalcEng 2'!BE869,"")</f>
        <v/>
      </c>
      <c r="V443" s="45" t="str">
        <f>IF('CalcEng 2'!BF869&gt;0,'CalcEng 2'!BF869,"")</f>
        <v/>
      </c>
      <c r="W443" s="55">
        <f t="shared" si="96"/>
        <v>0</v>
      </c>
      <c r="X443" s="9" t="str">
        <f t="shared" si="97"/>
        <v/>
      </c>
      <c r="Y443" s="10">
        <f t="shared" si="98"/>
        <v>0</v>
      </c>
      <c r="Z443" s="57" t="str">
        <f t="shared" si="110"/>
        <v>$0.00</v>
      </c>
      <c r="AA443" s="79" t="str">
        <f t="shared" si="108"/>
        <v/>
      </c>
      <c r="AB443" s="23"/>
      <c r="AC443" s="60">
        <f t="shared" si="99"/>
        <v>0</v>
      </c>
      <c r="AD443" s="60">
        <f t="shared" si="100"/>
        <v>0</v>
      </c>
      <c r="AE443">
        <f t="shared" si="101"/>
        <v>0</v>
      </c>
      <c r="AF443" s="60">
        <f t="shared" si="102"/>
        <v>0</v>
      </c>
      <c r="AG443">
        <f t="shared" si="103"/>
        <v>0</v>
      </c>
      <c r="AH443">
        <f t="shared" si="104"/>
        <v>0</v>
      </c>
      <c r="AI443" s="60">
        <f t="shared" si="105"/>
        <v>0</v>
      </c>
      <c r="AJ443" s="60">
        <f t="shared" si="106"/>
        <v>0</v>
      </c>
      <c r="AK443" s="60">
        <f t="shared" si="109"/>
        <v>0</v>
      </c>
      <c r="AL443" s="66">
        <f t="shared" si="107"/>
        <v>0</v>
      </c>
    </row>
    <row r="444" spans="1:38" ht="15">
      <c r="A444">
        <v>433</v>
      </c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R444" s="45" t="str">
        <f>IF('CalcEng 2'!BB871&gt;0,'CalcEng 2'!BB871,"")</f>
        <v/>
      </c>
      <c r="S444" s="45" t="str">
        <f>IF('CalcEng 2'!BC871&gt;0,'CalcEng 2'!BC871,"")</f>
        <v/>
      </c>
      <c r="T444" s="45" t="str">
        <f>IF('CalcEng 2'!BD871&gt;0,'CalcEng 2'!BD871,"")</f>
        <v/>
      </c>
      <c r="U444" s="45" t="str">
        <f>IF('CalcEng 2'!BE871&gt;0,'CalcEng 2'!BE871,"")</f>
        <v/>
      </c>
      <c r="V444" s="45" t="str">
        <f>IF('CalcEng 2'!BF871&gt;0,'CalcEng 2'!BF871,"")</f>
        <v/>
      </c>
      <c r="W444" s="54">
        <f t="shared" si="96"/>
        <v>0</v>
      </c>
      <c r="X444" s="6" t="str">
        <f t="shared" si="97"/>
        <v/>
      </c>
      <c r="Y444" s="8">
        <f t="shared" si="98"/>
        <v>0</v>
      </c>
      <c r="Z444" s="57" t="str">
        <f t="shared" si="110"/>
        <v>$0.00</v>
      </c>
      <c r="AA444" s="79" t="str">
        <f t="shared" si="108"/>
        <v/>
      </c>
      <c r="AB444" s="23"/>
      <c r="AC444" s="60">
        <f t="shared" si="99"/>
        <v>0</v>
      </c>
      <c r="AD444" s="60">
        <f t="shared" si="100"/>
        <v>0</v>
      </c>
      <c r="AE444">
        <f t="shared" si="101"/>
        <v>0</v>
      </c>
      <c r="AF444" s="60">
        <f t="shared" si="102"/>
        <v>0</v>
      </c>
      <c r="AG444">
        <f t="shared" si="103"/>
        <v>0</v>
      </c>
      <c r="AH444">
        <f t="shared" si="104"/>
        <v>0</v>
      </c>
      <c r="AI444" s="60">
        <f t="shared" si="105"/>
        <v>0</v>
      </c>
      <c r="AJ444" s="60">
        <f t="shared" si="106"/>
        <v>0</v>
      </c>
      <c r="AK444" s="60">
        <f t="shared" si="109"/>
        <v>0</v>
      </c>
      <c r="AL444" s="66">
        <f t="shared" si="107"/>
        <v>0</v>
      </c>
    </row>
    <row r="445" spans="1:38" ht="15.75" thickBot="1">
      <c r="A445">
        <v>434</v>
      </c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R445" s="45" t="str">
        <f>IF('CalcEng 2'!BB873&gt;0,'CalcEng 2'!BB873,"")</f>
        <v/>
      </c>
      <c r="S445" s="45" t="str">
        <f>IF('CalcEng 2'!BC873&gt;0,'CalcEng 2'!BC873,"")</f>
        <v/>
      </c>
      <c r="T445" s="45" t="str">
        <f>IF('CalcEng 2'!BD873&gt;0,'CalcEng 2'!BD873,"")</f>
        <v/>
      </c>
      <c r="U445" s="45" t="str">
        <f>IF('CalcEng 2'!BE873&gt;0,'CalcEng 2'!BE873,"")</f>
        <v/>
      </c>
      <c r="V445" s="45" t="str">
        <f>IF('CalcEng 2'!BF873&gt;0,'CalcEng 2'!BF873,"")</f>
        <v/>
      </c>
      <c r="W445" s="55">
        <f t="shared" si="96"/>
        <v>0</v>
      </c>
      <c r="X445" s="9" t="str">
        <f t="shared" si="97"/>
        <v/>
      </c>
      <c r="Y445" s="10">
        <f t="shared" si="98"/>
        <v>0</v>
      </c>
      <c r="Z445" s="57" t="str">
        <f t="shared" si="110"/>
        <v>$0.00</v>
      </c>
      <c r="AA445" s="79" t="str">
        <f t="shared" si="108"/>
        <v/>
      </c>
      <c r="AB445" s="23"/>
      <c r="AC445" s="60">
        <f t="shared" si="99"/>
        <v>0</v>
      </c>
      <c r="AD445" s="60">
        <f t="shared" si="100"/>
        <v>0</v>
      </c>
      <c r="AE445">
        <f t="shared" si="101"/>
        <v>0</v>
      </c>
      <c r="AF445" s="60">
        <f t="shared" si="102"/>
        <v>0</v>
      </c>
      <c r="AG445">
        <f t="shared" si="103"/>
        <v>0</v>
      </c>
      <c r="AH445">
        <f t="shared" si="104"/>
        <v>0</v>
      </c>
      <c r="AI445" s="60">
        <f t="shared" si="105"/>
        <v>0</v>
      </c>
      <c r="AJ445" s="60">
        <f t="shared" si="106"/>
        <v>0</v>
      </c>
      <c r="AK445" s="60">
        <f t="shared" si="109"/>
        <v>0</v>
      </c>
      <c r="AL445" s="66">
        <f t="shared" si="107"/>
        <v>0</v>
      </c>
    </row>
    <row r="446" spans="1:38" ht="15">
      <c r="A446">
        <v>435</v>
      </c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R446" s="45" t="str">
        <f>IF('CalcEng 2'!BB875&gt;0,'CalcEng 2'!BB875,"")</f>
        <v/>
      </c>
      <c r="S446" s="45" t="str">
        <f>IF('CalcEng 2'!BC875&gt;0,'CalcEng 2'!BC875,"")</f>
        <v/>
      </c>
      <c r="T446" s="45" t="str">
        <f>IF('CalcEng 2'!BD875&gt;0,'CalcEng 2'!BD875,"")</f>
        <v/>
      </c>
      <c r="U446" s="45" t="str">
        <f>IF('CalcEng 2'!BE875&gt;0,'CalcEng 2'!BE875,"")</f>
        <v/>
      </c>
      <c r="V446" s="45" t="str">
        <f>IF('CalcEng 2'!BF875&gt;0,'CalcEng 2'!BF875,"")</f>
        <v/>
      </c>
      <c r="W446" s="54">
        <f aca="true" t="shared" si="111" ref="W446:W509">MAX(R446:V446)</f>
        <v>0</v>
      </c>
      <c r="X446" s="6" t="str">
        <f aca="true" t="shared" si="112" ref="X446:X509">_xlfn.IFNA(INDEX($R$11:$V$11,MATCH(MAX(R446:V446),R446:V446,0)),"")</f>
        <v/>
      </c>
      <c r="Y446" s="8">
        <f aca="true" t="shared" si="113" ref="Y446:Y509">IF(X446="Centerline",(F446*5280*$J$7),IF(X446="Edgelines",(F446*5280*2*$K$7),IF(X446="Centerlines and Edgelines",(F446*5280*$L$7),IF(X446="Enhanced Visibility",(F446*5280*$M$7),IF(X446="Enhanced Durability Material",(F446*5280*$N$7),0)))))</f>
        <v>0</v>
      </c>
      <c r="Z446" s="57" t="str">
        <f t="shared" si="110"/>
        <v>$0.00</v>
      </c>
      <c r="AA446" s="79" t="str">
        <f t="shared" si="108"/>
        <v/>
      </c>
      <c r="AB446" s="23"/>
      <c r="AC446" s="60">
        <f t="shared" si="99"/>
        <v>0</v>
      </c>
      <c r="AD446" s="60">
        <f t="shared" si="100"/>
        <v>0</v>
      </c>
      <c r="AE446">
        <f t="shared" si="101"/>
        <v>0</v>
      </c>
      <c r="AF446" s="60">
        <f t="shared" si="102"/>
        <v>0</v>
      </c>
      <c r="AG446">
        <f t="shared" si="103"/>
        <v>0</v>
      </c>
      <c r="AH446">
        <f t="shared" si="104"/>
        <v>0</v>
      </c>
      <c r="AI446" s="60">
        <f t="shared" si="105"/>
        <v>0</v>
      </c>
      <c r="AJ446" s="60">
        <f t="shared" si="106"/>
        <v>0</v>
      </c>
      <c r="AK446" s="60">
        <f t="shared" si="109"/>
        <v>0</v>
      </c>
      <c r="AL446" s="66">
        <f t="shared" si="107"/>
        <v>0</v>
      </c>
    </row>
    <row r="447" spans="1:38" ht="15.75" thickBot="1">
      <c r="A447">
        <v>436</v>
      </c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R447" s="45" t="str">
        <f>IF('CalcEng 2'!BB877&gt;0,'CalcEng 2'!BB877,"")</f>
        <v/>
      </c>
      <c r="S447" s="45" t="str">
        <f>IF('CalcEng 2'!BC877&gt;0,'CalcEng 2'!BC877,"")</f>
        <v/>
      </c>
      <c r="T447" s="45" t="str">
        <f>IF('CalcEng 2'!BD877&gt;0,'CalcEng 2'!BD877,"")</f>
        <v/>
      </c>
      <c r="U447" s="45" t="str">
        <f>IF('CalcEng 2'!BE877&gt;0,'CalcEng 2'!BE877,"")</f>
        <v/>
      </c>
      <c r="V447" s="45" t="str">
        <f>IF('CalcEng 2'!BF877&gt;0,'CalcEng 2'!BF877,"")</f>
        <v/>
      </c>
      <c r="W447" s="55">
        <f t="shared" si="111"/>
        <v>0</v>
      </c>
      <c r="X447" s="9" t="str">
        <f t="shared" si="112"/>
        <v/>
      </c>
      <c r="Y447" s="10">
        <f t="shared" si="113"/>
        <v>0</v>
      </c>
      <c r="Z447" s="57" t="str">
        <f t="shared" si="110"/>
        <v>$0.00</v>
      </c>
      <c r="AA447" s="79" t="str">
        <f t="shared" si="108"/>
        <v/>
      </c>
      <c r="AB447" s="23"/>
      <c r="AC447" s="60">
        <f t="shared" si="99"/>
        <v>0</v>
      </c>
      <c r="AD447" s="60">
        <f t="shared" si="100"/>
        <v>0</v>
      </c>
      <c r="AE447">
        <f t="shared" si="101"/>
        <v>0</v>
      </c>
      <c r="AF447" s="60">
        <f t="shared" si="102"/>
        <v>0</v>
      </c>
      <c r="AG447">
        <f t="shared" si="103"/>
        <v>0</v>
      </c>
      <c r="AH447">
        <f t="shared" si="104"/>
        <v>0</v>
      </c>
      <c r="AI447" s="60">
        <f t="shared" si="105"/>
        <v>0</v>
      </c>
      <c r="AJ447" s="60">
        <f t="shared" si="106"/>
        <v>0</v>
      </c>
      <c r="AK447" s="60">
        <f t="shared" si="109"/>
        <v>0</v>
      </c>
      <c r="AL447" s="66">
        <f t="shared" si="107"/>
        <v>0</v>
      </c>
    </row>
    <row r="448" spans="1:38" ht="15">
      <c r="A448">
        <v>437</v>
      </c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R448" s="45" t="str">
        <f>IF('CalcEng 2'!BB879&gt;0,'CalcEng 2'!BB879,"")</f>
        <v/>
      </c>
      <c r="S448" s="45" t="str">
        <f>IF('CalcEng 2'!BC879&gt;0,'CalcEng 2'!BC879,"")</f>
        <v/>
      </c>
      <c r="T448" s="45" t="str">
        <f>IF('CalcEng 2'!BD879&gt;0,'CalcEng 2'!BD879,"")</f>
        <v/>
      </c>
      <c r="U448" s="45" t="str">
        <f>IF('CalcEng 2'!BE879&gt;0,'CalcEng 2'!BE879,"")</f>
        <v/>
      </c>
      <c r="V448" s="45" t="str">
        <f>IF('CalcEng 2'!BF879&gt;0,'CalcEng 2'!BF879,"")</f>
        <v/>
      </c>
      <c r="W448" s="54">
        <f t="shared" si="111"/>
        <v>0</v>
      </c>
      <c r="X448" s="6" t="str">
        <f t="shared" si="112"/>
        <v/>
      </c>
      <c r="Y448" s="8">
        <f t="shared" si="113"/>
        <v>0</v>
      </c>
      <c r="Z448" s="57" t="str">
        <f t="shared" si="110"/>
        <v>$0.00</v>
      </c>
      <c r="AA448" s="79" t="str">
        <f t="shared" si="108"/>
        <v/>
      </c>
      <c r="AB448" s="23"/>
      <c r="AC448" s="60">
        <f t="shared" si="99"/>
        <v>0</v>
      </c>
      <c r="AD448" s="60">
        <f t="shared" si="100"/>
        <v>0</v>
      </c>
      <c r="AE448">
        <f t="shared" si="101"/>
        <v>0</v>
      </c>
      <c r="AF448" s="60">
        <f t="shared" si="102"/>
        <v>0</v>
      </c>
      <c r="AG448">
        <f t="shared" si="103"/>
        <v>0</v>
      </c>
      <c r="AH448">
        <f t="shared" si="104"/>
        <v>0</v>
      </c>
      <c r="AI448" s="60">
        <f t="shared" si="105"/>
        <v>0</v>
      </c>
      <c r="AJ448" s="60">
        <f t="shared" si="106"/>
        <v>0</v>
      </c>
      <c r="AK448" s="60">
        <f t="shared" si="109"/>
        <v>0</v>
      </c>
      <c r="AL448" s="66">
        <f t="shared" si="107"/>
        <v>0</v>
      </c>
    </row>
    <row r="449" spans="1:38" ht="15.75" thickBot="1">
      <c r="A449">
        <v>438</v>
      </c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R449" s="45" t="str">
        <f>IF('CalcEng 2'!BB881&gt;0,'CalcEng 2'!BB881,"")</f>
        <v/>
      </c>
      <c r="S449" s="45" t="str">
        <f>IF('CalcEng 2'!BC881&gt;0,'CalcEng 2'!BC881,"")</f>
        <v/>
      </c>
      <c r="T449" s="45" t="str">
        <f>IF('CalcEng 2'!BD881&gt;0,'CalcEng 2'!BD881,"")</f>
        <v/>
      </c>
      <c r="U449" s="45" t="str">
        <f>IF('CalcEng 2'!BE881&gt;0,'CalcEng 2'!BE881,"")</f>
        <v/>
      </c>
      <c r="V449" s="45" t="str">
        <f>IF('CalcEng 2'!BF881&gt;0,'CalcEng 2'!BF881,"")</f>
        <v/>
      </c>
      <c r="W449" s="55">
        <f t="shared" si="111"/>
        <v>0</v>
      </c>
      <c r="X449" s="9" t="str">
        <f t="shared" si="112"/>
        <v/>
      </c>
      <c r="Y449" s="10">
        <f t="shared" si="113"/>
        <v>0</v>
      </c>
      <c r="Z449" s="57" t="str">
        <f t="shared" si="110"/>
        <v>$0.00</v>
      </c>
      <c r="AA449" s="79" t="str">
        <f t="shared" si="108"/>
        <v/>
      </c>
      <c r="AB449" s="23"/>
      <c r="AC449" s="60">
        <f t="shared" si="99"/>
        <v>0</v>
      </c>
      <c r="AD449" s="60">
        <f t="shared" si="100"/>
        <v>0</v>
      </c>
      <c r="AE449">
        <f t="shared" si="101"/>
        <v>0</v>
      </c>
      <c r="AF449" s="60">
        <f t="shared" si="102"/>
        <v>0</v>
      </c>
      <c r="AG449">
        <f t="shared" si="103"/>
        <v>0</v>
      </c>
      <c r="AH449">
        <f t="shared" si="104"/>
        <v>0</v>
      </c>
      <c r="AI449" s="60">
        <f t="shared" si="105"/>
        <v>0</v>
      </c>
      <c r="AJ449" s="60">
        <f t="shared" si="106"/>
        <v>0</v>
      </c>
      <c r="AK449" s="60">
        <f t="shared" si="109"/>
        <v>0</v>
      </c>
      <c r="AL449" s="66">
        <f t="shared" si="107"/>
        <v>0</v>
      </c>
    </row>
    <row r="450" spans="1:38" ht="15">
      <c r="A450">
        <v>439</v>
      </c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R450" s="45" t="str">
        <f>IF('CalcEng 2'!BB883&gt;0,'CalcEng 2'!BB883,"")</f>
        <v/>
      </c>
      <c r="S450" s="45" t="str">
        <f>IF('CalcEng 2'!BC883&gt;0,'CalcEng 2'!BC883,"")</f>
        <v/>
      </c>
      <c r="T450" s="45" t="str">
        <f>IF('CalcEng 2'!BD883&gt;0,'CalcEng 2'!BD883,"")</f>
        <v/>
      </c>
      <c r="U450" s="45" t="str">
        <f>IF('CalcEng 2'!BE883&gt;0,'CalcEng 2'!BE883,"")</f>
        <v/>
      </c>
      <c r="V450" s="45" t="str">
        <f>IF('CalcEng 2'!BF883&gt;0,'CalcEng 2'!BF883,"")</f>
        <v/>
      </c>
      <c r="W450" s="54">
        <f t="shared" si="111"/>
        <v>0</v>
      </c>
      <c r="X450" s="6" t="str">
        <f t="shared" si="112"/>
        <v/>
      </c>
      <c r="Y450" s="8">
        <f t="shared" si="113"/>
        <v>0</v>
      </c>
      <c r="Z450" s="57" t="str">
        <f t="shared" si="110"/>
        <v>$0.00</v>
      </c>
      <c r="AA450" s="79" t="str">
        <f t="shared" si="108"/>
        <v/>
      </c>
      <c r="AB450" s="23"/>
      <c r="AC450" s="60">
        <f t="shared" si="99"/>
        <v>0</v>
      </c>
      <c r="AD450" s="60">
        <f t="shared" si="100"/>
        <v>0</v>
      </c>
      <c r="AE450">
        <f t="shared" si="101"/>
        <v>0</v>
      </c>
      <c r="AF450" s="60">
        <f t="shared" si="102"/>
        <v>0</v>
      </c>
      <c r="AG450">
        <f t="shared" si="103"/>
        <v>0</v>
      </c>
      <c r="AH450">
        <f t="shared" si="104"/>
        <v>0</v>
      </c>
      <c r="AI450" s="60">
        <f t="shared" si="105"/>
        <v>0</v>
      </c>
      <c r="AJ450" s="60">
        <f t="shared" si="106"/>
        <v>0</v>
      </c>
      <c r="AK450" s="60">
        <f t="shared" si="109"/>
        <v>0</v>
      </c>
      <c r="AL450" s="66">
        <f t="shared" si="107"/>
        <v>0</v>
      </c>
    </row>
    <row r="451" spans="1:38" ht="15.75" thickBot="1">
      <c r="A451">
        <v>440</v>
      </c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R451" s="45" t="str">
        <f>IF('CalcEng 2'!BB885&gt;0,'CalcEng 2'!BB885,"")</f>
        <v/>
      </c>
      <c r="S451" s="45" t="str">
        <f>IF('CalcEng 2'!BC885&gt;0,'CalcEng 2'!BC885,"")</f>
        <v/>
      </c>
      <c r="T451" s="45" t="str">
        <f>IF('CalcEng 2'!BD885&gt;0,'CalcEng 2'!BD885,"")</f>
        <v/>
      </c>
      <c r="U451" s="45" t="str">
        <f>IF('CalcEng 2'!BE885&gt;0,'CalcEng 2'!BE885,"")</f>
        <v/>
      </c>
      <c r="V451" s="45" t="str">
        <f>IF('CalcEng 2'!BF885&gt;0,'CalcEng 2'!BF885,"")</f>
        <v/>
      </c>
      <c r="W451" s="55">
        <f t="shared" si="111"/>
        <v>0</v>
      </c>
      <c r="X451" s="9" t="str">
        <f t="shared" si="112"/>
        <v/>
      </c>
      <c r="Y451" s="10">
        <f t="shared" si="113"/>
        <v>0</v>
      </c>
      <c r="Z451" s="57" t="str">
        <f t="shared" si="110"/>
        <v>$0.00</v>
      </c>
      <c r="AA451" s="79" t="str">
        <f t="shared" si="108"/>
        <v/>
      </c>
      <c r="AB451" s="23"/>
      <c r="AC451" s="60">
        <f t="shared" si="99"/>
        <v>0</v>
      </c>
      <c r="AD451" s="60">
        <f t="shared" si="100"/>
        <v>0</v>
      </c>
      <c r="AE451">
        <f t="shared" si="101"/>
        <v>0</v>
      </c>
      <c r="AF451" s="60">
        <f t="shared" si="102"/>
        <v>0</v>
      </c>
      <c r="AG451">
        <f t="shared" si="103"/>
        <v>0</v>
      </c>
      <c r="AH451">
        <f t="shared" si="104"/>
        <v>0</v>
      </c>
      <c r="AI451" s="60">
        <f t="shared" si="105"/>
        <v>0</v>
      </c>
      <c r="AJ451" s="60">
        <f t="shared" si="106"/>
        <v>0</v>
      </c>
      <c r="AK451" s="60">
        <f t="shared" si="109"/>
        <v>0</v>
      </c>
      <c r="AL451" s="66">
        <f t="shared" si="107"/>
        <v>0</v>
      </c>
    </row>
    <row r="452" spans="1:38" ht="15">
      <c r="A452">
        <v>441</v>
      </c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R452" s="45" t="str">
        <f>IF('CalcEng 2'!BB887&gt;0,'CalcEng 2'!BB887,"")</f>
        <v/>
      </c>
      <c r="S452" s="45" t="str">
        <f>IF('CalcEng 2'!BC887&gt;0,'CalcEng 2'!BC887,"")</f>
        <v/>
      </c>
      <c r="T452" s="45" t="str">
        <f>IF('CalcEng 2'!BD887&gt;0,'CalcEng 2'!BD887,"")</f>
        <v/>
      </c>
      <c r="U452" s="45" t="str">
        <f>IF('CalcEng 2'!BE887&gt;0,'CalcEng 2'!BE887,"")</f>
        <v/>
      </c>
      <c r="V452" s="45" t="str">
        <f>IF('CalcEng 2'!BF887&gt;0,'CalcEng 2'!BF887,"")</f>
        <v/>
      </c>
      <c r="W452" s="54">
        <f t="shared" si="111"/>
        <v>0</v>
      </c>
      <c r="X452" s="6" t="str">
        <f t="shared" si="112"/>
        <v/>
      </c>
      <c r="Y452" s="8">
        <f t="shared" si="113"/>
        <v>0</v>
      </c>
      <c r="Z452" s="57" t="str">
        <f t="shared" si="110"/>
        <v>$0.00</v>
      </c>
      <c r="AA452" s="79" t="str">
        <f t="shared" si="108"/>
        <v/>
      </c>
      <c r="AB452" s="23"/>
      <c r="AC452" s="60">
        <f t="shared" si="99"/>
        <v>0</v>
      </c>
      <c r="AD452" s="60">
        <f t="shared" si="100"/>
        <v>0</v>
      </c>
      <c r="AE452">
        <f t="shared" si="101"/>
        <v>0</v>
      </c>
      <c r="AF452" s="60">
        <f t="shared" si="102"/>
        <v>0</v>
      </c>
      <c r="AG452">
        <f t="shared" si="103"/>
        <v>0</v>
      </c>
      <c r="AH452">
        <f t="shared" si="104"/>
        <v>0</v>
      </c>
      <c r="AI452" s="60">
        <f t="shared" si="105"/>
        <v>0</v>
      </c>
      <c r="AJ452" s="60">
        <f t="shared" si="106"/>
        <v>0</v>
      </c>
      <c r="AK452" s="60">
        <f t="shared" si="109"/>
        <v>0</v>
      </c>
      <c r="AL452" s="66">
        <f t="shared" si="107"/>
        <v>0</v>
      </c>
    </row>
    <row r="453" spans="1:38" ht="15.75" thickBot="1">
      <c r="A453">
        <v>442</v>
      </c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46"/>
      <c r="R453" s="45" t="str">
        <f>IF('CalcEng 2'!BB889&gt;0,'CalcEng 2'!BB889,"")</f>
        <v/>
      </c>
      <c r="S453" s="45" t="str">
        <f>IF('CalcEng 2'!BC889&gt;0,'CalcEng 2'!BC889,"")</f>
        <v/>
      </c>
      <c r="T453" s="45" t="str">
        <f>IF('CalcEng 2'!BD889&gt;0,'CalcEng 2'!BD889,"")</f>
        <v/>
      </c>
      <c r="U453" s="45" t="str">
        <f>IF('CalcEng 2'!BE889&gt;0,'CalcEng 2'!BE889,"")</f>
        <v/>
      </c>
      <c r="V453" s="45" t="str">
        <f>IF('CalcEng 2'!BF889&gt;0,'CalcEng 2'!BF889,"")</f>
        <v/>
      </c>
      <c r="W453" s="55">
        <f t="shared" si="111"/>
        <v>0</v>
      </c>
      <c r="X453" s="9" t="str">
        <f t="shared" si="112"/>
        <v/>
      </c>
      <c r="Y453" s="10">
        <f t="shared" si="113"/>
        <v>0</v>
      </c>
      <c r="Z453" s="57" t="str">
        <f t="shared" si="110"/>
        <v>$0.00</v>
      </c>
      <c r="AA453" s="79" t="str">
        <f t="shared" si="108"/>
        <v/>
      </c>
      <c r="AB453" s="23"/>
      <c r="AC453" s="60">
        <f t="shared" si="99"/>
        <v>0</v>
      </c>
      <c r="AD453" s="60">
        <f t="shared" si="100"/>
        <v>0</v>
      </c>
      <c r="AE453">
        <f t="shared" si="101"/>
        <v>0</v>
      </c>
      <c r="AF453" s="60">
        <f t="shared" si="102"/>
        <v>0</v>
      </c>
      <c r="AG453">
        <f t="shared" si="103"/>
        <v>0</v>
      </c>
      <c r="AH453">
        <f t="shared" si="104"/>
        <v>0</v>
      </c>
      <c r="AI453" s="60">
        <f t="shared" si="105"/>
        <v>0</v>
      </c>
      <c r="AJ453" s="60">
        <f t="shared" si="106"/>
        <v>0</v>
      </c>
      <c r="AK453" s="60">
        <f t="shared" si="109"/>
        <v>0</v>
      </c>
      <c r="AL453" s="66">
        <f t="shared" si="107"/>
        <v>0</v>
      </c>
    </row>
    <row r="454" spans="1:38" ht="15">
      <c r="A454">
        <v>443</v>
      </c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46"/>
      <c r="R454" s="45" t="str">
        <f>IF('CalcEng 2'!BB891&gt;0,'CalcEng 2'!BB891,"")</f>
        <v/>
      </c>
      <c r="S454" s="45" t="str">
        <f>IF('CalcEng 2'!BC891&gt;0,'CalcEng 2'!BC891,"")</f>
        <v/>
      </c>
      <c r="T454" s="45" t="str">
        <f>IF('CalcEng 2'!BD891&gt;0,'CalcEng 2'!BD891,"")</f>
        <v/>
      </c>
      <c r="U454" s="45" t="str">
        <f>IF('CalcEng 2'!BE891&gt;0,'CalcEng 2'!BE891,"")</f>
        <v/>
      </c>
      <c r="V454" s="45" t="str">
        <f>IF('CalcEng 2'!BF891&gt;0,'CalcEng 2'!BF891,"")</f>
        <v/>
      </c>
      <c r="W454" s="54">
        <f t="shared" si="111"/>
        <v>0</v>
      </c>
      <c r="X454" s="6" t="str">
        <f t="shared" si="112"/>
        <v/>
      </c>
      <c r="Y454" s="8">
        <f t="shared" si="113"/>
        <v>0</v>
      </c>
      <c r="Z454" s="57" t="str">
        <f t="shared" si="110"/>
        <v>$0.00</v>
      </c>
      <c r="AA454" s="79" t="str">
        <f t="shared" si="108"/>
        <v/>
      </c>
      <c r="AB454" s="23"/>
      <c r="AC454" s="60">
        <f t="shared" si="99"/>
        <v>0</v>
      </c>
      <c r="AD454" s="60">
        <f t="shared" si="100"/>
        <v>0</v>
      </c>
      <c r="AE454">
        <f t="shared" si="101"/>
        <v>0</v>
      </c>
      <c r="AF454" s="60">
        <f t="shared" si="102"/>
        <v>0</v>
      </c>
      <c r="AG454">
        <f t="shared" si="103"/>
        <v>0</v>
      </c>
      <c r="AH454">
        <f t="shared" si="104"/>
        <v>0</v>
      </c>
      <c r="AI454" s="60">
        <f t="shared" si="105"/>
        <v>0</v>
      </c>
      <c r="AJ454" s="60">
        <f t="shared" si="106"/>
        <v>0</v>
      </c>
      <c r="AK454" s="60">
        <f t="shared" si="109"/>
        <v>0</v>
      </c>
      <c r="AL454" s="66">
        <f t="shared" si="107"/>
        <v>0</v>
      </c>
    </row>
    <row r="455" spans="1:38" ht="15.75" thickBot="1">
      <c r="A455">
        <v>444</v>
      </c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46"/>
      <c r="R455" s="45" t="str">
        <f>IF('CalcEng 2'!BB893&gt;0,'CalcEng 2'!BB893,"")</f>
        <v/>
      </c>
      <c r="S455" s="45" t="str">
        <f>IF('CalcEng 2'!BC893&gt;0,'CalcEng 2'!BC893,"")</f>
        <v/>
      </c>
      <c r="T455" s="45" t="str">
        <f>IF('CalcEng 2'!BD893&gt;0,'CalcEng 2'!BD893,"")</f>
        <v/>
      </c>
      <c r="U455" s="45" t="str">
        <f>IF('CalcEng 2'!BE893&gt;0,'CalcEng 2'!BE893,"")</f>
        <v/>
      </c>
      <c r="V455" s="45" t="str">
        <f>IF('CalcEng 2'!BF893&gt;0,'CalcEng 2'!BF893,"")</f>
        <v/>
      </c>
      <c r="W455" s="55">
        <f t="shared" si="111"/>
        <v>0</v>
      </c>
      <c r="X455" s="9" t="str">
        <f t="shared" si="112"/>
        <v/>
      </c>
      <c r="Y455" s="10">
        <f t="shared" si="113"/>
        <v>0</v>
      </c>
      <c r="Z455" s="57" t="str">
        <f t="shared" si="110"/>
        <v>$0.00</v>
      </c>
      <c r="AA455" s="79" t="str">
        <f t="shared" si="108"/>
        <v/>
      </c>
      <c r="AB455" s="23"/>
      <c r="AC455" s="60">
        <f t="shared" si="99"/>
        <v>0</v>
      </c>
      <c r="AD455" s="60">
        <f t="shared" si="100"/>
        <v>0</v>
      </c>
      <c r="AE455">
        <f t="shared" si="101"/>
        <v>0</v>
      </c>
      <c r="AF455" s="60">
        <f t="shared" si="102"/>
        <v>0</v>
      </c>
      <c r="AG455">
        <f t="shared" si="103"/>
        <v>0</v>
      </c>
      <c r="AH455">
        <f t="shared" si="104"/>
        <v>0</v>
      </c>
      <c r="AI455" s="60">
        <f t="shared" si="105"/>
        <v>0</v>
      </c>
      <c r="AJ455" s="60">
        <f t="shared" si="106"/>
        <v>0</v>
      </c>
      <c r="AK455" s="60">
        <f t="shared" si="109"/>
        <v>0</v>
      </c>
      <c r="AL455" s="66">
        <f t="shared" si="107"/>
        <v>0</v>
      </c>
    </row>
    <row r="456" spans="1:38" ht="15">
      <c r="A456">
        <v>445</v>
      </c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46"/>
      <c r="R456" s="45" t="str">
        <f>IF('CalcEng 2'!BB895&gt;0,'CalcEng 2'!BB895,"")</f>
        <v/>
      </c>
      <c r="S456" s="45" t="str">
        <f>IF('CalcEng 2'!BC895&gt;0,'CalcEng 2'!BC895,"")</f>
        <v/>
      </c>
      <c r="T456" s="45" t="str">
        <f>IF('CalcEng 2'!BD895&gt;0,'CalcEng 2'!BD895,"")</f>
        <v/>
      </c>
      <c r="U456" s="45" t="str">
        <f>IF('CalcEng 2'!BE895&gt;0,'CalcEng 2'!BE895,"")</f>
        <v/>
      </c>
      <c r="V456" s="45" t="str">
        <f>IF('CalcEng 2'!BF895&gt;0,'CalcEng 2'!BF895,"")</f>
        <v/>
      </c>
      <c r="W456" s="54">
        <f t="shared" si="111"/>
        <v>0</v>
      </c>
      <c r="X456" s="6" t="str">
        <f t="shared" si="112"/>
        <v/>
      </c>
      <c r="Y456" s="8">
        <f t="shared" si="113"/>
        <v>0</v>
      </c>
      <c r="Z456" s="57" t="str">
        <f t="shared" si="110"/>
        <v>$0.00</v>
      </c>
      <c r="AA456" s="79" t="str">
        <f t="shared" si="108"/>
        <v/>
      </c>
      <c r="AB456" s="23"/>
      <c r="AC456" s="60">
        <f t="shared" si="99"/>
        <v>0</v>
      </c>
      <c r="AD456" s="60">
        <f t="shared" si="100"/>
        <v>0</v>
      </c>
      <c r="AE456">
        <f t="shared" si="101"/>
        <v>0</v>
      </c>
      <c r="AF456" s="60">
        <f t="shared" si="102"/>
        <v>0</v>
      </c>
      <c r="AG456">
        <f t="shared" si="103"/>
        <v>0</v>
      </c>
      <c r="AH456">
        <f t="shared" si="104"/>
        <v>0</v>
      </c>
      <c r="AI456" s="60">
        <f t="shared" si="105"/>
        <v>0</v>
      </c>
      <c r="AJ456" s="60">
        <f t="shared" si="106"/>
        <v>0</v>
      </c>
      <c r="AK456" s="60">
        <f t="shared" si="109"/>
        <v>0</v>
      </c>
      <c r="AL456" s="66">
        <f t="shared" si="107"/>
        <v>0</v>
      </c>
    </row>
    <row r="457" spans="1:38" ht="15.75" thickBot="1">
      <c r="A457">
        <v>446</v>
      </c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46"/>
      <c r="R457" s="45" t="str">
        <f>IF('CalcEng 2'!BB897&gt;0,'CalcEng 2'!BB897,"")</f>
        <v/>
      </c>
      <c r="S457" s="45" t="str">
        <f>IF('CalcEng 2'!BC897&gt;0,'CalcEng 2'!BC897,"")</f>
        <v/>
      </c>
      <c r="T457" s="45" t="str">
        <f>IF('CalcEng 2'!BD897&gt;0,'CalcEng 2'!BD897,"")</f>
        <v/>
      </c>
      <c r="U457" s="45" t="str">
        <f>IF('CalcEng 2'!BE897&gt;0,'CalcEng 2'!BE897,"")</f>
        <v/>
      </c>
      <c r="V457" s="45" t="str">
        <f>IF('CalcEng 2'!BF897&gt;0,'CalcEng 2'!BF897,"")</f>
        <v/>
      </c>
      <c r="W457" s="55">
        <f t="shared" si="111"/>
        <v>0</v>
      </c>
      <c r="X457" s="9" t="str">
        <f t="shared" si="112"/>
        <v/>
      </c>
      <c r="Y457" s="10">
        <f t="shared" si="113"/>
        <v>0</v>
      </c>
      <c r="Z457" s="57" t="str">
        <f t="shared" si="110"/>
        <v>$0.00</v>
      </c>
      <c r="AA457" s="79" t="str">
        <f t="shared" si="108"/>
        <v/>
      </c>
      <c r="AB457" s="23"/>
      <c r="AC457" s="60">
        <f t="shared" si="99"/>
        <v>0</v>
      </c>
      <c r="AD457" s="60">
        <f t="shared" si="100"/>
        <v>0</v>
      </c>
      <c r="AE457">
        <f t="shared" si="101"/>
        <v>0</v>
      </c>
      <c r="AF457" s="60">
        <f t="shared" si="102"/>
        <v>0</v>
      </c>
      <c r="AG457">
        <f t="shared" si="103"/>
        <v>0</v>
      </c>
      <c r="AH457">
        <f t="shared" si="104"/>
        <v>0</v>
      </c>
      <c r="AI457" s="60">
        <f t="shared" si="105"/>
        <v>0</v>
      </c>
      <c r="AJ457" s="60">
        <f t="shared" si="106"/>
        <v>0</v>
      </c>
      <c r="AK457" s="60">
        <f t="shared" si="109"/>
        <v>0</v>
      </c>
      <c r="AL457" s="66">
        <f t="shared" si="107"/>
        <v>0</v>
      </c>
    </row>
    <row r="458" spans="1:38" ht="15">
      <c r="A458">
        <v>447</v>
      </c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46"/>
      <c r="R458" s="45" t="str">
        <f>IF('CalcEng 2'!BB899&gt;0,'CalcEng 2'!BB899,"")</f>
        <v/>
      </c>
      <c r="S458" s="45" t="str">
        <f>IF('CalcEng 2'!BC899&gt;0,'CalcEng 2'!BC899,"")</f>
        <v/>
      </c>
      <c r="T458" s="45" t="str">
        <f>IF('CalcEng 2'!BD899&gt;0,'CalcEng 2'!BD899,"")</f>
        <v/>
      </c>
      <c r="U458" s="45" t="str">
        <f>IF('CalcEng 2'!BE899&gt;0,'CalcEng 2'!BE899,"")</f>
        <v/>
      </c>
      <c r="V458" s="45" t="str">
        <f>IF('CalcEng 2'!BF899&gt;0,'CalcEng 2'!BF899,"")</f>
        <v/>
      </c>
      <c r="W458" s="54">
        <f t="shared" si="111"/>
        <v>0</v>
      </c>
      <c r="X458" s="6" t="str">
        <f t="shared" si="112"/>
        <v/>
      </c>
      <c r="Y458" s="8">
        <f t="shared" si="113"/>
        <v>0</v>
      </c>
      <c r="Z458" s="57" t="str">
        <f t="shared" si="110"/>
        <v>$0.00</v>
      </c>
      <c r="AA458" s="79" t="str">
        <f t="shared" si="108"/>
        <v/>
      </c>
      <c r="AB458" s="23"/>
      <c r="AC458" s="60">
        <f t="shared" si="99"/>
        <v>0</v>
      </c>
      <c r="AD458" s="60">
        <f t="shared" si="100"/>
        <v>0</v>
      </c>
      <c r="AE458">
        <f t="shared" si="101"/>
        <v>0</v>
      </c>
      <c r="AF458" s="60">
        <f t="shared" si="102"/>
        <v>0</v>
      </c>
      <c r="AG458">
        <f t="shared" si="103"/>
        <v>0</v>
      </c>
      <c r="AH458">
        <f t="shared" si="104"/>
        <v>0</v>
      </c>
      <c r="AI458" s="60">
        <f t="shared" si="105"/>
        <v>0</v>
      </c>
      <c r="AJ458" s="60">
        <f t="shared" si="106"/>
        <v>0</v>
      </c>
      <c r="AK458" s="60">
        <f t="shared" si="109"/>
        <v>0</v>
      </c>
      <c r="AL458" s="66">
        <f t="shared" si="107"/>
        <v>0</v>
      </c>
    </row>
    <row r="459" spans="1:38" ht="15.75" thickBot="1">
      <c r="A459">
        <v>448</v>
      </c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46"/>
      <c r="R459" s="45" t="str">
        <f>IF('CalcEng 2'!BB901&gt;0,'CalcEng 2'!BB901,"")</f>
        <v/>
      </c>
      <c r="S459" s="45" t="str">
        <f>IF('CalcEng 2'!BC901&gt;0,'CalcEng 2'!BC901,"")</f>
        <v/>
      </c>
      <c r="T459" s="45" t="str">
        <f>IF('CalcEng 2'!BD901&gt;0,'CalcEng 2'!BD901,"")</f>
        <v/>
      </c>
      <c r="U459" s="45" t="str">
        <f>IF('CalcEng 2'!BE901&gt;0,'CalcEng 2'!BE901,"")</f>
        <v/>
      </c>
      <c r="V459" s="45" t="str">
        <f>IF('CalcEng 2'!BF901&gt;0,'CalcEng 2'!BF901,"")</f>
        <v/>
      </c>
      <c r="W459" s="55">
        <f t="shared" si="111"/>
        <v>0</v>
      </c>
      <c r="X459" s="9" t="str">
        <f t="shared" si="112"/>
        <v/>
      </c>
      <c r="Y459" s="10">
        <f t="shared" si="113"/>
        <v>0</v>
      </c>
      <c r="Z459" s="57" t="str">
        <f t="shared" si="110"/>
        <v>$0.00</v>
      </c>
      <c r="AA459" s="79" t="str">
        <f t="shared" si="108"/>
        <v/>
      </c>
      <c r="AB459" s="23"/>
      <c r="AC459" s="60">
        <f t="shared" si="99"/>
        <v>0</v>
      </c>
      <c r="AD459" s="60">
        <f t="shared" si="100"/>
        <v>0</v>
      </c>
      <c r="AE459">
        <f t="shared" si="101"/>
        <v>0</v>
      </c>
      <c r="AF459" s="60">
        <f t="shared" si="102"/>
        <v>0</v>
      </c>
      <c r="AG459">
        <f t="shared" si="103"/>
        <v>0</v>
      </c>
      <c r="AH459">
        <f t="shared" si="104"/>
        <v>0</v>
      </c>
      <c r="AI459" s="60">
        <f t="shared" si="105"/>
        <v>0</v>
      </c>
      <c r="AJ459" s="60">
        <f t="shared" si="106"/>
        <v>0</v>
      </c>
      <c r="AK459" s="60">
        <f t="shared" si="109"/>
        <v>0</v>
      </c>
      <c r="AL459" s="66">
        <f t="shared" si="107"/>
        <v>0</v>
      </c>
    </row>
    <row r="460" spans="1:38" ht="15">
      <c r="A460">
        <v>449</v>
      </c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R460" s="45" t="str">
        <f>IF('CalcEng 2'!BB903&gt;0,'CalcEng 2'!BB903,"")</f>
        <v/>
      </c>
      <c r="S460" s="45" t="str">
        <f>IF('CalcEng 2'!BC903&gt;0,'CalcEng 2'!BC903,"")</f>
        <v/>
      </c>
      <c r="T460" s="45" t="str">
        <f>IF('CalcEng 2'!BD903&gt;0,'CalcEng 2'!BD903,"")</f>
        <v/>
      </c>
      <c r="U460" s="45" t="str">
        <f>IF('CalcEng 2'!BE903&gt;0,'CalcEng 2'!BE903,"")</f>
        <v/>
      </c>
      <c r="V460" s="45" t="str">
        <f>IF('CalcEng 2'!BF903&gt;0,'CalcEng 2'!BF903,"")</f>
        <v/>
      </c>
      <c r="W460" s="54">
        <f t="shared" si="111"/>
        <v>0</v>
      </c>
      <c r="X460" s="6" t="str">
        <f t="shared" si="112"/>
        <v/>
      </c>
      <c r="Y460" s="8">
        <f t="shared" si="113"/>
        <v>0</v>
      </c>
      <c r="Z460" s="57" t="str">
        <f t="shared" si="110"/>
        <v>$0.00</v>
      </c>
      <c r="AA460" s="79" t="str">
        <f t="shared" si="108"/>
        <v/>
      </c>
      <c r="AB460" s="23"/>
      <c r="AC460" s="60">
        <f aca="true" t="shared" si="114" ref="AC460:AC511">IF(W460&gt;0,(_xlfn.RANK.EQ(W460,$W$12:$W$511)+COUNTIF($W$12:$W$511,W460)-1),0)</f>
        <v>0</v>
      </c>
      <c r="AD460" s="60">
        <f aca="true" t="shared" si="115" ref="AD460:AD511">H460*0.1</f>
        <v>0</v>
      </c>
      <c r="AE460">
        <f aca="true" t="shared" si="116" ref="AE460:AE511">IF(I460="1) Maj. Art.",5/100,IF(I460="2) Min. Art.",4/100,IF(I460="3) Maj. Coll.",3/100,IF(I460="4) Min. Coll.",2/100,IF(I460="5) Local",1/100,0)))))</f>
        <v>0</v>
      </c>
      <c r="AF460" s="60">
        <f aca="true" t="shared" si="117" ref="AF460:AF511">IF(COUNTIF($K$12:$K$511,K460)&gt;0,RANK(K460,$K$12:$K$511,1)/100,0)</f>
        <v>0</v>
      </c>
      <c r="AG460">
        <f aca="true" t="shared" si="118" ref="AG460:AG511">IF(J460="1) Good",5/100,IF(J460="2) Fair",3/100,IF(J460="3) Poor",1/100,0)))</f>
        <v>0</v>
      </c>
      <c r="AH460">
        <f aca="true" t="shared" si="119" ref="AH460:AH511">IF(L460="1) 1 Year",1/50,IF(L460="2) 2 Years",2/50,IF(L460="3) 3 Years",3/50,IF(L460="4) 4+ Years",4/50,0))))</f>
        <v>0</v>
      </c>
      <c r="AI460" s="60">
        <f aca="true" t="shared" si="120" ref="AI460:AI511">IF(Y460&gt;0,(_xlfn.RANK.EQ(Y460,$Y$12:$Y$511)+COUNTIF($Y$12:$Y$511,Y460)),0)/1000</f>
        <v>0</v>
      </c>
      <c r="AJ460" s="60">
        <f aca="true" t="shared" si="121" ref="AJ460:AJ511">IF(F460&gt;0,(_xlfn.RANK.EQ(F460,$F$12:$F$511)+COUNTIF($F$12:$F$511,F460)),0)*0.001</f>
        <v>0</v>
      </c>
      <c r="AK460" s="60">
        <f t="shared" si="109"/>
        <v>0</v>
      </c>
      <c r="AL460" s="66">
        <f aca="true" t="shared" si="122" ref="AL460:AL511">W460+AK460</f>
        <v>0</v>
      </c>
    </row>
    <row r="461" spans="1:38" ht="15.75" thickBot="1">
      <c r="A461">
        <v>450</v>
      </c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R461" s="45" t="str">
        <f>IF('CalcEng 2'!BB905&gt;0,'CalcEng 2'!BB905,"")</f>
        <v/>
      </c>
      <c r="S461" s="45" t="str">
        <f>IF('CalcEng 2'!BC905&gt;0,'CalcEng 2'!BC905,"")</f>
        <v/>
      </c>
      <c r="T461" s="45" t="str">
        <f>IF('CalcEng 2'!BD905&gt;0,'CalcEng 2'!BD905,"")</f>
        <v/>
      </c>
      <c r="U461" s="45" t="str">
        <f>IF('CalcEng 2'!BE905&gt;0,'CalcEng 2'!BE905,"")</f>
        <v/>
      </c>
      <c r="V461" s="45" t="str">
        <f>IF('CalcEng 2'!BF905&gt;0,'CalcEng 2'!BF905,"")</f>
        <v/>
      </c>
      <c r="W461" s="55">
        <f t="shared" si="111"/>
        <v>0</v>
      </c>
      <c r="X461" s="9" t="str">
        <f t="shared" si="112"/>
        <v/>
      </c>
      <c r="Y461" s="10">
        <f t="shared" si="113"/>
        <v>0</v>
      </c>
      <c r="Z461" s="57" t="str">
        <f t="shared" si="110"/>
        <v>$0.00</v>
      </c>
      <c r="AA461" s="79" t="str">
        <f aca="true" t="shared" si="123" ref="AA461:AA511">IF(W461&gt;0,(_xlfn.RANK.EQ(W461,$W$12:$W$511)+COUNTIF($W$12:$W$511,W461)-1),"")</f>
        <v/>
      </c>
      <c r="AB461" s="23"/>
      <c r="AC461" s="60">
        <f t="shared" si="114"/>
        <v>0</v>
      </c>
      <c r="AD461" s="60">
        <f t="shared" si="115"/>
        <v>0</v>
      </c>
      <c r="AE461">
        <f t="shared" si="116"/>
        <v>0</v>
      </c>
      <c r="AF461" s="60">
        <f t="shared" si="117"/>
        <v>0</v>
      </c>
      <c r="AG461">
        <f t="shared" si="118"/>
        <v>0</v>
      </c>
      <c r="AH461">
        <f t="shared" si="119"/>
        <v>0</v>
      </c>
      <c r="AI461" s="60">
        <f t="shared" si="120"/>
        <v>0</v>
      </c>
      <c r="AJ461" s="60">
        <f t="shared" si="121"/>
        <v>0</v>
      </c>
      <c r="AK461" s="60">
        <f aca="true" t="shared" si="124" ref="AK461:AK511">SUM(AD461,AF461,AH461,AG461,AE461,AI461,AJ461)</f>
        <v>0</v>
      </c>
      <c r="AL461" s="66">
        <f t="shared" si="122"/>
        <v>0</v>
      </c>
    </row>
    <row r="462" spans="1:38" ht="15">
      <c r="A462">
        <v>451</v>
      </c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R462" s="45" t="str">
        <f>IF('CalcEng 2'!BB907&gt;0,'CalcEng 2'!BB907,"")</f>
        <v/>
      </c>
      <c r="S462" s="45" t="str">
        <f>IF('CalcEng 2'!BC907&gt;0,'CalcEng 2'!BC907,"")</f>
        <v/>
      </c>
      <c r="T462" s="45" t="str">
        <f>IF('CalcEng 2'!BD907&gt;0,'CalcEng 2'!BD907,"")</f>
        <v/>
      </c>
      <c r="U462" s="45" t="str">
        <f>IF('CalcEng 2'!BE907&gt;0,'CalcEng 2'!BE907,"")</f>
        <v/>
      </c>
      <c r="V462" s="45" t="str">
        <f>IF('CalcEng 2'!BF907&gt;0,'CalcEng 2'!BF907,"")</f>
        <v/>
      </c>
      <c r="W462" s="54">
        <f t="shared" si="111"/>
        <v>0</v>
      </c>
      <c r="X462" s="6" t="str">
        <f t="shared" si="112"/>
        <v/>
      </c>
      <c r="Y462" s="8">
        <f t="shared" si="113"/>
        <v>0</v>
      </c>
      <c r="Z462" s="57" t="str">
        <f aca="true" t="shared" si="125" ref="Z462:Z511">IF(Y462&gt;0,Z461-Y462,"$0.00")</f>
        <v>$0.00</v>
      </c>
      <c r="AA462" s="79" t="str">
        <f t="shared" si="123"/>
        <v/>
      </c>
      <c r="AB462" s="23"/>
      <c r="AC462" s="60">
        <f t="shared" si="114"/>
        <v>0</v>
      </c>
      <c r="AD462" s="60">
        <f t="shared" si="115"/>
        <v>0</v>
      </c>
      <c r="AE462">
        <f t="shared" si="116"/>
        <v>0</v>
      </c>
      <c r="AF462" s="60">
        <f t="shared" si="117"/>
        <v>0</v>
      </c>
      <c r="AG462">
        <f t="shared" si="118"/>
        <v>0</v>
      </c>
      <c r="AH462">
        <f t="shared" si="119"/>
        <v>0</v>
      </c>
      <c r="AI462" s="60">
        <f t="shared" si="120"/>
        <v>0</v>
      </c>
      <c r="AJ462" s="60">
        <f t="shared" si="121"/>
        <v>0</v>
      </c>
      <c r="AK462" s="60">
        <f t="shared" si="124"/>
        <v>0</v>
      </c>
      <c r="AL462" s="66">
        <f t="shared" si="122"/>
        <v>0</v>
      </c>
    </row>
    <row r="463" spans="1:38" ht="15.75" thickBot="1">
      <c r="A463">
        <v>452</v>
      </c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R463" s="45" t="str">
        <f>IF('CalcEng 2'!BB909&gt;0,'CalcEng 2'!BB909,"")</f>
        <v/>
      </c>
      <c r="S463" s="45" t="str">
        <f>IF('CalcEng 2'!BC909&gt;0,'CalcEng 2'!BC909,"")</f>
        <v/>
      </c>
      <c r="T463" s="45" t="str">
        <f>IF('CalcEng 2'!BD909&gt;0,'CalcEng 2'!BD909,"")</f>
        <v/>
      </c>
      <c r="U463" s="45" t="str">
        <f>IF('CalcEng 2'!BE909&gt;0,'CalcEng 2'!BE909,"")</f>
        <v/>
      </c>
      <c r="V463" s="45" t="str">
        <f>IF('CalcEng 2'!BF909&gt;0,'CalcEng 2'!BF909,"")</f>
        <v/>
      </c>
      <c r="W463" s="55">
        <f t="shared" si="111"/>
        <v>0</v>
      </c>
      <c r="X463" s="9" t="str">
        <f t="shared" si="112"/>
        <v/>
      </c>
      <c r="Y463" s="10">
        <f t="shared" si="113"/>
        <v>0</v>
      </c>
      <c r="Z463" s="57" t="str">
        <f t="shared" si="125"/>
        <v>$0.00</v>
      </c>
      <c r="AA463" s="79" t="str">
        <f t="shared" si="123"/>
        <v/>
      </c>
      <c r="AB463" s="23"/>
      <c r="AC463" s="60">
        <f t="shared" si="114"/>
        <v>0</v>
      </c>
      <c r="AD463" s="60">
        <f t="shared" si="115"/>
        <v>0</v>
      </c>
      <c r="AE463">
        <f t="shared" si="116"/>
        <v>0</v>
      </c>
      <c r="AF463" s="60">
        <f t="shared" si="117"/>
        <v>0</v>
      </c>
      <c r="AG463">
        <f t="shared" si="118"/>
        <v>0</v>
      </c>
      <c r="AH463">
        <f t="shared" si="119"/>
        <v>0</v>
      </c>
      <c r="AI463" s="60">
        <f t="shared" si="120"/>
        <v>0</v>
      </c>
      <c r="AJ463" s="60">
        <f t="shared" si="121"/>
        <v>0</v>
      </c>
      <c r="AK463" s="60">
        <f t="shared" si="124"/>
        <v>0</v>
      </c>
      <c r="AL463" s="66">
        <f t="shared" si="122"/>
        <v>0</v>
      </c>
    </row>
    <row r="464" spans="1:38" ht="15">
      <c r="A464">
        <v>453</v>
      </c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R464" s="45" t="str">
        <f>IF('CalcEng 2'!BB911&gt;0,'CalcEng 2'!BB911,"")</f>
        <v/>
      </c>
      <c r="S464" s="45" t="str">
        <f>IF('CalcEng 2'!BC911&gt;0,'CalcEng 2'!BC911,"")</f>
        <v/>
      </c>
      <c r="T464" s="45" t="str">
        <f>IF('CalcEng 2'!BD911&gt;0,'CalcEng 2'!BD911,"")</f>
        <v/>
      </c>
      <c r="U464" s="45" t="str">
        <f>IF('CalcEng 2'!BE911&gt;0,'CalcEng 2'!BE911,"")</f>
        <v/>
      </c>
      <c r="V464" s="45" t="str">
        <f>IF('CalcEng 2'!BF911&gt;0,'CalcEng 2'!BF911,"")</f>
        <v/>
      </c>
      <c r="W464" s="54">
        <f t="shared" si="111"/>
        <v>0</v>
      </c>
      <c r="X464" s="6" t="str">
        <f t="shared" si="112"/>
        <v/>
      </c>
      <c r="Y464" s="8">
        <f t="shared" si="113"/>
        <v>0</v>
      </c>
      <c r="Z464" s="57" t="str">
        <f t="shared" si="125"/>
        <v>$0.00</v>
      </c>
      <c r="AA464" s="79" t="str">
        <f t="shared" si="123"/>
        <v/>
      </c>
      <c r="AB464" s="23"/>
      <c r="AC464" s="60">
        <f t="shared" si="114"/>
        <v>0</v>
      </c>
      <c r="AD464" s="60">
        <f t="shared" si="115"/>
        <v>0</v>
      </c>
      <c r="AE464">
        <f t="shared" si="116"/>
        <v>0</v>
      </c>
      <c r="AF464" s="60">
        <f t="shared" si="117"/>
        <v>0</v>
      </c>
      <c r="AG464">
        <f t="shared" si="118"/>
        <v>0</v>
      </c>
      <c r="AH464">
        <f t="shared" si="119"/>
        <v>0</v>
      </c>
      <c r="AI464" s="60">
        <f t="shared" si="120"/>
        <v>0</v>
      </c>
      <c r="AJ464" s="60">
        <f t="shared" si="121"/>
        <v>0</v>
      </c>
      <c r="AK464" s="60">
        <f t="shared" si="124"/>
        <v>0</v>
      </c>
      <c r="AL464" s="66">
        <f t="shared" si="122"/>
        <v>0</v>
      </c>
    </row>
    <row r="465" spans="1:38" ht="15.75" thickBot="1">
      <c r="A465">
        <v>454</v>
      </c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R465" s="45" t="str">
        <f>IF('CalcEng 2'!BB913&gt;0,'CalcEng 2'!BB913,"")</f>
        <v/>
      </c>
      <c r="S465" s="45" t="str">
        <f>IF('CalcEng 2'!BC913&gt;0,'CalcEng 2'!BC913,"")</f>
        <v/>
      </c>
      <c r="T465" s="45" t="str">
        <f>IF('CalcEng 2'!BD913&gt;0,'CalcEng 2'!BD913,"")</f>
        <v/>
      </c>
      <c r="U465" s="45" t="str">
        <f>IF('CalcEng 2'!BE913&gt;0,'CalcEng 2'!BE913,"")</f>
        <v/>
      </c>
      <c r="V465" s="45" t="str">
        <f>IF('CalcEng 2'!BF913&gt;0,'CalcEng 2'!BF913,"")</f>
        <v/>
      </c>
      <c r="W465" s="55">
        <f t="shared" si="111"/>
        <v>0</v>
      </c>
      <c r="X465" s="9" t="str">
        <f t="shared" si="112"/>
        <v/>
      </c>
      <c r="Y465" s="10">
        <f t="shared" si="113"/>
        <v>0</v>
      </c>
      <c r="Z465" s="57" t="str">
        <f t="shared" si="125"/>
        <v>$0.00</v>
      </c>
      <c r="AA465" s="79" t="str">
        <f t="shared" si="123"/>
        <v/>
      </c>
      <c r="AB465" s="23"/>
      <c r="AC465" s="60">
        <f t="shared" si="114"/>
        <v>0</v>
      </c>
      <c r="AD465" s="60">
        <f t="shared" si="115"/>
        <v>0</v>
      </c>
      <c r="AE465">
        <f t="shared" si="116"/>
        <v>0</v>
      </c>
      <c r="AF465" s="60">
        <f t="shared" si="117"/>
        <v>0</v>
      </c>
      <c r="AG465">
        <f t="shared" si="118"/>
        <v>0</v>
      </c>
      <c r="AH465">
        <f t="shared" si="119"/>
        <v>0</v>
      </c>
      <c r="AI465" s="60">
        <f t="shared" si="120"/>
        <v>0</v>
      </c>
      <c r="AJ465" s="60">
        <f t="shared" si="121"/>
        <v>0</v>
      </c>
      <c r="AK465" s="60">
        <f t="shared" si="124"/>
        <v>0</v>
      </c>
      <c r="AL465" s="66">
        <f t="shared" si="122"/>
        <v>0</v>
      </c>
    </row>
    <row r="466" spans="1:38" ht="15">
      <c r="A466">
        <v>455</v>
      </c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R466" s="45" t="str">
        <f>IF('CalcEng 2'!BB915&gt;0,'CalcEng 2'!BB915,"")</f>
        <v/>
      </c>
      <c r="S466" s="45" t="str">
        <f>IF('CalcEng 2'!BC915&gt;0,'CalcEng 2'!BC915,"")</f>
        <v/>
      </c>
      <c r="T466" s="45" t="str">
        <f>IF('CalcEng 2'!BD915&gt;0,'CalcEng 2'!BD915,"")</f>
        <v/>
      </c>
      <c r="U466" s="45" t="str">
        <f>IF('CalcEng 2'!BE915&gt;0,'CalcEng 2'!BE915,"")</f>
        <v/>
      </c>
      <c r="V466" s="45" t="str">
        <f>IF('CalcEng 2'!BF915&gt;0,'CalcEng 2'!BF915,"")</f>
        <v/>
      </c>
      <c r="W466" s="54">
        <f t="shared" si="111"/>
        <v>0</v>
      </c>
      <c r="X466" s="6" t="str">
        <f t="shared" si="112"/>
        <v/>
      </c>
      <c r="Y466" s="8">
        <f t="shared" si="113"/>
        <v>0</v>
      </c>
      <c r="Z466" s="57" t="str">
        <f t="shared" si="125"/>
        <v>$0.00</v>
      </c>
      <c r="AA466" s="79" t="str">
        <f t="shared" si="123"/>
        <v/>
      </c>
      <c r="AB466" s="23"/>
      <c r="AC466" s="60">
        <f t="shared" si="114"/>
        <v>0</v>
      </c>
      <c r="AD466" s="60">
        <f t="shared" si="115"/>
        <v>0</v>
      </c>
      <c r="AE466">
        <f t="shared" si="116"/>
        <v>0</v>
      </c>
      <c r="AF466" s="60">
        <f t="shared" si="117"/>
        <v>0</v>
      </c>
      <c r="AG466">
        <f t="shared" si="118"/>
        <v>0</v>
      </c>
      <c r="AH466">
        <f t="shared" si="119"/>
        <v>0</v>
      </c>
      <c r="AI466" s="60">
        <f t="shared" si="120"/>
        <v>0</v>
      </c>
      <c r="AJ466" s="60">
        <f t="shared" si="121"/>
        <v>0</v>
      </c>
      <c r="AK466" s="60">
        <f t="shared" si="124"/>
        <v>0</v>
      </c>
      <c r="AL466" s="66">
        <f t="shared" si="122"/>
        <v>0</v>
      </c>
    </row>
    <row r="467" spans="1:38" ht="15.75" thickBot="1">
      <c r="A467">
        <v>456</v>
      </c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R467" s="45" t="str">
        <f>IF('CalcEng 2'!BB917&gt;0,'CalcEng 2'!BB917,"")</f>
        <v/>
      </c>
      <c r="S467" s="45" t="str">
        <f>IF('CalcEng 2'!BC917&gt;0,'CalcEng 2'!BC917,"")</f>
        <v/>
      </c>
      <c r="T467" s="45" t="str">
        <f>IF('CalcEng 2'!BD917&gt;0,'CalcEng 2'!BD917,"")</f>
        <v/>
      </c>
      <c r="U467" s="45" t="str">
        <f>IF('CalcEng 2'!BE917&gt;0,'CalcEng 2'!BE917,"")</f>
        <v/>
      </c>
      <c r="V467" s="45" t="str">
        <f>IF('CalcEng 2'!BF917&gt;0,'CalcEng 2'!BF917,"")</f>
        <v/>
      </c>
      <c r="W467" s="55">
        <f t="shared" si="111"/>
        <v>0</v>
      </c>
      <c r="X467" s="9" t="str">
        <f t="shared" si="112"/>
        <v/>
      </c>
      <c r="Y467" s="10">
        <f t="shared" si="113"/>
        <v>0</v>
      </c>
      <c r="Z467" s="57" t="str">
        <f t="shared" si="125"/>
        <v>$0.00</v>
      </c>
      <c r="AA467" s="79" t="str">
        <f t="shared" si="123"/>
        <v/>
      </c>
      <c r="AB467" s="23"/>
      <c r="AC467" s="60">
        <f t="shared" si="114"/>
        <v>0</v>
      </c>
      <c r="AD467" s="60">
        <f t="shared" si="115"/>
        <v>0</v>
      </c>
      <c r="AE467">
        <f t="shared" si="116"/>
        <v>0</v>
      </c>
      <c r="AF467" s="60">
        <f t="shared" si="117"/>
        <v>0</v>
      </c>
      <c r="AG467">
        <f t="shared" si="118"/>
        <v>0</v>
      </c>
      <c r="AH467">
        <f t="shared" si="119"/>
        <v>0</v>
      </c>
      <c r="AI467" s="60">
        <f t="shared" si="120"/>
        <v>0</v>
      </c>
      <c r="AJ467" s="60">
        <f t="shared" si="121"/>
        <v>0</v>
      </c>
      <c r="AK467" s="60">
        <f t="shared" si="124"/>
        <v>0</v>
      </c>
      <c r="AL467" s="66">
        <f t="shared" si="122"/>
        <v>0</v>
      </c>
    </row>
    <row r="468" spans="1:38" ht="15">
      <c r="A468">
        <v>457</v>
      </c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R468" s="45" t="str">
        <f>IF('CalcEng 2'!BB919&gt;0,'CalcEng 2'!BB919,"")</f>
        <v/>
      </c>
      <c r="S468" s="45" t="str">
        <f>IF('CalcEng 2'!BC919&gt;0,'CalcEng 2'!BC919,"")</f>
        <v/>
      </c>
      <c r="T468" s="45" t="str">
        <f>IF('CalcEng 2'!BD919&gt;0,'CalcEng 2'!BD919,"")</f>
        <v/>
      </c>
      <c r="U468" s="45" t="str">
        <f>IF('CalcEng 2'!BE919&gt;0,'CalcEng 2'!BE919,"")</f>
        <v/>
      </c>
      <c r="V468" s="45" t="str">
        <f>IF('CalcEng 2'!BF919&gt;0,'CalcEng 2'!BF919,"")</f>
        <v/>
      </c>
      <c r="W468" s="54">
        <f t="shared" si="111"/>
        <v>0</v>
      </c>
      <c r="X468" s="6" t="str">
        <f t="shared" si="112"/>
        <v/>
      </c>
      <c r="Y468" s="8">
        <f t="shared" si="113"/>
        <v>0</v>
      </c>
      <c r="Z468" s="57" t="str">
        <f t="shared" si="125"/>
        <v>$0.00</v>
      </c>
      <c r="AA468" s="79" t="str">
        <f t="shared" si="123"/>
        <v/>
      </c>
      <c r="AB468" s="23"/>
      <c r="AC468" s="60">
        <f t="shared" si="114"/>
        <v>0</v>
      </c>
      <c r="AD468" s="60">
        <f t="shared" si="115"/>
        <v>0</v>
      </c>
      <c r="AE468">
        <f t="shared" si="116"/>
        <v>0</v>
      </c>
      <c r="AF468" s="60">
        <f t="shared" si="117"/>
        <v>0</v>
      </c>
      <c r="AG468">
        <f t="shared" si="118"/>
        <v>0</v>
      </c>
      <c r="AH468">
        <f t="shared" si="119"/>
        <v>0</v>
      </c>
      <c r="AI468" s="60">
        <f t="shared" si="120"/>
        <v>0</v>
      </c>
      <c r="AJ468" s="60">
        <f t="shared" si="121"/>
        <v>0</v>
      </c>
      <c r="AK468" s="60">
        <f t="shared" si="124"/>
        <v>0</v>
      </c>
      <c r="AL468" s="66">
        <f t="shared" si="122"/>
        <v>0</v>
      </c>
    </row>
    <row r="469" spans="1:38" ht="15.75" thickBot="1">
      <c r="A469">
        <v>458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R469" s="45" t="str">
        <f>IF('CalcEng 2'!BB921&gt;0,'CalcEng 2'!BB921,"")</f>
        <v/>
      </c>
      <c r="S469" s="45" t="str">
        <f>IF('CalcEng 2'!BC921&gt;0,'CalcEng 2'!BC921,"")</f>
        <v/>
      </c>
      <c r="T469" s="45" t="str">
        <f>IF('CalcEng 2'!BD921&gt;0,'CalcEng 2'!BD921,"")</f>
        <v/>
      </c>
      <c r="U469" s="45" t="str">
        <f>IF('CalcEng 2'!BE921&gt;0,'CalcEng 2'!BE921,"")</f>
        <v/>
      </c>
      <c r="V469" s="45" t="str">
        <f>IF('CalcEng 2'!BF921&gt;0,'CalcEng 2'!BF921,"")</f>
        <v/>
      </c>
      <c r="W469" s="55">
        <f t="shared" si="111"/>
        <v>0</v>
      </c>
      <c r="X469" s="9" t="str">
        <f t="shared" si="112"/>
        <v/>
      </c>
      <c r="Y469" s="10">
        <f t="shared" si="113"/>
        <v>0</v>
      </c>
      <c r="Z469" s="57" t="str">
        <f t="shared" si="125"/>
        <v>$0.00</v>
      </c>
      <c r="AA469" s="79" t="str">
        <f t="shared" si="123"/>
        <v/>
      </c>
      <c r="AB469" s="23"/>
      <c r="AC469" s="60">
        <f t="shared" si="114"/>
        <v>0</v>
      </c>
      <c r="AD469" s="60">
        <f t="shared" si="115"/>
        <v>0</v>
      </c>
      <c r="AE469">
        <f t="shared" si="116"/>
        <v>0</v>
      </c>
      <c r="AF469" s="60">
        <f t="shared" si="117"/>
        <v>0</v>
      </c>
      <c r="AG469">
        <f t="shared" si="118"/>
        <v>0</v>
      </c>
      <c r="AH469">
        <f t="shared" si="119"/>
        <v>0</v>
      </c>
      <c r="AI469" s="60">
        <f t="shared" si="120"/>
        <v>0</v>
      </c>
      <c r="AJ469" s="60">
        <f t="shared" si="121"/>
        <v>0</v>
      </c>
      <c r="AK469" s="60">
        <f t="shared" si="124"/>
        <v>0</v>
      </c>
      <c r="AL469" s="66">
        <f t="shared" si="122"/>
        <v>0</v>
      </c>
    </row>
    <row r="470" spans="1:38" ht="15">
      <c r="A470">
        <v>459</v>
      </c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R470" s="45" t="str">
        <f>IF('CalcEng 2'!BB923&gt;0,'CalcEng 2'!BB923,"")</f>
        <v/>
      </c>
      <c r="S470" s="45" t="str">
        <f>IF('CalcEng 2'!BC923&gt;0,'CalcEng 2'!BC923,"")</f>
        <v/>
      </c>
      <c r="T470" s="45" t="str">
        <f>IF('CalcEng 2'!BD923&gt;0,'CalcEng 2'!BD923,"")</f>
        <v/>
      </c>
      <c r="U470" s="45" t="str">
        <f>IF('CalcEng 2'!BE923&gt;0,'CalcEng 2'!BE923,"")</f>
        <v/>
      </c>
      <c r="V470" s="45" t="str">
        <f>IF('CalcEng 2'!BF923&gt;0,'CalcEng 2'!BF923,"")</f>
        <v/>
      </c>
      <c r="W470" s="54">
        <f t="shared" si="111"/>
        <v>0</v>
      </c>
      <c r="X470" s="6" t="str">
        <f t="shared" si="112"/>
        <v/>
      </c>
      <c r="Y470" s="8">
        <f t="shared" si="113"/>
        <v>0</v>
      </c>
      <c r="Z470" s="57" t="str">
        <f t="shared" si="125"/>
        <v>$0.00</v>
      </c>
      <c r="AA470" s="79" t="str">
        <f t="shared" si="123"/>
        <v/>
      </c>
      <c r="AB470" s="23"/>
      <c r="AC470" s="60">
        <f t="shared" si="114"/>
        <v>0</v>
      </c>
      <c r="AD470" s="60">
        <f t="shared" si="115"/>
        <v>0</v>
      </c>
      <c r="AE470">
        <f t="shared" si="116"/>
        <v>0</v>
      </c>
      <c r="AF470" s="60">
        <f t="shared" si="117"/>
        <v>0</v>
      </c>
      <c r="AG470">
        <f t="shared" si="118"/>
        <v>0</v>
      </c>
      <c r="AH470">
        <f t="shared" si="119"/>
        <v>0</v>
      </c>
      <c r="AI470" s="60">
        <f t="shared" si="120"/>
        <v>0</v>
      </c>
      <c r="AJ470" s="60">
        <f t="shared" si="121"/>
        <v>0</v>
      </c>
      <c r="AK470" s="60">
        <f t="shared" si="124"/>
        <v>0</v>
      </c>
      <c r="AL470" s="66">
        <f t="shared" si="122"/>
        <v>0</v>
      </c>
    </row>
    <row r="471" spans="1:38" ht="15.75" thickBot="1">
      <c r="A471">
        <v>460</v>
      </c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R471" s="45" t="str">
        <f>IF('CalcEng 2'!BB925&gt;0,'CalcEng 2'!BB925,"")</f>
        <v/>
      </c>
      <c r="S471" s="45" t="str">
        <f>IF('CalcEng 2'!BC925&gt;0,'CalcEng 2'!BC925,"")</f>
        <v/>
      </c>
      <c r="T471" s="45" t="str">
        <f>IF('CalcEng 2'!BD925&gt;0,'CalcEng 2'!BD925,"")</f>
        <v/>
      </c>
      <c r="U471" s="45" t="str">
        <f>IF('CalcEng 2'!BE925&gt;0,'CalcEng 2'!BE925,"")</f>
        <v/>
      </c>
      <c r="V471" s="45" t="str">
        <f>IF('CalcEng 2'!BF925&gt;0,'CalcEng 2'!BF925,"")</f>
        <v/>
      </c>
      <c r="W471" s="55">
        <f t="shared" si="111"/>
        <v>0</v>
      </c>
      <c r="X471" s="9" t="str">
        <f t="shared" si="112"/>
        <v/>
      </c>
      <c r="Y471" s="10">
        <f t="shared" si="113"/>
        <v>0</v>
      </c>
      <c r="Z471" s="57" t="str">
        <f t="shared" si="125"/>
        <v>$0.00</v>
      </c>
      <c r="AA471" s="79" t="str">
        <f t="shared" si="123"/>
        <v/>
      </c>
      <c r="AB471" s="23"/>
      <c r="AC471" s="60">
        <f t="shared" si="114"/>
        <v>0</v>
      </c>
      <c r="AD471" s="60">
        <f t="shared" si="115"/>
        <v>0</v>
      </c>
      <c r="AE471">
        <f t="shared" si="116"/>
        <v>0</v>
      </c>
      <c r="AF471" s="60">
        <f t="shared" si="117"/>
        <v>0</v>
      </c>
      <c r="AG471">
        <f t="shared" si="118"/>
        <v>0</v>
      </c>
      <c r="AH471">
        <f t="shared" si="119"/>
        <v>0</v>
      </c>
      <c r="AI471" s="60">
        <f t="shared" si="120"/>
        <v>0</v>
      </c>
      <c r="AJ471" s="60">
        <f t="shared" si="121"/>
        <v>0</v>
      </c>
      <c r="AK471" s="60">
        <f t="shared" si="124"/>
        <v>0</v>
      </c>
      <c r="AL471" s="66">
        <f t="shared" si="122"/>
        <v>0</v>
      </c>
    </row>
    <row r="472" spans="1:38" ht="15">
      <c r="A472">
        <v>461</v>
      </c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R472" s="45" t="str">
        <f>IF('CalcEng 2'!BB927&gt;0,'CalcEng 2'!BB927,"")</f>
        <v/>
      </c>
      <c r="S472" s="45" t="str">
        <f>IF('CalcEng 2'!BC927&gt;0,'CalcEng 2'!BC927,"")</f>
        <v/>
      </c>
      <c r="T472" s="45" t="str">
        <f>IF('CalcEng 2'!BD927&gt;0,'CalcEng 2'!BD927,"")</f>
        <v/>
      </c>
      <c r="U472" s="45" t="str">
        <f>IF('CalcEng 2'!BE927&gt;0,'CalcEng 2'!BE927,"")</f>
        <v/>
      </c>
      <c r="V472" s="45" t="str">
        <f>IF('CalcEng 2'!BF927&gt;0,'CalcEng 2'!BF927,"")</f>
        <v/>
      </c>
      <c r="W472" s="54">
        <f t="shared" si="111"/>
        <v>0</v>
      </c>
      <c r="X472" s="6" t="str">
        <f t="shared" si="112"/>
        <v/>
      </c>
      <c r="Y472" s="8">
        <f t="shared" si="113"/>
        <v>0</v>
      </c>
      <c r="Z472" s="57" t="str">
        <f t="shared" si="125"/>
        <v>$0.00</v>
      </c>
      <c r="AA472" s="79" t="str">
        <f t="shared" si="123"/>
        <v/>
      </c>
      <c r="AB472" s="23"/>
      <c r="AC472" s="60">
        <f t="shared" si="114"/>
        <v>0</v>
      </c>
      <c r="AD472" s="60">
        <f t="shared" si="115"/>
        <v>0</v>
      </c>
      <c r="AE472">
        <f t="shared" si="116"/>
        <v>0</v>
      </c>
      <c r="AF472" s="60">
        <f t="shared" si="117"/>
        <v>0</v>
      </c>
      <c r="AG472">
        <f t="shared" si="118"/>
        <v>0</v>
      </c>
      <c r="AH472">
        <f t="shared" si="119"/>
        <v>0</v>
      </c>
      <c r="AI472" s="60">
        <f t="shared" si="120"/>
        <v>0</v>
      </c>
      <c r="AJ472" s="60">
        <f t="shared" si="121"/>
        <v>0</v>
      </c>
      <c r="AK472" s="60">
        <f t="shared" si="124"/>
        <v>0</v>
      </c>
      <c r="AL472" s="66">
        <f t="shared" si="122"/>
        <v>0</v>
      </c>
    </row>
    <row r="473" spans="1:38" ht="15.75" thickBot="1">
      <c r="A473">
        <v>462</v>
      </c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R473" s="45" t="str">
        <f>IF('CalcEng 2'!BB929&gt;0,'CalcEng 2'!BB929,"")</f>
        <v/>
      </c>
      <c r="S473" s="45" t="str">
        <f>IF('CalcEng 2'!BC929&gt;0,'CalcEng 2'!BC929,"")</f>
        <v/>
      </c>
      <c r="T473" s="45" t="str">
        <f>IF('CalcEng 2'!BD929&gt;0,'CalcEng 2'!BD929,"")</f>
        <v/>
      </c>
      <c r="U473" s="45" t="str">
        <f>IF('CalcEng 2'!BE929&gt;0,'CalcEng 2'!BE929,"")</f>
        <v/>
      </c>
      <c r="V473" s="45" t="str">
        <f>IF('CalcEng 2'!BF929&gt;0,'CalcEng 2'!BF929,"")</f>
        <v/>
      </c>
      <c r="W473" s="55">
        <f t="shared" si="111"/>
        <v>0</v>
      </c>
      <c r="X473" s="9" t="str">
        <f t="shared" si="112"/>
        <v/>
      </c>
      <c r="Y473" s="10">
        <f t="shared" si="113"/>
        <v>0</v>
      </c>
      <c r="Z473" s="57" t="str">
        <f t="shared" si="125"/>
        <v>$0.00</v>
      </c>
      <c r="AA473" s="79" t="str">
        <f t="shared" si="123"/>
        <v/>
      </c>
      <c r="AB473" s="23"/>
      <c r="AC473" s="60">
        <f t="shared" si="114"/>
        <v>0</v>
      </c>
      <c r="AD473" s="60">
        <f t="shared" si="115"/>
        <v>0</v>
      </c>
      <c r="AE473">
        <f t="shared" si="116"/>
        <v>0</v>
      </c>
      <c r="AF473" s="60">
        <f t="shared" si="117"/>
        <v>0</v>
      </c>
      <c r="AG473">
        <f t="shared" si="118"/>
        <v>0</v>
      </c>
      <c r="AH473">
        <f t="shared" si="119"/>
        <v>0</v>
      </c>
      <c r="AI473" s="60">
        <f t="shared" si="120"/>
        <v>0</v>
      </c>
      <c r="AJ473" s="60">
        <f t="shared" si="121"/>
        <v>0</v>
      </c>
      <c r="AK473" s="60">
        <f t="shared" si="124"/>
        <v>0</v>
      </c>
      <c r="AL473" s="66">
        <f t="shared" si="122"/>
        <v>0</v>
      </c>
    </row>
    <row r="474" spans="1:38" ht="15">
      <c r="A474">
        <v>463</v>
      </c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R474" s="45" t="str">
        <f>IF('CalcEng 2'!BB931&gt;0,'CalcEng 2'!BB931,"")</f>
        <v/>
      </c>
      <c r="S474" s="45" t="str">
        <f>IF('CalcEng 2'!BC931&gt;0,'CalcEng 2'!BC931,"")</f>
        <v/>
      </c>
      <c r="T474" s="45" t="str">
        <f>IF('CalcEng 2'!BD931&gt;0,'CalcEng 2'!BD931,"")</f>
        <v/>
      </c>
      <c r="U474" s="45" t="str">
        <f>IF('CalcEng 2'!BE931&gt;0,'CalcEng 2'!BE931,"")</f>
        <v/>
      </c>
      <c r="V474" s="45" t="str">
        <f>IF('CalcEng 2'!BF931&gt;0,'CalcEng 2'!BF931,"")</f>
        <v/>
      </c>
      <c r="W474" s="54">
        <f t="shared" si="111"/>
        <v>0</v>
      </c>
      <c r="X474" s="6" t="str">
        <f t="shared" si="112"/>
        <v/>
      </c>
      <c r="Y474" s="8">
        <f t="shared" si="113"/>
        <v>0</v>
      </c>
      <c r="Z474" s="57" t="str">
        <f t="shared" si="125"/>
        <v>$0.00</v>
      </c>
      <c r="AA474" s="79" t="str">
        <f t="shared" si="123"/>
        <v/>
      </c>
      <c r="AB474" s="23"/>
      <c r="AC474" s="60">
        <f t="shared" si="114"/>
        <v>0</v>
      </c>
      <c r="AD474" s="60">
        <f t="shared" si="115"/>
        <v>0</v>
      </c>
      <c r="AE474">
        <f t="shared" si="116"/>
        <v>0</v>
      </c>
      <c r="AF474" s="60">
        <f t="shared" si="117"/>
        <v>0</v>
      </c>
      <c r="AG474">
        <f t="shared" si="118"/>
        <v>0</v>
      </c>
      <c r="AH474">
        <f t="shared" si="119"/>
        <v>0</v>
      </c>
      <c r="AI474" s="60">
        <f t="shared" si="120"/>
        <v>0</v>
      </c>
      <c r="AJ474" s="60">
        <f t="shared" si="121"/>
        <v>0</v>
      </c>
      <c r="AK474" s="60">
        <f t="shared" si="124"/>
        <v>0</v>
      </c>
      <c r="AL474" s="66">
        <f t="shared" si="122"/>
        <v>0</v>
      </c>
    </row>
    <row r="475" spans="1:38" ht="15.75" thickBot="1">
      <c r="A475">
        <v>464</v>
      </c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R475" s="45" t="str">
        <f>IF('CalcEng 2'!BB933&gt;0,'CalcEng 2'!BB933,"")</f>
        <v/>
      </c>
      <c r="S475" s="45" t="str">
        <f>IF('CalcEng 2'!BC933&gt;0,'CalcEng 2'!BC933,"")</f>
        <v/>
      </c>
      <c r="T475" s="45" t="str">
        <f>IF('CalcEng 2'!BD933&gt;0,'CalcEng 2'!BD933,"")</f>
        <v/>
      </c>
      <c r="U475" s="45" t="str">
        <f>IF('CalcEng 2'!BE933&gt;0,'CalcEng 2'!BE933,"")</f>
        <v/>
      </c>
      <c r="V475" s="45" t="str">
        <f>IF('CalcEng 2'!BF933&gt;0,'CalcEng 2'!BF933,"")</f>
        <v/>
      </c>
      <c r="W475" s="55">
        <f t="shared" si="111"/>
        <v>0</v>
      </c>
      <c r="X475" s="9" t="str">
        <f t="shared" si="112"/>
        <v/>
      </c>
      <c r="Y475" s="10">
        <f t="shared" si="113"/>
        <v>0</v>
      </c>
      <c r="Z475" s="57" t="str">
        <f t="shared" si="125"/>
        <v>$0.00</v>
      </c>
      <c r="AA475" s="79" t="str">
        <f t="shared" si="123"/>
        <v/>
      </c>
      <c r="AB475" s="23"/>
      <c r="AC475" s="60">
        <f t="shared" si="114"/>
        <v>0</v>
      </c>
      <c r="AD475" s="60">
        <f t="shared" si="115"/>
        <v>0</v>
      </c>
      <c r="AE475">
        <f t="shared" si="116"/>
        <v>0</v>
      </c>
      <c r="AF475" s="60">
        <f t="shared" si="117"/>
        <v>0</v>
      </c>
      <c r="AG475">
        <f t="shared" si="118"/>
        <v>0</v>
      </c>
      <c r="AH475">
        <f t="shared" si="119"/>
        <v>0</v>
      </c>
      <c r="AI475" s="60">
        <f t="shared" si="120"/>
        <v>0</v>
      </c>
      <c r="AJ475" s="60">
        <f t="shared" si="121"/>
        <v>0</v>
      </c>
      <c r="AK475" s="60">
        <f t="shared" si="124"/>
        <v>0</v>
      </c>
      <c r="AL475" s="66">
        <f t="shared" si="122"/>
        <v>0</v>
      </c>
    </row>
    <row r="476" spans="1:38" ht="15">
      <c r="A476">
        <v>465</v>
      </c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R476" s="45" t="str">
        <f>IF('CalcEng 2'!BB935&gt;0,'CalcEng 2'!BB935,"")</f>
        <v/>
      </c>
      <c r="S476" s="45" t="str">
        <f>IF('CalcEng 2'!BC935&gt;0,'CalcEng 2'!BC935,"")</f>
        <v/>
      </c>
      <c r="T476" s="45" t="str">
        <f>IF('CalcEng 2'!BD935&gt;0,'CalcEng 2'!BD935,"")</f>
        <v/>
      </c>
      <c r="U476" s="45" t="str">
        <f>IF('CalcEng 2'!BE935&gt;0,'CalcEng 2'!BE935,"")</f>
        <v/>
      </c>
      <c r="V476" s="45" t="str">
        <f>IF('CalcEng 2'!BF935&gt;0,'CalcEng 2'!BF935,"")</f>
        <v/>
      </c>
      <c r="W476" s="54">
        <f t="shared" si="111"/>
        <v>0</v>
      </c>
      <c r="X476" s="6" t="str">
        <f t="shared" si="112"/>
        <v/>
      </c>
      <c r="Y476" s="8">
        <f t="shared" si="113"/>
        <v>0</v>
      </c>
      <c r="Z476" s="57" t="str">
        <f t="shared" si="125"/>
        <v>$0.00</v>
      </c>
      <c r="AA476" s="79" t="str">
        <f t="shared" si="123"/>
        <v/>
      </c>
      <c r="AB476" s="23"/>
      <c r="AC476" s="60">
        <f t="shared" si="114"/>
        <v>0</v>
      </c>
      <c r="AD476" s="60">
        <f t="shared" si="115"/>
        <v>0</v>
      </c>
      <c r="AE476">
        <f t="shared" si="116"/>
        <v>0</v>
      </c>
      <c r="AF476" s="60">
        <f t="shared" si="117"/>
        <v>0</v>
      </c>
      <c r="AG476">
        <f t="shared" si="118"/>
        <v>0</v>
      </c>
      <c r="AH476">
        <f t="shared" si="119"/>
        <v>0</v>
      </c>
      <c r="AI476" s="60">
        <f t="shared" si="120"/>
        <v>0</v>
      </c>
      <c r="AJ476" s="60">
        <f t="shared" si="121"/>
        <v>0</v>
      </c>
      <c r="AK476" s="60">
        <f t="shared" si="124"/>
        <v>0</v>
      </c>
      <c r="AL476" s="66">
        <f t="shared" si="122"/>
        <v>0</v>
      </c>
    </row>
    <row r="477" spans="1:38" ht="15.75" thickBot="1">
      <c r="A477">
        <v>466</v>
      </c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R477" s="45" t="str">
        <f>IF('CalcEng 2'!BB937&gt;0,'CalcEng 2'!BB937,"")</f>
        <v/>
      </c>
      <c r="S477" s="45" t="str">
        <f>IF('CalcEng 2'!BC937&gt;0,'CalcEng 2'!BC937,"")</f>
        <v/>
      </c>
      <c r="T477" s="45" t="str">
        <f>IF('CalcEng 2'!BD937&gt;0,'CalcEng 2'!BD937,"")</f>
        <v/>
      </c>
      <c r="U477" s="45" t="str">
        <f>IF('CalcEng 2'!BE937&gt;0,'CalcEng 2'!BE937,"")</f>
        <v/>
      </c>
      <c r="V477" s="45" t="str">
        <f>IF('CalcEng 2'!BF937&gt;0,'CalcEng 2'!BF937,"")</f>
        <v/>
      </c>
      <c r="W477" s="55">
        <f t="shared" si="111"/>
        <v>0</v>
      </c>
      <c r="X477" s="9" t="str">
        <f t="shared" si="112"/>
        <v/>
      </c>
      <c r="Y477" s="10">
        <f t="shared" si="113"/>
        <v>0</v>
      </c>
      <c r="Z477" s="57" t="str">
        <f t="shared" si="125"/>
        <v>$0.00</v>
      </c>
      <c r="AA477" s="79" t="str">
        <f t="shared" si="123"/>
        <v/>
      </c>
      <c r="AB477" s="23"/>
      <c r="AC477" s="60">
        <f t="shared" si="114"/>
        <v>0</v>
      </c>
      <c r="AD477" s="60">
        <f t="shared" si="115"/>
        <v>0</v>
      </c>
      <c r="AE477">
        <f t="shared" si="116"/>
        <v>0</v>
      </c>
      <c r="AF477" s="60">
        <f t="shared" si="117"/>
        <v>0</v>
      </c>
      <c r="AG477">
        <f t="shared" si="118"/>
        <v>0</v>
      </c>
      <c r="AH477">
        <f t="shared" si="119"/>
        <v>0</v>
      </c>
      <c r="AI477" s="60">
        <f t="shared" si="120"/>
        <v>0</v>
      </c>
      <c r="AJ477" s="60">
        <f t="shared" si="121"/>
        <v>0</v>
      </c>
      <c r="AK477" s="60">
        <f t="shared" si="124"/>
        <v>0</v>
      </c>
      <c r="AL477" s="66">
        <f t="shared" si="122"/>
        <v>0</v>
      </c>
    </row>
    <row r="478" spans="1:38" ht="15">
      <c r="A478">
        <v>467</v>
      </c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R478" s="45" t="str">
        <f>IF('CalcEng 2'!BB939&gt;0,'CalcEng 2'!BB939,"")</f>
        <v/>
      </c>
      <c r="S478" s="45" t="str">
        <f>IF('CalcEng 2'!BC939&gt;0,'CalcEng 2'!BC939,"")</f>
        <v/>
      </c>
      <c r="T478" s="45" t="str">
        <f>IF('CalcEng 2'!BD939&gt;0,'CalcEng 2'!BD939,"")</f>
        <v/>
      </c>
      <c r="U478" s="45" t="str">
        <f>IF('CalcEng 2'!BE939&gt;0,'CalcEng 2'!BE939,"")</f>
        <v/>
      </c>
      <c r="V478" s="45" t="str">
        <f>IF('CalcEng 2'!BF939&gt;0,'CalcEng 2'!BF939,"")</f>
        <v/>
      </c>
      <c r="W478" s="54">
        <f t="shared" si="111"/>
        <v>0</v>
      </c>
      <c r="X478" s="6" t="str">
        <f t="shared" si="112"/>
        <v/>
      </c>
      <c r="Y478" s="8">
        <f t="shared" si="113"/>
        <v>0</v>
      </c>
      <c r="Z478" s="57" t="str">
        <f t="shared" si="125"/>
        <v>$0.00</v>
      </c>
      <c r="AA478" s="79" t="str">
        <f t="shared" si="123"/>
        <v/>
      </c>
      <c r="AB478" s="23"/>
      <c r="AC478" s="60">
        <f t="shared" si="114"/>
        <v>0</v>
      </c>
      <c r="AD478" s="60">
        <f t="shared" si="115"/>
        <v>0</v>
      </c>
      <c r="AE478">
        <f t="shared" si="116"/>
        <v>0</v>
      </c>
      <c r="AF478" s="60">
        <f t="shared" si="117"/>
        <v>0</v>
      </c>
      <c r="AG478">
        <f t="shared" si="118"/>
        <v>0</v>
      </c>
      <c r="AH478">
        <f t="shared" si="119"/>
        <v>0</v>
      </c>
      <c r="AI478" s="60">
        <f t="shared" si="120"/>
        <v>0</v>
      </c>
      <c r="AJ478" s="60">
        <f t="shared" si="121"/>
        <v>0</v>
      </c>
      <c r="AK478" s="60">
        <f t="shared" si="124"/>
        <v>0</v>
      </c>
      <c r="AL478" s="66">
        <f t="shared" si="122"/>
        <v>0</v>
      </c>
    </row>
    <row r="479" spans="1:38" ht="15.75" thickBot="1">
      <c r="A479">
        <v>468</v>
      </c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R479" s="45" t="str">
        <f>IF('CalcEng 2'!BB941&gt;0,'CalcEng 2'!BB941,"")</f>
        <v/>
      </c>
      <c r="S479" s="45" t="str">
        <f>IF('CalcEng 2'!BC941&gt;0,'CalcEng 2'!BC941,"")</f>
        <v/>
      </c>
      <c r="T479" s="45" t="str">
        <f>IF('CalcEng 2'!BD941&gt;0,'CalcEng 2'!BD941,"")</f>
        <v/>
      </c>
      <c r="U479" s="45" t="str">
        <f>IF('CalcEng 2'!BE941&gt;0,'CalcEng 2'!BE941,"")</f>
        <v/>
      </c>
      <c r="V479" s="45" t="str">
        <f>IF('CalcEng 2'!BF941&gt;0,'CalcEng 2'!BF941,"")</f>
        <v/>
      </c>
      <c r="W479" s="55">
        <f t="shared" si="111"/>
        <v>0</v>
      </c>
      <c r="X479" s="9" t="str">
        <f t="shared" si="112"/>
        <v/>
      </c>
      <c r="Y479" s="10">
        <f t="shared" si="113"/>
        <v>0</v>
      </c>
      <c r="Z479" s="57" t="str">
        <f t="shared" si="125"/>
        <v>$0.00</v>
      </c>
      <c r="AA479" s="79" t="str">
        <f t="shared" si="123"/>
        <v/>
      </c>
      <c r="AB479" s="23"/>
      <c r="AC479" s="60">
        <f t="shared" si="114"/>
        <v>0</v>
      </c>
      <c r="AD479" s="60">
        <f t="shared" si="115"/>
        <v>0</v>
      </c>
      <c r="AE479">
        <f t="shared" si="116"/>
        <v>0</v>
      </c>
      <c r="AF479" s="60">
        <f t="shared" si="117"/>
        <v>0</v>
      </c>
      <c r="AG479">
        <f t="shared" si="118"/>
        <v>0</v>
      </c>
      <c r="AH479">
        <f t="shared" si="119"/>
        <v>0</v>
      </c>
      <c r="AI479" s="60">
        <f t="shared" si="120"/>
        <v>0</v>
      </c>
      <c r="AJ479" s="60">
        <f t="shared" si="121"/>
        <v>0</v>
      </c>
      <c r="AK479" s="60">
        <f t="shared" si="124"/>
        <v>0</v>
      </c>
      <c r="AL479" s="66">
        <f t="shared" si="122"/>
        <v>0</v>
      </c>
    </row>
    <row r="480" spans="1:38" ht="15">
      <c r="A480">
        <v>469</v>
      </c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R480" s="45" t="str">
        <f>IF('CalcEng 2'!BB943&gt;0,'CalcEng 2'!BB943,"")</f>
        <v/>
      </c>
      <c r="S480" s="45" t="str">
        <f>IF('CalcEng 2'!BC943&gt;0,'CalcEng 2'!BC943,"")</f>
        <v/>
      </c>
      <c r="T480" s="45" t="str">
        <f>IF('CalcEng 2'!BD943&gt;0,'CalcEng 2'!BD943,"")</f>
        <v/>
      </c>
      <c r="U480" s="45" t="str">
        <f>IF('CalcEng 2'!BE943&gt;0,'CalcEng 2'!BE943,"")</f>
        <v/>
      </c>
      <c r="V480" s="45" t="str">
        <f>IF('CalcEng 2'!BF943&gt;0,'CalcEng 2'!BF943,"")</f>
        <v/>
      </c>
      <c r="W480" s="54">
        <f t="shared" si="111"/>
        <v>0</v>
      </c>
      <c r="X480" s="6" t="str">
        <f t="shared" si="112"/>
        <v/>
      </c>
      <c r="Y480" s="8">
        <f t="shared" si="113"/>
        <v>0</v>
      </c>
      <c r="Z480" s="57" t="str">
        <f t="shared" si="125"/>
        <v>$0.00</v>
      </c>
      <c r="AA480" s="79" t="str">
        <f t="shared" si="123"/>
        <v/>
      </c>
      <c r="AB480" s="23"/>
      <c r="AC480" s="60">
        <f t="shared" si="114"/>
        <v>0</v>
      </c>
      <c r="AD480" s="60">
        <f t="shared" si="115"/>
        <v>0</v>
      </c>
      <c r="AE480">
        <f t="shared" si="116"/>
        <v>0</v>
      </c>
      <c r="AF480" s="60">
        <f t="shared" si="117"/>
        <v>0</v>
      </c>
      <c r="AG480">
        <f t="shared" si="118"/>
        <v>0</v>
      </c>
      <c r="AH480">
        <f t="shared" si="119"/>
        <v>0</v>
      </c>
      <c r="AI480" s="60">
        <f t="shared" si="120"/>
        <v>0</v>
      </c>
      <c r="AJ480" s="60">
        <f t="shared" si="121"/>
        <v>0</v>
      </c>
      <c r="AK480" s="60">
        <f t="shared" si="124"/>
        <v>0</v>
      </c>
      <c r="AL480" s="66">
        <f t="shared" si="122"/>
        <v>0</v>
      </c>
    </row>
    <row r="481" spans="1:38" ht="15.75" thickBot="1">
      <c r="A481">
        <v>470</v>
      </c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R481" s="45" t="str">
        <f>IF('CalcEng 2'!BB945&gt;0,'CalcEng 2'!BB945,"")</f>
        <v/>
      </c>
      <c r="S481" s="45" t="str">
        <f>IF('CalcEng 2'!BC945&gt;0,'CalcEng 2'!BC945,"")</f>
        <v/>
      </c>
      <c r="T481" s="45" t="str">
        <f>IF('CalcEng 2'!BD945&gt;0,'CalcEng 2'!BD945,"")</f>
        <v/>
      </c>
      <c r="U481" s="45" t="str">
        <f>IF('CalcEng 2'!BE945&gt;0,'CalcEng 2'!BE945,"")</f>
        <v/>
      </c>
      <c r="V481" s="45" t="str">
        <f>IF('CalcEng 2'!BF945&gt;0,'CalcEng 2'!BF945,"")</f>
        <v/>
      </c>
      <c r="W481" s="55">
        <f t="shared" si="111"/>
        <v>0</v>
      </c>
      <c r="X481" s="9" t="str">
        <f t="shared" si="112"/>
        <v/>
      </c>
      <c r="Y481" s="10">
        <f t="shared" si="113"/>
        <v>0</v>
      </c>
      <c r="Z481" s="57" t="str">
        <f t="shared" si="125"/>
        <v>$0.00</v>
      </c>
      <c r="AA481" s="79" t="str">
        <f t="shared" si="123"/>
        <v/>
      </c>
      <c r="AB481" s="23"/>
      <c r="AC481" s="60">
        <f t="shared" si="114"/>
        <v>0</v>
      </c>
      <c r="AD481" s="60">
        <f t="shared" si="115"/>
        <v>0</v>
      </c>
      <c r="AE481">
        <f t="shared" si="116"/>
        <v>0</v>
      </c>
      <c r="AF481" s="60">
        <f t="shared" si="117"/>
        <v>0</v>
      </c>
      <c r="AG481">
        <f t="shared" si="118"/>
        <v>0</v>
      </c>
      <c r="AH481">
        <f t="shared" si="119"/>
        <v>0</v>
      </c>
      <c r="AI481" s="60">
        <f t="shared" si="120"/>
        <v>0</v>
      </c>
      <c r="AJ481" s="60">
        <f t="shared" si="121"/>
        <v>0</v>
      </c>
      <c r="AK481" s="60">
        <f t="shared" si="124"/>
        <v>0</v>
      </c>
      <c r="AL481" s="66">
        <f t="shared" si="122"/>
        <v>0</v>
      </c>
    </row>
    <row r="482" spans="1:38" ht="15">
      <c r="A482">
        <v>471</v>
      </c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R482" s="45" t="str">
        <f>IF('CalcEng 2'!BB947&gt;0,'CalcEng 2'!BB947,"")</f>
        <v/>
      </c>
      <c r="S482" s="45" t="str">
        <f>IF('CalcEng 2'!BC947&gt;0,'CalcEng 2'!BC947,"")</f>
        <v/>
      </c>
      <c r="T482" s="45" t="str">
        <f>IF('CalcEng 2'!BD947&gt;0,'CalcEng 2'!BD947,"")</f>
        <v/>
      </c>
      <c r="U482" s="45" t="str">
        <f>IF('CalcEng 2'!BE947&gt;0,'CalcEng 2'!BE947,"")</f>
        <v/>
      </c>
      <c r="V482" s="45" t="str">
        <f>IF('CalcEng 2'!BF947&gt;0,'CalcEng 2'!BF947,"")</f>
        <v/>
      </c>
      <c r="W482" s="54">
        <f t="shared" si="111"/>
        <v>0</v>
      </c>
      <c r="X482" s="6" t="str">
        <f t="shared" si="112"/>
        <v/>
      </c>
      <c r="Y482" s="8">
        <f t="shared" si="113"/>
        <v>0</v>
      </c>
      <c r="Z482" s="57" t="str">
        <f t="shared" si="125"/>
        <v>$0.00</v>
      </c>
      <c r="AA482" s="79" t="str">
        <f t="shared" si="123"/>
        <v/>
      </c>
      <c r="AB482" s="23"/>
      <c r="AC482" s="60">
        <f t="shared" si="114"/>
        <v>0</v>
      </c>
      <c r="AD482" s="60">
        <f t="shared" si="115"/>
        <v>0</v>
      </c>
      <c r="AE482">
        <f t="shared" si="116"/>
        <v>0</v>
      </c>
      <c r="AF482" s="60">
        <f t="shared" si="117"/>
        <v>0</v>
      </c>
      <c r="AG482">
        <f t="shared" si="118"/>
        <v>0</v>
      </c>
      <c r="AH482">
        <f t="shared" si="119"/>
        <v>0</v>
      </c>
      <c r="AI482" s="60">
        <f t="shared" si="120"/>
        <v>0</v>
      </c>
      <c r="AJ482" s="60">
        <f t="shared" si="121"/>
        <v>0</v>
      </c>
      <c r="AK482" s="60">
        <f t="shared" si="124"/>
        <v>0</v>
      </c>
      <c r="AL482" s="66">
        <f t="shared" si="122"/>
        <v>0</v>
      </c>
    </row>
    <row r="483" spans="1:38" ht="15.75" thickBot="1">
      <c r="A483">
        <v>472</v>
      </c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R483" s="45" t="str">
        <f>IF('CalcEng 2'!BB949&gt;0,'CalcEng 2'!BB949,"")</f>
        <v/>
      </c>
      <c r="S483" s="45" t="str">
        <f>IF('CalcEng 2'!BC949&gt;0,'CalcEng 2'!BC949,"")</f>
        <v/>
      </c>
      <c r="T483" s="45" t="str">
        <f>IF('CalcEng 2'!BD949&gt;0,'CalcEng 2'!BD949,"")</f>
        <v/>
      </c>
      <c r="U483" s="45" t="str">
        <f>IF('CalcEng 2'!BE949&gt;0,'CalcEng 2'!BE949,"")</f>
        <v/>
      </c>
      <c r="V483" s="45" t="str">
        <f>IF('CalcEng 2'!BF949&gt;0,'CalcEng 2'!BF949,"")</f>
        <v/>
      </c>
      <c r="W483" s="55">
        <f t="shared" si="111"/>
        <v>0</v>
      </c>
      <c r="X483" s="9" t="str">
        <f t="shared" si="112"/>
        <v/>
      </c>
      <c r="Y483" s="10">
        <f t="shared" si="113"/>
        <v>0</v>
      </c>
      <c r="Z483" s="57" t="str">
        <f t="shared" si="125"/>
        <v>$0.00</v>
      </c>
      <c r="AA483" s="79" t="str">
        <f t="shared" si="123"/>
        <v/>
      </c>
      <c r="AB483" s="23"/>
      <c r="AC483" s="60">
        <f t="shared" si="114"/>
        <v>0</v>
      </c>
      <c r="AD483" s="60">
        <f t="shared" si="115"/>
        <v>0</v>
      </c>
      <c r="AE483">
        <f t="shared" si="116"/>
        <v>0</v>
      </c>
      <c r="AF483" s="60">
        <f t="shared" si="117"/>
        <v>0</v>
      </c>
      <c r="AG483">
        <f t="shared" si="118"/>
        <v>0</v>
      </c>
      <c r="AH483">
        <f t="shared" si="119"/>
        <v>0</v>
      </c>
      <c r="AI483" s="60">
        <f t="shared" si="120"/>
        <v>0</v>
      </c>
      <c r="AJ483" s="60">
        <f t="shared" si="121"/>
        <v>0</v>
      </c>
      <c r="AK483" s="60">
        <f t="shared" si="124"/>
        <v>0</v>
      </c>
      <c r="AL483" s="66">
        <f t="shared" si="122"/>
        <v>0</v>
      </c>
    </row>
    <row r="484" spans="1:38" ht="15">
      <c r="A484">
        <v>473</v>
      </c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R484" s="45" t="str">
        <f>IF('CalcEng 2'!BB951&gt;0,'CalcEng 2'!BB951,"")</f>
        <v/>
      </c>
      <c r="S484" s="45" t="str">
        <f>IF('CalcEng 2'!BC951&gt;0,'CalcEng 2'!BC951,"")</f>
        <v/>
      </c>
      <c r="T484" s="45" t="str">
        <f>IF('CalcEng 2'!BD951&gt;0,'CalcEng 2'!BD951,"")</f>
        <v/>
      </c>
      <c r="U484" s="45" t="str">
        <f>IF('CalcEng 2'!BE951&gt;0,'CalcEng 2'!BE951,"")</f>
        <v/>
      </c>
      <c r="V484" s="45" t="str">
        <f>IF('CalcEng 2'!BF951&gt;0,'CalcEng 2'!BF951,"")</f>
        <v/>
      </c>
      <c r="W484" s="54">
        <f t="shared" si="111"/>
        <v>0</v>
      </c>
      <c r="X484" s="6" t="str">
        <f t="shared" si="112"/>
        <v/>
      </c>
      <c r="Y484" s="8">
        <f t="shared" si="113"/>
        <v>0</v>
      </c>
      <c r="Z484" s="57" t="str">
        <f t="shared" si="125"/>
        <v>$0.00</v>
      </c>
      <c r="AA484" s="79" t="str">
        <f t="shared" si="123"/>
        <v/>
      </c>
      <c r="AB484" s="23"/>
      <c r="AC484" s="60">
        <f t="shared" si="114"/>
        <v>0</v>
      </c>
      <c r="AD484" s="60">
        <f t="shared" si="115"/>
        <v>0</v>
      </c>
      <c r="AE484">
        <f t="shared" si="116"/>
        <v>0</v>
      </c>
      <c r="AF484" s="60">
        <f t="shared" si="117"/>
        <v>0</v>
      </c>
      <c r="AG484">
        <f t="shared" si="118"/>
        <v>0</v>
      </c>
      <c r="AH484">
        <f t="shared" si="119"/>
        <v>0</v>
      </c>
      <c r="AI484" s="60">
        <f t="shared" si="120"/>
        <v>0</v>
      </c>
      <c r="AJ484" s="60">
        <f t="shared" si="121"/>
        <v>0</v>
      </c>
      <c r="AK484" s="60">
        <f t="shared" si="124"/>
        <v>0</v>
      </c>
      <c r="AL484" s="66">
        <f t="shared" si="122"/>
        <v>0</v>
      </c>
    </row>
    <row r="485" spans="1:38" ht="15.75" thickBot="1">
      <c r="A485">
        <v>474</v>
      </c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R485" s="45" t="str">
        <f>IF('CalcEng 2'!BB953&gt;0,'CalcEng 2'!BB953,"")</f>
        <v/>
      </c>
      <c r="S485" s="45" t="str">
        <f>IF('CalcEng 2'!BC953&gt;0,'CalcEng 2'!BC953,"")</f>
        <v/>
      </c>
      <c r="T485" s="45" t="str">
        <f>IF('CalcEng 2'!BD953&gt;0,'CalcEng 2'!BD953,"")</f>
        <v/>
      </c>
      <c r="U485" s="45" t="str">
        <f>IF('CalcEng 2'!BE953&gt;0,'CalcEng 2'!BE953,"")</f>
        <v/>
      </c>
      <c r="V485" s="45" t="str">
        <f>IF('CalcEng 2'!BF953&gt;0,'CalcEng 2'!BF953,"")</f>
        <v/>
      </c>
      <c r="W485" s="55">
        <f t="shared" si="111"/>
        <v>0</v>
      </c>
      <c r="X485" s="9" t="str">
        <f t="shared" si="112"/>
        <v/>
      </c>
      <c r="Y485" s="10">
        <f t="shared" si="113"/>
        <v>0</v>
      </c>
      <c r="Z485" s="57" t="str">
        <f t="shared" si="125"/>
        <v>$0.00</v>
      </c>
      <c r="AA485" s="79" t="str">
        <f t="shared" si="123"/>
        <v/>
      </c>
      <c r="AB485" s="23"/>
      <c r="AC485" s="60">
        <f t="shared" si="114"/>
        <v>0</v>
      </c>
      <c r="AD485" s="60">
        <f t="shared" si="115"/>
        <v>0</v>
      </c>
      <c r="AE485">
        <f t="shared" si="116"/>
        <v>0</v>
      </c>
      <c r="AF485" s="60">
        <f t="shared" si="117"/>
        <v>0</v>
      </c>
      <c r="AG485">
        <f t="shared" si="118"/>
        <v>0</v>
      </c>
      <c r="AH485">
        <f t="shared" si="119"/>
        <v>0</v>
      </c>
      <c r="AI485" s="60">
        <f t="shared" si="120"/>
        <v>0</v>
      </c>
      <c r="AJ485" s="60">
        <f t="shared" si="121"/>
        <v>0</v>
      </c>
      <c r="AK485" s="60">
        <f t="shared" si="124"/>
        <v>0</v>
      </c>
      <c r="AL485" s="66">
        <f t="shared" si="122"/>
        <v>0</v>
      </c>
    </row>
    <row r="486" spans="1:38" ht="15">
      <c r="A486">
        <v>475</v>
      </c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R486" s="45" t="str">
        <f>IF('CalcEng 2'!BB955&gt;0,'CalcEng 2'!BB955,"")</f>
        <v/>
      </c>
      <c r="S486" s="45" t="str">
        <f>IF('CalcEng 2'!BC955&gt;0,'CalcEng 2'!BC955,"")</f>
        <v/>
      </c>
      <c r="T486" s="45" t="str">
        <f>IF('CalcEng 2'!BD955&gt;0,'CalcEng 2'!BD955,"")</f>
        <v/>
      </c>
      <c r="U486" s="45" t="str">
        <f>IF('CalcEng 2'!BE955&gt;0,'CalcEng 2'!BE955,"")</f>
        <v/>
      </c>
      <c r="V486" s="45" t="str">
        <f>IF('CalcEng 2'!BF955&gt;0,'CalcEng 2'!BF955,"")</f>
        <v/>
      </c>
      <c r="W486" s="54">
        <f t="shared" si="111"/>
        <v>0</v>
      </c>
      <c r="X486" s="6" t="str">
        <f t="shared" si="112"/>
        <v/>
      </c>
      <c r="Y486" s="8">
        <f t="shared" si="113"/>
        <v>0</v>
      </c>
      <c r="Z486" s="57" t="str">
        <f t="shared" si="125"/>
        <v>$0.00</v>
      </c>
      <c r="AA486" s="79" t="str">
        <f t="shared" si="123"/>
        <v/>
      </c>
      <c r="AB486" s="23"/>
      <c r="AC486" s="60">
        <f t="shared" si="114"/>
        <v>0</v>
      </c>
      <c r="AD486" s="60">
        <f t="shared" si="115"/>
        <v>0</v>
      </c>
      <c r="AE486">
        <f t="shared" si="116"/>
        <v>0</v>
      </c>
      <c r="AF486" s="60">
        <f t="shared" si="117"/>
        <v>0</v>
      </c>
      <c r="AG486">
        <f t="shared" si="118"/>
        <v>0</v>
      </c>
      <c r="AH486">
        <f t="shared" si="119"/>
        <v>0</v>
      </c>
      <c r="AI486" s="60">
        <f t="shared" si="120"/>
        <v>0</v>
      </c>
      <c r="AJ486" s="60">
        <f t="shared" si="121"/>
        <v>0</v>
      </c>
      <c r="AK486" s="60">
        <f t="shared" si="124"/>
        <v>0</v>
      </c>
      <c r="AL486" s="66">
        <f t="shared" si="122"/>
        <v>0</v>
      </c>
    </row>
    <row r="487" spans="1:38" ht="15.75" thickBot="1">
      <c r="A487">
        <v>476</v>
      </c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R487" s="45" t="str">
        <f>IF('CalcEng 2'!BB957&gt;0,'CalcEng 2'!BB957,"")</f>
        <v/>
      </c>
      <c r="S487" s="45" t="str">
        <f>IF('CalcEng 2'!BC957&gt;0,'CalcEng 2'!BC957,"")</f>
        <v/>
      </c>
      <c r="T487" s="45" t="str">
        <f>IF('CalcEng 2'!BD957&gt;0,'CalcEng 2'!BD957,"")</f>
        <v/>
      </c>
      <c r="U487" s="45" t="str">
        <f>IF('CalcEng 2'!BE957&gt;0,'CalcEng 2'!BE957,"")</f>
        <v/>
      </c>
      <c r="V487" s="45" t="str">
        <f>IF('CalcEng 2'!BF957&gt;0,'CalcEng 2'!BF957,"")</f>
        <v/>
      </c>
      <c r="W487" s="55">
        <f t="shared" si="111"/>
        <v>0</v>
      </c>
      <c r="X487" s="9" t="str">
        <f t="shared" si="112"/>
        <v/>
      </c>
      <c r="Y487" s="10">
        <f t="shared" si="113"/>
        <v>0</v>
      </c>
      <c r="Z487" s="57" t="str">
        <f t="shared" si="125"/>
        <v>$0.00</v>
      </c>
      <c r="AA487" s="79" t="str">
        <f t="shared" si="123"/>
        <v/>
      </c>
      <c r="AB487" s="23"/>
      <c r="AC487" s="60">
        <f t="shared" si="114"/>
        <v>0</v>
      </c>
      <c r="AD487" s="60">
        <f t="shared" si="115"/>
        <v>0</v>
      </c>
      <c r="AE487">
        <f t="shared" si="116"/>
        <v>0</v>
      </c>
      <c r="AF487" s="60">
        <f t="shared" si="117"/>
        <v>0</v>
      </c>
      <c r="AG487">
        <f t="shared" si="118"/>
        <v>0</v>
      </c>
      <c r="AH487">
        <f t="shared" si="119"/>
        <v>0</v>
      </c>
      <c r="AI487" s="60">
        <f t="shared" si="120"/>
        <v>0</v>
      </c>
      <c r="AJ487" s="60">
        <f t="shared" si="121"/>
        <v>0</v>
      </c>
      <c r="AK487" s="60">
        <f t="shared" si="124"/>
        <v>0</v>
      </c>
      <c r="AL487" s="66">
        <f t="shared" si="122"/>
        <v>0</v>
      </c>
    </row>
    <row r="488" spans="1:38" ht="15">
      <c r="A488">
        <v>477</v>
      </c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R488" s="45" t="str">
        <f>IF('CalcEng 2'!BB959&gt;0,'CalcEng 2'!BB959,"")</f>
        <v/>
      </c>
      <c r="S488" s="45" t="str">
        <f>IF('CalcEng 2'!BC959&gt;0,'CalcEng 2'!BC959,"")</f>
        <v/>
      </c>
      <c r="T488" s="45" t="str">
        <f>IF('CalcEng 2'!BD959&gt;0,'CalcEng 2'!BD959,"")</f>
        <v/>
      </c>
      <c r="U488" s="45" t="str">
        <f>IF('CalcEng 2'!BE959&gt;0,'CalcEng 2'!BE959,"")</f>
        <v/>
      </c>
      <c r="V488" s="45" t="str">
        <f>IF('CalcEng 2'!BF959&gt;0,'CalcEng 2'!BF959,"")</f>
        <v/>
      </c>
      <c r="W488" s="54">
        <f t="shared" si="111"/>
        <v>0</v>
      </c>
      <c r="X488" s="6" t="str">
        <f t="shared" si="112"/>
        <v/>
      </c>
      <c r="Y488" s="8">
        <f t="shared" si="113"/>
        <v>0</v>
      </c>
      <c r="Z488" s="57" t="str">
        <f t="shared" si="125"/>
        <v>$0.00</v>
      </c>
      <c r="AA488" s="79" t="str">
        <f t="shared" si="123"/>
        <v/>
      </c>
      <c r="AB488" s="23"/>
      <c r="AC488" s="60">
        <f t="shared" si="114"/>
        <v>0</v>
      </c>
      <c r="AD488" s="60">
        <f t="shared" si="115"/>
        <v>0</v>
      </c>
      <c r="AE488">
        <f t="shared" si="116"/>
        <v>0</v>
      </c>
      <c r="AF488" s="60">
        <f t="shared" si="117"/>
        <v>0</v>
      </c>
      <c r="AG488">
        <f t="shared" si="118"/>
        <v>0</v>
      </c>
      <c r="AH488">
        <f t="shared" si="119"/>
        <v>0</v>
      </c>
      <c r="AI488" s="60">
        <f t="shared" si="120"/>
        <v>0</v>
      </c>
      <c r="AJ488" s="60">
        <f t="shared" si="121"/>
        <v>0</v>
      </c>
      <c r="AK488" s="60">
        <f t="shared" si="124"/>
        <v>0</v>
      </c>
      <c r="AL488" s="66">
        <f t="shared" si="122"/>
        <v>0</v>
      </c>
    </row>
    <row r="489" spans="1:38" ht="15.75" thickBot="1">
      <c r="A489">
        <v>478</v>
      </c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R489" s="45" t="str">
        <f>IF('CalcEng 2'!BB961&gt;0,'CalcEng 2'!BB961,"")</f>
        <v/>
      </c>
      <c r="S489" s="45" t="str">
        <f>IF('CalcEng 2'!BC961&gt;0,'CalcEng 2'!BC961,"")</f>
        <v/>
      </c>
      <c r="T489" s="45" t="str">
        <f>IF('CalcEng 2'!BD961&gt;0,'CalcEng 2'!BD961,"")</f>
        <v/>
      </c>
      <c r="U489" s="45" t="str">
        <f>IF('CalcEng 2'!BE961&gt;0,'CalcEng 2'!BE961,"")</f>
        <v/>
      </c>
      <c r="V489" s="45" t="str">
        <f>IF('CalcEng 2'!BF961&gt;0,'CalcEng 2'!BF961,"")</f>
        <v/>
      </c>
      <c r="W489" s="55">
        <f t="shared" si="111"/>
        <v>0</v>
      </c>
      <c r="X489" s="9" t="str">
        <f t="shared" si="112"/>
        <v/>
      </c>
      <c r="Y489" s="10">
        <f t="shared" si="113"/>
        <v>0</v>
      </c>
      <c r="Z489" s="57" t="str">
        <f t="shared" si="125"/>
        <v>$0.00</v>
      </c>
      <c r="AA489" s="79" t="str">
        <f t="shared" si="123"/>
        <v/>
      </c>
      <c r="AB489" s="23"/>
      <c r="AC489" s="60">
        <f t="shared" si="114"/>
        <v>0</v>
      </c>
      <c r="AD489" s="60">
        <f t="shared" si="115"/>
        <v>0</v>
      </c>
      <c r="AE489">
        <f t="shared" si="116"/>
        <v>0</v>
      </c>
      <c r="AF489" s="60">
        <f t="shared" si="117"/>
        <v>0</v>
      </c>
      <c r="AG489">
        <f t="shared" si="118"/>
        <v>0</v>
      </c>
      <c r="AH489">
        <f t="shared" si="119"/>
        <v>0</v>
      </c>
      <c r="AI489" s="60">
        <f t="shared" si="120"/>
        <v>0</v>
      </c>
      <c r="AJ489" s="60">
        <f t="shared" si="121"/>
        <v>0</v>
      </c>
      <c r="AK489" s="60">
        <f t="shared" si="124"/>
        <v>0</v>
      </c>
      <c r="AL489" s="66">
        <f t="shared" si="122"/>
        <v>0</v>
      </c>
    </row>
    <row r="490" spans="1:38" ht="15">
      <c r="A490">
        <v>479</v>
      </c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R490" s="45" t="str">
        <f>IF('CalcEng 2'!BB963&gt;0,'CalcEng 2'!BB963,"")</f>
        <v/>
      </c>
      <c r="S490" s="45" t="str">
        <f>IF('CalcEng 2'!BC963&gt;0,'CalcEng 2'!BC963,"")</f>
        <v/>
      </c>
      <c r="T490" s="45" t="str">
        <f>IF('CalcEng 2'!BD963&gt;0,'CalcEng 2'!BD963,"")</f>
        <v/>
      </c>
      <c r="U490" s="45" t="str">
        <f>IF('CalcEng 2'!BE963&gt;0,'CalcEng 2'!BE963,"")</f>
        <v/>
      </c>
      <c r="V490" s="45" t="str">
        <f>IF('CalcEng 2'!BF963&gt;0,'CalcEng 2'!BF963,"")</f>
        <v/>
      </c>
      <c r="W490" s="54">
        <f t="shared" si="111"/>
        <v>0</v>
      </c>
      <c r="X490" s="6" t="str">
        <f t="shared" si="112"/>
        <v/>
      </c>
      <c r="Y490" s="8">
        <f t="shared" si="113"/>
        <v>0</v>
      </c>
      <c r="Z490" s="57" t="str">
        <f t="shared" si="125"/>
        <v>$0.00</v>
      </c>
      <c r="AA490" s="79" t="str">
        <f t="shared" si="123"/>
        <v/>
      </c>
      <c r="AB490" s="23"/>
      <c r="AC490" s="60">
        <f t="shared" si="114"/>
        <v>0</v>
      </c>
      <c r="AD490" s="60">
        <f t="shared" si="115"/>
        <v>0</v>
      </c>
      <c r="AE490">
        <f t="shared" si="116"/>
        <v>0</v>
      </c>
      <c r="AF490" s="60">
        <f t="shared" si="117"/>
        <v>0</v>
      </c>
      <c r="AG490">
        <f t="shared" si="118"/>
        <v>0</v>
      </c>
      <c r="AH490">
        <f t="shared" si="119"/>
        <v>0</v>
      </c>
      <c r="AI490" s="60">
        <f t="shared" si="120"/>
        <v>0</v>
      </c>
      <c r="AJ490" s="60">
        <f t="shared" si="121"/>
        <v>0</v>
      </c>
      <c r="AK490" s="60">
        <f t="shared" si="124"/>
        <v>0</v>
      </c>
      <c r="AL490" s="66">
        <f t="shared" si="122"/>
        <v>0</v>
      </c>
    </row>
    <row r="491" spans="1:38" ht="15.75" thickBot="1">
      <c r="A491">
        <v>480</v>
      </c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R491" s="45" t="str">
        <f>IF('CalcEng 2'!BB965&gt;0,'CalcEng 2'!BB965,"")</f>
        <v/>
      </c>
      <c r="S491" s="45" t="str">
        <f>IF('CalcEng 2'!BC965&gt;0,'CalcEng 2'!BC965,"")</f>
        <v/>
      </c>
      <c r="T491" s="45" t="str">
        <f>IF('CalcEng 2'!BD965&gt;0,'CalcEng 2'!BD965,"")</f>
        <v/>
      </c>
      <c r="U491" s="45" t="str">
        <f>IF('CalcEng 2'!BE965&gt;0,'CalcEng 2'!BE965,"")</f>
        <v/>
      </c>
      <c r="V491" s="45" t="str">
        <f>IF('CalcEng 2'!BF965&gt;0,'CalcEng 2'!BF965,"")</f>
        <v/>
      </c>
      <c r="W491" s="55">
        <f t="shared" si="111"/>
        <v>0</v>
      </c>
      <c r="X491" s="9" t="str">
        <f t="shared" si="112"/>
        <v/>
      </c>
      <c r="Y491" s="10">
        <f t="shared" si="113"/>
        <v>0</v>
      </c>
      <c r="Z491" s="57" t="str">
        <f t="shared" si="125"/>
        <v>$0.00</v>
      </c>
      <c r="AA491" s="79" t="str">
        <f t="shared" si="123"/>
        <v/>
      </c>
      <c r="AB491" s="23"/>
      <c r="AC491" s="60">
        <f t="shared" si="114"/>
        <v>0</v>
      </c>
      <c r="AD491" s="60">
        <f t="shared" si="115"/>
        <v>0</v>
      </c>
      <c r="AE491">
        <f t="shared" si="116"/>
        <v>0</v>
      </c>
      <c r="AF491" s="60">
        <f t="shared" si="117"/>
        <v>0</v>
      </c>
      <c r="AG491">
        <f t="shared" si="118"/>
        <v>0</v>
      </c>
      <c r="AH491">
        <f t="shared" si="119"/>
        <v>0</v>
      </c>
      <c r="AI491" s="60">
        <f t="shared" si="120"/>
        <v>0</v>
      </c>
      <c r="AJ491" s="60">
        <f t="shared" si="121"/>
        <v>0</v>
      </c>
      <c r="AK491" s="60">
        <f t="shared" si="124"/>
        <v>0</v>
      </c>
      <c r="AL491" s="66">
        <f t="shared" si="122"/>
        <v>0</v>
      </c>
    </row>
    <row r="492" spans="1:38" ht="15">
      <c r="A492">
        <v>481</v>
      </c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R492" s="45" t="str">
        <f>IF('CalcEng 2'!BB967&gt;0,'CalcEng 2'!BB967,"")</f>
        <v/>
      </c>
      <c r="S492" s="45" t="str">
        <f>IF('CalcEng 2'!BC967&gt;0,'CalcEng 2'!BC967,"")</f>
        <v/>
      </c>
      <c r="T492" s="45" t="str">
        <f>IF('CalcEng 2'!BD967&gt;0,'CalcEng 2'!BD967,"")</f>
        <v/>
      </c>
      <c r="U492" s="45" t="str">
        <f>IF('CalcEng 2'!BE967&gt;0,'CalcEng 2'!BE967,"")</f>
        <v/>
      </c>
      <c r="V492" s="45" t="str">
        <f>IF('CalcEng 2'!BF967&gt;0,'CalcEng 2'!BF967,"")</f>
        <v/>
      </c>
      <c r="W492" s="54">
        <f t="shared" si="111"/>
        <v>0</v>
      </c>
      <c r="X492" s="6" t="str">
        <f t="shared" si="112"/>
        <v/>
      </c>
      <c r="Y492" s="8">
        <f t="shared" si="113"/>
        <v>0</v>
      </c>
      <c r="Z492" s="57" t="str">
        <f t="shared" si="125"/>
        <v>$0.00</v>
      </c>
      <c r="AA492" s="79" t="str">
        <f t="shared" si="123"/>
        <v/>
      </c>
      <c r="AB492" s="23"/>
      <c r="AC492" s="60">
        <f t="shared" si="114"/>
        <v>0</v>
      </c>
      <c r="AD492" s="60">
        <f t="shared" si="115"/>
        <v>0</v>
      </c>
      <c r="AE492">
        <f t="shared" si="116"/>
        <v>0</v>
      </c>
      <c r="AF492" s="60">
        <f t="shared" si="117"/>
        <v>0</v>
      </c>
      <c r="AG492">
        <f t="shared" si="118"/>
        <v>0</v>
      </c>
      <c r="AH492">
        <f t="shared" si="119"/>
        <v>0</v>
      </c>
      <c r="AI492" s="60">
        <f t="shared" si="120"/>
        <v>0</v>
      </c>
      <c r="AJ492" s="60">
        <f t="shared" si="121"/>
        <v>0</v>
      </c>
      <c r="AK492" s="60">
        <f t="shared" si="124"/>
        <v>0</v>
      </c>
      <c r="AL492" s="66">
        <f t="shared" si="122"/>
        <v>0</v>
      </c>
    </row>
    <row r="493" spans="1:38" ht="15.75" thickBot="1">
      <c r="A493">
        <v>482</v>
      </c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R493" s="45" t="str">
        <f>IF('CalcEng 2'!BB969&gt;0,'CalcEng 2'!BB969,"")</f>
        <v/>
      </c>
      <c r="S493" s="45" t="str">
        <f>IF('CalcEng 2'!BC969&gt;0,'CalcEng 2'!BC969,"")</f>
        <v/>
      </c>
      <c r="T493" s="45" t="str">
        <f>IF('CalcEng 2'!BD969&gt;0,'CalcEng 2'!BD969,"")</f>
        <v/>
      </c>
      <c r="U493" s="45" t="str">
        <f>IF('CalcEng 2'!BE969&gt;0,'CalcEng 2'!BE969,"")</f>
        <v/>
      </c>
      <c r="V493" s="45" t="str">
        <f>IF('CalcEng 2'!BF969&gt;0,'CalcEng 2'!BF969,"")</f>
        <v/>
      </c>
      <c r="W493" s="55">
        <f t="shared" si="111"/>
        <v>0</v>
      </c>
      <c r="X493" s="9" t="str">
        <f t="shared" si="112"/>
        <v/>
      </c>
      <c r="Y493" s="10">
        <f t="shared" si="113"/>
        <v>0</v>
      </c>
      <c r="Z493" s="57" t="str">
        <f t="shared" si="125"/>
        <v>$0.00</v>
      </c>
      <c r="AA493" s="79" t="str">
        <f t="shared" si="123"/>
        <v/>
      </c>
      <c r="AB493" s="23"/>
      <c r="AC493" s="60">
        <f t="shared" si="114"/>
        <v>0</v>
      </c>
      <c r="AD493" s="60">
        <f t="shared" si="115"/>
        <v>0</v>
      </c>
      <c r="AE493">
        <f t="shared" si="116"/>
        <v>0</v>
      </c>
      <c r="AF493" s="60">
        <f t="shared" si="117"/>
        <v>0</v>
      </c>
      <c r="AG493">
        <f t="shared" si="118"/>
        <v>0</v>
      </c>
      <c r="AH493">
        <f t="shared" si="119"/>
        <v>0</v>
      </c>
      <c r="AI493" s="60">
        <f t="shared" si="120"/>
        <v>0</v>
      </c>
      <c r="AJ493" s="60">
        <f t="shared" si="121"/>
        <v>0</v>
      </c>
      <c r="AK493" s="60">
        <f t="shared" si="124"/>
        <v>0</v>
      </c>
      <c r="AL493" s="66">
        <f t="shared" si="122"/>
        <v>0</v>
      </c>
    </row>
    <row r="494" spans="1:38" ht="15">
      <c r="A494">
        <v>483</v>
      </c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R494" s="45" t="str">
        <f>IF('CalcEng 2'!BB971&gt;0,'CalcEng 2'!BB971,"")</f>
        <v/>
      </c>
      <c r="S494" s="45" t="str">
        <f>IF('CalcEng 2'!BC971&gt;0,'CalcEng 2'!BC971,"")</f>
        <v/>
      </c>
      <c r="T494" s="45" t="str">
        <f>IF('CalcEng 2'!BD971&gt;0,'CalcEng 2'!BD971,"")</f>
        <v/>
      </c>
      <c r="U494" s="45" t="str">
        <f>IF('CalcEng 2'!BE971&gt;0,'CalcEng 2'!BE971,"")</f>
        <v/>
      </c>
      <c r="V494" s="45" t="str">
        <f>IF('CalcEng 2'!BF971&gt;0,'CalcEng 2'!BF971,"")</f>
        <v/>
      </c>
      <c r="W494" s="54">
        <f t="shared" si="111"/>
        <v>0</v>
      </c>
      <c r="X494" s="6" t="str">
        <f t="shared" si="112"/>
        <v/>
      </c>
      <c r="Y494" s="8">
        <f t="shared" si="113"/>
        <v>0</v>
      </c>
      <c r="Z494" s="57" t="str">
        <f t="shared" si="125"/>
        <v>$0.00</v>
      </c>
      <c r="AA494" s="79" t="str">
        <f t="shared" si="123"/>
        <v/>
      </c>
      <c r="AB494" s="23"/>
      <c r="AC494" s="60">
        <f t="shared" si="114"/>
        <v>0</v>
      </c>
      <c r="AD494" s="60">
        <f t="shared" si="115"/>
        <v>0</v>
      </c>
      <c r="AE494">
        <f t="shared" si="116"/>
        <v>0</v>
      </c>
      <c r="AF494" s="60">
        <f t="shared" si="117"/>
        <v>0</v>
      </c>
      <c r="AG494">
        <f t="shared" si="118"/>
        <v>0</v>
      </c>
      <c r="AH494">
        <f t="shared" si="119"/>
        <v>0</v>
      </c>
      <c r="AI494" s="60">
        <f t="shared" si="120"/>
        <v>0</v>
      </c>
      <c r="AJ494" s="60">
        <f t="shared" si="121"/>
        <v>0</v>
      </c>
      <c r="AK494" s="60">
        <f t="shared" si="124"/>
        <v>0</v>
      </c>
      <c r="AL494" s="66">
        <f t="shared" si="122"/>
        <v>0</v>
      </c>
    </row>
    <row r="495" spans="1:38" ht="15.75" thickBot="1">
      <c r="A495">
        <v>484</v>
      </c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R495" s="45" t="str">
        <f>IF('CalcEng 2'!BB973&gt;0,'CalcEng 2'!BB973,"")</f>
        <v/>
      </c>
      <c r="S495" s="45" t="str">
        <f>IF('CalcEng 2'!BC973&gt;0,'CalcEng 2'!BC973,"")</f>
        <v/>
      </c>
      <c r="T495" s="45" t="str">
        <f>IF('CalcEng 2'!BD973&gt;0,'CalcEng 2'!BD973,"")</f>
        <v/>
      </c>
      <c r="U495" s="45" t="str">
        <f>IF('CalcEng 2'!BE973&gt;0,'CalcEng 2'!BE973,"")</f>
        <v/>
      </c>
      <c r="V495" s="45" t="str">
        <f>IF('CalcEng 2'!BF973&gt;0,'CalcEng 2'!BF973,"")</f>
        <v/>
      </c>
      <c r="W495" s="55">
        <f t="shared" si="111"/>
        <v>0</v>
      </c>
      <c r="X495" s="9" t="str">
        <f t="shared" si="112"/>
        <v/>
      </c>
      <c r="Y495" s="10">
        <f t="shared" si="113"/>
        <v>0</v>
      </c>
      <c r="Z495" s="57" t="str">
        <f t="shared" si="125"/>
        <v>$0.00</v>
      </c>
      <c r="AA495" s="79" t="str">
        <f t="shared" si="123"/>
        <v/>
      </c>
      <c r="AB495" s="23"/>
      <c r="AC495" s="60">
        <f t="shared" si="114"/>
        <v>0</v>
      </c>
      <c r="AD495" s="60">
        <f t="shared" si="115"/>
        <v>0</v>
      </c>
      <c r="AE495">
        <f t="shared" si="116"/>
        <v>0</v>
      </c>
      <c r="AF495" s="60">
        <f t="shared" si="117"/>
        <v>0</v>
      </c>
      <c r="AG495">
        <f t="shared" si="118"/>
        <v>0</v>
      </c>
      <c r="AH495">
        <f t="shared" si="119"/>
        <v>0</v>
      </c>
      <c r="AI495" s="60">
        <f t="shared" si="120"/>
        <v>0</v>
      </c>
      <c r="AJ495" s="60">
        <f t="shared" si="121"/>
        <v>0</v>
      </c>
      <c r="AK495" s="60">
        <f t="shared" si="124"/>
        <v>0</v>
      </c>
      <c r="AL495" s="66">
        <f t="shared" si="122"/>
        <v>0</v>
      </c>
    </row>
    <row r="496" spans="1:38" ht="15">
      <c r="A496">
        <v>485</v>
      </c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R496" s="45" t="str">
        <f>IF('CalcEng 2'!BB975&gt;0,'CalcEng 2'!BB975,"")</f>
        <v/>
      </c>
      <c r="S496" s="45" t="str">
        <f>IF('CalcEng 2'!BC975&gt;0,'CalcEng 2'!BC975,"")</f>
        <v/>
      </c>
      <c r="T496" s="45" t="str">
        <f>IF('CalcEng 2'!BD975&gt;0,'CalcEng 2'!BD975,"")</f>
        <v/>
      </c>
      <c r="U496" s="45" t="str">
        <f>IF('CalcEng 2'!BE975&gt;0,'CalcEng 2'!BE975,"")</f>
        <v/>
      </c>
      <c r="V496" s="45" t="str">
        <f>IF('CalcEng 2'!BF975&gt;0,'CalcEng 2'!BF975,"")</f>
        <v/>
      </c>
      <c r="W496" s="54">
        <f t="shared" si="111"/>
        <v>0</v>
      </c>
      <c r="X496" s="6" t="str">
        <f t="shared" si="112"/>
        <v/>
      </c>
      <c r="Y496" s="8">
        <f t="shared" si="113"/>
        <v>0</v>
      </c>
      <c r="Z496" s="57" t="str">
        <f t="shared" si="125"/>
        <v>$0.00</v>
      </c>
      <c r="AA496" s="79" t="str">
        <f t="shared" si="123"/>
        <v/>
      </c>
      <c r="AB496" s="23"/>
      <c r="AC496" s="60">
        <f t="shared" si="114"/>
        <v>0</v>
      </c>
      <c r="AD496" s="60">
        <f t="shared" si="115"/>
        <v>0</v>
      </c>
      <c r="AE496">
        <f t="shared" si="116"/>
        <v>0</v>
      </c>
      <c r="AF496" s="60">
        <f t="shared" si="117"/>
        <v>0</v>
      </c>
      <c r="AG496">
        <f t="shared" si="118"/>
        <v>0</v>
      </c>
      <c r="AH496">
        <f t="shared" si="119"/>
        <v>0</v>
      </c>
      <c r="AI496" s="60">
        <f t="shared" si="120"/>
        <v>0</v>
      </c>
      <c r="AJ496" s="60">
        <f t="shared" si="121"/>
        <v>0</v>
      </c>
      <c r="AK496" s="60">
        <f t="shared" si="124"/>
        <v>0</v>
      </c>
      <c r="AL496" s="66">
        <f t="shared" si="122"/>
        <v>0</v>
      </c>
    </row>
    <row r="497" spans="1:38" ht="15.75" thickBot="1">
      <c r="A497">
        <v>486</v>
      </c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R497" s="45" t="str">
        <f>IF('CalcEng 2'!BB977&gt;0,'CalcEng 2'!BB977,"")</f>
        <v/>
      </c>
      <c r="S497" s="45" t="str">
        <f>IF('CalcEng 2'!BC977&gt;0,'CalcEng 2'!BC977,"")</f>
        <v/>
      </c>
      <c r="T497" s="45" t="str">
        <f>IF('CalcEng 2'!BD977&gt;0,'CalcEng 2'!BD977,"")</f>
        <v/>
      </c>
      <c r="U497" s="45" t="str">
        <f>IF('CalcEng 2'!BE977&gt;0,'CalcEng 2'!BE977,"")</f>
        <v/>
      </c>
      <c r="V497" s="45" t="str">
        <f>IF('CalcEng 2'!BF977&gt;0,'CalcEng 2'!BF977,"")</f>
        <v/>
      </c>
      <c r="W497" s="55">
        <f t="shared" si="111"/>
        <v>0</v>
      </c>
      <c r="X497" s="9" t="str">
        <f t="shared" si="112"/>
        <v/>
      </c>
      <c r="Y497" s="10">
        <f t="shared" si="113"/>
        <v>0</v>
      </c>
      <c r="Z497" s="57" t="str">
        <f t="shared" si="125"/>
        <v>$0.00</v>
      </c>
      <c r="AA497" s="79" t="str">
        <f t="shared" si="123"/>
        <v/>
      </c>
      <c r="AB497" s="23"/>
      <c r="AC497" s="60">
        <f t="shared" si="114"/>
        <v>0</v>
      </c>
      <c r="AD497" s="60">
        <f t="shared" si="115"/>
        <v>0</v>
      </c>
      <c r="AE497">
        <f t="shared" si="116"/>
        <v>0</v>
      </c>
      <c r="AF497" s="60">
        <f t="shared" si="117"/>
        <v>0</v>
      </c>
      <c r="AG497">
        <f t="shared" si="118"/>
        <v>0</v>
      </c>
      <c r="AH497">
        <f t="shared" si="119"/>
        <v>0</v>
      </c>
      <c r="AI497" s="60">
        <f t="shared" si="120"/>
        <v>0</v>
      </c>
      <c r="AJ497" s="60">
        <f t="shared" si="121"/>
        <v>0</v>
      </c>
      <c r="AK497" s="60">
        <f t="shared" si="124"/>
        <v>0</v>
      </c>
      <c r="AL497" s="66">
        <f t="shared" si="122"/>
        <v>0</v>
      </c>
    </row>
    <row r="498" spans="1:38" ht="15">
      <c r="A498">
        <v>487</v>
      </c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R498" s="45" t="str">
        <f>IF('CalcEng 2'!BB979&gt;0,'CalcEng 2'!BB979,"")</f>
        <v/>
      </c>
      <c r="S498" s="45" t="str">
        <f>IF('CalcEng 2'!BC979&gt;0,'CalcEng 2'!BC979,"")</f>
        <v/>
      </c>
      <c r="T498" s="45" t="str">
        <f>IF('CalcEng 2'!BD979&gt;0,'CalcEng 2'!BD979,"")</f>
        <v/>
      </c>
      <c r="U498" s="45" t="str">
        <f>IF('CalcEng 2'!BE979&gt;0,'CalcEng 2'!BE979,"")</f>
        <v/>
      </c>
      <c r="V498" s="45" t="str">
        <f>IF('CalcEng 2'!BF979&gt;0,'CalcEng 2'!BF979,"")</f>
        <v/>
      </c>
      <c r="W498" s="54">
        <f t="shared" si="111"/>
        <v>0</v>
      </c>
      <c r="X498" s="6" t="str">
        <f t="shared" si="112"/>
        <v/>
      </c>
      <c r="Y498" s="8">
        <f t="shared" si="113"/>
        <v>0</v>
      </c>
      <c r="Z498" s="57" t="str">
        <f t="shared" si="125"/>
        <v>$0.00</v>
      </c>
      <c r="AA498" s="79" t="str">
        <f t="shared" si="123"/>
        <v/>
      </c>
      <c r="AB498" s="23"/>
      <c r="AC498" s="60">
        <f t="shared" si="114"/>
        <v>0</v>
      </c>
      <c r="AD498" s="60">
        <f t="shared" si="115"/>
        <v>0</v>
      </c>
      <c r="AE498">
        <f t="shared" si="116"/>
        <v>0</v>
      </c>
      <c r="AF498" s="60">
        <f t="shared" si="117"/>
        <v>0</v>
      </c>
      <c r="AG498">
        <f t="shared" si="118"/>
        <v>0</v>
      </c>
      <c r="AH498">
        <f t="shared" si="119"/>
        <v>0</v>
      </c>
      <c r="AI498" s="60">
        <f t="shared" si="120"/>
        <v>0</v>
      </c>
      <c r="AJ498" s="60">
        <f t="shared" si="121"/>
        <v>0</v>
      </c>
      <c r="AK498" s="60">
        <f t="shared" si="124"/>
        <v>0</v>
      </c>
      <c r="AL498" s="66">
        <f t="shared" si="122"/>
        <v>0</v>
      </c>
    </row>
    <row r="499" spans="1:38" ht="15.75" thickBot="1">
      <c r="A499">
        <v>488</v>
      </c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R499" s="45" t="str">
        <f>IF('CalcEng 2'!BB981&gt;0,'CalcEng 2'!BB981,"")</f>
        <v/>
      </c>
      <c r="S499" s="45" t="str">
        <f>IF('CalcEng 2'!BC981&gt;0,'CalcEng 2'!BC981,"")</f>
        <v/>
      </c>
      <c r="T499" s="45" t="str">
        <f>IF('CalcEng 2'!BD981&gt;0,'CalcEng 2'!BD981,"")</f>
        <v/>
      </c>
      <c r="U499" s="45" t="str">
        <f>IF('CalcEng 2'!BE981&gt;0,'CalcEng 2'!BE981,"")</f>
        <v/>
      </c>
      <c r="V499" s="45" t="str">
        <f>IF('CalcEng 2'!BF981&gt;0,'CalcEng 2'!BF981,"")</f>
        <v/>
      </c>
      <c r="W499" s="55">
        <f t="shared" si="111"/>
        <v>0</v>
      </c>
      <c r="X499" s="9" t="str">
        <f t="shared" si="112"/>
        <v/>
      </c>
      <c r="Y499" s="10">
        <f t="shared" si="113"/>
        <v>0</v>
      </c>
      <c r="Z499" s="57" t="str">
        <f t="shared" si="125"/>
        <v>$0.00</v>
      </c>
      <c r="AA499" s="79" t="str">
        <f t="shared" si="123"/>
        <v/>
      </c>
      <c r="AB499" s="23"/>
      <c r="AC499" s="60">
        <f t="shared" si="114"/>
        <v>0</v>
      </c>
      <c r="AD499" s="60">
        <f t="shared" si="115"/>
        <v>0</v>
      </c>
      <c r="AE499">
        <f t="shared" si="116"/>
        <v>0</v>
      </c>
      <c r="AF499" s="60">
        <f t="shared" si="117"/>
        <v>0</v>
      </c>
      <c r="AG499">
        <f t="shared" si="118"/>
        <v>0</v>
      </c>
      <c r="AH499">
        <f t="shared" si="119"/>
        <v>0</v>
      </c>
      <c r="AI499" s="60">
        <f t="shared" si="120"/>
        <v>0</v>
      </c>
      <c r="AJ499" s="60">
        <f t="shared" si="121"/>
        <v>0</v>
      </c>
      <c r="AK499" s="60">
        <f t="shared" si="124"/>
        <v>0</v>
      </c>
      <c r="AL499" s="66">
        <f t="shared" si="122"/>
        <v>0</v>
      </c>
    </row>
    <row r="500" spans="1:38" ht="15">
      <c r="A500">
        <v>489</v>
      </c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R500" s="45" t="str">
        <f>IF('CalcEng 2'!BB983&gt;0,'CalcEng 2'!BB983,"")</f>
        <v/>
      </c>
      <c r="S500" s="45" t="str">
        <f>IF('CalcEng 2'!BC983&gt;0,'CalcEng 2'!BC983,"")</f>
        <v/>
      </c>
      <c r="T500" s="45" t="str">
        <f>IF('CalcEng 2'!BD983&gt;0,'CalcEng 2'!BD983,"")</f>
        <v/>
      </c>
      <c r="U500" s="45" t="str">
        <f>IF('CalcEng 2'!BE983&gt;0,'CalcEng 2'!BE983,"")</f>
        <v/>
      </c>
      <c r="V500" s="45" t="str">
        <f>IF('CalcEng 2'!BF983&gt;0,'CalcEng 2'!BF983,"")</f>
        <v/>
      </c>
      <c r="W500" s="54">
        <f t="shared" si="111"/>
        <v>0</v>
      </c>
      <c r="X500" s="6" t="str">
        <f t="shared" si="112"/>
        <v/>
      </c>
      <c r="Y500" s="8">
        <f t="shared" si="113"/>
        <v>0</v>
      </c>
      <c r="Z500" s="57" t="str">
        <f t="shared" si="125"/>
        <v>$0.00</v>
      </c>
      <c r="AA500" s="79" t="str">
        <f t="shared" si="123"/>
        <v/>
      </c>
      <c r="AB500" s="23"/>
      <c r="AC500" s="60">
        <f t="shared" si="114"/>
        <v>0</v>
      </c>
      <c r="AD500" s="60">
        <f t="shared" si="115"/>
        <v>0</v>
      </c>
      <c r="AE500">
        <f t="shared" si="116"/>
        <v>0</v>
      </c>
      <c r="AF500" s="60">
        <f t="shared" si="117"/>
        <v>0</v>
      </c>
      <c r="AG500">
        <f t="shared" si="118"/>
        <v>0</v>
      </c>
      <c r="AH500">
        <f t="shared" si="119"/>
        <v>0</v>
      </c>
      <c r="AI500" s="60">
        <f t="shared" si="120"/>
        <v>0</v>
      </c>
      <c r="AJ500" s="60">
        <f t="shared" si="121"/>
        <v>0</v>
      </c>
      <c r="AK500" s="60">
        <f t="shared" si="124"/>
        <v>0</v>
      </c>
      <c r="AL500" s="66">
        <f t="shared" si="122"/>
        <v>0</v>
      </c>
    </row>
    <row r="501" spans="1:38" ht="15.75" thickBot="1">
      <c r="A501">
        <v>490</v>
      </c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R501" s="45" t="str">
        <f>IF('CalcEng 2'!BB985&gt;0,'CalcEng 2'!BB985,"")</f>
        <v/>
      </c>
      <c r="S501" s="45" t="str">
        <f>IF('CalcEng 2'!BC985&gt;0,'CalcEng 2'!BC985,"")</f>
        <v/>
      </c>
      <c r="T501" s="45" t="str">
        <f>IF('CalcEng 2'!BD985&gt;0,'CalcEng 2'!BD985,"")</f>
        <v/>
      </c>
      <c r="U501" s="45" t="str">
        <f>IF('CalcEng 2'!BE985&gt;0,'CalcEng 2'!BE985,"")</f>
        <v/>
      </c>
      <c r="V501" s="45" t="str">
        <f>IF('CalcEng 2'!BF985&gt;0,'CalcEng 2'!BF985,"")</f>
        <v/>
      </c>
      <c r="W501" s="55">
        <f t="shared" si="111"/>
        <v>0</v>
      </c>
      <c r="X501" s="9" t="str">
        <f t="shared" si="112"/>
        <v/>
      </c>
      <c r="Y501" s="10">
        <f t="shared" si="113"/>
        <v>0</v>
      </c>
      <c r="Z501" s="57" t="str">
        <f t="shared" si="125"/>
        <v>$0.00</v>
      </c>
      <c r="AA501" s="79" t="str">
        <f t="shared" si="123"/>
        <v/>
      </c>
      <c r="AB501" s="23"/>
      <c r="AC501" s="60">
        <f t="shared" si="114"/>
        <v>0</v>
      </c>
      <c r="AD501" s="60">
        <f t="shared" si="115"/>
        <v>0</v>
      </c>
      <c r="AE501">
        <f t="shared" si="116"/>
        <v>0</v>
      </c>
      <c r="AF501" s="60">
        <f t="shared" si="117"/>
        <v>0</v>
      </c>
      <c r="AG501">
        <f t="shared" si="118"/>
        <v>0</v>
      </c>
      <c r="AH501">
        <f t="shared" si="119"/>
        <v>0</v>
      </c>
      <c r="AI501" s="60">
        <f t="shared" si="120"/>
        <v>0</v>
      </c>
      <c r="AJ501" s="60">
        <f t="shared" si="121"/>
        <v>0</v>
      </c>
      <c r="AK501" s="60">
        <f t="shared" si="124"/>
        <v>0</v>
      </c>
      <c r="AL501" s="66">
        <f t="shared" si="122"/>
        <v>0</v>
      </c>
    </row>
    <row r="502" spans="1:38" ht="15">
      <c r="A502">
        <v>491</v>
      </c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R502" s="45" t="str">
        <f>IF('CalcEng 2'!BB987&gt;0,'CalcEng 2'!BB987,"")</f>
        <v/>
      </c>
      <c r="S502" s="45" t="str">
        <f>IF('CalcEng 2'!BC987&gt;0,'CalcEng 2'!BC987,"")</f>
        <v/>
      </c>
      <c r="T502" s="45" t="str">
        <f>IF('CalcEng 2'!BD987&gt;0,'CalcEng 2'!BD987,"")</f>
        <v/>
      </c>
      <c r="U502" s="45" t="str">
        <f>IF('CalcEng 2'!BE987&gt;0,'CalcEng 2'!BE987,"")</f>
        <v/>
      </c>
      <c r="V502" s="45" t="str">
        <f>IF('CalcEng 2'!BF987&gt;0,'CalcEng 2'!BF987,"")</f>
        <v/>
      </c>
      <c r="W502" s="54">
        <f t="shared" si="111"/>
        <v>0</v>
      </c>
      <c r="X502" s="6" t="str">
        <f t="shared" si="112"/>
        <v/>
      </c>
      <c r="Y502" s="8">
        <f t="shared" si="113"/>
        <v>0</v>
      </c>
      <c r="Z502" s="57" t="str">
        <f t="shared" si="125"/>
        <v>$0.00</v>
      </c>
      <c r="AA502" s="79" t="str">
        <f t="shared" si="123"/>
        <v/>
      </c>
      <c r="AB502" s="23"/>
      <c r="AC502" s="60">
        <f t="shared" si="114"/>
        <v>0</v>
      </c>
      <c r="AD502" s="60">
        <f t="shared" si="115"/>
        <v>0</v>
      </c>
      <c r="AE502">
        <f t="shared" si="116"/>
        <v>0</v>
      </c>
      <c r="AF502" s="60">
        <f t="shared" si="117"/>
        <v>0</v>
      </c>
      <c r="AG502">
        <f t="shared" si="118"/>
        <v>0</v>
      </c>
      <c r="AH502">
        <f t="shared" si="119"/>
        <v>0</v>
      </c>
      <c r="AI502" s="60">
        <f t="shared" si="120"/>
        <v>0</v>
      </c>
      <c r="AJ502" s="60">
        <f t="shared" si="121"/>
        <v>0</v>
      </c>
      <c r="AK502" s="60">
        <f t="shared" si="124"/>
        <v>0</v>
      </c>
      <c r="AL502" s="66">
        <f t="shared" si="122"/>
        <v>0</v>
      </c>
    </row>
    <row r="503" spans="1:38" ht="15.75" thickBot="1">
      <c r="A503">
        <v>492</v>
      </c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R503" s="45" t="str">
        <f>IF('CalcEng 2'!BB989&gt;0,'CalcEng 2'!BB989,"")</f>
        <v/>
      </c>
      <c r="S503" s="45" t="str">
        <f>IF('CalcEng 2'!BC989&gt;0,'CalcEng 2'!BC989,"")</f>
        <v/>
      </c>
      <c r="T503" s="45" t="str">
        <f>IF('CalcEng 2'!BD989&gt;0,'CalcEng 2'!BD989,"")</f>
        <v/>
      </c>
      <c r="U503" s="45" t="str">
        <f>IF('CalcEng 2'!BE989&gt;0,'CalcEng 2'!BE989,"")</f>
        <v/>
      </c>
      <c r="V503" s="45" t="str">
        <f>IF('CalcEng 2'!BF989&gt;0,'CalcEng 2'!BF989,"")</f>
        <v/>
      </c>
      <c r="W503" s="55">
        <f t="shared" si="111"/>
        <v>0</v>
      </c>
      <c r="X503" s="9" t="str">
        <f t="shared" si="112"/>
        <v/>
      </c>
      <c r="Y503" s="10">
        <f t="shared" si="113"/>
        <v>0</v>
      </c>
      <c r="Z503" s="57" t="str">
        <f t="shared" si="125"/>
        <v>$0.00</v>
      </c>
      <c r="AA503" s="79" t="str">
        <f t="shared" si="123"/>
        <v/>
      </c>
      <c r="AB503" s="23"/>
      <c r="AC503" s="60">
        <f t="shared" si="114"/>
        <v>0</v>
      </c>
      <c r="AD503" s="60">
        <f t="shared" si="115"/>
        <v>0</v>
      </c>
      <c r="AE503">
        <f t="shared" si="116"/>
        <v>0</v>
      </c>
      <c r="AF503" s="60">
        <f t="shared" si="117"/>
        <v>0</v>
      </c>
      <c r="AG503">
        <f t="shared" si="118"/>
        <v>0</v>
      </c>
      <c r="AH503">
        <f t="shared" si="119"/>
        <v>0</v>
      </c>
      <c r="AI503" s="60">
        <f t="shared" si="120"/>
        <v>0</v>
      </c>
      <c r="AJ503" s="60">
        <f t="shared" si="121"/>
        <v>0</v>
      </c>
      <c r="AK503" s="60">
        <f t="shared" si="124"/>
        <v>0</v>
      </c>
      <c r="AL503" s="66">
        <f t="shared" si="122"/>
        <v>0</v>
      </c>
    </row>
    <row r="504" spans="1:38" ht="15">
      <c r="A504">
        <v>493</v>
      </c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R504" s="45" t="str">
        <f>IF('CalcEng 2'!BB991&gt;0,'CalcEng 2'!BB991,"")</f>
        <v/>
      </c>
      <c r="S504" s="45" t="str">
        <f>IF('CalcEng 2'!BC991&gt;0,'CalcEng 2'!BC991,"")</f>
        <v/>
      </c>
      <c r="T504" s="45" t="str">
        <f>IF('CalcEng 2'!BD991&gt;0,'CalcEng 2'!BD991,"")</f>
        <v/>
      </c>
      <c r="U504" s="45" t="str">
        <f>IF('CalcEng 2'!BE991&gt;0,'CalcEng 2'!BE991,"")</f>
        <v/>
      </c>
      <c r="V504" s="45" t="str">
        <f>IF('CalcEng 2'!BF991&gt;0,'CalcEng 2'!BF991,"")</f>
        <v/>
      </c>
      <c r="W504" s="54">
        <f t="shared" si="111"/>
        <v>0</v>
      </c>
      <c r="X504" s="6" t="str">
        <f t="shared" si="112"/>
        <v/>
      </c>
      <c r="Y504" s="8">
        <f t="shared" si="113"/>
        <v>0</v>
      </c>
      <c r="Z504" s="57" t="str">
        <f t="shared" si="125"/>
        <v>$0.00</v>
      </c>
      <c r="AA504" s="79" t="str">
        <f t="shared" si="123"/>
        <v/>
      </c>
      <c r="AB504" s="23"/>
      <c r="AC504" s="60">
        <f t="shared" si="114"/>
        <v>0</v>
      </c>
      <c r="AD504" s="60">
        <f t="shared" si="115"/>
        <v>0</v>
      </c>
      <c r="AE504">
        <f t="shared" si="116"/>
        <v>0</v>
      </c>
      <c r="AF504" s="60">
        <f t="shared" si="117"/>
        <v>0</v>
      </c>
      <c r="AG504">
        <f t="shared" si="118"/>
        <v>0</v>
      </c>
      <c r="AH504">
        <f t="shared" si="119"/>
        <v>0</v>
      </c>
      <c r="AI504" s="60">
        <f t="shared" si="120"/>
        <v>0</v>
      </c>
      <c r="AJ504" s="60">
        <f t="shared" si="121"/>
        <v>0</v>
      </c>
      <c r="AK504" s="60">
        <f t="shared" si="124"/>
        <v>0</v>
      </c>
      <c r="AL504" s="66">
        <f t="shared" si="122"/>
        <v>0</v>
      </c>
    </row>
    <row r="505" spans="1:38" ht="15.75" thickBot="1">
      <c r="A505">
        <v>494</v>
      </c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R505" s="45" t="str">
        <f>IF('CalcEng 2'!BB993&gt;0,'CalcEng 2'!BB993,"")</f>
        <v/>
      </c>
      <c r="S505" s="45" t="str">
        <f>IF('CalcEng 2'!BC993&gt;0,'CalcEng 2'!BC993,"")</f>
        <v/>
      </c>
      <c r="T505" s="45" t="str">
        <f>IF('CalcEng 2'!BD993&gt;0,'CalcEng 2'!BD993,"")</f>
        <v/>
      </c>
      <c r="U505" s="45" t="str">
        <f>IF('CalcEng 2'!BE993&gt;0,'CalcEng 2'!BE993,"")</f>
        <v/>
      </c>
      <c r="V505" s="45" t="str">
        <f>IF('CalcEng 2'!BF993&gt;0,'CalcEng 2'!BF993,"")</f>
        <v/>
      </c>
      <c r="W505" s="55">
        <f t="shared" si="111"/>
        <v>0</v>
      </c>
      <c r="X505" s="9" t="str">
        <f t="shared" si="112"/>
        <v/>
      </c>
      <c r="Y505" s="10">
        <f t="shared" si="113"/>
        <v>0</v>
      </c>
      <c r="Z505" s="57" t="str">
        <f t="shared" si="125"/>
        <v>$0.00</v>
      </c>
      <c r="AA505" s="79" t="str">
        <f t="shared" si="123"/>
        <v/>
      </c>
      <c r="AB505" s="23"/>
      <c r="AC505" s="60">
        <f t="shared" si="114"/>
        <v>0</v>
      </c>
      <c r="AD505" s="60">
        <f t="shared" si="115"/>
        <v>0</v>
      </c>
      <c r="AE505">
        <f t="shared" si="116"/>
        <v>0</v>
      </c>
      <c r="AF505" s="60">
        <f t="shared" si="117"/>
        <v>0</v>
      </c>
      <c r="AG505">
        <f t="shared" si="118"/>
        <v>0</v>
      </c>
      <c r="AH505">
        <f t="shared" si="119"/>
        <v>0</v>
      </c>
      <c r="AI505" s="60">
        <f t="shared" si="120"/>
        <v>0</v>
      </c>
      <c r="AJ505" s="60">
        <f t="shared" si="121"/>
        <v>0</v>
      </c>
      <c r="AK505" s="60">
        <f t="shared" si="124"/>
        <v>0</v>
      </c>
      <c r="AL505" s="66">
        <f t="shared" si="122"/>
        <v>0</v>
      </c>
    </row>
    <row r="506" spans="1:38" ht="15">
      <c r="A506">
        <v>495</v>
      </c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R506" s="45" t="str">
        <f>IF('CalcEng 2'!BB995&gt;0,'CalcEng 2'!BB995,"")</f>
        <v/>
      </c>
      <c r="S506" s="45" t="str">
        <f>IF('CalcEng 2'!BC995&gt;0,'CalcEng 2'!BC995,"")</f>
        <v/>
      </c>
      <c r="T506" s="45" t="str">
        <f>IF('CalcEng 2'!BD995&gt;0,'CalcEng 2'!BD995,"")</f>
        <v/>
      </c>
      <c r="U506" s="45" t="str">
        <f>IF('CalcEng 2'!BE995&gt;0,'CalcEng 2'!BE995,"")</f>
        <v/>
      </c>
      <c r="V506" s="45" t="str">
        <f>IF('CalcEng 2'!BF995&gt;0,'CalcEng 2'!BF995,"")</f>
        <v/>
      </c>
      <c r="W506" s="54">
        <f t="shared" si="111"/>
        <v>0</v>
      </c>
      <c r="X506" s="6" t="str">
        <f t="shared" si="112"/>
        <v/>
      </c>
      <c r="Y506" s="8">
        <f t="shared" si="113"/>
        <v>0</v>
      </c>
      <c r="Z506" s="57" t="str">
        <f t="shared" si="125"/>
        <v>$0.00</v>
      </c>
      <c r="AA506" s="79" t="str">
        <f t="shared" si="123"/>
        <v/>
      </c>
      <c r="AB506" s="23"/>
      <c r="AC506" s="60">
        <f t="shared" si="114"/>
        <v>0</v>
      </c>
      <c r="AD506" s="60">
        <f t="shared" si="115"/>
        <v>0</v>
      </c>
      <c r="AE506">
        <f t="shared" si="116"/>
        <v>0</v>
      </c>
      <c r="AF506" s="60">
        <f t="shared" si="117"/>
        <v>0</v>
      </c>
      <c r="AG506">
        <f t="shared" si="118"/>
        <v>0</v>
      </c>
      <c r="AH506">
        <f t="shared" si="119"/>
        <v>0</v>
      </c>
      <c r="AI506" s="60">
        <f t="shared" si="120"/>
        <v>0</v>
      </c>
      <c r="AJ506" s="60">
        <f t="shared" si="121"/>
        <v>0</v>
      </c>
      <c r="AK506" s="60">
        <f t="shared" si="124"/>
        <v>0</v>
      </c>
      <c r="AL506" s="66">
        <f t="shared" si="122"/>
        <v>0</v>
      </c>
    </row>
    <row r="507" spans="1:38" ht="15.75" thickBot="1">
      <c r="A507">
        <v>496</v>
      </c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R507" s="45" t="str">
        <f>IF('CalcEng 2'!BB997&gt;0,'CalcEng 2'!BB997,"")</f>
        <v/>
      </c>
      <c r="S507" s="45" t="str">
        <f>IF('CalcEng 2'!BC997&gt;0,'CalcEng 2'!BC997,"")</f>
        <v/>
      </c>
      <c r="T507" s="45" t="str">
        <f>IF('CalcEng 2'!BD997&gt;0,'CalcEng 2'!BD997,"")</f>
        <v/>
      </c>
      <c r="U507" s="45" t="str">
        <f>IF('CalcEng 2'!BE997&gt;0,'CalcEng 2'!BE997,"")</f>
        <v/>
      </c>
      <c r="V507" s="45" t="str">
        <f>IF('CalcEng 2'!BF997&gt;0,'CalcEng 2'!BF997,"")</f>
        <v/>
      </c>
      <c r="W507" s="55">
        <f t="shared" si="111"/>
        <v>0</v>
      </c>
      <c r="X507" s="9" t="str">
        <f t="shared" si="112"/>
        <v/>
      </c>
      <c r="Y507" s="10">
        <f t="shared" si="113"/>
        <v>0</v>
      </c>
      <c r="Z507" s="57" t="str">
        <f t="shared" si="125"/>
        <v>$0.00</v>
      </c>
      <c r="AA507" s="79" t="str">
        <f t="shared" si="123"/>
        <v/>
      </c>
      <c r="AB507" s="23"/>
      <c r="AC507" s="60">
        <f t="shared" si="114"/>
        <v>0</v>
      </c>
      <c r="AD507" s="60">
        <f t="shared" si="115"/>
        <v>0</v>
      </c>
      <c r="AE507">
        <f t="shared" si="116"/>
        <v>0</v>
      </c>
      <c r="AF507" s="60">
        <f t="shared" si="117"/>
        <v>0</v>
      </c>
      <c r="AG507">
        <f t="shared" si="118"/>
        <v>0</v>
      </c>
      <c r="AH507">
        <f t="shared" si="119"/>
        <v>0</v>
      </c>
      <c r="AI507" s="60">
        <f t="shared" si="120"/>
        <v>0</v>
      </c>
      <c r="AJ507" s="60">
        <f t="shared" si="121"/>
        <v>0</v>
      </c>
      <c r="AK507" s="60">
        <f t="shared" si="124"/>
        <v>0</v>
      </c>
      <c r="AL507" s="66">
        <f t="shared" si="122"/>
        <v>0</v>
      </c>
    </row>
    <row r="508" spans="1:38" ht="15">
      <c r="A508">
        <v>497</v>
      </c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R508" s="45" t="str">
        <f>IF('CalcEng 2'!BB999&gt;0,'CalcEng 2'!BB999,"")</f>
        <v/>
      </c>
      <c r="S508" s="45" t="str">
        <f>IF('CalcEng 2'!BC999&gt;0,'CalcEng 2'!BC999,"")</f>
        <v/>
      </c>
      <c r="T508" s="45" t="str">
        <f>IF('CalcEng 2'!BD999&gt;0,'CalcEng 2'!BD999,"")</f>
        <v/>
      </c>
      <c r="U508" s="45" t="str">
        <f>IF('CalcEng 2'!BE999&gt;0,'CalcEng 2'!BE999,"")</f>
        <v/>
      </c>
      <c r="V508" s="45" t="str">
        <f>IF('CalcEng 2'!BF999&gt;0,'CalcEng 2'!BF999,"")</f>
        <v/>
      </c>
      <c r="W508" s="54">
        <f t="shared" si="111"/>
        <v>0</v>
      </c>
      <c r="X508" s="6" t="str">
        <f t="shared" si="112"/>
        <v/>
      </c>
      <c r="Y508" s="8">
        <f t="shared" si="113"/>
        <v>0</v>
      </c>
      <c r="Z508" s="57" t="str">
        <f t="shared" si="125"/>
        <v>$0.00</v>
      </c>
      <c r="AA508" s="79" t="str">
        <f t="shared" si="123"/>
        <v/>
      </c>
      <c r="AB508" s="23"/>
      <c r="AC508" s="60">
        <f t="shared" si="114"/>
        <v>0</v>
      </c>
      <c r="AD508" s="60">
        <f t="shared" si="115"/>
        <v>0</v>
      </c>
      <c r="AE508">
        <f t="shared" si="116"/>
        <v>0</v>
      </c>
      <c r="AF508" s="60">
        <f t="shared" si="117"/>
        <v>0</v>
      </c>
      <c r="AG508">
        <f t="shared" si="118"/>
        <v>0</v>
      </c>
      <c r="AH508">
        <f t="shared" si="119"/>
        <v>0</v>
      </c>
      <c r="AI508" s="60">
        <f t="shared" si="120"/>
        <v>0</v>
      </c>
      <c r="AJ508" s="60">
        <f t="shared" si="121"/>
        <v>0</v>
      </c>
      <c r="AK508" s="60">
        <f t="shared" si="124"/>
        <v>0</v>
      </c>
      <c r="AL508" s="66">
        <f t="shared" si="122"/>
        <v>0</v>
      </c>
    </row>
    <row r="509" spans="1:38" ht="15.75" thickBot="1">
      <c r="A509">
        <v>498</v>
      </c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R509" s="45" t="str">
        <f>IF('CalcEng 2'!BB1001&gt;0,'CalcEng 2'!BB1001,"")</f>
        <v/>
      </c>
      <c r="S509" s="45" t="str">
        <f>IF('CalcEng 2'!BC1001&gt;0,'CalcEng 2'!BC1001,"")</f>
        <v/>
      </c>
      <c r="T509" s="45" t="str">
        <f>IF('CalcEng 2'!BD1001&gt;0,'CalcEng 2'!BD1001,"")</f>
        <v/>
      </c>
      <c r="U509" s="45" t="str">
        <f>IF('CalcEng 2'!BE1001&gt;0,'CalcEng 2'!BE1001,"")</f>
        <v/>
      </c>
      <c r="V509" s="45" t="str">
        <f>IF('CalcEng 2'!BF1001&gt;0,'CalcEng 2'!BF1001,"")</f>
        <v/>
      </c>
      <c r="W509" s="55">
        <f t="shared" si="111"/>
        <v>0</v>
      </c>
      <c r="X509" s="9" t="str">
        <f t="shared" si="112"/>
        <v/>
      </c>
      <c r="Y509" s="10">
        <f t="shared" si="113"/>
        <v>0</v>
      </c>
      <c r="Z509" s="57" t="str">
        <f t="shared" si="125"/>
        <v>$0.00</v>
      </c>
      <c r="AA509" s="79" t="str">
        <f t="shared" si="123"/>
        <v/>
      </c>
      <c r="AB509" s="23"/>
      <c r="AC509" s="60">
        <f t="shared" si="114"/>
        <v>0</v>
      </c>
      <c r="AD509" s="60">
        <f t="shared" si="115"/>
        <v>0</v>
      </c>
      <c r="AE509">
        <f t="shared" si="116"/>
        <v>0</v>
      </c>
      <c r="AF509" s="60">
        <f t="shared" si="117"/>
        <v>0</v>
      </c>
      <c r="AG509">
        <f t="shared" si="118"/>
        <v>0</v>
      </c>
      <c r="AH509">
        <f t="shared" si="119"/>
        <v>0</v>
      </c>
      <c r="AI509" s="60">
        <f t="shared" si="120"/>
        <v>0</v>
      </c>
      <c r="AJ509" s="60">
        <f t="shared" si="121"/>
        <v>0</v>
      </c>
      <c r="AK509" s="60">
        <f t="shared" si="124"/>
        <v>0</v>
      </c>
      <c r="AL509" s="66">
        <f t="shared" si="122"/>
        <v>0</v>
      </c>
    </row>
    <row r="510" spans="1:38" ht="15">
      <c r="A510">
        <v>499</v>
      </c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R510" s="45" t="str">
        <f>IF('CalcEng 2'!BB1003&gt;0,'CalcEng 2'!BB1003,"")</f>
        <v/>
      </c>
      <c r="S510" s="45" t="str">
        <f>IF('CalcEng 2'!BC1003&gt;0,'CalcEng 2'!BC1003,"")</f>
        <v/>
      </c>
      <c r="T510" s="45" t="str">
        <f>IF('CalcEng 2'!BD1003&gt;0,'CalcEng 2'!BD1003,"")</f>
        <v/>
      </c>
      <c r="U510" s="45" t="str">
        <f>IF('CalcEng 2'!BE1003&gt;0,'CalcEng 2'!BE1003,"")</f>
        <v/>
      </c>
      <c r="V510" s="45" t="str">
        <f>IF('CalcEng 2'!BF1003&gt;0,'CalcEng 2'!BF1003,"")</f>
        <v/>
      </c>
      <c r="W510" s="54">
        <f aca="true" t="shared" si="126" ref="W510:W511">MAX(R510:V510)</f>
        <v>0</v>
      </c>
      <c r="X510" s="6" t="str">
        <f aca="true" t="shared" si="127" ref="X510:X511">_xlfn.IFNA(INDEX($R$11:$V$11,MATCH(MAX(R510:V510),R510:V510,0)),"")</f>
        <v/>
      </c>
      <c r="Y510" s="8">
        <f aca="true" t="shared" si="128" ref="Y510:Y511">IF(X510="Centerline",(F510*5280*$J$7),IF(X510="Edgelines",(F510*5280*2*$K$7),IF(X510="Centerlines and Edgelines",(F510*5280*$L$7),IF(X510="Enhanced Visibility",(F510*5280*$M$7),IF(X510="Enhanced Durability Material",(F510*5280*$N$7),0)))))</f>
        <v>0</v>
      </c>
      <c r="Z510" s="57" t="str">
        <f t="shared" si="125"/>
        <v>$0.00</v>
      </c>
      <c r="AA510" s="79" t="str">
        <f t="shared" si="123"/>
        <v/>
      </c>
      <c r="AB510" s="23"/>
      <c r="AC510" s="60">
        <f t="shared" si="114"/>
        <v>0</v>
      </c>
      <c r="AD510" s="60">
        <f t="shared" si="115"/>
        <v>0</v>
      </c>
      <c r="AE510">
        <f t="shared" si="116"/>
        <v>0</v>
      </c>
      <c r="AF510" s="60">
        <f t="shared" si="117"/>
        <v>0</v>
      </c>
      <c r="AG510">
        <f t="shared" si="118"/>
        <v>0</v>
      </c>
      <c r="AH510">
        <f t="shared" si="119"/>
        <v>0</v>
      </c>
      <c r="AI510" s="60">
        <f t="shared" si="120"/>
        <v>0</v>
      </c>
      <c r="AJ510" s="60">
        <f t="shared" si="121"/>
        <v>0</v>
      </c>
      <c r="AK510" s="60">
        <f t="shared" si="124"/>
        <v>0</v>
      </c>
      <c r="AL510" s="66">
        <f t="shared" si="122"/>
        <v>0</v>
      </c>
    </row>
    <row r="511" spans="1:38" ht="15">
      <c r="A511">
        <v>500</v>
      </c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33"/>
      <c r="Q511" s="34"/>
      <c r="R511" s="45" t="str">
        <f>IF('CalcEng 2'!BB1005&gt;0,'CalcEng 2'!BB1005,"")</f>
        <v/>
      </c>
      <c r="S511" s="45" t="str">
        <f>IF('CalcEng 2'!BC1005&gt;0,'CalcEng 2'!BC1005,"")</f>
        <v/>
      </c>
      <c r="T511" s="45" t="str">
        <f>IF('CalcEng 2'!BD1005&gt;0,'CalcEng 2'!BD1005,"")</f>
        <v/>
      </c>
      <c r="U511" s="45" t="str">
        <f>IF('CalcEng 2'!BE1005&gt;0,'CalcEng 2'!BE1005,"")</f>
        <v/>
      </c>
      <c r="V511" s="45" t="str">
        <f>IF('CalcEng 2'!BF1005&gt;0,'CalcEng 2'!BF1005,"")</f>
        <v/>
      </c>
      <c r="W511" s="54">
        <f t="shared" si="126"/>
        <v>0</v>
      </c>
      <c r="X511" s="6" t="str">
        <f t="shared" si="127"/>
        <v/>
      </c>
      <c r="Y511" s="8">
        <f t="shared" si="128"/>
        <v>0</v>
      </c>
      <c r="Z511" s="57" t="str">
        <f t="shared" si="125"/>
        <v>$0.00</v>
      </c>
      <c r="AA511" s="79" t="str">
        <f t="shared" si="123"/>
        <v/>
      </c>
      <c r="AB511" s="23"/>
      <c r="AC511" s="60">
        <f t="shared" si="114"/>
        <v>0</v>
      </c>
      <c r="AD511" s="60">
        <f t="shared" si="115"/>
        <v>0</v>
      </c>
      <c r="AE511">
        <f t="shared" si="116"/>
        <v>0</v>
      </c>
      <c r="AF511" s="60">
        <f t="shared" si="117"/>
        <v>0</v>
      </c>
      <c r="AG511">
        <f t="shared" si="118"/>
        <v>0</v>
      </c>
      <c r="AH511">
        <f t="shared" si="119"/>
        <v>0</v>
      </c>
      <c r="AI511" s="60">
        <f t="shared" si="120"/>
        <v>0</v>
      </c>
      <c r="AJ511" s="60">
        <f t="shared" si="121"/>
        <v>0</v>
      </c>
      <c r="AK511" s="60">
        <f t="shared" si="124"/>
        <v>0</v>
      </c>
      <c r="AL511" s="66">
        <f t="shared" si="122"/>
        <v>0</v>
      </c>
    </row>
    <row r="512" spans="18:36" s="23" customFormat="1" ht="15">
      <c r="R512" s="31"/>
      <c r="S512" s="31"/>
      <c r="T512" s="31"/>
      <c r="U512" s="31"/>
      <c r="V512" s="31"/>
      <c r="W512" s="56"/>
      <c r="Y512" s="35">
        <f>SUM(Y12:Y511)</f>
        <v>0</v>
      </c>
      <c r="Z512" s="58">
        <f>$G$4-Y512</f>
        <v>150000</v>
      </c>
      <c r="AA512" s="76"/>
      <c r="AI512" s="60"/>
      <c r="AJ512" s="60"/>
    </row>
    <row r="513" spans="18:36" s="23" customFormat="1" ht="15">
      <c r="R513" s="31"/>
      <c r="S513" s="31"/>
      <c r="T513" s="31"/>
      <c r="U513" s="31"/>
      <c r="V513" s="31"/>
      <c r="W513" s="56"/>
      <c r="Y513" s="32"/>
      <c r="Z513" s="32"/>
      <c r="AA513" s="76"/>
      <c r="AI513" s="31"/>
      <c r="AJ513" s="31"/>
    </row>
    <row r="514" spans="18:36" s="23" customFormat="1" ht="15">
      <c r="R514" s="31"/>
      <c r="S514" s="31"/>
      <c r="T514" s="31"/>
      <c r="U514" s="31"/>
      <c r="V514" s="31"/>
      <c r="W514" s="56"/>
      <c r="Y514" s="32"/>
      <c r="Z514" s="32"/>
      <c r="AA514" s="76"/>
      <c r="AI514" s="31"/>
      <c r="AJ514" s="31"/>
    </row>
    <row r="515" spans="18:36" s="23" customFormat="1" ht="15">
      <c r="R515" s="31"/>
      <c r="S515" s="31"/>
      <c r="T515" s="31"/>
      <c r="U515" s="31"/>
      <c r="V515" s="31"/>
      <c r="W515" s="56"/>
      <c r="Y515" s="32"/>
      <c r="Z515" s="32"/>
      <c r="AA515" s="76"/>
      <c r="AI515" s="31"/>
      <c r="AJ515" s="31"/>
    </row>
    <row r="516" spans="18:36" s="23" customFormat="1" ht="15">
      <c r="R516" s="31"/>
      <c r="S516" s="31"/>
      <c r="T516" s="31"/>
      <c r="U516" s="31"/>
      <c r="V516" s="31"/>
      <c r="W516" s="56"/>
      <c r="Y516" s="32"/>
      <c r="Z516" s="32"/>
      <c r="AA516" s="76"/>
      <c r="AI516" s="31"/>
      <c r="AJ516" s="31"/>
    </row>
    <row r="517" spans="18:36" s="23" customFormat="1" ht="15">
      <c r="R517" s="31"/>
      <c r="S517" s="31"/>
      <c r="T517" s="31"/>
      <c r="U517" s="31"/>
      <c r="V517" s="31"/>
      <c r="W517" s="56"/>
      <c r="Y517" s="32"/>
      <c r="Z517" s="32"/>
      <c r="AA517" s="76"/>
      <c r="AI517" s="31"/>
      <c r="AJ517" s="31"/>
    </row>
    <row r="518" spans="18:36" s="23" customFormat="1" ht="15">
      <c r="R518" s="31"/>
      <c r="S518" s="31"/>
      <c r="T518" s="31"/>
      <c r="U518" s="31"/>
      <c r="V518" s="31"/>
      <c r="W518" s="56"/>
      <c r="Y518" s="32"/>
      <c r="Z518" s="32"/>
      <c r="AA518" s="76"/>
      <c r="AI518" s="31"/>
      <c r="AJ518" s="31"/>
    </row>
    <row r="519" spans="18:36" s="23" customFormat="1" ht="15">
      <c r="R519" s="31"/>
      <c r="S519" s="31"/>
      <c r="T519" s="31"/>
      <c r="U519" s="31"/>
      <c r="V519" s="31"/>
      <c r="W519" s="56"/>
      <c r="Y519" s="32"/>
      <c r="Z519" s="32"/>
      <c r="AA519" s="76"/>
      <c r="AI519" s="31"/>
      <c r="AJ519" s="31"/>
    </row>
    <row r="520" spans="18:36" s="23" customFormat="1" ht="15">
      <c r="R520" s="31"/>
      <c r="S520" s="31"/>
      <c r="T520" s="31"/>
      <c r="U520" s="31"/>
      <c r="V520" s="31"/>
      <c r="W520" s="56"/>
      <c r="Y520" s="32"/>
      <c r="Z520" s="32"/>
      <c r="AA520" s="76"/>
      <c r="AI520" s="31"/>
      <c r="AJ520" s="31"/>
    </row>
    <row r="521" spans="18:36" s="23" customFormat="1" ht="15">
      <c r="R521" s="31"/>
      <c r="S521" s="31"/>
      <c r="T521" s="31"/>
      <c r="U521" s="31"/>
      <c r="V521" s="31"/>
      <c r="W521" s="56"/>
      <c r="Y521" s="32"/>
      <c r="Z521" s="32"/>
      <c r="AA521" s="76"/>
      <c r="AI521" s="31"/>
      <c r="AJ521" s="31"/>
    </row>
    <row r="522" spans="18:36" s="23" customFormat="1" ht="15">
      <c r="R522" s="31"/>
      <c r="S522" s="31"/>
      <c r="T522" s="31"/>
      <c r="U522" s="31"/>
      <c r="V522" s="31"/>
      <c r="W522" s="56"/>
      <c r="Y522" s="32"/>
      <c r="Z522" s="32"/>
      <c r="AA522" s="76"/>
      <c r="AI522" s="31"/>
      <c r="AJ522" s="31"/>
    </row>
    <row r="523" spans="18:36" s="23" customFormat="1" ht="15">
      <c r="R523" s="31"/>
      <c r="S523" s="31"/>
      <c r="T523" s="31"/>
      <c r="U523" s="31"/>
      <c r="V523" s="31"/>
      <c r="W523" s="56"/>
      <c r="Y523" s="32"/>
      <c r="Z523" s="32"/>
      <c r="AA523" s="76"/>
      <c r="AI523" s="31"/>
      <c r="AJ523" s="31"/>
    </row>
    <row r="524" spans="18:36" s="23" customFormat="1" ht="15">
      <c r="R524" s="31"/>
      <c r="S524" s="31"/>
      <c r="T524" s="31"/>
      <c r="U524" s="31"/>
      <c r="V524" s="31"/>
      <c r="W524" s="56"/>
      <c r="Y524" s="32"/>
      <c r="Z524" s="32"/>
      <c r="AA524" s="76"/>
      <c r="AI524" s="31"/>
      <c r="AJ524" s="31"/>
    </row>
    <row r="525" spans="18:36" s="23" customFormat="1" ht="15">
      <c r="R525" s="31"/>
      <c r="S525" s="31"/>
      <c r="T525" s="31"/>
      <c r="U525" s="31"/>
      <c r="V525" s="31"/>
      <c r="W525" s="56"/>
      <c r="Y525" s="32"/>
      <c r="Z525" s="32"/>
      <c r="AA525" s="76"/>
      <c r="AI525" s="31"/>
      <c r="AJ525" s="31"/>
    </row>
    <row r="526" spans="18:36" s="23" customFormat="1" ht="15">
      <c r="R526" s="31"/>
      <c r="S526" s="31"/>
      <c r="T526" s="31"/>
      <c r="U526" s="31"/>
      <c r="V526" s="31"/>
      <c r="W526" s="56"/>
      <c r="Y526" s="32"/>
      <c r="Z526" s="32"/>
      <c r="AA526" s="76"/>
      <c r="AI526" s="31"/>
      <c r="AJ526" s="31"/>
    </row>
    <row r="527" spans="18:36" s="23" customFormat="1" ht="15">
      <c r="R527" s="31"/>
      <c r="S527" s="31"/>
      <c r="T527" s="31"/>
      <c r="U527" s="31"/>
      <c r="V527" s="31"/>
      <c r="W527" s="56"/>
      <c r="Y527" s="32"/>
      <c r="Z527" s="32"/>
      <c r="AA527" s="76"/>
      <c r="AI527" s="31"/>
      <c r="AJ527" s="31"/>
    </row>
    <row r="528" spans="18:36" s="23" customFormat="1" ht="15">
      <c r="R528" s="31"/>
      <c r="S528" s="31"/>
      <c r="T528" s="31"/>
      <c r="U528" s="31"/>
      <c r="V528" s="31"/>
      <c r="W528" s="56"/>
      <c r="Y528" s="32"/>
      <c r="Z528" s="32"/>
      <c r="AA528" s="76"/>
      <c r="AI528" s="31"/>
      <c r="AJ528" s="31"/>
    </row>
    <row r="529" spans="18:36" s="23" customFormat="1" ht="15">
      <c r="R529" s="31"/>
      <c r="S529" s="31"/>
      <c r="T529" s="31"/>
      <c r="U529" s="31"/>
      <c r="V529" s="31"/>
      <c r="W529" s="56"/>
      <c r="Y529" s="32"/>
      <c r="Z529" s="32"/>
      <c r="AA529" s="76"/>
      <c r="AI529" s="31"/>
      <c r="AJ529" s="31"/>
    </row>
    <row r="530" spans="18:36" s="23" customFormat="1" ht="15">
      <c r="R530" s="31"/>
      <c r="S530" s="31"/>
      <c r="T530" s="31"/>
      <c r="U530" s="31"/>
      <c r="V530" s="31"/>
      <c r="W530" s="56"/>
      <c r="Y530" s="32"/>
      <c r="Z530" s="32"/>
      <c r="AA530" s="76"/>
      <c r="AI530" s="31"/>
      <c r="AJ530" s="31"/>
    </row>
    <row r="531" spans="18:36" s="23" customFormat="1" ht="15">
      <c r="R531" s="31"/>
      <c r="S531" s="31"/>
      <c r="T531" s="31"/>
      <c r="U531" s="31"/>
      <c r="V531" s="31"/>
      <c r="W531" s="56"/>
      <c r="Y531" s="32"/>
      <c r="Z531" s="32"/>
      <c r="AA531" s="76"/>
      <c r="AI531" s="31"/>
      <c r="AJ531" s="31"/>
    </row>
    <row r="532" spans="18:36" s="23" customFormat="1" ht="15">
      <c r="R532" s="31"/>
      <c r="S532" s="31"/>
      <c r="T532" s="31"/>
      <c r="U532" s="31"/>
      <c r="V532" s="31"/>
      <c r="W532" s="56"/>
      <c r="Y532" s="32"/>
      <c r="Z532" s="32"/>
      <c r="AA532" s="76"/>
      <c r="AI532" s="31"/>
      <c r="AJ532" s="31"/>
    </row>
    <row r="533" spans="18:36" s="23" customFormat="1" ht="15">
      <c r="R533" s="31"/>
      <c r="S533" s="31"/>
      <c r="T533" s="31"/>
      <c r="U533" s="31"/>
      <c r="V533" s="31"/>
      <c r="W533" s="56"/>
      <c r="Y533" s="32"/>
      <c r="Z533" s="32"/>
      <c r="AA533" s="76"/>
      <c r="AI533" s="31"/>
      <c r="AJ533" s="31"/>
    </row>
    <row r="534" spans="18:36" s="23" customFormat="1" ht="15">
      <c r="R534" s="31"/>
      <c r="S534" s="31"/>
      <c r="T534" s="31"/>
      <c r="U534" s="31"/>
      <c r="V534" s="31"/>
      <c r="W534" s="56"/>
      <c r="Y534" s="32"/>
      <c r="Z534" s="32"/>
      <c r="AA534" s="76"/>
      <c r="AI534" s="31"/>
      <c r="AJ534" s="31"/>
    </row>
    <row r="535" spans="18:36" s="23" customFormat="1" ht="15">
      <c r="R535" s="31"/>
      <c r="S535" s="31"/>
      <c r="T535" s="31"/>
      <c r="U535" s="31"/>
      <c r="V535" s="31"/>
      <c r="W535" s="56"/>
      <c r="Y535" s="32"/>
      <c r="Z535" s="32"/>
      <c r="AA535" s="76"/>
      <c r="AI535" s="31"/>
      <c r="AJ535" s="31"/>
    </row>
    <row r="536" spans="18:36" s="23" customFormat="1" ht="15">
      <c r="R536" s="31"/>
      <c r="S536" s="31"/>
      <c r="T536" s="31"/>
      <c r="U536" s="31"/>
      <c r="V536" s="31"/>
      <c r="W536" s="56"/>
      <c r="Y536" s="32"/>
      <c r="Z536" s="32"/>
      <c r="AA536" s="76"/>
      <c r="AI536" s="31"/>
      <c r="AJ536" s="31"/>
    </row>
    <row r="537" spans="18:36" s="23" customFormat="1" ht="15">
      <c r="R537" s="31"/>
      <c r="S537" s="31"/>
      <c r="T537" s="31"/>
      <c r="U537" s="31"/>
      <c r="V537" s="31"/>
      <c r="W537" s="56"/>
      <c r="Y537" s="32"/>
      <c r="Z537" s="32"/>
      <c r="AA537" s="76"/>
      <c r="AI537" s="31"/>
      <c r="AJ537" s="31"/>
    </row>
    <row r="538" spans="18:36" s="23" customFormat="1" ht="15">
      <c r="R538" s="31"/>
      <c r="S538" s="31"/>
      <c r="T538" s="31"/>
      <c r="U538" s="31"/>
      <c r="V538" s="31"/>
      <c r="W538" s="56"/>
      <c r="Y538" s="32"/>
      <c r="Z538" s="32"/>
      <c r="AA538" s="76"/>
      <c r="AI538" s="31"/>
      <c r="AJ538" s="31"/>
    </row>
    <row r="539" spans="18:36" s="23" customFormat="1" ht="15">
      <c r="R539" s="31"/>
      <c r="S539" s="31"/>
      <c r="T539" s="31"/>
      <c r="U539" s="31"/>
      <c r="V539" s="31"/>
      <c r="W539" s="56"/>
      <c r="Y539" s="32"/>
      <c r="Z539" s="32"/>
      <c r="AA539" s="76"/>
      <c r="AI539" s="31"/>
      <c r="AJ539" s="31"/>
    </row>
    <row r="540" spans="18:36" s="23" customFormat="1" ht="15">
      <c r="R540" s="31"/>
      <c r="S540" s="31"/>
      <c r="T540" s="31"/>
      <c r="U540" s="31"/>
      <c r="V540" s="31"/>
      <c r="W540" s="56"/>
      <c r="Y540" s="32"/>
      <c r="Z540" s="32"/>
      <c r="AA540" s="76"/>
      <c r="AI540" s="31"/>
      <c r="AJ540" s="31"/>
    </row>
    <row r="541" spans="18:36" s="23" customFormat="1" ht="15">
      <c r="R541" s="31"/>
      <c r="S541" s="31"/>
      <c r="T541" s="31"/>
      <c r="U541" s="31"/>
      <c r="V541" s="31"/>
      <c r="W541" s="56"/>
      <c r="Y541" s="32"/>
      <c r="Z541" s="32"/>
      <c r="AA541" s="76"/>
      <c r="AI541" s="31"/>
      <c r="AJ541" s="31"/>
    </row>
    <row r="542" spans="18:36" s="23" customFormat="1" ht="15">
      <c r="R542" s="31"/>
      <c r="S542" s="31"/>
      <c r="T542" s="31"/>
      <c r="U542" s="31"/>
      <c r="V542" s="31"/>
      <c r="W542" s="56"/>
      <c r="Y542" s="32"/>
      <c r="Z542" s="32"/>
      <c r="AA542" s="76"/>
      <c r="AI542" s="31"/>
      <c r="AJ542" s="31"/>
    </row>
    <row r="543" spans="18:36" s="23" customFormat="1" ht="15">
      <c r="R543" s="31"/>
      <c r="S543" s="31"/>
      <c r="T543" s="31"/>
      <c r="U543" s="31"/>
      <c r="V543" s="31"/>
      <c r="W543" s="56"/>
      <c r="Y543" s="32"/>
      <c r="Z543" s="32"/>
      <c r="AA543" s="76"/>
      <c r="AI543" s="31"/>
      <c r="AJ543" s="31"/>
    </row>
    <row r="544" spans="18:36" s="23" customFormat="1" ht="15">
      <c r="R544" s="31"/>
      <c r="S544" s="31"/>
      <c r="T544" s="31"/>
      <c r="U544" s="31"/>
      <c r="V544" s="31"/>
      <c r="W544" s="56"/>
      <c r="Y544" s="32"/>
      <c r="Z544" s="32"/>
      <c r="AA544" s="76"/>
      <c r="AI544" s="31"/>
      <c r="AJ544" s="31"/>
    </row>
    <row r="545" spans="18:36" s="23" customFormat="1" ht="15">
      <c r="R545" s="31"/>
      <c r="S545" s="31"/>
      <c r="T545" s="31"/>
      <c r="U545" s="31"/>
      <c r="V545" s="31"/>
      <c r="W545" s="56"/>
      <c r="Y545" s="32"/>
      <c r="Z545" s="32"/>
      <c r="AA545" s="76"/>
      <c r="AI545" s="31"/>
      <c r="AJ545" s="31"/>
    </row>
    <row r="546" spans="18:36" s="23" customFormat="1" ht="15">
      <c r="R546" s="31"/>
      <c r="S546" s="31"/>
      <c r="T546" s="31"/>
      <c r="U546" s="31"/>
      <c r="V546" s="31"/>
      <c r="W546" s="56"/>
      <c r="Y546" s="32"/>
      <c r="Z546" s="32"/>
      <c r="AA546" s="76"/>
      <c r="AI546" s="31"/>
      <c r="AJ546" s="31"/>
    </row>
    <row r="547" spans="18:36" s="23" customFormat="1" ht="15">
      <c r="R547" s="31"/>
      <c r="S547" s="31"/>
      <c r="T547" s="31"/>
      <c r="U547" s="31"/>
      <c r="V547" s="31"/>
      <c r="W547" s="56"/>
      <c r="Y547" s="32"/>
      <c r="Z547" s="32"/>
      <c r="AA547" s="76"/>
      <c r="AI547" s="31"/>
      <c r="AJ547" s="31"/>
    </row>
    <row r="548" spans="18:36" s="23" customFormat="1" ht="15">
      <c r="R548" s="31"/>
      <c r="S548" s="31"/>
      <c r="T548" s="31"/>
      <c r="U548" s="31"/>
      <c r="V548" s="31"/>
      <c r="W548" s="56"/>
      <c r="Y548" s="32"/>
      <c r="Z548" s="32"/>
      <c r="AA548" s="76"/>
      <c r="AI548" s="31"/>
      <c r="AJ548" s="31"/>
    </row>
    <row r="549" spans="18:36" s="23" customFormat="1" ht="15">
      <c r="R549" s="31"/>
      <c r="S549" s="31"/>
      <c r="T549" s="31"/>
      <c r="U549" s="31"/>
      <c r="V549" s="31"/>
      <c r="W549" s="56"/>
      <c r="Y549" s="32"/>
      <c r="Z549" s="32"/>
      <c r="AA549" s="76"/>
      <c r="AI549" s="31"/>
      <c r="AJ549" s="31"/>
    </row>
    <row r="550" spans="18:36" s="23" customFormat="1" ht="15">
      <c r="R550" s="31"/>
      <c r="S550" s="31"/>
      <c r="T550" s="31"/>
      <c r="U550" s="31"/>
      <c r="V550" s="31"/>
      <c r="W550" s="56"/>
      <c r="Y550" s="32"/>
      <c r="Z550" s="32"/>
      <c r="AA550" s="76"/>
      <c r="AI550" s="31"/>
      <c r="AJ550" s="31"/>
    </row>
    <row r="551" spans="18:36" s="23" customFormat="1" ht="15">
      <c r="R551" s="31"/>
      <c r="S551" s="31"/>
      <c r="T551" s="31"/>
      <c r="U551" s="31"/>
      <c r="V551" s="31"/>
      <c r="W551" s="56"/>
      <c r="Y551" s="32"/>
      <c r="Z551" s="32"/>
      <c r="AA551" s="76"/>
      <c r="AI551" s="31"/>
      <c r="AJ551" s="31"/>
    </row>
    <row r="552" spans="18:36" s="23" customFormat="1" ht="15">
      <c r="R552" s="31"/>
      <c r="S552" s="31"/>
      <c r="T552" s="31"/>
      <c r="U552" s="31"/>
      <c r="V552" s="31"/>
      <c r="W552" s="56"/>
      <c r="Y552" s="32"/>
      <c r="Z552" s="32"/>
      <c r="AA552" s="76"/>
      <c r="AI552" s="31"/>
      <c r="AJ552" s="31"/>
    </row>
    <row r="553" spans="18:36" s="23" customFormat="1" ht="15">
      <c r="R553" s="31"/>
      <c r="S553" s="31"/>
      <c r="T553" s="31"/>
      <c r="U553" s="31"/>
      <c r="V553" s="31"/>
      <c r="W553" s="56"/>
      <c r="Y553" s="32"/>
      <c r="Z553" s="32"/>
      <c r="AA553" s="76"/>
      <c r="AI553" s="31"/>
      <c r="AJ553" s="31"/>
    </row>
    <row r="554" spans="18:36" s="23" customFormat="1" ht="15">
      <c r="R554" s="31"/>
      <c r="S554" s="31"/>
      <c r="T554" s="31"/>
      <c r="U554" s="31"/>
      <c r="V554" s="31"/>
      <c r="W554" s="56"/>
      <c r="Y554" s="32"/>
      <c r="Z554" s="32"/>
      <c r="AA554" s="76"/>
      <c r="AI554" s="31"/>
      <c r="AJ554" s="31"/>
    </row>
    <row r="555" spans="18:36" s="23" customFormat="1" ht="15">
      <c r="R555" s="31"/>
      <c r="S555" s="31"/>
      <c r="T555" s="31"/>
      <c r="U555" s="31"/>
      <c r="V555" s="31"/>
      <c r="W555" s="56"/>
      <c r="Y555" s="32"/>
      <c r="Z555" s="32"/>
      <c r="AA555" s="76"/>
      <c r="AI555" s="31"/>
      <c r="AJ555" s="31"/>
    </row>
    <row r="556" spans="18:36" s="23" customFormat="1" ht="15">
      <c r="R556" s="31"/>
      <c r="S556" s="31"/>
      <c r="T556" s="31"/>
      <c r="U556" s="31"/>
      <c r="V556" s="31"/>
      <c r="W556" s="56"/>
      <c r="Y556" s="32"/>
      <c r="Z556" s="32"/>
      <c r="AA556" s="76"/>
      <c r="AI556" s="31"/>
      <c r="AJ556" s="31"/>
    </row>
    <row r="557" spans="18:36" s="23" customFormat="1" ht="15">
      <c r="R557" s="31"/>
      <c r="S557" s="31"/>
      <c r="T557" s="31"/>
      <c r="U557" s="31"/>
      <c r="V557" s="31"/>
      <c r="W557" s="56"/>
      <c r="Y557" s="32"/>
      <c r="Z557" s="32"/>
      <c r="AA557" s="76"/>
      <c r="AI557" s="31"/>
      <c r="AJ557" s="31"/>
    </row>
    <row r="558" spans="18:36" s="23" customFormat="1" ht="15">
      <c r="R558" s="31"/>
      <c r="S558" s="31"/>
      <c r="T558" s="31"/>
      <c r="U558" s="31"/>
      <c r="V558" s="31"/>
      <c r="W558" s="56"/>
      <c r="Y558" s="32"/>
      <c r="Z558" s="32"/>
      <c r="AA558" s="76"/>
      <c r="AI558" s="31"/>
      <c r="AJ558" s="31"/>
    </row>
    <row r="559" spans="18:36" s="23" customFormat="1" ht="15">
      <c r="R559" s="31"/>
      <c r="S559" s="31"/>
      <c r="T559" s="31"/>
      <c r="U559" s="31"/>
      <c r="V559" s="31"/>
      <c r="W559" s="56"/>
      <c r="Y559" s="32"/>
      <c r="Z559" s="32"/>
      <c r="AA559" s="76"/>
      <c r="AI559" s="31"/>
      <c r="AJ559" s="31"/>
    </row>
    <row r="560" spans="18:36" s="23" customFormat="1" ht="15">
      <c r="R560" s="31"/>
      <c r="S560" s="31"/>
      <c r="T560" s="31"/>
      <c r="U560" s="31"/>
      <c r="V560" s="31"/>
      <c r="W560" s="56"/>
      <c r="Y560" s="32"/>
      <c r="Z560" s="32"/>
      <c r="AA560" s="76"/>
      <c r="AI560" s="31"/>
      <c r="AJ560" s="31"/>
    </row>
    <row r="561" spans="18:36" s="23" customFormat="1" ht="15">
      <c r="R561" s="31"/>
      <c r="S561" s="31"/>
      <c r="T561" s="31"/>
      <c r="U561" s="31"/>
      <c r="V561" s="31"/>
      <c r="W561" s="56"/>
      <c r="Y561" s="32"/>
      <c r="Z561" s="32"/>
      <c r="AA561" s="76"/>
      <c r="AI561" s="31"/>
      <c r="AJ561" s="31"/>
    </row>
    <row r="562" spans="18:36" s="23" customFormat="1" ht="15">
      <c r="R562" s="31"/>
      <c r="S562" s="31"/>
      <c r="T562" s="31"/>
      <c r="U562" s="31"/>
      <c r="V562" s="31"/>
      <c r="W562" s="56"/>
      <c r="Y562" s="32"/>
      <c r="Z562" s="32"/>
      <c r="AA562" s="76"/>
      <c r="AI562" s="31"/>
      <c r="AJ562" s="31"/>
    </row>
    <row r="563" spans="18:36" s="23" customFormat="1" ht="15">
      <c r="R563" s="31"/>
      <c r="S563" s="31"/>
      <c r="T563" s="31"/>
      <c r="U563" s="31"/>
      <c r="V563" s="31"/>
      <c r="W563" s="56"/>
      <c r="Y563" s="32"/>
      <c r="Z563" s="32"/>
      <c r="AA563" s="76"/>
      <c r="AI563" s="31"/>
      <c r="AJ563" s="31"/>
    </row>
    <row r="564" spans="18:36" s="23" customFormat="1" ht="15">
      <c r="R564" s="31"/>
      <c r="S564" s="31"/>
      <c r="T564" s="31"/>
      <c r="U564" s="31"/>
      <c r="V564" s="31"/>
      <c r="W564" s="56"/>
      <c r="Y564" s="32"/>
      <c r="Z564" s="32"/>
      <c r="AA564" s="76"/>
      <c r="AI564" s="31"/>
      <c r="AJ564" s="31"/>
    </row>
    <row r="565" spans="18:36" s="23" customFormat="1" ht="15">
      <c r="R565" s="31"/>
      <c r="S565" s="31"/>
      <c r="T565" s="31"/>
      <c r="U565" s="31"/>
      <c r="V565" s="31"/>
      <c r="W565" s="56"/>
      <c r="Y565" s="32"/>
      <c r="Z565" s="32"/>
      <c r="AA565" s="76"/>
      <c r="AI565" s="31"/>
      <c r="AJ565" s="31"/>
    </row>
    <row r="566" spans="18:36" s="23" customFormat="1" ht="15">
      <c r="R566" s="31"/>
      <c r="S566" s="31"/>
      <c r="T566" s="31"/>
      <c r="U566" s="31"/>
      <c r="V566" s="31"/>
      <c r="W566" s="56"/>
      <c r="Y566" s="32"/>
      <c r="Z566" s="32"/>
      <c r="AA566" s="76"/>
      <c r="AI566" s="31"/>
      <c r="AJ566" s="31"/>
    </row>
    <row r="567" spans="18:36" s="23" customFormat="1" ht="15">
      <c r="R567" s="31"/>
      <c r="S567" s="31"/>
      <c r="T567" s="31"/>
      <c r="U567" s="31"/>
      <c r="V567" s="31"/>
      <c r="W567" s="56"/>
      <c r="Y567" s="32"/>
      <c r="Z567" s="32"/>
      <c r="AA567" s="76"/>
      <c r="AI567" s="31"/>
      <c r="AJ567" s="31"/>
    </row>
    <row r="568" spans="18:36" s="23" customFormat="1" ht="15">
      <c r="R568" s="31"/>
      <c r="S568" s="31"/>
      <c r="T568" s="31"/>
      <c r="U568" s="31"/>
      <c r="V568" s="31"/>
      <c r="W568" s="56"/>
      <c r="Y568" s="32"/>
      <c r="Z568" s="32"/>
      <c r="AA568" s="76"/>
      <c r="AI568" s="31"/>
      <c r="AJ568" s="31"/>
    </row>
    <row r="569" spans="18:36" s="23" customFormat="1" ht="15">
      <c r="R569" s="31"/>
      <c r="S569" s="31"/>
      <c r="T569" s="31"/>
      <c r="U569" s="31"/>
      <c r="V569" s="31"/>
      <c r="W569" s="56"/>
      <c r="Y569" s="32"/>
      <c r="Z569" s="32"/>
      <c r="AA569" s="76"/>
      <c r="AI569" s="31"/>
      <c r="AJ569" s="31"/>
    </row>
    <row r="570" spans="18:36" s="23" customFormat="1" ht="15">
      <c r="R570" s="31"/>
      <c r="S570" s="31"/>
      <c r="T570" s="31"/>
      <c r="U570" s="31"/>
      <c r="V570" s="31"/>
      <c r="W570" s="56"/>
      <c r="Y570" s="32"/>
      <c r="Z570" s="32"/>
      <c r="AA570" s="76"/>
      <c r="AI570" s="31"/>
      <c r="AJ570" s="31"/>
    </row>
    <row r="571" spans="18:36" s="23" customFormat="1" ht="15">
      <c r="R571" s="31"/>
      <c r="S571" s="31"/>
      <c r="T571" s="31"/>
      <c r="U571" s="31"/>
      <c r="V571" s="31"/>
      <c r="W571" s="56"/>
      <c r="Y571" s="32"/>
      <c r="Z571" s="32"/>
      <c r="AA571" s="76"/>
      <c r="AI571" s="31"/>
      <c r="AJ571" s="31"/>
    </row>
    <row r="572" spans="18:36" s="23" customFormat="1" ht="15">
      <c r="R572" s="31"/>
      <c r="S572" s="31"/>
      <c r="T572" s="31"/>
      <c r="U572" s="31"/>
      <c r="V572" s="31"/>
      <c r="W572" s="56"/>
      <c r="Y572" s="32"/>
      <c r="Z572" s="32"/>
      <c r="AA572" s="76"/>
      <c r="AI572" s="31"/>
      <c r="AJ572" s="31"/>
    </row>
    <row r="573" spans="18:36" s="23" customFormat="1" ht="15">
      <c r="R573" s="31"/>
      <c r="S573" s="31"/>
      <c r="T573" s="31"/>
      <c r="U573" s="31"/>
      <c r="V573" s="31"/>
      <c r="W573" s="56"/>
      <c r="Y573" s="32"/>
      <c r="Z573" s="32"/>
      <c r="AA573" s="76"/>
      <c r="AI573" s="31"/>
      <c r="AJ573" s="31"/>
    </row>
    <row r="574" spans="18:36" s="23" customFormat="1" ht="15">
      <c r="R574" s="31"/>
      <c r="S574" s="31"/>
      <c r="T574" s="31"/>
      <c r="U574" s="31"/>
      <c r="V574" s="31"/>
      <c r="W574" s="56"/>
      <c r="Y574" s="32"/>
      <c r="Z574" s="32"/>
      <c r="AA574" s="76"/>
      <c r="AI574" s="31"/>
      <c r="AJ574" s="31"/>
    </row>
    <row r="575" spans="18:36" s="23" customFormat="1" ht="15">
      <c r="R575" s="31"/>
      <c r="S575" s="31"/>
      <c r="T575" s="31"/>
      <c r="U575" s="31"/>
      <c r="V575" s="31"/>
      <c r="W575" s="56"/>
      <c r="Y575" s="32"/>
      <c r="Z575" s="32"/>
      <c r="AA575" s="76"/>
      <c r="AI575" s="31"/>
      <c r="AJ575" s="31"/>
    </row>
    <row r="576" spans="18:36" s="23" customFormat="1" ht="15">
      <c r="R576" s="31"/>
      <c r="S576" s="31"/>
      <c r="T576" s="31"/>
      <c r="U576" s="31"/>
      <c r="V576" s="31"/>
      <c r="W576" s="56"/>
      <c r="Y576" s="32"/>
      <c r="Z576" s="32"/>
      <c r="AA576" s="76"/>
      <c r="AI576" s="31"/>
      <c r="AJ576" s="31"/>
    </row>
    <row r="577" spans="18:36" s="23" customFormat="1" ht="15">
      <c r="R577" s="31"/>
      <c r="S577" s="31"/>
      <c r="T577" s="31"/>
      <c r="U577" s="31"/>
      <c r="V577" s="31"/>
      <c r="W577" s="56"/>
      <c r="Y577" s="32"/>
      <c r="Z577" s="32"/>
      <c r="AA577" s="76"/>
      <c r="AI577" s="31"/>
      <c r="AJ577" s="31"/>
    </row>
    <row r="578" spans="18:36" s="23" customFormat="1" ht="15">
      <c r="R578" s="31"/>
      <c r="S578" s="31"/>
      <c r="T578" s="31"/>
      <c r="U578" s="31"/>
      <c r="V578" s="31"/>
      <c r="W578" s="56"/>
      <c r="Y578" s="32"/>
      <c r="Z578" s="32"/>
      <c r="AA578" s="76"/>
      <c r="AI578" s="31"/>
      <c r="AJ578" s="31"/>
    </row>
    <row r="579" spans="18:36" s="23" customFormat="1" ht="15">
      <c r="R579" s="31"/>
      <c r="S579" s="31"/>
      <c r="T579" s="31"/>
      <c r="U579" s="31"/>
      <c r="V579" s="31"/>
      <c r="W579" s="56"/>
      <c r="Y579" s="32"/>
      <c r="Z579" s="32"/>
      <c r="AA579" s="76"/>
      <c r="AI579" s="31"/>
      <c r="AJ579" s="31"/>
    </row>
    <row r="580" spans="18:36" s="23" customFormat="1" ht="15">
      <c r="R580" s="31"/>
      <c r="S580" s="31"/>
      <c r="T580" s="31"/>
      <c r="U580" s="31"/>
      <c r="V580" s="31"/>
      <c r="W580" s="56"/>
      <c r="Y580" s="32"/>
      <c r="Z580" s="32"/>
      <c r="AA580" s="76"/>
      <c r="AI580" s="31"/>
      <c r="AJ580" s="31"/>
    </row>
    <row r="581" spans="18:36" s="23" customFormat="1" ht="15">
      <c r="R581" s="31"/>
      <c r="S581" s="31"/>
      <c r="T581" s="31"/>
      <c r="U581" s="31"/>
      <c r="V581" s="31"/>
      <c r="W581" s="56"/>
      <c r="Y581" s="32"/>
      <c r="Z581" s="32"/>
      <c r="AA581" s="76"/>
      <c r="AI581" s="31"/>
      <c r="AJ581" s="31"/>
    </row>
    <row r="582" spans="18:36" s="23" customFormat="1" ht="15">
      <c r="R582" s="31"/>
      <c r="S582" s="31"/>
      <c r="T582" s="31"/>
      <c r="U582" s="31"/>
      <c r="V582" s="31"/>
      <c r="W582" s="56"/>
      <c r="Y582" s="32"/>
      <c r="Z582" s="32"/>
      <c r="AA582" s="76"/>
      <c r="AI582" s="31"/>
      <c r="AJ582" s="31"/>
    </row>
    <row r="583" spans="18:36" s="23" customFormat="1" ht="15">
      <c r="R583" s="31"/>
      <c r="S583" s="31"/>
      <c r="T583" s="31"/>
      <c r="U583" s="31"/>
      <c r="V583" s="31"/>
      <c r="W583" s="56"/>
      <c r="Y583" s="32"/>
      <c r="Z583" s="32"/>
      <c r="AA583" s="76"/>
      <c r="AI583" s="31"/>
      <c r="AJ583" s="31"/>
    </row>
    <row r="584" spans="18:36" s="23" customFormat="1" ht="15">
      <c r="R584" s="31"/>
      <c r="S584" s="31"/>
      <c r="T584" s="31"/>
      <c r="U584" s="31"/>
      <c r="V584" s="31"/>
      <c r="W584" s="56"/>
      <c r="Y584" s="32"/>
      <c r="Z584" s="32"/>
      <c r="AA584" s="76"/>
      <c r="AI584" s="31"/>
      <c r="AJ584" s="31"/>
    </row>
    <row r="585" spans="18:36" s="23" customFormat="1" ht="15">
      <c r="R585" s="31"/>
      <c r="S585" s="31"/>
      <c r="T585" s="31"/>
      <c r="U585" s="31"/>
      <c r="V585" s="31"/>
      <c r="W585" s="56"/>
      <c r="Y585" s="32"/>
      <c r="Z585" s="32"/>
      <c r="AA585" s="76"/>
      <c r="AI585" s="31"/>
      <c r="AJ585" s="31"/>
    </row>
    <row r="586" spans="18:36" s="23" customFormat="1" ht="15">
      <c r="R586" s="31"/>
      <c r="S586" s="31"/>
      <c r="T586" s="31"/>
      <c r="U586" s="31"/>
      <c r="V586" s="31"/>
      <c r="W586" s="56"/>
      <c r="Y586" s="32"/>
      <c r="Z586" s="32"/>
      <c r="AA586" s="76"/>
      <c r="AI586" s="31"/>
      <c r="AJ586" s="31"/>
    </row>
    <row r="587" spans="18:36" s="23" customFormat="1" ht="15">
      <c r="R587" s="31"/>
      <c r="S587" s="31"/>
      <c r="T587" s="31"/>
      <c r="U587" s="31"/>
      <c r="V587" s="31"/>
      <c r="W587" s="56"/>
      <c r="Y587" s="32"/>
      <c r="Z587" s="32"/>
      <c r="AA587" s="76"/>
      <c r="AI587" s="31"/>
      <c r="AJ587" s="31"/>
    </row>
    <row r="588" spans="18:36" s="23" customFormat="1" ht="15">
      <c r="R588" s="31"/>
      <c r="S588" s="31"/>
      <c r="T588" s="31"/>
      <c r="U588" s="31"/>
      <c r="V588" s="31"/>
      <c r="W588" s="56"/>
      <c r="Y588" s="32"/>
      <c r="Z588" s="32"/>
      <c r="AA588" s="76"/>
      <c r="AI588" s="31"/>
      <c r="AJ588" s="31"/>
    </row>
    <row r="589" spans="18:36" s="23" customFormat="1" ht="15">
      <c r="R589" s="31"/>
      <c r="S589" s="31"/>
      <c r="T589" s="31"/>
      <c r="U589" s="31"/>
      <c r="V589" s="31"/>
      <c r="W589" s="56"/>
      <c r="Y589" s="32"/>
      <c r="Z589" s="32"/>
      <c r="AA589" s="76"/>
      <c r="AI589" s="31"/>
      <c r="AJ589" s="31"/>
    </row>
    <row r="590" spans="18:36" s="23" customFormat="1" ht="15">
      <c r="R590" s="31"/>
      <c r="S590" s="31"/>
      <c r="T590" s="31"/>
      <c r="U590" s="31"/>
      <c r="V590" s="31"/>
      <c r="W590" s="56"/>
      <c r="Y590" s="32"/>
      <c r="Z590" s="32"/>
      <c r="AA590" s="76"/>
      <c r="AI590" s="31"/>
      <c r="AJ590" s="31"/>
    </row>
    <row r="591" spans="18:36" s="23" customFormat="1" ht="15">
      <c r="R591" s="31"/>
      <c r="S591" s="31"/>
      <c r="T591" s="31"/>
      <c r="U591" s="31"/>
      <c r="V591" s="31"/>
      <c r="W591" s="56"/>
      <c r="Y591" s="32"/>
      <c r="Z591" s="32"/>
      <c r="AA591" s="76"/>
      <c r="AI591" s="31"/>
      <c r="AJ591" s="31"/>
    </row>
    <row r="592" spans="18:36" s="23" customFormat="1" ht="15">
      <c r="R592" s="31"/>
      <c r="S592" s="31"/>
      <c r="T592" s="31"/>
      <c r="U592" s="31"/>
      <c r="V592" s="31"/>
      <c r="W592" s="56"/>
      <c r="Y592" s="32"/>
      <c r="Z592" s="32"/>
      <c r="AA592" s="76"/>
      <c r="AI592" s="31"/>
      <c r="AJ592" s="31"/>
    </row>
    <row r="593" spans="18:36" s="23" customFormat="1" ht="15">
      <c r="R593" s="31"/>
      <c r="S593" s="31"/>
      <c r="T593" s="31"/>
      <c r="U593" s="31"/>
      <c r="V593" s="31"/>
      <c r="W593" s="56"/>
      <c r="Y593" s="32"/>
      <c r="Z593" s="32"/>
      <c r="AA593" s="76"/>
      <c r="AI593" s="31"/>
      <c r="AJ593" s="31"/>
    </row>
    <row r="594" spans="18:36" s="23" customFormat="1" ht="15">
      <c r="R594" s="31"/>
      <c r="S594" s="31"/>
      <c r="T594" s="31"/>
      <c r="U594" s="31"/>
      <c r="V594" s="31"/>
      <c r="W594" s="56"/>
      <c r="Y594" s="32"/>
      <c r="Z594" s="32"/>
      <c r="AA594" s="76"/>
      <c r="AI594" s="31"/>
      <c r="AJ594" s="31"/>
    </row>
    <row r="595" spans="18:36" s="23" customFormat="1" ht="15">
      <c r="R595" s="31"/>
      <c r="S595" s="31"/>
      <c r="T595" s="31"/>
      <c r="U595" s="31"/>
      <c r="V595" s="31"/>
      <c r="W595" s="56"/>
      <c r="Y595" s="32"/>
      <c r="Z595" s="32"/>
      <c r="AA595" s="76"/>
      <c r="AI595" s="31"/>
      <c r="AJ595" s="31"/>
    </row>
    <row r="596" spans="18:36" s="23" customFormat="1" ht="15">
      <c r="R596" s="31"/>
      <c r="S596" s="31"/>
      <c r="T596" s="31"/>
      <c r="U596" s="31"/>
      <c r="V596" s="31"/>
      <c r="W596" s="56"/>
      <c r="Y596" s="32"/>
      <c r="Z596" s="32"/>
      <c r="AA596" s="76"/>
      <c r="AI596" s="31"/>
      <c r="AJ596" s="31"/>
    </row>
    <row r="597" spans="18:36" s="23" customFormat="1" ht="15">
      <c r="R597" s="31"/>
      <c r="S597" s="31"/>
      <c r="T597" s="31"/>
      <c r="U597" s="31"/>
      <c r="V597" s="31"/>
      <c r="W597" s="56"/>
      <c r="Y597" s="32"/>
      <c r="Z597" s="32"/>
      <c r="AA597" s="76"/>
      <c r="AI597" s="31"/>
      <c r="AJ597" s="31"/>
    </row>
    <row r="598" spans="18:36" s="23" customFormat="1" ht="15">
      <c r="R598" s="31"/>
      <c r="S598" s="31"/>
      <c r="T598" s="31"/>
      <c r="U598" s="31"/>
      <c r="V598" s="31"/>
      <c r="W598" s="56"/>
      <c r="Y598" s="32"/>
      <c r="Z598" s="32"/>
      <c r="AA598" s="76"/>
      <c r="AI598" s="31"/>
      <c r="AJ598" s="31"/>
    </row>
    <row r="599" spans="18:36" s="23" customFormat="1" ht="15">
      <c r="R599" s="31"/>
      <c r="S599" s="31"/>
      <c r="T599" s="31"/>
      <c r="U599" s="31"/>
      <c r="V599" s="31"/>
      <c r="W599" s="56"/>
      <c r="Y599" s="32"/>
      <c r="Z599" s="32"/>
      <c r="AA599" s="76"/>
      <c r="AI599" s="31"/>
      <c r="AJ599" s="31"/>
    </row>
    <row r="600" spans="18:36" s="23" customFormat="1" ht="15">
      <c r="R600" s="31"/>
      <c r="S600" s="31"/>
      <c r="T600" s="31"/>
      <c r="U600" s="31"/>
      <c r="V600" s="31"/>
      <c r="W600" s="56"/>
      <c r="Y600" s="32"/>
      <c r="Z600" s="32"/>
      <c r="AA600" s="76"/>
      <c r="AI600" s="31"/>
      <c r="AJ600" s="31"/>
    </row>
    <row r="601" spans="18:36" s="23" customFormat="1" ht="15">
      <c r="R601" s="31"/>
      <c r="S601" s="31"/>
      <c r="T601" s="31"/>
      <c r="U601" s="31"/>
      <c r="V601" s="31"/>
      <c r="W601" s="56"/>
      <c r="Y601" s="32"/>
      <c r="Z601" s="32"/>
      <c r="AA601" s="76"/>
      <c r="AI601" s="31"/>
      <c r="AJ601" s="31"/>
    </row>
    <row r="602" spans="18:36" s="23" customFormat="1" ht="15">
      <c r="R602" s="31"/>
      <c r="S602" s="31"/>
      <c r="T602" s="31"/>
      <c r="U602" s="31"/>
      <c r="V602" s="31"/>
      <c r="W602" s="56"/>
      <c r="Y602" s="32"/>
      <c r="Z602" s="32"/>
      <c r="AA602" s="76"/>
      <c r="AI602" s="31"/>
      <c r="AJ602" s="31"/>
    </row>
    <row r="603" spans="18:36" s="23" customFormat="1" ht="15">
      <c r="R603" s="31"/>
      <c r="S603" s="31"/>
      <c r="T603" s="31"/>
      <c r="U603" s="31"/>
      <c r="V603" s="31"/>
      <c r="W603" s="56"/>
      <c r="Y603" s="32"/>
      <c r="Z603" s="32"/>
      <c r="AA603" s="76"/>
      <c r="AI603" s="31"/>
      <c r="AJ603" s="31"/>
    </row>
    <row r="604" spans="18:36" s="23" customFormat="1" ht="15">
      <c r="R604" s="31"/>
      <c r="S604" s="31"/>
      <c r="T604" s="31"/>
      <c r="U604" s="31"/>
      <c r="V604" s="31"/>
      <c r="W604" s="56"/>
      <c r="Y604" s="32"/>
      <c r="Z604" s="32"/>
      <c r="AA604" s="76"/>
      <c r="AI604" s="31"/>
      <c r="AJ604" s="31"/>
    </row>
    <row r="605" spans="18:36" s="23" customFormat="1" ht="15">
      <c r="R605" s="31"/>
      <c r="S605" s="31"/>
      <c r="T605" s="31"/>
      <c r="U605" s="31"/>
      <c r="V605" s="31"/>
      <c r="W605" s="56"/>
      <c r="Y605" s="32"/>
      <c r="Z605" s="32"/>
      <c r="AA605" s="76"/>
      <c r="AI605" s="31"/>
      <c r="AJ605" s="31"/>
    </row>
    <row r="606" spans="18:36" s="23" customFormat="1" ht="15">
      <c r="R606" s="31"/>
      <c r="S606" s="31"/>
      <c r="T606" s="31"/>
      <c r="U606" s="31"/>
      <c r="V606" s="31"/>
      <c r="W606" s="56"/>
      <c r="Y606" s="32"/>
      <c r="Z606" s="32"/>
      <c r="AA606" s="76"/>
      <c r="AI606" s="31"/>
      <c r="AJ606" s="31"/>
    </row>
    <row r="607" spans="18:36" s="23" customFormat="1" ht="15">
      <c r="R607" s="31"/>
      <c r="S607" s="31"/>
      <c r="T607" s="31"/>
      <c r="U607" s="31"/>
      <c r="V607" s="31"/>
      <c r="W607" s="56"/>
      <c r="Y607" s="32"/>
      <c r="Z607" s="32"/>
      <c r="AA607" s="76"/>
      <c r="AI607" s="31"/>
      <c r="AJ607" s="31"/>
    </row>
    <row r="608" spans="18:36" s="23" customFormat="1" ht="15">
      <c r="R608" s="31"/>
      <c r="S608" s="31"/>
      <c r="T608" s="31"/>
      <c r="U608" s="31"/>
      <c r="V608" s="31"/>
      <c r="W608" s="56"/>
      <c r="Y608" s="32"/>
      <c r="Z608" s="32"/>
      <c r="AA608" s="76"/>
      <c r="AI608" s="31"/>
      <c r="AJ608" s="31"/>
    </row>
    <row r="609" spans="18:36" s="23" customFormat="1" ht="15">
      <c r="R609" s="31"/>
      <c r="S609" s="31"/>
      <c r="T609" s="31"/>
      <c r="U609" s="31"/>
      <c r="V609" s="31"/>
      <c r="W609" s="56"/>
      <c r="Y609" s="32"/>
      <c r="Z609" s="32"/>
      <c r="AA609" s="76"/>
      <c r="AI609" s="31"/>
      <c r="AJ609" s="31"/>
    </row>
    <row r="610" spans="18:36" s="23" customFormat="1" ht="15">
      <c r="R610" s="31"/>
      <c r="S610" s="31"/>
      <c r="T610" s="31"/>
      <c r="U610" s="31"/>
      <c r="V610" s="31"/>
      <c r="W610" s="56"/>
      <c r="Y610" s="32"/>
      <c r="Z610" s="32"/>
      <c r="AA610" s="76"/>
      <c r="AI610" s="31"/>
      <c r="AJ610" s="31"/>
    </row>
    <row r="611" spans="18:36" s="23" customFormat="1" ht="15">
      <c r="R611" s="31"/>
      <c r="S611" s="31"/>
      <c r="T611" s="31"/>
      <c r="U611" s="31"/>
      <c r="V611" s="31"/>
      <c r="W611" s="56"/>
      <c r="Y611" s="32"/>
      <c r="Z611" s="32"/>
      <c r="AA611" s="76"/>
      <c r="AI611" s="31"/>
      <c r="AJ611" s="31"/>
    </row>
    <row r="612" spans="18:36" s="23" customFormat="1" ht="15">
      <c r="R612" s="31"/>
      <c r="S612" s="31"/>
      <c r="T612" s="31"/>
      <c r="U612" s="31"/>
      <c r="V612" s="31"/>
      <c r="W612" s="56"/>
      <c r="Y612" s="32"/>
      <c r="Z612" s="32"/>
      <c r="AA612" s="76"/>
      <c r="AI612" s="31"/>
      <c r="AJ612" s="31"/>
    </row>
    <row r="613" spans="18:36" s="23" customFormat="1" ht="15">
      <c r="R613" s="31"/>
      <c r="S613" s="31"/>
      <c r="T613" s="31"/>
      <c r="U613" s="31"/>
      <c r="V613" s="31"/>
      <c r="W613" s="56"/>
      <c r="Y613" s="32"/>
      <c r="Z613" s="32"/>
      <c r="AA613" s="76"/>
      <c r="AI613" s="31"/>
      <c r="AJ613" s="31"/>
    </row>
    <row r="614" spans="18:36" s="23" customFormat="1" ht="15">
      <c r="R614" s="31"/>
      <c r="S614" s="31"/>
      <c r="T614" s="31"/>
      <c r="U614" s="31"/>
      <c r="V614" s="31"/>
      <c r="W614" s="56"/>
      <c r="Y614" s="32"/>
      <c r="Z614" s="32"/>
      <c r="AA614" s="76"/>
      <c r="AI614" s="31"/>
      <c r="AJ614" s="31"/>
    </row>
    <row r="615" spans="18:36" s="23" customFormat="1" ht="15">
      <c r="R615" s="31"/>
      <c r="S615" s="31"/>
      <c r="T615" s="31"/>
      <c r="U615" s="31"/>
      <c r="V615" s="31"/>
      <c r="W615" s="56"/>
      <c r="Y615" s="32"/>
      <c r="Z615" s="32"/>
      <c r="AA615" s="76"/>
      <c r="AI615" s="31"/>
      <c r="AJ615" s="31"/>
    </row>
    <row r="616" spans="18:36" s="23" customFormat="1" ht="15">
      <c r="R616" s="31"/>
      <c r="S616" s="31"/>
      <c r="T616" s="31"/>
      <c r="U616" s="31"/>
      <c r="V616" s="31"/>
      <c r="W616" s="56"/>
      <c r="Y616" s="32"/>
      <c r="Z616" s="32"/>
      <c r="AA616" s="76"/>
      <c r="AI616" s="31"/>
      <c r="AJ616" s="31"/>
    </row>
    <row r="617" spans="18:36" s="23" customFormat="1" ht="15">
      <c r="R617" s="31"/>
      <c r="S617" s="31"/>
      <c r="T617" s="31"/>
      <c r="U617" s="31"/>
      <c r="V617" s="31"/>
      <c r="W617" s="56"/>
      <c r="Y617" s="32"/>
      <c r="Z617" s="32"/>
      <c r="AA617" s="76"/>
      <c r="AI617" s="31"/>
      <c r="AJ617" s="31"/>
    </row>
    <row r="618" spans="18:36" s="23" customFormat="1" ht="15">
      <c r="R618" s="31"/>
      <c r="S618" s="31"/>
      <c r="T618" s="31"/>
      <c r="U618" s="31"/>
      <c r="V618" s="31"/>
      <c r="W618" s="56"/>
      <c r="Y618" s="32"/>
      <c r="Z618" s="32"/>
      <c r="AA618" s="76"/>
      <c r="AI618" s="31"/>
      <c r="AJ618" s="31"/>
    </row>
    <row r="619" spans="18:36" s="23" customFormat="1" ht="15">
      <c r="R619" s="31"/>
      <c r="S619" s="31"/>
      <c r="T619" s="31"/>
      <c r="U619" s="31"/>
      <c r="V619" s="31"/>
      <c r="W619" s="56"/>
      <c r="Y619" s="32"/>
      <c r="Z619" s="32"/>
      <c r="AA619" s="76"/>
      <c r="AI619" s="31"/>
      <c r="AJ619" s="31"/>
    </row>
    <row r="620" spans="18:36" s="23" customFormat="1" ht="15">
      <c r="R620" s="31"/>
      <c r="S620" s="31"/>
      <c r="T620" s="31"/>
      <c r="U620" s="31"/>
      <c r="V620" s="31"/>
      <c r="W620" s="56"/>
      <c r="Y620" s="32"/>
      <c r="Z620" s="32"/>
      <c r="AA620" s="76"/>
      <c r="AI620" s="31"/>
      <c r="AJ620" s="31"/>
    </row>
    <row r="621" spans="18:36" s="23" customFormat="1" ht="15">
      <c r="R621" s="31"/>
      <c r="S621" s="31"/>
      <c r="T621" s="31"/>
      <c r="U621" s="31"/>
      <c r="V621" s="31"/>
      <c r="W621" s="56"/>
      <c r="Y621" s="32"/>
      <c r="Z621" s="32"/>
      <c r="AA621" s="76"/>
      <c r="AI621" s="31"/>
      <c r="AJ621" s="31"/>
    </row>
    <row r="622" spans="18:36" s="23" customFormat="1" ht="15">
      <c r="R622" s="31"/>
      <c r="S622" s="31"/>
      <c r="T622" s="31"/>
      <c r="U622" s="31"/>
      <c r="V622" s="31"/>
      <c r="W622" s="56"/>
      <c r="Y622" s="32"/>
      <c r="Z622" s="32"/>
      <c r="AA622" s="76"/>
      <c r="AI622" s="31"/>
      <c r="AJ622" s="31"/>
    </row>
    <row r="623" spans="18:36" s="23" customFormat="1" ht="15">
      <c r="R623" s="31"/>
      <c r="S623" s="31"/>
      <c r="T623" s="31"/>
      <c r="U623" s="31"/>
      <c r="V623" s="31"/>
      <c r="W623" s="56"/>
      <c r="Y623" s="32"/>
      <c r="Z623" s="32"/>
      <c r="AA623" s="76"/>
      <c r="AI623" s="31"/>
      <c r="AJ623" s="31"/>
    </row>
    <row r="624" spans="18:36" s="23" customFormat="1" ht="15">
      <c r="R624" s="31"/>
      <c r="S624" s="31"/>
      <c r="T624" s="31"/>
      <c r="U624" s="31"/>
      <c r="V624" s="31"/>
      <c r="W624" s="56"/>
      <c r="Y624" s="32"/>
      <c r="Z624" s="32"/>
      <c r="AA624" s="76"/>
      <c r="AI624" s="31"/>
      <c r="AJ624" s="31"/>
    </row>
    <row r="625" spans="18:36" s="23" customFormat="1" ht="15">
      <c r="R625" s="31"/>
      <c r="S625" s="31"/>
      <c r="T625" s="31"/>
      <c r="U625" s="31"/>
      <c r="V625" s="31"/>
      <c r="W625" s="56"/>
      <c r="Y625" s="32"/>
      <c r="Z625" s="32"/>
      <c r="AA625" s="76"/>
      <c r="AI625" s="31"/>
      <c r="AJ625" s="31"/>
    </row>
    <row r="626" spans="18:36" s="23" customFormat="1" ht="15">
      <c r="R626" s="31"/>
      <c r="S626" s="31"/>
      <c r="T626" s="31"/>
      <c r="U626" s="31"/>
      <c r="V626" s="31"/>
      <c r="W626" s="56"/>
      <c r="Y626" s="32"/>
      <c r="Z626" s="32"/>
      <c r="AA626" s="76"/>
      <c r="AI626" s="31"/>
      <c r="AJ626" s="31"/>
    </row>
    <row r="627" spans="18:36" s="23" customFormat="1" ht="15">
      <c r="R627" s="31"/>
      <c r="S627" s="31"/>
      <c r="T627" s="31"/>
      <c r="U627" s="31"/>
      <c r="V627" s="31"/>
      <c r="W627" s="56"/>
      <c r="Y627" s="32"/>
      <c r="Z627" s="32"/>
      <c r="AA627" s="76"/>
      <c r="AI627" s="31"/>
      <c r="AJ627" s="31"/>
    </row>
    <row r="628" spans="18:36" s="23" customFormat="1" ht="15">
      <c r="R628" s="31"/>
      <c r="S628" s="31"/>
      <c r="T628" s="31"/>
      <c r="U628" s="31"/>
      <c r="V628" s="31"/>
      <c r="W628" s="56"/>
      <c r="Y628" s="32"/>
      <c r="Z628" s="32"/>
      <c r="AA628" s="76"/>
      <c r="AI628" s="31"/>
      <c r="AJ628" s="31"/>
    </row>
    <row r="629" spans="18:36" s="23" customFormat="1" ht="15">
      <c r="R629" s="31"/>
      <c r="S629" s="31"/>
      <c r="T629" s="31"/>
      <c r="U629" s="31"/>
      <c r="V629" s="31"/>
      <c r="W629" s="56"/>
      <c r="Y629" s="32"/>
      <c r="Z629" s="32"/>
      <c r="AA629" s="76"/>
      <c r="AI629" s="31"/>
      <c r="AJ629" s="31"/>
    </row>
    <row r="630" spans="18:36" s="23" customFormat="1" ht="15">
      <c r="R630" s="31"/>
      <c r="S630" s="31"/>
      <c r="T630" s="31"/>
      <c r="U630" s="31"/>
      <c r="V630" s="31"/>
      <c r="W630" s="56"/>
      <c r="Y630" s="32"/>
      <c r="Z630" s="32"/>
      <c r="AA630" s="76"/>
      <c r="AI630" s="31"/>
      <c r="AJ630" s="31"/>
    </row>
    <row r="631" spans="18:36" s="23" customFormat="1" ht="15">
      <c r="R631" s="31"/>
      <c r="S631" s="31"/>
      <c r="T631" s="31"/>
      <c r="U631" s="31"/>
      <c r="V631" s="31"/>
      <c r="W631" s="56"/>
      <c r="Y631" s="32"/>
      <c r="Z631" s="32"/>
      <c r="AA631" s="76"/>
      <c r="AI631" s="31"/>
      <c r="AJ631" s="31"/>
    </row>
    <row r="632" spans="18:36" s="23" customFormat="1" ht="15">
      <c r="R632" s="31"/>
      <c r="S632" s="31"/>
      <c r="T632" s="31"/>
      <c r="U632" s="31"/>
      <c r="V632" s="31"/>
      <c r="W632" s="56"/>
      <c r="Y632" s="32"/>
      <c r="Z632" s="32"/>
      <c r="AA632" s="76"/>
      <c r="AI632" s="31"/>
      <c r="AJ632" s="31"/>
    </row>
    <row r="633" spans="18:36" s="23" customFormat="1" ht="15">
      <c r="R633" s="31"/>
      <c r="S633" s="31"/>
      <c r="T633" s="31"/>
      <c r="U633" s="31"/>
      <c r="V633" s="31"/>
      <c r="W633" s="56"/>
      <c r="Y633" s="32"/>
      <c r="Z633" s="32"/>
      <c r="AA633" s="76"/>
      <c r="AI633" s="31"/>
      <c r="AJ633" s="31"/>
    </row>
    <row r="634" spans="18:36" s="23" customFormat="1" ht="15">
      <c r="R634" s="31"/>
      <c r="S634" s="31"/>
      <c r="T634" s="31"/>
      <c r="U634" s="31"/>
      <c r="V634" s="31"/>
      <c r="W634" s="56"/>
      <c r="Y634" s="32"/>
      <c r="Z634" s="32"/>
      <c r="AA634" s="76"/>
      <c r="AI634" s="31"/>
      <c r="AJ634" s="31"/>
    </row>
    <row r="635" spans="18:36" s="23" customFormat="1" ht="15">
      <c r="R635" s="31"/>
      <c r="S635" s="31"/>
      <c r="T635" s="31"/>
      <c r="U635" s="31"/>
      <c r="V635" s="31"/>
      <c r="W635" s="56"/>
      <c r="Y635" s="32"/>
      <c r="Z635" s="32"/>
      <c r="AA635" s="76"/>
      <c r="AI635" s="31"/>
      <c r="AJ635" s="31"/>
    </row>
    <row r="636" spans="18:36" s="23" customFormat="1" ht="15">
      <c r="R636" s="31"/>
      <c r="S636" s="31"/>
      <c r="T636" s="31"/>
      <c r="U636" s="31"/>
      <c r="V636" s="31"/>
      <c r="W636" s="56"/>
      <c r="Y636" s="32"/>
      <c r="Z636" s="32"/>
      <c r="AA636" s="76"/>
      <c r="AI636" s="31"/>
      <c r="AJ636" s="31"/>
    </row>
    <row r="637" spans="18:36" s="23" customFormat="1" ht="15">
      <c r="R637" s="31"/>
      <c r="S637" s="31"/>
      <c r="T637" s="31"/>
      <c r="U637" s="31"/>
      <c r="V637" s="31"/>
      <c r="W637" s="56"/>
      <c r="Y637" s="32"/>
      <c r="Z637" s="32"/>
      <c r="AA637" s="76"/>
      <c r="AI637" s="31"/>
      <c r="AJ637" s="31"/>
    </row>
    <row r="638" spans="18:36" s="23" customFormat="1" ht="15">
      <c r="R638" s="31"/>
      <c r="S638" s="31"/>
      <c r="T638" s="31"/>
      <c r="U638" s="31"/>
      <c r="V638" s="31"/>
      <c r="W638" s="56"/>
      <c r="Y638" s="32"/>
      <c r="Z638" s="32"/>
      <c r="AA638" s="76"/>
      <c r="AI638" s="31"/>
      <c r="AJ638" s="31"/>
    </row>
    <row r="639" spans="18:36" s="23" customFormat="1" ht="15">
      <c r="R639" s="31"/>
      <c r="S639" s="31"/>
      <c r="T639" s="31"/>
      <c r="U639" s="31"/>
      <c r="V639" s="31"/>
      <c r="W639" s="56"/>
      <c r="Y639" s="32"/>
      <c r="Z639" s="32"/>
      <c r="AA639" s="76"/>
      <c r="AI639" s="31"/>
      <c r="AJ639" s="31"/>
    </row>
    <row r="640" spans="18:36" s="23" customFormat="1" ht="15">
      <c r="R640" s="31"/>
      <c r="S640" s="31"/>
      <c r="T640" s="31"/>
      <c r="U640" s="31"/>
      <c r="V640" s="31"/>
      <c r="W640" s="56"/>
      <c r="Y640" s="32"/>
      <c r="Z640" s="32"/>
      <c r="AA640" s="76"/>
      <c r="AI640" s="31"/>
      <c r="AJ640" s="31"/>
    </row>
    <row r="641" spans="18:36" s="23" customFormat="1" ht="15">
      <c r="R641" s="31"/>
      <c r="S641" s="31"/>
      <c r="T641" s="31"/>
      <c r="U641" s="31"/>
      <c r="V641" s="31"/>
      <c r="W641" s="56"/>
      <c r="Y641" s="32"/>
      <c r="Z641" s="32"/>
      <c r="AA641" s="76"/>
      <c r="AI641" s="31"/>
      <c r="AJ641" s="31"/>
    </row>
    <row r="642" spans="18:36" s="23" customFormat="1" ht="15">
      <c r="R642" s="31"/>
      <c r="S642" s="31"/>
      <c r="T642" s="31"/>
      <c r="U642" s="31"/>
      <c r="V642" s="31"/>
      <c r="W642" s="56"/>
      <c r="Y642" s="32"/>
      <c r="Z642" s="32"/>
      <c r="AA642" s="76"/>
      <c r="AI642" s="31"/>
      <c r="AJ642" s="31"/>
    </row>
    <row r="643" spans="18:36" s="23" customFormat="1" ht="15">
      <c r="R643" s="31"/>
      <c r="S643" s="31"/>
      <c r="T643" s="31"/>
      <c r="U643" s="31"/>
      <c r="V643" s="31"/>
      <c r="W643" s="56"/>
      <c r="Y643" s="32"/>
      <c r="Z643" s="32"/>
      <c r="AA643" s="76"/>
      <c r="AI643" s="31"/>
      <c r="AJ643" s="31"/>
    </row>
    <row r="644" spans="18:36" s="23" customFormat="1" ht="15">
      <c r="R644" s="31"/>
      <c r="S644" s="31"/>
      <c r="T644" s="31"/>
      <c r="U644" s="31"/>
      <c r="V644" s="31"/>
      <c r="W644" s="56"/>
      <c r="Y644" s="32"/>
      <c r="Z644" s="32"/>
      <c r="AA644" s="76"/>
      <c r="AI644" s="31"/>
      <c r="AJ644" s="31"/>
    </row>
    <row r="645" spans="18:36" s="23" customFormat="1" ht="15">
      <c r="R645" s="31"/>
      <c r="S645" s="31"/>
      <c r="T645" s="31"/>
      <c r="U645" s="31"/>
      <c r="V645" s="31"/>
      <c r="W645" s="56"/>
      <c r="Y645" s="32"/>
      <c r="Z645" s="32"/>
      <c r="AA645" s="76"/>
      <c r="AI645" s="31"/>
      <c r="AJ645" s="31"/>
    </row>
    <row r="646" spans="18:36" s="23" customFormat="1" ht="15">
      <c r="R646" s="31"/>
      <c r="S646" s="31"/>
      <c r="T646" s="31"/>
      <c r="U646" s="31"/>
      <c r="V646" s="31"/>
      <c r="W646" s="56"/>
      <c r="Y646" s="32"/>
      <c r="Z646" s="32"/>
      <c r="AA646" s="76"/>
      <c r="AI646" s="31"/>
      <c r="AJ646" s="31"/>
    </row>
    <row r="647" spans="18:36" s="23" customFormat="1" ht="15">
      <c r="R647" s="31"/>
      <c r="S647" s="31"/>
      <c r="T647" s="31"/>
      <c r="U647" s="31"/>
      <c r="V647" s="31"/>
      <c r="W647" s="56"/>
      <c r="Y647" s="32"/>
      <c r="Z647" s="32"/>
      <c r="AA647" s="76"/>
      <c r="AI647" s="31"/>
      <c r="AJ647" s="31"/>
    </row>
    <row r="648" spans="18:36" s="23" customFormat="1" ht="15">
      <c r="R648" s="31"/>
      <c r="S648" s="31"/>
      <c r="T648" s="31"/>
      <c r="U648" s="31"/>
      <c r="V648" s="31"/>
      <c r="W648" s="56"/>
      <c r="Y648" s="32"/>
      <c r="Z648" s="32"/>
      <c r="AA648" s="76"/>
      <c r="AI648" s="31"/>
      <c r="AJ648" s="31"/>
    </row>
    <row r="649" spans="18:36" s="23" customFormat="1" ht="15">
      <c r="R649" s="31"/>
      <c r="S649" s="31"/>
      <c r="T649" s="31"/>
      <c r="U649" s="31"/>
      <c r="V649" s="31"/>
      <c r="W649" s="56"/>
      <c r="Y649" s="32"/>
      <c r="Z649" s="32"/>
      <c r="AA649" s="76"/>
      <c r="AI649" s="31"/>
      <c r="AJ649" s="31"/>
    </row>
    <row r="650" spans="18:36" s="23" customFormat="1" ht="15">
      <c r="R650" s="31"/>
      <c r="S650" s="31"/>
      <c r="T650" s="31"/>
      <c r="U650" s="31"/>
      <c r="V650" s="31"/>
      <c r="W650" s="56"/>
      <c r="Y650" s="32"/>
      <c r="Z650" s="32"/>
      <c r="AA650" s="76"/>
      <c r="AI650" s="31"/>
      <c r="AJ650" s="31"/>
    </row>
    <row r="651" spans="18:36" s="23" customFormat="1" ht="15">
      <c r="R651" s="31"/>
      <c r="S651" s="31"/>
      <c r="T651" s="31"/>
      <c r="U651" s="31"/>
      <c r="V651" s="31"/>
      <c r="W651" s="56"/>
      <c r="Y651" s="32"/>
      <c r="Z651" s="32"/>
      <c r="AA651" s="76"/>
      <c r="AI651" s="31"/>
      <c r="AJ651" s="31"/>
    </row>
    <row r="652" spans="18:36" s="23" customFormat="1" ht="15">
      <c r="R652" s="31"/>
      <c r="S652" s="31"/>
      <c r="T652" s="31"/>
      <c r="U652" s="31"/>
      <c r="V652" s="31"/>
      <c r="W652" s="56"/>
      <c r="Y652" s="32"/>
      <c r="Z652" s="32"/>
      <c r="AA652" s="76"/>
      <c r="AI652" s="31"/>
      <c r="AJ652" s="31"/>
    </row>
    <row r="653" spans="18:36" s="23" customFormat="1" ht="15">
      <c r="R653" s="31"/>
      <c r="S653" s="31"/>
      <c r="T653" s="31"/>
      <c r="U653" s="31"/>
      <c r="V653" s="31"/>
      <c r="W653" s="56"/>
      <c r="Y653" s="32"/>
      <c r="Z653" s="32"/>
      <c r="AA653" s="76"/>
      <c r="AI653" s="31"/>
      <c r="AJ653" s="31"/>
    </row>
    <row r="654" spans="18:36" s="23" customFormat="1" ht="15">
      <c r="R654" s="31"/>
      <c r="S654" s="31"/>
      <c r="T654" s="31"/>
      <c r="U654" s="31"/>
      <c r="V654" s="31"/>
      <c r="W654" s="56"/>
      <c r="Y654" s="32"/>
      <c r="Z654" s="32"/>
      <c r="AA654" s="76"/>
      <c r="AI654" s="31"/>
      <c r="AJ654" s="31"/>
    </row>
    <row r="655" spans="18:36" s="23" customFormat="1" ht="15">
      <c r="R655" s="31"/>
      <c r="S655" s="31"/>
      <c r="T655" s="31"/>
      <c r="U655" s="31"/>
      <c r="V655" s="31"/>
      <c r="W655" s="56"/>
      <c r="Y655" s="32"/>
      <c r="Z655" s="32"/>
      <c r="AA655" s="76"/>
      <c r="AI655" s="31"/>
      <c r="AJ655" s="31"/>
    </row>
    <row r="656" spans="18:36" s="23" customFormat="1" ht="15">
      <c r="R656" s="31"/>
      <c r="S656" s="31"/>
      <c r="T656" s="31"/>
      <c r="U656" s="31"/>
      <c r="V656" s="31"/>
      <c r="W656" s="56"/>
      <c r="Y656" s="32"/>
      <c r="Z656" s="32"/>
      <c r="AA656" s="76"/>
      <c r="AI656" s="31"/>
      <c r="AJ656" s="31"/>
    </row>
    <row r="657" spans="18:36" s="23" customFormat="1" ht="15">
      <c r="R657" s="31"/>
      <c r="S657" s="31"/>
      <c r="T657" s="31"/>
      <c r="U657" s="31"/>
      <c r="V657" s="31"/>
      <c r="W657" s="56"/>
      <c r="Y657" s="32"/>
      <c r="Z657" s="32"/>
      <c r="AA657" s="76"/>
      <c r="AI657" s="31"/>
      <c r="AJ657" s="31"/>
    </row>
    <row r="658" spans="18:36" s="23" customFormat="1" ht="15">
      <c r="R658" s="31"/>
      <c r="S658" s="31"/>
      <c r="T658" s="31"/>
      <c r="U658" s="31"/>
      <c r="V658" s="31"/>
      <c r="W658" s="56"/>
      <c r="Y658" s="32"/>
      <c r="Z658" s="32"/>
      <c r="AA658" s="76"/>
      <c r="AI658" s="31"/>
      <c r="AJ658" s="31"/>
    </row>
    <row r="659" spans="18:36" s="23" customFormat="1" ht="15">
      <c r="R659" s="31"/>
      <c r="S659" s="31"/>
      <c r="T659" s="31"/>
      <c r="U659" s="31"/>
      <c r="V659" s="31"/>
      <c r="W659" s="56"/>
      <c r="Y659" s="32"/>
      <c r="Z659" s="32"/>
      <c r="AA659" s="76"/>
      <c r="AI659" s="31"/>
      <c r="AJ659" s="31"/>
    </row>
    <row r="660" spans="18:36" s="23" customFormat="1" ht="15">
      <c r="R660" s="31"/>
      <c r="S660" s="31"/>
      <c r="T660" s="31"/>
      <c r="U660" s="31"/>
      <c r="V660" s="31"/>
      <c r="W660" s="56"/>
      <c r="Y660" s="32"/>
      <c r="Z660" s="32"/>
      <c r="AA660" s="76"/>
      <c r="AI660" s="31"/>
      <c r="AJ660" s="31"/>
    </row>
    <row r="661" spans="18:36" s="23" customFormat="1" ht="15">
      <c r="R661" s="31"/>
      <c r="S661" s="31"/>
      <c r="T661" s="31"/>
      <c r="U661" s="31"/>
      <c r="V661" s="31"/>
      <c r="W661" s="56"/>
      <c r="Y661" s="32"/>
      <c r="Z661" s="32"/>
      <c r="AA661" s="76"/>
      <c r="AI661" s="31"/>
      <c r="AJ661" s="31"/>
    </row>
    <row r="662" spans="18:36" s="23" customFormat="1" ht="15">
      <c r="R662" s="31"/>
      <c r="S662" s="31"/>
      <c r="T662" s="31"/>
      <c r="U662" s="31"/>
      <c r="V662" s="31"/>
      <c r="W662" s="56"/>
      <c r="Y662" s="32"/>
      <c r="Z662" s="32"/>
      <c r="AA662" s="76"/>
      <c r="AI662" s="31"/>
      <c r="AJ662" s="31"/>
    </row>
    <row r="663" spans="18:36" s="23" customFormat="1" ht="15">
      <c r="R663" s="31"/>
      <c r="S663" s="31"/>
      <c r="T663" s="31"/>
      <c r="U663" s="31"/>
      <c r="V663" s="31"/>
      <c r="W663" s="56"/>
      <c r="Y663" s="32"/>
      <c r="Z663" s="32"/>
      <c r="AA663" s="76"/>
      <c r="AI663" s="31"/>
      <c r="AJ663" s="31"/>
    </row>
    <row r="664" spans="18:36" s="23" customFormat="1" ht="15">
      <c r="R664" s="31"/>
      <c r="S664" s="31"/>
      <c r="T664" s="31"/>
      <c r="U664" s="31"/>
      <c r="V664" s="31"/>
      <c r="W664" s="56"/>
      <c r="Y664" s="32"/>
      <c r="Z664" s="32"/>
      <c r="AA664" s="76"/>
      <c r="AI664" s="31"/>
      <c r="AJ664" s="31"/>
    </row>
    <row r="665" spans="18:36" s="23" customFormat="1" ht="15">
      <c r="R665" s="31"/>
      <c r="S665" s="31"/>
      <c r="T665" s="31"/>
      <c r="U665" s="31"/>
      <c r="V665" s="31"/>
      <c r="W665" s="56"/>
      <c r="Y665" s="32"/>
      <c r="Z665" s="32"/>
      <c r="AA665" s="76"/>
      <c r="AI665" s="31"/>
      <c r="AJ665" s="31"/>
    </row>
    <row r="666" spans="18:36" s="23" customFormat="1" ht="15">
      <c r="R666" s="31"/>
      <c r="S666" s="31"/>
      <c r="T666" s="31"/>
      <c r="U666" s="31"/>
      <c r="V666" s="31"/>
      <c r="W666" s="56"/>
      <c r="Y666" s="32"/>
      <c r="Z666" s="32"/>
      <c r="AA666" s="76"/>
      <c r="AI666" s="31"/>
      <c r="AJ666" s="31"/>
    </row>
    <row r="667" spans="18:36" s="23" customFormat="1" ht="15">
      <c r="R667" s="31"/>
      <c r="S667" s="31"/>
      <c r="T667" s="31"/>
      <c r="U667" s="31"/>
      <c r="V667" s="31"/>
      <c r="W667" s="56"/>
      <c r="Y667" s="32"/>
      <c r="Z667" s="32"/>
      <c r="AA667" s="76"/>
      <c r="AI667" s="31"/>
      <c r="AJ667" s="31"/>
    </row>
    <row r="668" spans="18:36" s="23" customFormat="1" ht="15">
      <c r="R668" s="31"/>
      <c r="S668" s="31"/>
      <c r="T668" s="31"/>
      <c r="U668" s="31"/>
      <c r="V668" s="31"/>
      <c r="W668" s="56"/>
      <c r="Y668" s="32"/>
      <c r="Z668" s="32"/>
      <c r="AA668" s="76"/>
      <c r="AI668" s="31"/>
      <c r="AJ668" s="31"/>
    </row>
    <row r="669" spans="18:36" s="23" customFormat="1" ht="15">
      <c r="R669" s="31"/>
      <c r="S669" s="31"/>
      <c r="T669" s="31"/>
      <c r="U669" s="31"/>
      <c r="V669" s="31"/>
      <c r="W669" s="56"/>
      <c r="Y669" s="32"/>
      <c r="Z669" s="32"/>
      <c r="AA669" s="76"/>
      <c r="AI669" s="31"/>
      <c r="AJ669" s="31"/>
    </row>
    <row r="670" spans="18:36" s="23" customFormat="1" ht="15">
      <c r="R670" s="31"/>
      <c r="S670" s="31"/>
      <c r="T670" s="31"/>
      <c r="U670" s="31"/>
      <c r="V670" s="31"/>
      <c r="W670" s="56"/>
      <c r="Y670" s="32"/>
      <c r="Z670" s="32"/>
      <c r="AA670" s="76"/>
      <c r="AI670" s="31"/>
      <c r="AJ670" s="31"/>
    </row>
    <row r="671" spans="18:36" s="23" customFormat="1" ht="15">
      <c r="R671" s="31"/>
      <c r="S671" s="31"/>
      <c r="T671" s="31"/>
      <c r="U671" s="31"/>
      <c r="V671" s="31"/>
      <c r="W671" s="56"/>
      <c r="Y671" s="32"/>
      <c r="Z671" s="32"/>
      <c r="AA671" s="76"/>
      <c r="AI671" s="31"/>
      <c r="AJ671" s="31"/>
    </row>
    <row r="672" spans="18:36" s="23" customFormat="1" ht="15">
      <c r="R672" s="31"/>
      <c r="S672" s="31"/>
      <c r="T672" s="31"/>
      <c r="U672" s="31"/>
      <c r="V672" s="31"/>
      <c r="W672" s="56"/>
      <c r="Y672" s="32"/>
      <c r="Z672" s="32"/>
      <c r="AA672" s="76"/>
      <c r="AI672" s="31"/>
      <c r="AJ672" s="31"/>
    </row>
    <row r="673" spans="18:36" s="23" customFormat="1" ht="15">
      <c r="R673" s="31"/>
      <c r="S673" s="31"/>
      <c r="T673" s="31"/>
      <c r="U673" s="31"/>
      <c r="V673" s="31"/>
      <c r="W673" s="56"/>
      <c r="Y673" s="32"/>
      <c r="Z673" s="32"/>
      <c r="AA673" s="76"/>
      <c r="AI673" s="31"/>
      <c r="AJ673" s="31"/>
    </row>
    <row r="674" spans="18:36" s="23" customFormat="1" ht="15">
      <c r="R674" s="31"/>
      <c r="S674" s="31"/>
      <c r="T674" s="31"/>
      <c r="U674" s="31"/>
      <c r="V674" s="31"/>
      <c r="W674" s="56"/>
      <c r="Y674" s="32"/>
      <c r="Z674" s="32"/>
      <c r="AA674" s="76"/>
      <c r="AI674" s="31"/>
      <c r="AJ674" s="31"/>
    </row>
    <row r="675" spans="18:36" s="23" customFormat="1" ht="15">
      <c r="R675" s="31"/>
      <c r="S675" s="31"/>
      <c r="T675" s="31"/>
      <c r="U675" s="31"/>
      <c r="V675" s="31"/>
      <c r="W675" s="56"/>
      <c r="Y675" s="32"/>
      <c r="Z675" s="32"/>
      <c r="AA675" s="76"/>
      <c r="AI675" s="31"/>
      <c r="AJ675" s="31"/>
    </row>
    <row r="676" spans="18:36" s="23" customFormat="1" ht="15">
      <c r="R676" s="31"/>
      <c r="S676" s="31"/>
      <c r="T676" s="31"/>
      <c r="U676" s="31"/>
      <c r="V676" s="31"/>
      <c r="W676" s="56"/>
      <c r="Y676" s="32"/>
      <c r="Z676" s="32"/>
      <c r="AA676" s="76"/>
      <c r="AI676" s="31"/>
      <c r="AJ676" s="31"/>
    </row>
    <row r="677" spans="18:36" s="23" customFormat="1" ht="15">
      <c r="R677" s="31"/>
      <c r="S677" s="31"/>
      <c r="T677" s="31"/>
      <c r="U677" s="31"/>
      <c r="V677" s="31"/>
      <c r="W677" s="56"/>
      <c r="Y677" s="32"/>
      <c r="Z677" s="32"/>
      <c r="AA677" s="76"/>
      <c r="AI677" s="31"/>
      <c r="AJ677" s="31"/>
    </row>
    <row r="678" spans="18:36" s="23" customFormat="1" ht="15">
      <c r="R678" s="31"/>
      <c r="S678" s="31"/>
      <c r="T678" s="31"/>
      <c r="U678" s="31"/>
      <c r="V678" s="31"/>
      <c r="W678" s="56"/>
      <c r="Y678" s="32"/>
      <c r="Z678" s="32"/>
      <c r="AA678" s="76"/>
      <c r="AI678" s="31"/>
      <c r="AJ678" s="31"/>
    </row>
    <row r="679" spans="18:36" s="23" customFormat="1" ht="15">
      <c r="R679" s="31"/>
      <c r="S679" s="31"/>
      <c r="T679" s="31"/>
      <c r="U679" s="31"/>
      <c r="V679" s="31"/>
      <c r="W679" s="56"/>
      <c r="Y679" s="32"/>
      <c r="Z679" s="32"/>
      <c r="AA679" s="76"/>
      <c r="AI679" s="31"/>
      <c r="AJ679" s="31"/>
    </row>
    <row r="680" spans="18:36" s="23" customFormat="1" ht="15">
      <c r="R680" s="31"/>
      <c r="S680" s="31"/>
      <c r="T680" s="31"/>
      <c r="U680" s="31"/>
      <c r="V680" s="31"/>
      <c r="W680" s="56"/>
      <c r="Y680" s="32"/>
      <c r="Z680" s="32"/>
      <c r="AA680" s="76"/>
      <c r="AI680" s="31"/>
      <c r="AJ680" s="31"/>
    </row>
    <row r="681" spans="18:36" s="23" customFormat="1" ht="15">
      <c r="R681" s="31"/>
      <c r="S681" s="31"/>
      <c r="T681" s="31"/>
      <c r="U681" s="31"/>
      <c r="V681" s="31"/>
      <c r="W681" s="56"/>
      <c r="Y681" s="32"/>
      <c r="Z681" s="32"/>
      <c r="AA681" s="76"/>
      <c r="AI681" s="31"/>
      <c r="AJ681" s="31"/>
    </row>
    <row r="682" spans="18:36" s="23" customFormat="1" ht="15">
      <c r="R682" s="31"/>
      <c r="S682" s="31"/>
      <c r="T682" s="31"/>
      <c r="U682" s="31"/>
      <c r="V682" s="31"/>
      <c r="W682" s="56"/>
      <c r="Y682" s="32"/>
      <c r="Z682" s="32"/>
      <c r="AA682" s="76"/>
      <c r="AI682" s="31"/>
      <c r="AJ682" s="31"/>
    </row>
    <row r="683" spans="18:36" s="23" customFormat="1" ht="15">
      <c r="R683" s="31"/>
      <c r="S683" s="31"/>
      <c r="T683" s="31"/>
      <c r="U683" s="31"/>
      <c r="V683" s="31"/>
      <c r="W683" s="56"/>
      <c r="Y683" s="32"/>
      <c r="Z683" s="32"/>
      <c r="AA683" s="76"/>
      <c r="AI683" s="31"/>
      <c r="AJ683" s="31"/>
    </row>
    <row r="684" spans="18:36" s="23" customFormat="1" ht="15">
      <c r="R684" s="31"/>
      <c r="S684" s="31"/>
      <c r="T684" s="31"/>
      <c r="U684" s="31"/>
      <c r="V684" s="31"/>
      <c r="W684" s="56"/>
      <c r="Y684" s="32"/>
      <c r="Z684" s="32"/>
      <c r="AA684" s="76"/>
      <c r="AI684" s="31"/>
      <c r="AJ684" s="31"/>
    </row>
    <row r="685" spans="18:36" s="23" customFormat="1" ht="15">
      <c r="R685" s="31"/>
      <c r="S685" s="31"/>
      <c r="T685" s="31"/>
      <c r="U685" s="31"/>
      <c r="V685" s="31"/>
      <c r="W685" s="56"/>
      <c r="Y685" s="32"/>
      <c r="Z685" s="32"/>
      <c r="AA685" s="76"/>
      <c r="AI685" s="31"/>
      <c r="AJ685" s="31"/>
    </row>
    <row r="686" spans="18:36" s="23" customFormat="1" ht="15">
      <c r="R686" s="31"/>
      <c r="S686" s="31"/>
      <c r="T686" s="31"/>
      <c r="U686" s="31"/>
      <c r="V686" s="31"/>
      <c r="W686" s="56"/>
      <c r="Y686" s="32"/>
      <c r="Z686" s="32"/>
      <c r="AA686" s="76"/>
      <c r="AI686" s="31"/>
      <c r="AJ686" s="31"/>
    </row>
    <row r="687" spans="18:36" s="23" customFormat="1" ht="15">
      <c r="R687" s="31"/>
      <c r="S687" s="31"/>
      <c r="T687" s="31"/>
      <c r="U687" s="31"/>
      <c r="V687" s="31"/>
      <c r="W687" s="56"/>
      <c r="Y687" s="32"/>
      <c r="Z687" s="32"/>
      <c r="AA687" s="76"/>
      <c r="AI687" s="31"/>
      <c r="AJ687" s="31"/>
    </row>
    <row r="688" spans="18:36" s="23" customFormat="1" ht="15">
      <c r="R688" s="31"/>
      <c r="S688" s="31"/>
      <c r="T688" s="31"/>
      <c r="U688" s="31"/>
      <c r="V688" s="31"/>
      <c r="W688" s="56"/>
      <c r="Y688" s="32"/>
      <c r="Z688" s="32"/>
      <c r="AA688" s="76"/>
      <c r="AI688" s="31"/>
      <c r="AJ688" s="31"/>
    </row>
    <row r="689" spans="18:36" s="23" customFormat="1" ht="15">
      <c r="R689" s="31"/>
      <c r="S689" s="31"/>
      <c r="T689" s="31"/>
      <c r="U689" s="31"/>
      <c r="V689" s="31"/>
      <c r="W689" s="56"/>
      <c r="Y689" s="32"/>
      <c r="Z689" s="32"/>
      <c r="AA689" s="76"/>
      <c r="AI689" s="31"/>
      <c r="AJ689" s="31"/>
    </row>
    <row r="690" spans="18:36" s="23" customFormat="1" ht="15">
      <c r="R690" s="31"/>
      <c r="S690" s="31"/>
      <c r="T690" s="31"/>
      <c r="U690" s="31"/>
      <c r="V690" s="31"/>
      <c r="W690" s="56"/>
      <c r="Y690" s="32"/>
      <c r="Z690" s="32"/>
      <c r="AA690" s="76"/>
      <c r="AI690" s="31"/>
      <c r="AJ690" s="31"/>
    </row>
    <row r="691" spans="18:36" s="23" customFormat="1" ht="15">
      <c r="R691" s="31"/>
      <c r="S691" s="31"/>
      <c r="T691" s="31"/>
      <c r="U691" s="31"/>
      <c r="V691" s="31"/>
      <c r="W691" s="56"/>
      <c r="Y691" s="32"/>
      <c r="Z691" s="32"/>
      <c r="AA691" s="76"/>
      <c r="AI691" s="31"/>
      <c r="AJ691" s="31"/>
    </row>
    <row r="692" spans="18:36" s="23" customFormat="1" ht="15">
      <c r="R692" s="31"/>
      <c r="S692" s="31"/>
      <c r="T692" s="31"/>
      <c r="U692" s="31"/>
      <c r="V692" s="31"/>
      <c r="W692" s="56"/>
      <c r="Y692" s="32"/>
      <c r="Z692" s="32"/>
      <c r="AA692" s="76"/>
      <c r="AI692" s="31"/>
      <c r="AJ692" s="31"/>
    </row>
    <row r="693" spans="18:36" s="23" customFormat="1" ht="15">
      <c r="R693" s="31"/>
      <c r="S693" s="31"/>
      <c r="T693" s="31"/>
      <c r="U693" s="31"/>
      <c r="V693" s="31"/>
      <c r="W693" s="56"/>
      <c r="Y693" s="32"/>
      <c r="Z693" s="32"/>
      <c r="AA693" s="76"/>
      <c r="AI693" s="31"/>
      <c r="AJ693" s="31"/>
    </row>
    <row r="694" spans="18:36" s="23" customFormat="1" ht="15">
      <c r="R694" s="31"/>
      <c r="S694" s="31"/>
      <c r="T694" s="31"/>
      <c r="U694" s="31"/>
      <c r="V694" s="31"/>
      <c r="W694" s="56"/>
      <c r="Y694" s="32"/>
      <c r="Z694" s="32"/>
      <c r="AA694" s="76"/>
      <c r="AI694" s="31"/>
      <c r="AJ694" s="31"/>
    </row>
    <row r="695" spans="18:36" s="23" customFormat="1" ht="15">
      <c r="R695" s="31"/>
      <c r="S695" s="31"/>
      <c r="T695" s="31"/>
      <c r="U695" s="31"/>
      <c r="V695" s="31"/>
      <c r="W695" s="56"/>
      <c r="Y695" s="32"/>
      <c r="Z695" s="32"/>
      <c r="AA695" s="76"/>
      <c r="AI695" s="31"/>
      <c r="AJ695" s="31"/>
    </row>
    <row r="696" spans="18:36" s="23" customFormat="1" ht="15">
      <c r="R696" s="31"/>
      <c r="S696" s="31"/>
      <c r="T696" s="31"/>
      <c r="U696" s="31"/>
      <c r="V696" s="31"/>
      <c r="W696" s="56"/>
      <c r="Y696" s="32"/>
      <c r="Z696" s="32"/>
      <c r="AA696" s="76"/>
      <c r="AI696" s="31"/>
      <c r="AJ696" s="31"/>
    </row>
    <row r="697" spans="18:36" s="23" customFormat="1" ht="15">
      <c r="R697" s="31"/>
      <c r="S697" s="31"/>
      <c r="T697" s="31"/>
      <c r="U697" s="31"/>
      <c r="V697" s="31"/>
      <c r="W697" s="56"/>
      <c r="Y697" s="32"/>
      <c r="Z697" s="32"/>
      <c r="AA697" s="76"/>
      <c r="AI697" s="31"/>
      <c r="AJ697" s="31"/>
    </row>
    <row r="698" spans="18:36" s="23" customFormat="1" ht="15">
      <c r="R698" s="31"/>
      <c r="S698" s="31"/>
      <c r="T698" s="31"/>
      <c r="U698" s="31"/>
      <c r="V698" s="31"/>
      <c r="W698" s="56"/>
      <c r="Y698" s="32"/>
      <c r="Z698" s="32"/>
      <c r="AA698" s="76"/>
      <c r="AI698" s="31"/>
      <c r="AJ698" s="31"/>
    </row>
    <row r="699" spans="18:36" s="23" customFormat="1" ht="15">
      <c r="R699" s="31"/>
      <c r="S699" s="31"/>
      <c r="T699" s="31"/>
      <c r="U699" s="31"/>
      <c r="V699" s="31"/>
      <c r="W699" s="56"/>
      <c r="Y699" s="32"/>
      <c r="Z699" s="32"/>
      <c r="AA699" s="76"/>
      <c r="AI699" s="31"/>
      <c r="AJ699" s="31"/>
    </row>
    <row r="700" spans="18:36" s="23" customFormat="1" ht="15">
      <c r="R700" s="31"/>
      <c r="S700" s="31"/>
      <c r="T700" s="31"/>
      <c r="U700" s="31"/>
      <c r="V700" s="31"/>
      <c r="W700" s="56"/>
      <c r="Y700" s="32"/>
      <c r="Z700" s="32"/>
      <c r="AA700" s="76"/>
      <c r="AI700" s="31"/>
      <c r="AJ700" s="31"/>
    </row>
    <row r="701" spans="18:36" s="23" customFormat="1" ht="15">
      <c r="R701" s="31"/>
      <c r="S701" s="31"/>
      <c r="T701" s="31"/>
      <c r="U701" s="31"/>
      <c r="V701" s="31"/>
      <c r="W701" s="56"/>
      <c r="Y701" s="32"/>
      <c r="Z701" s="32"/>
      <c r="AA701" s="76"/>
      <c r="AI701" s="31"/>
      <c r="AJ701" s="31"/>
    </row>
    <row r="702" spans="18:36" s="23" customFormat="1" ht="15">
      <c r="R702" s="31"/>
      <c r="S702" s="31"/>
      <c r="T702" s="31"/>
      <c r="U702" s="31"/>
      <c r="V702" s="31"/>
      <c r="W702" s="56"/>
      <c r="Y702" s="32"/>
      <c r="Z702" s="32"/>
      <c r="AA702" s="76"/>
      <c r="AI702" s="31"/>
      <c r="AJ702" s="31"/>
    </row>
    <row r="703" spans="18:36" s="23" customFormat="1" ht="15">
      <c r="R703" s="31"/>
      <c r="S703" s="31"/>
      <c r="T703" s="31"/>
      <c r="U703" s="31"/>
      <c r="V703" s="31"/>
      <c r="W703" s="56"/>
      <c r="Y703" s="32"/>
      <c r="Z703" s="32"/>
      <c r="AA703" s="76"/>
      <c r="AI703" s="31"/>
      <c r="AJ703" s="31"/>
    </row>
    <row r="704" spans="18:36" s="23" customFormat="1" ht="15">
      <c r="R704" s="31"/>
      <c r="S704" s="31"/>
      <c r="T704" s="31"/>
      <c r="U704" s="31"/>
      <c r="V704" s="31"/>
      <c r="W704" s="56"/>
      <c r="Y704" s="32"/>
      <c r="Z704" s="32"/>
      <c r="AA704" s="76"/>
      <c r="AI704" s="31"/>
      <c r="AJ704" s="31"/>
    </row>
    <row r="705" spans="18:36" s="23" customFormat="1" ht="15">
      <c r="R705" s="31"/>
      <c r="S705" s="31"/>
      <c r="T705" s="31"/>
      <c r="U705" s="31"/>
      <c r="V705" s="31"/>
      <c r="W705" s="56"/>
      <c r="Y705" s="32"/>
      <c r="Z705" s="32"/>
      <c r="AA705" s="76"/>
      <c r="AI705" s="31"/>
      <c r="AJ705" s="31"/>
    </row>
    <row r="706" spans="18:36" s="23" customFormat="1" ht="15">
      <c r="R706" s="31"/>
      <c r="S706" s="31"/>
      <c r="T706" s="31"/>
      <c r="U706" s="31"/>
      <c r="V706" s="31"/>
      <c r="W706" s="56"/>
      <c r="Y706" s="32"/>
      <c r="Z706" s="32"/>
      <c r="AA706" s="76"/>
      <c r="AI706" s="31"/>
      <c r="AJ706" s="31"/>
    </row>
    <row r="707" spans="18:36" s="23" customFormat="1" ht="15">
      <c r="R707" s="31"/>
      <c r="S707" s="31"/>
      <c r="T707" s="31"/>
      <c r="U707" s="31"/>
      <c r="V707" s="31"/>
      <c r="W707" s="56"/>
      <c r="Y707" s="32"/>
      <c r="Z707" s="32"/>
      <c r="AA707" s="76"/>
      <c r="AI707" s="31"/>
      <c r="AJ707" s="31"/>
    </row>
    <row r="708" spans="18:36" s="23" customFormat="1" ht="15">
      <c r="R708" s="31"/>
      <c r="S708" s="31"/>
      <c r="T708" s="31"/>
      <c r="U708" s="31"/>
      <c r="V708" s="31"/>
      <c r="W708" s="56"/>
      <c r="Y708" s="32"/>
      <c r="Z708" s="32"/>
      <c r="AA708" s="76"/>
      <c r="AI708" s="31"/>
      <c r="AJ708" s="31"/>
    </row>
    <row r="709" spans="18:36" s="23" customFormat="1" ht="15">
      <c r="R709" s="31"/>
      <c r="S709" s="31"/>
      <c r="T709" s="31"/>
      <c r="U709" s="31"/>
      <c r="V709" s="31"/>
      <c r="W709" s="56"/>
      <c r="Y709" s="32"/>
      <c r="Z709" s="32"/>
      <c r="AA709" s="76"/>
      <c r="AI709" s="31"/>
      <c r="AJ709" s="31"/>
    </row>
    <row r="710" spans="18:36" s="23" customFormat="1" ht="15">
      <c r="R710" s="31"/>
      <c r="S710" s="31"/>
      <c r="T710" s="31"/>
      <c r="U710" s="31"/>
      <c r="V710" s="31"/>
      <c r="W710" s="56"/>
      <c r="Y710" s="32"/>
      <c r="Z710" s="32"/>
      <c r="AA710" s="76"/>
      <c r="AI710" s="31"/>
      <c r="AJ710" s="31"/>
    </row>
    <row r="711" spans="18:36" s="23" customFormat="1" ht="15">
      <c r="R711" s="31"/>
      <c r="S711" s="31"/>
      <c r="T711" s="31"/>
      <c r="U711" s="31"/>
      <c r="V711" s="31"/>
      <c r="W711" s="56"/>
      <c r="Y711" s="32"/>
      <c r="Z711" s="32"/>
      <c r="AA711" s="76"/>
      <c r="AI711" s="31"/>
      <c r="AJ711" s="31"/>
    </row>
    <row r="712" spans="18:36" s="23" customFormat="1" ht="15">
      <c r="R712" s="31"/>
      <c r="S712" s="31"/>
      <c r="T712" s="31"/>
      <c r="U712" s="31"/>
      <c r="V712" s="31"/>
      <c r="W712" s="56"/>
      <c r="Y712" s="32"/>
      <c r="Z712" s="32"/>
      <c r="AA712" s="76"/>
      <c r="AI712" s="31"/>
      <c r="AJ712" s="31"/>
    </row>
    <row r="713" spans="18:36" s="23" customFormat="1" ht="15">
      <c r="R713" s="31"/>
      <c r="S713" s="31"/>
      <c r="T713" s="31"/>
      <c r="U713" s="31"/>
      <c r="V713" s="31"/>
      <c r="W713" s="56"/>
      <c r="Y713" s="32"/>
      <c r="Z713" s="32"/>
      <c r="AA713" s="76"/>
      <c r="AI713" s="31"/>
      <c r="AJ713" s="31"/>
    </row>
    <row r="714" spans="18:36" s="23" customFormat="1" ht="15">
      <c r="R714" s="31"/>
      <c r="S714" s="31"/>
      <c r="T714" s="31"/>
      <c r="U714" s="31"/>
      <c r="V714" s="31"/>
      <c r="W714" s="56"/>
      <c r="Y714" s="32"/>
      <c r="Z714" s="32"/>
      <c r="AA714" s="76"/>
      <c r="AI714" s="31"/>
      <c r="AJ714" s="31"/>
    </row>
    <row r="715" spans="18:36" s="23" customFormat="1" ht="15">
      <c r="R715" s="31"/>
      <c r="S715" s="31"/>
      <c r="T715" s="31"/>
      <c r="U715" s="31"/>
      <c r="V715" s="31"/>
      <c r="W715" s="56"/>
      <c r="Y715" s="32"/>
      <c r="Z715" s="32"/>
      <c r="AA715" s="76"/>
      <c r="AI715" s="31"/>
      <c r="AJ715" s="31"/>
    </row>
    <row r="716" spans="18:36" s="23" customFormat="1" ht="15">
      <c r="R716" s="31"/>
      <c r="S716" s="31"/>
      <c r="T716" s="31"/>
      <c r="U716" s="31"/>
      <c r="V716" s="31"/>
      <c r="W716" s="56"/>
      <c r="Y716" s="32"/>
      <c r="Z716" s="32"/>
      <c r="AA716" s="76"/>
      <c r="AI716" s="31"/>
      <c r="AJ716" s="31"/>
    </row>
    <row r="717" spans="18:36" s="23" customFormat="1" ht="15">
      <c r="R717" s="31"/>
      <c r="S717" s="31"/>
      <c r="T717" s="31"/>
      <c r="U717" s="31"/>
      <c r="V717" s="31"/>
      <c r="W717" s="56"/>
      <c r="Y717" s="32"/>
      <c r="Z717" s="32"/>
      <c r="AA717" s="76"/>
      <c r="AI717" s="31"/>
      <c r="AJ717" s="31"/>
    </row>
    <row r="718" spans="18:36" s="23" customFormat="1" ht="15">
      <c r="R718" s="31"/>
      <c r="S718" s="31"/>
      <c r="T718" s="31"/>
      <c r="U718" s="31"/>
      <c r="V718" s="31"/>
      <c r="W718" s="56"/>
      <c r="Y718" s="32"/>
      <c r="Z718" s="32"/>
      <c r="AA718" s="76"/>
      <c r="AI718" s="31"/>
      <c r="AJ718" s="31"/>
    </row>
    <row r="719" spans="18:36" s="23" customFormat="1" ht="15">
      <c r="R719" s="31"/>
      <c r="S719" s="31"/>
      <c r="T719" s="31"/>
      <c r="U719" s="31"/>
      <c r="V719" s="31"/>
      <c r="W719" s="56"/>
      <c r="Y719" s="32"/>
      <c r="Z719" s="32"/>
      <c r="AA719" s="76"/>
      <c r="AI719" s="31"/>
      <c r="AJ719" s="31"/>
    </row>
    <row r="720" spans="18:36" s="23" customFormat="1" ht="15">
      <c r="R720" s="31"/>
      <c r="S720" s="31"/>
      <c r="T720" s="31"/>
      <c r="U720" s="31"/>
      <c r="V720" s="31"/>
      <c r="W720" s="56"/>
      <c r="Y720" s="32"/>
      <c r="Z720" s="32"/>
      <c r="AA720" s="76"/>
      <c r="AI720" s="31"/>
      <c r="AJ720" s="31"/>
    </row>
    <row r="721" spans="18:36" s="23" customFormat="1" ht="15">
      <c r="R721" s="31"/>
      <c r="S721" s="31"/>
      <c r="T721" s="31"/>
      <c r="U721" s="31"/>
      <c r="V721" s="31"/>
      <c r="W721" s="56"/>
      <c r="Y721" s="32"/>
      <c r="Z721" s="32"/>
      <c r="AA721" s="76"/>
      <c r="AI721" s="31"/>
      <c r="AJ721" s="31"/>
    </row>
    <row r="722" spans="18:36" s="23" customFormat="1" ht="15">
      <c r="R722" s="31"/>
      <c r="S722" s="31"/>
      <c r="T722" s="31"/>
      <c r="U722" s="31"/>
      <c r="V722" s="31"/>
      <c r="W722" s="56"/>
      <c r="Y722" s="32"/>
      <c r="Z722" s="32"/>
      <c r="AA722" s="76"/>
      <c r="AI722" s="31"/>
      <c r="AJ722" s="31"/>
    </row>
    <row r="723" spans="18:36" s="23" customFormat="1" ht="15">
      <c r="R723" s="31"/>
      <c r="S723" s="31"/>
      <c r="T723" s="31"/>
      <c r="U723" s="31"/>
      <c r="V723" s="31"/>
      <c r="W723" s="56"/>
      <c r="Y723" s="32"/>
      <c r="Z723" s="32"/>
      <c r="AA723" s="76"/>
      <c r="AI723" s="31"/>
      <c r="AJ723" s="31"/>
    </row>
    <row r="724" spans="18:36" s="23" customFormat="1" ht="15">
      <c r="R724" s="31"/>
      <c r="S724" s="31"/>
      <c r="T724" s="31"/>
      <c r="U724" s="31"/>
      <c r="V724" s="31"/>
      <c r="W724" s="56"/>
      <c r="Y724" s="32"/>
      <c r="Z724" s="32"/>
      <c r="AA724" s="76"/>
      <c r="AI724" s="31"/>
      <c r="AJ724" s="31"/>
    </row>
    <row r="725" spans="18:36" s="23" customFormat="1" ht="15">
      <c r="R725" s="31"/>
      <c r="S725" s="31"/>
      <c r="T725" s="31"/>
      <c r="U725" s="31"/>
      <c r="V725" s="31"/>
      <c r="W725" s="56"/>
      <c r="Y725" s="32"/>
      <c r="Z725" s="32"/>
      <c r="AA725" s="76"/>
      <c r="AI725" s="31"/>
      <c r="AJ725" s="31"/>
    </row>
    <row r="726" spans="18:36" s="23" customFormat="1" ht="15">
      <c r="R726" s="31"/>
      <c r="S726" s="31"/>
      <c r="T726" s="31"/>
      <c r="U726" s="31"/>
      <c r="V726" s="31"/>
      <c r="W726" s="56"/>
      <c r="Y726" s="32"/>
      <c r="Z726" s="32"/>
      <c r="AA726" s="76"/>
      <c r="AI726" s="31"/>
      <c r="AJ726" s="31"/>
    </row>
    <row r="727" spans="18:36" s="23" customFormat="1" ht="15">
      <c r="R727" s="31"/>
      <c r="S727" s="31"/>
      <c r="T727" s="31"/>
      <c r="U727" s="31"/>
      <c r="V727" s="31"/>
      <c r="W727" s="56"/>
      <c r="Y727" s="32"/>
      <c r="Z727" s="32"/>
      <c r="AA727" s="76"/>
      <c r="AI727" s="31"/>
      <c r="AJ727" s="31"/>
    </row>
    <row r="728" spans="18:36" s="23" customFormat="1" ht="15">
      <c r="R728" s="31"/>
      <c r="S728" s="31"/>
      <c r="T728" s="31"/>
      <c r="U728" s="31"/>
      <c r="V728" s="31"/>
      <c r="W728" s="56"/>
      <c r="Y728" s="32"/>
      <c r="Z728" s="32"/>
      <c r="AA728" s="76"/>
      <c r="AI728" s="31"/>
      <c r="AJ728" s="31"/>
    </row>
    <row r="729" spans="18:36" s="23" customFormat="1" ht="15">
      <c r="R729" s="31"/>
      <c r="S729" s="31"/>
      <c r="T729" s="31"/>
      <c r="U729" s="31"/>
      <c r="V729" s="31"/>
      <c r="W729" s="56"/>
      <c r="Y729" s="32"/>
      <c r="Z729" s="32"/>
      <c r="AA729" s="76"/>
      <c r="AI729" s="31"/>
      <c r="AJ729" s="31"/>
    </row>
    <row r="730" spans="18:36" s="23" customFormat="1" ht="15">
      <c r="R730" s="31"/>
      <c r="S730" s="31"/>
      <c r="T730" s="31"/>
      <c r="U730" s="31"/>
      <c r="V730" s="31"/>
      <c r="W730" s="56"/>
      <c r="Y730" s="32"/>
      <c r="Z730" s="32"/>
      <c r="AA730" s="76"/>
      <c r="AI730" s="31"/>
      <c r="AJ730" s="31"/>
    </row>
    <row r="731" spans="18:36" s="23" customFormat="1" ht="15">
      <c r="R731" s="31"/>
      <c r="S731" s="31"/>
      <c r="T731" s="31"/>
      <c r="U731" s="31"/>
      <c r="V731" s="31"/>
      <c r="W731" s="56"/>
      <c r="Y731" s="32"/>
      <c r="Z731" s="32"/>
      <c r="AA731" s="76"/>
      <c r="AI731" s="31"/>
      <c r="AJ731" s="31"/>
    </row>
    <row r="732" spans="18:36" s="23" customFormat="1" ht="15">
      <c r="R732" s="31"/>
      <c r="S732" s="31"/>
      <c r="T732" s="31"/>
      <c r="U732" s="31"/>
      <c r="V732" s="31"/>
      <c r="W732" s="56"/>
      <c r="Y732" s="32"/>
      <c r="Z732" s="32"/>
      <c r="AA732" s="76"/>
      <c r="AI732" s="31"/>
      <c r="AJ732" s="31"/>
    </row>
    <row r="733" spans="18:36" s="23" customFormat="1" ht="15">
      <c r="R733" s="31"/>
      <c r="S733" s="31"/>
      <c r="T733" s="31"/>
      <c r="U733" s="31"/>
      <c r="V733" s="31"/>
      <c r="W733" s="56"/>
      <c r="Y733" s="32"/>
      <c r="Z733" s="32"/>
      <c r="AA733" s="76"/>
      <c r="AI733" s="31"/>
      <c r="AJ733" s="31"/>
    </row>
    <row r="734" spans="18:36" s="23" customFormat="1" ht="15">
      <c r="R734" s="31"/>
      <c r="S734" s="31"/>
      <c r="T734" s="31"/>
      <c r="U734" s="31"/>
      <c r="V734" s="31"/>
      <c r="W734" s="56"/>
      <c r="Y734" s="32"/>
      <c r="Z734" s="32"/>
      <c r="AA734" s="76"/>
      <c r="AI734" s="31"/>
      <c r="AJ734" s="31"/>
    </row>
    <row r="735" spans="18:36" s="23" customFormat="1" ht="15">
      <c r="R735" s="31"/>
      <c r="S735" s="31"/>
      <c r="T735" s="31"/>
      <c r="U735" s="31"/>
      <c r="V735" s="31"/>
      <c r="W735" s="56"/>
      <c r="Y735" s="32"/>
      <c r="Z735" s="32"/>
      <c r="AA735" s="76"/>
      <c r="AI735" s="31"/>
      <c r="AJ735" s="31"/>
    </row>
    <row r="736" spans="18:36" s="23" customFormat="1" ht="15">
      <c r="R736" s="31"/>
      <c r="S736" s="31"/>
      <c r="T736" s="31"/>
      <c r="U736" s="31"/>
      <c r="V736" s="31"/>
      <c r="W736" s="56"/>
      <c r="Y736" s="32"/>
      <c r="Z736" s="32"/>
      <c r="AA736" s="76"/>
      <c r="AI736" s="31"/>
      <c r="AJ736" s="31"/>
    </row>
    <row r="737" spans="18:36" s="23" customFormat="1" ht="15">
      <c r="R737" s="31"/>
      <c r="S737" s="31"/>
      <c r="T737" s="31"/>
      <c r="U737" s="31"/>
      <c r="V737" s="31"/>
      <c r="W737" s="56"/>
      <c r="Y737" s="32"/>
      <c r="Z737" s="32"/>
      <c r="AA737" s="76"/>
      <c r="AI737" s="31"/>
      <c r="AJ737" s="31"/>
    </row>
    <row r="738" spans="18:36" s="23" customFormat="1" ht="15">
      <c r="R738" s="31"/>
      <c r="S738" s="31"/>
      <c r="T738" s="31"/>
      <c r="U738" s="31"/>
      <c r="V738" s="31"/>
      <c r="W738" s="56"/>
      <c r="Y738" s="32"/>
      <c r="Z738" s="32"/>
      <c r="AA738" s="76"/>
      <c r="AI738" s="31"/>
      <c r="AJ738" s="31"/>
    </row>
    <row r="739" spans="18:36" s="23" customFormat="1" ht="15">
      <c r="R739" s="31"/>
      <c r="S739" s="31"/>
      <c r="T739" s="31"/>
      <c r="U739" s="31"/>
      <c r="V739" s="31"/>
      <c r="W739" s="56"/>
      <c r="Y739" s="32"/>
      <c r="Z739" s="32"/>
      <c r="AA739" s="76"/>
      <c r="AI739" s="31"/>
      <c r="AJ739" s="31"/>
    </row>
    <row r="740" spans="18:36" s="23" customFormat="1" ht="15">
      <c r="R740" s="31"/>
      <c r="S740" s="31"/>
      <c r="T740" s="31"/>
      <c r="U740" s="31"/>
      <c r="V740" s="31"/>
      <c r="W740" s="56"/>
      <c r="Y740" s="32"/>
      <c r="Z740" s="32"/>
      <c r="AA740" s="76"/>
      <c r="AI740" s="31"/>
      <c r="AJ740" s="31"/>
    </row>
    <row r="741" spans="18:36" s="23" customFormat="1" ht="15">
      <c r="R741" s="31"/>
      <c r="S741" s="31"/>
      <c r="T741" s="31"/>
      <c r="U741" s="31"/>
      <c r="V741" s="31"/>
      <c r="W741" s="56"/>
      <c r="Y741" s="32"/>
      <c r="Z741" s="32"/>
      <c r="AA741" s="76"/>
      <c r="AI741" s="31"/>
      <c r="AJ741" s="31"/>
    </row>
    <row r="742" spans="18:36" s="23" customFormat="1" ht="15">
      <c r="R742" s="31"/>
      <c r="S742" s="31"/>
      <c r="T742" s="31"/>
      <c r="U742" s="31"/>
      <c r="V742" s="31"/>
      <c r="W742" s="56"/>
      <c r="Y742" s="32"/>
      <c r="Z742" s="32"/>
      <c r="AA742" s="76"/>
      <c r="AI742" s="31"/>
      <c r="AJ742" s="31"/>
    </row>
    <row r="743" spans="18:36" s="23" customFormat="1" ht="15">
      <c r="R743" s="31"/>
      <c r="S743" s="31"/>
      <c r="T743" s="31"/>
      <c r="U743" s="31"/>
      <c r="V743" s="31"/>
      <c r="W743" s="56"/>
      <c r="Y743" s="32"/>
      <c r="Z743" s="32"/>
      <c r="AA743" s="76"/>
      <c r="AI743" s="31"/>
      <c r="AJ743" s="31"/>
    </row>
    <row r="744" spans="18:36" s="23" customFormat="1" ht="15">
      <c r="R744" s="31"/>
      <c r="S744" s="31"/>
      <c r="T744" s="31"/>
      <c r="U744" s="31"/>
      <c r="V744" s="31"/>
      <c r="W744" s="56"/>
      <c r="Y744" s="32"/>
      <c r="Z744" s="32"/>
      <c r="AA744" s="76"/>
      <c r="AI744" s="31"/>
      <c r="AJ744" s="31"/>
    </row>
    <row r="745" spans="18:36" s="23" customFormat="1" ht="15">
      <c r="R745" s="31"/>
      <c r="S745" s="31"/>
      <c r="T745" s="31"/>
      <c r="U745" s="31"/>
      <c r="V745" s="31"/>
      <c r="W745" s="56"/>
      <c r="Y745" s="32"/>
      <c r="Z745" s="32"/>
      <c r="AA745" s="76"/>
      <c r="AI745" s="31"/>
      <c r="AJ745" s="31"/>
    </row>
    <row r="746" spans="18:36" s="23" customFormat="1" ht="15">
      <c r="R746" s="31"/>
      <c r="S746" s="31"/>
      <c r="T746" s="31"/>
      <c r="U746" s="31"/>
      <c r="V746" s="31"/>
      <c r="W746" s="56"/>
      <c r="Y746" s="32"/>
      <c r="Z746" s="32"/>
      <c r="AA746" s="76"/>
      <c r="AI746" s="31"/>
      <c r="AJ746" s="31"/>
    </row>
    <row r="747" spans="18:36" s="23" customFormat="1" ht="15">
      <c r="R747" s="31"/>
      <c r="S747" s="31"/>
      <c r="T747" s="31"/>
      <c r="U747" s="31"/>
      <c r="V747" s="31"/>
      <c r="W747" s="56"/>
      <c r="Y747" s="32"/>
      <c r="Z747" s="32"/>
      <c r="AA747" s="76"/>
      <c r="AI747" s="31"/>
      <c r="AJ747" s="31"/>
    </row>
    <row r="748" spans="18:36" s="23" customFormat="1" ht="15">
      <c r="R748" s="31"/>
      <c r="S748" s="31"/>
      <c r="T748" s="31"/>
      <c r="U748" s="31"/>
      <c r="V748" s="31"/>
      <c r="W748" s="56"/>
      <c r="Y748" s="32"/>
      <c r="Z748" s="32"/>
      <c r="AA748" s="76"/>
      <c r="AI748" s="31"/>
      <c r="AJ748" s="31"/>
    </row>
    <row r="749" spans="18:36" s="23" customFormat="1" ht="15">
      <c r="R749" s="31"/>
      <c r="S749" s="31"/>
      <c r="T749" s="31"/>
      <c r="U749" s="31"/>
      <c r="V749" s="31"/>
      <c r="W749" s="56"/>
      <c r="Y749" s="32"/>
      <c r="Z749" s="32"/>
      <c r="AA749" s="76"/>
      <c r="AI749" s="31"/>
      <c r="AJ749" s="31"/>
    </row>
    <row r="750" spans="18:36" s="23" customFormat="1" ht="15">
      <c r="R750" s="31"/>
      <c r="S750" s="31"/>
      <c r="T750" s="31"/>
      <c r="U750" s="31"/>
      <c r="V750" s="31"/>
      <c r="W750" s="56"/>
      <c r="Y750" s="32"/>
      <c r="Z750" s="32"/>
      <c r="AA750" s="76"/>
      <c r="AI750" s="31"/>
      <c r="AJ750" s="31"/>
    </row>
    <row r="751" spans="18:36" s="23" customFormat="1" ht="15">
      <c r="R751" s="31"/>
      <c r="S751" s="31"/>
      <c r="T751" s="31"/>
      <c r="U751" s="31"/>
      <c r="V751" s="31"/>
      <c r="W751" s="56"/>
      <c r="Y751" s="32"/>
      <c r="Z751" s="32"/>
      <c r="AA751" s="76"/>
      <c r="AI751" s="31"/>
      <c r="AJ751" s="31"/>
    </row>
    <row r="752" spans="18:36" s="23" customFormat="1" ht="15">
      <c r="R752" s="31"/>
      <c r="S752" s="31"/>
      <c r="T752" s="31"/>
      <c r="U752" s="31"/>
      <c r="V752" s="31"/>
      <c r="W752" s="56"/>
      <c r="Y752" s="32"/>
      <c r="Z752" s="32"/>
      <c r="AA752" s="76"/>
      <c r="AI752" s="31"/>
      <c r="AJ752" s="31"/>
    </row>
    <row r="753" spans="18:36" s="23" customFormat="1" ht="15">
      <c r="R753" s="31"/>
      <c r="S753" s="31"/>
      <c r="T753" s="31"/>
      <c r="U753" s="31"/>
      <c r="V753" s="31"/>
      <c r="W753" s="56"/>
      <c r="Y753" s="32"/>
      <c r="Z753" s="32"/>
      <c r="AA753" s="76"/>
      <c r="AI753" s="31"/>
      <c r="AJ753" s="31"/>
    </row>
    <row r="754" spans="18:36" s="23" customFormat="1" ht="15">
      <c r="R754" s="31"/>
      <c r="S754" s="31"/>
      <c r="T754" s="31"/>
      <c r="U754" s="31"/>
      <c r="V754" s="31"/>
      <c r="W754" s="56"/>
      <c r="Y754" s="32"/>
      <c r="Z754" s="32"/>
      <c r="AA754" s="76"/>
      <c r="AI754" s="31"/>
      <c r="AJ754" s="31"/>
    </row>
    <row r="755" spans="18:36" s="23" customFormat="1" ht="15">
      <c r="R755" s="31"/>
      <c r="S755" s="31"/>
      <c r="T755" s="31"/>
      <c r="U755" s="31"/>
      <c r="V755" s="31"/>
      <c r="W755" s="56"/>
      <c r="Y755" s="32"/>
      <c r="Z755" s="32"/>
      <c r="AA755" s="76"/>
      <c r="AI755" s="31"/>
      <c r="AJ755" s="31"/>
    </row>
    <row r="756" spans="18:36" s="23" customFormat="1" ht="15">
      <c r="R756" s="31"/>
      <c r="S756" s="31"/>
      <c r="T756" s="31"/>
      <c r="U756" s="31"/>
      <c r="V756" s="31"/>
      <c r="W756" s="56"/>
      <c r="Y756" s="32"/>
      <c r="Z756" s="32"/>
      <c r="AA756" s="76"/>
      <c r="AI756" s="31"/>
      <c r="AJ756" s="31"/>
    </row>
    <row r="757" spans="18:36" s="23" customFormat="1" ht="15">
      <c r="R757" s="31"/>
      <c r="S757" s="31"/>
      <c r="T757" s="31"/>
      <c r="U757" s="31"/>
      <c r="V757" s="31"/>
      <c r="W757" s="56"/>
      <c r="Y757" s="32"/>
      <c r="Z757" s="32"/>
      <c r="AA757" s="76"/>
      <c r="AI757" s="31"/>
      <c r="AJ757" s="31"/>
    </row>
    <row r="758" spans="18:36" s="23" customFormat="1" ht="15">
      <c r="R758" s="31"/>
      <c r="S758" s="31"/>
      <c r="T758" s="31"/>
      <c r="U758" s="31"/>
      <c r="V758" s="31"/>
      <c r="W758" s="56"/>
      <c r="Y758" s="32"/>
      <c r="Z758" s="32"/>
      <c r="AA758" s="76"/>
      <c r="AI758" s="31"/>
      <c r="AJ758" s="31"/>
    </row>
    <row r="759" spans="18:36" s="23" customFormat="1" ht="15">
      <c r="R759" s="31"/>
      <c r="S759" s="31"/>
      <c r="T759" s="31"/>
      <c r="U759" s="31"/>
      <c r="V759" s="31"/>
      <c r="W759" s="56"/>
      <c r="Y759" s="32"/>
      <c r="Z759" s="32"/>
      <c r="AA759" s="76"/>
      <c r="AI759" s="31"/>
      <c r="AJ759" s="31"/>
    </row>
    <row r="760" spans="18:36" s="23" customFormat="1" ht="15">
      <c r="R760" s="31"/>
      <c r="S760" s="31"/>
      <c r="T760" s="31"/>
      <c r="U760" s="31"/>
      <c r="V760" s="31"/>
      <c r="W760" s="56"/>
      <c r="Y760" s="32"/>
      <c r="Z760" s="32"/>
      <c r="AA760" s="76"/>
      <c r="AI760" s="31"/>
      <c r="AJ760" s="31"/>
    </row>
    <row r="761" spans="18:36" s="23" customFormat="1" ht="15">
      <c r="R761" s="31"/>
      <c r="S761" s="31"/>
      <c r="T761" s="31"/>
      <c r="U761" s="31"/>
      <c r="V761" s="31"/>
      <c r="W761" s="56"/>
      <c r="Y761" s="32"/>
      <c r="Z761" s="32"/>
      <c r="AA761" s="76"/>
      <c r="AI761" s="31"/>
      <c r="AJ761" s="31"/>
    </row>
    <row r="762" spans="18:36" s="23" customFormat="1" ht="15">
      <c r="R762" s="31"/>
      <c r="S762" s="31"/>
      <c r="T762" s="31"/>
      <c r="U762" s="31"/>
      <c r="V762" s="31"/>
      <c r="W762" s="56"/>
      <c r="Y762" s="32"/>
      <c r="Z762" s="32"/>
      <c r="AA762" s="76"/>
      <c r="AI762" s="31"/>
      <c r="AJ762" s="31"/>
    </row>
    <row r="763" spans="18:36" s="23" customFormat="1" ht="15">
      <c r="R763" s="31"/>
      <c r="S763" s="31"/>
      <c r="T763" s="31"/>
      <c r="U763" s="31"/>
      <c r="V763" s="31"/>
      <c r="W763" s="56"/>
      <c r="Y763" s="32"/>
      <c r="Z763" s="32"/>
      <c r="AA763" s="76"/>
      <c r="AI763" s="31"/>
      <c r="AJ763" s="31"/>
    </row>
    <row r="764" spans="18:36" s="23" customFormat="1" ht="15">
      <c r="R764" s="31"/>
      <c r="S764" s="31"/>
      <c r="T764" s="31"/>
      <c r="U764" s="31"/>
      <c r="V764" s="31"/>
      <c r="W764" s="56"/>
      <c r="Y764" s="32"/>
      <c r="Z764" s="32"/>
      <c r="AA764" s="76"/>
      <c r="AI764" s="31"/>
      <c r="AJ764" s="31"/>
    </row>
    <row r="765" spans="18:36" s="23" customFormat="1" ht="15">
      <c r="R765" s="31"/>
      <c r="S765" s="31"/>
      <c r="T765" s="31"/>
      <c r="U765" s="31"/>
      <c r="V765" s="31"/>
      <c r="W765" s="56"/>
      <c r="Y765" s="32"/>
      <c r="Z765" s="32"/>
      <c r="AA765" s="76"/>
      <c r="AI765" s="31"/>
      <c r="AJ765" s="31"/>
    </row>
    <row r="766" spans="18:36" s="23" customFormat="1" ht="15">
      <c r="R766" s="31"/>
      <c r="S766" s="31"/>
      <c r="T766" s="31"/>
      <c r="U766" s="31"/>
      <c r="V766" s="31"/>
      <c r="W766" s="56"/>
      <c r="Y766" s="32"/>
      <c r="Z766" s="32"/>
      <c r="AA766" s="76"/>
      <c r="AI766" s="31"/>
      <c r="AJ766" s="31"/>
    </row>
    <row r="767" spans="18:36" s="23" customFormat="1" ht="15">
      <c r="R767" s="31"/>
      <c r="S767" s="31"/>
      <c r="T767" s="31"/>
      <c r="U767" s="31"/>
      <c r="V767" s="31"/>
      <c r="W767" s="56"/>
      <c r="Y767" s="32"/>
      <c r="Z767" s="32"/>
      <c r="AA767" s="76"/>
      <c r="AI767" s="31"/>
      <c r="AJ767" s="31"/>
    </row>
    <row r="768" spans="18:36" s="23" customFormat="1" ht="15">
      <c r="R768" s="31"/>
      <c r="S768" s="31"/>
      <c r="T768" s="31"/>
      <c r="U768" s="31"/>
      <c r="V768" s="31"/>
      <c r="W768" s="56"/>
      <c r="Y768" s="32"/>
      <c r="Z768" s="32"/>
      <c r="AA768" s="76"/>
      <c r="AI768" s="31"/>
      <c r="AJ768" s="31"/>
    </row>
    <row r="769" spans="18:36" s="23" customFormat="1" ht="15">
      <c r="R769" s="31"/>
      <c r="S769" s="31"/>
      <c r="T769" s="31"/>
      <c r="U769" s="31"/>
      <c r="V769" s="31"/>
      <c r="W769" s="56"/>
      <c r="Y769" s="32"/>
      <c r="Z769" s="32"/>
      <c r="AA769" s="76"/>
      <c r="AI769" s="31"/>
      <c r="AJ769" s="31"/>
    </row>
    <row r="770" spans="18:36" s="23" customFormat="1" ht="15">
      <c r="R770" s="31"/>
      <c r="S770" s="31"/>
      <c r="T770" s="31"/>
      <c r="U770" s="31"/>
      <c r="V770" s="31"/>
      <c r="W770" s="56"/>
      <c r="Y770" s="32"/>
      <c r="Z770" s="32"/>
      <c r="AA770" s="76"/>
      <c r="AI770" s="31"/>
      <c r="AJ770" s="31"/>
    </row>
    <row r="771" spans="18:36" s="23" customFormat="1" ht="15">
      <c r="R771" s="31"/>
      <c r="S771" s="31"/>
      <c r="T771" s="31"/>
      <c r="U771" s="31"/>
      <c r="V771" s="31"/>
      <c r="W771" s="56"/>
      <c r="Y771" s="32"/>
      <c r="Z771" s="32"/>
      <c r="AA771" s="76"/>
      <c r="AI771" s="31"/>
      <c r="AJ771" s="31"/>
    </row>
    <row r="772" spans="18:36" s="23" customFormat="1" ht="15">
      <c r="R772" s="31"/>
      <c r="S772" s="31"/>
      <c r="T772" s="31"/>
      <c r="U772" s="31"/>
      <c r="V772" s="31"/>
      <c r="W772" s="56"/>
      <c r="Y772" s="32"/>
      <c r="Z772" s="32"/>
      <c r="AA772" s="76"/>
      <c r="AI772" s="31"/>
      <c r="AJ772" s="31"/>
    </row>
    <row r="773" spans="18:36" s="23" customFormat="1" ht="15">
      <c r="R773" s="31"/>
      <c r="S773" s="31"/>
      <c r="T773" s="31"/>
      <c r="U773" s="31"/>
      <c r="V773" s="31"/>
      <c r="W773" s="56"/>
      <c r="Y773" s="32"/>
      <c r="Z773" s="32"/>
      <c r="AA773" s="76"/>
      <c r="AI773" s="31"/>
      <c r="AJ773" s="31"/>
    </row>
    <row r="774" spans="18:36" s="23" customFormat="1" ht="15">
      <c r="R774" s="31"/>
      <c r="S774" s="31"/>
      <c r="T774" s="31"/>
      <c r="U774" s="31"/>
      <c r="V774" s="31"/>
      <c r="W774" s="56"/>
      <c r="Y774" s="32"/>
      <c r="Z774" s="32"/>
      <c r="AA774" s="76"/>
      <c r="AI774" s="31"/>
      <c r="AJ774" s="31"/>
    </row>
    <row r="775" spans="18:36" s="23" customFormat="1" ht="15">
      <c r="R775" s="31"/>
      <c r="S775" s="31"/>
      <c r="T775" s="31"/>
      <c r="U775" s="31"/>
      <c r="V775" s="31"/>
      <c r="W775" s="56"/>
      <c r="Y775" s="32"/>
      <c r="Z775" s="32"/>
      <c r="AA775" s="76"/>
      <c r="AI775" s="31"/>
      <c r="AJ775" s="31"/>
    </row>
    <row r="776" spans="18:36" s="23" customFormat="1" ht="15">
      <c r="R776" s="31"/>
      <c r="S776" s="31"/>
      <c r="T776" s="31"/>
      <c r="U776" s="31"/>
      <c r="V776" s="31"/>
      <c r="W776" s="56"/>
      <c r="Y776" s="32"/>
      <c r="Z776" s="32"/>
      <c r="AA776" s="76"/>
      <c r="AI776" s="31"/>
      <c r="AJ776" s="31"/>
    </row>
    <row r="777" spans="18:36" s="23" customFormat="1" ht="15">
      <c r="R777" s="31"/>
      <c r="S777" s="31"/>
      <c r="T777" s="31"/>
      <c r="U777" s="31"/>
      <c r="V777" s="31"/>
      <c r="W777" s="56"/>
      <c r="Y777" s="32"/>
      <c r="Z777" s="32"/>
      <c r="AA777" s="76"/>
      <c r="AI777" s="31"/>
      <c r="AJ777" s="31"/>
    </row>
    <row r="778" spans="18:36" s="23" customFormat="1" ht="15">
      <c r="R778" s="31"/>
      <c r="S778" s="31"/>
      <c r="T778" s="31"/>
      <c r="U778" s="31"/>
      <c r="V778" s="31"/>
      <c r="W778" s="56"/>
      <c r="Y778" s="32"/>
      <c r="Z778" s="32"/>
      <c r="AA778" s="76"/>
      <c r="AI778" s="31"/>
      <c r="AJ778" s="31"/>
    </row>
    <row r="779" spans="18:36" s="23" customFormat="1" ht="15">
      <c r="R779" s="31"/>
      <c r="S779" s="31"/>
      <c r="T779" s="31"/>
      <c r="U779" s="31"/>
      <c r="V779" s="31"/>
      <c r="W779" s="56"/>
      <c r="Y779" s="32"/>
      <c r="Z779" s="32"/>
      <c r="AA779" s="76"/>
      <c r="AI779" s="31"/>
      <c r="AJ779" s="31"/>
    </row>
    <row r="780" spans="18:36" s="23" customFormat="1" ht="15">
      <c r="R780" s="31"/>
      <c r="S780" s="31"/>
      <c r="T780" s="31"/>
      <c r="U780" s="31"/>
      <c r="V780" s="31"/>
      <c r="W780" s="56"/>
      <c r="Y780" s="32"/>
      <c r="Z780" s="32"/>
      <c r="AA780" s="76"/>
      <c r="AI780" s="31"/>
      <c r="AJ780" s="31"/>
    </row>
    <row r="781" spans="18:36" s="23" customFormat="1" ht="15">
      <c r="R781" s="31"/>
      <c r="S781" s="31"/>
      <c r="T781" s="31"/>
      <c r="U781" s="31"/>
      <c r="V781" s="31"/>
      <c r="W781" s="56"/>
      <c r="Y781" s="32"/>
      <c r="Z781" s="32"/>
      <c r="AA781" s="76"/>
      <c r="AI781" s="31"/>
      <c r="AJ781" s="31"/>
    </row>
    <row r="782" spans="18:36" s="23" customFormat="1" ht="15">
      <c r="R782" s="31"/>
      <c r="S782" s="31"/>
      <c r="T782" s="31"/>
      <c r="U782" s="31"/>
      <c r="V782" s="31"/>
      <c r="W782" s="56"/>
      <c r="Y782" s="32"/>
      <c r="Z782" s="32"/>
      <c r="AA782" s="76"/>
      <c r="AI782" s="31"/>
      <c r="AJ782" s="31"/>
    </row>
    <row r="783" spans="18:36" s="23" customFormat="1" ht="15">
      <c r="R783" s="31"/>
      <c r="S783" s="31"/>
      <c r="T783" s="31"/>
      <c r="U783" s="31"/>
      <c r="V783" s="31"/>
      <c r="W783" s="56"/>
      <c r="Y783" s="32"/>
      <c r="Z783" s="32"/>
      <c r="AA783" s="76"/>
      <c r="AI783" s="31"/>
      <c r="AJ783" s="31"/>
    </row>
    <row r="784" spans="18:36" s="23" customFormat="1" ht="15">
      <c r="R784" s="31"/>
      <c r="S784" s="31"/>
      <c r="T784" s="31"/>
      <c r="U784" s="31"/>
      <c r="V784" s="31"/>
      <c r="W784" s="56"/>
      <c r="Y784" s="32"/>
      <c r="Z784" s="32"/>
      <c r="AA784" s="76"/>
      <c r="AI784" s="31"/>
      <c r="AJ784" s="31"/>
    </row>
    <row r="785" spans="18:36" s="23" customFormat="1" ht="15">
      <c r="R785" s="31"/>
      <c r="S785" s="31"/>
      <c r="T785" s="31"/>
      <c r="U785" s="31"/>
      <c r="V785" s="31"/>
      <c r="W785" s="56"/>
      <c r="Y785" s="32"/>
      <c r="Z785" s="32"/>
      <c r="AA785" s="76"/>
      <c r="AI785" s="31"/>
      <c r="AJ785" s="31"/>
    </row>
    <row r="786" spans="18:36" s="23" customFormat="1" ht="15">
      <c r="R786" s="31"/>
      <c r="S786" s="31"/>
      <c r="T786" s="31"/>
      <c r="U786" s="31"/>
      <c r="V786" s="31"/>
      <c r="W786" s="56"/>
      <c r="Y786" s="32"/>
      <c r="Z786" s="32"/>
      <c r="AA786" s="76"/>
      <c r="AI786" s="31"/>
      <c r="AJ786" s="31"/>
    </row>
    <row r="787" spans="18:36" s="23" customFormat="1" ht="15">
      <c r="R787" s="31"/>
      <c r="S787" s="31"/>
      <c r="T787" s="31"/>
      <c r="U787" s="31"/>
      <c r="V787" s="31"/>
      <c r="W787" s="56"/>
      <c r="Y787" s="32"/>
      <c r="Z787" s="32"/>
      <c r="AA787" s="76"/>
      <c r="AI787" s="31"/>
      <c r="AJ787" s="31"/>
    </row>
    <row r="788" spans="18:36" s="23" customFormat="1" ht="15">
      <c r="R788" s="31"/>
      <c r="S788" s="31"/>
      <c r="T788" s="31"/>
      <c r="U788" s="31"/>
      <c r="V788" s="31"/>
      <c r="W788" s="56"/>
      <c r="Y788" s="32"/>
      <c r="Z788" s="32"/>
      <c r="AA788" s="76"/>
      <c r="AI788" s="31"/>
      <c r="AJ788" s="31"/>
    </row>
    <row r="789" spans="18:36" s="23" customFormat="1" ht="15">
      <c r="R789" s="31"/>
      <c r="S789" s="31"/>
      <c r="T789" s="31"/>
      <c r="U789" s="31"/>
      <c r="V789" s="31"/>
      <c r="W789" s="56"/>
      <c r="Y789" s="32"/>
      <c r="Z789" s="32"/>
      <c r="AA789" s="76"/>
      <c r="AI789" s="31"/>
      <c r="AJ789" s="31"/>
    </row>
    <row r="790" spans="18:36" s="23" customFormat="1" ht="15">
      <c r="R790" s="31"/>
      <c r="S790" s="31"/>
      <c r="T790" s="31"/>
      <c r="U790" s="31"/>
      <c r="V790" s="31"/>
      <c r="W790" s="56"/>
      <c r="Y790" s="32"/>
      <c r="Z790" s="32"/>
      <c r="AA790" s="76"/>
      <c r="AI790" s="31"/>
      <c r="AJ790" s="31"/>
    </row>
    <row r="791" spans="18:36" s="23" customFormat="1" ht="15">
      <c r="R791" s="31"/>
      <c r="S791" s="31"/>
      <c r="T791" s="31"/>
      <c r="U791" s="31"/>
      <c r="V791" s="31"/>
      <c r="W791" s="56"/>
      <c r="Y791" s="32"/>
      <c r="Z791" s="32"/>
      <c r="AA791" s="76"/>
      <c r="AI791" s="31"/>
      <c r="AJ791" s="31"/>
    </row>
    <row r="792" spans="18:36" s="23" customFormat="1" ht="15">
      <c r="R792" s="31"/>
      <c r="S792" s="31"/>
      <c r="T792" s="31"/>
      <c r="U792" s="31"/>
      <c r="V792" s="31"/>
      <c r="W792" s="56"/>
      <c r="Y792" s="32"/>
      <c r="Z792" s="32"/>
      <c r="AA792" s="76"/>
      <c r="AI792" s="31"/>
      <c r="AJ792" s="31"/>
    </row>
    <row r="793" spans="18:36" s="23" customFormat="1" ht="15">
      <c r="R793" s="31"/>
      <c r="S793" s="31"/>
      <c r="T793" s="31"/>
      <c r="U793" s="31"/>
      <c r="V793" s="31"/>
      <c r="W793" s="56"/>
      <c r="Y793" s="32"/>
      <c r="Z793" s="32"/>
      <c r="AA793" s="76"/>
      <c r="AI793" s="31"/>
      <c r="AJ793" s="31"/>
    </row>
    <row r="794" spans="18:36" s="23" customFormat="1" ht="15">
      <c r="R794" s="31"/>
      <c r="S794" s="31"/>
      <c r="T794" s="31"/>
      <c r="U794" s="31"/>
      <c r="V794" s="31"/>
      <c r="W794" s="56"/>
      <c r="Y794" s="32"/>
      <c r="Z794" s="32"/>
      <c r="AA794" s="76"/>
      <c r="AI794" s="31"/>
      <c r="AJ794" s="31"/>
    </row>
    <row r="795" spans="18:36" s="23" customFormat="1" ht="15">
      <c r="R795" s="31"/>
      <c r="S795" s="31"/>
      <c r="T795" s="31"/>
      <c r="U795" s="31"/>
      <c r="V795" s="31"/>
      <c r="W795" s="56"/>
      <c r="Y795" s="32"/>
      <c r="Z795" s="32"/>
      <c r="AA795" s="76"/>
      <c r="AI795" s="31"/>
      <c r="AJ795" s="31"/>
    </row>
    <row r="796" spans="18:36" s="23" customFormat="1" ht="15">
      <c r="R796" s="31"/>
      <c r="S796" s="31"/>
      <c r="T796" s="31"/>
      <c r="U796" s="31"/>
      <c r="V796" s="31"/>
      <c r="W796" s="56"/>
      <c r="Y796" s="32"/>
      <c r="Z796" s="32"/>
      <c r="AA796" s="76"/>
      <c r="AI796" s="31"/>
      <c r="AJ796" s="31"/>
    </row>
    <row r="797" spans="18:36" s="23" customFormat="1" ht="15">
      <c r="R797" s="31"/>
      <c r="S797" s="31"/>
      <c r="T797" s="31"/>
      <c r="U797" s="31"/>
      <c r="V797" s="31"/>
      <c r="W797" s="56"/>
      <c r="Y797" s="32"/>
      <c r="Z797" s="32"/>
      <c r="AA797" s="76"/>
      <c r="AI797" s="31"/>
      <c r="AJ797" s="31"/>
    </row>
    <row r="798" spans="18:36" s="23" customFormat="1" ht="15">
      <c r="R798" s="31"/>
      <c r="S798" s="31"/>
      <c r="T798" s="31"/>
      <c r="U798" s="31"/>
      <c r="V798" s="31"/>
      <c r="W798" s="56"/>
      <c r="Y798" s="32"/>
      <c r="Z798" s="32"/>
      <c r="AA798" s="76"/>
      <c r="AI798" s="31"/>
      <c r="AJ798" s="31"/>
    </row>
    <row r="799" spans="18:36" s="23" customFormat="1" ht="15">
      <c r="R799" s="31"/>
      <c r="S799" s="31"/>
      <c r="T799" s="31"/>
      <c r="U799" s="31"/>
      <c r="V799" s="31"/>
      <c r="W799" s="56"/>
      <c r="Y799" s="32"/>
      <c r="Z799" s="32"/>
      <c r="AA799" s="76"/>
      <c r="AI799" s="31"/>
      <c r="AJ799" s="31"/>
    </row>
    <row r="800" spans="18:36" s="23" customFormat="1" ht="15">
      <c r="R800" s="31"/>
      <c r="S800" s="31"/>
      <c r="T800" s="31"/>
      <c r="U800" s="31"/>
      <c r="V800" s="31"/>
      <c r="W800" s="56"/>
      <c r="Y800" s="32"/>
      <c r="Z800" s="32"/>
      <c r="AA800" s="76"/>
      <c r="AI800" s="31"/>
      <c r="AJ800" s="31"/>
    </row>
    <row r="801" spans="18:36" s="23" customFormat="1" ht="15">
      <c r="R801" s="31"/>
      <c r="S801" s="31"/>
      <c r="T801" s="31"/>
      <c r="U801" s="31"/>
      <c r="V801" s="31"/>
      <c r="W801" s="56"/>
      <c r="Y801" s="32"/>
      <c r="Z801" s="32"/>
      <c r="AA801" s="76"/>
      <c r="AI801" s="31"/>
      <c r="AJ801" s="31"/>
    </row>
    <row r="802" spans="18:36" s="23" customFormat="1" ht="15">
      <c r="R802" s="31"/>
      <c r="S802" s="31"/>
      <c r="T802" s="31"/>
      <c r="U802" s="31"/>
      <c r="V802" s="31"/>
      <c r="W802" s="56"/>
      <c r="Y802" s="32"/>
      <c r="Z802" s="32"/>
      <c r="AA802" s="76"/>
      <c r="AI802" s="31"/>
      <c r="AJ802" s="31"/>
    </row>
    <row r="803" spans="18:36" s="23" customFormat="1" ht="15">
      <c r="R803" s="31"/>
      <c r="S803" s="31"/>
      <c r="T803" s="31"/>
      <c r="U803" s="31"/>
      <c r="V803" s="31"/>
      <c r="W803" s="56"/>
      <c r="Y803" s="32"/>
      <c r="Z803" s="32"/>
      <c r="AA803" s="76"/>
      <c r="AI803" s="31"/>
      <c r="AJ803" s="31"/>
    </row>
    <row r="804" spans="18:36" s="23" customFormat="1" ht="15">
      <c r="R804" s="31"/>
      <c r="S804" s="31"/>
      <c r="T804" s="31"/>
      <c r="U804" s="31"/>
      <c r="V804" s="31"/>
      <c r="W804" s="56"/>
      <c r="Y804" s="32"/>
      <c r="Z804" s="32"/>
      <c r="AA804" s="76"/>
      <c r="AI804" s="31"/>
      <c r="AJ804" s="31"/>
    </row>
    <row r="805" spans="18:36" s="23" customFormat="1" ht="15">
      <c r="R805" s="31"/>
      <c r="S805" s="31"/>
      <c r="T805" s="31"/>
      <c r="U805" s="31"/>
      <c r="V805" s="31"/>
      <c r="W805" s="56"/>
      <c r="Y805" s="32"/>
      <c r="Z805" s="32"/>
      <c r="AA805" s="76"/>
      <c r="AI805" s="31"/>
      <c r="AJ805" s="31"/>
    </row>
    <row r="806" spans="18:36" s="23" customFormat="1" ht="15">
      <c r="R806" s="31"/>
      <c r="S806" s="31"/>
      <c r="T806" s="31"/>
      <c r="U806" s="31"/>
      <c r="V806" s="31"/>
      <c r="W806" s="56"/>
      <c r="Y806" s="32"/>
      <c r="Z806" s="32"/>
      <c r="AA806" s="76"/>
      <c r="AI806" s="31"/>
      <c r="AJ806" s="31"/>
    </row>
    <row r="807" spans="18:36" s="23" customFormat="1" ht="15">
      <c r="R807" s="31"/>
      <c r="S807" s="31"/>
      <c r="T807" s="31"/>
      <c r="U807" s="31"/>
      <c r="V807" s="31"/>
      <c r="W807" s="56"/>
      <c r="Y807" s="32"/>
      <c r="Z807" s="32"/>
      <c r="AA807" s="76"/>
      <c r="AI807" s="31"/>
      <c r="AJ807" s="31"/>
    </row>
    <row r="808" spans="18:36" s="23" customFormat="1" ht="15">
      <c r="R808" s="31"/>
      <c r="S808" s="31"/>
      <c r="T808" s="31"/>
      <c r="U808" s="31"/>
      <c r="V808" s="31"/>
      <c r="W808" s="56"/>
      <c r="Y808" s="32"/>
      <c r="Z808" s="32"/>
      <c r="AA808" s="76"/>
      <c r="AI808" s="31"/>
      <c r="AJ808" s="31"/>
    </row>
    <row r="809" spans="18:36" s="23" customFormat="1" ht="15">
      <c r="R809" s="31"/>
      <c r="S809" s="31"/>
      <c r="T809" s="31"/>
      <c r="U809" s="31"/>
      <c r="V809" s="31"/>
      <c r="W809" s="56"/>
      <c r="Y809" s="32"/>
      <c r="Z809" s="32"/>
      <c r="AA809" s="76"/>
      <c r="AI809" s="31"/>
      <c r="AJ809" s="31"/>
    </row>
    <row r="810" spans="18:36" s="23" customFormat="1" ht="15">
      <c r="R810" s="31"/>
      <c r="S810" s="31"/>
      <c r="T810" s="31"/>
      <c r="U810" s="31"/>
      <c r="V810" s="31"/>
      <c r="W810" s="56"/>
      <c r="Y810" s="32"/>
      <c r="Z810" s="32"/>
      <c r="AA810" s="76"/>
      <c r="AI810" s="31"/>
      <c r="AJ810" s="31"/>
    </row>
    <row r="811" spans="18:36" s="23" customFormat="1" ht="15">
      <c r="R811" s="31"/>
      <c r="S811" s="31"/>
      <c r="T811" s="31"/>
      <c r="U811" s="31"/>
      <c r="V811" s="31"/>
      <c r="W811" s="56"/>
      <c r="Y811" s="32"/>
      <c r="Z811" s="32"/>
      <c r="AA811" s="76"/>
      <c r="AI811" s="31"/>
      <c r="AJ811" s="31"/>
    </row>
    <row r="812" spans="18:36" s="23" customFormat="1" ht="15">
      <c r="R812" s="31"/>
      <c r="S812" s="31"/>
      <c r="T812" s="31"/>
      <c r="U812" s="31"/>
      <c r="V812" s="31"/>
      <c r="W812" s="56"/>
      <c r="Y812" s="32"/>
      <c r="Z812" s="32"/>
      <c r="AA812" s="76"/>
      <c r="AI812" s="31"/>
      <c r="AJ812" s="31"/>
    </row>
    <row r="813" spans="18:36" s="23" customFormat="1" ht="15">
      <c r="R813" s="31"/>
      <c r="S813" s="31"/>
      <c r="T813" s="31"/>
      <c r="U813" s="31"/>
      <c r="V813" s="31"/>
      <c r="W813" s="56"/>
      <c r="Y813" s="32"/>
      <c r="Z813" s="32"/>
      <c r="AA813" s="76"/>
      <c r="AI813" s="31"/>
      <c r="AJ813" s="31"/>
    </row>
    <row r="814" spans="18:36" s="23" customFormat="1" ht="15">
      <c r="R814" s="31"/>
      <c r="S814" s="31"/>
      <c r="T814" s="31"/>
      <c r="U814" s="31"/>
      <c r="V814" s="31"/>
      <c r="W814" s="56"/>
      <c r="Y814" s="32"/>
      <c r="Z814" s="32"/>
      <c r="AA814" s="76"/>
      <c r="AI814" s="31"/>
      <c r="AJ814" s="31"/>
    </row>
    <row r="815" spans="18:36" s="23" customFormat="1" ht="15">
      <c r="R815" s="31"/>
      <c r="S815" s="31"/>
      <c r="T815" s="31"/>
      <c r="U815" s="31"/>
      <c r="V815" s="31"/>
      <c r="W815" s="56"/>
      <c r="Y815" s="32"/>
      <c r="Z815" s="32"/>
      <c r="AA815" s="76"/>
      <c r="AI815" s="31"/>
      <c r="AJ815" s="31"/>
    </row>
    <row r="816" spans="18:36" s="23" customFormat="1" ht="15">
      <c r="R816" s="31"/>
      <c r="S816" s="31"/>
      <c r="T816" s="31"/>
      <c r="U816" s="31"/>
      <c r="V816" s="31"/>
      <c r="W816" s="56"/>
      <c r="Y816" s="32"/>
      <c r="Z816" s="32"/>
      <c r="AA816" s="76"/>
      <c r="AI816" s="31"/>
      <c r="AJ816" s="31"/>
    </row>
    <row r="817" spans="18:36" s="23" customFormat="1" ht="15">
      <c r="R817" s="31"/>
      <c r="S817" s="31"/>
      <c r="T817" s="31"/>
      <c r="U817" s="31"/>
      <c r="V817" s="31"/>
      <c r="W817" s="56"/>
      <c r="Y817" s="32"/>
      <c r="Z817" s="32"/>
      <c r="AA817" s="76"/>
      <c r="AI817" s="31"/>
      <c r="AJ817" s="31"/>
    </row>
    <row r="818" spans="18:36" s="23" customFormat="1" ht="15">
      <c r="R818" s="31"/>
      <c r="S818" s="31"/>
      <c r="T818" s="31"/>
      <c r="U818" s="31"/>
      <c r="V818" s="31"/>
      <c r="W818" s="56"/>
      <c r="Y818" s="32"/>
      <c r="Z818" s="32"/>
      <c r="AA818" s="76"/>
      <c r="AI818" s="31"/>
      <c r="AJ818" s="31"/>
    </row>
    <row r="819" spans="18:36" s="23" customFormat="1" ht="15">
      <c r="R819" s="31"/>
      <c r="S819" s="31"/>
      <c r="T819" s="31"/>
      <c r="U819" s="31"/>
      <c r="V819" s="31"/>
      <c r="W819" s="56"/>
      <c r="Y819" s="32"/>
      <c r="Z819" s="32"/>
      <c r="AA819" s="76"/>
      <c r="AI819" s="31"/>
      <c r="AJ819" s="31"/>
    </row>
    <row r="820" spans="18:36" s="23" customFormat="1" ht="15">
      <c r="R820" s="31"/>
      <c r="S820" s="31"/>
      <c r="T820" s="31"/>
      <c r="U820" s="31"/>
      <c r="V820" s="31"/>
      <c r="W820" s="56"/>
      <c r="Y820" s="32"/>
      <c r="Z820" s="32"/>
      <c r="AA820" s="76"/>
      <c r="AI820" s="31"/>
      <c r="AJ820" s="31"/>
    </row>
    <row r="821" spans="18:36" s="23" customFormat="1" ht="15">
      <c r="R821" s="31"/>
      <c r="S821" s="31"/>
      <c r="T821" s="31"/>
      <c r="U821" s="31"/>
      <c r="V821" s="31"/>
      <c r="W821" s="56"/>
      <c r="Y821" s="32"/>
      <c r="Z821" s="32"/>
      <c r="AA821" s="76"/>
      <c r="AI821" s="31"/>
      <c r="AJ821" s="31"/>
    </row>
    <row r="822" spans="18:36" s="23" customFormat="1" ht="15">
      <c r="R822" s="31"/>
      <c r="S822" s="31"/>
      <c r="T822" s="31"/>
      <c r="U822" s="31"/>
      <c r="V822" s="31"/>
      <c r="W822" s="56"/>
      <c r="Y822" s="32"/>
      <c r="Z822" s="32"/>
      <c r="AA822" s="76"/>
      <c r="AI822" s="31"/>
      <c r="AJ822" s="31"/>
    </row>
    <row r="823" spans="18:36" s="23" customFormat="1" ht="15">
      <c r="R823" s="31"/>
      <c r="S823" s="31"/>
      <c r="T823" s="31"/>
      <c r="U823" s="31"/>
      <c r="V823" s="31"/>
      <c r="W823" s="56"/>
      <c r="Y823" s="32"/>
      <c r="Z823" s="32"/>
      <c r="AA823" s="76"/>
      <c r="AI823" s="31"/>
      <c r="AJ823" s="31"/>
    </row>
    <row r="824" spans="18:36" s="23" customFormat="1" ht="15">
      <c r="R824" s="31"/>
      <c r="S824" s="31"/>
      <c r="T824" s="31"/>
      <c r="U824" s="31"/>
      <c r="V824" s="31"/>
      <c r="W824" s="56"/>
      <c r="Y824" s="32"/>
      <c r="Z824" s="32"/>
      <c r="AA824" s="76"/>
      <c r="AI824" s="31"/>
      <c r="AJ824" s="31"/>
    </row>
    <row r="825" spans="18:36" s="23" customFormat="1" ht="15">
      <c r="R825" s="31"/>
      <c r="S825" s="31"/>
      <c r="T825" s="31"/>
      <c r="U825" s="31"/>
      <c r="V825" s="31"/>
      <c r="W825" s="56"/>
      <c r="Y825" s="32"/>
      <c r="Z825" s="32"/>
      <c r="AA825" s="76"/>
      <c r="AI825" s="31"/>
      <c r="AJ825" s="31"/>
    </row>
    <row r="826" spans="18:36" s="23" customFormat="1" ht="15">
      <c r="R826" s="31"/>
      <c r="S826" s="31"/>
      <c r="T826" s="31"/>
      <c r="U826" s="31"/>
      <c r="V826" s="31"/>
      <c r="W826" s="56"/>
      <c r="Y826" s="32"/>
      <c r="Z826" s="32"/>
      <c r="AA826" s="76"/>
      <c r="AI826" s="31"/>
      <c r="AJ826" s="31"/>
    </row>
    <row r="827" spans="18:36" s="23" customFormat="1" ht="15">
      <c r="R827" s="31"/>
      <c r="S827" s="31"/>
      <c r="T827" s="31"/>
      <c r="U827" s="31"/>
      <c r="V827" s="31"/>
      <c r="W827" s="56"/>
      <c r="Y827" s="32"/>
      <c r="Z827" s="32"/>
      <c r="AA827" s="76"/>
      <c r="AI827" s="31"/>
      <c r="AJ827" s="31"/>
    </row>
    <row r="828" spans="18:36" s="23" customFormat="1" ht="15">
      <c r="R828" s="31"/>
      <c r="S828" s="31"/>
      <c r="T828" s="31"/>
      <c r="U828" s="31"/>
      <c r="V828" s="31"/>
      <c r="W828" s="56"/>
      <c r="Y828" s="32"/>
      <c r="Z828" s="32"/>
      <c r="AA828" s="76"/>
      <c r="AI828" s="31"/>
      <c r="AJ828" s="31"/>
    </row>
    <row r="829" spans="18:36" s="23" customFormat="1" ht="15">
      <c r="R829" s="31"/>
      <c r="S829" s="31"/>
      <c r="T829" s="31"/>
      <c r="U829" s="31"/>
      <c r="V829" s="31"/>
      <c r="W829" s="56"/>
      <c r="Y829" s="32"/>
      <c r="Z829" s="32"/>
      <c r="AA829" s="76"/>
      <c r="AI829" s="31"/>
      <c r="AJ829" s="31"/>
    </row>
    <row r="830" spans="18:36" s="23" customFormat="1" ht="15">
      <c r="R830" s="31"/>
      <c r="S830" s="31"/>
      <c r="T830" s="31"/>
      <c r="U830" s="31"/>
      <c r="V830" s="31"/>
      <c r="W830" s="56"/>
      <c r="Y830" s="32"/>
      <c r="Z830" s="32"/>
      <c r="AA830" s="76"/>
      <c r="AI830" s="31"/>
      <c r="AJ830" s="31"/>
    </row>
    <row r="831" spans="18:36" s="23" customFormat="1" ht="15">
      <c r="R831" s="31"/>
      <c r="S831" s="31"/>
      <c r="T831" s="31"/>
      <c r="U831" s="31"/>
      <c r="V831" s="31"/>
      <c r="W831" s="56"/>
      <c r="Y831" s="32"/>
      <c r="Z831" s="32"/>
      <c r="AA831" s="76"/>
      <c r="AI831" s="31"/>
      <c r="AJ831" s="31"/>
    </row>
    <row r="832" spans="18:36" s="23" customFormat="1" ht="15">
      <c r="R832" s="31"/>
      <c r="S832" s="31"/>
      <c r="T832" s="31"/>
      <c r="U832" s="31"/>
      <c r="V832" s="31"/>
      <c r="W832" s="56"/>
      <c r="Y832" s="32"/>
      <c r="Z832" s="32"/>
      <c r="AA832" s="76"/>
      <c r="AI832" s="31"/>
      <c r="AJ832" s="31"/>
    </row>
    <row r="833" spans="18:36" s="23" customFormat="1" ht="15">
      <c r="R833" s="31"/>
      <c r="S833" s="31"/>
      <c r="T833" s="31"/>
      <c r="U833" s="31"/>
      <c r="V833" s="31"/>
      <c r="W833" s="56"/>
      <c r="Y833" s="32"/>
      <c r="Z833" s="32"/>
      <c r="AA833" s="76"/>
      <c r="AI833" s="31"/>
      <c r="AJ833" s="31"/>
    </row>
    <row r="834" spans="18:36" s="23" customFormat="1" ht="15">
      <c r="R834" s="31"/>
      <c r="S834" s="31"/>
      <c r="T834" s="31"/>
      <c r="U834" s="31"/>
      <c r="V834" s="31"/>
      <c r="W834" s="56"/>
      <c r="Y834" s="32"/>
      <c r="Z834" s="32"/>
      <c r="AA834" s="76"/>
      <c r="AI834" s="31"/>
      <c r="AJ834" s="31"/>
    </row>
    <row r="835" spans="18:36" s="23" customFormat="1" ht="15">
      <c r="R835" s="31"/>
      <c r="S835" s="31"/>
      <c r="T835" s="31"/>
      <c r="U835" s="31"/>
      <c r="V835" s="31"/>
      <c r="W835" s="56"/>
      <c r="Y835" s="32"/>
      <c r="Z835" s="32"/>
      <c r="AA835" s="76"/>
      <c r="AI835" s="31"/>
      <c r="AJ835" s="31"/>
    </row>
    <row r="836" spans="18:36" s="23" customFormat="1" ht="15">
      <c r="R836" s="31"/>
      <c r="S836" s="31"/>
      <c r="T836" s="31"/>
      <c r="U836" s="31"/>
      <c r="V836" s="31"/>
      <c r="W836" s="56"/>
      <c r="Y836" s="32"/>
      <c r="Z836" s="32"/>
      <c r="AA836" s="76"/>
      <c r="AI836" s="31"/>
      <c r="AJ836" s="31"/>
    </row>
    <row r="837" spans="18:36" s="23" customFormat="1" ht="15">
      <c r="R837" s="31"/>
      <c r="S837" s="31"/>
      <c r="T837" s="31"/>
      <c r="U837" s="31"/>
      <c r="V837" s="31"/>
      <c r="W837" s="56"/>
      <c r="Y837" s="32"/>
      <c r="Z837" s="32"/>
      <c r="AA837" s="76"/>
      <c r="AI837" s="31"/>
      <c r="AJ837" s="31"/>
    </row>
    <row r="838" spans="18:36" s="23" customFormat="1" ht="15">
      <c r="R838" s="31"/>
      <c r="S838" s="31"/>
      <c r="T838" s="31"/>
      <c r="U838" s="31"/>
      <c r="V838" s="31"/>
      <c r="W838" s="56"/>
      <c r="Y838" s="32"/>
      <c r="Z838" s="32"/>
      <c r="AA838" s="76"/>
      <c r="AI838" s="31"/>
      <c r="AJ838" s="31"/>
    </row>
    <row r="839" spans="18:36" s="23" customFormat="1" ht="15">
      <c r="R839" s="31"/>
      <c r="S839" s="31"/>
      <c r="T839" s="31"/>
      <c r="U839" s="31"/>
      <c r="V839" s="31"/>
      <c r="W839" s="56"/>
      <c r="Y839" s="32"/>
      <c r="Z839" s="32"/>
      <c r="AA839" s="76"/>
      <c r="AI839" s="31"/>
      <c r="AJ839" s="31"/>
    </row>
    <row r="840" spans="18:36" s="23" customFormat="1" ht="15">
      <c r="R840" s="31"/>
      <c r="S840" s="31"/>
      <c r="T840" s="31"/>
      <c r="U840" s="31"/>
      <c r="V840" s="31"/>
      <c r="W840" s="56"/>
      <c r="Y840" s="32"/>
      <c r="Z840" s="32"/>
      <c r="AA840" s="76"/>
      <c r="AI840" s="31"/>
      <c r="AJ840" s="31"/>
    </row>
    <row r="841" spans="18:36" s="23" customFormat="1" ht="15">
      <c r="R841" s="31"/>
      <c r="S841" s="31"/>
      <c r="T841" s="31"/>
      <c r="U841" s="31"/>
      <c r="V841" s="31"/>
      <c r="W841" s="56"/>
      <c r="Y841" s="32"/>
      <c r="Z841" s="32"/>
      <c r="AA841" s="76"/>
      <c r="AI841" s="31"/>
      <c r="AJ841" s="31"/>
    </row>
    <row r="842" spans="18:36" s="23" customFormat="1" ht="15">
      <c r="R842" s="31"/>
      <c r="S842" s="31"/>
      <c r="T842" s="31"/>
      <c r="U842" s="31"/>
      <c r="V842" s="31"/>
      <c r="W842" s="56"/>
      <c r="Y842" s="32"/>
      <c r="Z842" s="32"/>
      <c r="AA842" s="76"/>
      <c r="AI842" s="31"/>
      <c r="AJ842" s="31"/>
    </row>
    <row r="843" spans="18:36" s="23" customFormat="1" ht="15">
      <c r="R843" s="31"/>
      <c r="S843" s="31"/>
      <c r="T843" s="31"/>
      <c r="U843" s="31"/>
      <c r="V843" s="31"/>
      <c r="W843" s="56"/>
      <c r="Y843" s="32"/>
      <c r="Z843" s="32"/>
      <c r="AA843" s="76"/>
      <c r="AI843" s="31"/>
      <c r="AJ843" s="31"/>
    </row>
    <row r="844" spans="18:36" s="23" customFormat="1" ht="15">
      <c r="R844" s="31"/>
      <c r="S844" s="31"/>
      <c r="T844" s="31"/>
      <c r="U844" s="31"/>
      <c r="V844" s="31"/>
      <c r="W844" s="56"/>
      <c r="Y844" s="32"/>
      <c r="Z844" s="32"/>
      <c r="AA844" s="76"/>
      <c r="AI844" s="31"/>
      <c r="AJ844" s="31"/>
    </row>
    <row r="845" spans="18:36" s="23" customFormat="1" ht="15">
      <c r="R845" s="31"/>
      <c r="S845" s="31"/>
      <c r="T845" s="31"/>
      <c r="U845" s="31"/>
      <c r="V845" s="31"/>
      <c r="W845" s="56"/>
      <c r="Y845" s="32"/>
      <c r="Z845" s="32"/>
      <c r="AA845" s="76"/>
      <c r="AI845" s="31"/>
      <c r="AJ845" s="31"/>
    </row>
    <row r="846" spans="18:36" s="23" customFormat="1" ht="15">
      <c r="R846" s="31"/>
      <c r="S846" s="31"/>
      <c r="T846" s="31"/>
      <c r="U846" s="31"/>
      <c r="V846" s="31"/>
      <c r="W846" s="56"/>
      <c r="Y846" s="32"/>
      <c r="Z846" s="32"/>
      <c r="AA846" s="76"/>
      <c r="AI846" s="31"/>
      <c r="AJ846" s="31"/>
    </row>
    <row r="847" spans="18:36" s="23" customFormat="1" ht="15">
      <c r="R847" s="31"/>
      <c r="S847" s="31"/>
      <c r="T847" s="31"/>
      <c r="U847" s="31"/>
      <c r="V847" s="31"/>
      <c r="W847" s="56"/>
      <c r="Y847" s="32"/>
      <c r="Z847" s="32"/>
      <c r="AA847" s="76"/>
      <c r="AI847" s="31"/>
      <c r="AJ847" s="31"/>
    </row>
    <row r="848" spans="18:36" s="23" customFormat="1" ht="15">
      <c r="R848" s="31"/>
      <c r="S848" s="31"/>
      <c r="T848" s="31"/>
      <c r="U848" s="31"/>
      <c r="V848" s="31"/>
      <c r="W848" s="56"/>
      <c r="Y848" s="32"/>
      <c r="Z848" s="32"/>
      <c r="AA848" s="76"/>
      <c r="AI848" s="31"/>
      <c r="AJ848" s="31"/>
    </row>
    <row r="849" spans="18:36" s="23" customFormat="1" ht="15">
      <c r="R849" s="31"/>
      <c r="S849" s="31"/>
      <c r="T849" s="31"/>
      <c r="U849" s="31"/>
      <c r="V849" s="31"/>
      <c r="W849" s="56"/>
      <c r="Y849" s="32"/>
      <c r="Z849" s="32"/>
      <c r="AA849" s="76"/>
      <c r="AI849" s="31"/>
      <c r="AJ849" s="31"/>
    </row>
    <row r="850" spans="18:36" s="23" customFormat="1" ht="15">
      <c r="R850" s="31"/>
      <c r="S850" s="31"/>
      <c r="T850" s="31"/>
      <c r="U850" s="31"/>
      <c r="V850" s="31"/>
      <c r="W850" s="56"/>
      <c r="Y850" s="32"/>
      <c r="Z850" s="32"/>
      <c r="AA850" s="76"/>
      <c r="AI850" s="31"/>
      <c r="AJ850" s="31"/>
    </row>
    <row r="851" spans="18:36" s="23" customFormat="1" ht="15">
      <c r="R851" s="31"/>
      <c r="S851" s="31"/>
      <c r="T851" s="31"/>
      <c r="U851" s="31"/>
      <c r="V851" s="31"/>
      <c r="W851" s="56"/>
      <c r="Y851" s="32"/>
      <c r="Z851" s="32"/>
      <c r="AA851" s="76"/>
      <c r="AI851" s="31"/>
      <c r="AJ851" s="31"/>
    </row>
    <row r="852" spans="18:36" s="23" customFormat="1" ht="15">
      <c r="R852" s="31"/>
      <c r="S852" s="31"/>
      <c r="T852" s="31"/>
      <c r="U852" s="31"/>
      <c r="V852" s="31"/>
      <c r="W852" s="56"/>
      <c r="Y852" s="32"/>
      <c r="Z852" s="32"/>
      <c r="AA852" s="76"/>
      <c r="AI852" s="31"/>
      <c r="AJ852" s="31"/>
    </row>
    <row r="853" spans="18:36" s="23" customFormat="1" ht="15">
      <c r="R853" s="31"/>
      <c r="S853" s="31"/>
      <c r="T853" s="31"/>
      <c r="U853" s="31"/>
      <c r="V853" s="31"/>
      <c r="W853" s="56"/>
      <c r="Y853" s="32"/>
      <c r="Z853" s="32"/>
      <c r="AA853" s="76"/>
      <c r="AI853" s="31"/>
      <c r="AJ853" s="31"/>
    </row>
    <row r="854" spans="18:36" s="23" customFormat="1" ht="15">
      <c r="R854" s="31"/>
      <c r="S854" s="31"/>
      <c r="T854" s="31"/>
      <c r="U854" s="31"/>
      <c r="V854" s="31"/>
      <c r="W854" s="56"/>
      <c r="Y854" s="32"/>
      <c r="Z854" s="32"/>
      <c r="AA854" s="76"/>
      <c r="AI854" s="31"/>
      <c r="AJ854" s="31"/>
    </row>
    <row r="855" spans="18:36" s="23" customFormat="1" ht="15">
      <c r="R855" s="31"/>
      <c r="S855" s="31"/>
      <c r="T855" s="31"/>
      <c r="U855" s="31"/>
      <c r="V855" s="31"/>
      <c r="W855" s="56"/>
      <c r="Y855" s="32"/>
      <c r="Z855" s="32"/>
      <c r="AA855" s="76"/>
      <c r="AI855" s="31"/>
      <c r="AJ855" s="31"/>
    </row>
    <row r="856" spans="18:36" s="23" customFormat="1" ht="15">
      <c r="R856" s="31"/>
      <c r="S856" s="31"/>
      <c r="T856" s="31"/>
      <c r="U856" s="31"/>
      <c r="V856" s="31"/>
      <c r="W856" s="56"/>
      <c r="Y856" s="32"/>
      <c r="Z856" s="32"/>
      <c r="AA856" s="76"/>
      <c r="AI856" s="31"/>
      <c r="AJ856" s="31"/>
    </row>
    <row r="857" spans="18:36" s="23" customFormat="1" ht="15">
      <c r="R857" s="31"/>
      <c r="S857" s="31"/>
      <c r="T857" s="31"/>
      <c r="U857" s="31"/>
      <c r="V857" s="31"/>
      <c r="W857" s="56"/>
      <c r="Y857" s="32"/>
      <c r="Z857" s="32"/>
      <c r="AA857" s="76"/>
      <c r="AI857" s="31"/>
      <c r="AJ857" s="31"/>
    </row>
    <row r="858" spans="18:36" s="23" customFormat="1" ht="15">
      <c r="R858" s="31"/>
      <c r="S858" s="31"/>
      <c r="T858" s="31"/>
      <c r="U858" s="31"/>
      <c r="V858" s="31"/>
      <c r="W858" s="56"/>
      <c r="Y858" s="32"/>
      <c r="Z858" s="32"/>
      <c r="AA858" s="76"/>
      <c r="AI858" s="31"/>
      <c r="AJ858" s="31"/>
    </row>
    <row r="859" spans="18:36" s="23" customFormat="1" ht="15">
      <c r="R859" s="31"/>
      <c r="S859" s="31"/>
      <c r="T859" s="31"/>
      <c r="U859" s="31"/>
      <c r="V859" s="31"/>
      <c r="W859" s="56"/>
      <c r="Y859" s="32"/>
      <c r="Z859" s="32"/>
      <c r="AA859" s="76"/>
      <c r="AI859" s="31"/>
      <c r="AJ859" s="31"/>
    </row>
    <row r="860" spans="18:36" s="23" customFormat="1" ht="15">
      <c r="R860" s="31"/>
      <c r="S860" s="31"/>
      <c r="T860" s="31"/>
      <c r="U860" s="31"/>
      <c r="V860" s="31"/>
      <c r="W860" s="56"/>
      <c r="Y860" s="32"/>
      <c r="Z860" s="32"/>
      <c r="AA860" s="76"/>
      <c r="AI860" s="31"/>
      <c r="AJ860" s="31"/>
    </row>
    <row r="861" spans="18:36" s="23" customFormat="1" ht="15">
      <c r="R861" s="31"/>
      <c r="S861" s="31"/>
      <c r="T861" s="31"/>
      <c r="U861" s="31"/>
      <c r="V861" s="31"/>
      <c r="W861" s="56"/>
      <c r="Y861" s="32"/>
      <c r="Z861" s="32"/>
      <c r="AA861" s="76"/>
      <c r="AI861" s="31"/>
      <c r="AJ861" s="31"/>
    </row>
    <row r="862" spans="18:36" s="23" customFormat="1" ht="15">
      <c r="R862" s="31"/>
      <c r="S862" s="31"/>
      <c r="T862" s="31"/>
      <c r="U862" s="31"/>
      <c r="V862" s="31"/>
      <c r="W862" s="56"/>
      <c r="Y862" s="32"/>
      <c r="Z862" s="32"/>
      <c r="AA862" s="76"/>
      <c r="AI862" s="31"/>
      <c r="AJ862" s="31"/>
    </row>
    <row r="863" spans="18:36" s="23" customFormat="1" ht="15">
      <c r="R863" s="31"/>
      <c r="S863" s="31"/>
      <c r="T863" s="31"/>
      <c r="U863" s="31"/>
      <c r="V863" s="31"/>
      <c r="W863" s="56"/>
      <c r="Y863" s="32"/>
      <c r="Z863" s="32"/>
      <c r="AA863" s="76"/>
      <c r="AI863" s="31"/>
      <c r="AJ863" s="31"/>
    </row>
    <row r="864" spans="18:36" s="23" customFormat="1" ht="15">
      <c r="R864" s="31"/>
      <c r="S864" s="31"/>
      <c r="T864" s="31"/>
      <c r="U864" s="31"/>
      <c r="V864" s="31"/>
      <c r="W864" s="56"/>
      <c r="Y864" s="32"/>
      <c r="Z864" s="32"/>
      <c r="AA864" s="76"/>
      <c r="AI864" s="31"/>
      <c r="AJ864" s="31"/>
    </row>
    <row r="865" spans="18:36" s="23" customFormat="1" ht="15">
      <c r="R865" s="31"/>
      <c r="S865" s="31"/>
      <c r="T865" s="31"/>
      <c r="U865" s="31"/>
      <c r="V865" s="31"/>
      <c r="W865" s="56"/>
      <c r="Y865" s="32"/>
      <c r="Z865" s="32"/>
      <c r="AA865" s="76"/>
      <c r="AI865" s="31"/>
      <c r="AJ865" s="31"/>
    </row>
    <row r="866" spans="18:36" s="23" customFormat="1" ht="15">
      <c r="R866" s="31"/>
      <c r="S866" s="31"/>
      <c r="T866" s="31"/>
      <c r="U866" s="31"/>
      <c r="V866" s="31"/>
      <c r="W866" s="56"/>
      <c r="Y866" s="32"/>
      <c r="Z866" s="32"/>
      <c r="AA866" s="76"/>
      <c r="AI866" s="31"/>
      <c r="AJ866" s="31"/>
    </row>
    <row r="867" spans="18:36" s="23" customFormat="1" ht="15">
      <c r="R867" s="31"/>
      <c r="S867" s="31"/>
      <c r="T867" s="31"/>
      <c r="U867" s="31"/>
      <c r="V867" s="31"/>
      <c r="W867" s="56"/>
      <c r="Y867" s="32"/>
      <c r="Z867" s="32"/>
      <c r="AA867" s="76"/>
      <c r="AI867" s="31"/>
      <c r="AJ867" s="31"/>
    </row>
    <row r="868" spans="18:36" s="23" customFormat="1" ht="15">
      <c r="R868" s="31"/>
      <c r="S868" s="31"/>
      <c r="T868" s="31"/>
      <c r="U868" s="31"/>
      <c r="V868" s="31"/>
      <c r="W868" s="56"/>
      <c r="Y868" s="32"/>
      <c r="Z868" s="32"/>
      <c r="AA868" s="76"/>
      <c r="AI868" s="31"/>
      <c r="AJ868" s="31"/>
    </row>
    <row r="869" spans="18:36" s="23" customFormat="1" ht="15">
      <c r="R869" s="31"/>
      <c r="S869" s="31"/>
      <c r="T869" s="31"/>
      <c r="U869" s="31"/>
      <c r="V869" s="31"/>
      <c r="W869" s="56"/>
      <c r="Y869" s="32"/>
      <c r="Z869" s="32"/>
      <c r="AA869" s="76"/>
      <c r="AI869" s="31"/>
      <c r="AJ869" s="31"/>
    </row>
    <row r="870" spans="18:36" s="23" customFormat="1" ht="15">
      <c r="R870" s="31"/>
      <c r="S870" s="31"/>
      <c r="T870" s="31"/>
      <c r="U870" s="31"/>
      <c r="V870" s="31"/>
      <c r="W870" s="56"/>
      <c r="Y870" s="32"/>
      <c r="Z870" s="32"/>
      <c r="AA870" s="76"/>
      <c r="AI870" s="31"/>
      <c r="AJ870" s="31"/>
    </row>
    <row r="871" spans="18:36" s="23" customFormat="1" ht="15">
      <c r="R871" s="31"/>
      <c r="S871" s="31"/>
      <c r="T871" s="31"/>
      <c r="U871" s="31"/>
      <c r="V871" s="31"/>
      <c r="W871" s="56"/>
      <c r="Y871" s="32"/>
      <c r="Z871" s="32"/>
      <c r="AA871" s="76"/>
      <c r="AI871" s="31"/>
      <c r="AJ871" s="31"/>
    </row>
    <row r="872" spans="18:36" s="23" customFormat="1" ht="15">
      <c r="R872" s="31"/>
      <c r="S872" s="31"/>
      <c r="T872" s="31"/>
      <c r="U872" s="31"/>
      <c r="V872" s="31"/>
      <c r="W872" s="56"/>
      <c r="Y872" s="32"/>
      <c r="Z872" s="32"/>
      <c r="AA872" s="76"/>
      <c r="AI872" s="31"/>
      <c r="AJ872" s="31"/>
    </row>
    <row r="873" spans="18:36" s="23" customFormat="1" ht="15">
      <c r="R873" s="31"/>
      <c r="S873" s="31"/>
      <c r="T873" s="31"/>
      <c r="U873" s="31"/>
      <c r="V873" s="31"/>
      <c r="W873" s="56"/>
      <c r="Y873" s="32"/>
      <c r="Z873" s="32"/>
      <c r="AA873" s="76"/>
      <c r="AI873" s="31"/>
      <c r="AJ873" s="31"/>
    </row>
    <row r="874" spans="18:36" s="23" customFormat="1" ht="15">
      <c r="R874" s="31"/>
      <c r="S874" s="31"/>
      <c r="T874" s="31"/>
      <c r="U874" s="31"/>
      <c r="V874" s="31"/>
      <c r="W874" s="56"/>
      <c r="Y874" s="32"/>
      <c r="Z874" s="32"/>
      <c r="AA874" s="76"/>
      <c r="AI874" s="31"/>
      <c r="AJ874" s="31"/>
    </row>
    <row r="875" spans="18:36" s="23" customFormat="1" ht="15">
      <c r="R875" s="31"/>
      <c r="S875" s="31"/>
      <c r="T875" s="31"/>
      <c r="U875" s="31"/>
      <c r="V875" s="31"/>
      <c r="W875" s="56"/>
      <c r="Y875" s="32"/>
      <c r="Z875" s="32"/>
      <c r="AA875" s="76"/>
      <c r="AI875" s="31"/>
      <c r="AJ875" s="31"/>
    </row>
    <row r="876" spans="18:36" s="23" customFormat="1" ht="15">
      <c r="R876" s="31"/>
      <c r="S876" s="31"/>
      <c r="T876" s="31"/>
      <c r="U876" s="31"/>
      <c r="V876" s="31"/>
      <c r="W876" s="56"/>
      <c r="Y876" s="32"/>
      <c r="Z876" s="32"/>
      <c r="AA876" s="76"/>
      <c r="AI876" s="31"/>
      <c r="AJ876" s="31"/>
    </row>
    <row r="877" spans="18:36" s="23" customFormat="1" ht="15">
      <c r="R877" s="31"/>
      <c r="S877" s="31"/>
      <c r="T877" s="31"/>
      <c r="U877" s="31"/>
      <c r="V877" s="31"/>
      <c r="W877" s="56"/>
      <c r="Y877" s="32"/>
      <c r="Z877" s="32"/>
      <c r="AA877" s="76"/>
      <c r="AI877" s="31"/>
      <c r="AJ877" s="31"/>
    </row>
    <row r="878" spans="18:36" s="23" customFormat="1" ht="15">
      <c r="R878" s="31"/>
      <c r="S878" s="31"/>
      <c r="T878" s="31"/>
      <c r="U878" s="31"/>
      <c r="V878" s="31"/>
      <c r="W878" s="56"/>
      <c r="Y878" s="32"/>
      <c r="Z878" s="32"/>
      <c r="AA878" s="76"/>
      <c r="AI878" s="31"/>
      <c r="AJ878" s="31"/>
    </row>
    <row r="879" spans="18:36" s="23" customFormat="1" ht="15">
      <c r="R879" s="31"/>
      <c r="S879" s="31"/>
      <c r="T879" s="31"/>
      <c r="U879" s="31"/>
      <c r="V879" s="31"/>
      <c r="W879" s="56"/>
      <c r="Y879" s="32"/>
      <c r="Z879" s="32"/>
      <c r="AA879" s="76"/>
      <c r="AI879" s="31"/>
      <c r="AJ879" s="31"/>
    </row>
    <row r="880" spans="18:36" s="23" customFormat="1" ht="15">
      <c r="R880" s="31"/>
      <c r="S880" s="31"/>
      <c r="T880" s="31"/>
      <c r="U880" s="31"/>
      <c r="V880" s="31"/>
      <c r="W880" s="56"/>
      <c r="Y880" s="32"/>
      <c r="Z880" s="32"/>
      <c r="AA880" s="76"/>
      <c r="AI880" s="31"/>
      <c r="AJ880" s="31"/>
    </row>
    <row r="881" spans="18:36" s="23" customFormat="1" ht="15">
      <c r="R881" s="31"/>
      <c r="S881" s="31"/>
      <c r="T881" s="31"/>
      <c r="U881" s="31"/>
      <c r="V881" s="31"/>
      <c r="W881" s="56"/>
      <c r="Y881" s="32"/>
      <c r="Z881" s="32"/>
      <c r="AA881" s="76"/>
      <c r="AI881" s="31"/>
      <c r="AJ881" s="31"/>
    </row>
    <row r="882" spans="18:36" s="23" customFormat="1" ht="15">
      <c r="R882" s="31"/>
      <c r="S882" s="31"/>
      <c r="T882" s="31"/>
      <c r="U882" s="31"/>
      <c r="V882" s="31"/>
      <c r="W882" s="56"/>
      <c r="Y882" s="32"/>
      <c r="Z882" s="32"/>
      <c r="AA882" s="76"/>
      <c r="AI882" s="31"/>
      <c r="AJ882" s="31"/>
    </row>
    <row r="883" spans="18:36" s="23" customFormat="1" ht="15">
      <c r="R883" s="31"/>
      <c r="S883" s="31"/>
      <c r="T883" s="31"/>
      <c r="U883" s="31"/>
      <c r="V883" s="31"/>
      <c r="W883" s="56"/>
      <c r="Y883" s="32"/>
      <c r="Z883" s="32"/>
      <c r="AA883" s="76"/>
      <c r="AI883" s="31"/>
      <c r="AJ883" s="31"/>
    </row>
    <row r="884" spans="18:36" s="23" customFormat="1" ht="15">
      <c r="R884" s="31"/>
      <c r="S884" s="31"/>
      <c r="T884" s="31"/>
      <c r="U884" s="31"/>
      <c r="V884" s="31"/>
      <c r="W884" s="56"/>
      <c r="Y884" s="32"/>
      <c r="Z884" s="32"/>
      <c r="AA884" s="76"/>
      <c r="AI884" s="31"/>
      <c r="AJ884" s="31"/>
    </row>
    <row r="885" spans="18:36" s="23" customFormat="1" ht="15">
      <c r="R885" s="31"/>
      <c r="S885" s="31"/>
      <c r="T885" s="31"/>
      <c r="U885" s="31"/>
      <c r="V885" s="31"/>
      <c r="W885" s="56"/>
      <c r="Y885" s="32"/>
      <c r="Z885" s="32"/>
      <c r="AA885" s="76"/>
      <c r="AI885" s="31"/>
      <c r="AJ885" s="31"/>
    </row>
    <row r="886" spans="18:36" s="23" customFormat="1" ht="15">
      <c r="R886" s="31"/>
      <c r="S886" s="31"/>
      <c r="T886" s="31"/>
      <c r="U886" s="31"/>
      <c r="V886" s="31"/>
      <c r="W886" s="56"/>
      <c r="Y886" s="32"/>
      <c r="Z886" s="32"/>
      <c r="AA886" s="76"/>
      <c r="AI886" s="31"/>
      <c r="AJ886" s="31"/>
    </row>
    <row r="887" spans="18:36" s="23" customFormat="1" ht="15">
      <c r="R887" s="31"/>
      <c r="S887" s="31"/>
      <c r="T887" s="31"/>
      <c r="U887" s="31"/>
      <c r="V887" s="31"/>
      <c r="W887" s="56"/>
      <c r="Y887" s="32"/>
      <c r="Z887" s="32"/>
      <c r="AA887" s="76"/>
      <c r="AI887" s="31"/>
      <c r="AJ887" s="31"/>
    </row>
    <row r="888" spans="18:36" s="23" customFormat="1" ht="15">
      <c r="R888" s="31"/>
      <c r="S888" s="31"/>
      <c r="T888" s="31"/>
      <c r="U888" s="31"/>
      <c r="V888" s="31"/>
      <c r="W888" s="56"/>
      <c r="Y888" s="32"/>
      <c r="Z888" s="32"/>
      <c r="AA888" s="76"/>
      <c r="AI888" s="31"/>
      <c r="AJ888" s="31"/>
    </row>
    <row r="889" spans="18:36" s="23" customFormat="1" ht="15">
      <c r="R889" s="31"/>
      <c r="S889" s="31"/>
      <c r="T889" s="31"/>
      <c r="U889" s="31"/>
      <c r="V889" s="31"/>
      <c r="W889" s="56"/>
      <c r="Y889" s="32"/>
      <c r="Z889" s="32"/>
      <c r="AA889" s="76"/>
      <c r="AI889" s="31"/>
      <c r="AJ889" s="31"/>
    </row>
    <row r="890" spans="18:36" s="23" customFormat="1" ht="15">
      <c r="R890" s="31"/>
      <c r="S890" s="31"/>
      <c r="T890" s="31"/>
      <c r="U890" s="31"/>
      <c r="V890" s="31"/>
      <c r="W890" s="56"/>
      <c r="Y890" s="32"/>
      <c r="Z890" s="32"/>
      <c r="AA890" s="76"/>
      <c r="AI890" s="31"/>
      <c r="AJ890" s="31"/>
    </row>
    <row r="891" spans="18:36" s="23" customFormat="1" ht="15">
      <c r="R891" s="31"/>
      <c r="S891" s="31"/>
      <c r="T891" s="31"/>
      <c r="U891" s="31"/>
      <c r="V891" s="31"/>
      <c r="W891" s="56"/>
      <c r="Y891" s="32"/>
      <c r="Z891" s="32"/>
      <c r="AA891" s="76"/>
      <c r="AI891" s="31"/>
      <c r="AJ891" s="31"/>
    </row>
    <row r="892" spans="18:36" s="23" customFormat="1" ht="15">
      <c r="R892" s="31"/>
      <c r="S892" s="31"/>
      <c r="T892" s="31"/>
      <c r="U892" s="31"/>
      <c r="V892" s="31"/>
      <c r="W892" s="56"/>
      <c r="Y892" s="32"/>
      <c r="Z892" s="32"/>
      <c r="AA892" s="76"/>
      <c r="AI892" s="31"/>
      <c r="AJ892" s="31"/>
    </row>
    <row r="893" spans="18:36" s="23" customFormat="1" ht="15">
      <c r="R893" s="31"/>
      <c r="S893" s="31"/>
      <c r="T893" s="31"/>
      <c r="U893" s="31"/>
      <c r="V893" s="31"/>
      <c r="W893" s="56"/>
      <c r="Y893" s="32"/>
      <c r="Z893" s="32"/>
      <c r="AA893" s="76"/>
      <c r="AI893" s="31"/>
      <c r="AJ893" s="31"/>
    </row>
    <row r="894" spans="18:36" s="23" customFormat="1" ht="15">
      <c r="R894" s="31"/>
      <c r="S894" s="31"/>
      <c r="T894" s="31"/>
      <c r="U894" s="31"/>
      <c r="V894" s="31"/>
      <c r="W894" s="56"/>
      <c r="Y894" s="32"/>
      <c r="Z894" s="32"/>
      <c r="AA894" s="76"/>
      <c r="AI894" s="31"/>
      <c r="AJ894" s="31"/>
    </row>
    <row r="895" spans="18:36" s="23" customFormat="1" ht="15">
      <c r="R895" s="31"/>
      <c r="S895" s="31"/>
      <c r="T895" s="31"/>
      <c r="U895" s="31"/>
      <c r="V895" s="31"/>
      <c r="W895" s="56"/>
      <c r="Y895" s="32"/>
      <c r="Z895" s="32"/>
      <c r="AA895" s="76"/>
      <c r="AI895" s="31"/>
      <c r="AJ895" s="31"/>
    </row>
    <row r="896" spans="18:36" s="23" customFormat="1" ht="15">
      <c r="R896" s="31"/>
      <c r="S896" s="31"/>
      <c r="T896" s="31"/>
      <c r="U896" s="31"/>
      <c r="V896" s="31"/>
      <c r="W896" s="56"/>
      <c r="Y896" s="32"/>
      <c r="Z896" s="32"/>
      <c r="AA896" s="76"/>
      <c r="AI896" s="31"/>
      <c r="AJ896" s="31"/>
    </row>
    <row r="897" spans="18:36" s="23" customFormat="1" ht="15">
      <c r="R897" s="31"/>
      <c r="S897" s="31"/>
      <c r="T897" s="31"/>
      <c r="U897" s="31"/>
      <c r="V897" s="31"/>
      <c r="W897" s="56"/>
      <c r="Y897" s="32"/>
      <c r="Z897" s="32"/>
      <c r="AA897" s="76"/>
      <c r="AI897" s="31"/>
      <c r="AJ897" s="31"/>
    </row>
    <row r="898" spans="18:36" s="23" customFormat="1" ht="15">
      <c r="R898" s="31"/>
      <c r="S898" s="31"/>
      <c r="T898" s="31"/>
      <c r="U898" s="31"/>
      <c r="V898" s="31"/>
      <c r="W898" s="56"/>
      <c r="Y898" s="32"/>
      <c r="Z898" s="32"/>
      <c r="AA898" s="76"/>
      <c r="AI898" s="31"/>
      <c r="AJ898" s="31"/>
    </row>
    <row r="899" spans="18:36" s="23" customFormat="1" ht="15">
      <c r="R899" s="31"/>
      <c r="S899" s="31"/>
      <c r="T899" s="31"/>
      <c r="U899" s="31"/>
      <c r="V899" s="31"/>
      <c r="W899" s="56"/>
      <c r="Y899" s="32"/>
      <c r="Z899" s="32"/>
      <c r="AA899" s="76"/>
      <c r="AI899" s="31"/>
      <c r="AJ899" s="31"/>
    </row>
    <row r="900" spans="18:36" s="23" customFormat="1" ht="15">
      <c r="R900" s="31"/>
      <c r="S900" s="31"/>
      <c r="T900" s="31"/>
      <c r="U900" s="31"/>
      <c r="V900" s="31"/>
      <c r="W900" s="56"/>
      <c r="Y900" s="32"/>
      <c r="Z900" s="32"/>
      <c r="AA900" s="76"/>
      <c r="AI900" s="31"/>
      <c r="AJ900" s="31"/>
    </row>
    <row r="901" spans="18:36" s="23" customFormat="1" ht="15">
      <c r="R901" s="31"/>
      <c r="S901" s="31"/>
      <c r="T901" s="31"/>
      <c r="U901" s="31"/>
      <c r="V901" s="31"/>
      <c r="W901" s="56"/>
      <c r="Y901" s="32"/>
      <c r="Z901" s="32"/>
      <c r="AA901" s="76"/>
      <c r="AI901" s="31"/>
      <c r="AJ901" s="31"/>
    </row>
    <row r="902" spans="18:36" s="23" customFormat="1" ht="15">
      <c r="R902" s="31"/>
      <c r="S902" s="31"/>
      <c r="T902" s="31"/>
      <c r="U902" s="31"/>
      <c r="V902" s="31"/>
      <c r="W902" s="56"/>
      <c r="Y902" s="32"/>
      <c r="Z902" s="32"/>
      <c r="AA902" s="76"/>
      <c r="AI902" s="31"/>
      <c r="AJ902" s="31"/>
    </row>
    <row r="903" spans="18:36" s="23" customFormat="1" ht="15">
      <c r="R903" s="31"/>
      <c r="S903" s="31"/>
      <c r="T903" s="31"/>
      <c r="U903" s="31"/>
      <c r="V903" s="31"/>
      <c r="W903" s="56"/>
      <c r="Y903" s="32"/>
      <c r="Z903" s="32"/>
      <c r="AA903" s="76"/>
      <c r="AI903" s="31"/>
      <c r="AJ903" s="31"/>
    </row>
    <row r="904" spans="18:36" s="23" customFormat="1" ht="15">
      <c r="R904" s="31"/>
      <c r="S904" s="31"/>
      <c r="T904" s="31"/>
      <c r="U904" s="31"/>
      <c r="V904" s="31"/>
      <c r="W904" s="56"/>
      <c r="Y904" s="32"/>
      <c r="Z904" s="32"/>
      <c r="AA904" s="76"/>
      <c r="AI904" s="31"/>
      <c r="AJ904" s="31"/>
    </row>
    <row r="905" spans="18:36" s="23" customFormat="1" ht="15">
      <c r="R905" s="31"/>
      <c r="S905" s="31"/>
      <c r="T905" s="31"/>
      <c r="U905" s="31"/>
      <c r="V905" s="31"/>
      <c r="W905" s="56"/>
      <c r="Y905" s="32"/>
      <c r="Z905" s="32"/>
      <c r="AA905" s="76"/>
      <c r="AI905" s="31"/>
      <c r="AJ905" s="31"/>
    </row>
    <row r="906" spans="18:36" s="23" customFormat="1" ht="15">
      <c r="R906" s="31"/>
      <c r="S906" s="31"/>
      <c r="T906" s="31"/>
      <c r="U906" s="31"/>
      <c r="V906" s="31"/>
      <c r="W906" s="56"/>
      <c r="Y906" s="32"/>
      <c r="Z906" s="32"/>
      <c r="AA906" s="76"/>
      <c r="AI906" s="31"/>
      <c r="AJ906" s="31"/>
    </row>
    <row r="907" spans="18:36" s="23" customFormat="1" ht="15">
      <c r="R907" s="31"/>
      <c r="S907" s="31"/>
      <c r="T907" s="31"/>
      <c r="U907" s="31"/>
      <c r="V907" s="31"/>
      <c r="W907" s="56"/>
      <c r="Y907" s="32"/>
      <c r="Z907" s="32"/>
      <c r="AA907" s="76"/>
      <c r="AI907" s="31"/>
      <c r="AJ907" s="31"/>
    </row>
    <row r="908" spans="18:36" s="23" customFormat="1" ht="15">
      <c r="R908" s="31"/>
      <c r="S908" s="31"/>
      <c r="T908" s="31"/>
      <c r="U908" s="31"/>
      <c r="V908" s="31"/>
      <c r="W908" s="56"/>
      <c r="Y908" s="32"/>
      <c r="Z908" s="32"/>
      <c r="AA908" s="76"/>
      <c r="AI908" s="31"/>
      <c r="AJ908" s="31"/>
    </row>
    <row r="909" spans="18:36" s="23" customFormat="1" ht="15">
      <c r="R909" s="31"/>
      <c r="S909" s="31"/>
      <c r="T909" s="31"/>
      <c r="U909" s="31"/>
      <c r="V909" s="31"/>
      <c r="W909" s="56"/>
      <c r="Y909" s="32"/>
      <c r="Z909" s="32"/>
      <c r="AA909" s="76"/>
      <c r="AI909" s="31"/>
      <c r="AJ909" s="31"/>
    </row>
    <row r="910" spans="18:36" s="23" customFormat="1" ht="15">
      <c r="R910" s="31"/>
      <c r="S910" s="31"/>
      <c r="T910" s="31"/>
      <c r="U910" s="31"/>
      <c r="V910" s="31"/>
      <c r="W910" s="56"/>
      <c r="Y910" s="32"/>
      <c r="Z910" s="32"/>
      <c r="AA910" s="76"/>
      <c r="AI910" s="31"/>
      <c r="AJ910" s="31"/>
    </row>
    <row r="911" spans="18:36" s="23" customFormat="1" ht="15">
      <c r="R911" s="31"/>
      <c r="S911" s="31"/>
      <c r="T911" s="31"/>
      <c r="U911" s="31"/>
      <c r="V911" s="31"/>
      <c r="W911" s="56"/>
      <c r="Y911" s="32"/>
      <c r="Z911" s="32"/>
      <c r="AA911" s="76"/>
      <c r="AI911" s="31"/>
      <c r="AJ911" s="31"/>
    </row>
    <row r="912" spans="18:36" s="23" customFormat="1" ht="15">
      <c r="R912" s="31"/>
      <c r="S912" s="31"/>
      <c r="T912" s="31"/>
      <c r="U912" s="31"/>
      <c r="V912" s="31"/>
      <c r="W912" s="56"/>
      <c r="Y912" s="32"/>
      <c r="Z912" s="32"/>
      <c r="AA912" s="76"/>
      <c r="AI912" s="31"/>
      <c r="AJ912" s="31"/>
    </row>
    <row r="913" spans="18:36" s="23" customFormat="1" ht="15">
      <c r="R913" s="31"/>
      <c r="S913" s="31"/>
      <c r="T913" s="31"/>
      <c r="U913" s="31"/>
      <c r="V913" s="31"/>
      <c r="W913" s="56"/>
      <c r="Y913" s="32"/>
      <c r="Z913" s="32"/>
      <c r="AA913" s="76"/>
      <c r="AI913" s="31"/>
      <c r="AJ913" s="31"/>
    </row>
    <row r="914" spans="18:36" s="23" customFormat="1" ht="15">
      <c r="R914" s="31"/>
      <c r="S914" s="31"/>
      <c r="T914" s="31"/>
      <c r="U914" s="31"/>
      <c r="V914" s="31"/>
      <c r="W914" s="56"/>
      <c r="Y914" s="32"/>
      <c r="Z914" s="32"/>
      <c r="AA914" s="76"/>
      <c r="AI914" s="31"/>
      <c r="AJ914" s="31"/>
    </row>
    <row r="915" spans="18:36" s="23" customFormat="1" ht="15">
      <c r="R915" s="31"/>
      <c r="S915" s="31"/>
      <c r="T915" s="31"/>
      <c r="U915" s="31"/>
      <c r="V915" s="31"/>
      <c r="W915" s="56"/>
      <c r="Y915" s="32"/>
      <c r="Z915" s="32"/>
      <c r="AA915" s="76"/>
      <c r="AI915" s="31"/>
      <c r="AJ915" s="31"/>
    </row>
    <row r="916" spans="18:36" s="23" customFormat="1" ht="15">
      <c r="R916" s="31"/>
      <c r="S916" s="31"/>
      <c r="T916" s="31"/>
      <c r="U916" s="31"/>
      <c r="V916" s="31"/>
      <c r="W916" s="56"/>
      <c r="Y916" s="32"/>
      <c r="Z916" s="32"/>
      <c r="AA916" s="76"/>
      <c r="AI916" s="31"/>
      <c r="AJ916" s="31"/>
    </row>
    <row r="917" spans="18:36" s="23" customFormat="1" ht="15">
      <c r="R917" s="31"/>
      <c r="S917" s="31"/>
      <c r="T917" s="31"/>
      <c r="U917" s="31"/>
      <c r="V917" s="31"/>
      <c r="W917" s="56"/>
      <c r="Y917" s="32"/>
      <c r="Z917" s="32"/>
      <c r="AA917" s="76"/>
      <c r="AI917" s="31"/>
      <c r="AJ917" s="31"/>
    </row>
    <row r="918" spans="18:36" s="23" customFormat="1" ht="15">
      <c r="R918" s="31"/>
      <c r="S918" s="31"/>
      <c r="T918" s="31"/>
      <c r="U918" s="31"/>
      <c r="V918" s="31"/>
      <c r="W918" s="56"/>
      <c r="Y918" s="32"/>
      <c r="Z918" s="32"/>
      <c r="AA918" s="76"/>
      <c r="AI918" s="31"/>
      <c r="AJ918" s="31"/>
    </row>
    <row r="919" spans="18:36" s="23" customFormat="1" ht="15">
      <c r="R919" s="31"/>
      <c r="S919" s="31"/>
      <c r="T919" s="31"/>
      <c r="U919" s="31"/>
      <c r="V919" s="31"/>
      <c r="W919" s="56"/>
      <c r="Y919" s="32"/>
      <c r="Z919" s="32"/>
      <c r="AA919" s="76"/>
      <c r="AI919" s="31"/>
      <c r="AJ919" s="31"/>
    </row>
    <row r="920" spans="18:36" s="23" customFormat="1" ht="15">
      <c r="R920" s="31"/>
      <c r="S920" s="31"/>
      <c r="T920" s="31"/>
      <c r="U920" s="31"/>
      <c r="V920" s="31"/>
      <c r="W920" s="56"/>
      <c r="Y920" s="32"/>
      <c r="Z920" s="32"/>
      <c r="AA920" s="76"/>
      <c r="AI920" s="31"/>
      <c r="AJ920" s="31"/>
    </row>
    <row r="921" spans="18:36" s="23" customFormat="1" ht="15">
      <c r="R921" s="31"/>
      <c r="S921" s="31"/>
      <c r="T921" s="31"/>
      <c r="U921" s="31"/>
      <c r="V921" s="31"/>
      <c r="W921" s="56"/>
      <c r="Y921" s="32"/>
      <c r="Z921" s="32"/>
      <c r="AA921" s="76"/>
      <c r="AI921" s="31"/>
      <c r="AJ921" s="31"/>
    </row>
    <row r="922" spans="18:36" s="23" customFormat="1" ht="15">
      <c r="R922" s="31"/>
      <c r="S922" s="31"/>
      <c r="T922" s="31"/>
      <c r="U922" s="31"/>
      <c r="V922" s="31"/>
      <c r="W922" s="56"/>
      <c r="Y922" s="32"/>
      <c r="Z922" s="32"/>
      <c r="AA922" s="76"/>
      <c r="AI922" s="31"/>
      <c r="AJ922" s="31"/>
    </row>
    <row r="923" spans="18:36" s="23" customFormat="1" ht="15">
      <c r="R923" s="31"/>
      <c r="S923" s="31"/>
      <c r="T923" s="31"/>
      <c r="U923" s="31"/>
      <c r="V923" s="31"/>
      <c r="W923" s="56"/>
      <c r="Y923" s="32"/>
      <c r="Z923" s="32"/>
      <c r="AA923" s="76"/>
      <c r="AI923" s="31"/>
      <c r="AJ923" s="31"/>
    </row>
    <row r="924" spans="18:36" s="23" customFormat="1" ht="15">
      <c r="R924" s="31"/>
      <c r="S924" s="31"/>
      <c r="T924" s="31"/>
      <c r="U924" s="31"/>
      <c r="V924" s="31"/>
      <c r="W924" s="56"/>
      <c r="Y924" s="32"/>
      <c r="Z924" s="32"/>
      <c r="AA924" s="76"/>
      <c r="AI924" s="31"/>
      <c r="AJ924" s="31"/>
    </row>
    <row r="925" spans="18:36" s="23" customFormat="1" ht="15">
      <c r="R925" s="31"/>
      <c r="S925" s="31"/>
      <c r="T925" s="31"/>
      <c r="U925" s="31"/>
      <c r="V925" s="31"/>
      <c r="W925" s="56"/>
      <c r="Y925" s="32"/>
      <c r="Z925" s="32"/>
      <c r="AA925" s="76"/>
      <c r="AI925" s="31"/>
      <c r="AJ925" s="31"/>
    </row>
    <row r="926" spans="18:36" s="23" customFormat="1" ht="15">
      <c r="R926" s="31"/>
      <c r="S926" s="31"/>
      <c r="T926" s="31"/>
      <c r="U926" s="31"/>
      <c r="V926" s="31"/>
      <c r="W926" s="56"/>
      <c r="Y926" s="32"/>
      <c r="Z926" s="32"/>
      <c r="AA926" s="76"/>
      <c r="AI926" s="31"/>
      <c r="AJ926" s="31"/>
    </row>
    <row r="927" spans="18:36" s="23" customFormat="1" ht="15">
      <c r="R927" s="31"/>
      <c r="S927" s="31"/>
      <c r="T927" s="31"/>
      <c r="U927" s="31"/>
      <c r="V927" s="31"/>
      <c r="W927" s="56"/>
      <c r="Y927" s="32"/>
      <c r="Z927" s="32"/>
      <c r="AA927" s="76"/>
      <c r="AI927" s="31"/>
      <c r="AJ927" s="31"/>
    </row>
    <row r="928" spans="18:36" s="23" customFormat="1" ht="15">
      <c r="R928" s="31"/>
      <c r="S928" s="31"/>
      <c r="T928" s="31"/>
      <c r="U928" s="31"/>
      <c r="V928" s="31"/>
      <c r="W928" s="56"/>
      <c r="Y928" s="32"/>
      <c r="Z928" s="32"/>
      <c r="AA928" s="76"/>
      <c r="AI928" s="31"/>
      <c r="AJ928" s="31"/>
    </row>
    <row r="929" spans="18:36" s="23" customFormat="1" ht="15">
      <c r="R929" s="31"/>
      <c r="S929" s="31"/>
      <c r="T929" s="31"/>
      <c r="U929" s="31"/>
      <c r="V929" s="31"/>
      <c r="W929" s="56"/>
      <c r="Y929" s="32"/>
      <c r="Z929" s="32"/>
      <c r="AA929" s="76"/>
      <c r="AI929" s="31"/>
      <c r="AJ929" s="31"/>
    </row>
    <row r="930" spans="18:36" s="23" customFormat="1" ht="15">
      <c r="R930" s="31"/>
      <c r="S930" s="31"/>
      <c r="T930" s="31"/>
      <c r="U930" s="31"/>
      <c r="V930" s="31"/>
      <c r="W930" s="56"/>
      <c r="Y930" s="32"/>
      <c r="Z930" s="32"/>
      <c r="AA930" s="76"/>
      <c r="AI930" s="31"/>
      <c r="AJ930" s="31"/>
    </row>
    <row r="931" spans="18:36" s="23" customFormat="1" ht="15">
      <c r="R931" s="31"/>
      <c r="S931" s="31"/>
      <c r="T931" s="31"/>
      <c r="U931" s="31"/>
      <c r="V931" s="31"/>
      <c r="W931" s="56"/>
      <c r="Y931" s="32"/>
      <c r="Z931" s="32"/>
      <c r="AA931" s="76"/>
      <c r="AI931" s="31"/>
      <c r="AJ931" s="31"/>
    </row>
    <row r="932" spans="18:36" s="23" customFormat="1" ht="15">
      <c r="R932" s="31"/>
      <c r="S932" s="31"/>
      <c r="T932" s="31"/>
      <c r="U932" s="31"/>
      <c r="V932" s="31"/>
      <c r="W932" s="56"/>
      <c r="Y932" s="32"/>
      <c r="Z932" s="32"/>
      <c r="AA932" s="76"/>
      <c r="AI932" s="31"/>
      <c r="AJ932" s="31"/>
    </row>
    <row r="933" spans="18:36" s="23" customFormat="1" ht="15">
      <c r="R933" s="31"/>
      <c r="S933" s="31"/>
      <c r="T933" s="31"/>
      <c r="U933" s="31"/>
      <c r="V933" s="31"/>
      <c r="W933" s="56"/>
      <c r="Y933" s="32"/>
      <c r="Z933" s="32"/>
      <c r="AA933" s="76"/>
      <c r="AI933" s="31"/>
      <c r="AJ933" s="31"/>
    </row>
    <row r="934" spans="18:36" s="23" customFormat="1" ht="15">
      <c r="R934" s="31"/>
      <c r="S934" s="31"/>
      <c r="T934" s="31"/>
      <c r="U934" s="31"/>
      <c r="V934" s="31"/>
      <c r="W934" s="56"/>
      <c r="Y934" s="32"/>
      <c r="Z934" s="32"/>
      <c r="AA934" s="76"/>
      <c r="AI934" s="31"/>
      <c r="AJ934" s="31"/>
    </row>
    <row r="935" spans="18:36" s="23" customFormat="1" ht="15">
      <c r="R935" s="31"/>
      <c r="S935" s="31"/>
      <c r="T935" s="31"/>
      <c r="U935" s="31"/>
      <c r="V935" s="31"/>
      <c r="W935" s="56"/>
      <c r="Y935" s="32"/>
      <c r="Z935" s="32"/>
      <c r="AA935" s="76"/>
      <c r="AI935" s="31"/>
      <c r="AJ935" s="31"/>
    </row>
    <row r="936" spans="18:36" s="23" customFormat="1" ht="15">
      <c r="R936" s="31"/>
      <c r="S936" s="31"/>
      <c r="T936" s="31"/>
      <c r="U936" s="31"/>
      <c r="V936" s="31"/>
      <c r="W936" s="56"/>
      <c r="Y936" s="32"/>
      <c r="Z936" s="32"/>
      <c r="AA936" s="76"/>
      <c r="AI936" s="31"/>
      <c r="AJ936" s="31"/>
    </row>
    <row r="937" spans="18:36" s="23" customFormat="1" ht="15">
      <c r="R937" s="31"/>
      <c r="S937" s="31"/>
      <c r="T937" s="31"/>
      <c r="U937" s="31"/>
      <c r="V937" s="31"/>
      <c r="W937" s="56"/>
      <c r="Y937" s="32"/>
      <c r="Z937" s="32"/>
      <c r="AA937" s="76"/>
      <c r="AI937" s="31"/>
      <c r="AJ937" s="31"/>
    </row>
    <row r="938" spans="18:36" s="23" customFormat="1" ht="15">
      <c r="R938" s="31"/>
      <c r="S938" s="31"/>
      <c r="T938" s="31"/>
      <c r="U938" s="31"/>
      <c r="V938" s="31"/>
      <c r="W938" s="56"/>
      <c r="Y938" s="32"/>
      <c r="Z938" s="32"/>
      <c r="AA938" s="76"/>
      <c r="AI938" s="31"/>
      <c r="AJ938" s="31"/>
    </row>
    <row r="939" spans="18:36" s="23" customFormat="1" ht="15">
      <c r="R939" s="31"/>
      <c r="S939" s="31"/>
      <c r="T939" s="31"/>
      <c r="U939" s="31"/>
      <c r="V939" s="31"/>
      <c r="W939" s="56"/>
      <c r="Y939" s="32"/>
      <c r="Z939" s="32"/>
      <c r="AA939" s="76"/>
      <c r="AI939" s="31"/>
      <c r="AJ939" s="31"/>
    </row>
    <row r="940" spans="18:36" s="23" customFormat="1" ht="15">
      <c r="R940" s="31"/>
      <c r="S940" s="31"/>
      <c r="T940" s="31"/>
      <c r="U940" s="31"/>
      <c r="V940" s="31"/>
      <c r="W940" s="56"/>
      <c r="Y940" s="32"/>
      <c r="Z940" s="32"/>
      <c r="AA940" s="76"/>
      <c r="AI940" s="31"/>
      <c r="AJ940" s="31"/>
    </row>
    <row r="941" spans="18:36" s="23" customFormat="1" ht="15">
      <c r="R941" s="31"/>
      <c r="S941" s="31"/>
      <c r="T941" s="31"/>
      <c r="U941" s="31"/>
      <c r="V941" s="31"/>
      <c r="W941" s="56"/>
      <c r="Y941" s="32"/>
      <c r="Z941" s="32"/>
      <c r="AA941" s="76"/>
      <c r="AI941" s="31"/>
      <c r="AJ941" s="31"/>
    </row>
    <row r="942" spans="18:36" s="23" customFormat="1" ht="15">
      <c r="R942" s="31"/>
      <c r="S942" s="31"/>
      <c r="T942" s="31"/>
      <c r="U942" s="31"/>
      <c r="V942" s="31"/>
      <c r="W942" s="56"/>
      <c r="Y942" s="32"/>
      <c r="Z942" s="32"/>
      <c r="AA942" s="76"/>
      <c r="AI942" s="31"/>
      <c r="AJ942" s="31"/>
    </row>
    <row r="943" spans="18:36" s="23" customFormat="1" ht="15">
      <c r="R943" s="31"/>
      <c r="S943" s="31"/>
      <c r="T943" s="31"/>
      <c r="U943" s="31"/>
      <c r="V943" s="31"/>
      <c r="W943" s="56"/>
      <c r="Y943" s="32"/>
      <c r="Z943" s="32"/>
      <c r="AA943" s="76"/>
      <c r="AI943" s="31"/>
      <c r="AJ943" s="31"/>
    </row>
    <row r="944" spans="18:36" s="23" customFormat="1" ht="15">
      <c r="R944" s="31"/>
      <c r="S944" s="31"/>
      <c r="T944" s="31"/>
      <c r="U944" s="31"/>
      <c r="V944" s="31"/>
      <c r="W944" s="56"/>
      <c r="Y944" s="32"/>
      <c r="Z944" s="32"/>
      <c r="AA944" s="76"/>
      <c r="AI944" s="31"/>
      <c r="AJ944" s="31"/>
    </row>
    <row r="945" spans="18:36" s="23" customFormat="1" ht="15">
      <c r="R945" s="31"/>
      <c r="S945" s="31"/>
      <c r="T945" s="31"/>
      <c r="U945" s="31"/>
      <c r="V945" s="31"/>
      <c r="W945" s="56"/>
      <c r="Y945" s="32"/>
      <c r="Z945" s="32"/>
      <c r="AA945" s="76"/>
      <c r="AI945" s="31"/>
      <c r="AJ945" s="31"/>
    </row>
    <row r="946" spans="18:36" s="23" customFormat="1" ht="15">
      <c r="R946" s="31"/>
      <c r="S946" s="31"/>
      <c r="T946" s="31"/>
      <c r="U946" s="31"/>
      <c r="V946" s="31"/>
      <c r="W946" s="56"/>
      <c r="Y946" s="32"/>
      <c r="Z946" s="32"/>
      <c r="AA946" s="76"/>
      <c r="AI946" s="31"/>
      <c r="AJ946" s="31"/>
    </row>
    <row r="947" spans="18:36" s="23" customFormat="1" ht="15">
      <c r="R947" s="31"/>
      <c r="S947" s="31"/>
      <c r="T947" s="31"/>
      <c r="U947" s="31"/>
      <c r="V947" s="31"/>
      <c r="W947" s="56"/>
      <c r="Y947" s="32"/>
      <c r="Z947" s="32"/>
      <c r="AA947" s="76"/>
      <c r="AI947" s="31"/>
      <c r="AJ947" s="31"/>
    </row>
    <row r="948" spans="18:36" s="23" customFormat="1" ht="15">
      <c r="R948" s="31"/>
      <c r="S948" s="31"/>
      <c r="T948" s="31"/>
      <c r="U948" s="31"/>
      <c r="V948" s="31"/>
      <c r="W948" s="56"/>
      <c r="Y948" s="32"/>
      <c r="Z948" s="32"/>
      <c r="AA948" s="76"/>
      <c r="AI948" s="31"/>
      <c r="AJ948" s="31"/>
    </row>
    <row r="949" spans="18:36" s="23" customFormat="1" ht="15">
      <c r="R949" s="31"/>
      <c r="S949" s="31"/>
      <c r="T949" s="31"/>
      <c r="U949" s="31"/>
      <c r="V949" s="31"/>
      <c r="W949" s="56"/>
      <c r="Y949" s="32"/>
      <c r="Z949" s="32"/>
      <c r="AA949" s="76"/>
      <c r="AI949" s="31"/>
      <c r="AJ949" s="31"/>
    </row>
    <row r="950" spans="18:36" s="23" customFormat="1" ht="15">
      <c r="R950" s="31"/>
      <c r="S950" s="31"/>
      <c r="T950" s="31"/>
      <c r="U950" s="31"/>
      <c r="V950" s="31"/>
      <c r="W950" s="56"/>
      <c r="Y950" s="32"/>
      <c r="Z950" s="32"/>
      <c r="AA950" s="76"/>
      <c r="AI950" s="31"/>
      <c r="AJ950" s="31"/>
    </row>
    <row r="951" spans="18:36" s="23" customFormat="1" ht="15">
      <c r="R951" s="31"/>
      <c r="S951" s="31"/>
      <c r="T951" s="31"/>
      <c r="U951" s="31"/>
      <c r="V951" s="31"/>
      <c r="W951" s="56"/>
      <c r="Y951" s="32"/>
      <c r="Z951" s="32"/>
      <c r="AA951" s="76"/>
      <c r="AI951" s="31"/>
      <c r="AJ951" s="31"/>
    </row>
    <row r="952" spans="18:36" s="23" customFormat="1" ht="15">
      <c r="R952" s="31"/>
      <c r="S952" s="31"/>
      <c r="T952" s="31"/>
      <c r="U952" s="31"/>
      <c r="V952" s="31"/>
      <c r="W952" s="56"/>
      <c r="Y952" s="32"/>
      <c r="Z952" s="32"/>
      <c r="AA952" s="76"/>
      <c r="AI952" s="31"/>
      <c r="AJ952" s="31"/>
    </row>
    <row r="953" spans="18:36" s="23" customFormat="1" ht="15">
      <c r="R953" s="31"/>
      <c r="S953" s="31"/>
      <c r="T953" s="31"/>
      <c r="U953" s="31"/>
      <c r="V953" s="31"/>
      <c r="W953" s="56"/>
      <c r="Y953" s="32"/>
      <c r="Z953" s="32"/>
      <c r="AA953" s="76"/>
      <c r="AI953" s="31"/>
      <c r="AJ953" s="31"/>
    </row>
    <row r="954" spans="18:36" s="23" customFormat="1" ht="15">
      <c r="R954" s="31"/>
      <c r="S954" s="31"/>
      <c r="T954" s="31"/>
      <c r="U954" s="31"/>
      <c r="V954" s="31"/>
      <c r="W954" s="56"/>
      <c r="Y954" s="32"/>
      <c r="Z954" s="32"/>
      <c r="AA954" s="76"/>
      <c r="AI954" s="31"/>
      <c r="AJ954" s="31"/>
    </row>
    <row r="955" spans="18:36" s="23" customFormat="1" ht="15">
      <c r="R955" s="31"/>
      <c r="S955" s="31"/>
      <c r="T955" s="31"/>
      <c r="U955" s="31"/>
      <c r="V955" s="31"/>
      <c r="W955" s="56"/>
      <c r="Y955" s="32"/>
      <c r="Z955" s="32"/>
      <c r="AA955" s="76"/>
      <c r="AI955" s="31"/>
      <c r="AJ955" s="31"/>
    </row>
    <row r="956" spans="18:36" s="23" customFormat="1" ht="15">
      <c r="R956" s="31"/>
      <c r="S956" s="31"/>
      <c r="T956" s="31"/>
      <c r="U956" s="31"/>
      <c r="V956" s="31"/>
      <c r="W956" s="56"/>
      <c r="Y956" s="32"/>
      <c r="Z956" s="32"/>
      <c r="AA956" s="76"/>
      <c r="AI956" s="31"/>
      <c r="AJ956" s="31"/>
    </row>
    <row r="957" spans="18:36" s="23" customFormat="1" ht="15">
      <c r="R957" s="31"/>
      <c r="S957" s="31"/>
      <c r="T957" s="31"/>
      <c r="U957" s="31"/>
      <c r="V957" s="31"/>
      <c r="W957" s="56"/>
      <c r="Y957" s="32"/>
      <c r="Z957" s="32"/>
      <c r="AA957" s="76"/>
      <c r="AI957" s="31"/>
      <c r="AJ957" s="31"/>
    </row>
    <row r="958" spans="18:36" s="23" customFormat="1" ht="15">
      <c r="R958" s="31"/>
      <c r="S958" s="31"/>
      <c r="T958" s="31"/>
      <c r="U958" s="31"/>
      <c r="V958" s="31"/>
      <c r="W958" s="56"/>
      <c r="Y958" s="32"/>
      <c r="Z958" s="32"/>
      <c r="AA958" s="76"/>
      <c r="AI958" s="31"/>
      <c r="AJ958" s="31"/>
    </row>
    <row r="959" spans="18:36" s="23" customFormat="1" ht="15">
      <c r="R959" s="31"/>
      <c r="S959" s="31"/>
      <c r="T959" s="31"/>
      <c r="U959" s="31"/>
      <c r="V959" s="31"/>
      <c r="W959" s="56"/>
      <c r="Y959" s="32"/>
      <c r="Z959" s="32"/>
      <c r="AA959" s="76"/>
      <c r="AI959" s="31"/>
      <c r="AJ959" s="31"/>
    </row>
    <row r="960" spans="18:36" s="23" customFormat="1" ht="15">
      <c r="R960" s="31"/>
      <c r="S960" s="31"/>
      <c r="T960" s="31"/>
      <c r="U960" s="31"/>
      <c r="V960" s="31"/>
      <c r="W960" s="56"/>
      <c r="Y960" s="32"/>
      <c r="Z960" s="32"/>
      <c r="AA960" s="76"/>
      <c r="AI960" s="31"/>
      <c r="AJ960" s="31"/>
    </row>
    <row r="961" spans="18:36" s="23" customFormat="1" ht="15">
      <c r="R961" s="31"/>
      <c r="S961" s="31"/>
      <c r="T961" s="31"/>
      <c r="U961" s="31"/>
      <c r="V961" s="31"/>
      <c r="W961" s="56"/>
      <c r="Y961" s="32"/>
      <c r="Z961" s="32"/>
      <c r="AA961" s="76"/>
      <c r="AI961" s="31"/>
      <c r="AJ961" s="31"/>
    </row>
    <row r="962" spans="18:36" s="23" customFormat="1" ht="15">
      <c r="R962" s="31"/>
      <c r="S962" s="31"/>
      <c r="T962" s="31"/>
      <c r="U962" s="31"/>
      <c r="V962" s="31"/>
      <c r="W962" s="56"/>
      <c r="Y962" s="32"/>
      <c r="Z962" s="32"/>
      <c r="AA962" s="76"/>
      <c r="AI962" s="31"/>
      <c r="AJ962" s="31"/>
    </row>
    <row r="963" spans="18:36" s="23" customFormat="1" ht="15">
      <c r="R963" s="31"/>
      <c r="S963" s="31"/>
      <c r="T963" s="31"/>
      <c r="U963" s="31"/>
      <c r="V963" s="31"/>
      <c r="W963" s="56"/>
      <c r="Y963" s="32"/>
      <c r="Z963" s="32"/>
      <c r="AA963" s="76"/>
      <c r="AI963" s="31"/>
      <c r="AJ963" s="31"/>
    </row>
    <row r="964" spans="18:36" s="23" customFormat="1" ht="15">
      <c r="R964" s="31"/>
      <c r="S964" s="31"/>
      <c r="T964" s="31"/>
      <c r="U964" s="31"/>
      <c r="V964" s="31"/>
      <c r="W964" s="56"/>
      <c r="Y964" s="32"/>
      <c r="Z964" s="32"/>
      <c r="AA964" s="76"/>
      <c r="AI964" s="31"/>
      <c r="AJ964" s="31"/>
    </row>
    <row r="965" spans="18:36" s="23" customFormat="1" ht="15">
      <c r="R965" s="31"/>
      <c r="S965" s="31"/>
      <c r="T965" s="31"/>
      <c r="U965" s="31"/>
      <c r="V965" s="31"/>
      <c r="W965" s="56"/>
      <c r="Y965" s="32"/>
      <c r="Z965" s="32"/>
      <c r="AA965" s="76"/>
      <c r="AI965" s="31"/>
      <c r="AJ965" s="31"/>
    </row>
    <row r="966" spans="18:36" s="23" customFormat="1" ht="15">
      <c r="R966" s="31"/>
      <c r="S966" s="31"/>
      <c r="T966" s="31"/>
      <c r="U966" s="31"/>
      <c r="V966" s="31"/>
      <c r="W966" s="56"/>
      <c r="Y966" s="32"/>
      <c r="Z966" s="32"/>
      <c r="AA966" s="76"/>
      <c r="AI966" s="31"/>
      <c r="AJ966" s="31"/>
    </row>
    <row r="967" spans="18:36" s="23" customFormat="1" ht="15">
      <c r="R967" s="31"/>
      <c r="S967" s="31"/>
      <c r="T967" s="31"/>
      <c r="U967" s="31"/>
      <c r="V967" s="31"/>
      <c r="W967" s="56"/>
      <c r="Y967" s="32"/>
      <c r="Z967" s="32"/>
      <c r="AA967" s="76"/>
      <c r="AI967" s="31"/>
      <c r="AJ967" s="31"/>
    </row>
    <row r="968" spans="18:36" s="23" customFormat="1" ht="15">
      <c r="R968" s="31"/>
      <c r="S968" s="31"/>
      <c r="T968" s="31"/>
      <c r="U968" s="31"/>
      <c r="V968" s="31"/>
      <c r="W968" s="56"/>
      <c r="Y968" s="32"/>
      <c r="Z968" s="32"/>
      <c r="AA968" s="76"/>
      <c r="AI968" s="31"/>
      <c r="AJ968" s="31"/>
    </row>
    <row r="969" spans="18:36" s="23" customFormat="1" ht="15">
      <c r="R969" s="31"/>
      <c r="S969" s="31"/>
      <c r="T969" s="31"/>
      <c r="U969" s="31"/>
      <c r="V969" s="31"/>
      <c r="W969" s="56"/>
      <c r="Y969" s="32"/>
      <c r="Z969" s="32"/>
      <c r="AA969" s="76"/>
      <c r="AI969" s="31"/>
      <c r="AJ969" s="31"/>
    </row>
    <row r="970" spans="18:36" s="23" customFormat="1" ht="15">
      <c r="R970" s="31"/>
      <c r="S970" s="31"/>
      <c r="T970" s="31"/>
      <c r="U970" s="31"/>
      <c r="V970" s="31"/>
      <c r="W970" s="56"/>
      <c r="Y970" s="32"/>
      <c r="Z970" s="32"/>
      <c r="AA970" s="76"/>
      <c r="AI970" s="31"/>
      <c r="AJ970" s="31"/>
    </row>
    <row r="971" spans="18:36" s="23" customFormat="1" ht="15">
      <c r="R971" s="31"/>
      <c r="S971" s="31"/>
      <c r="T971" s="31"/>
      <c r="U971" s="31"/>
      <c r="V971" s="31"/>
      <c r="W971" s="56"/>
      <c r="Y971" s="32"/>
      <c r="Z971" s="32"/>
      <c r="AA971" s="76"/>
      <c r="AI971" s="31"/>
      <c r="AJ971" s="31"/>
    </row>
    <row r="972" spans="18:36" s="23" customFormat="1" ht="15">
      <c r="R972" s="31"/>
      <c r="S972" s="31"/>
      <c r="T972" s="31"/>
      <c r="U972" s="31"/>
      <c r="V972" s="31"/>
      <c r="W972" s="56"/>
      <c r="Y972" s="32"/>
      <c r="Z972" s="32"/>
      <c r="AA972" s="76"/>
      <c r="AI972" s="31"/>
      <c r="AJ972" s="31"/>
    </row>
    <row r="973" spans="18:36" s="23" customFormat="1" ht="15">
      <c r="R973" s="31"/>
      <c r="S973" s="31"/>
      <c r="T973" s="31"/>
      <c r="U973" s="31"/>
      <c r="V973" s="31"/>
      <c r="W973" s="56"/>
      <c r="Y973" s="32"/>
      <c r="Z973" s="32"/>
      <c r="AA973" s="76"/>
      <c r="AI973" s="31"/>
      <c r="AJ973" s="31"/>
    </row>
    <row r="974" spans="18:36" s="23" customFormat="1" ht="15">
      <c r="R974" s="31"/>
      <c r="S974" s="31"/>
      <c r="T974" s="31"/>
      <c r="U974" s="31"/>
      <c r="V974" s="31"/>
      <c r="W974" s="56"/>
      <c r="Y974" s="32"/>
      <c r="Z974" s="32"/>
      <c r="AA974" s="76"/>
      <c r="AI974" s="31"/>
      <c r="AJ974" s="31"/>
    </row>
    <row r="975" spans="18:36" s="23" customFormat="1" ht="15">
      <c r="R975" s="31"/>
      <c r="S975" s="31"/>
      <c r="T975" s="31"/>
      <c r="U975" s="31"/>
      <c r="V975" s="31"/>
      <c r="W975" s="56"/>
      <c r="Y975" s="32"/>
      <c r="Z975" s="32"/>
      <c r="AA975" s="76"/>
      <c r="AI975" s="31"/>
      <c r="AJ975" s="31"/>
    </row>
    <row r="976" spans="18:36" s="23" customFormat="1" ht="15">
      <c r="R976" s="31"/>
      <c r="S976" s="31"/>
      <c r="T976" s="31"/>
      <c r="U976" s="31"/>
      <c r="V976" s="31"/>
      <c r="W976" s="56"/>
      <c r="Y976" s="32"/>
      <c r="Z976" s="32"/>
      <c r="AA976" s="76"/>
      <c r="AI976" s="31"/>
      <c r="AJ976" s="31"/>
    </row>
    <row r="977" spans="18:36" s="23" customFormat="1" ht="15">
      <c r="R977" s="31"/>
      <c r="S977" s="31"/>
      <c r="T977" s="31"/>
      <c r="U977" s="31"/>
      <c r="V977" s="31"/>
      <c r="W977" s="56"/>
      <c r="Y977" s="32"/>
      <c r="Z977" s="32"/>
      <c r="AA977" s="76"/>
      <c r="AI977" s="31"/>
      <c r="AJ977" s="31"/>
    </row>
    <row r="978" spans="18:36" s="23" customFormat="1" ht="15">
      <c r="R978" s="31"/>
      <c r="S978" s="31"/>
      <c r="T978" s="31"/>
      <c r="U978" s="31"/>
      <c r="V978" s="31"/>
      <c r="W978" s="56"/>
      <c r="Y978" s="32"/>
      <c r="Z978" s="32"/>
      <c r="AA978" s="76"/>
      <c r="AI978" s="31"/>
      <c r="AJ978" s="31"/>
    </row>
    <row r="979" spans="18:36" s="23" customFormat="1" ht="15">
      <c r="R979" s="31"/>
      <c r="S979" s="31"/>
      <c r="T979" s="31"/>
      <c r="U979" s="31"/>
      <c r="V979" s="31"/>
      <c r="W979" s="56"/>
      <c r="Y979" s="32"/>
      <c r="Z979" s="32"/>
      <c r="AA979" s="76"/>
      <c r="AI979" s="31"/>
      <c r="AJ979" s="31"/>
    </row>
    <row r="980" spans="18:36" s="23" customFormat="1" ht="15">
      <c r="R980" s="31"/>
      <c r="S980" s="31"/>
      <c r="T980" s="31"/>
      <c r="U980" s="31"/>
      <c r="V980" s="31"/>
      <c r="W980" s="56"/>
      <c r="Y980" s="32"/>
      <c r="Z980" s="32"/>
      <c r="AA980" s="76"/>
      <c r="AI980" s="31"/>
      <c r="AJ980" s="31"/>
    </row>
    <row r="981" spans="18:36" s="23" customFormat="1" ht="15">
      <c r="R981" s="31"/>
      <c r="S981" s="31"/>
      <c r="T981" s="31"/>
      <c r="U981" s="31"/>
      <c r="V981" s="31"/>
      <c r="W981" s="56"/>
      <c r="Y981" s="32"/>
      <c r="Z981" s="32"/>
      <c r="AA981" s="76"/>
      <c r="AI981" s="31"/>
      <c r="AJ981" s="31"/>
    </row>
    <row r="982" spans="18:36" s="23" customFormat="1" ht="15">
      <c r="R982" s="31"/>
      <c r="S982" s="31"/>
      <c r="T982" s="31"/>
      <c r="U982" s="31"/>
      <c r="V982" s="31"/>
      <c r="W982" s="56"/>
      <c r="Y982" s="32"/>
      <c r="Z982" s="32"/>
      <c r="AA982" s="76"/>
      <c r="AI982" s="31"/>
      <c r="AJ982" s="31"/>
    </row>
    <row r="983" spans="18:36" s="23" customFormat="1" ht="15">
      <c r="R983" s="31"/>
      <c r="S983" s="31"/>
      <c r="T983" s="31"/>
      <c r="U983" s="31"/>
      <c r="V983" s="31"/>
      <c r="W983" s="56"/>
      <c r="Y983" s="32"/>
      <c r="Z983" s="32"/>
      <c r="AA983" s="76"/>
      <c r="AI983" s="31"/>
      <c r="AJ983" s="31"/>
    </row>
    <row r="984" spans="18:36" s="23" customFormat="1" ht="15">
      <c r="R984" s="31"/>
      <c r="S984" s="31"/>
      <c r="T984" s="31"/>
      <c r="U984" s="31"/>
      <c r="V984" s="31"/>
      <c r="W984" s="56"/>
      <c r="Y984" s="32"/>
      <c r="Z984" s="32"/>
      <c r="AA984" s="76"/>
      <c r="AI984" s="31"/>
      <c r="AJ984" s="31"/>
    </row>
    <row r="985" spans="18:36" s="23" customFormat="1" ht="15">
      <c r="R985" s="31"/>
      <c r="S985" s="31"/>
      <c r="T985" s="31"/>
      <c r="U985" s="31"/>
      <c r="V985" s="31"/>
      <c r="W985" s="56"/>
      <c r="Y985" s="32"/>
      <c r="Z985" s="32"/>
      <c r="AA985" s="76"/>
      <c r="AI985" s="31"/>
      <c r="AJ985" s="31"/>
    </row>
    <row r="986" spans="18:36" s="23" customFormat="1" ht="15">
      <c r="R986" s="31"/>
      <c r="S986" s="31"/>
      <c r="T986" s="31"/>
      <c r="U986" s="31"/>
      <c r="V986" s="31"/>
      <c r="W986" s="56"/>
      <c r="Y986" s="32"/>
      <c r="Z986" s="32"/>
      <c r="AA986" s="76"/>
      <c r="AI986" s="31"/>
      <c r="AJ986" s="31"/>
    </row>
    <row r="987" spans="18:36" s="23" customFormat="1" ht="15">
      <c r="R987" s="31"/>
      <c r="S987" s="31"/>
      <c r="T987" s="31"/>
      <c r="U987" s="31"/>
      <c r="V987" s="31"/>
      <c r="W987" s="56"/>
      <c r="Y987" s="32"/>
      <c r="Z987" s="32"/>
      <c r="AA987" s="76"/>
      <c r="AI987" s="31"/>
      <c r="AJ987" s="31"/>
    </row>
    <row r="988" spans="18:36" s="23" customFormat="1" ht="15">
      <c r="R988" s="31"/>
      <c r="S988" s="31"/>
      <c r="T988" s="31"/>
      <c r="U988" s="31"/>
      <c r="V988" s="31"/>
      <c r="W988" s="56"/>
      <c r="Y988" s="32"/>
      <c r="Z988" s="32"/>
      <c r="AA988" s="76"/>
      <c r="AI988" s="31"/>
      <c r="AJ988" s="31"/>
    </row>
    <row r="989" spans="18:36" s="23" customFormat="1" ht="15">
      <c r="R989" s="31"/>
      <c r="S989" s="31"/>
      <c r="T989" s="31"/>
      <c r="U989" s="31"/>
      <c r="V989" s="31"/>
      <c r="W989" s="56"/>
      <c r="Y989" s="32"/>
      <c r="Z989" s="32"/>
      <c r="AA989" s="76"/>
      <c r="AI989" s="31"/>
      <c r="AJ989" s="31"/>
    </row>
    <row r="990" spans="18:36" s="23" customFormat="1" ht="15">
      <c r="R990" s="31"/>
      <c r="S990" s="31"/>
      <c r="T990" s="31"/>
      <c r="U990" s="31"/>
      <c r="V990" s="31"/>
      <c r="W990" s="56"/>
      <c r="Y990" s="32"/>
      <c r="Z990" s="32"/>
      <c r="AA990" s="76"/>
      <c r="AI990" s="31"/>
      <c r="AJ990" s="31"/>
    </row>
    <row r="991" spans="18:36" s="23" customFormat="1" ht="15">
      <c r="R991" s="31"/>
      <c r="S991" s="31"/>
      <c r="T991" s="31"/>
      <c r="U991" s="31"/>
      <c r="V991" s="31"/>
      <c r="W991" s="56"/>
      <c r="Y991" s="32"/>
      <c r="Z991" s="32"/>
      <c r="AA991" s="76"/>
      <c r="AI991" s="31"/>
      <c r="AJ991" s="31"/>
    </row>
    <row r="992" spans="18:36" s="23" customFormat="1" ht="15">
      <c r="R992" s="31"/>
      <c r="S992" s="31"/>
      <c r="T992" s="31"/>
      <c r="U992" s="31"/>
      <c r="V992" s="31"/>
      <c r="W992" s="56"/>
      <c r="Y992" s="32"/>
      <c r="Z992" s="32"/>
      <c r="AA992" s="76"/>
      <c r="AI992" s="31"/>
      <c r="AJ992" s="31"/>
    </row>
    <row r="993" spans="18:36" s="23" customFormat="1" ht="15">
      <c r="R993" s="31"/>
      <c r="S993" s="31"/>
      <c r="T993" s="31"/>
      <c r="U993" s="31"/>
      <c r="V993" s="31"/>
      <c r="W993" s="56"/>
      <c r="Y993" s="32"/>
      <c r="Z993" s="32"/>
      <c r="AA993" s="76"/>
      <c r="AI993" s="31"/>
      <c r="AJ993" s="31"/>
    </row>
    <row r="994" spans="18:36" s="23" customFormat="1" ht="15">
      <c r="R994" s="31"/>
      <c r="S994" s="31"/>
      <c r="T994" s="31"/>
      <c r="U994" s="31"/>
      <c r="V994" s="31"/>
      <c r="W994" s="56"/>
      <c r="Y994" s="32"/>
      <c r="Z994" s="32"/>
      <c r="AA994" s="76"/>
      <c r="AI994" s="31"/>
      <c r="AJ994" s="31"/>
    </row>
    <row r="995" spans="18:36" s="23" customFormat="1" ht="15">
      <c r="R995" s="31"/>
      <c r="S995" s="31"/>
      <c r="T995" s="31"/>
      <c r="U995" s="31"/>
      <c r="V995" s="31"/>
      <c r="W995" s="56"/>
      <c r="Y995" s="32"/>
      <c r="Z995" s="32"/>
      <c r="AA995" s="76"/>
      <c r="AI995" s="31"/>
      <c r="AJ995" s="31"/>
    </row>
    <row r="996" spans="18:36" s="23" customFormat="1" ht="15">
      <c r="R996" s="31"/>
      <c r="S996" s="31"/>
      <c r="T996" s="31"/>
      <c r="U996" s="31"/>
      <c r="V996" s="31"/>
      <c r="W996" s="56"/>
      <c r="Y996" s="32"/>
      <c r="Z996" s="32"/>
      <c r="AA996" s="76"/>
      <c r="AI996" s="31"/>
      <c r="AJ996" s="31"/>
    </row>
    <row r="997" spans="18:36" s="23" customFormat="1" ht="15">
      <c r="R997" s="31"/>
      <c r="S997" s="31"/>
      <c r="T997" s="31"/>
      <c r="U997" s="31"/>
      <c r="V997" s="31"/>
      <c r="W997" s="56"/>
      <c r="Y997" s="32"/>
      <c r="Z997" s="32"/>
      <c r="AA997" s="76"/>
      <c r="AI997" s="31"/>
      <c r="AJ997" s="31"/>
    </row>
    <row r="998" spans="18:36" s="23" customFormat="1" ht="15">
      <c r="R998" s="31"/>
      <c r="S998" s="31"/>
      <c r="T998" s="31"/>
      <c r="U998" s="31"/>
      <c r="V998" s="31"/>
      <c r="W998" s="56"/>
      <c r="Y998" s="32"/>
      <c r="Z998" s="32"/>
      <c r="AA998" s="76"/>
      <c r="AI998" s="31"/>
      <c r="AJ998" s="31"/>
    </row>
    <row r="999" spans="18:36" s="23" customFormat="1" ht="15">
      <c r="R999" s="31"/>
      <c r="S999" s="31"/>
      <c r="T999" s="31"/>
      <c r="U999" s="31"/>
      <c r="V999" s="31"/>
      <c r="W999" s="56"/>
      <c r="Y999" s="32"/>
      <c r="Z999" s="32"/>
      <c r="AA999" s="76"/>
      <c r="AI999" s="31"/>
      <c r="AJ999" s="31"/>
    </row>
    <row r="1000" spans="18:36" s="23" customFormat="1" ht="15">
      <c r="R1000" s="31"/>
      <c r="S1000" s="31"/>
      <c r="T1000" s="31"/>
      <c r="U1000" s="31"/>
      <c r="V1000" s="31"/>
      <c r="W1000" s="56"/>
      <c r="Y1000" s="32"/>
      <c r="Z1000" s="32"/>
      <c r="AA1000" s="76"/>
      <c r="AI1000" s="31"/>
      <c r="AJ1000" s="31"/>
    </row>
    <row r="1001" spans="18:36" s="23" customFormat="1" ht="15">
      <c r="R1001" s="31"/>
      <c r="S1001" s="31"/>
      <c r="T1001" s="31"/>
      <c r="U1001" s="31"/>
      <c r="V1001" s="31"/>
      <c r="W1001" s="56"/>
      <c r="Y1001" s="32"/>
      <c r="Z1001" s="32"/>
      <c r="AA1001" s="76"/>
      <c r="AI1001" s="31"/>
      <c r="AJ1001" s="31"/>
    </row>
    <row r="1002" spans="18:36" s="23" customFormat="1" ht="15">
      <c r="R1002" s="31"/>
      <c r="S1002" s="31"/>
      <c r="T1002" s="31"/>
      <c r="U1002" s="31"/>
      <c r="V1002" s="31"/>
      <c r="W1002" s="56"/>
      <c r="Y1002" s="32"/>
      <c r="Z1002" s="32"/>
      <c r="AA1002" s="76"/>
      <c r="AI1002" s="31"/>
      <c r="AJ1002" s="31"/>
    </row>
    <row r="1003" spans="18:36" s="23" customFormat="1" ht="15">
      <c r="R1003" s="31"/>
      <c r="S1003" s="31"/>
      <c r="T1003" s="31"/>
      <c r="U1003" s="31"/>
      <c r="V1003" s="31"/>
      <c r="W1003" s="56"/>
      <c r="Y1003" s="32"/>
      <c r="Z1003" s="32"/>
      <c r="AA1003" s="76"/>
      <c r="AI1003" s="31"/>
      <c r="AJ1003" s="31"/>
    </row>
    <row r="1004" spans="18:36" s="23" customFormat="1" ht="15">
      <c r="R1004" s="31"/>
      <c r="S1004" s="31"/>
      <c r="T1004" s="31"/>
      <c r="U1004" s="31"/>
      <c r="V1004" s="31"/>
      <c r="W1004" s="56"/>
      <c r="Y1004" s="32"/>
      <c r="Z1004" s="32"/>
      <c r="AA1004" s="76"/>
      <c r="AI1004" s="31"/>
      <c r="AJ1004" s="31"/>
    </row>
    <row r="1005" spans="18:36" s="23" customFormat="1" ht="15">
      <c r="R1005" s="31"/>
      <c r="S1005" s="31"/>
      <c r="T1005" s="31"/>
      <c r="U1005" s="31"/>
      <c r="V1005" s="31"/>
      <c r="W1005" s="56"/>
      <c r="Y1005" s="32"/>
      <c r="Z1005" s="32"/>
      <c r="AA1005" s="76"/>
      <c r="AI1005" s="31"/>
      <c r="AJ1005" s="31"/>
    </row>
    <row r="1006" spans="18:36" s="23" customFormat="1" ht="15">
      <c r="R1006" s="31"/>
      <c r="S1006" s="31"/>
      <c r="T1006" s="31"/>
      <c r="U1006" s="31"/>
      <c r="V1006" s="31"/>
      <c r="W1006" s="56"/>
      <c r="Y1006" s="32"/>
      <c r="Z1006" s="32"/>
      <c r="AA1006" s="76"/>
      <c r="AI1006" s="31"/>
      <c r="AJ1006" s="31"/>
    </row>
    <row r="1007" spans="18:36" s="23" customFormat="1" ht="15">
      <c r="R1007" s="31"/>
      <c r="S1007" s="31"/>
      <c r="T1007" s="31"/>
      <c r="U1007" s="31"/>
      <c r="V1007" s="31"/>
      <c r="W1007" s="56"/>
      <c r="Y1007" s="32"/>
      <c r="Z1007" s="32"/>
      <c r="AA1007" s="76"/>
      <c r="AI1007" s="31"/>
      <c r="AJ1007" s="31"/>
    </row>
    <row r="1008" spans="18:36" s="23" customFormat="1" ht="15">
      <c r="R1008" s="31"/>
      <c r="S1008" s="31"/>
      <c r="T1008" s="31"/>
      <c r="U1008" s="31"/>
      <c r="V1008" s="31"/>
      <c r="W1008" s="56"/>
      <c r="Y1008" s="32"/>
      <c r="Z1008" s="32"/>
      <c r="AA1008" s="76"/>
      <c r="AI1008" s="31"/>
      <c r="AJ1008" s="31"/>
    </row>
    <row r="1009" spans="18:36" s="23" customFormat="1" ht="15">
      <c r="R1009" s="31"/>
      <c r="S1009" s="31"/>
      <c r="T1009" s="31"/>
      <c r="U1009" s="31"/>
      <c r="V1009" s="31"/>
      <c r="W1009" s="56"/>
      <c r="Y1009" s="32"/>
      <c r="Z1009" s="32"/>
      <c r="AA1009" s="76"/>
      <c r="AI1009" s="31"/>
      <c r="AJ1009" s="31"/>
    </row>
    <row r="1010" spans="18:36" s="23" customFormat="1" ht="15">
      <c r="R1010" s="31"/>
      <c r="S1010" s="31"/>
      <c r="T1010" s="31"/>
      <c r="U1010" s="31"/>
      <c r="V1010" s="31"/>
      <c r="W1010" s="56"/>
      <c r="Y1010" s="32"/>
      <c r="Z1010" s="32"/>
      <c r="AA1010" s="76"/>
      <c r="AI1010" s="31"/>
      <c r="AJ1010" s="31"/>
    </row>
    <row r="1011" spans="18:36" s="23" customFormat="1" ht="15">
      <c r="R1011" s="31"/>
      <c r="S1011" s="31"/>
      <c r="T1011" s="31"/>
      <c r="U1011" s="31"/>
      <c r="V1011" s="31"/>
      <c r="W1011" s="56"/>
      <c r="Y1011" s="32"/>
      <c r="Z1011" s="32"/>
      <c r="AA1011" s="76"/>
      <c r="AI1011" s="31"/>
      <c r="AJ1011" s="31"/>
    </row>
  </sheetData>
  <mergeCells count="10">
    <mergeCell ref="X10:AA10"/>
    <mergeCell ref="AC10:AL10"/>
    <mergeCell ref="E1:N1"/>
    <mergeCell ref="E2:I2"/>
    <mergeCell ref="R9:W9"/>
    <mergeCell ref="E9:G9"/>
    <mergeCell ref="G10:L10"/>
    <mergeCell ref="M10:P10"/>
    <mergeCell ref="E6:I6"/>
    <mergeCell ref="R10:W10"/>
  </mergeCells>
  <dataValidations count="11">
    <dataValidation type="list" allowBlank="1" showInputMessage="1" showErrorMessage="1" sqref="I12:I1011">
      <formula1>"1) Maj. Art., 2) Min. Art., 3) Maj. Coll., 4) Min. Coll., 5) Local"</formula1>
    </dataValidation>
    <dataValidation type="list" allowBlank="1" showInputMessage="1" showErrorMessage="1" sqref="J12:J1011">
      <formula1>"1) Good, 2) Fair, 3) Poor"</formula1>
    </dataValidation>
    <dataValidation type="list" allowBlank="1" showInputMessage="1" showErrorMessage="1" sqref="N12:P1011">
      <formula1>"1) Low, 2) Medium, 3) High"</formula1>
    </dataValidation>
    <dataValidation type="list" allowBlank="1" showInputMessage="1" showErrorMessage="1" sqref="L12:L1011">
      <formula1>"1) 1 year, 2) 2 years, 3) 3 years, 4) 4+ years"</formula1>
    </dataValidation>
    <dataValidation allowBlank="1" showInputMessage="1" showErrorMessage="1" promptTitle="Pavement Marking Cost" prompt="User preference for the cost of pavement markings._x000a_     1) Low - Traditional materials (waterborne paint)_x000a_     2) Medium - Wider markings using traditional materials_x000a_     3) High - Advanced materials, grooving, wider markings" sqref="N11"/>
    <dataValidation allowBlank="1" showInputMessage="1" showErrorMessage="1" promptTitle="Pavement Marking Durability" prompt="User preferance for durability/wear of pavement markings._x000a_     1) Low - traditional materials with faster wear_x000a_     2) Medium - traditional materials applied wider or thicker_x000a_     3) High - Materials with enhanced durability" sqref="O11"/>
    <dataValidation allowBlank="1" showInputMessage="1" showErrorMessage="1" prompt="User preference for crash reduction potential of pavement markings._x000a_     1) Low - No concern with crash reduction potential_x000a_     2) Medium - Interest in markings that can reduce crashes_x000a_     3) High - Interest in markings that can produce crash reduction" sqref="P11"/>
    <dataValidation type="list" allowBlank="1" showInputMessage="1" showErrorMessage="1" sqref="G512:G1011">
      <formula1>"1) CRSP, 2) CSAH, 3) General"</formula1>
    </dataValidation>
    <dataValidation allowBlank="1" showInputMessage="1" showErrorMessage="1" promptTitle="Project Type" prompt="This input specifies the type of project being completed._x000a_1) State-aid route or MnMUTCD required_x000a_2) Remaining roadways in agency system" sqref="G11"/>
    <dataValidation allowBlank="1" showInputMessage="1" showErrorMessage="1" prompt="The number of stars a site has been rated in CRSP process (if applicable)." sqref="H11"/>
    <dataValidation type="list" allowBlank="1" showInputMessage="1" showErrorMessage="1" sqref="G12:G511">
      <formula1>"1) CSAH, 2) County Road"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3"/>
  <sheetViews>
    <sheetView workbookViewId="0" topLeftCell="A1">
      <pane ySplit="3" topLeftCell="A4" activePane="bottomLeft" state="frozen"/>
      <selection pane="bottomLeft" activeCell="B4" sqref="B4"/>
    </sheetView>
  </sheetViews>
  <sheetFormatPr defaultColWidth="9.140625" defaultRowHeight="15"/>
  <cols>
    <col min="1" max="1" width="12.8515625" style="4" customWidth="1"/>
    <col min="2" max="4" width="11.421875" style="4" customWidth="1"/>
    <col min="5" max="5" width="66.421875" style="4" bestFit="1" customWidth="1"/>
    <col min="6" max="6" width="10.28125" style="4" customWidth="1"/>
    <col min="7" max="7" width="30.28125" style="4" customWidth="1"/>
    <col min="8" max="8" width="19.28125" style="75" customWidth="1"/>
    <col min="9" max="9" width="17.421875" style="75" bestFit="1" customWidth="1"/>
    <col min="10" max="10" width="8.28125" style="4" customWidth="1"/>
    <col min="11" max="16384" width="9.140625" style="4" customWidth="1"/>
  </cols>
  <sheetData>
    <row r="1" spans="1:5" ht="55.5" customHeight="1">
      <c r="A1" s="106" t="s">
        <v>138</v>
      </c>
      <c r="B1" s="107"/>
      <c r="C1" s="107"/>
      <c r="D1" s="107"/>
      <c r="E1" s="84" t="s">
        <v>139</v>
      </c>
    </row>
    <row r="2" ht="15">
      <c r="I2" s="75">
        <f>Prioritization!G4</f>
        <v>150000</v>
      </c>
    </row>
    <row r="3" spans="1:10" ht="31.5">
      <c r="A3" s="81" t="s">
        <v>122</v>
      </c>
      <c r="B3" s="81"/>
      <c r="C3" s="81"/>
      <c r="D3" s="82"/>
      <c r="E3" s="81" t="s">
        <v>10</v>
      </c>
      <c r="F3" s="81" t="s">
        <v>123</v>
      </c>
      <c r="G3" s="81" t="s">
        <v>113</v>
      </c>
      <c r="H3" s="83" t="s">
        <v>124</v>
      </c>
      <c r="I3" s="83" t="s">
        <v>0</v>
      </c>
      <c r="J3" s="74"/>
    </row>
    <row r="4" spans="1:9" ht="15">
      <c r="A4" s="4" t="str">
        <f>Prioritization!AA12</f>
        <v/>
      </c>
      <c r="B4" s="4" t="str">
        <f>IF(Prioritization!B12&lt;&gt;"",Prioritization!B12,"")</f>
        <v/>
      </c>
      <c r="C4" s="4" t="str">
        <f>IF(Prioritization!C12&lt;&gt;"",Prioritization!C12,"")</f>
        <v/>
      </c>
      <c r="D4" s="4" t="str">
        <f>IF(Prioritization!D12&lt;&gt;"",Prioritization!D12,"")</f>
        <v/>
      </c>
      <c r="E4" s="4" t="str">
        <f>IF(Prioritization!E12&lt;&gt;"",Prioritization!E12,"")</f>
        <v/>
      </c>
      <c r="F4" s="4" t="str">
        <f>IF(Prioritization!F12&lt;&gt;0,Prioritization!F12,"")</f>
        <v/>
      </c>
      <c r="G4" s="4" t="str">
        <f>IF(Prioritization!X12&lt;&gt;"",Prioritization!X12,"")</f>
        <v/>
      </c>
      <c r="H4" s="75">
        <f>Prioritization!Y12</f>
        <v>0</v>
      </c>
      <c r="I4" s="75">
        <f>I2-H4</f>
        <v>150000</v>
      </c>
    </row>
    <row r="5" spans="1:9" ht="15">
      <c r="A5" s="4" t="str">
        <f>Prioritization!AA13</f>
        <v/>
      </c>
      <c r="B5" s="4" t="str">
        <f>IF(Prioritization!B13&lt;&gt;"",Prioritization!B13,"")</f>
        <v/>
      </c>
      <c r="C5" s="4" t="str">
        <f>IF(Prioritization!C13&lt;&gt;"",Prioritization!C13,"")</f>
        <v/>
      </c>
      <c r="D5" s="4" t="str">
        <f>IF(Prioritization!D13&lt;&gt;"",Prioritization!D13,"")</f>
        <v/>
      </c>
      <c r="E5" s="4" t="str">
        <f>IF(Prioritization!E13&lt;&gt;"",Prioritization!E13,"")</f>
        <v/>
      </c>
      <c r="F5" s="4" t="str">
        <f>IF(Prioritization!F13&lt;&gt;0,Prioritization!F13,"")</f>
        <v/>
      </c>
      <c r="G5" s="4" t="str">
        <f>IF(Prioritization!X13&lt;&gt;"",Prioritization!X13,"")</f>
        <v/>
      </c>
      <c r="H5" s="75">
        <f>Prioritization!Y13</f>
        <v>0</v>
      </c>
      <c r="I5" s="75">
        <f aca="true" t="shared" si="0" ref="I5:I68">I4-H5</f>
        <v>150000</v>
      </c>
    </row>
    <row r="6" spans="1:9" ht="15">
      <c r="A6" s="4" t="str">
        <f>Prioritization!AA14</f>
        <v/>
      </c>
      <c r="B6" s="4" t="str">
        <f>IF(Prioritization!B14&lt;&gt;"",Prioritization!B14,"")</f>
        <v/>
      </c>
      <c r="C6" s="4" t="str">
        <f>IF(Prioritization!C14&lt;&gt;"",Prioritization!C14,"")</f>
        <v/>
      </c>
      <c r="D6" s="4" t="str">
        <f>IF(Prioritization!D14&lt;&gt;"",Prioritization!D14,"")</f>
        <v/>
      </c>
      <c r="E6" s="4" t="str">
        <f>IF(Prioritization!E14&lt;&gt;"",Prioritization!E14,"")</f>
        <v/>
      </c>
      <c r="F6" s="4" t="str">
        <f>IF(Prioritization!F14&lt;&gt;0,Prioritization!F14,"")</f>
        <v/>
      </c>
      <c r="G6" s="4" t="str">
        <f>IF(Prioritization!X14&lt;&gt;"",Prioritization!X14,"")</f>
        <v/>
      </c>
      <c r="H6" s="75">
        <f>Prioritization!Y14</f>
        <v>0</v>
      </c>
      <c r="I6" s="75">
        <f t="shared" si="0"/>
        <v>150000</v>
      </c>
    </row>
    <row r="7" spans="1:9" ht="15">
      <c r="A7" s="4" t="str">
        <f>Prioritization!AA15</f>
        <v/>
      </c>
      <c r="B7" s="4" t="str">
        <f>IF(Prioritization!B15&lt;&gt;"",Prioritization!B15,"")</f>
        <v/>
      </c>
      <c r="C7" s="4" t="str">
        <f>IF(Prioritization!C15&lt;&gt;"",Prioritization!C15,"")</f>
        <v/>
      </c>
      <c r="D7" s="4" t="str">
        <f>IF(Prioritization!D15&lt;&gt;"",Prioritization!D15,"")</f>
        <v/>
      </c>
      <c r="E7" s="4" t="str">
        <f>IF(Prioritization!E15&lt;&gt;"",Prioritization!E15,"")</f>
        <v/>
      </c>
      <c r="F7" s="4" t="str">
        <f>IF(Prioritization!F15&lt;&gt;0,Prioritization!F15,"")</f>
        <v/>
      </c>
      <c r="G7" s="4" t="str">
        <f>IF(Prioritization!X15&lt;&gt;"",Prioritization!X15,"")</f>
        <v/>
      </c>
      <c r="H7" s="75">
        <f>Prioritization!Y15</f>
        <v>0</v>
      </c>
      <c r="I7" s="75">
        <f t="shared" si="0"/>
        <v>150000</v>
      </c>
    </row>
    <row r="8" spans="1:9" ht="15">
      <c r="A8" s="4" t="str">
        <f>Prioritization!AA16</f>
        <v/>
      </c>
      <c r="B8" s="4" t="str">
        <f>IF(Prioritization!B16&lt;&gt;"",Prioritization!B16,"")</f>
        <v/>
      </c>
      <c r="C8" s="4" t="str">
        <f>IF(Prioritization!C16&lt;&gt;"",Prioritization!C16,"")</f>
        <v/>
      </c>
      <c r="D8" s="4" t="str">
        <f>IF(Prioritization!D16&lt;&gt;"",Prioritization!D16,"")</f>
        <v/>
      </c>
      <c r="E8" s="4" t="str">
        <f>IF(Prioritization!E16&lt;&gt;"",Prioritization!E16,"")</f>
        <v/>
      </c>
      <c r="F8" s="4" t="str">
        <f>IF(Prioritization!F16&lt;&gt;0,Prioritization!F16,"")</f>
        <v/>
      </c>
      <c r="G8" s="4" t="str">
        <f>IF(Prioritization!X16&lt;&gt;"",Prioritization!X16,"")</f>
        <v/>
      </c>
      <c r="H8" s="75">
        <f>Prioritization!Y16</f>
        <v>0</v>
      </c>
      <c r="I8" s="75">
        <f t="shared" si="0"/>
        <v>150000</v>
      </c>
    </row>
    <row r="9" spans="1:9" ht="15">
      <c r="A9" s="4" t="str">
        <f>Prioritization!AA17</f>
        <v/>
      </c>
      <c r="B9" s="4" t="str">
        <f>IF(Prioritization!B17&lt;&gt;"",Prioritization!B17,"")</f>
        <v/>
      </c>
      <c r="C9" s="4" t="str">
        <f>IF(Prioritization!C17&lt;&gt;"",Prioritization!C17,"")</f>
        <v/>
      </c>
      <c r="D9" s="4" t="str">
        <f>IF(Prioritization!D17&lt;&gt;"",Prioritization!D17,"")</f>
        <v/>
      </c>
      <c r="E9" s="4" t="str">
        <f>IF(Prioritization!E17&lt;&gt;"",Prioritization!E17,"")</f>
        <v/>
      </c>
      <c r="F9" s="4" t="str">
        <f>IF(Prioritization!F17&lt;&gt;0,Prioritization!F17,"")</f>
        <v/>
      </c>
      <c r="G9" s="4" t="str">
        <f>IF(Prioritization!X17&lt;&gt;"",Prioritization!X17,"")</f>
        <v/>
      </c>
      <c r="H9" s="75">
        <f>Prioritization!Y17</f>
        <v>0</v>
      </c>
      <c r="I9" s="75">
        <f t="shared" si="0"/>
        <v>150000</v>
      </c>
    </row>
    <row r="10" spans="1:9" ht="15">
      <c r="A10" s="4" t="str">
        <f>Prioritization!AA18</f>
        <v/>
      </c>
      <c r="B10" s="4" t="str">
        <f>IF(Prioritization!B18&lt;&gt;"",Prioritization!B18,"")</f>
        <v/>
      </c>
      <c r="C10" s="4" t="str">
        <f>IF(Prioritization!C18&lt;&gt;"",Prioritization!C18,"")</f>
        <v/>
      </c>
      <c r="D10" s="4" t="str">
        <f>IF(Prioritization!D18&lt;&gt;"",Prioritization!D18,"")</f>
        <v/>
      </c>
      <c r="E10" s="4" t="str">
        <f>IF(Prioritization!E18&lt;&gt;"",Prioritization!E18,"")</f>
        <v/>
      </c>
      <c r="F10" s="4" t="str">
        <f>IF(Prioritization!F18&lt;&gt;0,Prioritization!F18,"")</f>
        <v/>
      </c>
      <c r="G10" s="4" t="str">
        <f>IF(Prioritization!X18&lt;&gt;"",Prioritization!X18,"")</f>
        <v/>
      </c>
      <c r="H10" s="75">
        <f>Prioritization!Y18</f>
        <v>0</v>
      </c>
      <c r="I10" s="75">
        <f t="shared" si="0"/>
        <v>150000</v>
      </c>
    </row>
    <row r="11" spans="1:9" ht="15">
      <c r="A11" s="4" t="str">
        <f>Prioritization!AA19</f>
        <v/>
      </c>
      <c r="B11" s="4" t="str">
        <f>IF(Prioritization!B19&lt;&gt;"",Prioritization!B19,"")</f>
        <v/>
      </c>
      <c r="C11" s="4" t="str">
        <f>IF(Prioritization!C19&lt;&gt;"",Prioritization!C19,"")</f>
        <v/>
      </c>
      <c r="D11" s="4" t="str">
        <f>IF(Prioritization!D19&lt;&gt;"",Prioritization!D19,"")</f>
        <v/>
      </c>
      <c r="E11" s="4" t="str">
        <f>IF(Prioritization!E19&lt;&gt;"",Prioritization!E19,"")</f>
        <v/>
      </c>
      <c r="F11" s="4" t="str">
        <f>IF(Prioritization!F19&lt;&gt;0,Prioritization!F19,"")</f>
        <v/>
      </c>
      <c r="G11" s="4" t="str">
        <f>IF(Prioritization!X19&lt;&gt;"",Prioritization!X19,"")</f>
        <v/>
      </c>
      <c r="H11" s="75">
        <f>Prioritization!Y19</f>
        <v>0</v>
      </c>
      <c r="I11" s="75">
        <f t="shared" si="0"/>
        <v>150000</v>
      </c>
    </row>
    <row r="12" spans="1:9" ht="15">
      <c r="A12" s="4" t="str">
        <f>Prioritization!AA20</f>
        <v/>
      </c>
      <c r="B12" s="4" t="str">
        <f>IF(Prioritization!B20&lt;&gt;"",Prioritization!B20,"")</f>
        <v/>
      </c>
      <c r="C12" s="4" t="str">
        <f>IF(Prioritization!C20&lt;&gt;"",Prioritization!C20,"")</f>
        <v/>
      </c>
      <c r="D12" s="4" t="str">
        <f>IF(Prioritization!D20&lt;&gt;"",Prioritization!D20,"")</f>
        <v/>
      </c>
      <c r="E12" s="4" t="str">
        <f>IF(Prioritization!E20&lt;&gt;"",Prioritization!E20,"")</f>
        <v/>
      </c>
      <c r="F12" s="4" t="str">
        <f>IF(Prioritization!F20&lt;&gt;0,Prioritization!F20,"")</f>
        <v/>
      </c>
      <c r="G12" s="4" t="str">
        <f>IF(Prioritization!X20&lt;&gt;"",Prioritization!X20,"")</f>
        <v/>
      </c>
      <c r="H12" s="75">
        <f>Prioritization!Y20</f>
        <v>0</v>
      </c>
      <c r="I12" s="75">
        <f t="shared" si="0"/>
        <v>150000</v>
      </c>
    </row>
    <row r="13" spans="1:9" ht="15">
      <c r="A13" s="4" t="str">
        <f>Prioritization!AA21</f>
        <v/>
      </c>
      <c r="B13" s="4" t="str">
        <f>IF(Prioritization!B21&lt;&gt;"",Prioritization!B21,"")</f>
        <v/>
      </c>
      <c r="C13" s="4" t="str">
        <f>IF(Prioritization!C21&lt;&gt;"",Prioritization!C21,"")</f>
        <v/>
      </c>
      <c r="D13" s="4" t="str">
        <f>IF(Prioritization!D21&lt;&gt;"",Prioritization!D21,"")</f>
        <v/>
      </c>
      <c r="E13" s="4" t="str">
        <f>IF(Prioritization!E21&lt;&gt;"",Prioritization!E21,"")</f>
        <v/>
      </c>
      <c r="F13" s="4" t="str">
        <f>IF(Prioritization!F21&lt;&gt;0,Prioritization!F21,"")</f>
        <v/>
      </c>
      <c r="G13" s="4" t="str">
        <f>IF(Prioritization!X21&lt;&gt;"",Prioritization!X21,"")</f>
        <v/>
      </c>
      <c r="H13" s="75">
        <f>Prioritization!Y21</f>
        <v>0</v>
      </c>
      <c r="I13" s="75">
        <f t="shared" si="0"/>
        <v>150000</v>
      </c>
    </row>
    <row r="14" spans="1:9" ht="15">
      <c r="A14" s="4" t="str">
        <f>Prioritization!AA22</f>
        <v/>
      </c>
      <c r="B14" s="4" t="str">
        <f>IF(Prioritization!B22&lt;&gt;"",Prioritization!B22,"")</f>
        <v/>
      </c>
      <c r="C14" s="4" t="str">
        <f>IF(Prioritization!C22&lt;&gt;"",Prioritization!C22,"")</f>
        <v/>
      </c>
      <c r="D14" s="4" t="str">
        <f>IF(Prioritization!D22&lt;&gt;"",Prioritization!D22,"")</f>
        <v/>
      </c>
      <c r="E14" s="4" t="str">
        <f>IF(Prioritization!E22&lt;&gt;"",Prioritization!E22,"")</f>
        <v/>
      </c>
      <c r="F14" s="4" t="str">
        <f>IF(Prioritization!F22&lt;&gt;0,Prioritization!F22,"")</f>
        <v/>
      </c>
      <c r="G14" s="4" t="str">
        <f>IF(Prioritization!X22&lt;&gt;"",Prioritization!X22,"")</f>
        <v/>
      </c>
      <c r="H14" s="75">
        <f>Prioritization!Y22</f>
        <v>0</v>
      </c>
      <c r="I14" s="75">
        <f t="shared" si="0"/>
        <v>150000</v>
      </c>
    </row>
    <row r="15" spans="1:9" ht="15">
      <c r="A15" s="4" t="str">
        <f>Prioritization!AA23</f>
        <v/>
      </c>
      <c r="B15" s="4" t="str">
        <f>IF(Prioritization!B23&lt;&gt;"",Prioritization!B23,"")</f>
        <v/>
      </c>
      <c r="C15" s="4" t="str">
        <f>IF(Prioritization!C23&lt;&gt;"",Prioritization!C23,"")</f>
        <v/>
      </c>
      <c r="D15" s="4" t="str">
        <f>IF(Prioritization!D23&lt;&gt;"",Prioritization!D23,"")</f>
        <v/>
      </c>
      <c r="E15" s="4" t="str">
        <f>IF(Prioritization!E23&lt;&gt;"",Prioritization!E23,"")</f>
        <v/>
      </c>
      <c r="F15" s="4" t="str">
        <f>IF(Prioritization!F23&lt;&gt;0,Prioritization!F23,"")</f>
        <v/>
      </c>
      <c r="G15" s="4" t="str">
        <f>IF(Prioritization!X23&lt;&gt;"",Prioritization!X23,"")</f>
        <v/>
      </c>
      <c r="H15" s="75">
        <f>Prioritization!Y23</f>
        <v>0</v>
      </c>
      <c r="I15" s="75">
        <f t="shared" si="0"/>
        <v>150000</v>
      </c>
    </row>
    <row r="16" spans="1:9" ht="15">
      <c r="A16" s="4" t="str">
        <f>Prioritization!AA24</f>
        <v/>
      </c>
      <c r="B16" s="4" t="str">
        <f>IF(Prioritization!B24&lt;&gt;"",Prioritization!B24,"")</f>
        <v/>
      </c>
      <c r="C16" s="4" t="str">
        <f>IF(Prioritization!C24&lt;&gt;"",Prioritization!C24,"")</f>
        <v/>
      </c>
      <c r="D16" s="4" t="str">
        <f>IF(Prioritization!D24&lt;&gt;"",Prioritization!D24,"")</f>
        <v/>
      </c>
      <c r="E16" s="4" t="str">
        <f>IF(Prioritization!E24&lt;&gt;"",Prioritization!E24,"")</f>
        <v/>
      </c>
      <c r="F16" s="4" t="str">
        <f>IF(Prioritization!F24&lt;&gt;0,Prioritization!F24,"")</f>
        <v/>
      </c>
      <c r="G16" s="4" t="str">
        <f>IF(Prioritization!X24&lt;&gt;"",Prioritization!X24,"")</f>
        <v/>
      </c>
      <c r="H16" s="75">
        <f>Prioritization!Y24</f>
        <v>0</v>
      </c>
      <c r="I16" s="75">
        <f t="shared" si="0"/>
        <v>150000</v>
      </c>
    </row>
    <row r="17" spans="1:9" ht="15">
      <c r="A17" s="4" t="str">
        <f>Prioritization!AA25</f>
        <v/>
      </c>
      <c r="B17" s="4" t="str">
        <f>IF(Prioritization!B25&lt;&gt;"",Prioritization!B25,"")</f>
        <v/>
      </c>
      <c r="C17" s="4" t="str">
        <f>IF(Prioritization!C25&lt;&gt;"",Prioritization!C25,"")</f>
        <v/>
      </c>
      <c r="D17" s="4" t="str">
        <f>IF(Prioritization!D25&lt;&gt;"",Prioritization!D25,"")</f>
        <v/>
      </c>
      <c r="E17" s="4" t="str">
        <f>IF(Prioritization!E25&lt;&gt;"",Prioritization!E25,"")</f>
        <v/>
      </c>
      <c r="F17" s="4" t="str">
        <f>IF(Prioritization!F25&lt;&gt;0,Prioritization!F25,"")</f>
        <v/>
      </c>
      <c r="G17" s="4" t="str">
        <f>IF(Prioritization!X25&lt;&gt;"",Prioritization!X25,"")</f>
        <v/>
      </c>
      <c r="H17" s="75">
        <f>Prioritization!Y25</f>
        <v>0</v>
      </c>
      <c r="I17" s="75">
        <f t="shared" si="0"/>
        <v>150000</v>
      </c>
    </row>
    <row r="18" spans="1:9" ht="15">
      <c r="A18" s="4" t="str">
        <f>Prioritization!AA26</f>
        <v/>
      </c>
      <c r="B18" s="4" t="str">
        <f>IF(Prioritization!B26&lt;&gt;"",Prioritization!B26,"")</f>
        <v/>
      </c>
      <c r="C18" s="4" t="str">
        <f>IF(Prioritization!C26&lt;&gt;"",Prioritization!C26,"")</f>
        <v/>
      </c>
      <c r="D18" s="4" t="str">
        <f>IF(Prioritization!D26&lt;&gt;"",Prioritization!D26,"")</f>
        <v/>
      </c>
      <c r="E18" s="4" t="str">
        <f>IF(Prioritization!E26&lt;&gt;"",Prioritization!E26,"")</f>
        <v/>
      </c>
      <c r="F18" s="4" t="str">
        <f>IF(Prioritization!F26&lt;&gt;0,Prioritization!F26,"")</f>
        <v/>
      </c>
      <c r="G18" s="4" t="str">
        <f>IF(Prioritization!X26&lt;&gt;"",Prioritization!X26,"")</f>
        <v/>
      </c>
      <c r="H18" s="75">
        <f>Prioritization!Y26</f>
        <v>0</v>
      </c>
      <c r="I18" s="75">
        <f t="shared" si="0"/>
        <v>150000</v>
      </c>
    </row>
    <row r="19" spans="1:9" ht="15">
      <c r="A19" s="4" t="str">
        <f>Prioritization!AA27</f>
        <v/>
      </c>
      <c r="B19" s="4" t="str">
        <f>IF(Prioritization!B27&lt;&gt;"",Prioritization!B27,"")</f>
        <v/>
      </c>
      <c r="C19" s="4" t="str">
        <f>IF(Prioritization!C27&lt;&gt;"",Prioritization!C27,"")</f>
        <v/>
      </c>
      <c r="D19" s="4" t="str">
        <f>IF(Prioritization!D27&lt;&gt;"",Prioritization!D27,"")</f>
        <v/>
      </c>
      <c r="E19" s="4" t="str">
        <f>IF(Prioritization!E27&lt;&gt;"",Prioritization!E27,"")</f>
        <v/>
      </c>
      <c r="F19" s="4" t="str">
        <f>IF(Prioritization!F27&lt;&gt;0,Prioritization!F27,"")</f>
        <v/>
      </c>
      <c r="G19" s="4" t="str">
        <f>IF(Prioritization!X27&lt;&gt;"",Prioritization!X27,"")</f>
        <v/>
      </c>
      <c r="H19" s="75">
        <f>Prioritization!Y27</f>
        <v>0</v>
      </c>
      <c r="I19" s="75">
        <f t="shared" si="0"/>
        <v>150000</v>
      </c>
    </row>
    <row r="20" spans="1:9" ht="15">
      <c r="A20" s="4" t="str">
        <f>Prioritization!AA28</f>
        <v/>
      </c>
      <c r="B20" s="4" t="str">
        <f>IF(Prioritization!B28&lt;&gt;"",Prioritization!B28,"")</f>
        <v/>
      </c>
      <c r="C20" s="4" t="str">
        <f>IF(Prioritization!C28&lt;&gt;"",Prioritization!C28,"")</f>
        <v/>
      </c>
      <c r="D20" s="4" t="str">
        <f>IF(Prioritization!D28&lt;&gt;"",Prioritization!D28,"")</f>
        <v/>
      </c>
      <c r="E20" s="4" t="str">
        <f>IF(Prioritization!E28&lt;&gt;"",Prioritization!E28,"")</f>
        <v/>
      </c>
      <c r="F20" s="4" t="str">
        <f>IF(Prioritization!F28&lt;&gt;0,Prioritization!F28,"")</f>
        <v/>
      </c>
      <c r="G20" s="4" t="str">
        <f>IF(Prioritization!X28&lt;&gt;"",Prioritization!X28,"")</f>
        <v/>
      </c>
      <c r="H20" s="75">
        <f>Prioritization!Y28</f>
        <v>0</v>
      </c>
      <c r="I20" s="75">
        <f t="shared" si="0"/>
        <v>150000</v>
      </c>
    </row>
    <row r="21" spans="1:9" ht="15">
      <c r="A21" s="4" t="str">
        <f>Prioritization!AA29</f>
        <v/>
      </c>
      <c r="B21" s="4" t="str">
        <f>IF(Prioritization!B29&lt;&gt;"",Prioritization!B29,"")</f>
        <v/>
      </c>
      <c r="C21" s="4" t="str">
        <f>IF(Prioritization!C29&lt;&gt;"",Prioritization!C29,"")</f>
        <v/>
      </c>
      <c r="D21" s="4" t="str">
        <f>IF(Prioritization!D29&lt;&gt;"",Prioritization!D29,"")</f>
        <v/>
      </c>
      <c r="E21" s="4" t="str">
        <f>IF(Prioritization!E29&lt;&gt;"",Prioritization!E29,"")</f>
        <v/>
      </c>
      <c r="F21" s="4" t="str">
        <f>IF(Prioritization!F29&lt;&gt;0,Prioritization!F29,"")</f>
        <v/>
      </c>
      <c r="G21" s="4" t="str">
        <f>IF(Prioritization!X29&lt;&gt;"",Prioritization!X29,"")</f>
        <v/>
      </c>
      <c r="H21" s="75">
        <f>Prioritization!Y29</f>
        <v>0</v>
      </c>
      <c r="I21" s="75">
        <f t="shared" si="0"/>
        <v>150000</v>
      </c>
    </row>
    <row r="22" spans="1:9" ht="15">
      <c r="A22" s="4" t="str">
        <f>Prioritization!AA30</f>
        <v/>
      </c>
      <c r="B22" s="4" t="str">
        <f>IF(Prioritization!B30&lt;&gt;"",Prioritization!B30,"")</f>
        <v/>
      </c>
      <c r="C22" s="4" t="str">
        <f>IF(Prioritization!C30&lt;&gt;"",Prioritization!C30,"")</f>
        <v/>
      </c>
      <c r="D22" s="4" t="str">
        <f>IF(Prioritization!D30&lt;&gt;"",Prioritization!D30,"")</f>
        <v/>
      </c>
      <c r="E22" s="4" t="str">
        <f>IF(Prioritization!E30&lt;&gt;"",Prioritization!E30,"")</f>
        <v/>
      </c>
      <c r="F22" s="4" t="str">
        <f>IF(Prioritization!F30&lt;&gt;0,Prioritization!F30,"")</f>
        <v/>
      </c>
      <c r="G22" s="4" t="str">
        <f>IF(Prioritization!X30&lt;&gt;"",Prioritization!X30,"")</f>
        <v/>
      </c>
      <c r="H22" s="75">
        <f>Prioritization!Y30</f>
        <v>0</v>
      </c>
      <c r="I22" s="75">
        <f t="shared" si="0"/>
        <v>150000</v>
      </c>
    </row>
    <row r="23" spans="1:9" ht="15">
      <c r="A23" s="4" t="str">
        <f>Prioritization!AA31</f>
        <v/>
      </c>
      <c r="B23" s="4" t="str">
        <f>IF(Prioritization!B31&lt;&gt;"",Prioritization!B31,"")</f>
        <v/>
      </c>
      <c r="C23" s="4" t="str">
        <f>IF(Prioritization!C31&lt;&gt;"",Prioritization!C31,"")</f>
        <v/>
      </c>
      <c r="D23" s="4" t="str">
        <f>IF(Prioritization!D31&lt;&gt;"",Prioritization!D31,"")</f>
        <v/>
      </c>
      <c r="E23" s="4" t="str">
        <f>IF(Prioritization!E31&lt;&gt;"",Prioritization!E31,"")</f>
        <v/>
      </c>
      <c r="F23" s="4" t="str">
        <f>IF(Prioritization!F31&lt;&gt;0,Prioritization!F31,"")</f>
        <v/>
      </c>
      <c r="G23" s="4" t="str">
        <f>IF(Prioritization!X31&lt;&gt;"",Prioritization!X31,"")</f>
        <v/>
      </c>
      <c r="H23" s="75">
        <f>Prioritization!Y31</f>
        <v>0</v>
      </c>
      <c r="I23" s="75">
        <f t="shared" si="0"/>
        <v>150000</v>
      </c>
    </row>
    <row r="24" spans="1:9" ht="15">
      <c r="A24" s="4" t="str">
        <f>Prioritization!AA32</f>
        <v/>
      </c>
      <c r="B24" s="4" t="str">
        <f>IF(Prioritization!B32&lt;&gt;"",Prioritization!B32,"")</f>
        <v/>
      </c>
      <c r="C24" s="4" t="str">
        <f>IF(Prioritization!C32&lt;&gt;"",Prioritization!C32,"")</f>
        <v/>
      </c>
      <c r="D24" s="4" t="str">
        <f>IF(Prioritization!D32&lt;&gt;"",Prioritization!D32,"")</f>
        <v/>
      </c>
      <c r="E24" s="4" t="str">
        <f>IF(Prioritization!E32&lt;&gt;"",Prioritization!E32,"")</f>
        <v/>
      </c>
      <c r="F24" s="4" t="str">
        <f>IF(Prioritization!F32&lt;&gt;0,Prioritization!F32,"")</f>
        <v/>
      </c>
      <c r="G24" s="4" t="str">
        <f>IF(Prioritization!X32&lt;&gt;"",Prioritization!X32,"")</f>
        <v/>
      </c>
      <c r="H24" s="75">
        <f>Prioritization!Y32</f>
        <v>0</v>
      </c>
      <c r="I24" s="75">
        <f t="shared" si="0"/>
        <v>150000</v>
      </c>
    </row>
    <row r="25" spans="1:9" ht="15">
      <c r="A25" s="4" t="str">
        <f>Prioritization!AA33</f>
        <v/>
      </c>
      <c r="B25" s="4" t="str">
        <f>IF(Prioritization!B33&lt;&gt;"",Prioritization!B33,"")</f>
        <v/>
      </c>
      <c r="C25" s="4" t="str">
        <f>IF(Prioritization!C33&lt;&gt;"",Prioritization!C33,"")</f>
        <v/>
      </c>
      <c r="D25" s="4" t="str">
        <f>IF(Prioritization!D33&lt;&gt;"",Prioritization!D33,"")</f>
        <v/>
      </c>
      <c r="E25" s="4" t="str">
        <f>IF(Prioritization!E33&lt;&gt;"",Prioritization!E33,"")</f>
        <v/>
      </c>
      <c r="F25" s="4" t="str">
        <f>IF(Prioritization!F33&lt;&gt;0,Prioritization!F33,"")</f>
        <v/>
      </c>
      <c r="G25" s="4" t="str">
        <f>IF(Prioritization!X33&lt;&gt;"",Prioritization!X33,"")</f>
        <v/>
      </c>
      <c r="H25" s="75">
        <f>Prioritization!Y33</f>
        <v>0</v>
      </c>
      <c r="I25" s="75">
        <f t="shared" si="0"/>
        <v>150000</v>
      </c>
    </row>
    <row r="26" spans="1:9" ht="15">
      <c r="A26" s="4" t="str">
        <f>Prioritization!AA34</f>
        <v/>
      </c>
      <c r="B26" s="4" t="str">
        <f>IF(Prioritization!B34&lt;&gt;"",Prioritization!B34,"")</f>
        <v/>
      </c>
      <c r="C26" s="4" t="str">
        <f>IF(Prioritization!C34&lt;&gt;"",Prioritization!C34,"")</f>
        <v/>
      </c>
      <c r="D26" s="4" t="str">
        <f>IF(Prioritization!D34&lt;&gt;"",Prioritization!D34,"")</f>
        <v/>
      </c>
      <c r="E26" s="4" t="str">
        <f>IF(Prioritization!E34&lt;&gt;"",Prioritization!E34,"")</f>
        <v/>
      </c>
      <c r="F26" s="4" t="str">
        <f>IF(Prioritization!F34&lt;&gt;0,Prioritization!F34,"")</f>
        <v/>
      </c>
      <c r="G26" s="4" t="str">
        <f>IF(Prioritization!X34&lt;&gt;"",Prioritization!X34,"")</f>
        <v/>
      </c>
      <c r="H26" s="75">
        <f>Prioritization!Y34</f>
        <v>0</v>
      </c>
      <c r="I26" s="75">
        <f t="shared" si="0"/>
        <v>150000</v>
      </c>
    </row>
    <row r="27" spans="1:9" ht="15">
      <c r="A27" s="4" t="str">
        <f>Prioritization!AA35</f>
        <v/>
      </c>
      <c r="B27" s="4" t="str">
        <f>IF(Prioritization!B35&lt;&gt;"",Prioritization!B35,"")</f>
        <v/>
      </c>
      <c r="C27" s="4" t="str">
        <f>IF(Prioritization!C35&lt;&gt;"",Prioritization!C35,"")</f>
        <v/>
      </c>
      <c r="D27" s="4" t="str">
        <f>IF(Prioritization!D35&lt;&gt;"",Prioritization!D35,"")</f>
        <v/>
      </c>
      <c r="E27" s="4" t="str">
        <f>IF(Prioritization!E35&lt;&gt;"",Prioritization!E35,"")</f>
        <v/>
      </c>
      <c r="F27" s="4" t="str">
        <f>IF(Prioritization!F35&lt;&gt;0,Prioritization!F35,"")</f>
        <v/>
      </c>
      <c r="G27" s="4" t="str">
        <f>IF(Prioritization!X35&lt;&gt;"",Prioritization!X35,"")</f>
        <v/>
      </c>
      <c r="H27" s="75">
        <f>Prioritization!Y35</f>
        <v>0</v>
      </c>
      <c r="I27" s="75">
        <f t="shared" si="0"/>
        <v>150000</v>
      </c>
    </row>
    <row r="28" spans="1:9" ht="15">
      <c r="A28" s="4" t="str">
        <f>Prioritization!AA36</f>
        <v/>
      </c>
      <c r="B28" s="4" t="str">
        <f>IF(Prioritization!B36&lt;&gt;"",Prioritization!B36,"")</f>
        <v/>
      </c>
      <c r="C28" s="4" t="str">
        <f>IF(Prioritization!C36&lt;&gt;"",Prioritization!C36,"")</f>
        <v/>
      </c>
      <c r="D28" s="4" t="str">
        <f>IF(Prioritization!D36&lt;&gt;"",Prioritization!D36,"")</f>
        <v/>
      </c>
      <c r="E28" s="4" t="str">
        <f>IF(Prioritization!E36&lt;&gt;"",Prioritization!E36,"")</f>
        <v/>
      </c>
      <c r="F28" s="4" t="str">
        <f>IF(Prioritization!F36&lt;&gt;0,Prioritization!F36,"")</f>
        <v/>
      </c>
      <c r="G28" s="4" t="str">
        <f>IF(Prioritization!X36&lt;&gt;"",Prioritization!X36,"")</f>
        <v/>
      </c>
      <c r="H28" s="75">
        <f>Prioritization!Y36</f>
        <v>0</v>
      </c>
      <c r="I28" s="75">
        <f t="shared" si="0"/>
        <v>150000</v>
      </c>
    </row>
    <row r="29" spans="1:9" ht="15">
      <c r="A29" s="4" t="str">
        <f>Prioritization!AA37</f>
        <v/>
      </c>
      <c r="B29" s="4" t="str">
        <f>IF(Prioritization!B37&lt;&gt;"",Prioritization!B37,"")</f>
        <v/>
      </c>
      <c r="C29" s="4" t="str">
        <f>IF(Prioritization!C37&lt;&gt;"",Prioritization!C37,"")</f>
        <v/>
      </c>
      <c r="D29" s="4" t="str">
        <f>IF(Prioritization!D37&lt;&gt;"",Prioritization!D37,"")</f>
        <v/>
      </c>
      <c r="E29" s="4" t="str">
        <f>IF(Prioritization!E37&lt;&gt;"",Prioritization!E37,"")</f>
        <v/>
      </c>
      <c r="F29" s="4" t="str">
        <f>IF(Prioritization!F37&lt;&gt;0,Prioritization!F37,"")</f>
        <v/>
      </c>
      <c r="G29" s="4" t="str">
        <f>IF(Prioritization!X37&lt;&gt;"",Prioritization!X37,"")</f>
        <v/>
      </c>
      <c r="H29" s="75">
        <f>Prioritization!Y37</f>
        <v>0</v>
      </c>
      <c r="I29" s="75">
        <f t="shared" si="0"/>
        <v>150000</v>
      </c>
    </row>
    <row r="30" spans="1:9" ht="15">
      <c r="A30" s="4" t="str">
        <f>Prioritization!AA38</f>
        <v/>
      </c>
      <c r="B30" s="4" t="str">
        <f>IF(Prioritization!B38&lt;&gt;"",Prioritization!B38,"")</f>
        <v/>
      </c>
      <c r="C30" s="4" t="str">
        <f>IF(Prioritization!C38&lt;&gt;"",Prioritization!C38,"")</f>
        <v/>
      </c>
      <c r="D30" s="4" t="str">
        <f>IF(Prioritization!D38&lt;&gt;"",Prioritization!D38,"")</f>
        <v/>
      </c>
      <c r="E30" s="4" t="str">
        <f>IF(Prioritization!E38&lt;&gt;"",Prioritization!E38,"")</f>
        <v/>
      </c>
      <c r="F30" s="4" t="str">
        <f>IF(Prioritization!F38&lt;&gt;0,Prioritization!F38,"")</f>
        <v/>
      </c>
      <c r="G30" s="4" t="str">
        <f>IF(Prioritization!X38&lt;&gt;"",Prioritization!X38,"")</f>
        <v/>
      </c>
      <c r="H30" s="75">
        <f>Prioritization!Y38</f>
        <v>0</v>
      </c>
      <c r="I30" s="75">
        <f t="shared" si="0"/>
        <v>150000</v>
      </c>
    </row>
    <row r="31" spans="1:9" ht="15">
      <c r="A31" s="4" t="str">
        <f>Prioritization!AA39</f>
        <v/>
      </c>
      <c r="B31" s="4" t="str">
        <f>IF(Prioritization!B39&lt;&gt;"",Prioritization!B39,"")</f>
        <v/>
      </c>
      <c r="C31" s="4" t="str">
        <f>IF(Prioritization!C39&lt;&gt;"",Prioritization!C39,"")</f>
        <v/>
      </c>
      <c r="D31" s="4" t="str">
        <f>IF(Prioritization!D39&lt;&gt;"",Prioritization!D39,"")</f>
        <v/>
      </c>
      <c r="E31" s="4" t="str">
        <f>IF(Prioritization!E39&lt;&gt;"",Prioritization!E39,"")</f>
        <v/>
      </c>
      <c r="F31" s="4" t="str">
        <f>IF(Prioritization!F39&lt;&gt;0,Prioritization!F39,"")</f>
        <v/>
      </c>
      <c r="G31" s="4" t="str">
        <f>IF(Prioritization!X39&lt;&gt;"",Prioritization!X39,"")</f>
        <v/>
      </c>
      <c r="H31" s="75">
        <f>Prioritization!Y39</f>
        <v>0</v>
      </c>
      <c r="I31" s="75">
        <f t="shared" si="0"/>
        <v>150000</v>
      </c>
    </row>
    <row r="32" spans="1:9" ht="15">
      <c r="A32" s="4" t="str">
        <f>Prioritization!AA40</f>
        <v/>
      </c>
      <c r="B32" s="4" t="str">
        <f>IF(Prioritization!B40&lt;&gt;"",Prioritization!B40,"")</f>
        <v/>
      </c>
      <c r="C32" s="4" t="str">
        <f>IF(Prioritization!C40&lt;&gt;"",Prioritization!C40,"")</f>
        <v/>
      </c>
      <c r="D32" s="4" t="str">
        <f>IF(Prioritization!D40&lt;&gt;"",Prioritization!D40,"")</f>
        <v/>
      </c>
      <c r="E32" s="4" t="str">
        <f>IF(Prioritization!E40&lt;&gt;"",Prioritization!E40,"")</f>
        <v/>
      </c>
      <c r="F32" s="4" t="str">
        <f>IF(Prioritization!F40&lt;&gt;0,Prioritization!F40,"")</f>
        <v/>
      </c>
      <c r="G32" s="4" t="str">
        <f>IF(Prioritization!X40&lt;&gt;"",Prioritization!X40,"")</f>
        <v/>
      </c>
      <c r="H32" s="75">
        <f>Prioritization!Y40</f>
        <v>0</v>
      </c>
      <c r="I32" s="75">
        <f t="shared" si="0"/>
        <v>150000</v>
      </c>
    </row>
    <row r="33" spans="1:9" ht="15">
      <c r="A33" s="4" t="str">
        <f>Prioritization!AA41</f>
        <v/>
      </c>
      <c r="B33" s="4" t="str">
        <f>IF(Prioritization!B41&lt;&gt;"",Prioritization!B41,"")</f>
        <v/>
      </c>
      <c r="C33" s="4" t="str">
        <f>IF(Prioritization!C41&lt;&gt;"",Prioritization!C41,"")</f>
        <v/>
      </c>
      <c r="D33" s="4" t="str">
        <f>IF(Prioritization!D41&lt;&gt;"",Prioritization!D41,"")</f>
        <v/>
      </c>
      <c r="E33" s="4" t="str">
        <f>IF(Prioritization!E41&lt;&gt;"",Prioritization!E41,"")</f>
        <v/>
      </c>
      <c r="F33" s="4" t="str">
        <f>IF(Prioritization!F41&lt;&gt;0,Prioritization!F41,"")</f>
        <v/>
      </c>
      <c r="G33" s="4" t="str">
        <f>IF(Prioritization!X41&lt;&gt;"",Prioritization!X41,"")</f>
        <v/>
      </c>
      <c r="H33" s="75">
        <f>Prioritization!Y41</f>
        <v>0</v>
      </c>
      <c r="I33" s="75">
        <f t="shared" si="0"/>
        <v>150000</v>
      </c>
    </row>
    <row r="34" spans="1:9" ht="15">
      <c r="A34" s="4" t="str">
        <f>Prioritization!AA42</f>
        <v/>
      </c>
      <c r="B34" s="4" t="str">
        <f>IF(Prioritization!B42&lt;&gt;"",Prioritization!B42,"")</f>
        <v/>
      </c>
      <c r="C34" s="4" t="str">
        <f>IF(Prioritization!C42&lt;&gt;"",Prioritization!C42,"")</f>
        <v/>
      </c>
      <c r="D34" s="4" t="str">
        <f>IF(Prioritization!D42&lt;&gt;"",Prioritization!D42,"")</f>
        <v/>
      </c>
      <c r="E34" s="4" t="str">
        <f>IF(Prioritization!E42&lt;&gt;"",Prioritization!E42,"")</f>
        <v/>
      </c>
      <c r="F34" s="4" t="str">
        <f>IF(Prioritization!F42&lt;&gt;0,Prioritization!F42,"")</f>
        <v/>
      </c>
      <c r="G34" s="4" t="str">
        <f>IF(Prioritization!X42&lt;&gt;"",Prioritization!X42,"")</f>
        <v/>
      </c>
      <c r="H34" s="75">
        <f>Prioritization!Y42</f>
        <v>0</v>
      </c>
      <c r="I34" s="75">
        <f t="shared" si="0"/>
        <v>150000</v>
      </c>
    </row>
    <row r="35" spans="1:9" ht="15">
      <c r="A35" s="4" t="str">
        <f>Prioritization!AA43</f>
        <v/>
      </c>
      <c r="B35" s="4" t="str">
        <f>IF(Prioritization!B43&lt;&gt;"",Prioritization!B43,"")</f>
        <v/>
      </c>
      <c r="C35" s="4" t="str">
        <f>IF(Prioritization!C43&lt;&gt;"",Prioritization!C43,"")</f>
        <v/>
      </c>
      <c r="D35" s="4" t="str">
        <f>IF(Prioritization!D43&lt;&gt;"",Prioritization!D43,"")</f>
        <v/>
      </c>
      <c r="E35" s="4" t="str">
        <f>IF(Prioritization!E43&lt;&gt;"",Prioritization!E43,"")</f>
        <v/>
      </c>
      <c r="F35" s="4" t="str">
        <f>IF(Prioritization!F43&lt;&gt;0,Prioritization!F43,"")</f>
        <v/>
      </c>
      <c r="G35" s="4" t="str">
        <f>IF(Prioritization!X43&lt;&gt;"",Prioritization!X43,"")</f>
        <v/>
      </c>
      <c r="H35" s="75">
        <f>Prioritization!Y43</f>
        <v>0</v>
      </c>
      <c r="I35" s="75">
        <f t="shared" si="0"/>
        <v>150000</v>
      </c>
    </row>
    <row r="36" spans="1:9" ht="15">
      <c r="A36" s="4" t="str">
        <f>Prioritization!AA44</f>
        <v/>
      </c>
      <c r="B36" s="4" t="str">
        <f>IF(Prioritization!B44&lt;&gt;"",Prioritization!B44,"")</f>
        <v/>
      </c>
      <c r="C36" s="4" t="str">
        <f>IF(Prioritization!C44&lt;&gt;"",Prioritization!C44,"")</f>
        <v/>
      </c>
      <c r="D36" s="4" t="str">
        <f>IF(Prioritization!D44&lt;&gt;"",Prioritization!D44,"")</f>
        <v/>
      </c>
      <c r="E36" s="4" t="str">
        <f>IF(Prioritization!E44&lt;&gt;"",Prioritization!E44,"")</f>
        <v/>
      </c>
      <c r="F36" s="4" t="str">
        <f>IF(Prioritization!F44&lt;&gt;0,Prioritization!F44,"")</f>
        <v/>
      </c>
      <c r="G36" s="4" t="str">
        <f>IF(Prioritization!X44&lt;&gt;"",Prioritization!X44,"")</f>
        <v/>
      </c>
      <c r="H36" s="75">
        <f>Prioritization!Y44</f>
        <v>0</v>
      </c>
      <c r="I36" s="75">
        <f t="shared" si="0"/>
        <v>150000</v>
      </c>
    </row>
    <row r="37" spans="1:9" ht="15">
      <c r="A37" s="4" t="str">
        <f>Prioritization!AA45</f>
        <v/>
      </c>
      <c r="B37" s="4" t="str">
        <f>IF(Prioritization!B45&lt;&gt;"",Prioritization!B45,"")</f>
        <v/>
      </c>
      <c r="C37" s="4" t="str">
        <f>IF(Prioritization!C45&lt;&gt;"",Prioritization!C45,"")</f>
        <v/>
      </c>
      <c r="D37" s="4" t="str">
        <f>IF(Prioritization!D45&lt;&gt;"",Prioritization!D45,"")</f>
        <v/>
      </c>
      <c r="E37" s="4" t="str">
        <f>IF(Prioritization!E45&lt;&gt;"",Prioritization!E45,"")</f>
        <v/>
      </c>
      <c r="F37" s="4" t="str">
        <f>IF(Prioritization!F45&lt;&gt;0,Prioritization!F45,"")</f>
        <v/>
      </c>
      <c r="G37" s="4" t="str">
        <f>IF(Prioritization!X45&lt;&gt;"",Prioritization!X45,"")</f>
        <v/>
      </c>
      <c r="H37" s="75">
        <f>Prioritization!Y45</f>
        <v>0</v>
      </c>
      <c r="I37" s="75">
        <f t="shared" si="0"/>
        <v>150000</v>
      </c>
    </row>
    <row r="38" spans="1:9" ht="15">
      <c r="A38" s="4" t="str">
        <f>Prioritization!AA46</f>
        <v/>
      </c>
      <c r="B38" s="4" t="str">
        <f>IF(Prioritization!B46&lt;&gt;"",Prioritization!B46,"")</f>
        <v/>
      </c>
      <c r="C38" s="4" t="str">
        <f>IF(Prioritization!C46&lt;&gt;"",Prioritization!C46,"")</f>
        <v/>
      </c>
      <c r="D38" s="4" t="str">
        <f>IF(Prioritization!D46&lt;&gt;"",Prioritization!D46,"")</f>
        <v/>
      </c>
      <c r="E38" s="4" t="str">
        <f>IF(Prioritization!E46&lt;&gt;"",Prioritization!E46,"")</f>
        <v/>
      </c>
      <c r="F38" s="4" t="str">
        <f>IF(Prioritization!F46&lt;&gt;0,Prioritization!F46,"")</f>
        <v/>
      </c>
      <c r="G38" s="4" t="str">
        <f>IF(Prioritization!X46&lt;&gt;"",Prioritization!X46,"")</f>
        <v/>
      </c>
      <c r="H38" s="75">
        <f>Prioritization!Y46</f>
        <v>0</v>
      </c>
      <c r="I38" s="75">
        <f t="shared" si="0"/>
        <v>150000</v>
      </c>
    </row>
    <row r="39" spans="1:9" ht="15">
      <c r="A39" s="4" t="str">
        <f>Prioritization!AA47</f>
        <v/>
      </c>
      <c r="B39" s="4" t="str">
        <f>IF(Prioritization!B47&lt;&gt;"",Prioritization!B47,"")</f>
        <v/>
      </c>
      <c r="C39" s="4" t="str">
        <f>IF(Prioritization!C47&lt;&gt;"",Prioritization!C47,"")</f>
        <v/>
      </c>
      <c r="D39" s="4" t="str">
        <f>IF(Prioritization!D47&lt;&gt;"",Prioritization!D47,"")</f>
        <v/>
      </c>
      <c r="E39" s="4" t="str">
        <f>IF(Prioritization!E47&lt;&gt;"",Prioritization!E47,"")</f>
        <v/>
      </c>
      <c r="F39" s="4" t="str">
        <f>IF(Prioritization!F47&lt;&gt;0,Prioritization!F47,"")</f>
        <v/>
      </c>
      <c r="G39" s="4" t="str">
        <f>IF(Prioritization!X47&lt;&gt;"",Prioritization!X47,"")</f>
        <v/>
      </c>
      <c r="H39" s="75">
        <f>Prioritization!Y47</f>
        <v>0</v>
      </c>
      <c r="I39" s="75">
        <f t="shared" si="0"/>
        <v>150000</v>
      </c>
    </row>
    <row r="40" spans="1:9" ht="15">
      <c r="A40" s="4" t="str">
        <f>Prioritization!AA48</f>
        <v/>
      </c>
      <c r="B40" s="4" t="str">
        <f>IF(Prioritization!B48&lt;&gt;"",Prioritization!B48,"")</f>
        <v/>
      </c>
      <c r="C40" s="4" t="str">
        <f>IF(Prioritization!C48&lt;&gt;"",Prioritization!C48,"")</f>
        <v/>
      </c>
      <c r="D40" s="4" t="str">
        <f>IF(Prioritization!D48&lt;&gt;"",Prioritization!D48,"")</f>
        <v/>
      </c>
      <c r="E40" s="4" t="str">
        <f>IF(Prioritization!E48&lt;&gt;"",Prioritization!E48,"")</f>
        <v/>
      </c>
      <c r="F40" s="4" t="str">
        <f>IF(Prioritization!F48&lt;&gt;0,Prioritization!F48,"")</f>
        <v/>
      </c>
      <c r="G40" s="4" t="str">
        <f>IF(Prioritization!X48&lt;&gt;"",Prioritization!X48,"")</f>
        <v/>
      </c>
      <c r="H40" s="75">
        <f>Prioritization!Y48</f>
        <v>0</v>
      </c>
      <c r="I40" s="75">
        <f t="shared" si="0"/>
        <v>150000</v>
      </c>
    </row>
    <row r="41" spans="1:9" ht="15">
      <c r="A41" s="4" t="str">
        <f>Prioritization!AA49</f>
        <v/>
      </c>
      <c r="B41" s="4" t="str">
        <f>IF(Prioritization!B49&lt;&gt;"",Prioritization!B49,"")</f>
        <v/>
      </c>
      <c r="C41" s="4" t="str">
        <f>IF(Prioritization!C49&lt;&gt;"",Prioritization!C49,"")</f>
        <v/>
      </c>
      <c r="D41" s="4" t="str">
        <f>IF(Prioritization!D49&lt;&gt;"",Prioritization!D49,"")</f>
        <v/>
      </c>
      <c r="E41" s="4" t="str">
        <f>IF(Prioritization!E49&lt;&gt;"",Prioritization!E49,"")</f>
        <v/>
      </c>
      <c r="F41" s="4" t="str">
        <f>IF(Prioritization!F49&lt;&gt;0,Prioritization!F49,"")</f>
        <v/>
      </c>
      <c r="G41" s="4" t="str">
        <f>IF(Prioritization!X49&lt;&gt;"",Prioritization!X49,"")</f>
        <v/>
      </c>
      <c r="H41" s="75">
        <f>Prioritization!Y49</f>
        <v>0</v>
      </c>
      <c r="I41" s="75">
        <f t="shared" si="0"/>
        <v>150000</v>
      </c>
    </row>
    <row r="42" spans="1:9" ht="15">
      <c r="A42" s="4" t="str">
        <f>Prioritization!AA50</f>
        <v/>
      </c>
      <c r="B42" s="4" t="str">
        <f>IF(Prioritization!B50&lt;&gt;"",Prioritization!B50,"")</f>
        <v/>
      </c>
      <c r="C42" s="4" t="str">
        <f>IF(Prioritization!C50&lt;&gt;"",Prioritization!C50,"")</f>
        <v/>
      </c>
      <c r="D42" s="4" t="str">
        <f>IF(Prioritization!D50&lt;&gt;"",Prioritization!D50,"")</f>
        <v/>
      </c>
      <c r="E42" s="4" t="str">
        <f>IF(Prioritization!E50&lt;&gt;"",Prioritization!E50,"")</f>
        <v/>
      </c>
      <c r="F42" s="4" t="str">
        <f>IF(Prioritization!F50&lt;&gt;0,Prioritization!F50,"")</f>
        <v/>
      </c>
      <c r="G42" s="4" t="str">
        <f>IF(Prioritization!X50&lt;&gt;"",Prioritization!X50,"")</f>
        <v/>
      </c>
      <c r="H42" s="75">
        <f>Prioritization!Y50</f>
        <v>0</v>
      </c>
      <c r="I42" s="75">
        <f t="shared" si="0"/>
        <v>150000</v>
      </c>
    </row>
    <row r="43" spans="1:9" ht="15">
      <c r="A43" s="4" t="str">
        <f>Prioritization!AA51</f>
        <v/>
      </c>
      <c r="B43" s="4" t="str">
        <f>IF(Prioritization!B51&lt;&gt;"",Prioritization!B51,"")</f>
        <v/>
      </c>
      <c r="C43" s="4" t="str">
        <f>IF(Prioritization!C51&lt;&gt;"",Prioritization!C51,"")</f>
        <v/>
      </c>
      <c r="D43" s="4" t="str">
        <f>IF(Prioritization!D51&lt;&gt;"",Prioritization!D51,"")</f>
        <v/>
      </c>
      <c r="E43" s="4" t="str">
        <f>IF(Prioritization!E51&lt;&gt;"",Prioritization!E51,"")</f>
        <v/>
      </c>
      <c r="F43" s="4" t="str">
        <f>IF(Prioritization!F51&lt;&gt;0,Prioritization!F51,"")</f>
        <v/>
      </c>
      <c r="G43" s="4" t="str">
        <f>IF(Prioritization!X51&lt;&gt;"",Prioritization!X51,"")</f>
        <v/>
      </c>
      <c r="H43" s="75">
        <f>Prioritization!Y51</f>
        <v>0</v>
      </c>
      <c r="I43" s="75">
        <f t="shared" si="0"/>
        <v>150000</v>
      </c>
    </row>
    <row r="44" spans="1:9" ht="15">
      <c r="A44" s="4" t="str">
        <f>Prioritization!AA52</f>
        <v/>
      </c>
      <c r="B44" s="4" t="str">
        <f>IF(Prioritization!B52&lt;&gt;"",Prioritization!B52,"")</f>
        <v/>
      </c>
      <c r="C44" s="4" t="str">
        <f>IF(Prioritization!C52&lt;&gt;"",Prioritization!C52,"")</f>
        <v/>
      </c>
      <c r="D44" s="4" t="str">
        <f>IF(Prioritization!D52&lt;&gt;"",Prioritization!D52,"")</f>
        <v/>
      </c>
      <c r="E44" s="4" t="str">
        <f>IF(Prioritization!E52&lt;&gt;"",Prioritization!E52,"")</f>
        <v/>
      </c>
      <c r="F44" s="4" t="str">
        <f>IF(Prioritization!F52&lt;&gt;0,Prioritization!F52,"")</f>
        <v/>
      </c>
      <c r="G44" s="4" t="str">
        <f>IF(Prioritization!X52&lt;&gt;"",Prioritization!X52,"")</f>
        <v/>
      </c>
      <c r="H44" s="75">
        <f>Prioritization!Y52</f>
        <v>0</v>
      </c>
      <c r="I44" s="75">
        <f t="shared" si="0"/>
        <v>150000</v>
      </c>
    </row>
    <row r="45" spans="1:9" ht="15">
      <c r="A45" s="4" t="str">
        <f>Prioritization!AA53</f>
        <v/>
      </c>
      <c r="B45" s="4" t="str">
        <f>IF(Prioritization!B53&lt;&gt;"",Prioritization!B53,"")</f>
        <v/>
      </c>
      <c r="C45" s="4" t="str">
        <f>IF(Prioritization!C53&lt;&gt;"",Prioritization!C53,"")</f>
        <v/>
      </c>
      <c r="D45" s="4" t="str">
        <f>IF(Prioritization!D53&lt;&gt;"",Prioritization!D53,"")</f>
        <v/>
      </c>
      <c r="E45" s="4" t="str">
        <f>IF(Prioritization!E53&lt;&gt;"",Prioritization!E53,"")</f>
        <v/>
      </c>
      <c r="F45" s="4" t="str">
        <f>IF(Prioritization!F53&lt;&gt;0,Prioritization!F53,"")</f>
        <v/>
      </c>
      <c r="G45" s="4" t="str">
        <f>IF(Prioritization!X53&lt;&gt;"",Prioritization!X53,"")</f>
        <v/>
      </c>
      <c r="H45" s="75">
        <f>Prioritization!Y53</f>
        <v>0</v>
      </c>
      <c r="I45" s="75">
        <f t="shared" si="0"/>
        <v>150000</v>
      </c>
    </row>
    <row r="46" spans="1:9" ht="15">
      <c r="A46" s="4" t="str">
        <f>Prioritization!AA54</f>
        <v/>
      </c>
      <c r="B46" s="4" t="str">
        <f>IF(Prioritization!B54&lt;&gt;"",Prioritization!B54,"")</f>
        <v/>
      </c>
      <c r="C46" s="4" t="str">
        <f>IF(Prioritization!C54&lt;&gt;"",Prioritization!C54,"")</f>
        <v/>
      </c>
      <c r="D46" s="4" t="str">
        <f>IF(Prioritization!D54&lt;&gt;"",Prioritization!D54,"")</f>
        <v/>
      </c>
      <c r="E46" s="4" t="str">
        <f>IF(Prioritization!E54&lt;&gt;"",Prioritization!E54,"")</f>
        <v/>
      </c>
      <c r="F46" s="4" t="str">
        <f>IF(Prioritization!F54&lt;&gt;0,Prioritization!F54,"")</f>
        <v/>
      </c>
      <c r="G46" s="4" t="str">
        <f>IF(Prioritization!X54&lt;&gt;"",Prioritization!X54,"")</f>
        <v/>
      </c>
      <c r="H46" s="75">
        <f>Prioritization!Y54</f>
        <v>0</v>
      </c>
      <c r="I46" s="75">
        <f t="shared" si="0"/>
        <v>150000</v>
      </c>
    </row>
    <row r="47" spans="1:9" ht="15">
      <c r="A47" s="4" t="str">
        <f>Prioritization!AA55</f>
        <v/>
      </c>
      <c r="B47" s="4" t="str">
        <f>IF(Prioritization!B55&lt;&gt;"",Prioritization!B55,"")</f>
        <v/>
      </c>
      <c r="C47" s="4" t="str">
        <f>IF(Prioritization!C55&lt;&gt;"",Prioritization!C55,"")</f>
        <v/>
      </c>
      <c r="D47" s="4" t="str">
        <f>IF(Prioritization!D55&lt;&gt;"",Prioritization!D55,"")</f>
        <v/>
      </c>
      <c r="E47" s="4" t="str">
        <f>IF(Prioritization!E55&lt;&gt;"",Prioritization!E55,"")</f>
        <v/>
      </c>
      <c r="F47" s="4" t="str">
        <f>IF(Prioritization!F55&lt;&gt;0,Prioritization!F55,"")</f>
        <v/>
      </c>
      <c r="G47" s="4" t="str">
        <f>IF(Prioritization!X55&lt;&gt;"",Prioritization!X55,"")</f>
        <v/>
      </c>
      <c r="H47" s="75">
        <f>Prioritization!Y55</f>
        <v>0</v>
      </c>
      <c r="I47" s="75">
        <f t="shared" si="0"/>
        <v>150000</v>
      </c>
    </row>
    <row r="48" spans="1:9" ht="15">
      <c r="A48" s="4" t="str">
        <f>Prioritization!AA56</f>
        <v/>
      </c>
      <c r="B48" s="4" t="str">
        <f>IF(Prioritization!B56&lt;&gt;"",Prioritization!B56,"")</f>
        <v/>
      </c>
      <c r="C48" s="4" t="str">
        <f>IF(Prioritization!C56&lt;&gt;"",Prioritization!C56,"")</f>
        <v/>
      </c>
      <c r="D48" s="4" t="str">
        <f>IF(Prioritization!D56&lt;&gt;"",Prioritization!D56,"")</f>
        <v/>
      </c>
      <c r="E48" s="4" t="str">
        <f>IF(Prioritization!E56&lt;&gt;"",Prioritization!E56,"")</f>
        <v/>
      </c>
      <c r="F48" s="4" t="str">
        <f>IF(Prioritization!F56&lt;&gt;0,Prioritization!F56,"")</f>
        <v/>
      </c>
      <c r="G48" s="4" t="str">
        <f>IF(Prioritization!X56&lt;&gt;"",Prioritization!X56,"")</f>
        <v/>
      </c>
      <c r="H48" s="75">
        <f>Prioritization!Y56</f>
        <v>0</v>
      </c>
      <c r="I48" s="75">
        <f t="shared" si="0"/>
        <v>150000</v>
      </c>
    </row>
    <row r="49" spans="1:9" ht="15">
      <c r="A49" s="4" t="str">
        <f>Prioritization!AA57</f>
        <v/>
      </c>
      <c r="B49" s="4" t="str">
        <f>IF(Prioritization!B57&lt;&gt;"",Prioritization!B57,"")</f>
        <v/>
      </c>
      <c r="C49" s="4" t="str">
        <f>IF(Prioritization!C57&lt;&gt;"",Prioritization!C57,"")</f>
        <v/>
      </c>
      <c r="D49" s="4" t="str">
        <f>IF(Prioritization!D57&lt;&gt;"",Prioritization!D57,"")</f>
        <v/>
      </c>
      <c r="E49" s="4" t="str">
        <f>IF(Prioritization!E57&lt;&gt;"",Prioritization!E57,"")</f>
        <v/>
      </c>
      <c r="F49" s="4" t="str">
        <f>IF(Prioritization!F57&lt;&gt;0,Prioritization!F57,"")</f>
        <v/>
      </c>
      <c r="G49" s="4" t="str">
        <f>IF(Prioritization!X57&lt;&gt;"",Prioritization!X57,"")</f>
        <v/>
      </c>
      <c r="H49" s="75">
        <f>Prioritization!Y57</f>
        <v>0</v>
      </c>
      <c r="I49" s="75">
        <f t="shared" si="0"/>
        <v>150000</v>
      </c>
    </row>
    <row r="50" spans="1:9" ht="15">
      <c r="A50" s="4" t="str">
        <f>Prioritization!AA58</f>
        <v/>
      </c>
      <c r="B50" s="4" t="str">
        <f>IF(Prioritization!B58&lt;&gt;"",Prioritization!B58,"")</f>
        <v/>
      </c>
      <c r="C50" s="4" t="str">
        <f>IF(Prioritization!C58&lt;&gt;"",Prioritization!C58,"")</f>
        <v/>
      </c>
      <c r="D50" s="4" t="str">
        <f>IF(Prioritization!D58&lt;&gt;"",Prioritization!D58,"")</f>
        <v/>
      </c>
      <c r="E50" s="4" t="str">
        <f>IF(Prioritization!E58&lt;&gt;"",Prioritization!E58,"")</f>
        <v/>
      </c>
      <c r="F50" s="4" t="str">
        <f>IF(Prioritization!F58&lt;&gt;0,Prioritization!F58,"")</f>
        <v/>
      </c>
      <c r="G50" s="4" t="str">
        <f>IF(Prioritization!X58&lt;&gt;"",Prioritization!X58,"")</f>
        <v/>
      </c>
      <c r="H50" s="75">
        <f>Prioritization!Y58</f>
        <v>0</v>
      </c>
      <c r="I50" s="75">
        <f t="shared" si="0"/>
        <v>150000</v>
      </c>
    </row>
    <row r="51" spans="1:9" ht="15">
      <c r="A51" s="4" t="str">
        <f>Prioritization!AA59</f>
        <v/>
      </c>
      <c r="B51" s="4" t="str">
        <f>IF(Prioritization!B59&lt;&gt;"",Prioritization!B59,"")</f>
        <v/>
      </c>
      <c r="C51" s="4" t="str">
        <f>IF(Prioritization!C59&lt;&gt;"",Prioritization!C59,"")</f>
        <v/>
      </c>
      <c r="D51" s="4" t="str">
        <f>IF(Prioritization!D59&lt;&gt;"",Prioritization!D59,"")</f>
        <v/>
      </c>
      <c r="E51" s="4" t="str">
        <f>IF(Prioritization!E59&lt;&gt;"",Prioritization!E59,"")</f>
        <v/>
      </c>
      <c r="F51" s="4" t="str">
        <f>IF(Prioritization!F59&lt;&gt;0,Prioritization!F59,"")</f>
        <v/>
      </c>
      <c r="G51" s="4" t="str">
        <f>IF(Prioritization!X59&lt;&gt;"",Prioritization!X59,"")</f>
        <v/>
      </c>
      <c r="H51" s="75">
        <f>Prioritization!Y59</f>
        <v>0</v>
      </c>
      <c r="I51" s="75">
        <f t="shared" si="0"/>
        <v>150000</v>
      </c>
    </row>
    <row r="52" spans="1:9" ht="15">
      <c r="A52" s="4" t="str">
        <f>Prioritization!AA60</f>
        <v/>
      </c>
      <c r="B52" s="4" t="str">
        <f>IF(Prioritization!B60&lt;&gt;"",Prioritization!B60,"")</f>
        <v/>
      </c>
      <c r="C52" s="4" t="str">
        <f>IF(Prioritization!C60&lt;&gt;"",Prioritization!C60,"")</f>
        <v/>
      </c>
      <c r="D52" s="4" t="str">
        <f>IF(Prioritization!D60&lt;&gt;"",Prioritization!D60,"")</f>
        <v/>
      </c>
      <c r="E52" s="4" t="str">
        <f>IF(Prioritization!E60&lt;&gt;"",Prioritization!E60,"")</f>
        <v/>
      </c>
      <c r="F52" s="4" t="str">
        <f>IF(Prioritization!F60&lt;&gt;0,Prioritization!F60,"")</f>
        <v/>
      </c>
      <c r="G52" s="4" t="str">
        <f>IF(Prioritization!X60&lt;&gt;"",Prioritization!X60,"")</f>
        <v/>
      </c>
      <c r="H52" s="75">
        <f>Prioritization!Y60</f>
        <v>0</v>
      </c>
      <c r="I52" s="75">
        <f t="shared" si="0"/>
        <v>150000</v>
      </c>
    </row>
    <row r="53" spans="1:9" ht="15">
      <c r="A53" s="4" t="str">
        <f>Prioritization!AA61</f>
        <v/>
      </c>
      <c r="B53" s="4" t="str">
        <f>IF(Prioritization!B61&lt;&gt;"",Prioritization!B61,"")</f>
        <v/>
      </c>
      <c r="C53" s="4" t="str">
        <f>IF(Prioritization!C61&lt;&gt;"",Prioritization!C61,"")</f>
        <v/>
      </c>
      <c r="D53" s="4" t="str">
        <f>IF(Prioritization!D61&lt;&gt;"",Prioritization!D61,"")</f>
        <v/>
      </c>
      <c r="E53" s="4" t="str">
        <f>IF(Prioritization!E61&lt;&gt;"",Prioritization!E61,"")</f>
        <v/>
      </c>
      <c r="F53" s="4" t="str">
        <f>IF(Prioritization!F61&lt;&gt;0,Prioritization!F61,"")</f>
        <v/>
      </c>
      <c r="G53" s="4" t="str">
        <f>IF(Prioritization!X61&lt;&gt;"",Prioritization!X61,"")</f>
        <v/>
      </c>
      <c r="H53" s="75">
        <f>Prioritization!Y61</f>
        <v>0</v>
      </c>
      <c r="I53" s="75">
        <f t="shared" si="0"/>
        <v>150000</v>
      </c>
    </row>
    <row r="54" spans="1:9" ht="15">
      <c r="A54" s="4" t="str">
        <f>Prioritization!AA62</f>
        <v/>
      </c>
      <c r="B54" s="4" t="str">
        <f>IF(Prioritization!B62&lt;&gt;"",Prioritization!B62,"")</f>
        <v/>
      </c>
      <c r="C54" s="4" t="str">
        <f>IF(Prioritization!C62&lt;&gt;"",Prioritization!C62,"")</f>
        <v/>
      </c>
      <c r="D54" s="4" t="str">
        <f>IF(Prioritization!D62&lt;&gt;"",Prioritization!D62,"")</f>
        <v/>
      </c>
      <c r="E54" s="4" t="str">
        <f>IF(Prioritization!E62&lt;&gt;"",Prioritization!E62,"")</f>
        <v/>
      </c>
      <c r="F54" s="4" t="str">
        <f>IF(Prioritization!F62&lt;&gt;0,Prioritization!F62,"")</f>
        <v/>
      </c>
      <c r="G54" s="4" t="str">
        <f>IF(Prioritization!X62&lt;&gt;"",Prioritization!X62,"")</f>
        <v/>
      </c>
      <c r="H54" s="75">
        <f>Prioritization!Y62</f>
        <v>0</v>
      </c>
      <c r="I54" s="75">
        <f t="shared" si="0"/>
        <v>150000</v>
      </c>
    </row>
    <row r="55" spans="1:9" ht="15">
      <c r="A55" s="4" t="str">
        <f>Prioritization!AA63</f>
        <v/>
      </c>
      <c r="B55" s="4" t="str">
        <f>IF(Prioritization!B63&lt;&gt;"",Prioritization!B63,"")</f>
        <v/>
      </c>
      <c r="C55" s="4" t="str">
        <f>IF(Prioritization!C63&lt;&gt;"",Prioritization!C63,"")</f>
        <v/>
      </c>
      <c r="D55" s="4" t="str">
        <f>IF(Prioritization!D63&lt;&gt;"",Prioritization!D63,"")</f>
        <v/>
      </c>
      <c r="E55" s="4" t="str">
        <f>IF(Prioritization!E63&lt;&gt;"",Prioritization!E63,"")</f>
        <v/>
      </c>
      <c r="F55" s="4" t="str">
        <f>IF(Prioritization!F63&lt;&gt;0,Prioritization!F63,"")</f>
        <v/>
      </c>
      <c r="G55" s="4" t="str">
        <f>IF(Prioritization!X63&lt;&gt;"",Prioritization!X63,"")</f>
        <v/>
      </c>
      <c r="H55" s="75">
        <f>Prioritization!Y63</f>
        <v>0</v>
      </c>
      <c r="I55" s="75">
        <f t="shared" si="0"/>
        <v>150000</v>
      </c>
    </row>
    <row r="56" spans="1:9" ht="15">
      <c r="A56" s="4" t="str">
        <f>Prioritization!AA64</f>
        <v/>
      </c>
      <c r="B56" s="4" t="str">
        <f>IF(Prioritization!B64&lt;&gt;"",Prioritization!B64,"")</f>
        <v/>
      </c>
      <c r="C56" s="4" t="str">
        <f>IF(Prioritization!C64&lt;&gt;"",Prioritization!C64,"")</f>
        <v/>
      </c>
      <c r="D56" s="4" t="str">
        <f>IF(Prioritization!D64&lt;&gt;"",Prioritization!D64,"")</f>
        <v/>
      </c>
      <c r="E56" s="4" t="str">
        <f>IF(Prioritization!E64&lt;&gt;"",Prioritization!E64,"")</f>
        <v/>
      </c>
      <c r="F56" s="4" t="str">
        <f>IF(Prioritization!F64&lt;&gt;0,Prioritization!F64,"")</f>
        <v/>
      </c>
      <c r="G56" s="4" t="str">
        <f>IF(Prioritization!X64&lt;&gt;"",Prioritization!X64,"")</f>
        <v/>
      </c>
      <c r="H56" s="75">
        <f>Prioritization!Y64</f>
        <v>0</v>
      </c>
      <c r="I56" s="75">
        <f t="shared" si="0"/>
        <v>150000</v>
      </c>
    </row>
    <row r="57" spans="1:9" ht="15">
      <c r="A57" s="4" t="str">
        <f>Prioritization!AA65</f>
        <v/>
      </c>
      <c r="B57" s="4" t="str">
        <f>IF(Prioritization!B65&lt;&gt;"",Prioritization!B65,"")</f>
        <v/>
      </c>
      <c r="C57" s="4" t="str">
        <f>IF(Prioritization!C65&lt;&gt;"",Prioritization!C65,"")</f>
        <v/>
      </c>
      <c r="D57" s="4" t="str">
        <f>IF(Prioritization!D65&lt;&gt;"",Prioritization!D65,"")</f>
        <v/>
      </c>
      <c r="E57" s="4" t="str">
        <f>IF(Prioritization!E65&lt;&gt;"",Prioritization!E65,"")</f>
        <v/>
      </c>
      <c r="F57" s="4" t="str">
        <f>IF(Prioritization!F65&lt;&gt;0,Prioritization!F65,"")</f>
        <v/>
      </c>
      <c r="G57" s="4" t="str">
        <f>IF(Prioritization!X65&lt;&gt;"",Prioritization!X65,"")</f>
        <v/>
      </c>
      <c r="H57" s="75">
        <f>Prioritization!Y65</f>
        <v>0</v>
      </c>
      <c r="I57" s="75">
        <f t="shared" si="0"/>
        <v>150000</v>
      </c>
    </row>
    <row r="58" spans="1:9" ht="15">
      <c r="A58" s="4" t="str">
        <f>Prioritization!AA66</f>
        <v/>
      </c>
      <c r="B58" s="4" t="str">
        <f>IF(Prioritization!B66&lt;&gt;"",Prioritization!B66,"")</f>
        <v/>
      </c>
      <c r="C58" s="4" t="str">
        <f>IF(Prioritization!C66&lt;&gt;"",Prioritization!C66,"")</f>
        <v/>
      </c>
      <c r="D58" s="4" t="str">
        <f>IF(Prioritization!D66&lt;&gt;"",Prioritization!D66,"")</f>
        <v/>
      </c>
      <c r="E58" s="4" t="str">
        <f>IF(Prioritization!E66&lt;&gt;"",Prioritization!E66,"")</f>
        <v/>
      </c>
      <c r="F58" s="4" t="str">
        <f>IF(Prioritization!F66&lt;&gt;0,Prioritization!F66,"")</f>
        <v/>
      </c>
      <c r="G58" s="4" t="str">
        <f>IF(Prioritization!X66&lt;&gt;"",Prioritization!X66,"")</f>
        <v/>
      </c>
      <c r="H58" s="75">
        <f>Prioritization!Y66</f>
        <v>0</v>
      </c>
      <c r="I58" s="75">
        <f t="shared" si="0"/>
        <v>150000</v>
      </c>
    </row>
    <row r="59" spans="1:9" ht="15">
      <c r="A59" s="4" t="str">
        <f>Prioritization!AA67</f>
        <v/>
      </c>
      <c r="B59" s="4" t="str">
        <f>IF(Prioritization!B67&lt;&gt;"",Prioritization!B67,"")</f>
        <v/>
      </c>
      <c r="C59" s="4" t="str">
        <f>IF(Prioritization!C67&lt;&gt;"",Prioritization!C67,"")</f>
        <v/>
      </c>
      <c r="D59" s="4" t="str">
        <f>IF(Prioritization!D67&lt;&gt;"",Prioritization!D67,"")</f>
        <v/>
      </c>
      <c r="E59" s="4" t="str">
        <f>IF(Prioritization!E67&lt;&gt;"",Prioritization!E67,"")</f>
        <v/>
      </c>
      <c r="F59" s="4" t="str">
        <f>IF(Prioritization!F67&lt;&gt;0,Prioritization!F67,"")</f>
        <v/>
      </c>
      <c r="G59" s="4" t="str">
        <f>IF(Prioritization!X67&lt;&gt;"",Prioritization!X67,"")</f>
        <v/>
      </c>
      <c r="H59" s="75">
        <f>Prioritization!Y67</f>
        <v>0</v>
      </c>
      <c r="I59" s="75">
        <f t="shared" si="0"/>
        <v>150000</v>
      </c>
    </row>
    <row r="60" spans="1:9" ht="15">
      <c r="A60" s="4" t="str">
        <f>Prioritization!AA68</f>
        <v/>
      </c>
      <c r="B60" s="4" t="str">
        <f>IF(Prioritization!B68&lt;&gt;"",Prioritization!B68,"")</f>
        <v/>
      </c>
      <c r="C60" s="4" t="str">
        <f>IF(Prioritization!C68&lt;&gt;"",Prioritization!C68,"")</f>
        <v/>
      </c>
      <c r="D60" s="4" t="str">
        <f>IF(Prioritization!D68&lt;&gt;"",Prioritization!D68,"")</f>
        <v/>
      </c>
      <c r="E60" s="4" t="str">
        <f>IF(Prioritization!E68&lt;&gt;"",Prioritization!E68,"")</f>
        <v/>
      </c>
      <c r="F60" s="4" t="str">
        <f>IF(Prioritization!F68&lt;&gt;0,Prioritization!F68,"")</f>
        <v/>
      </c>
      <c r="G60" s="4" t="str">
        <f>IF(Prioritization!X68&lt;&gt;"",Prioritization!X68,"")</f>
        <v/>
      </c>
      <c r="H60" s="75">
        <f>Prioritization!Y68</f>
        <v>0</v>
      </c>
      <c r="I60" s="75">
        <f t="shared" si="0"/>
        <v>150000</v>
      </c>
    </row>
    <row r="61" spans="1:9" ht="15">
      <c r="A61" s="4" t="str">
        <f>Prioritization!AA69</f>
        <v/>
      </c>
      <c r="B61" s="4" t="str">
        <f>IF(Prioritization!B69&lt;&gt;"",Prioritization!B69,"")</f>
        <v/>
      </c>
      <c r="C61" s="4" t="str">
        <f>IF(Prioritization!C69&lt;&gt;"",Prioritization!C69,"")</f>
        <v/>
      </c>
      <c r="D61" s="4" t="str">
        <f>IF(Prioritization!D69&lt;&gt;"",Prioritization!D69,"")</f>
        <v/>
      </c>
      <c r="E61" s="4" t="str">
        <f>IF(Prioritization!E69&lt;&gt;"",Prioritization!E69,"")</f>
        <v/>
      </c>
      <c r="F61" s="4" t="str">
        <f>IF(Prioritization!F69&lt;&gt;0,Prioritization!F69,"")</f>
        <v/>
      </c>
      <c r="G61" s="4" t="str">
        <f>IF(Prioritization!X69&lt;&gt;"",Prioritization!X69,"")</f>
        <v/>
      </c>
      <c r="H61" s="75">
        <f>Prioritization!Y69</f>
        <v>0</v>
      </c>
      <c r="I61" s="75">
        <f t="shared" si="0"/>
        <v>150000</v>
      </c>
    </row>
    <row r="62" spans="1:9" ht="15">
      <c r="A62" s="4" t="str">
        <f>Prioritization!AA70</f>
        <v/>
      </c>
      <c r="B62" s="4" t="str">
        <f>IF(Prioritization!B70&lt;&gt;"",Prioritization!B70,"")</f>
        <v/>
      </c>
      <c r="C62" s="4" t="str">
        <f>IF(Prioritization!C70&lt;&gt;"",Prioritization!C70,"")</f>
        <v/>
      </c>
      <c r="D62" s="4" t="str">
        <f>IF(Prioritization!D70&lt;&gt;"",Prioritization!D70,"")</f>
        <v/>
      </c>
      <c r="E62" s="4" t="str">
        <f>IF(Prioritization!E70&lt;&gt;"",Prioritization!E70,"")</f>
        <v/>
      </c>
      <c r="F62" s="4" t="str">
        <f>IF(Prioritization!F70&lt;&gt;0,Prioritization!F70,"")</f>
        <v/>
      </c>
      <c r="G62" s="4" t="str">
        <f>IF(Prioritization!X70&lt;&gt;"",Prioritization!X70,"")</f>
        <v/>
      </c>
      <c r="H62" s="75">
        <f>Prioritization!Y70</f>
        <v>0</v>
      </c>
      <c r="I62" s="75">
        <f t="shared" si="0"/>
        <v>150000</v>
      </c>
    </row>
    <row r="63" spans="1:9" ht="15">
      <c r="A63" s="4" t="str">
        <f>Prioritization!AA71</f>
        <v/>
      </c>
      <c r="B63" s="4" t="str">
        <f>IF(Prioritization!B71&lt;&gt;"",Prioritization!B71,"")</f>
        <v/>
      </c>
      <c r="C63" s="4" t="str">
        <f>IF(Prioritization!C71&lt;&gt;"",Prioritization!C71,"")</f>
        <v/>
      </c>
      <c r="D63" s="4" t="str">
        <f>IF(Prioritization!D71&lt;&gt;"",Prioritization!D71,"")</f>
        <v/>
      </c>
      <c r="E63" s="4" t="str">
        <f>IF(Prioritization!E71&lt;&gt;"",Prioritization!E71,"")</f>
        <v/>
      </c>
      <c r="F63" s="4" t="str">
        <f>IF(Prioritization!F71&lt;&gt;0,Prioritization!F71,"")</f>
        <v/>
      </c>
      <c r="G63" s="4" t="str">
        <f>IF(Prioritization!X71&lt;&gt;"",Prioritization!X71,"")</f>
        <v/>
      </c>
      <c r="H63" s="75">
        <f>Prioritization!Y71</f>
        <v>0</v>
      </c>
      <c r="I63" s="75">
        <f t="shared" si="0"/>
        <v>150000</v>
      </c>
    </row>
    <row r="64" spans="1:9" ht="15">
      <c r="A64" s="4" t="str">
        <f>Prioritization!AA72</f>
        <v/>
      </c>
      <c r="B64" s="4" t="str">
        <f>IF(Prioritization!B72&lt;&gt;"",Prioritization!B72,"")</f>
        <v/>
      </c>
      <c r="C64" s="4" t="str">
        <f>IF(Prioritization!C72&lt;&gt;"",Prioritization!C72,"")</f>
        <v/>
      </c>
      <c r="D64" s="4" t="str">
        <f>IF(Prioritization!D72&lt;&gt;"",Prioritization!D72,"")</f>
        <v/>
      </c>
      <c r="E64" s="4" t="str">
        <f>IF(Prioritization!E72&lt;&gt;"",Prioritization!E72,"")</f>
        <v/>
      </c>
      <c r="F64" s="4" t="str">
        <f>IF(Prioritization!F72&lt;&gt;0,Prioritization!F72,"")</f>
        <v/>
      </c>
      <c r="G64" s="4" t="str">
        <f>IF(Prioritization!X72&lt;&gt;"",Prioritization!X72,"")</f>
        <v/>
      </c>
      <c r="H64" s="75">
        <f>Prioritization!Y72</f>
        <v>0</v>
      </c>
      <c r="I64" s="75">
        <f t="shared" si="0"/>
        <v>150000</v>
      </c>
    </row>
    <row r="65" spans="1:9" ht="15">
      <c r="A65" s="4" t="str">
        <f>Prioritization!AA73</f>
        <v/>
      </c>
      <c r="B65" s="4" t="str">
        <f>IF(Prioritization!B73&lt;&gt;"",Prioritization!B73,"")</f>
        <v/>
      </c>
      <c r="C65" s="4" t="str">
        <f>IF(Prioritization!C73&lt;&gt;"",Prioritization!C73,"")</f>
        <v/>
      </c>
      <c r="D65" s="4" t="str">
        <f>IF(Prioritization!D73&lt;&gt;"",Prioritization!D73,"")</f>
        <v/>
      </c>
      <c r="E65" s="4" t="str">
        <f>IF(Prioritization!E73&lt;&gt;"",Prioritization!E73,"")</f>
        <v/>
      </c>
      <c r="F65" s="4" t="str">
        <f>IF(Prioritization!F73&lt;&gt;0,Prioritization!F73,"")</f>
        <v/>
      </c>
      <c r="G65" s="4" t="str">
        <f>IF(Prioritization!X73&lt;&gt;"",Prioritization!X73,"")</f>
        <v/>
      </c>
      <c r="H65" s="75">
        <f>Prioritization!Y73</f>
        <v>0</v>
      </c>
      <c r="I65" s="75">
        <f t="shared" si="0"/>
        <v>150000</v>
      </c>
    </row>
    <row r="66" spans="1:9" ht="15">
      <c r="A66" s="4" t="str">
        <f>Prioritization!AA74</f>
        <v/>
      </c>
      <c r="B66" s="4" t="str">
        <f>IF(Prioritization!B74&lt;&gt;"",Prioritization!B74,"")</f>
        <v/>
      </c>
      <c r="C66" s="4" t="str">
        <f>IF(Prioritization!C74&lt;&gt;"",Prioritization!C74,"")</f>
        <v/>
      </c>
      <c r="D66" s="4" t="str">
        <f>IF(Prioritization!D74&lt;&gt;"",Prioritization!D74,"")</f>
        <v/>
      </c>
      <c r="E66" s="4" t="str">
        <f>IF(Prioritization!E74&lt;&gt;"",Prioritization!E74,"")</f>
        <v/>
      </c>
      <c r="F66" s="4" t="str">
        <f>IF(Prioritization!F74&lt;&gt;0,Prioritization!F74,"")</f>
        <v/>
      </c>
      <c r="G66" s="4" t="str">
        <f>IF(Prioritization!X74&lt;&gt;"",Prioritization!X74,"")</f>
        <v/>
      </c>
      <c r="H66" s="75">
        <f>Prioritization!Y74</f>
        <v>0</v>
      </c>
      <c r="I66" s="75">
        <f t="shared" si="0"/>
        <v>150000</v>
      </c>
    </row>
    <row r="67" spans="1:9" ht="15">
      <c r="A67" s="4" t="str">
        <f>Prioritization!AA75</f>
        <v/>
      </c>
      <c r="B67" s="4" t="str">
        <f>IF(Prioritization!B75&lt;&gt;"",Prioritization!B75,"")</f>
        <v/>
      </c>
      <c r="C67" s="4" t="str">
        <f>IF(Prioritization!C75&lt;&gt;"",Prioritization!C75,"")</f>
        <v/>
      </c>
      <c r="D67" s="4" t="str">
        <f>IF(Prioritization!D75&lt;&gt;"",Prioritization!D75,"")</f>
        <v/>
      </c>
      <c r="E67" s="4" t="str">
        <f>IF(Prioritization!E75&lt;&gt;"",Prioritization!E75,"")</f>
        <v/>
      </c>
      <c r="F67" s="4" t="str">
        <f>IF(Prioritization!F75&lt;&gt;0,Prioritization!F75,"")</f>
        <v/>
      </c>
      <c r="G67" s="4" t="str">
        <f>IF(Prioritization!X75&lt;&gt;"",Prioritization!X75,"")</f>
        <v/>
      </c>
      <c r="H67" s="75">
        <f>Prioritization!Y75</f>
        <v>0</v>
      </c>
      <c r="I67" s="75">
        <f t="shared" si="0"/>
        <v>150000</v>
      </c>
    </row>
    <row r="68" spans="1:9" ht="15">
      <c r="A68" s="4" t="str">
        <f>Prioritization!AA76</f>
        <v/>
      </c>
      <c r="B68" s="4" t="str">
        <f>IF(Prioritization!B76&lt;&gt;"",Prioritization!B76,"")</f>
        <v/>
      </c>
      <c r="C68" s="4" t="str">
        <f>IF(Prioritization!C76&lt;&gt;"",Prioritization!C76,"")</f>
        <v/>
      </c>
      <c r="D68" s="4" t="str">
        <f>IF(Prioritization!D76&lt;&gt;"",Prioritization!D76,"")</f>
        <v/>
      </c>
      <c r="E68" s="4" t="str">
        <f>IF(Prioritization!E76&lt;&gt;"",Prioritization!E76,"")</f>
        <v/>
      </c>
      <c r="F68" s="4" t="str">
        <f>IF(Prioritization!F76&lt;&gt;0,Prioritization!F76,"")</f>
        <v/>
      </c>
      <c r="G68" s="4" t="str">
        <f>IF(Prioritization!X76&lt;&gt;"",Prioritization!X76,"")</f>
        <v/>
      </c>
      <c r="H68" s="75">
        <f>Prioritization!Y76</f>
        <v>0</v>
      </c>
      <c r="I68" s="75">
        <f t="shared" si="0"/>
        <v>150000</v>
      </c>
    </row>
    <row r="69" spans="1:9" ht="15">
      <c r="A69" s="4" t="str">
        <f>Prioritization!AA77</f>
        <v/>
      </c>
      <c r="B69" s="4" t="str">
        <f>IF(Prioritization!B77&lt;&gt;"",Prioritization!B77,"")</f>
        <v/>
      </c>
      <c r="C69" s="4" t="str">
        <f>IF(Prioritization!C77&lt;&gt;"",Prioritization!C77,"")</f>
        <v/>
      </c>
      <c r="D69" s="4" t="str">
        <f>IF(Prioritization!D77&lt;&gt;"",Prioritization!D77,"")</f>
        <v/>
      </c>
      <c r="E69" s="4" t="str">
        <f>IF(Prioritization!E77&lt;&gt;"",Prioritization!E77,"")</f>
        <v/>
      </c>
      <c r="F69" s="4" t="str">
        <f>IF(Prioritization!F77&lt;&gt;0,Prioritization!F77,"")</f>
        <v/>
      </c>
      <c r="G69" s="4" t="str">
        <f>IF(Prioritization!X77&lt;&gt;"",Prioritization!X77,"")</f>
        <v/>
      </c>
      <c r="H69" s="75">
        <f>Prioritization!Y77</f>
        <v>0</v>
      </c>
      <c r="I69" s="75">
        <f aca="true" t="shared" si="1" ref="I69:I132">I68-H69</f>
        <v>150000</v>
      </c>
    </row>
    <row r="70" spans="1:9" ht="15">
      <c r="A70" s="4" t="str">
        <f>Prioritization!AA78</f>
        <v/>
      </c>
      <c r="B70" s="4" t="str">
        <f>IF(Prioritization!B78&lt;&gt;"",Prioritization!B78,"")</f>
        <v/>
      </c>
      <c r="C70" s="4" t="str">
        <f>IF(Prioritization!C78&lt;&gt;"",Prioritization!C78,"")</f>
        <v/>
      </c>
      <c r="D70" s="4" t="str">
        <f>IF(Prioritization!D78&lt;&gt;"",Prioritization!D78,"")</f>
        <v/>
      </c>
      <c r="E70" s="4" t="str">
        <f>IF(Prioritization!E78&lt;&gt;"",Prioritization!E78,"")</f>
        <v/>
      </c>
      <c r="F70" s="4" t="str">
        <f>IF(Prioritization!F78&lt;&gt;0,Prioritization!F78,"")</f>
        <v/>
      </c>
      <c r="G70" s="4" t="str">
        <f>IF(Prioritization!X78&lt;&gt;"",Prioritization!X78,"")</f>
        <v/>
      </c>
      <c r="H70" s="75">
        <f>Prioritization!Y78</f>
        <v>0</v>
      </c>
      <c r="I70" s="75">
        <f t="shared" si="1"/>
        <v>150000</v>
      </c>
    </row>
    <row r="71" spans="1:9" ht="15">
      <c r="A71" s="4" t="str">
        <f>Prioritization!AA79</f>
        <v/>
      </c>
      <c r="B71" s="4" t="str">
        <f>IF(Prioritization!B79&lt;&gt;"",Prioritization!B79,"")</f>
        <v/>
      </c>
      <c r="C71" s="4" t="str">
        <f>IF(Prioritization!C79&lt;&gt;"",Prioritization!C79,"")</f>
        <v/>
      </c>
      <c r="D71" s="4" t="str">
        <f>IF(Prioritization!D79&lt;&gt;"",Prioritization!D79,"")</f>
        <v/>
      </c>
      <c r="E71" s="4" t="str">
        <f>IF(Prioritization!E79&lt;&gt;"",Prioritization!E79,"")</f>
        <v/>
      </c>
      <c r="F71" s="4" t="str">
        <f>IF(Prioritization!F79&lt;&gt;0,Prioritization!F79,"")</f>
        <v/>
      </c>
      <c r="G71" s="4" t="str">
        <f>IF(Prioritization!X79&lt;&gt;"",Prioritization!X79,"")</f>
        <v/>
      </c>
      <c r="H71" s="75">
        <f>Prioritization!Y79</f>
        <v>0</v>
      </c>
      <c r="I71" s="75">
        <f t="shared" si="1"/>
        <v>150000</v>
      </c>
    </row>
    <row r="72" spans="1:9" ht="15">
      <c r="A72" s="4" t="str">
        <f>Prioritization!AA80</f>
        <v/>
      </c>
      <c r="B72" s="4" t="str">
        <f>IF(Prioritization!B80&lt;&gt;"",Prioritization!B80,"")</f>
        <v/>
      </c>
      <c r="C72" s="4" t="str">
        <f>IF(Prioritization!C80&lt;&gt;"",Prioritization!C80,"")</f>
        <v/>
      </c>
      <c r="D72" s="4" t="str">
        <f>IF(Prioritization!D80&lt;&gt;"",Prioritization!D80,"")</f>
        <v/>
      </c>
      <c r="E72" s="4" t="str">
        <f>IF(Prioritization!E80&lt;&gt;"",Prioritization!E80,"")</f>
        <v/>
      </c>
      <c r="F72" s="4" t="str">
        <f>IF(Prioritization!F80&lt;&gt;0,Prioritization!F80,"")</f>
        <v/>
      </c>
      <c r="G72" s="4" t="str">
        <f>IF(Prioritization!X80&lt;&gt;"",Prioritization!X80,"")</f>
        <v/>
      </c>
      <c r="H72" s="75">
        <f>Prioritization!Y80</f>
        <v>0</v>
      </c>
      <c r="I72" s="75">
        <f t="shared" si="1"/>
        <v>150000</v>
      </c>
    </row>
    <row r="73" spans="1:9" ht="15">
      <c r="A73" s="4" t="str">
        <f>Prioritization!AA81</f>
        <v/>
      </c>
      <c r="B73" s="4" t="str">
        <f>IF(Prioritization!B81&lt;&gt;"",Prioritization!B81,"")</f>
        <v/>
      </c>
      <c r="C73" s="4" t="str">
        <f>IF(Prioritization!C81&lt;&gt;"",Prioritization!C81,"")</f>
        <v/>
      </c>
      <c r="D73" s="4" t="str">
        <f>IF(Prioritization!D81&lt;&gt;"",Prioritization!D81,"")</f>
        <v/>
      </c>
      <c r="E73" s="4" t="str">
        <f>IF(Prioritization!E81&lt;&gt;"",Prioritization!E81,"")</f>
        <v/>
      </c>
      <c r="F73" s="4" t="str">
        <f>IF(Prioritization!F81&lt;&gt;0,Prioritization!F81,"")</f>
        <v/>
      </c>
      <c r="G73" s="4" t="str">
        <f>IF(Prioritization!X81&lt;&gt;"",Prioritization!X81,"")</f>
        <v/>
      </c>
      <c r="H73" s="75">
        <f>Prioritization!Y81</f>
        <v>0</v>
      </c>
      <c r="I73" s="75">
        <f t="shared" si="1"/>
        <v>150000</v>
      </c>
    </row>
    <row r="74" spans="1:9" ht="15">
      <c r="A74" s="4" t="str">
        <f>Prioritization!AA82</f>
        <v/>
      </c>
      <c r="B74" s="4" t="str">
        <f>IF(Prioritization!B82&lt;&gt;"",Prioritization!B82,"")</f>
        <v/>
      </c>
      <c r="C74" s="4" t="str">
        <f>IF(Prioritization!C82&lt;&gt;"",Prioritization!C82,"")</f>
        <v/>
      </c>
      <c r="D74" s="4" t="str">
        <f>IF(Prioritization!D82&lt;&gt;"",Prioritization!D82,"")</f>
        <v/>
      </c>
      <c r="E74" s="4" t="str">
        <f>IF(Prioritization!E82&lt;&gt;"",Prioritization!E82,"")</f>
        <v/>
      </c>
      <c r="F74" s="4" t="str">
        <f>IF(Prioritization!F82&lt;&gt;0,Prioritization!F82,"")</f>
        <v/>
      </c>
      <c r="G74" s="4" t="str">
        <f>IF(Prioritization!X82&lt;&gt;"",Prioritization!X82,"")</f>
        <v/>
      </c>
      <c r="H74" s="75">
        <f>Prioritization!Y82</f>
        <v>0</v>
      </c>
      <c r="I74" s="75">
        <f t="shared" si="1"/>
        <v>150000</v>
      </c>
    </row>
    <row r="75" spans="1:9" ht="15">
      <c r="A75" s="4" t="str">
        <f>Prioritization!AA83</f>
        <v/>
      </c>
      <c r="B75" s="4" t="str">
        <f>IF(Prioritization!B83&lt;&gt;"",Prioritization!B83,"")</f>
        <v/>
      </c>
      <c r="C75" s="4" t="str">
        <f>IF(Prioritization!C83&lt;&gt;"",Prioritization!C83,"")</f>
        <v/>
      </c>
      <c r="D75" s="4" t="str">
        <f>IF(Prioritization!D83&lt;&gt;"",Prioritization!D83,"")</f>
        <v/>
      </c>
      <c r="E75" s="4" t="str">
        <f>IF(Prioritization!E83&lt;&gt;"",Prioritization!E83,"")</f>
        <v/>
      </c>
      <c r="F75" s="4" t="str">
        <f>IF(Prioritization!F83&lt;&gt;0,Prioritization!F83,"")</f>
        <v/>
      </c>
      <c r="G75" s="4" t="str">
        <f>IF(Prioritization!X83&lt;&gt;"",Prioritization!X83,"")</f>
        <v/>
      </c>
      <c r="H75" s="75">
        <f>Prioritization!Y83</f>
        <v>0</v>
      </c>
      <c r="I75" s="75">
        <f t="shared" si="1"/>
        <v>150000</v>
      </c>
    </row>
    <row r="76" spans="1:9" ht="15">
      <c r="A76" s="4" t="str">
        <f>Prioritization!AA84</f>
        <v/>
      </c>
      <c r="B76" s="4" t="str">
        <f>IF(Prioritization!B84&lt;&gt;"",Prioritization!B84,"")</f>
        <v/>
      </c>
      <c r="C76" s="4" t="str">
        <f>IF(Prioritization!C84&lt;&gt;"",Prioritization!C84,"")</f>
        <v/>
      </c>
      <c r="D76" s="4" t="str">
        <f>IF(Prioritization!D84&lt;&gt;"",Prioritization!D84,"")</f>
        <v/>
      </c>
      <c r="E76" s="4" t="str">
        <f>IF(Prioritization!E84&lt;&gt;"",Prioritization!E84,"")</f>
        <v/>
      </c>
      <c r="F76" s="4" t="str">
        <f>IF(Prioritization!F84&lt;&gt;0,Prioritization!F84,"")</f>
        <v/>
      </c>
      <c r="G76" s="4" t="str">
        <f>IF(Prioritization!X84&lt;&gt;"",Prioritization!X84,"")</f>
        <v/>
      </c>
      <c r="H76" s="75">
        <f>Prioritization!Y84</f>
        <v>0</v>
      </c>
      <c r="I76" s="75">
        <f t="shared" si="1"/>
        <v>150000</v>
      </c>
    </row>
    <row r="77" spans="1:9" ht="15">
      <c r="A77" s="4" t="str">
        <f>Prioritization!AA85</f>
        <v/>
      </c>
      <c r="B77" s="4" t="str">
        <f>IF(Prioritization!B85&lt;&gt;"",Prioritization!B85,"")</f>
        <v/>
      </c>
      <c r="C77" s="4" t="str">
        <f>IF(Prioritization!C85&lt;&gt;"",Prioritization!C85,"")</f>
        <v/>
      </c>
      <c r="D77" s="4" t="str">
        <f>IF(Prioritization!D85&lt;&gt;"",Prioritization!D85,"")</f>
        <v/>
      </c>
      <c r="E77" s="4" t="str">
        <f>IF(Prioritization!E85&lt;&gt;"",Prioritization!E85,"")</f>
        <v/>
      </c>
      <c r="F77" s="4" t="str">
        <f>IF(Prioritization!F85&lt;&gt;0,Prioritization!F85,"")</f>
        <v/>
      </c>
      <c r="G77" s="4" t="str">
        <f>IF(Prioritization!X85&lt;&gt;"",Prioritization!X85,"")</f>
        <v/>
      </c>
      <c r="H77" s="75">
        <f>Prioritization!Y85</f>
        <v>0</v>
      </c>
      <c r="I77" s="75">
        <f t="shared" si="1"/>
        <v>150000</v>
      </c>
    </row>
    <row r="78" spans="1:9" ht="15">
      <c r="A78" s="4" t="str">
        <f>Prioritization!AA86</f>
        <v/>
      </c>
      <c r="B78" s="4" t="str">
        <f>IF(Prioritization!B86&lt;&gt;"",Prioritization!B86,"")</f>
        <v/>
      </c>
      <c r="C78" s="4" t="str">
        <f>IF(Prioritization!C86&lt;&gt;"",Prioritization!C86,"")</f>
        <v/>
      </c>
      <c r="D78" s="4" t="str">
        <f>IF(Prioritization!D86&lt;&gt;"",Prioritization!D86,"")</f>
        <v/>
      </c>
      <c r="E78" s="4" t="str">
        <f>IF(Prioritization!E86&lt;&gt;"",Prioritization!E86,"")</f>
        <v/>
      </c>
      <c r="F78" s="4" t="str">
        <f>IF(Prioritization!F86&lt;&gt;0,Prioritization!F86,"")</f>
        <v/>
      </c>
      <c r="G78" s="4" t="str">
        <f>IF(Prioritization!X86&lt;&gt;"",Prioritization!X86,"")</f>
        <v/>
      </c>
      <c r="H78" s="75">
        <f>Prioritization!Y86</f>
        <v>0</v>
      </c>
      <c r="I78" s="75">
        <f t="shared" si="1"/>
        <v>150000</v>
      </c>
    </row>
    <row r="79" spans="1:9" ht="15">
      <c r="A79" s="4" t="str">
        <f>Prioritization!AA87</f>
        <v/>
      </c>
      <c r="B79" s="4" t="str">
        <f>IF(Prioritization!B87&lt;&gt;"",Prioritization!B87,"")</f>
        <v/>
      </c>
      <c r="C79" s="4" t="str">
        <f>IF(Prioritization!C87&lt;&gt;"",Prioritization!C87,"")</f>
        <v/>
      </c>
      <c r="D79" s="4" t="str">
        <f>IF(Prioritization!D87&lt;&gt;"",Prioritization!D87,"")</f>
        <v/>
      </c>
      <c r="E79" s="4" t="str">
        <f>IF(Prioritization!E87&lt;&gt;"",Prioritization!E87,"")</f>
        <v/>
      </c>
      <c r="F79" s="4" t="str">
        <f>IF(Prioritization!F87&lt;&gt;0,Prioritization!F87,"")</f>
        <v/>
      </c>
      <c r="G79" s="4" t="str">
        <f>IF(Prioritization!X87&lt;&gt;"",Prioritization!X87,"")</f>
        <v/>
      </c>
      <c r="H79" s="75">
        <f>Prioritization!Y87</f>
        <v>0</v>
      </c>
      <c r="I79" s="75">
        <f t="shared" si="1"/>
        <v>150000</v>
      </c>
    </row>
    <row r="80" spans="1:9" ht="15">
      <c r="A80" s="4" t="str">
        <f>Prioritization!AA88</f>
        <v/>
      </c>
      <c r="B80" s="4" t="str">
        <f>IF(Prioritization!B88&lt;&gt;"",Prioritization!B88,"")</f>
        <v/>
      </c>
      <c r="C80" s="4" t="str">
        <f>IF(Prioritization!C88&lt;&gt;"",Prioritization!C88,"")</f>
        <v/>
      </c>
      <c r="D80" s="4" t="str">
        <f>IF(Prioritization!D88&lt;&gt;"",Prioritization!D88,"")</f>
        <v/>
      </c>
      <c r="E80" s="4" t="str">
        <f>IF(Prioritization!E88&lt;&gt;"",Prioritization!E88,"")</f>
        <v/>
      </c>
      <c r="F80" s="4" t="str">
        <f>IF(Prioritization!F88&lt;&gt;0,Prioritization!F88,"")</f>
        <v/>
      </c>
      <c r="G80" s="4" t="str">
        <f>IF(Prioritization!X88&lt;&gt;"",Prioritization!X88,"")</f>
        <v/>
      </c>
      <c r="H80" s="75">
        <f>Prioritization!Y88</f>
        <v>0</v>
      </c>
      <c r="I80" s="75">
        <f t="shared" si="1"/>
        <v>150000</v>
      </c>
    </row>
    <row r="81" spans="1:9" ht="15">
      <c r="A81" s="4" t="str">
        <f>Prioritization!AA89</f>
        <v/>
      </c>
      <c r="B81" s="4" t="str">
        <f>IF(Prioritization!B89&lt;&gt;"",Prioritization!B89,"")</f>
        <v/>
      </c>
      <c r="C81" s="4" t="str">
        <f>IF(Prioritization!C89&lt;&gt;"",Prioritization!C89,"")</f>
        <v/>
      </c>
      <c r="D81" s="4" t="str">
        <f>IF(Prioritization!D89&lt;&gt;"",Prioritization!D89,"")</f>
        <v/>
      </c>
      <c r="E81" s="4" t="str">
        <f>IF(Prioritization!E89&lt;&gt;"",Prioritization!E89,"")</f>
        <v/>
      </c>
      <c r="F81" s="4" t="str">
        <f>IF(Prioritization!F89&lt;&gt;0,Prioritization!F89,"")</f>
        <v/>
      </c>
      <c r="G81" s="4" t="str">
        <f>IF(Prioritization!X89&lt;&gt;"",Prioritization!X89,"")</f>
        <v/>
      </c>
      <c r="H81" s="75">
        <f>Prioritization!Y89</f>
        <v>0</v>
      </c>
      <c r="I81" s="75">
        <f t="shared" si="1"/>
        <v>150000</v>
      </c>
    </row>
    <row r="82" spans="1:9" ht="15">
      <c r="A82" s="4" t="str">
        <f>Prioritization!AA90</f>
        <v/>
      </c>
      <c r="B82" s="4" t="str">
        <f>IF(Prioritization!B90&lt;&gt;"",Prioritization!B90,"")</f>
        <v/>
      </c>
      <c r="C82" s="4" t="str">
        <f>IF(Prioritization!C90&lt;&gt;"",Prioritization!C90,"")</f>
        <v/>
      </c>
      <c r="D82" s="4" t="str">
        <f>IF(Prioritization!D90&lt;&gt;"",Prioritization!D90,"")</f>
        <v/>
      </c>
      <c r="E82" s="4" t="str">
        <f>IF(Prioritization!E90&lt;&gt;"",Prioritization!E90,"")</f>
        <v/>
      </c>
      <c r="F82" s="4" t="str">
        <f>IF(Prioritization!F90&lt;&gt;0,Prioritization!F90,"")</f>
        <v/>
      </c>
      <c r="G82" s="4" t="str">
        <f>IF(Prioritization!X90&lt;&gt;"",Prioritization!X90,"")</f>
        <v/>
      </c>
      <c r="H82" s="75">
        <f>Prioritization!Y90</f>
        <v>0</v>
      </c>
      <c r="I82" s="75">
        <f t="shared" si="1"/>
        <v>150000</v>
      </c>
    </row>
    <row r="83" spans="1:9" ht="15">
      <c r="A83" s="4" t="str">
        <f>Prioritization!AA91</f>
        <v/>
      </c>
      <c r="B83" s="4" t="str">
        <f>IF(Prioritization!B91&lt;&gt;"",Prioritization!B91,"")</f>
        <v/>
      </c>
      <c r="C83" s="4" t="str">
        <f>IF(Prioritization!C91&lt;&gt;"",Prioritization!C91,"")</f>
        <v/>
      </c>
      <c r="D83" s="4" t="str">
        <f>IF(Prioritization!D91&lt;&gt;"",Prioritization!D91,"")</f>
        <v/>
      </c>
      <c r="E83" s="4" t="str">
        <f>IF(Prioritization!E91&lt;&gt;"",Prioritization!E91,"")</f>
        <v/>
      </c>
      <c r="F83" s="4" t="str">
        <f>IF(Prioritization!F91&lt;&gt;0,Prioritization!F91,"")</f>
        <v/>
      </c>
      <c r="G83" s="4" t="str">
        <f>IF(Prioritization!X91&lt;&gt;"",Prioritization!X91,"")</f>
        <v/>
      </c>
      <c r="H83" s="75">
        <f>Prioritization!Y91</f>
        <v>0</v>
      </c>
      <c r="I83" s="75">
        <f t="shared" si="1"/>
        <v>150000</v>
      </c>
    </row>
    <row r="84" spans="1:9" ht="15">
      <c r="A84" s="4" t="str">
        <f>Prioritization!AA92</f>
        <v/>
      </c>
      <c r="B84" s="4" t="str">
        <f>IF(Prioritization!B92&lt;&gt;"",Prioritization!B92,"")</f>
        <v/>
      </c>
      <c r="C84" s="4" t="str">
        <f>IF(Prioritization!C92&lt;&gt;"",Prioritization!C92,"")</f>
        <v/>
      </c>
      <c r="D84" s="4" t="str">
        <f>IF(Prioritization!D92&lt;&gt;"",Prioritization!D92,"")</f>
        <v/>
      </c>
      <c r="E84" s="4" t="str">
        <f>IF(Prioritization!E92&lt;&gt;"",Prioritization!E92,"")</f>
        <v/>
      </c>
      <c r="F84" s="4" t="str">
        <f>IF(Prioritization!F92&lt;&gt;0,Prioritization!F92,"")</f>
        <v/>
      </c>
      <c r="G84" s="4" t="str">
        <f>IF(Prioritization!X92&lt;&gt;"",Prioritization!X92,"")</f>
        <v/>
      </c>
      <c r="H84" s="75">
        <f>Prioritization!Y92</f>
        <v>0</v>
      </c>
      <c r="I84" s="75">
        <f t="shared" si="1"/>
        <v>150000</v>
      </c>
    </row>
    <row r="85" spans="1:9" ht="15">
      <c r="A85" s="4" t="str">
        <f>Prioritization!AA93</f>
        <v/>
      </c>
      <c r="B85" s="4" t="str">
        <f>IF(Prioritization!B93&lt;&gt;"",Prioritization!B93,"")</f>
        <v/>
      </c>
      <c r="C85" s="4" t="str">
        <f>IF(Prioritization!C93&lt;&gt;"",Prioritization!C93,"")</f>
        <v/>
      </c>
      <c r="D85" s="4" t="str">
        <f>IF(Prioritization!D93&lt;&gt;"",Prioritization!D93,"")</f>
        <v/>
      </c>
      <c r="E85" s="4" t="str">
        <f>IF(Prioritization!E93&lt;&gt;"",Prioritization!E93,"")</f>
        <v/>
      </c>
      <c r="F85" s="4" t="str">
        <f>IF(Prioritization!F93&lt;&gt;0,Prioritization!F93,"")</f>
        <v/>
      </c>
      <c r="G85" s="4" t="str">
        <f>IF(Prioritization!X93&lt;&gt;"",Prioritization!X93,"")</f>
        <v/>
      </c>
      <c r="H85" s="75">
        <f>Prioritization!Y93</f>
        <v>0</v>
      </c>
      <c r="I85" s="75">
        <f t="shared" si="1"/>
        <v>150000</v>
      </c>
    </row>
    <row r="86" spans="1:9" ht="15">
      <c r="A86" s="4" t="str">
        <f>Prioritization!AA94</f>
        <v/>
      </c>
      <c r="B86" s="4" t="str">
        <f>IF(Prioritization!B94&lt;&gt;"",Prioritization!B94,"")</f>
        <v/>
      </c>
      <c r="C86" s="4" t="str">
        <f>IF(Prioritization!C94&lt;&gt;"",Prioritization!C94,"")</f>
        <v/>
      </c>
      <c r="D86" s="4" t="str">
        <f>IF(Prioritization!D94&lt;&gt;"",Prioritization!D94,"")</f>
        <v/>
      </c>
      <c r="E86" s="4" t="str">
        <f>IF(Prioritization!E94&lt;&gt;"",Prioritization!E94,"")</f>
        <v/>
      </c>
      <c r="F86" s="4" t="str">
        <f>IF(Prioritization!F94&lt;&gt;0,Prioritization!F94,"")</f>
        <v/>
      </c>
      <c r="G86" s="4" t="str">
        <f>IF(Prioritization!X94&lt;&gt;"",Prioritization!X94,"")</f>
        <v/>
      </c>
      <c r="H86" s="75">
        <f>Prioritization!Y94</f>
        <v>0</v>
      </c>
      <c r="I86" s="75">
        <f t="shared" si="1"/>
        <v>150000</v>
      </c>
    </row>
    <row r="87" spans="1:9" ht="15">
      <c r="A87" s="4" t="str">
        <f>Prioritization!AA95</f>
        <v/>
      </c>
      <c r="B87" s="4" t="str">
        <f>IF(Prioritization!B95&lt;&gt;"",Prioritization!B95,"")</f>
        <v/>
      </c>
      <c r="C87" s="4" t="str">
        <f>IF(Prioritization!C95&lt;&gt;"",Prioritization!C95,"")</f>
        <v/>
      </c>
      <c r="D87" s="4" t="str">
        <f>IF(Prioritization!D95&lt;&gt;"",Prioritization!D95,"")</f>
        <v/>
      </c>
      <c r="E87" s="4" t="str">
        <f>IF(Prioritization!E95&lt;&gt;"",Prioritization!E95,"")</f>
        <v/>
      </c>
      <c r="F87" s="4" t="str">
        <f>IF(Prioritization!F95&lt;&gt;0,Prioritization!F95,"")</f>
        <v/>
      </c>
      <c r="G87" s="4" t="str">
        <f>IF(Prioritization!X95&lt;&gt;"",Prioritization!X95,"")</f>
        <v/>
      </c>
      <c r="H87" s="75">
        <f>Prioritization!Y95</f>
        <v>0</v>
      </c>
      <c r="I87" s="75">
        <f t="shared" si="1"/>
        <v>150000</v>
      </c>
    </row>
    <row r="88" spans="1:9" ht="15">
      <c r="A88" s="4" t="str">
        <f>Prioritization!AA96</f>
        <v/>
      </c>
      <c r="B88" s="4" t="str">
        <f>IF(Prioritization!B96&lt;&gt;"",Prioritization!B96,"")</f>
        <v/>
      </c>
      <c r="C88" s="4" t="str">
        <f>IF(Prioritization!C96&lt;&gt;"",Prioritization!C96,"")</f>
        <v/>
      </c>
      <c r="D88" s="4" t="str">
        <f>IF(Prioritization!D96&lt;&gt;"",Prioritization!D96,"")</f>
        <v/>
      </c>
      <c r="E88" s="4" t="str">
        <f>IF(Prioritization!E96&lt;&gt;"",Prioritization!E96,"")</f>
        <v/>
      </c>
      <c r="F88" s="4" t="str">
        <f>IF(Prioritization!F96&lt;&gt;0,Prioritization!F96,"")</f>
        <v/>
      </c>
      <c r="G88" s="4" t="str">
        <f>IF(Prioritization!X96&lt;&gt;"",Prioritization!X96,"")</f>
        <v/>
      </c>
      <c r="H88" s="75">
        <f>Prioritization!Y96</f>
        <v>0</v>
      </c>
      <c r="I88" s="75">
        <f t="shared" si="1"/>
        <v>150000</v>
      </c>
    </row>
    <row r="89" spans="1:9" ht="15">
      <c r="A89" s="4" t="str">
        <f>Prioritization!AA97</f>
        <v/>
      </c>
      <c r="B89" s="4" t="str">
        <f>IF(Prioritization!B97&lt;&gt;"",Prioritization!B97,"")</f>
        <v/>
      </c>
      <c r="C89" s="4" t="str">
        <f>IF(Prioritization!C97&lt;&gt;"",Prioritization!C97,"")</f>
        <v/>
      </c>
      <c r="D89" s="4" t="str">
        <f>IF(Prioritization!D97&lt;&gt;"",Prioritization!D97,"")</f>
        <v/>
      </c>
      <c r="E89" s="4" t="str">
        <f>IF(Prioritization!E97&lt;&gt;"",Prioritization!E97,"")</f>
        <v/>
      </c>
      <c r="F89" s="4" t="str">
        <f>IF(Prioritization!F97&lt;&gt;0,Prioritization!F97,"")</f>
        <v/>
      </c>
      <c r="G89" s="4" t="str">
        <f>IF(Prioritization!X97&lt;&gt;"",Prioritization!X97,"")</f>
        <v/>
      </c>
      <c r="H89" s="75">
        <f>Prioritization!Y97</f>
        <v>0</v>
      </c>
      <c r="I89" s="75">
        <f t="shared" si="1"/>
        <v>150000</v>
      </c>
    </row>
    <row r="90" spans="1:9" ht="15">
      <c r="A90" s="4" t="str">
        <f>Prioritization!AA98</f>
        <v/>
      </c>
      <c r="B90" s="4" t="str">
        <f>IF(Prioritization!B98&lt;&gt;"",Prioritization!B98,"")</f>
        <v/>
      </c>
      <c r="C90" s="4" t="str">
        <f>IF(Prioritization!C98&lt;&gt;"",Prioritization!C98,"")</f>
        <v/>
      </c>
      <c r="D90" s="4" t="str">
        <f>IF(Prioritization!D98&lt;&gt;"",Prioritization!D98,"")</f>
        <v/>
      </c>
      <c r="E90" s="4" t="str">
        <f>IF(Prioritization!E98&lt;&gt;"",Prioritization!E98,"")</f>
        <v/>
      </c>
      <c r="F90" s="4" t="str">
        <f>IF(Prioritization!F98&lt;&gt;0,Prioritization!F98,"")</f>
        <v/>
      </c>
      <c r="G90" s="4" t="str">
        <f>IF(Prioritization!X98&lt;&gt;"",Prioritization!X98,"")</f>
        <v/>
      </c>
      <c r="H90" s="75">
        <f>Prioritization!Y98</f>
        <v>0</v>
      </c>
      <c r="I90" s="75">
        <f t="shared" si="1"/>
        <v>150000</v>
      </c>
    </row>
    <row r="91" spans="1:9" ht="15">
      <c r="A91" s="4" t="str">
        <f>Prioritization!AA99</f>
        <v/>
      </c>
      <c r="B91" s="4" t="str">
        <f>IF(Prioritization!B99&lt;&gt;"",Prioritization!B99,"")</f>
        <v/>
      </c>
      <c r="C91" s="4" t="str">
        <f>IF(Prioritization!C99&lt;&gt;"",Prioritization!C99,"")</f>
        <v/>
      </c>
      <c r="D91" s="4" t="str">
        <f>IF(Prioritization!D99&lt;&gt;"",Prioritization!D99,"")</f>
        <v/>
      </c>
      <c r="E91" s="4" t="str">
        <f>IF(Prioritization!E99&lt;&gt;"",Prioritization!E99,"")</f>
        <v/>
      </c>
      <c r="F91" s="4" t="str">
        <f>IF(Prioritization!F99&lt;&gt;0,Prioritization!F99,"")</f>
        <v/>
      </c>
      <c r="G91" s="4" t="str">
        <f>IF(Prioritization!X99&lt;&gt;"",Prioritization!X99,"")</f>
        <v/>
      </c>
      <c r="H91" s="75">
        <f>Prioritization!Y99</f>
        <v>0</v>
      </c>
      <c r="I91" s="75">
        <f t="shared" si="1"/>
        <v>150000</v>
      </c>
    </row>
    <row r="92" spans="1:9" ht="15">
      <c r="A92" s="4" t="str">
        <f>Prioritization!AA100</f>
        <v/>
      </c>
      <c r="B92" s="4" t="str">
        <f>IF(Prioritization!B100&lt;&gt;"",Prioritization!B100,"")</f>
        <v/>
      </c>
      <c r="C92" s="4" t="str">
        <f>IF(Prioritization!C100&lt;&gt;"",Prioritization!C100,"")</f>
        <v/>
      </c>
      <c r="D92" s="4" t="str">
        <f>IF(Prioritization!D100&lt;&gt;"",Prioritization!D100,"")</f>
        <v/>
      </c>
      <c r="E92" s="4" t="str">
        <f>IF(Prioritization!E100&lt;&gt;"",Prioritization!E100,"")</f>
        <v/>
      </c>
      <c r="F92" s="4" t="str">
        <f>IF(Prioritization!F100&lt;&gt;0,Prioritization!F100,"")</f>
        <v/>
      </c>
      <c r="G92" s="4" t="str">
        <f>IF(Prioritization!X100&lt;&gt;"",Prioritization!X100,"")</f>
        <v/>
      </c>
      <c r="H92" s="75">
        <f>Prioritization!Y100</f>
        <v>0</v>
      </c>
      <c r="I92" s="75">
        <f t="shared" si="1"/>
        <v>150000</v>
      </c>
    </row>
    <row r="93" spans="1:9" ht="15">
      <c r="A93" s="4" t="str">
        <f>Prioritization!AA101</f>
        <v/>
      </c>
      <c r="B93" s="4" t="str">
        <f>IF(Prioritization!B101&lt;&gt;"",Prioritization!B101,"")</f>
        <v/>
      </c>
      <c r="C93" s="4" t="str">
        <f>IF(Prioritization!C101&lt;&gt;"",Prioritization!C101,"")</f>
        <v/>
      </c>
      <c r="D93" s="4" t="str">
        <f>IF(Prioritization!D101&lt;&gt;"",Prioritization!D101,"")</f>
        <v/>
      </c>
      <c r="E93" s="4" t="str">
        <f>IF(Prioritization!E101&lt;&gt;"",Prioritization!E101,"")</f>
        <v/>
      </c>
      <c r="F93" s="4" t="str">
        <f>IF(Prioritization!F101&lt;&gt;0,Prioritization!F101,"")</f>
        <v/>
      </c>
      <c r="G93" s="4" t="str">
        <f>IF(Prioritization!X101&lt;&gt;"",Prioritization!X101,"")</f>
        <v/>
      </c>
      <c r="H93" s="75">
        <f>Prioritization!Y101</f>
        <v>0</v>
      </c>
      <c r="I93" s="75">
        <f t="shared" si="1"/>
        <v>150000</v>
      </c>
    </row>
    <row r="94" spans="1:9" ht="15">
      <c r="A94" s="4" t="str">
        <f>Prioritization!AA102</f>
        <v/>
      </c>
      <c r="B94" s="4" t="str">
        <f>IF(Prioritization!B102&lt;&gt;"",Prioritization!B102,"")</f>
        <v/>
      </c>
      <c r="C94" s="4" t="str">
        <f>IF(Prioritization!C102&lt;&gt;"",Prioritization!C102,"")</f>
        <v/>
      </c>
      <c r="D94" s="4" t="str">
        <f>IF(Prioritization!D102&lt;&gt;"",Prioritization!D102,"")</f>
        <v/>
      </c>
      <c r="E94" s="4" t="str">
        <f>IF(Prioritization!E102&lt;&gt;"",Prioritization!E102,"")</f>
        <v/>
      </c>
      <c r="F94" s="4" t="str">
        <f>IF(Prioritization!F102&lt;&gt;0,Prioritization!F102,"")</f>
        <v/>
      </c>
      <c r="G94" s="4" t="str">
        <f>IF(Prioritization!X102&lt;&gt;"",Prioritization!X102,"")</f>
        <v/>
      </c>
      <c r="H94" s="75">
        <f>Prioritization!Y102</f>
        <v>0</v>
      </c>
      <c r="I94" s="75">
        <f t="shared" si="1"/>
        <v>150000</v>
      </c>
    </row>
    <row r="95" spans="1:9" ht="15">
      <c r="A95" s="4" t="str">
        <f>Prioritization!AA103</f>
        <v/>
      </c>
      <c r="B95" s="4" t="str">
        <f>IF(Prioritization!B103&lt;&gt;"",Prioritization!B103,"")</f>
        <v/>
      </c>
      <c r="C95" s="4" t="str">
        <f>IF(Prioritization!C103&lt;&gt;"",Prioritization!C103,"")</f>
        <v/>
      </c>
      <c r="D95" s="4" t="str">
        <f>IF(Prioritization!D103&lt;&gt;"",Prioritization!D103,"")</f>
        <v/>
      </c>
      <c r="E95" s="4" t="str">
        <f>IF(Prioritization!E103&lt;&gt;"",Prioritization!E103,"")</f>
        <v/>
      </c>
      <c r="F95" s="4" t="str">
        <f>IF(Prioritization!F103&lt;&gt;0,Prioritization!F103,"")</f>
        <v/>
      </c>
      <c r="G95" s="4" t="str">
        <f>IF(Prioritization!X103&lt;&gt;"",Prioritization!X103,"")</f>
        <v/>
      </c>
      <c r="H95" s="75">
        <f>Prioritization!Y103</f>
        <v>0</v>
      </c>
      <c r="I95" s="75">
        <f t="shared" si="1"/>
        <v>150000</v>
      </c>
    </row>
    <row r="96" spans="1:9" ht="15">
      <c r="A96" s="4" t="str">
        <f>Prioritization!AA104</f>
        <v/>
      </c>
      <c r="B96" s="4" t="str">
        <f>IF(Prioritization!B104&lt;&gt;"",Prioritization!B104,"")</f>
        <v/>
      </c>
      <c r="C96" s="4" t="str">
        <f>IF(Prioritization!C104&lt;&gt;"",Prioritization!C104,"")</f>
        <v/>
      </c>
      <c r="D96" s="4" t="str">
        <f>IF(Prioritization!D104&lt;&gt;"",Prioritization!D104,"")</f>
        <v/>
      </c>
      <c r="E96" s="4" t="str">
        <f>IF(Prioritization!E104&lt;&gt;"",Prioritization!E104,"")</f>
        <v/>
      </c>
      <c r="F96" s="4" t="str">
        <f>IF(Prioritization!F104&lt;&gt;0,Prioritization!F104,"")</f>
        <v/>
      </c>
      <c r="G96" s="4" t="str">
        <f>IF(Prioritization!X104&lt;&gt;"",Prioritization!X104,"")</f>
        <v/>
      </c>
      <c r="H96" s="75">
        <f>Prioritization!Y104</f>
        <v>0</v>
      </c>
      <c r="I96" s="75">
        <f t="shared" si="1"/>
        <v>150000</v>
      </c>
    </row>
    <row r="97" spans="1:9" ht="15">
      <c r="A97" s="4" t="str">
        <f>Prioritization!AA105</f>
        <v/>
      </c>
      <c r="B97" s="4" t="str">
        <f>IF(Prioritization!B105&lt;&gt;"",Prioritization!B105,"")</f>
        <v/>
      </c>
      <c r="C97" s="4" t="str">
        <f>IF(Prioritization!C105&lt;&gt;"",Prioritization!C105,"")</f>
        <v/>
      </c>
      <c r="D97" s="4" t="str">
        <f>IF(Prioritization!D105&lt;&gt;"",Prioritization!D105,"")</f>
        <v/>
      </c>
      <c r="E97" s="4" t="str">
        <f>IF(Prioritization!E105&lt;&gt;"",Prioritization!E105,"")</f>
        <v/>
      </c>
      <c r="F97" s="4" t="str">
        <f>IF(Prioritization!F105&lt;&gt;0,Prioritization!F105,"")</f>
        <v/>
      </c>
      <c r="G97" s="4" t="str">
        <f>IF(Prioritization!X105&lt;&gt;"",Prioritization!X105,"")</f>
        <v/>
      </c>
      <c r="H97" s="75">
        <f>Prioritization!Y105</f>
        <v>0</v>
      </c>
      <c r="I97" s="75">
        <f t="shared" si="1"/>
        <v>150000</v>
      </c>
    </row>
    <row r="98" spans="1:9" ht="15">
      <c r="A98" s="4" t="str">
        <f>Prioritization!AA106</f>
        <v/>
      </c>
      <c r="B98" s="4" t="str">
        <f>IF(Prioritization!B106&lt;&gt;"",Prioritization!B106,"")</f>
        <v/>
      </c>
      <c r="C98" s="4" t="str">
        <f>IF(Prioritization!C106&lt;&gt;"",Prioritization!C106,"")</f>
        <v/>
      </c>
      <c r="D98" s="4" t="str">
        <f>IF(Prioritization!D106&lt;&gt;"",Prioritization!D106,"")</f>
        <v/>
      </c>
      <c r="E98" s="4" t="str">
        <f>IF(Prioritization!E106&lt;&gt;"",Prioritization!E106,"")</f>
        <v/>
      </c>
      <c r="F98" s="4" t="str">
        <f>IF(Prioritization!F106&lt;&gt;0,Prioritization!F106,"")</f>
        <v/>
      </c>
      <c r="G98" s="4" t="str">
        <f>IF(Prioritization!X106&lt;&gt;"",Prioritization!X106,"")</f>
        <v/>
      </c>
      <c r="H98" s="75">
        <f>Prioritization!Y106</f>
        <v>0</v>
      </c>
      <c r="I98" s="75">
        <f t="shared" si="1"/>
        <v>150000</v>
      </c>
    </row>
    <row r="99" spans="1:9" ht="15">
      <c r="A99" s="4" t="str">
        <f>Prioritization!AA107</f>
        <v/>
      </c>
      <c r="B99" s="4" t="str">
        <f>IF(Prioritization!B107&lt;&gt;"",Prioritization!B107,"")</f>
        <v/>
      </c>
      <c r="C99" s="4" t="str">
        <f>IF(Prioritization!C107&lt;&gt;"",Prioritization!C107,"")</f>
        <v/>
      </c>
      <c r="D99" s="4" t="str">
        <f>IF(Prioritization!D107&lt;&gt;"",Prioritization!D107,"")</f>
        <v/>
      </c>
      <c r="E99" s="4" t="str">
        <f>IF(Prioritization!E107&lt;&gt;"",Prioritization!E107,"")</f>
        <v/>
      </c>
      <c r="F99" s="4" t="str">
        <f>IF(Prioritization!F107&lt;&gt;0,Prioritization!F107,"")</f>
        <v/>
      </c>
      <c r="G99" s="4" t="str">
        <f>IF(Prioritization!X107&lt;&gt;"",Prioritization!X107,"")</f>
        <v/>
      </c>
      <c r="H99" s="75">
        <f>Prioritization!Y107</f>
        <v>0</v>
      </c>
      <c r="I99" s="75">
        <f t="shared" si="1"/>
        <v>150000</v>
      </c>
    </row>
    <row r="100" spans="1:9" ht="15">
      <c r="A100" s="4" t="str">
        <f>Prioritization!AA108</f>
        <v/>
      </c>
      <c r="B100" s="4" t="str">
        <f>IF(Prioritization!B108&lt;&gt;"",Prioritization!B108,"")</f>
        <v/>
      </c>
      <c r="C100" s="4" t="str">
        <f>IF(Prioritization!C108&lt;&gt;"",Prioritization!C108,"")</f>
        <v/>
      </c>
      <c r="D100" s="4" t="str">
        <f>IF(Prioritization!D108&lt;&gt;"",Prioritization!D108,"")</f>
        <v/>
      </c>
      <c r="E100" s="4" t="str">
        <f>IF(Prioritization!E108&lt;&gt;"",Prioritization!E108,"")</f>
        <v/>
      </c>
      <c r="F100" s="4" t="str">
        <f>IF(Prioritization!F108&lt;&gt;0,Prioritization!F108,"")</f>
        <v/>
      </c>
      <c r="G100" s="4" t="str">
        <f>IF(Prioritization!X108&lt;&gt;"",Prioritization!X108,"")</f>
        <v/>
      </c>
      <c r="H100" s="75">
        <f>Prioritization!Y108</f>
        <v>0</v>
      </c>
      <c r="I100" s="75">
        <f t="shared" si="1"/>
        <v>150000</v>
      </c>
    </row>
    <row r="101" spans="1:9" ht="15">
      <c r="A101" s="4" t="str">
        <f>Prioritization!AA109</f>
        <v/>
      </c>
      <c r="B101" s="4" t="str">
        <f>IF(Prioritization!B109&lt;&gt;"",Prioritization!B109,"")</f>
        <v/>
      </c>
      <c r="C101" s="4" t="str">
        <f>IF(Prioritization!C109&lt;&gt;"",Prioritization!C109,"")</f>
        <v/>
      </c>
      <c r="D101" s="4" t="str">
        <f>IF(Prioritization!D109&lt;&gt;"",Prioritization!D109,"")</f>
        <v/>
      </c>
      <c r="E101" s="4" t="str">
        <f>IF(Prioritization!E109&lt;&gt;"",Prioritization!E109,"")</f>
        <v/>
      </c>
      <c r="F101" s="4" t="str">
        <f>IF(Prioritization!F109&lt;&gt;0,Prioritization!F109,"")</f>
        <v/>
      </c>
      <c r="G101" s="4" t="str">
        <f>IF(Prioritization!X109&lt;&gt;"",Prioritization!X109,"")</f>
        <v/>
      </c>
      <c r="H101" s="75">
        <f>Prioritization!Y109</f>
        <v>0</v>
      </c>
      <c r="I101" s="75">
        <f t="shared" si="1"/>
        <v>150000</v>
      </c>
    </row>
    <row r="102" spans="1:9" ht="15">
      <c r="A102" s="4" t="str">
        <f>Prioritization!AA110</f>
        <v/>
      </c>
      <c r="B102" s="4" t="str">
        <f>IF(Prioritization!B110&lt;&gt;"",Prioritization!B110,"")</f>
        <v/>
      </c>
      <c r="C102" s="4" t="str">
        <f>IF(Prioritization!C110&lt;&gt;"",Prioritization!C110,"")</f>
        <v/>
      </c>
      <c r="D102" s="4" t="str">
        <f>IF(Prioritization!D110&lt;&gt;"",Prioritization!D110,"")</f>
        <v/>
      </c>
      <c r="E102" s="4" t="str">
        <f>IF(Prioritization!E110&lt;&gt;"",Prioritization!E110,"")</f>
        <v/>
      </c>
      <c r="F102" s="4" t="str">
        <f>IF(Prioritization!F110&lt;&gt;0,Prioritization!F110,"")</f>
        <v/>
      </c>
      <c r="G102" s="4" t="str">
        <f>IF(Prioritization!X110&lt;&gt;"",Prioritization!X110,"")</f>
        <v/>
      </c>
      <c r="H102" s="75">
        <f>Prioritization!Y110</f>
        <v>0</v>
      </c>
      <c r="I102" s="75">
        <f t="shared" si="1"/>
        <v>150000</v>
      </c>
    </row>
    <row r="103" spans="1:9" ht="15">
      <c r="A103" s="4" t="str">
        <f>Prioritization!AA111</f>
        <v/>
      </c>
      <c r="B103" s="4" t="str">
        <f>IF(Prioritization!B111&lt;&gt;"",Prioritization!B111,"")</f>
        <v/>
      </c>
      <c r="C103" s="4" t="str">
        <f>IF(Prioritization!C111&lt;&gt;"",Prioritization!C111,"")</f>
        <v/>
      </c>
      <c r="D103" s="4" t="str">
        <f>IF(Prioritization!D111&lt;&gt;"",Prioritization!D111,"")</f>
        <v/>
      </c>
      <c r="E103" s="4" t="str">
        <f>IF(Prioritization!E111&lt;&gt;"",Prioritization!E111,"")</f>
        <v/>
      </c>
      <c r="F103" s="4" t="str">
        <f>IF(Prioritization!F111&lt;&gt;0,Prioritization!F111,"")</f>
        <v/>
      </c>
      <c r="G103" s="4" t="str">
        <f>IF(Prioritization!X111&lt;&gt;"",Prioritization!X111,"")</f>
        <v/>
      </c>
      <c r="H103" s="75">
        <f>Prioritization!Y111</f>
        <v>0</v>
      </c>
      <c r="I103" s="75">
        <f t="shared" si="1"/>
        <v>150000</v>
      </c>
    </row>
    <row r="104" spans="1:9" ht="15">
      <c r="A104" s="4" t="str">
        <f>Prioritization!AA112</f>
        <v/>
      </c>
      <c r="B104" s="4" t="str">
        <f>IF(Prioritization!B112&lt;&gt;"",Prioritization!B112,"")</f>
        <v/>
      </c>
      <c r="C104" s="4" t="str">
        <f>IF(Prioritization!C112&lt;&gt;"",Prioritization!C112,"")</f>
        <v/>
      </c>
      <c r="D104" s="4" t="str">
        <f>IF(Prioritization!D112&lt;&gt;"",Prioritization!D112,"")</f>
        <v/>
      </c>
      <c r="E104" s="4" t="str">
        <f>IF(Prioritization!E112&lt;&gt;"",Prioritization!E112,"")</f>
        <v/>
      </c>
      <c r="F104" s="4" t="str">
        <f>IF(Prioritization!F112&lt;&gt;0,Prioritization!F112,"")</f>
        <v/>
      </c>
      <c r="G104" s="4" t="str">
        <f>IF(Prioritization!X112&lt;&gt;"",Prioritization!X112,"")</f>
        <v/>
      </c>
      <c r="H104" s="75">
        <f>Prioritization!Y112</f>
        <v>0</v>
      </c>
      <c r="I104" s="75">
        <f t="shared" si="1"/>
        <v>150000</v>
      </c>
    </row>
    <row r="105" spans="1:9" ht="15">
      <c r="A105" s="4" t="str">
        <f>Prioritization!AA113</f>
        <v/>
      </c>
      <c r="B105" s="4" t="str">
        <f>IF(Prioritization!B113&lt;&gt;"",Prioritization!B113,"")</f>
        <v/>
      </c>
      <c r="C105" s="4" t="str">
        <f>IF(Prioritization!C113&lt;&gt;"",Prioritization!C113,"")</f>
        <v/>
      </c>
      <c r="D105" s="4" t="str">
        <f>IF(Prioritization!D113&lt;&gt;"",Prioritization!D113,"")</f>
        <v/>
      </c>
      <c r="E105" s="4" t="str">
        <f>IF(Prioritization!E113&lt;&gt;"",Prioritization!E113,"")</f>
        <v/>
      </c>
      <c r="F105" s="4" t="str">
        <f>IF(Prioritization!F113&lt;&gt;0,Prioritization!F113,"")</f>
        <v/>
      </c>
      <c r="G105" s="4" t="str">
        <f>IF(Prioritization!X113&lt;&gt;"",Prioritization!X113,"")</f>
        <v/>
      </c>
      <c r="H105" s="75">
        <f>Prioritization!Y113</f>
        <v>0</v>
      </c>
      <c r="I105" s="75">
        <f t="shared" si="1"/>
        <v>150000</v>
      </c>
    </row>
    <row r="106" spans="1:9" ht="15">
      <c r="A106" s="4" t="str">
        <f>Prioritization!AA114</f>
        <v/>
      </c>
      <c r="B106" s="4" t="str">
        <f>IF(Prioritization!B114&lt;&gt;"",Prioritization!B114,"")</f>
        <v/>
      </c>
      <c r="C106" s="4" t="str">
        <f>IF(Prioritization!C114&lt;&gt;"",Prioritization!C114,"")</f>
        <v/>
      </c>
      <c r="D106" s="4" t="str">
        <f>IF(Prioritization!D114&lt;&gt;"",Prioritization!D114,"")</f>
        <v/>
      </c>
      <c r="E106" s="4" t="str">
        <f>IF(Prioritization!E114&lt;&gt;"",Prioritization!E114,"")</f>
        <v/>
      </c>
      <c r="F106" s="4" t="str">
        <f>IF(Prioritization!F114&lt;&gt;0,Prioritization!F114,"")</f>
        <v/>
      </c>
      <c r="G106" s="4" t="str">
        <f>IF(Prioritization!X114&lt;&gt;"",Prioritization!X114,"")</f>
        <v/>
      </c>
      <c r="H106" s="75">
        <f>Prioritization!Y114</f>
        <v>0</v>
      </c>
      <c r="I106" s="75">
        <f t="shared" si="1"/>
        <v>150000</v>
      </c>
    </row>
    <row r="107" spans="1:9" ht="15">
      <c r="A107" s="4" t="str">
        <f>Prioritization!AA115</f>
        <v/>
      </c>
      <c r="B107" s="4" t="str">
        <f>IF(Prioritization!B115&lt;&gt;"",Prioritization!B115,"")</f>
        <v/>
      </c>
      <c r="C107" s="4" t="str">
        <f>IF(Prioritization!C115&lt;&gt;"",Prioritization!C115,"")</f>
        <v/>
      </c>
      <c r="D107" s="4" t="str">
        <f>IF(Prioritization!D115&lt;&gt;"",Prioritization!D115,"")</f>
        <v/>
      </c>
      <c r="E107" s="4" t="str">
        <f>IF(Prioritization!E115&lt;&gt;"",Prioritization!E115,"")</f>
        <v/>
      </c>
      <c r="F107" s="4" t="str">
        <f>IF(Prioritization!F115&lt;&gt;0,Prioritization!F115,"")</f>
        <v/>
      </c>
      <c r="G107" s="4" t="str">
        <f>IF(Prioritization!X115&lt;&gt;"",Prioritization!X115,"")</f>
        <v/>
      </c>
      <c r="H107" s="75">
        <f>Prioritization!Y115</f>
        <v>0</v>
      </c>
      <c r="I107" s="75">
        <f t="shared" si="1"/>
        <v>150000</v>
      </c>
    </row>
    <row r="108" spans="1:9" ht="15">
      <c r="A108" s="4" t="str">
        <f>Prioritization!AA116</f>
        <v/>
      </c>
      <c r="B108" s="4" t="str">
        <f>IF(Prioritization!B116&lt;&gt;"",Prioritization!B116,"")</f>
        <v/>
      </c>
      <c r="C108" s="4" t="str">
        <f>IF(Prioritization!C116&lt;&gt;"",Prioritization!C116,"")</f>
        <v/>
      </c>
      <c r="D108" s="4" t="str">
        <f>IF(Prioritization!D116&lt;&gt;"",Prioritization!D116,"")</f>
        <v/>
      </c>
      <c r="E108" s="4" t="str">
        <f>IF(Prioritization!E116&lt;&gt;"",Prioritization!E116,"")</f>
        <v/>
      </c>
      <c r="F108" s="4" t="str">
        <f>IF(Prioritization!F116&lt;&gt;0,Prioritization!F116,"")</f>
        <v/>
      </c>
      <c r="G108" s="4" t="str">
        <f>IF(Prioritization!X116&lt;&gt;"",Prioritization!X116,"")</f>
        <v/>
      </c>
      <c r="H108" s="75">
        <f>Prioritization!Y116</f>
        <v>0</v>
      </c>
      <c r="I108" s="75">
        <f t="shared" si="1"/>
        <v>150000</v>
      </c>
    </row>
    <row r="109" spans="1:9" ht="15">
      <c r="A109" s="4" t="str">
        <f>Prioritization!AA117</f>
        <v/>
      </c>
      <c r="B109" s="4" t="str">
        <f>IF(Prioritization!B117&lt;&gt;"",Prioritization!B117,"")</f>
        <v/>
      </c>
      <c r="C109" s="4" t="str">
        <f>IF(Prioritization!C117&lt;&gt;"",Prioritization!C117,"")</f>
        <v/>
      </c>
      <c r="D109" s="4" t="str">
        <f>IF(Prioritization!D117&lt;&gt;"",Prioritization!D117,"")</f>
        <v/>
      </c>
      <c r="E109" s="4" t="str">
        <f>IF(Prioritization!E117&lt;&gt;"",Prioritization!E117,"")</f>
        <v/>
      </c>
      <c r="F109" s="4" t="str">
        <f>IF(Prioritization!F117&lt;&gt;0,Prioritization!F117,"")</f>
        <v/>
      </c>
      <c r="G109" s="4" t="str">
        <f>IF(Prioritization!X117&lt;&gt;"",Prioritization!X117,"")</f>
        <v/>
      </c>
      <c r="H109" s="75">
        <f>Prioritization!Y117</f>
        <v>0</v>
      </c>
      <c r="I109" s="75">
        <f t="shared" si="1"/>
        <v>150000</v>
      </c>
    </row>
    <row r="110" spans="1:9" ht="15">
      <c r="A110" s="4" t="str">
        <f>Prioritization!AA118</f>
        <v/>
      </c>
      <c r="B110" s="4" t="str">
        <f>IF(Prioritization!B118&lt;&gt;"",Prioritization!B118,"")</f>
        <v/>
      </c>
      <c r="C110" s="4" t="str">
        <f>IF(Prioritization!C118&lt;&gt;"",Prioritization!C118,"")</f>
        <v/>
      </c>
      <c r="D110" s="4" t="str">
        <f>IF(Prioritization!D118&lt;&gt;"",Prioritization!D118,"")</f>
        <v/>
      </c>
      <c r="E110" s="4" t="str">
        <f>IF(Prioritization!E118&lt;&gt;"",Prioritization!E118,"")</f>
        <v/>
      </c>
      <c r="F110" s="4" t="str">
        <f>IF(Prioritization!F118&lt;&gt;0,Prioritization!F118,"")</f>
        <v/>
      </c>
      <c r="G110" s="4" t="str">
        <f>IF(Prioritization!X118&lt;&gt;"",Prioritization!X118,"")</f>
        <v/>
      </c>
      <c r="H110" s="75">
        <f>Prioritization!Y118</f>
        <v>0</v>
      </c>
      <c r="I110" s="75">
        <f t="shared" si="1"/>
        <v>150000</v>
      </c>
    </row>
    <row r="111" spans="1:9" ht="15">
      <c r="A111" s="4" t="str">
        <f>Prioritization!AA119</f>
        <v/>
      </c>
      <c r="B111" s="4" t="str">
        <f>IF(Prioritization!B119&lt;&gt;"",Prioritization!B119,"")</f>
        <v/>
      </c>
      <c r="C111" s="4" t="str">
        <f>IF(Prioritization!C119&lt;&gt;"",Prioritization!C119,"")</f>
        <v/>
      </c>
      <c r="D111" s="4" t="str">
        <f>IF(Prioritization!D119&lt;&gt;"",Prioritization!D119,"")</f>
        <v/>
      </c>
      <c r="E111" s="4" t="str">
        <f>IF(Prioritization!E119&lt;&gt;"",Prioritization!E119,"")</f>
        <v/>
      </c>
      <c r="F111" s="4" t="str">
        <f>IF(Prioritization!F119&lt;&gt;0,Prioritization!F119,"")</f>
        <v/>
      </c>
      <c r="G111" s="4" t="str">
        <f>IF(Prioritization!X119&lt;&gt;"",Prioritization!X119,"")</f>
        <v/>
      </c>
      <c r="H111" s="75">
        <f>Prioritization!Y119</f>
        <v>0</v>
      </c>
      <c r="I111" s="75">
        <f t="shared" si="1"/>
        <v>150000</v>
      </c>
    </row>
    <row r="112" spans="1:9" ht="15">
      <c r="A112" s="4" t="str">
        <f>Prioritization!AA120</f>
        <v/>
      </c>
      <c r="B112" s="4" t="str">
        <f>IF(Prioritization!B120&lt;&gt;"",Prioritization!B120,"")</f>
        <v/>
      </c>
      <c r="C112" s="4" t="str">
        <f>IF(Prioritization!C120&lt;&gt;"",Prioritization!C120,"")</f>
        <v/>
      </c>
      <c r="D112" s="4" t="str">
        <f>IF(Prioritization!D120&lt;&gt;"",Prioritization!D120,"")</f>
        <v/>
      </c>
      <c r="E112" s="4" t="str">
        <f>IF(Prioritization!E120&lt;&gt;"",Prioritization!E120,"")</f>
        <v/>
      </c>
      <c r="F112" s="4" t="str">
        <f>IF(Prioritization!F120&lt;&gt;0,Prioritization!F120,"")</f>
        <v/>
      </c>
      <c r="G112" s="4" t="str">
        <f>IF(Prioritization!X120&lt;&gt;"",Prioritization!X120,"")</f>
        <v/>
      </c>
      <c r="H112" s="75">
        <f>Prioritization!Y120</f>
        <v>0</v>
      </c>
      <c r="I112" s="75">
        <f t="shared" si="1"/>
        <v>150000</v>
      </c>
    </row>
    <row r="113" spans="1:9" ht="15">
      <c r="A113" s="4" t="str">
        <f>Prioritization!AA121</f>
        <v/>
      </c>
      <c r="B113" s="4" t="str">
        <f>IF(Prioritization!B121&lt;&gt;"",Prioritization!B121,"")</f>
        <v/>
      </c>
      <c r="C113" s="4" t="str">
        <f>IF(Prioritization!C121&lt;&gt;"",Prioritization!C121,"")</f>
        <v/>
      </c>
      <c r="D113" s="4" t="str">
        <f>IF(Prioritization!D121&lt;&gt;"",Prioritization!D121,"")</f>
        <v/>
      </c>
      <c r="E113" s="4" t="str">
        <f>IF(Prioritization!E121&lt;&gt;"",Prioritization!E121,"")</f>
        <v/>
      </c>
      <c r="F113" s="4" t="str">
        <f>IF(Prioritization!F121&lt;&gt;0,Prioritization!F121,"")</f>
        <v/>
      </c>
      <c r="G113" s="4" t="str">
        <f>IF(Prioritization!X121&lt;&gt;"",Prioritization!X121,"")</f>
        <v/>
      </c>
      <c r="H113" s="75">
        <f>Prioritization!Y121</f>
        <v>0</v>
      </c>
      <c r="I113" s="75">
        <f t="shared" si="1"/>
        <v>150000</v>
      </c>
    </row>
    <row r="114" spans="1:9" ht="15">
      <c r="A114" s="4" t="str">
        <f>Prioritization!AA122</f>
        <v/>
      </c>
      <c r="B114" s="4" t="str">
        <f>IF(Prioritization!B122&lt;&gt;"",Prioritization!B122,"")</f>
        <v/>
      </c>
      <c r="C114" s="4" t="str">
        <f>IF(Prioritization!C122&lt;&gt;"",Prioritization!C122,"")</f>
        <v/>
      </c>
      <c r="D114" s="4" t="str">
        <f>IF(Prioritization!D122&lt;&gt;"",Prioritization!D122,"")</f>
        <v/>
      </c>
      <c r="E114" s="4" t="str">
        <f>IF(Prioritization!E122&lt;&gt;"",Prioritization!E122,"")</f>
        <v/>
      </c>
      <c r="F114" s="4" t="str">
        <f>IF(Prioritization!F122&lt;&gt;0,Prioritization!F122,"")</f>
        <v/>
      </c>
      <c r="G114" s="4" t="str">
        <f>IF(Prioritization!X122&lt;&gt;"",Prioritization!X122,"")</f>
        <v/>
      </c>
      <c r="H114" s="75">
        <f>Prioritization!Y122</f>
        <v>0</v>
      </c>
      <c r="I114" s="75">
        <f t="shared" si="1"/>
        <v>150000</v>
      </c>
    </row>
    <row r="115" spans="1:9" ht="15">
      <c r="A115" s="4" t="str">
        <f>Prioritization!AA123</f>
        <v/>
      </c>
      <c r="B115" s="4" t="str">
        <f>IF(Prioritization!B123&lt;&gt;"",Prioritization!B123,"")</f>
        <v/>
      </c>
      <c r="C115" s="4" t="str">
        <f>IF(Prioritization!C123&lt;&gt;"",Prioritization!C123,"")</f>
        <v/>
      </c>
      <c r="D115" s="4" t="str">
        <f>IF(Prioritization!D123&lt;&gt;"",Prioritization!D123,"")</f>
        <v/>
      </c>
      <c r="E115" s="4" t="str">
        <f>IF(Prioritization!E123&lt;&gt;"",Prioritization!E123,"")</f>
        <v/>
      </c>
      <c r="F115" s="4" t="str">
        <f>IF(Prioritization!F123&lt;&gt;0,Prioritization!F123,"")</f>
        <v/>
      </c>
      <c r="G115" s="4" t="str">
        <f>IF(Prioritization!X123&lt;&gt;"",Prioritization!X123,"")</f>
        <v/>
      </c>
      <c r="H115" s="75">
        <f>Prioritization!Y123</f>
        <v>0</v>
      </c>
      <c r="I115" s="75">
        <f t="shared" si="1"/>
        <v>150000</v>
      </c>
    </row>
    <row r="116" spans="1:9" ht="15">
      <c r="A116" s="4" t="str">
        <f>Prioritization!AA124</f>
        <v/>
      </c>
      <c r="B116" s="4" t="str">
        <f>IF(Prioritization!B124&lt;&gt;"",Prioritization!B124,"")</f>
        <v/>
      </c>
      <c r="C116" s="4" t="str">
        <f>IF(Prioritization!C124&lt;&gt;"",Prioritization!C124,"")</f>
        <v/>
      </c>
      <c r="D116" s="4" t="str">
        <f>IF(Prioritization!D124&lt;&gt;"",Prioritization!D124,"")</f>
        <v/>
      </c>
      <c r="E116" s="4" t="str">
        <f>IF(Prioritization!E124&lt;&gt;"",Prioritization!E124,"")</f>
        <v/>
      </c>
      <c r="F116" s="4" t="str">
        <f>IF(Prioritization!F124&lt;&gt;0,Prioritization!F124,"")</f>
        <v/>
      </c>
      <c r="G116" s="4" t="str">
        <f>IF(Prioritization!X124&lt;&gt;"",Prioritization!X124,"")</f>
        <v/>
      </c>
      <c r="H116" s="75">
        <f>Prioritization!Y124</f>
        <v>0</v>
      </c>
      <c r="I116" s="75">
        <f t="shared" si="1"/>
        <v>150000</v>
      </c>
    </row>
    <row r="117" spans="1:9" ht="15">
      <c r="A117" s="4" t="str">
        <f>Prioritization!AA125</f>
        <v/>
      </c>
      <c r="B117" s="4" t="str">
        <f>IF(Prioritization!B125&lt;&gt;"",Prioritization!B125,"")</f>
        <v/>
      </c>
      <c r="C117" s="4" t="str">
        <f>IF(Prioritization!C125&lt;&gt;"",Prioritization!C125,"")</f>
        <v/>
      </c>
      <c r="D117" s="4" t="str">
        <f>IF(Prioritization!D125&lt;&gt;"",Prioritization!D125,"")</f>
        <v/>
      </c>
      <c r="E117" s="4" t="str">
        <f>IF(Prioritization!E125&lt;&gt;"",Prioritization!E125,"")</f>
        <v/>
      </c>
      <c r="F117" s="4" t="str">
        <f>IF(Prioritization!F125&lt;&gt;0,Prioritization!F125,"")</f>
        <v/>
      </c>
      <c r="G117" s="4" t="str">
        <f>IF(Prioritization!X125&lt;&gt;"",Prioritization!X125,"")</f>
        <v/>
      </c>
      <c r="H117" s="75">
        <f>Prioritization!Y125</f>
        <v>0</v>
      </c>
      <c r="I117" s="75">
        <f t="shared" si="1"/>
        <v>150000</v>
      </c>
    </row>
    <row r="118" spans="1:9" ht="15">
      <c r="A118" s="4" t="str">
        <f>Prioritization!AA126</f>
        <v/>
      </c>
      <c r="B118" s="4" t="str">
        <f>IF(Prioritization!B126&lt;&gt;"",Prioritization!B126,"")</f>
        <v/>
      </c>
      <c r="C118" s="4" t="str">
        <f>IF(Prioritization!C126&lt;&gt;"",Prioritization!C126,"")</f>
        <v/>
      </c>
      <c r="D118" s="4" t="str">
        <f>IF(Prioritization!D126&lt;&gt;"",Prioritization!D126,"")</f>
        <v/>
      </c>
      <c r="E118" s="4" t="str">
        <f>IF(Prioritization!E126&lt;&gt;"",Prioritization!E126,"")</f>
        <v/>
      </c>
      <c r="F118" s="4" t="str">
        <f>IF(Prioritization!F126&lt;&gt;0,Prioritization!F126,"")</f>
        <v/>
      </c>
      <c r="G118" s="4" t="str">
        <f>IF(Prioritization!X126&lt;&gt;"",Prioritization!X126,"")</f>
        <v/>
      </c>
      <c r="H118" s="75">
        <f>Prioritization!Y126</f>
        <v>0</v>
      </c>
      <c r="I118" s="75">
        <f t="shared" si="1"/>
        <v>150000</v>
      </c>
    </row>
    <row r="119" spans="1:9" ht="15">
      <c r="A119" s="4" t="str">
        <f>Prioritization!AA127</f>
        <v/>
      </c>
      <c r="B119" s="4" t="str">
        <f>IF(Prioritization!B127&lt;&gt;"",Prioritization!B127,"")</f>
        <v/>
      </c>
      <c r="C119" s="4" t="str">
        <f>IF(Prioritization!C127&lt;&gt;"",Prioritization!C127,"")</f>
        <v/>
      </c>
      <c r="D119" s="4" t="str">
        <f>IF(Prioritization!D127&lt;&gt;"",Prioritization!D127,"")</f>
        <v/>
      </c>
      <c r="E119" s="4" t="str">
        <f>IF(Prioritization!E127&lt;&gt;"",Prioritization!E127,"")</f>
        <v/>
      </c>
      <c r="F119" s="4" t="str">
        <f>IF(Prioritization!F127&lt;&gt;0,Prioritization!F127,"")</f>
        <v/>
      </c>
      <c r="G119" s="4" t="str">
        <f>IF(Prioritization!X127&lt;&gt;"",Prioritization!X127,"")</f>
        <v/>
      </c>
      <c r="H119" s="75">
        <f>Prioritization!Y127</f>
        <v>0</v>
      </c>
      <c r="I119" s="75">
        <f t="shared" si="1"/>
        <v>150000</v>
      </c>
    </row>
    <row r="120" spans="1:9" ht="15">
      <c r="A120" s="4" t="str">
        <f>Prioritization!AA128</f>
        <v/>
      </c>
      <c r="B120" s="4" t="str">
        <f>IF(Prioritization!B128&lt;&gt;"",Prioritization!B128,"")</f>
        <v/>
      </c>
      <c r="C120" s="4" t="str">
        <f>IF(Prioritization!C128&lt;&gt;"",Prioritization!C128,"")</f>
        <v/>
      </c>
      <c r="D120" s="4" t="str">
        <f>IF(Prioritization!D128&lt;&gt;"",Prioritization!D128,"")</f>
        <v/>
      </c>
      <c r="E120" s="4" t="str">
        <f>IF(Prioritization!E128&lt;&gt;"",Prioritization!E128,"")</f>
        <v/>
      </c>
      <c r="F120" s="4" t="str">
        <f>IF(Prioritization!F128&lt;&gt;0,Prioritization!F128,"")</f>
        <v/>
      </c>
      <c r="G120" s="4" t="str">
        <f>IF(Prioritization!X128&lt;&gt;"",Prioritization!X128,"")</f>
        <v/>
      </c>
      <c r="H120" s="75">
        <f>Prioritization!Y128</f>
        <v>0</v>
      </c>
      <c r="I120" s="75">
        <f t="shared" si="1"/>
        <v>150000</v>
      </c>
    </row>
    <row r="121" spans="1:9" ht="15">
      <c r="A121" s="4" t="str">
        <f>Prioritization!AA129</f>
        <v/>
      </c>
      <c r="B121" s="4" t="str">
        <f>IF(Prioritization!B129&lt;&gt;"",Prioritization!B129,"")</f>
        <v/>
      </c>
      <c r="C121" s="4" t="str">
        <f>IF(Prioritization!C129&lt;&gt;"",Prioritization!C129,"")</f>
        <v/>
      </c>
      <c r="D121" s="4" t="str">
        <f>IF(Prioritization!D129&lt;&gt;"",Prioritization!D129,"")</f>
        <v/>
      </c>
      <c r="E121" s="4" t="str">
        <f>IF(Prioritization!E129&lt;&gt;"",Prioritization!E129,"")</f>
        <v/>
      </c>
      <c r="F121" s="4" t="str">
        <f>IF(Prioritization!F129&lt;&gt;0,Prioritization!F129,"")</f>
        <v/>
      </c>
      <c r="G121" s="4" t="str">
        <f>IF(Prioritization!X129&lt;&gt;"",Prioritization!X129,"")</f>
        <v/>
      </c>
      <c r="H121" s="75">
        <f>Prioritization!Y129</f>
        <v>0</v>
      </c>
      <c r="I121" s="75">
        <f t="shared" si="1"/>
        <v>150000</v>
      </c>
    </row>
    <row r="122" spans="1:9" ht="15">
      <c r="A122" s="4" t="str">
        <f>Prioritization!AA130</f>
        <v/>
      </c>
      <c r="B122" s="4" t="str">
        <f>IF(Prioritization!B130&lt;&gt;"",Prioritization!B130,"")</f>
        <v/>
      </c>
      <c r="C122" s="4" t="str">
        <f>IF(Prioritization!C130&lt;&gt;"",Prioritization!C130,"")</f>
        <v/>
      </c>
      <c r="D122" s="4" t="str">
        <f>IF(Prioritization!D130&lt;&gt;"",Prioritization!D130,"")</f>
        <v/>
      </c>
      <c r="E122" s="4" t="str">
        <f>IF(Prioritization!E130&lt;&gt;"",Prioritization!E130,"")</f>
        <v/>
      </c>
      <c r="F122" s="4" t="str">
        <f>IF(Prioritization!F130&lt;&gt;0,Prioritization!F130,"")</f>
        <v/>
      </c>
      <c r="G122" s="4" t="str">
        <f>IF(Prioritization!X130&lt;&gt;"",Prioritization!X130,"")</f>
        <v/>
      </c>
      <c r="H122" s="75">
        <f>Prioritization!Y130</f>
        <v>0</v>
      </c>
      <c r="I122" s="75">
        <f t="shared" si="1"/>
        <v>150000</v>
      </c>
    </row>
    <row r="123" spans="1:9" ht="15">
      <c r="A123" s="4" t="str">
        <f>Prioritization!AA131</f>
        <v/>
      </c>
      <c r="B123" s="4" t="str">
        <f>IF(Prioritization!B131&lt;&gt;"",Prioritization!B131,"")</f>
        <v/>
      </c>
      <c r="C123" s="4" t="str">
        <f>IF(Prioritization!C131&lt;&gt;"",Prioritization!C131,"")</f>
        <v/>
      </c>
      <c r="D123" s="4" t="str">
        <f>IF(Prioritization!D131&lt;&gt;"",Prioritization!D131,"")</f>
        <v/>
      </c>
      <c r="E123" s="4" t="str">
        <f>IF(Prioritization!E131&lt;&gt;"",Prioritization!E131,"")</f>
        <v/>
      </c>
      <c r="F123" s="4" t="str">
        <f>IF(Prioritization!F131&lt;&gt;0,Prioritization!F131,"")</f>
        <v/>
      </c>
      <c r="G123" s="4" t="str">
        <f>IF(Prioritization!X131&lt;&gt;"",Prioritization!X131,"")</f>
        <v/>
      </c>
      <c r="H123" s="75">
        <f>Prioritization!Y131</f>
        <v>0</v>
      </c>
      <c r="I123" s="75">
        <f t="shared" si="1"/>
        <v>150000</v>
      </c>
    </row>
    <row r="124" spans="1:9" ht="15">
      <c r="A124" s="4" t="str">
        <f>Prioritization!AA132</f>
        <v/>
      </c>
      <c r="B124" s="4" t="str">
        <f>IF(Prioritization!B132&lt;&gt;"",Prioritization!B132,"")</f>
        <v/>
      </c>
      <c r="C124" s="4" t="str">
        <f>IF(Prioritization!C132&lt;&gt;"",Prioritization!C132,"")</f>
        <v/>
      </c>
      <c r="D124" s="4" t="str">
        <f>IF(Prioritization!D132&lt;&gt;"",Prioritization!D132,"")</f>
        <v/>
      </c>
      <c r="E124" s="4" t="str">
        <f>IF(Prioritization!E132&lt;&gt;"",Prioritization!E132,"")</f>
        <v/>
      </c>
      <c r="F124" s="4" t="str">
        <f>IF(Prioritization!F132&lt;&gt;0,Prioritization!F132,"")</f>
        <v/>
      </c>
      <c r="G124" s="4" t="str">
        <f>IF(Prioritization!X132&lt;&gt;"",Prioritization!X132,"")</f>
        <v/>
      </c>
      <c r="H124" s="75">
        <f>Prioritization!Y132</f>
        <v>0</v>
      </c>
      <c r="I124" s="75">
        <f t="shared" si="1"/>
        <v>150000</v>
      </c>
    </row>
    <row r="125" spans="1:9" ht="15">
      <c r="A125" s="4" t="str">
        <f>Prioritization!AA133</f>
        <v/>
      </c>
      <c r="B125" s="4" t="str">
        <f>IF(Prioritization!B133&lt;&gt;"",Prioritization!B133,"")</f>
        <v/>
      </c>
      <c r="C125" s="4" t="str">
        <f>IF(Prioritization!C133&lt;&gt;"",Prioritization!C133,"")</f>
        <v/>
      </c>
      <c r="D125" s="4" t="str">
        <f>IF(Prioritization!D133&lt;&gt;"",Prioritization!D133,"")</f>
        <v/>
      </c>
      <c r="E125" s="4" t="str">
        <f>IF(Prioritization!E133&lt;&gt;"",Prioritization!E133,"")</f>
        <v/>
      </c>
      <c r="F125" s="4" t="str">
        <f>IF(Prioritization!F133&lt;&gt;0,Prioritization!F133,"")</f>
        <v/>
      </c>
      <c r="G125" s="4" t="str">
        <f>IF(Prioritization!X133&lt;&gt;"",Prioritization!X133,"")</f>
        <v/>
      </c>
      <c r="H125" s="75">
        <f>Prioritization!Y133</f>
        <v>0</v>
      </c>
      <c r="I125" s="75">
        <f t="shared" si="1"/>
        <v>150000</v>
      </c>
    </row>
    <row r="126" spans="1:9" ht="15">
      <c r="A126" s="4" t="str">
        <f>Prioritization!AA134</f>
        <v/>
      </c>
      <c r="B126" s="4" t="str">
        <f>IF(Prioritization!B134&lt;&gt;"",Prioritization!B134,"")</f>
        <v/>
      </c>
      <c r="C126" s="4" t="str">
        <f>IF(Prioritization!C134&lt;&gt;"",Prioritization!C134,"")</f>
        <v/>
      </c>
      <c r="D126" s="4" t="str">
        <f>IF(Prioritization!D134&lt;&gt;"",Prioritization!D134,"")</f>
        <v/>
      </c>
      <c r="E126" s="4" t="str">
        <f>IF(Prioritization!E134&lt;&gt;"",Prioritization!E134,"")</f>
        <v/>
      </c>
      <c r="F126" s="4" t="str">
        <f>IF(Prioritization!F134&lt;&gt;0,Prioritization!F134,"")</f>
        <v/>
      </c>
      <c r="G126" s="4" t="str">
        <f>IF(Prioritization!X134&lt;&gt;"",Prioritization!X134,"")</f>
        <v/>
      </c>
      <c r="H126" s="75">
        <f>Prioritization!Y134</f>
        <v>0</v>
      </c>
      <c r="I126" s="75">
        <f t="shared" si="1"/>
        <v>150000</v>
      </c>
    </row>
    <row r="127" spans="1:9" ht="15">
      <c r="A127" s="4" t="str">
        <f>Prioritization!AA135</f>
        <v/>
      </c>
      <c r="B127" s="4" t="str">
        <f>IF(Prioritization!B135&lt;&gt;"",Prioritization!B135,"")</f>
        <v/>
      </c>
      <c r="C127" s="4" t="str">
        <f>IF(Prioritization!C135&lt;&gt;"",Prioritization!C135,"")</f>
        <v/>
      </c>
      <c r="D127" s="4" t="str">
        <f>IF(Prioritization!D135&lt;&gt;"",Prioritization!D135,"")</f>
        <v/>
      </c>
      <c r="E127" s="4" t="str">
        <f>IF(Prioritization!E135&lt;&gt;"",Prioritization!E135,"")</f>
        <v/>
      </c>
      <c r="F127" s="4" t="str">
        <f>IF(Prioritization!F135&lt;&gt;0,Prioritization!F135,"")</f>
        <v/>
      </c>
      <c r="G127" s="4" t="str">
        <f>IF(Prioritization!X135&lt;&gt;"",Prioritization!X135,"")</f>
        <v/>
      </c>
      <c r="H127" s="75">
        <f>Prioritization!Y135</f>
        <v>0</v>
      </c>
      <c r="I127" s="75">
        <f t="shared" si="1"/>
        <v>150000</v>
      </c>
    </row>
    <row r="128" spans="1:9" ht="15">
      <c r="A128" s="4" t="str">
        <f>Prioritization!AA136</f>
        <v/>
      </c>
      <c r="B128" s="4" t="str">
        <f>IF(Prioritization!B136&lt;&gt;"",Prioritization!B136,"")</f>
        <v/>
      </c>
      <c r="C128" s="4" t="str">
        <f>IF(Prioritization!C136&lt;&gt;"",Prioritization!C136,"")</f>
        <v/>
      </c>
      <c r="D128" s="4" t="str">
        <f>IF(Prioritization!D136&lt;&gt;"",Prioritization!D136,"")</f>
        <v/>
      </c>
      <c r="E128" s="4" t="str">
        <f>IF(Prioritization!E136&lt;&gt;"",Prioritization!E136,"")</f>
        <v/>
      </c>
      <c r="F128" s="4" t="str">
        <f>IF(Prioritization!F136&lt;&gt;0,Prioritization!F136,"")</f>
        <v/>
      </c>
      <c r="G128" s="4" t="str">
        <f>IF(Prioritization!X136&lt;&gt;"",Prioritization!X136,"")</f>
        <v/>
      </c>
      <c r="H128" s="75">
        <f>Prioritization!Y136</f>
        <v>0</v>
      </c>
      <c r="I128" s="75">
        <f t="shared" si="1"/>
        <v>150000</v>
      </c>
    </row>
    <row r="129" spans="1:9" ht="15">
      <c r="A129" s="4" t="str">
        <f>Prioritization!AA137</f>
        <v/>
      </c>
      <c r="B129" s="4" t="str">
        <f>IF(Prioritization!B137&lt;&gt;"",Prioritization!B137,"")</f>
        <v/>
      </c>
      <c r="C129" s="4" t="str">
        <f>IF(Prioritization!C137&lt;&gt;"",Prioritization!C137,"")</f>
        <v/>
      </c>
      <c r="D129" s="4" t="str">
        <f>IF(Prioritization!D137&lt;&gt;"",Prioritization!D137,"")</f>
        <v/>
      </c>
      <c r="E129" s="4" t="str">
        <f>IF(Prioritization!E137&lt;&gt;"",Prioritization!E137,"")</f>
        <v/>
      </c>
      <c r="F129" s="4" t="str">
        <f>IF(Prioritization!F137&lt;&gt;0,Prioritization!F137,"")</f>
        <v/>
      </c>
      <c r="G129" s="4" t="str">
        <f>IF(Prioritization!X137&lt;&gt;"",Prioritization!X137,"")</f>
        <v/>
      </c>
      <c r="H129" s="75">
        <f>Prioritization!Y137</f>
        <v>0</v>
      </c>
      <c r="I129" s="75">
        <f t="shared" si="1"/>
        <v>150000</v>
      </c>
    </row>
    <row r="130" spans="1:9" ht="15">
      <c r="A130" s="4" t="str">
        <f>Prioritization!AA138</f>
        <v/>
      </c>
      <c r="B130" s="4" t="str">
        <f>IF(Prioritization!B138&lt;&gt;"",Prioritization!B138,"")</f>
        <v/>
      </c>
      <c r="C130" s="4" t="str">
        <f>IF(Prioritization!C138&lt;&gt;"",Prioritization!C138,"")</f>
        <v/>
      </c>
      <c r="D130" s="4" t="str">
        <f>IF(Prioritization!D138&lt;&gt;"",Prioritization!D138,"")</f>
        <v/>
      </c>
      <c r="E130" s="4" t="str">
        <f>IF(Prioritization!E138&lt;&gt;"",Prioritization!E138,"")</f>
        <v/>
      </c>
      <c r="F130" s="4" t="str">
        <f>IF(Prioritization!F138&lt;&gt;0,Prioritization!F138,"")</f>
        <v/>
      </c>
      <c r="G130" s="4" t="str">
        <f>IF(Prioritization!X138&lt;&gt;"",Prioritization!X138,"")</f>
        <v/>
      </c>
      <c r="H130" s="75">
        <f>Prioritization!Y138</f>
        <v>0</v>
      </c>
      <c r="I130" s="75">
        <f t="shared" si="1"/>
        <v>150000</v>
      </c>
    </row>
    <row r="131" spans="1:9" ht="15">
      <c r="A131" s="4" t="str">
        <f>Prioritization!AA139</f>
        <v/>
      </c>
      <c r="B131" s="4" t="str">
        <f>IF(Prioritization!B139&lt;&gt;"",Prioritization!B139,"")</f>
        <v/>
      </c>
      <c r="C131" s="4" t="str">
        <f>IF(Prioritization!C139&lt;&gt;"",Prioritization!C139,"")</f>
        <v/>
      </c>
      <c r="D131" s="4" t="str">
        <f>IF(Prioritization!D139&lt;&gt;"",Prioritization!D139,"")</f>
        <v/>
      </c>
      <c r="E131" s="4" t="str">
        <f>IF(Prioritization!E139&lt;&gt;"",Prioritization!E139,"")</f>
        <v/>
      </c>
      <c r="F131" s="4" t="str">
        <f>IF(Prioritization!F139&lt;&gt;0,Prioritization!F139,"")</f>
        <v/>
      </c>
      <c r="G131" s="4" t="str">
        <f>IF(Prioritization!X139&lt;&gt;"",Prioritization!X139,"")</f>
        <v/>
      </c>
      <c r="H131" s="75">
        <f>Prioritization!Y139</f>
        <v>0</v>
      </c>
      <c r="I131" s="75">
        <f t="shared" si="1"/>
        <v>150000</v>
      </c>
    </row>
    <row r="132" spans="1:9" ht="15">
      <c r="A132" s="4" t="str">
        <f>Prioritization!AA140</f>
        <v/>
      </c>
      <c r="B132" s="4" t="str">
        <f>IF(Prioritization!B140&lt;&gt;"",Prioritization!B140,"")</f>
        <v/>
      </c>
      <c r="C132" s="4" t="str">
        <f>IF(Prioritization!C140&lt;&gt;"",Prioritization!C140,"")</f>
        <v/>
      </c>
      <c r="D132" s="4" t="str">
        <f>IF(Prioritization!D140&lt;&gt;"",Prioritization!D140,"")</f>
        <v/>
      </c>
      <c r="E132" s="4" t="str">
        <f>IF(Prioritization!E140&lt;&gt;"",Prioritization!E140,"")</f>
        <v/>
      </c>
      <c r="F132" s="4" t="str">
        <f>IF(Prioritization!F140&lt;&gt;0,Prioritization!F140,"")</f>
        <v/>
      </c>
      <c r="G132" s="4" t="str">
        <f>IF(Prioritization!X140&lt;&gt;"",Prioritization!X140,"")</f>
        <v/>
      </c>
      <c r="H132" s="75">
        <f>Prioritization!Y140</f>
        <v>0</v>
      </c>
      <c r="I132" s="75">
        <f t="shared" si="1"/>
        <v>150000</v>
      </c>
    </row>
    <row r="133" spans="1:9" ht="15">
      <c r="A133" s="4" t="str">
        <f>Prioritization!AA141</f>
        <v/>
      </c>
      <c r="B133" s="4" t="str">
        <f>IF(Prioritization!B141&lt;&gt;"",Prioritization!B141,"")</f>
        <v/>
      </c>
      <c r="C133" s="4" t="str">
        <f>IF(Prioritization!C141&lt;&gt;"",Prioritization!C141,"")</f>
        <v/>
      </c>
      <c r="D133" s="4" t="str">
        <f>IF(Prioritization!D141&lt;&gt;"",Prioritization!D141,"")</f>
        <v/>
      </c>
      <c r="E133" s="4" t="str">
        <f>IF(Prioritization!E141&lt;&gt;"",Prioritization!E141,"")</f>
        <v/>
      </c>
      <c r="F133" s="4" t="str">
        <f>IF(Prioritization!F141&lt;&gt;0,Prioritization!F141,"")</f>
        <v/>
      </c>
      <c r="G133" s="4" t="str">
        <f>IF(Prioritization!X141&lt;&gt;"",Prioritization!X141,"")</f>
        <v/>
      </c>
      <c r="H133" s="75">
        <f>Prioritization!Y141</f>
        <v>0</v>
      </c>
      <c r="I133" s="75">
        <f aca="true" t="shared" si="2" ref="I133:I196">I132-H133</f>
        <v>150000</v>
      </c>
    </row>
    <row r="134" spans="1:9" ht="15">
      <c r="A134" s="4" t="str">
        <f>Prioritization!AA142</f>
        <v/>
      </c>
      <c r="B134" s="4" t="str">
        <f>IF(Prioritization!B142&lt;&gt;"",Prioritization!B142,"")</f>
        <v/>
      </c>
      <c r="C134" s="4" t="str">
        <f>IF(Prioritization!C142&lt;&gt;"",Prioritization!C142,"")</f>
        <v/>
      </c>
      <c r="D134" s="4" t="str">
        <f>IF(Prioritization!D142&lt;&gt;"",Prioritization!D142,"")</f>
        <v/>
      </c>
      <c r="E134" s="4" t="str">
        <f>IF(Prioritization!E142&lt;&gt;"",Prioritization!E142,"")</f>
        <v/>
      </c>
      <c r="F134" s="4" t="str">
        <f>IF(Prioritization!F142&lt;&gt;0,Prioritization!F142,"")</f>
        <v/>
      </c>
      <c r="G134" s="4" t="str">
        <f>IF(Prioritization!X142&lt;&gt;"",Prioritization!X142,"")</f>
        <v/>
      </c>
      <c r="H134" s="75">
        <f>Prioritization!Y142</f>
        <v>0</v>
      </c>
      <c r="I134" s="75">
        <f t="shared" si="2"/>
        <v>150000</v>
      </c>
    </row>
    <row r="135" spans="1:9" ht="15">
      <c r="A135" s="4" t="str">
        <f>Prioritization!AA143</f>
        <v/>
      </c>
      <c r="B135" s="4" t="str">
        <f>IF(Prioritization!B143&lt;&gt;"",Prioritization!B143,"")</f>
        <v/>
      </c>
      <c r="C135" s="4" t="str">
        <f>IF(Prioritization!C143&lt;&gt;"",Prioritization!C143,"")</f>
        <v/>
      </c>
      <c r="D135" s="4" t="str">
        <f>IF(Prioritization!D143&lt;&gt;"",Prioritization!D143,"")</f>
        <v/>
      </c>
      <c r="E135" s="4" t="str">
        <f>IF(Prioritization!E143&lt;&gt;"",Prioritization!E143,"")</f>
        <v/>
      </c>
      <c r="F135" s="4" t="str">
        <f>IF(Prioritization!F143&lt;&gt;0,Prioritization!F143,"")</f>
        <v/>
      </c>
      <c r="G135" s="4" t="str">
        <f>IF(Prioritization!X143&lt;&gt;"",Prioritization!X143,"")</f>
        <v/>
      </c>
      <c r="H135" s="75">
        <f>Prioritization!Y143</f>
        <v>0</v>
      </c>
      <c r="I135" s="75">
        <f t="shared" si="2"/>
        <v>150000</v>
      </c>
    </row>
    <row r="136" spans="1:9" ht="15">
      <c r="A136" s="4" t="str">
        <f>Prioritization!AA144</f>
        <v/>
      </c>
      <c r="B136" s="4" t="str">
        <f>IF(Prioritization!B144&lt;&gt;"",Prioritization!B144,"")</f>
        <v/>
      </c>
      <c r="C136" s="4" t="str">
        <f>IF(Prioritization!C144&lt;&gt;"",Prioritization!C144,"")</f>
        <v/>
      </c>
      <c r="D136" s="4" t="str">
        <f>IF(Prioritization!D144&lt;&gt;"",Prioritization!D144,"")</f>
        <v/>
      </c>
      <c r="E136" s="4" t="str">
        <f>IF(Prioritization!E144&lt;&gt;"",Prioritization!E144,"")</f>
        <v/>
      </c>
      <c r="F136" s="4" t="str">
        <f>IF(Prioritization!F144&lt;&gt;0,Prioritization!F144,"")</f>
        <v/>
      </c>
      <c r="G136" s="4" t="str">
        <f>IF(Prioritization!X144&lt;&gt;"",Prioritization!X144,"")</f>
        <v/>
      </c>
      <c r="H136" s="75">
        <f>Prioritization!Y144</f>
        <v>0</v>
      </c>
      <c r="I136" s="75">
        <f t="shared" si="2"/>
        <v>150000</v>
      </c>
    </row>
    <row r="137" spans="1:9" ht="15">
      <c r="A137" s="4" t="str">
        <f>Prioritization!AA145</f>
        <v/>
      </c>
      <c r="B137" s="4" t="str">
        <f>IF(Prioritization!B145&lt;&gt;"",Prioritization!B145,"")</f>
        <v/>
      </c>
      <c r="C137" s="4" t="str">
        <f>IF(Prioritization!C145&lt;&gt;"",Prioritization!C145,"")</f>
        <v/>
      </c>
      <c r="D137" s="4" t="str">
        <f>IF(Prioritization!D145&lt;&gt;"",Prioritization!D145,"")</f>
        <v/>
      </c>
      <c r="E137" s="4" t="str">
        <f>IF(Prioritization!E145&lt;&gt;"",Prioritization!E145,"")</f>
        <v/>
      </c>
      <c r="F137" s="4" t="str">
        <f>IF(Prioritization!F145&lt;&gt;0,Prioritization!F145,"")</f>
        <v/>
      </c>
      <c r="G137" s="4" t="str">
        <f>IF(Prioritization!X145&lt;&gt;"",Prioritization!X145,"")</f>
        <v/>
      </c>
      <c r="H137" s="75">
        <f>Prioritization!Y145</f>
        <v>0</v>
      </c>
      <c r="I137" s="75">
        <f t="shared" si="2"/>
        <v>150000</v>
      </c>
    </row>
    <row r="138" spans="1:9" ht="15">
      <c r="A138" s="4" t="str">
        <f>Prioritization!AA146</f>
        <v/>
      </c>
      <c r="B138" s="4" t="str">
        <f>IF(Prioritization!B146&lt;&gt;"",Prioritization!B146,"")</f>
        <v/>
      </c>
      <c r="C138" s="4" t="str">
        <f>IF(Prioritization!C146&lt;&gt;"",Prioritization!C146,"")</f>
        <v/>
      </c>
      <c r="D138" s="4" t="str">
        <f>IF(Prioritization!D146&lt;&gt;"",Prioritization!D146,"")</f>
        <v/>
      </c>
      <c r="E138" s="4" t="str">
        <f>IF(Prioritization!E146&lt;&gt;"",Prioritization!E146,"")</f>
        <v/>
      </c>
      <c r="F138" s="4" t="str">
        <f>IF(Prioritization!F146&lt;&gt;0,Prioritization!F146,"")</f>
        <v/>
      </c>
      <c r="G138" s="4" t="str">
        <f>IF(Prioritization!X146&lt;&gt;"",Prioritization!X146,"")</f>
        <v/>
      </c>
      <c r="H138" s="75">
        <f>Prioritization!Y146</f>
        <v>0</v>
      </c>
      <c r="I138" s="75">
        <f t="shared" si="2"/>
        <v>150000</v>
      </c>
    </row>
    <row r="139" spans="1:9" ht="15">
      <c r="A139" s="4" t="str">
        <f>Prioritization!AA147</f>
        <v/>
      </c>
      <c r="B139" s="4" t="str">
        <f>IF(Prioritization!B147&lt;&gt;"",Prioritization!B147,"")</f>
        <v/>
      </c>
      <c r="C139" s="4" t="str">
        <f>IF(Prioritization!C147&lt;&gt;"",Prioritization!C147,"")</f>
        <v/>
      </c>
      <c r="D139" s="4" t="str">
        <f>IF(Prioritization!D147&lt;&gt;"",Prioritization!D147,"")</f>
        <v/>
      </c>
      <c r="E139" s="4" t="str">
        <f>IF(Prioritization!E147&lt;&gt;"",Prioritization!E147,"")</f>
        <v/>
      </c>
      <c r="F139" s="4" t="str">
        <f>IF(Prioritization!F147&lt;&gt;0,Prioritization!F147,"")</f>
        <v/>
      </c>
      <c r="G139" s="4" t="str">
        <f>IF(Prioritization!X147&lt;&gt;"",Prioritization!X147,"")</f>
        <v/>
      </c>
      <c r="H139" s="75">
        <f>Prioritization!Y147</f>
        <v>0</v>
      </c>
      <c r="I139" s="75">
        <f t="shared" si="2"/>
        <v>150000</v>
      </c>
    </row>
    <row r="140" spans="1:9" ht="15">
      <c r="A140" s="4" t="str">
        <f>Prioritization!AA148</f>
        <v/>
      </c>
      <c r="B140" s="4" t="str">
        <f>IF(Prioritization!B148&lt;&gt;"",Prioritization!B148,"")</f>
        <v/>
      </c>
      <c r="C140" s="4" t="str">
        <f>IF(Prioritization!C148&lt;&gt;"",Prioritization!C148,"")</f>
        <v/>
      </c>
      <c r="D140" s="4" t="str">
        <f>IF(Prioritization!D148&lt;&gt;"",Prioritization!D148,"")</f>
        <v/>
      </c>
      <c r="E140" s="4" t="str">
        <f>IF(Prioritization!E148&lt;&gt;"",Prioritization!E148,"")</f>
        <v/>
      </c>
      <c r="F140" s="4" t="str">
        <f>IF(Prioritization!F148&lt;&gt;0,Prioritization!F148,"")</f>
        <v/>
      </c>
      <c r="G140" s="4" t="str">
        <f>IF(Prioritization!X148&lt;&gt;"",Prioritization!X148,"")</f>
        <v/>
      </c>
      <c r="H140" s="75">
        <f>Prioritization!Y148</f>
        <v>0</v>
      </c>
      <c r="I140" s="75">
        <f t="shared" si="2"/>
        <v>150000</v>
      </c>
    </row>
    <row r="141" spans="1:9" ht="15">
      <c r="A141" s="4" t="str">
        <f>Prioritization!AA149</f>
        <v/>
      </c>
      <c r="B141" s="4" t="str">
        <f>IF(Prioritization!B149&lt;&gt;"",Prioritization!B149,"")</f>
        <v/>
      </c>
      <c r="C141" s="4" t="str">
        <f>IF(Prioritization!C149&lt;&gt;"",Prioritization!C149,"")</f>
        <v/>
      </c>
      <c r="D141" s="4" t="str">
        <f>IF(Prioritization!D149&lt;&gt;"",Prioritization!D149,"")</f>
        <v/>
      </c>
      <c r="E141" s="4" t="str">
        <f>IF(Prioritization!E149&lt;&gt;"",Prioritization!E149,"")</f>
        <v/>
      </c>
      <c r="F141" s="4" t="str">
        <f>IF(Prioritization!F149&lt;&gt;0,Prioritization!F149,"")</f>
        <v/>
      </c>
      <c r="G141" s="4" t="str">
        <f>IF(Prioritization!X149&lt;&gt;"",Prioritization!X149,"")</f>
        <v/>
      </c>
      <c r="H141" s="75">
        <f>Prioritization!Y149</f>
        <v>0</v>
      </c>
      <c r="I141" s="75">
        <f t="shared" si="2"/>
        <v>150000</v>
      </c>
    </row>
    <row r="142" spans="1:9" ht="15">
      <c r="A142" s="4" t="str">
        <f>Prioritization!AA150</f>
        <v/>
      </c>
      <c r="B142" s="4" t="str">
        <f>IF(Prioritization!B150&lt;&gt;"",Prioritization!B150,"")</f>
        <v/>
      </c>
      <c r="C142" s="4" t="str">
        <f>IF(Prioritization!C150&lt;&gt;"",Prioritization!C150,"")</f>
        <v/>
      </c>
      <c r="D142" s="4" t="str">
        <f>IF(Prioritization!D150&lt;&gt;"",Prioritization!D150,"")</f>
        <v/>
      </c>
      <c r="E142" s="4" t="str">
        <f>IF(Prioritization!E150&lt;&gt;"",Prioritization!E150,"")</f>
        <v/>
      </c>
      <c r="F142" s="4" t="str">
        <f>IF(Prioritization!F150&lt;&gt;0,Prioritization!F150,"")</f>
        <v/>
      </c>
      <c r="G142" s="4" t="str">
        <f>IF(Prioritization!X150&lt;&gt;"",Prioritization!X150,"")</f>
        <v/>
      </c>
      <c r="H142" s="75">
        <f>Prioritization!Y150</f>
        <v>0</v>
      </c>
      <c r="I142" s="75">
        <f t="shared" si="2"/>
        <v>150000</v>
      </c>
    </row>
    <row r="143" spans="1:9" ht="15">
      <c r="A143" s="4" t="str">
        <f>Prioritization!AA151</f>
        <v/>
      </c>
      <c r="B143" s="4" t="str">
        <f>IF(Prioritization!B151&lt;&gt;"",Prioritization!B151,"")</f>
        <v/>
      </c>
      <c r="C143" s="4" t="str">
        <f>IF(Prioritization!C151&lt;&gt;"",Prioritization!C151,"")</f>
        <v/>
      </c>
      <c r="D143" s="4" t="str">
        <f>IF(Prioritization!D151&lt;&gt;"",Prioritization!D151,"")</f>
        <v/>
      </c>
      <c r="E143" s="4" t="str">
        <f>IF(Prioritization!E151&lt;&gt;"",Prioritization!E151,"")</f>
        <v/>
      </c>
      <c r="F143" s="4" t="str">
        <f>IF(Prioritization!F151&lt;&gt;0,Prioritization!F151,"")</f>
        <v/>
      </c>
      <c r="G143" s="4" t="str">
        <f>IF(Prioritization!X151&lt;&gt;"",Prioritization!X151,"")</f>
        <v/>
      </c>
      <c r="H143" s="75">
        <f>Prioritization!Y151</f>
        <v>0</v>
      </c>
      <c r="I143" s="75">
        <f t="shared" si="2"/>
        <v>150000</v>
      </c>
    </row>
    <row r="144" spans="1:9" ht="15">
      <c r="A144" s="4" t="str">
        <f>Prioritization!AA152</f>
        <v/>
      </c>
      <c r="B144" s="4" t="str">
        <f>IF(Prioritization!B152&lt;&gt;"",Prioritization!B152,"")</f>
        <v/>
      </c>
      <c r="C144" s="4" t="str">
        <f>IF(Prioritization!C152&lt;&gt;"",Prioritization!C152,"")</f>
        <v/>
      </c>
      <c r="D144" s="4" t="str">
        <f>IF(Prioritization!D152&lt;&gt;"",Prioritization!D152,"")</f>
        <v/>
      </c>
      <c r="E144" s="4" t="str">
        <f>IF(Prioritization!E152&lt;&gt;"",Prioritization!E152,"")</f>
        <v/>
      </c>
      <c r="F144" s="4" t="str">
        <f>IF(Prioritization!F152&lt;&gt;0,Prioritization!F152,"")</f>
        <v/>
      </c>
      <c r="G144" s="4" t="str">
        <f>IF(Prioritization!X152&lt;&gt;"",Prioritization!X152,"")</f>
        <v/>
      </c>
      <c r="H144" s="75">
        <f>Prioritization!Y152</f>
        <v>0</v>
      </c>
      <c r="I144" s="75">
        <f t="shared" si="2"/>
        <v>150000</v>
      </c>
    </row>
    <row r="145" spans="1:9" ht="15">
      <c r="A145" s="4" t="str">
        <f>Prioritization!AA153</f>
        <v/>
      </c>
      <c r="B145" s="4" t="str">
        <f>IF(Prioritization!B153&lt;&gt;"",Prioritization!B153,"")</f>
        <v/>
      </c>
      <c r="C145" s="4" t="str">
        <f>IF(Prioritization!C153&lt;&gt;"",Prioritization!C153,"")</f>
        <v/>
      </c>
      <c r="D145" s="4" t="str">
        <f>IF(Prioritization!D153&lt;&gt;"",Prioritization!D153,"")</f>
        <v/>
      </c>
      <c r="E145" s="4" t="str">
        <f>IF(Prioritization!E153&lt;&gt;"",Prioritization!E153,"")</f>
        <v/>
      </c>
      <c r="F145" s="4" t="str">
        <f>IF(Prioritization!F153&lt;&gt;0,Prioritization!F153,"")</f>
        <v/>
      </c>
      <c r="G145" s="4" t="str">
        <f>IF(Prioritization!X153&lt;&gt;"",Prioritization!X153,"")</f>
        <v/>
      </c>
      <c r="H145" s="75">
        <f>Prioritization!Y153</f>
        <v>0</v>
      </c>
      <c r="I145" s="75">
        <f t="shared" si="2"/>
        <v>150000</v>
      </c>
    </row>
    <row r="146" spans="1:9" ht="15">
      <c r="A146" s="4" t="str">
        <f>Prioritization!AA154</f>
        <v/>
      </c>
      <c r="B146" s="4" t="str">
        <f>IF(Prioritization!B154&lt;&gt;"",Prioritization!B154,"")</f>
        <v/>
      </c>
      <c r="C146" s="4" t="str">
        <f>IF(Prioritization!C154&lt;&gt;"",Prioritization!C154,"")</f>
        <v/>
      </c>
      <c r="D146" s="4" t="str">
        <f>IF(Prioritization!D154&lt;&gt;"",Prioritization!D154,"")</f>
        <v/>
      </c>
      <c r="E146" s="4" t="str">
        <f>IF(Prioritization!E154&lt;&gt;"",Prioritization!E154,"")</f>
        <v/>
      </c>
      <c r="F146" s="4" t="str">
        <f>IF(Prioritization!F154&lt;&gt;0,Prioritization!F154,"")</f>
        <v/>
      </c>
      <c r="G146" s="4" t="str">
        <f>IF(Prioritization!X154&lt;&gt;"",Prioritization!X154,"")</f>
        <v/>
      </c>
      <c r="H146" s="75">
        <f>Prioritization!Y154</f>
        <v>0</v>
      </c>
      <c r="I146" s="75">
        <f t="shared" si="2"/>
        <v>150000</v>
      </c>
    </row>
    <row r="147" spans="1:9" ht="15">
      <c r="A147" s="4" t="str">
        <f>Prioritization!AA155</f>
        <v/>
      </c>
      <c r="B147" s="4" t="str">
        <f>IF(Prioritization!B155&lt;&gt;"",Prioritization!B155,"")</f>
        <v/>
      </c>
      <c r="C147" s="4" t="str">
        <f>IF(Prioritization!C155&lt;&gt;"",Prioritization!C155,"")</f>
        <v/>
      </c>
      <c r="D147" s="4" t="str">
        <f>IF(Prioritization!D155&lt;&gt;"",Prioritization!D155,"")</f>
        <v/>
      </c>
      <c r="E147" s="4" t="str">
        <f>IF(Prioritization!E155&lt;&gt;"",Prioritization!E155,"")</f>
        <v/>
      </c>
      <c r="F147" s="4" t="str">
        <f>IF(Prioritization!F155&lt;&gt;0,Prioritization!F155,"")</f>
        <v/>
      </c>
      <c r="G147" s="4" t="str">
        <f>IF(Prioritization!X155&lt;&gt;"",Prioritization!X155,"")</f>
        <v/>
      </c>
      <c r="H147" s="75">
        <f>Prioritization!Y155</f>
        <v>0</v>
      </c>
      <c r="I147" s="75">
        <f t="shared" si="2"/>
        <v>150000</v>
      </c>
    </row>
    <row r="148" spans="1:9" ht="15">
      <c r="A148" s="4" t="str">
        <f>Prioritization!AA156</f>
        <v/>
      </c>
      <c r="B148" s="4" t="str">
        <f>IF(Prioritization!B156&lt;&gt;"",Prioritization!B156,"")</f>
        <v/>
      </c>
      <c r="C148" s="4" t="str">
        <f>IF(Prioritization!C156&lt;&gt;"",Prioritization!C156,"")</f>
        <v/>
      </c>
      <c r="D148" s="4" t="str">
        <f>IF(Prioritization!D156&lt;&gt;"",Prioritization!D156,"")</f>
        <v/>
      </c>
      <c r="E148" s="4" t="str">
        <f>IF(Prioritization!E156&lt;&gt;"",Prioritization!E156,"")</f>
        <v/>
      </c>
      <c r="F148" s="4" t="str">
        <f>IF(Prioritization!F156&lt;&gt;0,Prioritization!F156,"")</f>
        <v/>
      </c>
      <c r="G148" s="4" t="str">
        <f>IF(Prioritization!X156&lt;&gt;"",Prioritization!X156,"")</f>
        <v/>
      </c>
      <c r="H148" s="75">
        <f>Prioritization!Y156</f>
        <v>0</v>
      </c>
      <c r="I148" s="75">
        <f t="shared" si="2"/>
        <v>150000</v>
      </c>
    </row>
    <row r="149" spans="1:9" ht="15">
      <c r="A149" s="4" t="str">
        <f>Prioritization!AA157</f>
        <v/>
      </c>
      <c r="B149" s="4" t="str">
        <f>IF(Prioritization!B157&lt;&gt;"",Prioritization!B157,"")</f>
        <v/>
      </c>
      <c r="C149" s="4" t="str">
        <f>IF(Prioritization!C157&lt;&gt;"",Prioritization!C157,"")</f>
        <v/>
      </c>
      <c r="D149" s="4" t="str">
        <f>IF(Prioritization!D157&lt;&gt;"",Prioritization!D157,"")</f>
        <v/>
      </c>
      <c r="E149" s="4" t="str">
        <f>IF(Prioritization!E157&lt;&gt;"",Prioritization!E157,"")</f>
        <v/>
      </c>
      <c r="F149" s="4" t="str">
        <f>IF(Prioritization!F157&lt;&gt;0,Prioritization!F157,"")</f>
        <v/>
      </c>
      <c r="G149" s="4" t="str">
        <f>IF(Prioritization!X157&lt;&gt;"",Prioritization!X157,"")</f>
        <v/>
      </c>
      <c r="H149" s="75">
        <f>Prioritization!Y157</f>
        <v>0</v>
      </c>
      <c r="I149" s="75">
        <f t="shared" si="2"/>
        <v>150000</v>
      </c>
    </row>
    <row r="150" spans="1:9" ht="15">
      <c r="A150" s="4" t="str">
        <f>Prioritization!AA158</f>
        <v/>
      </c>
      <c r="B150" s="4" t="str">
        <f>IF(Prioritization!B158&lt;&gt;"",Prioritization!B158,"")</f>
        <v/>
      </c>
      <c r="C150" s="4" t="str">
        <f>IF(Prioritization!C158&lt;&gt;"",Prioritization!C158,"")</f>
        <v/>
      </c>
      <c r="D150" s="4" t="str">
        <f>IF(Prioritization!D158&lt;&gt;"",Prioritization!D158,"")</f>
        <v/>
      </c>
      <c r="E150" s="4" t="str">
        <f>IF(Prioritization!E158&lt;&gt;"",Prioritization!E158,"")</f>
        <v/>
      </c>
      <c r="F150" s="4" t="str">
        <f>IF(Prioritization!F158&lt;&gt;0,Prioritization!F158,"")</f>
        <v/>
      </c>
      <c r="G150" s="4" t="str">
        <f>IF(Prioritization!X158&lt;&gt;"",Prioritization!X158,"")</f>
        <v/>
      </c>
      <c r="H150" s="75">
        <f>Prioritization!Y158</f>
        <v>0</v>
      </c>
      <c r="I150" s="75">
        <f t="shared" si="2"/>
        <v>150000</v>
      </c>
    </row>
    <row r="151" spans="1:9" ht="15">
      <c r="A151" s="4" t="str">
        <f>Prioritization!AA159</f>
        <v/>
      </c>
      <c r="B151" s="4" t="str">
        <f>IF(Prioritization!B159&lt;&gt;"",Prioritization!B159,"")</f>
        <v/>
      </c>
      <c r="C151" s="4" t="str">
        <f>IF(Prioritization!C159&lt;&gt;"",Prioritization!C159,"")</f>
        <v/>
      </c>
      <c r="D151" s="4" t="str">
        <f>IF(Prioritization!D159&lt;&gt;"",Prioritization!D159,"")</f>
        <v/>
      </c>
      <c r="E151" s="4" t="str">
        <f>IF(Prioritization!E159&lt;&gt;"",Prioritization!E159,"")</f>
        <v/>
      </c>
      <c r="F151" s="4" t="str">
        <f>IF(Prioritization!F159&lt;&gt;0,Prioritization!F159,"")</f>
        <v/>
      </c>
      <c r="G151" s="4" t="str">
        <f>IF(Prioritization!X159&lt;&gt;"",Prioritization!X159,"")</f>
        <v/>
      </c>
      <c r="H151" s="75">
        <f>Prioritization!Y159</f>
        <v>0</v>
      </c>
      <c r="I151" s="75">
        <f t="shared" si="2"/>
        <v>150000</v>
      </c>
    </row>
    <row r="152" spans="1:9" ht="15">
      <c r="A152" s="4" t="str">
        <f>Prioritization!AA160</f>
        <v/>
      </c>
      <c r="B152" s="4" t="str">
        <f>IF(Prioritization!B160&lt;&gt;"",Prioritization!B160,"")</f>
        <v/>
      </c>
      <c r="C152" s="4" t="str">
        <f>IF(Prioritization!C160&lt;&gt;"",Prioritization!C160,"")</f>
        <v/>
      </c>
      <c r="D152" s="4" t="str">
        <f>IF(Prioritization!D160&lt;&gt;"",Prioritization!D160,"")</f>
        <v/>
      </c>
      <c r="E152" s="4" t="str">
        <f>IF(Prioritization!E160&lt;&gt;"",Prioritization!E160,"")</f>
        <v/>
      </c>
      <c r="F152" s="4" t="str">
        <f>IF(Prioritization!F160&lt;&gt;0,Prioritization!F160,"")</f>
        <v/>
      </c>
      <c r="G152" s="4" t="str">
        <f>IF(Prioritization!X160&lt;&gt;"",Prioritization!X160,"")</f>
        <v/>
      </c>
      <c r="H152" s="75">
        <f>Prioritization!Y160</f>
        <v>0</v>
      </c>
      <c r="I152" s="75">
        <f t="shared" si="2"/>
        <v>150000</v>
      </c>
    </row>
    <row r="153" spans="1:9" ht="15">
      <c r="A153" s="4" t="str">
        <f>Prioritization!AA161</f>
        <v/>
      </c>
      <c r="B153" s="4" t="str">
        <f>IF(Prioritization!B161&lt;&gt;"",Prioritization!B161,"")</f>
        <v/>
      </c>
      <c r="C153" s="4" t="str">
        <f>IF(Prioritization!C161&lt;&gt;"",Prioritization!C161,"")</f>
        <v/>
      </c>
      <c r="D153" s="4" t="str">
        <f>IF(Prioritization!D161&lt;&gt;"",Prioritization!D161,"")</f>
        <v/>
      </c>
      <c r="E153" s="4" t="str">
        <f>IF(Prioritization!E161&lt;&gt;"",Prioritization!E161,"")</f>
        <v/>
      </c>
      <c r="F153" s="4" t="str">
        <f>IF(Prioritization!F161&lt;&gt;0,Prioritization!F161,"")</f>
        <v/>
      </c>
      <c r="G153" s="4" t="str">
        <f>IF(Prioritization!X161&lt;&gt;"",Prioritization!X161,"")</f>
        <v/>
      </c>
      <c r="H153" s="75">
        <f>Prioritization!Y161</f>
        <v>0</v>
      </c>
      <c r="I153" s="75">
        <f t="shared" si="2"/>
        <v>150000</v>
      </c>
    </row>
    <row r="154" spans="1:9" ht="15">
      <c r="A154" s="4" t="str">
        <f>Prioritization!AA162</f>
        <v/>
      </c>
      <c r="B154" s="4" t="str">
        <f>IF(Prioritization!B162&lt;&gt;"",Prioritization!B162,"")</f>
        <v/>
      </c>
      <c r="C154" s="4" t="str">
        <f>IF(Prioritization!C162&lt;&gt;"",Prioritization!C162,"")</f>
        <v/>
      </c>
      <c r="D154" s="4" t="str">
        <f>IF(Prioritization!D162&lt;&gt;"",Prioritization!D162,"")</f>
        <v/>
      </c>
      <c r="E154" s="4" t="str">
        <f>IF(Prioritization!E162&lt;&gt;"",Prioritization!E162,"")</f>
        <v/>
      </c>
      <c r="F154" s="4" t="str">
        <f>IF(Prioritization!F162&lt;&gt;0,Prioritization!F162,"")</f>
        <v/>
      </c>
      <c r="G154" s="4" t="str">
        <f>IF(Prioritization!X162&lt;&gt;"",Prioritization!X162,"")</f>
        <v/>
      </c>
      <c r="H154" s="75">
        <f>Prioritization!Y162</f>
        <v>0</v>
      </c>
      <c r="I154" s="75">
        <f t="shared" si="2"/>
        <v>150000</v>
      </c>
    </row>
    <row r="155" spans="1:9" ht="15">
      <c r="A155" s="4" t="str">
        <f>Prioritization!AA163</f>
        <v/>
      </c>
      <c r="B155" s="4" t="str">
        <f>IF(Prioritization!B163&lt;&gt;"",Prioritization!B163,"")</f>
        <v/>
      </c>
      <c r="C155" s="4" t="str">
        <f>IF(Prioritization!C163&lt;&gt;"",Prioritization!C163,"")</f>
        <v/>
      </c>
      <c r="D155" s="4" t="str">
        <f>IF(Prioritization!D163&lt;&gt;"",Prioritization!D163,"")</f>
        <v/>
      </c>
      <c r="E155" s="4" t="str">
        <f>IF(Prioritization!E163&lt;&gt;"",Prioritization!E163,"")</f>
        <v/>
      </c>
      <c r="F155" s="4" t="str">
        <f>IF(Prioritization!F163&lt;&gt;0,Prioritization!F163,"")</f>
        <v/>
      </c>
      <c r="G155" s="4" t="str">
        <f>IF(Prioritization!X163&lt;&gt;"",Prioritization!X163,"")</f>
        <v/>
      </c>
      <c r="H155" s="75">
        <f>Prioritization!Y163</f>
        <v>0</v>
      </c>
      <c r="I155" s="75">
        <f t="shared" si="2"/>
        <v>150000</v>
      </c>
    </row>
    <row r="156" spans="1:9" ht="15">
      <c r="A156" s="4" t="str">
        <f>Prioritization!AA164</f>
        <v/>
      </c>
      <c r="B156" s="4" t="str">
        <f>IF(Prioritization!B164&lt;&gt;"",Prioritization!B164,"")</f>
        <v/>
      </c>
      <c r="C156" s="4" t="str">
        <f>IF(Prioritization!C164&lt;&gt;"",Prioritization!C164,"")</f>
        <v/>
      </c>
      <c r="D156" s="4" t="str">
        <f>IF(Prioritization!D164&lt;&gt;"",Prioritization!D164,"")</f>
        <v/>
      </c>
      <c r="E156" s="4" t="str">
        <f>IF(Prioritization!E164&lt;&gt;"",Prioritization!E164,"")</f>
        <v/>
      </c>
      <c r="F156" s="4" t="str">
        <f>IF(Prioritization!F164&lt;&gt;0,Prioritization!F164,"")</f>
        <v/>
      </c>
      <c r="G156" s="4" t="str">
        <f>IF(Prioritization!X164&lt;&gt;"",Prioritization!X164,"")</f>
        <v/>
      </c>
      <c r="H156" s="75">
        <f>Prioritization!Y164</f>
        <v>0</v>
      </c>
      <c r="I156" s="75">
        <f t="shared" si="2"/>
        <v>150000</v>
      </c>
    </row>
    <row r="157" spans="1:9" ht="15">
      <c r="A157" s="4" t="str">
        <f>Prioritization!AA165</f>
        <v/>
      </c>
      <c r="B157" s="4" t="str">
        <f>IF(Prioritization!B165&lt;&gt;"",Prioritization!B165,"")</f>
        <v/>
      </c>
      <c r="C157" s="4" t="str">
        <f>IF(Prioritization!C165&lt;&gt;"",Prioritization!C165,"")</f>
        <v/>
      </c>
      <c r="D157" s="4" t="str">
        <f>IF(Prioritization!D165&lt;&gt;"",Prioritization!D165,"")</f>
        <v/>
      </c>
      <c r="E157" s="4" t="str">
        <f>IF(Prioritization!E165&lt;&gt;"",Prioritization!E165,"")</f>
        <v/>
      </c>
      <c r="F157" s="4" t="str">
        <f>IF(Prioritization!F165&lt;&gt;0,Prioritization!F165,"")</f>
        <v/>
      </c>
      <c r="G157" s="4" t="str">
        <f>IF(Prioritization!X165&lt;&gt;"",Prioritization!X165,"")</f>
        <v/>
      </c>
      <c r="H157" s="75">
        <f>Prioritization!Y165</f>
        <v>0</v>
      </c>
      <c r="I157" s="75">
        <f t="shared" si="2"/>
        <v>150000</v>
      </c>
    </row>
    <row r="158" spans="1:9" ht="15">
      <c r="A158" s="4" t="str">
        <f>Prioritization!AA166</f>
        <v/>
      </c>
      <c r="B158" s="4" t="str">
        <f>IF(Prioritization!B166&lt;&gt;"",Prioritization!B166,"")</f>
        <v/>
      </c>
      <c r="C158" s="4" t="str">
        <f>IF(Prioritization!C166&lt;&gt;"",Prioritization!C166,"")</f>
        <v/>
      </c>
      <c r="D158" s="4" t="str">
        <f>IF(Prioritization!D166&lt;&gt;"",Prioritization!D166,"")</f>
        <v/>
      </c>
      <c r="E158" s="4" t="str">
        <f>IF(Prioritization!E166&lt;&gt;"",Prioritization!E166,"")</f>
        <v/>
      </c>
      <c r="F158" s="4" t="str">
        <f>IF(Prioritization!F166&lt;&gt;0,Prioritization!F166,"")</f>
        <v/>
      </c>
      <c r="G158" s="4" t="str">
        <f>IF(Prioritization!X166&lt;&gt;"",Prioritization!X166,"")</f>
        <v/>
      </c>
      <c r="H158" s="75">
        <f>Prioritization!Y166</f>
        <v>0</v>
      </c>
      <c r="I158" s="75">
        <f t="shared" si="2"/>
        <v>150000</v>
      </c>
    </row>
    <row r="159" spans="1:9" ht="15">
      <c r="A159" s="4" t="str">
        <f>Prioritization!AA167</f>
        <v/>
      </c>
      <c r="B159" s="4" t="str">
        <f>IF(Prioritization!B167&lt;&gt;"",Prioritization!B167,"")</f>
        <v/>
      </c>
      <c r="C159" s="4" t="str">
        <f>IF(Prioritization!C167&lt;&gt;"",Prioritization!C167,"")</f>
        <v/>
      </c>
      <c r="D159" s="4" t="str">
        <f>IF(Prioritization!D167&lt;&gt;"",Prioritization!D167,"")</f>
        <v/>
      </c>
      <c r="E159" s="4" t="str">
        <f>IF(Prioritization!E167&lt;&gt;"",Prioritization!E167,"")</f>
        <v/>
      </c>
      <c r="F159" s="4" t="str">
        <f>IF(Prioritization!F167&lt;&gt;0,Prioritization!F167,"")</f>
        <v/>
      </c>
      <c r="G159" s="4" t="str">
        <f>IF(Prioritization!X167&lt;&gt;"",Prioritization!X167,"")</f>
        <v/>
      </c>
      <c r="H159" s="75">
        <f>Prioritization!Y167</f>
        <v>0</v>
      </c>
      <c r="I159" s="75">
        <f t="shared" si="2"/>
        <v>150000</v>
      </c>
    </row>
    <row r="160" spans="1:9" ht="15">
      <c r="A160" s="4" t="str">
        <f>Prioritization!AA168</f>
        <v/>
      </c>
      <c r="B160" s="4" t="str">
        <f>IF(Prioritization!B168&lt;&gt;"",Prioritization!B168,"")</f>
        <v/>
      </c>
      <c r="C160" s="4" t="str">
        <f>IF(Prioritization!C168&lt;&gt;"",Prioritization!C168,"")</f>
        <v/>
      </c>
      <c r="D160" s="4" t="str">
        <f>IF(Prioritization!D168&lt;&gt;"",Prioritization!D168,"")</f>
        <v/>
      </c>
      <c r="E160" s="4" t="str">
        <f>IF(Prioritization!E168&lt;&gt;"",Prioritization!E168,"")</f>
        <v/>
      </c>
      <c r="F160" s="4" t="str">
        <f>IF(Prioritization!F168&lt;&gt;0,Prioritization!F168,"")</f>
        <v/>
      </c>
      <c r="G160" s="4" t="str">
        <f>IF(Prioritization!X168&lt;&gt;"",Prioritization!X168,"")</f>
        <v/>
      </c>
      <c r="H160" s="75">
        <f>Prioritization!Y168</f>
        <v>0</v>
      </c>
      <c r="I160" s="75">
        <f t="shared" si="2"/>
        <v>150000</v>
      </c>
    </row>
    <row r="161" spans="1:9" ht="15">
      <c r="A161" s="4" t="str">
        <f>Prioritization!AA169</f>
        <v/>
      </c>
      <c r="B161" s="4" t="str">
        <f>IF(Prioritization!B169&lt;&gt;"",Prioritization!B169,"")</f>
        <v/>
      </c>
      <c r="C161" s="4" t="str">
        <f>IF(Prioritization!C169&lt;&gt;"",Prioritization!C169,"")</f>
        <v/>
      </c>
      <c r="D161" s="4" t="str">
        <f>IF(Prioritization!D169&lt;&gt;"",Prioritization!D169,"")</f>
        <v/>
      </c>
      <c r="E161" s="4" t="str">
        <f>IF(Prioritization!E169&lt;&gt;"",Prioritization!E169,"")</f>
        <v/>
      </c>
      <c r="F161" s="4" t="str">
        <f>IF(Prioritization!F169&lt;&gt;0,Prioritization!F169,"")</f>
        <v/>
      </c>
      <c r="G161" s="4" t="str">
        <f>IF(Prioritization!X169&lt;&gt;"",Prioritization!X169,"")</f>
        <v/>
      </c>
      <c r="H161" s="75">
        <f>Prioritization!Y169</f>
        <v>0</v>
      </c>
      <c r="I161" s="75">
        <f t="shared" si="2"/>
        <v>150000</v>
      </c>
    </row>
    <row r="162" spans="1:9" ht="15">
      <c r="A162" s="4" t="str">
        <f>Prioritization!AA170</f>
        <v/>
      </c>
      <c r="B162" s="4" t="str">
        <f>IF(Prioritization!B170&lt;&gt;"",Prioritization!B170,"")</f>
        <v/>
      </c>
      <c r="C162" s="4" t="str">
        <f>IF(Prioritization!C170&lt;&gt;"",Prioritization!C170,"")</f>
        <v/>
      </c>
      <c r="D162" s="4" t="str">
        <f>IF(Prioritization!D170&lt;&gt;"",Prioritization!D170,"")</f>
        <v/>
      </c>
      <c r="E162" s="4" t="str">
        <f>IF(Prioritization!E170&lt;&gt;"",Prioritization!E170,"")</f>
        <v/>
      </c>
      <c r="F162" s="4" t="str">
        <f>IF(Prioritization!F170&lt;&gt;0,Prioritization!F170,"")</f>
        <v/>
      </c>
      <c r="G162" s="4" t="str">
        <f>IF(Prioritization!X170&lt;&gt;"",Prioritization!X170,"")</f>
        <v/>
      </c>
      <c r="H162" s="75">
        <f>Prioritization!Y170</f>
        <v>0</v>
      </c>
      <c r="I162" s="75">
        <f t="shared" si="2"/>
        <v>150000</v>
      </c>
    </row>
    <row r="163" spans="1:9" ht="15">
      <c r="A163" s="4" t="str">
        <f>Prioritization!AA171</f>
        <v/>
      </c>
      <c r="B163" s="4" t="str">
        <f>IF(Prioritization!B171&lt;&gt;"",Prioritization!B171,"")</f>
        <v/>
      </c>
      <c r="C163" s="4" t="str">
        <f>IF(Prioritization!C171&lt;&gt;"",Prioritization!C171,"")</f>
        <v/>
      </c>
      <c r="D163" s="4" t="str">
        <f>IF(Prioritization!D171&lt;&gt;"",Prioritization!D171,"")</f>
        <v/>
      </c>
      <c r="E163" s="4" t="str">
        <f>IF(Prioritization!E171&lt;&gt;"",Prioritization!E171,"")</f>
        <v/>
      </c>
      <c r="F163" s="4" t="str">
        <f>IF(Prioritization!F171&lt;&gt;0,Prioritization!F171,"")</f>
        <v/>
      </c>
      <c r="G163" s="4" t="str">
        <f>IF(Prioritization!X171&lt;&gt;"",Prioritization!X171,"")</f>
        <v/>
      </c>
      <c r="H163" s="75">
        <f>Prioritization!Y171</f>
        <v>0</v>
      </c>
      <c r="I163" s="75">
        <f t="shared" si="2"/>
        <v>150000</v>
      </c>
    </row>
    <row r="164" spans="1:9" ht="15">
      <c r="A164" s="4" t="str">
        <f>Prioritization!AA172</f>
        <v/>
      </c>
      <c r="B164" s="4" t="str">
        <f>IF(Prioritization!B172&lt;&gt;"",Prioritization!B172,"")</f>
        <v/>
      </c>
      <c r="C164" s="4" t="str">
        <f>IF(Prioritization!C172&lt;&gt;"",Prioritization!C172,"")</f>
        <v/>
      </c>
      <c r="D164" s="4" t="str">
        <f>IF(Prioritization!D172&lt;&gt;"",Prioritization!D172,"")</f>
        <v/>
      </c>
      <c r="E164" s="4" t="str">
        <f>IF(Prioritization!E172&lt;&gt;"",Prioritization!E172,"")</f>
        <v/>
      </c>
      <c r="F164" s="4" t="str">
        <f>IF(Prioritization!F172&lt;&gt;0,Prioritization!F172,"")</f>
        <v/>
      </c>
      <c r="G164" s="4" t="str">
        <f>IF(Prioritization!X172&lt;&gt;"",Prioritization!X172,"")</f>
        <v/>
      </c>
      <c r="H164" s="75">
        <f>Prioritization!Y172</f>
        <v>0</v>
      </c>
      <c r="I164" s="75">
        <f t="shared" si="2"/>
        <v>150000</v>
      </c>
    </row>
    <row r="165" spans="1:9" ht="15">
      <c r="A165" s="4" t="str">
        <f>Prioritization!AA173</f>
        <v/>
      </c>
      <c r="B165" s="4" t="str">
        <f>IF(Prioritization!B173&lt;&gt;"",Prioritization!B173,"")</f>
        <v/>
      </c>
      <c r="C165" s="4" t="str">
        <f>IF(Prioritization!C173&lt;&gt;"",Prioritization!C173,"")</f>
        <v/>
      </c>
      <c r="D165" s="4" t="str">
        <f>IF(Prioritization!D173&lt;&gt;"",Prioritization!D173,"")</f>
        <v/>
      </c>
      <c r="E165" s="4" t="str">
        <f>IF(Prioritization!E173&lt;&gt;"",Prioritization!E173,"")</f>
        <v/>
      </c>
      <c r="F165" s="4" t="str">
        <f>IF(Prioritization!F173&lt;&gt;0,Prioritization!F173,"")</f>
        <v/>
      </c>
      <c r="G165" s="4" t="str">
        <f>IF(Prioritization!X173&lt;&gt;"",Prioritization!X173,"")</f>
        <v/>
      </c>
      <c r="H165" s="75">
        <f>Prioritization!Y173</f>
        <v>0</v>
      </c>
      <c r="I165" s="75">
        <f t="shared" si="2"/>
        <v>150000</v>
      </c>
    </row>
    <row r="166" spans="1:9" ht="15">
      <c r="A166" s="4" t="str">
        <f>Prioritization!AA174</f>
        <v/>
      </c>
      <c r="B166" s="4" t="str">
        <f>IF(Prioritization!B174&lt;&gt;"",Prioritization!B174,"")</f>
        <v/>
      </c>
      <c r="C166" s="4" t="str">
        <f>IF(Prioritization!C174&lt;&gt;"",Prioritization!C174,"")</f>
        <v/>
      </c>
      <c r="D166" s="4" t="str">
        <f>IF(Prioritization!D174&lt;&gt;"",Prioritization!D174,"")</f>
        <v/>
      </c>
      <c r="E166" s="4" t="str">
        <f>IF(Prioritization!E174&lt;&gt;"",Prioritization!E174,"")</f>
        <v/>
      </c>
      <c r="F166" s="4" t="str">
        <f>IF(Prioritization!F174&lt;&gt;0,Prioritization!F174,"")</f>
        <v/>
      </c>
      <c r="G166" s="4" t="str">
        <f>IF(Prioritization!X174&lt;&gt;"",Prioritization!X174,"")</f>
        <v/>
      </c>
      <c r="H166" s="75">
        <f>Prioritization!Y174</f>
        <v>0</v>
      </c>
      <c r="I166" s="75">
        <f t="shared" si="2"/>
        <v>150000</v>
      </c>
    </row>
    <row r="167" spans="1:9" ht="15">
      <c r="A167" s="4" t="str">
        <f>Prioritization!AA175</f>
        <v/>
      </c>
      <c r="B167" s="4" t="str">
        <f>IF(Prioritization!B175&lt;&gt;"",Prioritization!B175,"")</f>
        <v/>
      </c>
      <c r="C167" s="4" t="str">
        <f>IF(Prioritization!C175&lt;&gt;"",Prioritization!C175,"")</f>
        <v/>
      </c>
      <c r="D167" s="4" t="str">
        <f>IF(Prioritization!D175&lt;&gt;"",Prioritization!D175,"")</f>
        <v/>
      </c>
      <c r="E167" s="4" t="str">
        <f>IF(Prioritization!E175&lt;&gt;"",Prioritization!E175,"")</f>
        <v/>
      </c>
      <c r="F167" s="4" t="str">
        <f>IF(Prioritization!F175&lt;&gt;0,Prioritization!F175,"")</f>
        <v/>
      </c>
      <c r="G167" s="4" t="str">
        <f>IF(Prioritization!X175&lt;&gt;"",Prioritization!X175,"")</f>
        <v/>
      </c>
      <c r="H167" s="75">
        <f>Prioritization!Y175</f>
        <v>0</v>
      </c>
      <c r="I167" s="75">
        <f t="shared" si="2"/>
        <v>150000</v>
      </c>
    </row>
    <row r="168" spans="1:9" ht="15">
      <c r="A168" s="4" t="str">
        <f>Prioritization!AA176</f>
        <v/>
      </c>
      <c r="B168" s="4" t="str">
        <f>IF(Prioritization!B176&lt;&gt;"",Prioritization!B176,"")</f>
        <v/>
      </c>
      <c r="C168" s="4" t="str">
        <f>IF(Prioritization!C176&lt;&gt;"",Prioritization!C176,"")</f>
        <v/>
      </c>
      <c r="D168" s="4" t="str">
        <f>IF(Prioritization!D176&lt;&gt;"",Prioritization!D176,"")</f>
        <v/>
      </c>
      <c r="E168" s="4" t="str">
        <f>IF(Prioritization!E176&lt;&gt;"",Prioritization!E176,"")</f>
        <v/>
      </c>
      <c r="F168" s="4" t="str">
        <f>IF(Prioritization!F176&lt;&gt;0,Prioritization!F176,"")</f>
        <v/>
      </c>
      <c r="G168" s="4" t="str">
        <f>IF(Prioritization!X176&lt;&gt;"",Prioritization!X176,"")</f>
        <v/>
      </c>
      <c r="H168" s="75">
        <f>Prioritization!Y176</f>
        <v>0</v>
      </c>
      <c r="I168" s="75">
        <f t="shared" si="2"/>
        <v>150000</v>
      </c>
    </row>
    <row r="169" spans="1:9" ht="15">
      <c r="A169" s="4" t="str">
        <f>Prioritization!AA177</f>
        <v/>
      </c>
      <c r="B169" s="4" t="str">
        <f>IF(Prioritization!B177&lt;&gt;"",Prioritization!B177,"")</f>
        <v/>
      </c>
      <c r="C169" s="4" t="str">
        <f>IF(Prioritization!C177&lt;&gt;"",Prioritization!C177,"")</f>
        <v/>
      </c>
      <c r="D169" s="4" t="str">
        <f>IF(Prioritization!D177&lt;&gt;"",Prioritization!D177,"")</f>
        <v/>
      </c>
      <c r="E169" s="4" t="str">
        <f>IF(Prioritization!E177&lt;&gt;"",Prioritization!E177,"")</f>
        <v/>
      </c>
      <c r="F169" s="4" t="str">
        <f>IF(Prioritization!F177&lt;&gt;0,Prioritization!F177,"")</f>
        <v/>
      </c>
      <c r="G169" s="4" t="str">
        <f>IF(Prioritization!X177&lt;&gt;"",Prioritization!X177,"")</f>
        <v/>
      </c>
      <c r="H169" s="75">
        <f>Prioritization!Y177</f>
        <v>0</v>
      </c>
      <c r="I169" s="75">
        <f t="shared" si="2"/>
        <v>150000</v>
      </c>
    </row>
    <row r="170" spans="1:9" ht="15">
      <c r="A170" s="4" t="str">
        <f>Prioritization!AA178</f>
        <v/>
      </c>
      <c r="B170" s="4" t="str">
        <f>IF(Prioritization!B178&lt;&gt;"",Prioritization!B178,"")</f>
        <v/>
      </c>
      <c r="C170" s="4" t="str">
        <f>IF(Prioritization!C178&lt;&gt;"",Prioritization!C178,"")</f>
        <v/>
      </c>
      <c r="D170" s="4" t="str">
        <f>IF(Prioritization!D178&lt;&gt;"",Prioritization!D178,"")</f>
        <v/>
      </c>
      <c r="E170" s="4" t="str">
        <f>IF(Prioritization!E178&lt;&gt;"",Prioritization!E178,"")</f>
        <v/>
      </c>
      <c r="F170" s="4" t="str">
        <f>IF(Prioritization!F178&lt;&gt;0,Prioritization!F178,"")</f>
        <v/>
      </c>
      <c r="G170" s="4" t="str">
        <f>IF(Prioritization!X178&lt;&gt;"",Prioritization!X178,"")</f>
        <v/>
      </c>
      <c r="H170" s="75">
        <f>Prioritization!Y178</f>
        <v>0</v>
      </c>
      <c r="I170" s="75">
        <f t="shared" si="2"/>
        <v>150000</v>
      </c>
    </row>
    <row r="171" spans="1:9" ht="15">
      <c r="A171" s="4" t="str">
        <f>Prioritization!AA179</f>
        <v/>
      </c>
      <c r="B171" s="4" t="str">
        <f>IF(Prioritization!B179&lt;&gt;"",Prioritization!B179,"")</f>
        <v/>
      </c>
      <c r="C171" s="4" t="str">
        <f>IF(Prioritization!C179&lt;&gt;"",Prioritization!C179,"")</f>
        <v/>
      </c>
      <c r="D171" s="4" t="str">
        <f>IF(Prioritization!D179&lt;&gt;"",Prioritization!D179,"")</f>
        <v/>
      </c>
      <c r="E171" s="4" t="str">
        <f>IF(Prioritization!E179&lt;&gt;"",Prioritization!E179,"")</f>
        <v/>
      </c>
      <c r="F171" s="4" t="str">
        <f>IF(Prioritization!F179&lt;&gt;0,Prioritization!F179,"")</f>
        <v/>
      </c>
      <c r="G171" s="4" t="str">
        <f>IF(Prioritization!X179&lt;&gt;"",Prioritization!X179,"")</f>
        <v/>
      </c>
      <c r="H171" s="75">
        <f>Prioritization!Y179</f>
        <v>0</v>
      </c>
      <c r="I171" s="75">
        <f t="shared" si="2"/>
        <v>150000</v>
      </c>
    </row>
    <row r="172" spans="1:9" ht="15">
      <c r="A172" s="4" t="str">
        <f>Prioritization!AA180</f>
        <v/>
      </c>
      <c r="B172" s="4" t="str">
        <f>IF(Prioritization!B180&lt;&gt;"",Prioritization!B180,"")</f>
        <v/>
      </c>
      <c r="C172" s="4" t="str">
        <f>IF(Prioritization!C180&lt;&gt;"",Prioritization!C180,"")</f>
        <v/>
      </c>
      <c r="D172" s="4" t="str">
        <f>IF(Prioritization!D180&lt;&gt;"",Prioritization!D180,"")</f>
        <v/>
      </c>
      <c r="E172" s="4" t="str">
        <f>IF(Prioritization!E180&lt;&gt;"",Prioritization!E180,"")</f>
        <v/>
      </c>
      <c r="F172" s="4" t="str">
        <f>IF(Prioritization!F180&lt;&gt;0,Prioritization!F180,"")</f>
        <v/>
      </c>
      <c r="G172" s="4" t="str">
        <f>IF(Prioritization!X180&lt;&gt;"",Prioritization!X180,"")</f>
        <v/>
      </c>
      <c r="H172" s="75">
        <f>Prioritization!Y180</f>
        <v>0</v>
      </c>
      <c r="I172" s="75">
        <f t="shared" si="2"/>
        <v>150000</v>
      </c>
    </row>
    <row r="173" spans="1:9" ht="15">
      <c r="A173" s="4" t="str">
        <f>Prioritization!AA181</f>
        <v/>
      </c>
      <c r="B173" s="4" t="str">
        <f>IF(Prioritization!B181&lt;&gt;"",Prioritization!B181,"")</f>
        <v/>
      </c>
      <c r="C173" s="4" t="str">
        <f>IF(Prioritization!C181&lt;&gt;"",Prioritization!C181,"")</f>
        <v/>
      </c>
      <c r="D173" s="4" t="str">
        <f>IF(Prioritization!D181&lt;&gt;"",Prioritization!D181,"")</f>
        <v/>
      </c>
      <c r="E173" s="4" t="str">
        <f>IF(Prioritization!E181&lt;&gt;"",Prioritization!E181,"")</f>
        <v/>
      </c>
      <c r="F173" s="4" t="str">
        <f>IF(Prioritization!F181&lt;&gt;0,Prioritization!F181,"")</f>
        <v/>
      </c>
      <c r="G173" s="4" t="str">
        <f>IF(Prioritization!X181&lt;&gt;"",Prioritization!X181,"")</f>
        <v/>
      </c>
      <c r="H173" s="75">
        <f>Prioritization!Y181</f>
        <v>0</v>
      </c>
      <c r="I173" s="75">
        <f t="shared" si="2"/>
        <v>150000</v>
      </c>
    </row>
    <row r="174" spans="1:9" ht="15">
      <c r="A174" s="4" t="str">
        <f>Prioritization!AA182</f>
        <v/>
      </c>
      <c r="B174" s="4" t="str">
        <f>IF(Prioritization!B182&lt;&gt;"",Prioritization!B182,"")</f>
        <v/>
      </c>
      <c r="C174" s="4" t="str">
        <f>IF(Prioritization!C182&lt;&gt;"",Prioritization!C182,"")</f>
        <v/>
      </c>
      <c r="D174" s="4" t="str">
        <f>IF(Prioritization!D182&lt;&gt;"",Prioritization!D182,"")</f>
        <v/>
      </c>
      <c r="E174" s="4" t="str">
        <f>IF(Prioritization!E182&lt;&gt;"",Prioritization!E182,"")</f>
        <v/>
      </c>
      <c r="F174" s="4" t="str">
        <f>IF(Prioritization!F182&lt;&gt;0,Prioritization!F182,"")</f>
        <v/>
      </c>
      <c r="G174" s="4" t="str">
        <f>IF(Prioritization!X182&lt;&gt;"",Prioritization!X182,"")</f>
        <v/>
      </c>
      <c r="H174" s="75">
        <f>Prioritization!Y182</f>
        <v>0</v>
      </c>
      <c r="I174" s="75">
        <f t="shared" si="2"/>
        <v>150000</v>
      </c>
    </row>
    <row r="175" spans="1:9" ht="15">
      <c r="A175" s="4" t="str">
        <f>Prioritization!AA183</f>
        <v/>
      </c>
      <c r="B175" s="4" t="str">
        <f>IF(Prioritization!B183&lt;&gt;"",Prioritization!B183,"")</f>
        <v/>
      </c>
      <c r="C175" s="4" t="str">
        <f>IF(Prioritization!C183&lt;&gt;"",Prioritization!C183,"")</f>
        <v/>
      </c>
      <c r="D175" s="4" t="str">
        <f>IF(Prioritization!D183&lt;&gt;"",Prioritization!D183,"")</f>
        <v/>
      </c>
      <c r="E175" s="4" t="str">
        <f>IF(Prioritization!E183&lt;&gt;"",Prioritization!E183,"")</f>
        <v/>
      </c>
      <c r="F175" s="4" t="str">
        <f>IF(Prioritization!F183&lt;&gt;0,Prioritization!F183,"")</f>
        <v/>
      </c>
      <c r="G175" s="4" t="str">
        <f>IF(Prioritization!X183&lt;&gt;"",Prioritization!X183,"")</f>
        <v/>
      </c>
      <c r="H175" s="75">
        <f>Prioritization!Y183</f>
        <v>0</v>
      </c>
      <c r="I175" s="75">
        <f t="shared" si="2"/>
        <v>150000</v>
      </c>
    </row>
    <row r="176" spans="1:9" ht="15">
      <c r="A176" s="4" t="str">
        <f>Prioritization!AA184</f>
        <v/>
      </c>
      <c r="B176" s="4" t="str">
        <f>IF(Prioritization!B184&lt;&gt;"",Prioritization!B184,"")</f>
        <v/>
      </c>
      <c r="C176" s="4" t="str">
        <f>IF(Prioritization!C184&lt;&gt;"",Prioritization!C184,"")</f>
        <v/>
      </c>
      <c r="D176" s="4" t="str">
        <f>IF(Prioritization!D184&lt;&gt;"",Prioritization!D184,"")</f>
        <v/>
      </c>
      <c r="E176" s="4" t="str">
        <f>IF(Prioritization!E184&lt;&gt;"",Prioritization!E184,"")</f>
        <v/>
      </c>
      <c r="F176" s="4" t="str">
        <f>IF(Prioritization!F184&lt;&gt;0,Prioritization!F184,"")</f>
        <v/>
      </c>
      <c r="G176" s="4" t="str">
        <f>IF(Prioritization!X184&lt;&gt;"",Prioritization!X184,"")</f>
        <v/>
      </c>
      <c r="H176" s="75">
        <f>Prioritization!Y184</f>
        <v>0</v>
      </c>
      <c r="I176" s="75">
        <f t="shared" si="2"/>
        <v>150000</v>
      </c>
    </row>
    <row r="177" spans="1:9" ht="15">
      <c r="A177" s="4" t="str">
        <f>Prioritization!AA185</f>
        <v/>
      </c>
      <c r="B177" s="4" t="str">
        <f>IF(Prioritization!B185&lt;&gt;"",Prioritization!B185,"")</f>
        <v/>
      </c>
      <c r="C177" s="4" t="str">
        <f>IF(Prioritization!C185&lt;&gt;"",Prioritization!C185,"")</f>
        <v/>
      </c>
      <c r="D177" s="4" t="str">
        <f>IF(Prioritization!D185&lt;&gt;"",Prioritization!D185,"")</f>
        <v/>
      </c>
      <c r="E177" s="4" t="str">
        <f>IF(Prioritization!E185&lt;&gt;"",Prioritization!E185,"")</f>
        <v/>
      </c>
      <c r="F177" s="4" t="str">
        <f>IF(Prioritization!F185&lt;&gt;0,Prioritization!F185,"")</f>
        <v/>
      </c>
      <c r="G177" s="4" t="str">
        <f>IF(Prioritization!X185&lt;&gt;"",Prioritization!X185,"")</f>
        <v/>
      </c>
      <c r="H177" s="75">
        <f>Prioritization!Y185</f>
        <v>0</v>
      </c>
      <c r="I177" s="75">
        <f t="shared" si="2"/>
        <v>150000</v>
      </c>
    </row>
    <row r="178" spans="1:9" ht="15">
      <c r="A178" s="4" t="str">
        <f>Prioritization!AA186</f>
        <v/>
      </c>
      <c r="B178" s="4" t="str">
        <f>IF(Prioritization!B186&lt;&gt;"",Prioritization!B186,"")</f>
        <v/>
      </c>
      <c r="C178" s="4" t="str">
        <f>IF(Prioritization!C186&lt;&gt;"",Prioritization!C186,"")</f>
        <v/>
      </c>
      <c r="D178" s="4" t="str">
        <f>IF(Prioritization!D186&lt;&gt;"",Prioritization!D186,"")</f>
        <v/>
      </c>
      <c r="E178" s="4" t="str">
        <f>IF(Prioritization!E186&lt;&gt;"",Prioritization!E186,"")</f>
        <v/>
      </c>
      <c r="F178" s="4" t="str">
        <f>IF(Prioritization!F186&lt;&gt;0,Prioritization!F186,"")</f>
        <v/>
      </c>
      <c r="G178" s="4" t="str">
        <f>IF(Prioritization!X186&lt;&gt;"",Prioritization!X186,"")</f>
        <v/>
      </c>
      <c r="H178" s="75">
        <f>Prioritization!Y186</f>
        <v>0</v>
      </c>
      <c r="I178" s="75">
        <f t="shared" si="2"/>
        <v>150000</v>
      </c>
    </row>
    <row r="179" spans="1:9" ht="15">
      <c r="A179" s="4" t="str">
        <f>Prioritization!AA187</f>
        <v/>
      </c>
      <c r="B179" s="4" t="str">
        <f>IF(Prioritization!B187&lt;&gt;"",Prioritization!B187,"")</f>
        <v/>
      </c>
      <c r="C179" s="4" t="str">
        <f>IF(Prioritization!C187&lt;&gt;"",Prioritization!C187,"")</f>
        <v/>
      </c>
      <c r="D179" s="4" t="str">
        <f>IF(Prioritization!D187&lt;&gt;"",Prioritization!D187,"")</f>
        <v/>
      </c>
      <c r="E179" s="4" t="str">
        <f>IF(Prioritization!E187&lt;&gt;"",Prioritization!E187,"")</f>
        <v/>
      </c>
      <c r="F179" s="4" t="str">
        <f>IF(Prioritization!F187&lt;&gt;0,Prioritization!F187,"")</f>
        <v/>
      </c>
      <c r="G179" s="4" t="str">
        <f>IF(Prioritization!X187&lt;&gt;"",Prioritization!X187,"")</f>
        <v/>
      </c>
      <c r="H179" s="75">
        <f>Prioritization!Y187</f>
        <v>0</v>
      </c>
      <c r="I179" s="75">
        <f t="shared" si="2"/>
        <v>150000</v>
      </c>
    </row>
    <row r="180" spans="1:9" ht="15">
      <c r="A180" s="4" t="str">
        <f>Prioritization!AA188</f>
        <v/>
      </c>
      <c r="B180" s="4" t="str">
        <f>IF(Prioritization!B188&lt;&gt;"",Prioritization!B188,"")</f>
        <v/>
      </c>
      <c r="C180" s="4" t="str">
        <f>IF(Prioritization!C188&lt;&gt;"",Prioritization!C188,"")</f>
        <v/>
      </c>
      <c r="D180" s="4" t="str">
        <f>IF(Prioritization!D188&lt;&gt;"",Prioritization!D188,"")</f>
        <v/>
      </c>
      <c r="E180" s="4" t="str">
        <f>IF(Prioritization!E188&lt;&gt;"",Prioritization!E188,"")</f>
        <v/>
      </c>
      <c r="F180" s="4" t="str">
        <f>IF(Prioritization!F188&lt;&gt;0,Prioritization!F188,"")</f>
        <v/>
      </c>
      <c r="G180" s="4" t="str">
        <f>IF(Prioritization!X188&lt;&gt;"",Prioritization!X188,"")</f>
        <v/>
      </c>
      <c r="H180" s="75">
        <f>Prioritization!Y188</f>
        <v>0</v>
      </c>
      <c r="I180" s="75">
        <f t="shared" si="2"/>
        <v>150000</v>
      </c>
    </row>
    <row r="181" spans="1:9" ht="15">
      <c r="A181" s="4" t="str">
        <f>Prioritization!AA189</f>
        <v/>
      </c>
      <c r="B181" s="4" t="str">
        <f>IF(Prioritization!B189&lt;&gt;"",Prioritization!B189,"")</f>
        <v/>
      </c>
      <c r="C181" s="4" t="str">
        <f>IF(Prioritization!C189&lt;&gt;"",Prioritization!C189,"")</f>
        <v/>
      </c>
      <c r="D181" s="4" t="str">
        <f>IF(Prioritization!D189&lt;&gt;"",Prioritization!D189,"")</f>
        <v/>
      </c>
      <c r="E181" s="4" t="str">
        <f>IF(Prioritization!E189&lt;&gt;"",Prioritization!E189,"")</f>
        <v/>
      </c>
      <c r="F181" s="4" t="str">
        <f>IF(Prioritization!F189&lt;&gt;0,Prioritization!F189,"")</f>
        <v/>
      </c>
      <c r="G181" s="4" t="str">
        <f>IF(Prioritization!X189&lt;&gt;"",Prioritization!X189,"")</f>
        <v/>
      </c>
      <c r="H181" s="75">
        <f>Prioritization!Y189</f>
        <v>0</v>
      </c>
      <c r="I181" s="75">
        <f t="shared" si="2"/>
        <v>150000</v>
      </c>
    </row>
    <row r="182" spans="1:9" ht="15">
      <c r="A182" s="4" t="str">
        <f>Prioritization!AA190</f>
        <v/>
      </c>
      <c r="B182" s="4" t="str">
        <f>IF(Prioritization!B190&lt;&gt;"",Prioritization!B190,"")</f>
        <v/>
      </c>
      <c r="C182" s="4" t="str">
        <f>IF(Prioritization!C190&lt;&gt;"",Prioritization!C190,"")</f>
        <v/>
      </c>
      <c r="D182" s="4" t="str">
        <f>IF(Prioritization!D190&lt;&gt;"",Prioritization!D190,"")</f>
        <v/>
      </c>
      <c r="E182" s="4" t="str">
        <f>IF(Prioritization!E190&lt;&gt;"",Prioritization!E190,"")</f>
        <v/>
      </c>
      <c r="F182" s="4" t="str">
        <f>IF(Prioritization!F190&lt;&gt;0,Prioritization!F190,"")</f>
        <v/>
      </c>
      <c r="G182" s="4" t="str">
        <f>IF(Prioritization!X190&lt;&gt;"",Prioritization!X190,"")</f>
        <v/>
      </c>
      <c r="H182" s="75">
        <f>Prioritization!Y190</f>
        <v>0</v>
      </c>
      <c r="I182" s="75">
        <f t="shared" si="2"/>
        <v>150000</v>
      </c>
    </row>
    <row r="183" spans="1:9" ht="15">
      <c r="A183" s="4" t="str">
        <f>Prioritization!AA191</f>
        <v/>
      </c>
      <c r="B183" s="4" t="str">
        <f>IF(Prioritization!B191&lt;&gt;"",Prioritization!B191,"")</f>
        <v/>
      </c>
      <c r="C183" s="4" t="str">
        <f>IF(Prioritization!C191&lt;&gt;"",Prioritization!C191,"")</f>
        <v/>
      </c>
      <c r="D183" s="4" t="str">
        <f>IF(Prioritization!D191&lt;&gt;"",Prioritization!D191,"")</f>
        <v/>
      </c>
      <c r="E183" s="4" t="str">
        <f>IF(Prioritization!E191&lt;&gt;"",Prioritization!E191,"")</f>
        <v/>
      </c>
      <c r="F183" s="4" t="str">
        <f>IF(Prioritization!F191&lt;&gt;0,Prioritization!F191,"")</f>
        <v/>
      </c>
      <c r="G183" s="4" t="str">
        <f>IF(Prioritization!X191&lt;&gt;"",Prioritization!X191,"")</f>
        <v/>
      </c>
      <c r="H183" s="75">
        <f>Prioritization!Y191</f>
        <v>0</v>
      </c>
      <c r="I183" s="75">
        <f t="shared" si="2"/>
        <v>150000</v>
      </c>
    </row>
    <row r="184" spans="1:9" ht="15">
      <c r="A184" s="4" t="str">
        <f>Prioritization!AA192</f>
        <v/>
      </c>
      <c r="B184" s="4" t="str">
        <f>IF(Prioritization!B192&lt;&gt;"",Prioritization!B192,"")</f>
        <v/>
      </c>
      <c r="C184" s="4" t="str">
        <f>IF(Prioritization!C192&lt;&gt;"",Prioritization!C192,"")</f>
        <v/>
      </c>
      <c r="D184" s="4" t="str">
        <f>IF(Prioritization!D192&lt;&gt;"",Prioritization!D192,"")</f>
        <v/>
      </c>
      <c r="E184" s="4" t="str">
        <f>IF(Prioritization!E192&lt;&gt;"",Prioritization!E192,"")</f>
        <v/>
      </c>
      <c r="F184" s="4" t="str">
        <f>IF(Prioritization!F192&lt;&gt;0,Prioritization!F192,"")</f>
        <v/>
      </c>
      <c r="G184" s="4" t="str">
        <f>IF(Prioritization!X192&lt;&gt;"",Prioritization!X192,"")</f>
        <v/>
      </c>
      <c r="H184" s="75">
        <f>Prioritization!Y192</f>
        <v>0</v>
      </c>
      <c r="I184" s="75">
        <f t="shared" si="2"/>
        <v>150000</v>
      </c>
    </row>
    <row r="185" spans="1:9" ht="15">
      <c r="A185" s="4" t="str">
        <f>Prioritization!AA193</f>
        <v/>
      </c>
      <c r="B185" s="4" t="str">
        <f>IF(Prioritization!B193&lt;&gt;"",Prioritization!B193,"")</f>
        <v/>
      </c>
      <c r="C185" s="4" t="str">
        <f>IF(Prioritization!C193&lt;&gt;"",Prioritization!C193,"")</f>
        <v/>
      </c>
      <c r="D185" s="4" t="str">
        <f>IF(Prioritization!D193&lt;&gt;"",Prioritization!D193,"")</f>
        <v/>
      </c>
      <c r="E185" s="4" t="str">
        <f>IF(Prioritization!E193&lt;&gt;"",Prioritization!E193,"")</f>
        <v/>
      </c>
      <c r="F185" s="4" t="str">
        <f>IF(Prioritization!F193&lt;&gt;0,Prioritization!F193,"")</f>
        <v/>
      </c>
      <c r="G185" s="4" t="str">
        <f>IF(Prioritization!X193&lt;&gt;"",Prioritization!X193,"")</f>
        <v/>
      </c>
      <c r="H185" s="75">
        <f>Prioritization!Y193</f>
        <v>0</v>
      </c>
      <c r="I185" s="75">
        <f t="shared" si="2"/>
        <v>150000</v>
      </c>
    </row>
    <row r="186" spans="1:9" ht="15">
      <c r="A186" s="4" t="str">
        <f>Prioritization!AA194</f>
        <v/>
      </c>
      <c r="B186" s="4" t="str">
        <f>IF(Prioritization!B194&lt;&gt;"",Prioritization!B194,"")</f>
        <v/>
      </c>
      <c r="C186" s="4" t="str">
        <f>IF(Prioritization!C194&lt;&gt;"",Prioritization!C194,"")</f>
        <v/>
      </c>
      <c r="D186" s="4" t="str">
        <f>IF(Prioritization!D194&lt;&gt;"",Prioritization!D194,"")</f>
        <v/>
      </c>
      <c r="E186" s="4" t="str">
        <f>IF(Prioritization!E194&lt;&gt;"",Prioritization!E194,"")</f>
        <v/>
      </c>
      <c r="F186" s="4" t="str">
        <f>IF(Prioritization!F194&lt;&gt;0,Prioritization!F194,"")</f>
        <v/>
      </c>
      <c r="G186" s="4" t="str">
        <f>IF(Prioritization!X194&lt;&gt;"",Prioritization!X194,"")</f>
        <v/>
      </c>
      <c r="H186" s="75">
        <f>Prioritization!Y194</f>
        <v>0</v>
      </c>
      <c r="I186" s="75">
        <f t="shared" si="2"/>
        <v>150000</v>
      </c>
    </row>
    <row r="187" spans="1:9" ht="15">
      <c r="A187" s="4" t="str">
        <f>Prioritization!AA195</f>
        <v/>
      </c>
      <c r="B187" s="4" t="str">
        <f>IF(Prioritization!B195&lt;&gt;"",Prioritization!B195,"")</f>
        <v/>
      </c>
      <c r="C187" s="4" t="str">
        <f>IF(Prioritization!C195&lt;&gt;"",Prioritization!C195,"")</f>
        <v/>
      </c>
      <c r="D187" s="4" t="str">
        <f>IF(Prioritization!D195&lt;&gt;"",Prioritization!D195,"")</f>
        <v/>
      </c>
      <c r="E187" s="4" t="str">
        <f>IF(Prioritization!E195&lt;&gt;"",Prioritization!E195,"")</f>
        <v/>
      </c>
      <c r="F187" s="4" t="str">
        <f>IF(Prioritization!F195&lt;&gt;0,Prioritization!F195,"")</f>
        <v/>
      </c>
      <c r="G187" s="4" t="str">
        <f>IF(Prioritization!X195&lt;&gt;"",Prioritization!X195,"")</f>
        <v/>
      </c>
      <c r="H187" s="75">
        <f>Prioritization!Y195</f>
        <v>0</v>
      </c>
      <c r="I187" s="75">
        <f t="shared" si="2"/>
        <v>150000</v>
      </c>
    </row>
    <row r="188" spans="1:9" ht="15">
      <c r="A188" s="4" t="str">
        <f>Prioritization!AA196</f>
        <v/>
      </c>
      <c r="B188" s="4" t="str">
        <f>IF(Prioritization!B196&lt;&gt;"",Prioritization!B196,"")</f>
        <v/>
      </c>
      <c r="C188" s="4" t="str">
        <f>IF(Prioritization!C196&lt;&gt;"",Prioritization!C196,"")</f>
        <v/>
      </c>
      <c r="D188" s="4" t="str">
        <f>IF(Prioritization!D196&lt;&gt;"",Prioritization!D196,"")</f>
        <v/>
      </c>
      <c r="E188" s="4" t="str">
        <f>IF(Prioritization!E196&lt;&gt;"",Prioritization!E196,"")</f>
        <v/>
      </c>
      <c r="F188" s="4" t="str">
        <f>IF(Prioritization!F196&lt;&gt;0,Prioritization!F196,"")</f>
        <v/>
      </c>
      <c r="G188" s="4" t="str">
        <f>IF(Prioritization!X196&lt;&gt;"",Prioritization!X196,"")</f>
        <v/>
      </c>
      <c r="H188" s="75">
        <f>Prioritization!Y196</f>
        <v>0</v>
      </c>
      <c r="I188" s="75">
        <f t="shared" si="2"/>
        <v>150000</v>
      </c>
    </row>
    <row r="189" spans="1:9" ht="15">
      <c r="A189" s="4" t="str">
        <f>Prioritization!AA197</f>
        <v/>
      </c>
      <c r="B189" s="4" t="str">
        <f>IF(Prioritization!B197&lt;&gt;"",Prioritization!B197,"")</f>
        <v/>
      </c>
      <c r="C189" s="4" t="str">
        <f>IF(Prioritization!C197&lt;&gt;"",Prioritization!C197,"")</f>
        <v/>
      </c>
      <c r="D189" s="4" t="str">
        <f>IF(Prioritization!D197&lt;&gt;"",Prioritization!D197,"")</f>
        <v/>
      </c>
      <c r="E189" s="4" t="str">
        <f>IF(Prioritization!E197&lt;&gt;"",Prioritization!E197,"")</f>
        <v/>
      </c>
      <c r="F189" s="4" t="str">
        <f>IF(Prioritization!F197&lt;&gt;0,Prioritization!F197,"")</f>
        <v/>
      </c>
      <c r="G189" s="4" t="str">
        <f>IF(Prioritization!X197&lt;&gt;"",Prioritization!X197,"")</f>
        <v/>
      </c>
      <c r="H189" s="75">
        <f>Prioritization!Y197</f>
        <v>0</v>
      </c>
      <c r="I189" s="75">
        <f t="shared" si="2"/>
        <v>150000</v>
      </c>
    </row>
    <row r="190" spans="1:9" ht="15">
      <c r="A190" s="4" t="str">
        <f>Prioritization!AA198</f>
        <v/>
      </c>
      <c r="B190" s="4" t="str">
        <f>IF(Prioritization!B198&lt;&gt;"",Prioritization!B198,"")</f>
        <v/>
      </c>
      <c r="C190" s="4" t="str">
        <f>IF(Prioritization!C198&lt;&gt;"",Prioritization!C198,"")</f>
        <v/>
      </c>
      <c r="D190" s="4" t="str">
        <f>IF(Prioritization!D198&lt;&gt;"",Prioritization!D198,"")</f>
        <v/>
      </c>
      <c r="E190" s="4" t="str">
        <f>IF(Prioritization!E198&lt;&gt;"",Prioritization!E198,"")</f>
        <v/>
      </c>
      <c r="F190" s="4" t="str">
        <f>IF(Prioritization!F198&lt;&gt;0,Prioritization!F198,"")</f>
        <v/>
      </c>
      <c r="G190" s="4" t="str">
        <f>IF(Prioritization!X198&lt;&gt;"",Prioritization!X198,"")</f>
        <v/>
      </c>
      <c r="H190" s="75">
        <f>Prioritization!Y198</f>
        <v>0</v>
      </c>
      <c r="I190" s="75">
        <f t="shared" si="2"/>
        <v>150000</v>
      </c>
    </row>
    <row r="191" spans="1:9" ht="15">
      <c r="A191" s="4" t="str">
        <f>Prioritization!AA199</f>
        <v/>
      </c>
      <c r="B191" s="4" t="str">
        <f>IF(Prioritization!B199&lt;&gt;"",Prioritization!B199,"")</f>
        <v/>
      </c>
      <c r="C191" s="4" t="str">
        <f>IF(Prioritization!C199&lt;&gt;"",Prioritization!C199,"")</f>
        <v/>
      </c>
      <c r="D191" s="4" t="str">
        <f>IF(Prioritization!D199&lt;&gt;"",Prioritization!D199,"")</f>
        <v/>
      </c>
      <c r="E191" s="4" t="str">
        <f>IF(Prioritization!E199&lt;&gt;"",Prioritization!E199,"")</f>
        <v/>
      </c>
      <c r="F191" s="4" t="str">
        <f>IF(Prioritization!F199&lt;&gt;0,Prioritization!F199,"")</f>
        <v/>
      </c>
      <c r="G191" s="4" t="str">
        <f>IF(Prioritization!X199&lt;&gt;"",Prioritization!X199,"")</f>
        <v/>
      </c>
      <c r="H191" s="75">
        <f>Prioritization!Y199</f>
        <v>0</v>
      </c>
      <c r="I191" s="75">
        <f t="shared" si="2"/>
        <v>150000</v>
      </c>
    </row>
    <row r="192" spans="1:9" ht="15">
      <c r="A192" s="4" t="str">
        <f>Prioritization!AA200</f>
        <v/>
      </c>
      <c r="B192" s="4" t="str">
        <f>IF(Prioritization!B200&lt;&gt;"",Prioritization!B200,"")</f>
        <v/>
      </c>
      <c r="C192" s="4" t="str">
        <f>IF(Prioritization!C200&lt;&gt;"",Prioritization!C200,"")</f>
        <v/>
      </c>
      <c r="D192" s="4" t="str">
        <f>IF(Prioritization!D200&lt;&gt;"",Prioritization!D200,"")</f>
        <v/>
      </c>
      <c r="E192" s="4" t="str">
        <f>IF(Prioritization!E200&lt;&gt;"",Prioritization!E200,"")</f>
        <v/>
      </c>
      <c r="F192" s="4" t="str">
        <f>IF(Prioritization!F200&lt;&gt;0,Prioritization!F200,"")</f>
        <v/>
      </c>
      <c r="G192" s="4" t="str">
        <f>IF(Prioritization!X200&lt;&gt;"",Prioritization!X200,"")</f>
        <v/>
      </c>
      <c r="H192" s="75">
        <f>Prioritization!Y200</f>
        <v>0</v>
      </c>
      <c r="I192" s="75">
        <f t="shared" si="2"/>
        <v>150000</v>
      </c>
    </row>
    <row r="193" spans="1:9" ht="15">
      <c r="A193" s="4" t="str">
        <f>Prioritization!AA201</f>
        <v/>
      </c>
      <c r="B193" s="4" t="str">
        <f>IF(Prioritization!B201&lt;&gt;"",Prioritization!B201,"")</f>
        <v/>
      </c>
      <c r="C193" s="4" t="str">
        <f>IF(Prioritization!C201&lt;&gt;"",Prioritization!C201,"")</f>
        <v/>
      </c>
      <c r="D193" s="4" t="str">
        <f>IF(Prioritization!D201&lt;&gt;"",Prioritization!D201,"")</f>
        <v/>
      </c>
      <c r="E193" s="4" t="str">
        <f>IF(Prioritization!E201&lt;&gt;"",Prioritization!E201,"")</f>
        <v/>
      </c>
      <c r="F193" s="4" t="str">
        <f>IF(Prioritization!F201&lt;&gt;0,Prioritization!F201,"")</f>
        <v/>
      </c>
      <c r="G193" s="4" t="str">
        <f>IF(Prioritization!X201&lt;&gt;"",Prioritization!X201,"")</f>
        <v/>
      </c>
      <c r="H193" s="75">
        <f>Prioritization!Y201</f>
        <v>0</v>
      </c>
      <c r="I193" s="75">
        <f t="shared" si="2"/>
        <v>150000</v>
      </c>
    </row>
    <row r="194" spans="1:9" ht="15">
      <c r="A194" s="4" t="str">
        <f>Prioritization!AA202</f>
        <v/>
      </c>
      <c r="B194" s="4" t="str">
        <f>IF(Prioritization!B202&lt;&gt;"",Prioritization!B202,"")</f>
        <v/>
      </c>
      <c r="C194" s="4" t="str">
        <f>IF(Prioritization!C202&lt;&gt;"",Prioritization!C202,"")</f>
        <v/>
      </c>
      <c r="D194" s="4" t="str">
        <f>IF(Prioritization!D202&lt;&gt;"",Prioritization!D202,"")</f>
        <v/>
      </c>
      <c r="E194" s="4" t="str">
        <f>IF(Prioritization!E202&lt;&gt;"",Prioritization!E202,"")</f>
        <v/>
      </c>
      <c r="F194" s="4" t="str">
        <f>IF(Prioritization!F202&lt;&gt;0,Prioritization!F202,"")</f>
        <v/>
      </c>
      <c r="G194" s="4" t="str">
        <f>IF(Prioritization!X202&lt;&gt;"",Prioritization!X202,"")</f>
        <v/>
      </c>
      <c r="H194" s="75">
        <f>Prioritization!Y202</f>
        <v>0</v>
      </c>
      <c r="I194" s="75">
        <f t="shared" si="2"/>
        <v>150000</v>
      </c>
    </row>
    <row r="195" spans="1:9" ht="15">
      <c r="A195" s="4" t="str">
        <f>Prioritization!AA203</f>
        <v/>
      </c>
      <c r="B195" s="4" t="str">
        <f>IF(Prioritization!B203&lt;&gt;"",Prioritization!B203,"")</f>
        <v/>
      </c>
      <c r="C195" s="4" t="str">
        <f>IF(Prioritization!C203&lt;&gt;"",Prioritization!C203,"")</f>
        <v/>
      </c>
      <c r="D195" s="4" t="str">
        <f>IF(Prioritization!D203&lt;&gt;"",Prioritization!D203,"")</f>
        <v/>
      </c>
      <c r="E195" s="4" t="str">
        <f>IF(Prioritization!E203&lt;&gt;"",Prioritization!E203,"")</f>
        <v/>
      </c>
      <c r="F195" s="4" t="str">
        <f>IF(Prioritization!F203&lt;&gt;0,Prioritization!F203,"")</f>
        <v/>
      </c>
      <c r="G195" s="4" t="str">
        <f>IF(Prioritization!X203&lt;&gt;"",Prioritization!X203,"")</f>
        <v/>
      </c>
      <c r="H195" s="75">
        <f>Prioritization!Y203</f>
        <v>0</v>
      </c>
      <c r="I195" s="75">
        <f t="shared" si="2"/>
        <v>150000</v>
      </c>
    </row>
    <row r="196" spans="1:9" ht="15">
      <c r="A196" s="4" t="str">
        <f>Prioritization!AA204</f>
        <v/>
      </c>
      <c r="B196" s="4" t="str">
        <f>IF(Prioritization!B204&lt;&gt;"",Prioritization!B204,"")</f>
        <v/>
      </c>
      <c r="C196" s="4" t="str">
        <f>IF(Prioritization!C204&lt;&gt;"",Prioritization!C204,"")</f>
        <v/>
      </c>
      <c r="D196" s="4" t="str">
        <f>IF(Prioritization!D204&lt;&gt;"",Prioritization!D204,"")</f>
        <v/>
      </c>
      <c r="E196" s="4" t="str">
        <f>IF(Prioritization!E204&lt;&gt;"",Prioritization!E204,"")</f>
        <v/>
      </c>
      <c r="F196" s="4" t="str">
        <f>IF(Prioritization!F204&lt;&gt;0,Prioritization!F204,"")</f>
        <v/>
      </c>
      <c r="G196" s="4" t="str">
        <f>IF(Prioritization!X204&lt;&gt;"",Prioritization!X204,"")</f>
        <v/>
      </c>
      <c r="H196" s="75">
        <f>Prioritization!Y204</f>
        <v>0</v>
      </c>
      <c r="I196" s="75">
        <f t="shared" si="2"/>
        <v>150000</v>
      </c>
    </row>
    <row r="197" spans="1:9" ht="15">
      <c r="A197" s="4" t="str">
        <f>Prioritization!AA205</f>
        <v/>
      </c>
      <c r="B197" s="4" t="str">
        <f>IF(Prioritization!B205&lt;&gt;"",Prioritization!B205,"")</f>
        <v/>
      </c>
      <c r="C197" s="4" t="str">
        <f>IF(Prioritization!C205&lt;&gt;"",Prioritization!C205,"")</f>
        <v/>
      </c>
      <c r="D197" s="4" t="str">
        <f>IF(Prioritization!D205&lt;&gt;"",Prioritization!D205,"")</f>
        <v/>
      </c>
      <c r="E197" s="4" t="str">
        <f>IF(Prioritization!E205&lt;&gt;"",Prioritization!E205,"")</f>
        <v/>
      </c>
      <c r="F197" s="4" t="str">
        <f>IF(Prioritization!F205&lt;&gt;0,Prioritization!F205,"")</f>
        <v/>
      </c>
      <c r="G197" s="4" t="str">
        <f>IF(Prioritization!X205&lt;&gt;"",Prioritization!X205,"")</f>
        <v/>
      </c>
      <c r="H197" s="75">
        <f>Prioritization!Y205</f>
        <v>0</v>
      </c>
      <c r="I197" s="75">
        <f aca="true" t="shared" si="3" ref="I197:I260">I196-H197</f>
        <v>150000</v>
      </c>
    </row>
    <row r="198" spans="1:9" ht="15">
      <c r="A198" s="4" t="str">
        <f>Prioritization!AA206</f>
        <v/>
      </c>
      <c r="B198" s="4" t="str">
        <f>IF(Prioritization!B206&lt;&gt;"",Prioritization!B206,"")</f>
        <v/>
      </c>
      <c r="C198" s="4" t="str">
        <f>IF(Prioritization!C206&lt;&gt;"",Prioritization!C206,"")</f>
        <v/>
      </c>
      <c r="D198" s="4" t="str">
        <f>IF(Prioritization!D206&lt;&gt;"",Prioritization!D206,"")</f>
        <v/>
      </c>
      <c r="E198" s="4" t="str">
        <f>IF(Prioritization!E206&lt;&gt;"",Prioritization!E206,"")</f>
        <v/>
      </c>
      <c r="F198" s="4" t="str">
        <f>IF(Prioritization!F206&lt;&gt;0,Prioritization!F206,"")</f>
        <v/>
      </c>
      <c r="G198" s="4" t="str">
        <f>IF(Prioritization!X206&lt;&gt;"",Prioritization!X206,"")</f>
        <v/>
      </c>
      <c r="H198" s="75">
        <f>Prioritization!Y206</f>
        <v>0</v>
      </c>
      <c r="I198" s="75">
        <f t="shared" si="3"/>
        <v>150000</v>
      </c>
    </row>
    <row r="199" spans="1:9" ht="15">
      <c r="A199" s="4" t="str">
        <f>Prioritization!AA207</f>
        <v/>
      </c>
      <c r="B199" s="4" t="str">
        <f>IF(Prioritization!B207&lt;&gt;"",Prioritization!B207,"")</f>
        <v/>
      </c>
      <c r="C199" s="4" t="str">
        <f>IF(Prioritization!C207&lt;&gt;"",Prioritization!C207,"")</f>
        <v/>
      </c>
      <c r="D199" s="4" t="str">
        <f>IF(Prioritization!D207&lt;&gt;"",Prioritization!D207,"")</f>
        <v/>
      </c>
      <c r="E199" s="4" t="str">
        <f>IF(Prioritization!E207&lt;&gt;"",Prioritization!E207,"")</f>
        <v/>
      </c>
      <c r="F199" s="4" t="str">
        <f>IF(Prioritization!F207&lt;&gt;0,Prioritization!F207,"")</f>
        <v/>
      </c>
      <c r="G199" s="4" t="str">
        <f>IF(Prioritization!X207&lt;&gt;"",Prioritization!X207,"")</f>
        <v/>
      </c>
      <c r="H199" s="75">
        <f>Prioritization!Y207</f>
        <v>0</v>
      </c>
      <c r="I199" s="75">
        <f t="shared" si="3"/>
        <v>150000</v>
      </c>
    </row>
    <row r="200" spans="1:9" ht="15">
      <c r="A200" s="4" t="str">
        <f>Prioritization!AA208</f>
        <v/>
      </c>
      <c r="B200" s="4" t="str">
        <f>IF(Prioritization!B208&lt;&gt;"",Prioritization!B208,"")</f>
        <v/>
      </c>
      <c r="C200" s="4" t="str">
        <f>IF(Prioritization!C208&lt;&gt;"",Prioritization!C208,"")</f>
        <v/>
      </c>
      <c r="D200" s="4" t="str">
        <f>IF(Prioritization!D208&lt;&gt;"",Prioritization!D208,"")</f>
        <v/>
      </c>
      <c r="E200" s="4" t="str">
        <f>IF(Prioritization!E208&lt;&gt;"",Prioritization!E208,"")</f>
        <v/>
      </c>
      <c r="F200" s="4" t="str">
        <f>IF(Prioritization!F208&lt;&gt;0,Prioritization!F208,"")</f>
        <v/>
      </c>
      <c r="G200" s="4" t="str">
        <f>IF(Prioritization!X208&lt;&gt;"",Prioritization!X208,"")</f>
        <v/>
      </c>
      <c r="H200" s="75">
        <f>Prioritization!Y208</f>
        <v>0</v>
      </c>
      <c r="I200" s="75">
        <f t="shared" si="3"/>
        <v>150000</v>
      </c>
    </row>
    <row r="201" spans="1:9" ht="15">
      <c r="A201" s="4" t="str">
        <f>Prioritization!AA209</f>
        <v/>
      </c>
      <c r="B201" s="4" t="str">
        <f>IF(Prioritization!B209&lt;&gt;"",Prioritization!B209,"")</f>
        <v/>
      </c>
      <c r="C201" s="4" t="str">
        <f>IF(Prioritization!C209&lt;&gt;"",Prioritization!C209,"")</f>
        <v/>
      </c>
      <c r="D201" s="4" t="str">
        <f>IF(Prioritization!D209&lt;&gt;"",Prioritization!D209,"")</f>
        <v/>
      </c>
      <c r="E201" s="4" t="str">
        <f>IF(Prioritization!E209&lt;&gt;"",Prioritization!E209,"")</f>
        <v/>
      </c>
      <c r="F201" s="4" t="str">
        <f>IF(Prioritization!F209&lt;&gt;0,Prioritization!F209,"")</f>
        <v/>
      </c>
      <c r="G201" s="4" t="str">
        <f>IF(Prioritization!X209&lt;&gt;"",Prioritization!X209,"")</f>
        <v/>
      </c>
      <c r="H201" s="75">
        <f>Prioritization!Y209</f>
        <v>0</v>
      </c>
      <c r="I201" s="75">
        <f t="shared" si="3"/>
        <v>150000</v>
      </c>
    </row>
    <row r="202" spans="1:9" ht="15">
      <c r="A202" s="4" t="str">
        <f>Prioritization!AA210</f>
        <v/>
      </c>
      <c r="B202" s="4" t="str">
        <f>IF(Prioritization!B210&lt;&gt;"",Prioritization!B210,"")</f>
        <v/>
      </c>
      <c r="C202" s="4" t="str">
        <f>IF(Prioritization!C210&lt;&gt;"",Prioritization!C210,"")</f>
        <v/>
      </c>
      <c r="D202" s="4" t="str">
        <f>IF(Prioritization!D210&lt;&gt;"",Prioritization!D210,"")</f>
        <v/>
      </c>
      <c r="E202" s="4" t="str">
        <f>IF(Prioritization!E210&lt;&gt;"",Prioritization!E210,"")</f>
        <v/>
      </c>
      <c r="F202" s="4" t="str">
        <f>IF(Prioritization!F210&lt;&gt;0,Prioritization!F210,"")</f>
        <v/>
      </c>
      <c r="G202" s="4" t="str">
        <f>IF(Prioritization!X210&lt;&gt;"",Prioritization!X210,"")</f>
        <v/>
      </c>
      <c r="H202" s="75">
        <f>Prioritization!Y210</f>
        <v>0</v>
      </c>
      <c r="I202" s="75">
        <f t="shared" si="3"/>
        <v>150000</v>
      </c>
    </row>
    <row r="203" spans="1:9" ht="15">
      <c r="A203" s="4" t="str">
        <f>Prioritization!AA211</f>
        <v/>
      </c>
      <c r="B203" s="4" t="str">
        <f>IF(Prioritization!B211&lt;&gt;"",Prioritization!B211,"")</f>
        <v/>
      </c>
      <c r="C203" s="4" t="str">
        <f>IF(Prioritization!C211&lt;&gt;"",Prioritization!C211,"")</f>
        <v/>
      </c>
      <c r="D203" s="4" t="str">
        <f>IF(Prioritization!D211&lt;&gt;"",Prioritization!D211,"")</f>
        <v/>
      </c>
      <c r="E203" s="4" t="str">
        <f>IF(Prioritization!E211&lt;&gt;"",Prioritization!E211,"")</f>
        <v/>
      </c>
      <c r="F203" s="4" t="str">
        <f>IF(Prioritization!F211&lt;&gt;0,Prioritization!F211,"")</f>
        <v/>
      </c>
      <c r="G203" s="4" t="str">
        <f>IF(Prioritization!X211&lt;&gt;"",Prioritization!X211,"")</f>
        <v/>
      </c>
      <c r="H203" s="75">
        <f>Prioritization!Y211</f>
        <v>0</v>
      </c>
      <c r="I203" s="75">
        <f t="shared" si="3"/>
        <v>150000</v>
      </c>
    </row>
    <row r="204" spans="1:9" ht="15">
      <c r="A204" s="4" t="str">
        <f>Prioritization!AA212</f>
        <v/>
      </c>
      <c r="B204" s="4" t="str">
        <f>IF(Prioritization!B212&lt;&gt;"",Prioritization!B212,"")</f>
        <v/>
      </c>
      <c r="C204" s="4" t="str">
        <f>IF(Prioritization!C212&lt;&gt;"",Prioritization!C212,"")</f>
        <v/>
      </c>
      <c r="D204" s="4" t="str">
        <f>IF(Prioritization!D212&lt;&gt;"",Prioritization!D212,"")</f>
        <v/>
      </c>
      <c r="E204" s="4" t="str">
        <f>IF(Prioritization!E212&lt;&gt;"",Prioritization!E212,"")</f>
        <v/>
      </c>
      <c r="F204" s="4" t="str">
        <f>IF(Prioritization!F212&lt;&gt;0,Prioritization!F212,"")</f>
        <v/>
      </c>
      <c r="G204" s="4" t="str">
        <f>IF(Prioritization!X212&lt;&gt;"",Prioritization!X212,"")</f>
        <v/>
      </c>
      <c r="H204" s="75">
        <f>Prioritization!Y212</f>
        <v>0</v>
      </c>
      <c r="I204" s="75">
        <f t="shared" si="3"/>
        <v>150000</v>
      </c>
    </row>
    <row r="205" spans="1:9" ht="15">
      <c r="A205" s="4" t="str">
        <f>Prioritization!AA213</f>
        <v/>
      </c>
      <c r="B205" s="4" t="str">
        <f>IF(Prioritization!B213&lt;&gt;"",Prioritization!B213,"")</f>
        <v/>
      </c>
      <c r="C205" s="4" t="str">
        <f>IF(Prioritization!C213&lt;&gt;"",Prioritization!C213,"")</f>
        <v/>
      </c>
      <c r="D205" s="4" t="str">
        <f>IF(Prioritization!D213&lt;&gt;"",Prioritization!D213,"")</f>
        <v/>
      </c>
      <c r="E205" s="4" t="str">
        <f>IF(Prioritization!E213&lt;&gt;"",Prioritization!E213,"")</f>
        <v/>
      </c>
      <c r="F205" s="4" t="str">
        <f>IF(Prioritization!F213&lt;&gt;0,Prioritization!F213,"")</f>
        <v/>
      </c>
      <c r="G205" s="4" t="str">
        <f>IF(Prioritization!X213&lt;&gt;"",Prioritization!X213,"")</f>
        <v/>
      </c>
      <c r="H205" s="75">
        <f>Prioritization!Y213</f>
        <v>0</v>
      </c>
      <c r="I205" s="75">
        <f t="shared" si="3"/>
        <v>150000</v>
      </c>
    </row>
    <row r="206" spans="1:9" ht="15">
      <c r="A206" s="4" t="str">
        <f>Prioritization!AA214</f>
        <v/>
      </c>
      <c r="B206" s="4" t="str">
        <f>IF(Prioritization!B214&lt;&gt;"",Prioritization!B214,"")</f>
        <v/>
      </c>
      <c r="C206" s="4" t="str">
        <f>IF(Prioritization!C214&lt;&gt;"",Prioritization!C214,"")</f>
        <v/>
      </c>
      <c r="D206" s="4" t="str">
        <f>IF(Prioritization!D214&lt;&gt;"",Prioritization!D214,"")</f>
        <v/>
      </c>
      <c r="E206" s="4" t="str">
        <f>IF(Prioritization!E214&lt;&gt;"",Prioritization!E214,"")</f>
        <v/>
      </c>
      <c r="F206" s="4" t="str">
        <f>IF(Prioritization!F214&lt;&gt;0,Prioritization!F214,"")</f>
        <v/>
      </c>
      <c r="G206" s="4" t="str">
        <f>IF(Prioritization!X214&lt;&gt;"",Prioritization!X214,"")</f>
        <v/>
      </c>
      <c r="H206" s="75">
        <f>Prioritization!Y214</f>
        <v>0</v>
      </c>
      <c r="I206" s="75">
        <f t="shared" si="3"/>
        <v>150000</v>
      </c>
    </row>
    <row r="207" spans="1:9" ht="15">
      <c r="A207" s="4" t="str">
        <f>Prioritization!AA215</f>
        <v/>
      </c>
      <c r="B207" s="4" t="str">
        <f>IF(Prioritization!B215&lt;&gt;"",Prioritization!B215,"")</f>
        <v/>
      </c>
      <c r="C207" s="4" t="str">
        <f>IF(Prioritization!C215&lt;&gt;"",Prioritization!C215,"")</f>
        <v/>
      </c>
      <c r="D207" s="4" t="str">
        <f>IF(Prioritization!D215&lt;&gt;"",Prioritization!D215,"")</f>
        <v/>
      </c>
      <c r="E207" s="4" t="str">
        <f>IF(Prioritization!E215&lt;&gt;"",Prioritization!E215,"")</f>
        <v/>
      </c>
      <c r="F207" s="4" t="str">
        <f>IF(Prioritization!F215&lt;&gt;0,Prioritization!F215,"")</f>
        <v/>
      </c>
      <c r="G207" s="4" t="str">
        <f>IF(Prioritization!X215&lt;&gt;"",Prioritization!X215,"")</f>
        <v/>
      </c>
      <c r="H207" s="75">
        <f>Prioritization!Y215</f>
        <v>0</v>
      </c>
      <c r="I207" s="75">
        <f t="shared" si="3"/>
        <v>150000</v>
      </c>
    </row>
    <row r="208" spans="1:9" ht="15">
      <c r="A208" s="4" t="str">
        <f>Prioritization!AA216</f>
        <v/>
      </c>
      <c r="B208" s="4" t="str">
        <f>IF(Prioritization!B216&lt;&gt;"",Prioritization!B216,"")</f>
        <v/>
      </c>
      <c r="C208" s="4" t="str">
        <f>IF(Prioritization!C216&lt;&gt;"",Prioritization!C216,"")</f>
        <v/>
      </c>
      <c r="D208" s="4" t="str">
        <f>IF(Prioritization!D216&lt;&gt;"",Prioritization!D216,"")</f>
        <v/>
      </c>
      <c r="E208" s="4" t="str">
        <f>IF(Prioritization!E216&lt;&gt;"",Prioritization!E216,"")</f>
        <v/>
      </c>
      <c r="F208" s="4" t="str">
        <f>IF(Prioritization!F216&lt;&gt;0,Prioritization!F216,"")</f>
        <v/>
      </c>
      <c r="G208" s="4" t="str">
        <f>IF(Prioritization!X216&lt;&gt;"",Prioritization!X216,"")</f>
        <v/>
      </c>
      <c r="H208" s="75">
        <f>Prioritization!Y216</f>
        <v>0</v>
      </c>
      <c r="I208" s="75">
        <f t="shared" si="3"/>
        <v>150000</v>
      </c>
    </row>
    <row r="209" spans="1:9" ht="15">
      <c r="A209" s="4" t="str">
        <f>Prioritization!AA217</f>
        <v/>
      </c>
      <c r="B209" s="4" t="str">
        <f>IF(Prioritization!B217&lt;&gt;"",Prioritization!B217,"")</f>
        <v/>
      </c>
      <c r="C209" s="4" t="str">
        <f>IF(Prioritization!C217&lt;&gt;"",Prioritization!C217,"")</f>
        <v/>
      </c>
      <c r="D209" s="4" t="str">
        <f>IF(Prioritization!D217&lt;&gt;"",Prioritization!D217,"")</f>
        <v/>
      </c>
      <c r="E209" s="4" t="str">
        <f>IF(Prioritization!E217&lt;&gt;"",Prioritization!E217,"")</f>
        <v/>
      </c>
      <c r="F209" s="4" t="str">
        <f>IF(Prioritization!F217&lt;&gt;0,Prioritization!F217,"")</f>
        <v/>
      </c>
      <c r="G209" s="4" t="str">
        <f>IF(Prioritization!X217&lt;&gt;"",Prioritization!X217,"")</f>
        <v/>
      </c>
      <c r="H209" s="75">
        <f>Prioritization!Y217</f>
        <v>0</v>
      </c>
      <c r="I209" s="75">
        <f t="shared" si="3"/>
        <v>150000</v>
      </c>
    </row>
    <row r="210" spans="1:9" ht="15">
      <c r="A210" s="4" t="str">
        <f>Prioritization!AA218</f>
        <v/>
      </c>
      <c r="B210" s="4" t="str">
        <f>IF(Prioritization!B218&lt;&gt;"",Prioritization!B218,"")</f>
        <v/>
      </c>
      <c r="C210" s="4" t="str">
        <f>IF(Prioritization!C218&lt;&gt;"",Prioritization!C218,"")</f>
        <v/>
      </c>
      <c r="D210" s="4" t="str">
        <f>IF(Prioritization!D218&lt;&gt;"",Prioritization!D218,"")</f>
        <v/>
      </c>
      <c r="E210" s="4" t="str">
        <f>IF(Prioritization!E218&lt;&gt;"",Prioritization!E218,"")</f>
        <v/>
      </c>
      <c r="F210" s="4" t="str">
        <f>IF(Prioritization!F218&lt;&gt;0,Prioritization!F218,"")</f>
        <v/>
      </c>
      <c r="G210" s="4" t="str">
        <f>IF(Prioritization!X218&lt;&gt;"",Prioritization!X218,"")</f>
        <v/>
      </c>
      <c r="H210" s="75">
        <f>Prioritization!Y218</f>
        <v>0</v>
      </c>
      <c r="I210" s="75">
        <f t="shared" si="3"/>
        <v>150000</v>
      </c>
    </row>
    <row r="211" spans="1:9" ht="15">
      <c r="A211" s="4" t="str">
        <f>Prioritization!AA219</f>
        <v/>
      </c>
      <c r="B211" s="4" t="str">
        <f>IF(Prioritization!B219&lt;&gt;"",Prioritization!B219,"")</f>
        <v/>
      </c>
      <c r="C211" s="4" t="str">
        <f>IF(Prioritization!C219&lt;&gt;"",Prioritization!C219,"")</f>
        <v/>
      </c>
      <c r="D211" s="4" t="str">
        <f>IF(Prioritization!D219&lt;&gt;"",Prioritization!D219,"")</f>
        <v/>
      </c>
      <c r="E211" s="4" t="str">
        <f>IF(Prioritization!E219&lt;&gt;"",Prioritization!E219,"")</f>
        <v/>
      </c>
      <c r="F211" s="4" t="str">
        <f>IF(Prioritization!F219&lt;&gt;0,Prioritization!F219,"")</f>
        <v/>
      </c>
      <c r="G211" s="4" t="str">
        <f>IF(Prioritization!X219&lt;&gt;"",Prioritization!X219,"")</f>
        <v/>
      </c>
      <c r="H211" s="75">
        <f>Prioritization!Y219</f>
        <v>0</v>
      </c>
      <c r="I211" s="75">
        <f t="shared" si="3"/>
        <v>150000</v>
      </c>
    </row>
    <row r="212" spans="1:9" ht="15">
      <c r="A212" s="4" t="str">
        <f>Prioritization!AA220</f>
        <v/>
      </c>
      <c r="B212" s="4" t="str">
        <f>IF(Prioritization!B220&lt;&gt;"",Prioritization!B220,"")</f>
        <v/>
      </c>
      <c r="C212" s="4" t="str">
        <f>IF(Prioritization!C220&lt;&gt;"",Prioritization!C220,"")</f>
        <v/>
      </c>
      <c r="D212" s="4" t="str">
        <f>IF(Prioritization!D220&lt;&gt;"",Prioritization!D220,"")</f>
        <v/>
      </c>
      <c r="E212" s="4" t="str">
        <f>IF(Prioritization!E220&lt;&gt;"",Prioritization!E220,"")</f>
        <v/>
      </c>
      <c r="F212" s="4" t="str">
        <f>IF(Prioritization!F220&lt;&gt;0,Prioritization!F220,"")</f>
        <v/>
      </c>
      <c r="G212" s="4" t="str">
        <f>IF(Prioritization!X220&lt;&gt;"",Prioritization!X220,"")</f>
        <v/>
      </c>
      <c r="H212" s="75">
        <f>Prioritization!Y220</f>
        <v>0</v>
      </c>
      <c r="I212" s="75">
        <f t="shared" si="3"/>
        <v>150000</v>
      </c>
    </row>
    <row r="213" spans="1:9" ht="15">
      <c r="A213" s="4" t="str">
        <f>Prioritization!AA221</f>
        <v/>
      </c>
      <c r="B213" s="4" t="str">
        <f>IF(Prioritization!B221&lt;&gt;"",Prioritization!B221,"")</f>
        <v/>
      </c>
      <c r="C213" s="4" t="str">
        <f>IF(Prioritization!C221&lt;&gt;"",Prioritization!C221,"")</f>
        <v/>
      </c>
      <c r="D213" s="4" t="str">
        <f>IF(Prioritization!D221&lt;&gt;"",Prioritization!D221,"")</f>
        <v/>
      </c>
      <c r="E213" s="4" t="str">
        <f>IF(Prioritization!E221&lt;&gt;"",Prioritization!E221,"")</f>
        <v/>
      </c>
      <c r="F213" s="4" t="str">
        <f>IF(Prioritization!F221&lt;&gt;0,Prioritization!F221,"")</f>
        <v/>
      </c>
      <c r="G213" s="4" t="str">
        <f>IF(Prioritization!X221&lt;&gt;"",Prioritization!X221,"")</f>
        <v/>
      </c>
      <c r="H213" s="75">
        <f>Prioritization!Y221</f>
        <v>0</v>
      </c>
      <c r="I213" s="75">
        <f t="shared" si="3"/>
        <v>150000</v>
      </c>
    </row>
    <row r="214" spans="1:9" ht="15">
      <c r="A214" s="4" t="str">
        <f>Prioritization!AA222</f>
        <v/>
      </c>
      <c r="B214" s="4" t="str">
        <f>IF(Prioritization!B222&lt;&gt;"",Prioritization!B222,"")</f>
        <v/>
      </c>
      <c r="C214" s="4" t="str">
        <f>IF(Prioritization!C222&lt;&gt;"",Prioritization!C222,"")</f>
        <v/>
      </c>
      <c r="D214" s="4" t="str">
        <f>IF(Prioritization!D222&lt;&gt;"",Prioritization!D222,"")</f>
        <v/>
      </c>
      <c r="E214" s="4" t="str">
        <f>IF(Prioritization!E222&lt;&gt;"",Prioritization!E222,"")</f>
        <v/>
      </c>
      <c r="F214" s="4" t="str">
        <f>IF(Prioritization!F222&lt;&gt;0,Prioritization!F222,"")</f>
        <v/>
      </c>
      <c r="G214" s="4" t="str">
        <f>IF(Prioritization!X222&lt;&gt;"",Prioritization!X222,"")</f>
        <v/>
      </c>
      <c r="H214" s="75">
        <f>Prioritization!Y222</f>
        <v>0</v>
      </c>
      <c r="I214" s="75">
        <f t="shared" si="3"/>
        <v>150000</v>
      </c>
    </row>
    <row r="215" spans="1:9" ht="15">
      <c r="A215" s="4" t="str">
        <f>Prioritization!AA223</f>
        <v/>
      </c>
      <c r="B215" s="4" t="str">
        <f>IF(Prioritization!B223&lt;&gt;"",Prioritization!B223,"")</f>
        <v/>
      </c>
      <c r="C215" s="4" t="str">
        <f>IF(Prioritization!C223&lt;&gt;"",Prioritization!C223,"")</f>
        <v/>
      </c>
      <c r="D215" s="4" t="str">
        <f>IF(Prioritization!D223&lt;&gt;"",Prioritization!D223,"")</f>
        <v/>
      </c>
      <c r="E215" s="4" t="str">
        <f>IF(Prioritization!E223&lt;&gt;"",Prioritization!E223,"")</f>
        <v/>
      </c>
      <c r="F215" s="4" t="str">
        <f>IF(Prioritization!F223&lt;&gt;0,Prioritization!F223,"")</f>
        <v/>
      </c>
      <c r="G215" s="4" t="str">
        <f>IF(Prioritization!X223&lt;&gt;"",Prioritization!X223,"")</f>
        <v/>
      </c>
      <c r="H215" s="75">
        <f>Prioritization!Y223</f>
        <v>0</v>
      </c>
      <c r="I215" s="75">
        <f t="shared" si="3"/>
        <v>150000</v>
      </c>
    </row>
    <row r="216" spans="1:9" ht="15">
      <c r="A216" s="4" t="str">
        <f>Prioritization!AA224</f>
        <v/>
      </c>
      <c r="B216" s="4" t="str">
        <f>IF(Prioritization!B224&lt;&gt;"",Prioritization!B224,"")</f>
        <v/>
      </c>
      <c r="C216" s="4" t="str">
        <f>IF(Prioritization!C224&lt;&gt;"",Prioritization!C224,"")</f>
        <v/>
      </c>
      <c r="D216" s="4" t="str">
        <f>IF(Prioritization!D224&lt;&gt;"",Prioritization!D224,"")</f>
        <v/>
      </c>
      <c r="E216" s="4" t="str">
        <f>IF(Prioritization!E224&lt;&gt;"",Prioritization!E224,"")</f>
        <v/>
      </c>
      <c r="F216" s="4" t="str">
        <f>IF(Prioritization!F224&lt;&gt;0,Prioritization!F224,"")</f>
        <v/>
      </c>
      <c r="G216" s="4" t="str">
        <f>IF(Prioritization!X224&lt;&gt;"",Prioritization!X224,"")</f>
        <v/>
      </c>
      <c r="H216" s="75">
        <f>Prioritization!Y224</f>
        <v>0</v>
      </c>
      <c r="I216" s="75">
        <f t="shared" si="3"/>
        <v>150000</v>
      </c>
    </row>
    <row r="217" spans="1:9" ht="15">
      <c r="A217" s="4" t="str">
        <f>Prioritization!AA225</f>
        <v/>
      </c>
      <c r="B217" s="4" t="str">
        <f>IF(Prioritization!B225&lt;&gt;"",Prioritization!B225,"")</f>
        <v/>
      </c>
      <c r="C217" s="4" t="str">
        <f>IF(Prioritization!C225&lt;&gt;"",Prioritization!C225,"")</f>
        <v/>
      </c>
      <c r="D217" s="4" t="str">
        <f>IF(Prioritization!D225&lt;&gt;"",Prioritization!D225,"")</f>
        <v/>
      </c>
      <c r="E217" s="4" t="str">
        <f>IF(Prioritization!E225&lt;&gt;"",Prioritization!E225,"")</f>
        <v/>
      </c>
      <c r="F217" s="4" t="str">
        <f>IF(Prioritization!F225&lt;&gt;0,Prioritization!F225,"")</f>
        <v/>
      </c>
      <c r="G217" s="4" t="str">
        <f>IF(Prioritization!X225&lt;&gt;"",Prioritization!X225,"")</f>
        <v/>
      </c>
      <c r="H217" s="75">
        <f>Prioritization!Y225</f>
        <v>0</v>
      </c>
      <c r="I217" s="75">
        <f t="shared" si="3"/>
        <v>150000</v>
      </c>
    </row>
    <row r="218" spans="1:9" ht="15">
      <c r="A218" s="4" t="str">
        <f>Prioritization!AA226</f>
        <v/>
      </c>
      <c r="B218" s="4" t="str">
        <f>IF(Prioritization!B226&lt;&gt;"",Prioritization!B226,"")</f>
        <v/>
      </c>
      <c r="C218" s="4" t="str">
        <f>IF(Prioritization!C226&lt;&gt;"",Prioritization!C226,"")</f>
        <v/>
      </c>
      <c r="D218" s="4" t="str">
        <f>IF(Prioritization!D226&lt;&gt;"",Prioritization!D226,"")</f>
        <v/>
      </c>
      <c r="E218" s="4" t="str">
        <f>IF(Prioritization!E226&lt;&gt;"",Prioritization!E226,"")</f>
        <v/>
      </c>
      <c r="F218" s="4" t="str">
        <f>IF(Prioritization!F226&lt;&gt;0,Prioritization!F226,"")</f>
        <v/>
      </c>
      <c r="G218" s="4" t="str">
        <f>IF(Prioritization!X226&lt;&gt;"",Prioritization!X226,"")</f>
        <v/>
      </c>
      <c r="H218" s="75">
        <f>Prioritization!Y226</f>
        <v>0</v>
      </c>
      <c r="I218" s="75">
        <f t="shared" si="3"/>
        <v>150000</v>
      </c>
    </row>
    <row r="219" spans="1:9" ht="15">
      <c r="A219" s="4" t="str">
        <f>Prioritization!AA227</f>
        <v/>
      </c>
      <c r="B219" s="4" t="str">
        <f>IF(Prioritization!B227&lt;&gt;"",Prioritization!B227,"")</f>
        <v/>
      </c>
      <c r="C219" s="4" t="str">
        <f>IF(Prioritization!C227&lt;&gt;"",Prioritization!C227,"")</f>
        <v/>
      </c>
      <c r="D219" s="4" t="str">
        <f>IF(Prioritization!D227&lt;&gt;"",Prioritization!D227,"")</f>
        <v/>
      </c>
      <c r="E219" s="4" t="str">
        <f>IF(Prioritization!E227&lt;&gt;"",Prioritization!E227,"")</f>
        <v/>
      </c>
      <c r="F219" s="4" t="str">
        <f>IF(Prioritization!F227&lt;&gt;0,Prioritization!F227,"")</f>
        <v/>
      </c>
      <c r="G219" s="4" t="str">
        <f>IF(Prioritization!X227&lt;&gt;"",Prioritization!X227,"")</f>
        <v/>
      </c>
      <c r="H219" s="75">
        <f>Prioritization!Y227</f>
        <v>0</v>
      </c>
      <c r="I219" s="75">
        <f t="shared" si="3"/>
        <v>150000</v>
      </c>
    </row>
    <row r="220" spans="1:9" ht="15">
      <c r="A220" s="4" t="str">
        <f>Prioritization!AA228</f>
        <v/>
      </c>
      <c r="B220" s="4" t="str">
        <f>IF(Prioritization!B228&lt;&gt;"",Prioritization!B228,"")</f>
        <v/>
      </c>
      <c r="C220" s="4" t="str">
        <f>IF(Prioritization!C228&lt;&gt;"",Prioritization!C228,"")</f>
        <v/>
      </c>
      <c r="D220" s="4" t="str">
        <f>IF(Prioritization!D228&lt;&gt;"",Prioritization!D228,"")</f>
        <v/>
      </c>
      <c r="E220" s="4" t="str">
        <f>IF(Prioritization!E228&lt;&gt;"",Prioritization!E228,"")</f>
        <v/>
      </c>
      <c r="F220" s="4" t="str">
        <f>IF(Prioritization!F228&lt;&gt;0,Prioritization!F228,"")</f>
        <v/>
      </c>
      <c r="G220" s="4" t="str">
        <f>IF(Prioritization!X228&lt;&gt;"",Prioritization!X228,"")</f>
        <v/>
      </c>
      <c r="H220" s="75">
        <f>Prioritization!Y228</f>
        <v>0</v>
      </c>
      <c r="I220" s="75">
        <f t="shared" si="3"/>
        <v>150000</v>
      </c>
    </row>
    <row r="221" spans="1:9" ht="15">
      <c r="A221" s="4" t="str">
        <f>Prioritization!AA229</f>
        <v/>
      </c>
      <c r="B221" s="4" t="str">
        <f>IF(Prioritization!B229&lt;&gt;"",Prioritization!B229,"")</f>
        <v/>
      </c>
      <c r="C221" s="4" t="str">
        <f>IF(Prioritization!C229&lt;&gt;"",Prioritization!C229,"")</f>
        <v/>
      </c>
      <c r="D221" s="4" t="str">
        <f>IF(Prioritization!D229&lt;&gt;"",Prioritization!D229,"")</f>
        <v/>
      </c>
      <c r="E221" s="4" t="str">
        <f>IF(Prioritization!E229&lt;&gt;"",Prioritization!E229,"")</f>
        <v/>
      </c>
      <c r="F221" s="4" t="str">
        <f>IF(Prioritization!F229&lt;&gt;0,Prioritization!F229,"")</f>
        <v/>
      </c>
      <c r="G221" s="4" t="str">
        <f>IF(Prioritization!X229&lt;&gt;"",Prioritization!X229,"")</f>
        <v/>
      </c>
      <c r="H221" s="75">
        <f>Prioritization!Y229</f>
        <v>0</v>
      </c>
      <c r="I221" s="75">
        <f t="shared" si="3"/>
        <v>150000</v>
      </c>
    </row>
    <row r="222" spans="1:9" ht="15">
      <c r="A222" s="4" t="str">
        <f>Prioritization!AA230</f>
        <v/>
      </c>
      <c r="B222" s="4" t="str">
        <f>IF(Prioritization!B230&lt;&gt;"",Prioritization!B230,"")</f>
        <v/>
      </c>
      <c r="C222" s="4" t="str">
        <f>IF(Prioritization!C230&lt;&gt;"",Prioritization!C230,"")</f>
        <v/>
      </c>
      <c r="D222" s="4" t="str">
        <f>IF(Prioritization!D230&lt;&gt;"",Prioritization!D230,"")</f>
        <v/>
      </c>
      <c r="E222" s="4" t="str">
        <f>IF(Prioritization!E230&lt;&gt;"",Prioritization!E230,"")</f>
        <v/>
      </c>
      <c r="F222" s="4" t="str">
        <f>IF(Prioritization!F230&lt;&gt;0,Prioritization!F230,"")</f>
        <v/>
      </c>
      <c r="G222" s="4" t="str">
        <f>IF(Prioritization!X230&lt;&gt;"",Prioritization!X230,"")</f>
        <v/>
      </c>
      <c r="H222" s="75">
        <f>Prioritization!Y230</f>
        <v>0</v>
      </c>
      <c r="I222" s="75">
        <f t="shared" si="3"/>
        <v>150000</v>
      </c>
    </row>
    <row r="223" spans="1:9" ht="15">
      <c r="A223" s="4" t="str">
        <f>Prioritization!AA231</f>
        <v/>
      </c>
      <c r="B223" s="4" t="str">
        <f>IF(Prioritization!B231&lt;&gt;"",Prioritization!B231,"")</f>
        <v/>
      </c>
      <c r="C223" s="4" t="str">
        <f>IF(Prioritization!C231&lt;&gt;"",Prioritization!C231,"")</f>
        <v/>
      </c>
      <c r="D223" s="4" t="str">
        <f>IF(Prioritization!D231&lt;&gt;"",Prioritization!D231,"")</f>
        <v/>
      </c>
      <c r="E223" s="4" t="str">
        <f>IF(Prioritization!E231&lt;&gt;"",Prioritization!E231,"")</f>
        <v/>
      </c>
      <c r="F223" s="4" t="str">
        <f>IF(Prioritization!F231&lt;&gt;0,Prioritization!F231,"")</f>
        <v/>
      </c>
      <c r="G223" s="4" t="str">
        <f>IF(Prioritization!X231&lt;&gt;"",Prioritization!X231,"")</f>
        <v/>
      </c>
      <c r="H223" s="75">
        <f>Prioritization!Y231</f>
        <v>0</v>
      </c>
      <c r="I223" s="75">
        <f t="shared" si="3"/>
        <v>150000</v>
      </c>
    </row>
    <row r="224" spans="1:9" ht="15">
      <c r="A224" s="4" t="str">
        <f>Prioritization!AA232</f>
        <v/>
      </c>
      <c r="B224" s="4" t="str">
        <f>IF(Prioritization!B232&lt;&gt;"",Prioritization!B232,"")</f>
        <v/>
      </c>
      <c r="C224" s="4" t="str">
        <f>IF(Prioritization!C232&lt;&gt;"",Prioritization!C232,"")</f>
        <v/>
      </c>
      <c r="D224" s="4" t="str">
        <f>IF(Prioritization!D232&lt;&gt;"",Prioritization!D232,"")</f>
        <v/>
      </c>
      <c r="E224" s="4" t="str">
        <f>IF(Prioritization!E232&lt;&gt;"",Prioritization!E232,"")</f>
        <v/>
      </c>
      <c r="F224" s="4" t="str">
        <f>IF(Prioritization!F232&lt;&gt;0,Prioritization!F232,"")</f>
        <v/>
      </c>
      <c r="G224" s="4" t="str">
        <f>IF(Prioritization!X232&lt;&gt;"",Prioritization!X232,"")</f>
        <v/>
      </c>
      <c r="H224" s="75">
        <f>Prioritization!Y232</f>
        <v>0</v>
      </c>
      <c r="I224" s="75">
        <f t="shared" si="3"/>
        <v>150000</v>
      </c>
    </row>
    <row r="225" spans="1:9" ht="15">
      <c r="A225" s="4" t="str">
        <f>Prioritization!AA233</f>
        <v/>
      </c>
      <c r="B225" s="4" t="str">
        <f>IF(Prioritization!B233&lt;&gt;"",Prioritization!B233,"")</f>
        <v/>
      </c>
      <c r="C225" s="4" t="str">
        <f>IF(Prioritization!C233&lt;&gt;"",Prioritization!C233,"")</f>
        <v/>
      </c>
      <c r="D225" s="4" t="str">
        <f>IF(Prioritization!D233&lt;&gt;"",Prioritization!D233,"")</f>
        <v/>
      </c>
      <c r="E225" s="4" t="str">
        <f>IF(Prioritization!E233&lt;&gt;"",Prioritization!E233,"")</f>
        <v/>
      </c>
      <c r="F225" s="4" t="str">
        <f>IF(Prioritization!F233&lt;&gt;0,Prioritization!F233,"")</f>
        <v/>
      </c>
      <c r="G225" s="4" t="str">
        <f>IF(Prioritization!X233&lt;&gt;"",Prioritization!X233,"")</f>
        <v/>
      </c>
      <c r="H225" s="75">
        <f>Prioritization!Y233</f>
        <v>0</v>
      </c>
      <c r="I225" s="75">
        <f t="shared" si="3"/>
        <v>150000</v>
      </c>
    </row>
    <row r="226" spans="1:9" ht="15">
      <c r="A226" s="4" t="str">
        <f>Prioritization!AA234</f>
        <v/>
      </c>
      <c r="B226" s="4" t="str">
        <f>IF(Prioritization!B234&lt;&gt;"",Prioritization!B234,"")</f>
        <v/>
      </c>
      <c r="C226" s="4" t="str">
        <f>IF(Prioritization!C234&lt;&gt;"",Prioritization!C234,"")</f>
        <v/>
      </c>
      <c r="D226" s="4" t="str">
        <f>IF(Prioritization!D234&lt;&gt;"",Prioritization!D234,"")</f>
        <v/>
      </c>
      <c r="E226" s="4" t="str">
        <f>IF(Prioritization!E234&lt;&gt;"",Prioritization!E234,"")</f>
        <v/>
      </c>
      <c r="F226" s="4" t="str">
        <f>IF(Prioritization!F234&lt;&gt;0,Prioritization!F234,"")</f>
        <v/>
      </c>
      <c r="G226" s="4" t="str">
        <f>IF(Prioritization!X234&lt;&gt;"",Prioritization!X234,"")</f>
        <v/>
      </c>
      <c r="H226" s="75">
        <f>Prioritization!Y234</f>
        <v>0</v>
      </c>
      <c r="I226" s="75">
        <f t="shared" si="3"/>
        <v>150000</v>
      </c>
    </row>
    <row r="227" spans="1:9" ht="15">
      <c r="A227" s="4" t="str">
        <f>Prioritization!AA235</f>
        <v/>
      </c>
      <c r="B227" s="4" t="str">
        <f>IF(Prioritization!B235&lt;&gt;"",Prioritization!B235,"")</f>
        <v/>
      </c>
      <c r="C227" s="4" t="str">
        <f>IF(Prioritization!C235&lt;&gt;"",Prioritization!C235,"")</f>
        <v/>
      </c>
      <c r="D227" s="4" t="str">
        <f>IF(Prioritization!D235&lt;&gt;"",Prioritization!D235,"")</f>
        <v/>
      </c>
      <c r="E227" s="4" t="str">
        <f>IF(Prioritization!E235&lt;&gt;"",Prioritization!E235,"")</f>
        <v/>
      </c>
      <c r="F227" s="4" t="str">
        <f>IF(Prioritization!F235&lt;&gt;0,Prioritization!F235,"")</f>
        <v/>
      </c>
      <c r="G227" s="4" t="str">
        <f>IF(Prioritization!X235&lt;&gt;"",Prioritization!X235,"")</f>
        <v/>
      </c>
      <c r="H227" s="75">
        <f>Prioritization!Y235</f>
        <v>0</v>
      </c>
      <c r="I227" s="75">
        <f t="shared" si="3"/>
        <v>150000</v>
      </c>
    </row>
    <row r="228" spans="1:9" ht="15">
      <c r="A228" s="4" t="str">
        <f>Prioritization!AA236</f>
        <v/>
      </c>
      <c r="B228" s="4" t="str">
        <f>IF(Prioritization!B236&lt;&gt;"",Prioritization!B236,"")</f>
        <v/>
      </c>
      <c r="C228" s="4" t="str">
        <f>IF(Prioritization!C236&lt;&gt;"",Prioritization!C236,"")</f>
        <v/>
      </c>
      <c r="D228" s="4" t="str">
        <f>IF(Prioritization!D236&lt;&gt;"",Prioritization!D236,"")</f>
        <v/>
      </c>
      <c r="E228" s="4" t="str">
        <f>IF(Prioritization!E236&lt;&gt;"",Prioritization!E236,"")</f>
        <v/>
      </c>
      <c r="F228" s="4" t="str">
        <f>IF(Prioritization!F236&lt;&gt;0,Prioritization!F236,"")</f>
        <v/>
      </c>
      <c r="G228" s="4" t="str">
        <f>IF(Prioritization!X236&lt;&gt;"",Prioritization!X236,"")</f>
        <v/>
      </c>
      <c r="H228" s="75">
        <f>Prioritization!Y236</f>
        <v>0</v>
      </c>
      <c r="I228" s="75">
        <f t="shared" si="3"/>
        <v>150000</v>
      </c>
    </row>
    <row r="229" spans="1:9" ht="15">
      <c r="A229" s="4" t="str">
        <f>Prioritization!AA237</f>
        <v/>
      </c>
      <c r="B229" s="4" t="str">
        <f>IF(Prioritization!B237&lt;&gt;"",Prioritization!B237,"")</f>
        <v/>
      </c>
      <c r="C229" s="4" t="str">
        <f>IF(Prioritization!C237&lt;&gt;"",Prioritization!C237,"")</f>
        <v/>
      </c>
      <c r="D229" s="4" t="str">
        <f>IF(Prioritization!D237&lt;&gt;"",Prioritization!D237,"")</f>
        <v/>
      </c>
      <c r="E229" s="4" t="str">
        <f>IF(Prioritization!E237&lt;&gt;"",Prioritization!E237,"")</f>
        <v/>
      </c>
      <c r="F229" s="4" t="str">
        <f>IF(Prioritization!F237&lt;&gt;0,Prioritization!F237,"")</f>
        <v/>
      </c>
      <c r="G229" s="4" t="str">
        <f>IF(Prioritization!X237&lt;&gt;"",Prioritization!X237,"")</f>
        <v/>
      </c>
      <c r="H229" s="75">
        <f>Prioritization!Y237</f>
        <v>0</v>
      </c>
      <c r="I229" s="75">
        <f t="shared" si="3"/>
        <v>150000</v>
      </c>
    </row>
    <row r="230" spans="1:9" ht="15">
      <c r="A230" s="4" t="str">
        <f>Prioritization!AA238</f>
        <v/>
      </c>
      <c r="B230" s="4" t="str">
        <f>IF(Prioritization!B238&lt;&gt;"",Prioritization!B238,"")</f>
        <v/>
      </c>
      <c r="C230" s="4" t="str">
        <f>IF(Prioritization!C238&lt;&gt;"",Prioritization!C238,"")</f>
        <v/>
      </c>
      <c r="D230" s="4" t="str">
        <f>IF(Prioritization!D238&lt;&gt;"",Prioritization!D238,"")</f>
        <v/>
      </c>
      <c r="E230" s="4" t="str">
        <f>IF(Prioritization!E238&lt;&gt;"",Prioritization!E238,"")</f>
        <v/>
      </c>
      <c r="F230" s="4" t="str">
        <f>IF(Prioritization!F238&lt;&gt;0,Prioritization!F238,"")</f>
        <v/>
      </c>
      <c r="G230" s="4" t="str">
        <f>IF(Prioritization!X238&lt;&gt;"",Prioritization!X238,"")</f>
        <v/>
      </c>
      <c r="H230" s="75">
        <f>Prioritization!Y238</f>
        <v>0</v>
      </c>
      <c r="I230" s="75">
        <f t="shared" si="3"/>
        <v>150000</v>
      </c>
    </row>
    <row r="231" spans="1:9" ht="15">
      <c r="A231" s="4" t="str">
        <f>Prioritization!AA239</f>
        <v/>
      </c>
      <c r="B231" s="4" t="str">
        <f>IF(Prioritization!B239&lt;&gt;"",Prioritization!B239,"")</f>
        <v/>
      </c>
      <c r="C231" s="4" t="str">
        <f>IF(Prioritization!C239&lt;&gt;"",Prioritization!C239,"")</f>
        <v/>
      </c>
      <c r="D231" s="4" t="str">
        <f>IF(Prioritization!D239&lt;&gt;"",Prioritization!D239,"")</f>
        <v/>
      </c>
      <c r="E231" s="4" t="str">
        <f>IF(Prioritization!E239&lt;&gt;"",Prioritization!E239,"")</f>
        <v/>
      </c>
      <c r="F231" s="4" t="str">
        <f>IF(Prioritization!F239&lt;&gt;0,Prioritization!F239,"")</f>
        <v/>
      </c>
      <c r="G231" s="4" t="str">
        <f>IF(Prioritization!X239&lt;&gt;"",Prioritization!X239,"")</f>
        <v/>
      </c>
      <c r="H231" s="75">
        <f>Prioritization!Y239</f>
        <v>0</v>
      </c>
      <c r="I231" s="75">
        <f t="shared" si="3"/>
        <v>150000</v>
      </c>
    </row>
    <row r="232" spans="1:9" ht="15">
      <c r="A232" s="4" t="str">
        <f>Prioritization!AA240</f>
        <v/>
      </c>
      <c r="B232" s="4" t="str">
        <f>IF(Prioritization!B240&lt;&gt;"",Prioritization!B240,"")</f>
        <v/>
      </c>
      <c r="C232" s="4" t="str">
        <f>IF(Prioritization!C240&lt;&gt;"",Prioritization!C240,"")</f>
        <v/>
      </c>
      <c r="D232" s="4" t="str">
        <f>IF(Prioritization!D240&lt;&gt;"",Prioritization!D240,"")</f>
        <v/>
      </c>
      <c r="E232" s="4" t="str">
        <f>IF(Prioritization!E240&lt;&gt;"",Prioritization!E240,"")</f>
        <v/>
      </c>
      <c r="F232" s="4" t="str">
        <f>IF(Prioritization!F240&lt;&gt;0,Prioritization!F240,"")</f>
        <v/>
      </c>
      <c r="G232" s="4" t="str">
        <f>IF(Prioritization!X240&lt;&gt;"",Prioritization!X240,"")</f>
        <v/>
      </c>
      <c r="H232" s="75">
        <f>Prioritization!Y240</f>
        <v>0</v>
      </c>
      <c r="I232" s="75">
        <f t="shared" si="3"/>
        <v>150000</v>
      </c>
    </row>
    <row r="233" spans="1:9" ht="15">
      <c r="A233" s="4" t="str">
        <f>Prioritization!AA241</f>
        <v/>
      </c>
      <c r="B233" s="4" t="str">
        <f>IF(Prioritization!B241&lt;&gt;"",Prioritization!B241,"")</f>
        <v/>
      </c>
      <c r="C233" s="4" t="str">
        <f>IF(Prioritization!C241&lt;&gt;"",Prioritization!C241,"")</f>
        <v/>
      </c>
      <c r="D233" s="4" t="str">
        <f>IF(Prioritization!D241&lt;&gt;"",Prioritization!D241,"")</f>
        <v/>
      </c>
      <c r="E233" s="4" t="str">
        <f>IF(Prioritization!E241&lt;&gt;"",Prioritization!E241,"")</f>
        <v/>
      </c>
      <c r="F233" s="4" t="str">
        <f>IF(Prioritization!F241&lt;&gt;0,Prioritization!F241,"")</f>
        <v/>
      </c>
      <c r="G233" s="4" t="str">
        <f>IF(Prioritization!X241&lt;&gt;"",Prioritization!X241,"")</f>
        <v/>
      </c>
      <c r="H233" s="75">
        <f>Prioritization!Y241</f>
        <v>0</v>
      </c>
      <c r="I233" s="75">
        <f t="shared" si="3"/>
        <v>150000</v>
      </c>
    </row>
    <row r="234" spans="1:9" ht="15">
      <c r="A234" s="4" t="str">
        <f>Prioritization!AA242</f>
        <v/>
      </c>
      <c r="B234" s="4" t="str">
        <f>IF(Prioritization!B242&lt;&gt;"",Prioritization!B242,"")</f>
        <v/>
      </c>
      <c r="C234" s="4" t="str">
        <f>IF(Prioritization!C242&lt;&gt;"",Prioritization!C242,"")</f>
        <v/>
      </c>
      <c r="D234" s="4" t="str">
        <f>IF(Prioritization!D242&lt;&gt;"",Prioritization!D242,"")</f>
        <v/>
      </c>
      <c r="E234" s="4" t="str">
        <f>IF(Prioritization!E242&lt;&gt;"",Prioritization!E242,"")</f>
        <v/>
      </c>
      <c r="F234" s="4" t="str">
        <f>IF(Prioritization!F242&lt;&gt;0,Prioritization!F242,"")</f>
        <v/>
      </c>
      <c r="G234" s="4" t="str">
        <f>IF(Prioritization!X242&lt;&gt;"",Prioritization!X242,"")</f>
        <v/>
      </c>
      <c r="H234" s="75">
        <f>Prioritization!Y242</f>
        <v>0</v>
      </c>
      <c r="I234" s="75">
        <f t="shared" si="3"/>
        <v>150000</v>
      </c>
    </row>
    <row r="235" spans="1:9" ht="15">
      <c r="A235" s="4" t="str">
        <f>Prioritization!AA243</f>
        <v/>
      </c>
      <c r="B235" s="4" t="str">
        <f>IF(Prioritization!B243&lt;&gt;"",Prioritization!B243,"")</f>
        <v/>
      </c>
      <c r="C235" s="4" t="str">
        <f>IF(Prioritization!C243&lt;&gt;"",Prioritization!C243,"")</f>
        <v/>
      </c>
      <c r="D235" s="4" t="str">
        <f>IF(Prioritization!D243&lt;&gt;"",Prioritization!D243,"")</f>
        <v/>
      </c>
      <c r="E235" s="4" t="str">
        <f>IF(Prioritization!E243&lt;&gt;"",Prioritization!E243,"")</f>
        <v/>
      </c>
      <c r="F235" s="4" t="str">
        <f>IF(Prioritization!F243&lt;&gt;0,Prioritization!F243,"")</f>
        <v/>
      </c>
      <c r="G235" s="4" t="str">
        <f>IF(Prioritization!X243&lt;&gt;"",Prioritization!X243,"")</f>
        <v/>
      </c>
      <c r="H235" s="75">
        <f>Prioritization!Y243</f>
        <v>0</v>
      </c>
      <c r="I235" s="75">
        <f t="shared" si="3"/>
        <v>150000</v>
      </c>
    </row>
    <row r="236" spans="1:9" ht="15">
      <c r="A236" s="4" t="str">
        <f>Prioritization!AA244</f>
        <v/>
      </c>
      <c r="B236" s="4" t="str">
        <f>IF(Prioritization!B244&lt;&gt;"",Prioritization!B244,"")</f>
        <v/>
      </c>
      <c r="C236" s="4" t="str">
        <f>IF(Prioritization!C244&lt;&gt;"",Prioritization!C244,"")</f>
        <v/>
      </c>
      <c r="D236" s="4" t="str">
        <f>IF(Prioritization!D244&lt;&gt;"",Prioritization!D244,"")</f>
        <v/>
      </c>
      <c r="E236" s="4" t="str">
        <f>IF(Prioritization!E244&lt;&gt;"",Prioritization!E244,"")</f>
        <v/>
      </c>
      <c r="F236" s="4" t="str">
        <f>IF(Prioritization!F244&lt;&gt;0,Prioritization!F244,"")</f>
        <v/>
      </c>
      <c r="G236" s="4" t="str">
        <f>IF(Prioritization!X244&lt;&gt;"",Prioritization!X244,"")</f>
        <v/>
      </c>
      <c r="H236" s="75">
        <f>Prioritization!Y244</f>
        <v>0</v>
      </c>
      <c r="I236" s="75">
        <f t="shared" si="3"/>
        <v>150000</v>
      </c>
    </row>
    <row r="237" spans="1:9" ht="15">
      <c r="A237" s="4" t="str">
        <f>Prioritization!AA245</f>
        <v/>
      </c>
      <c r="B237" s="4" t="str">
        <f>IF(Prioritization!B245&lt;&gt;"",Prioritization!B245,"")</f>
        <v/>
      </c>
      <c r="C237" s="4" t="str">
        <f>IF(Prioritization!C245&lt;&gt;"",Prioritization!C245,"")</f>
        <v/>
      </c>
      <c r="D237" s="4" t="str">
        <f>IF(Prioritization!D245&lt;&gt;"",Prioritization!D245,"")</f>
        <v/>
      </c>
      <c r="E237" s="4" t="str">
        <f>IF(Prioritization!E245&lt;&gt;"",Prioritization!E245,"")</f>
        <v/>
      </c>
      <c r="F237" s="4" t="str">
        <f>IF(Prioritization!F245&lt;&gt;0,Prioritization!F245,"")</f>
        <v/>
      </c>
      <c r="G237" s="4" t="str">
        <f>IF(Prioritization!X245&lt;&gt;"",Prioritization!X245,"")</f>
        <v/>
      </c>
      <c r="H237" s="75">
        <f>Prioritization!Y245</f>
        <v>0</v>
      </c>
      <c r="I237" s="75">
        <f t="shared" si="3"/>
        <v>150000</v>
      </c>
    </row>
    <row r="238" spans="1:9" ht="15">
      <c r="A238" s="4" t="str">
        <f>Prioritization!AA246</f>
        <v/>
      </c>
      <c r="B238" s="4" t="str">
        <f>IF(Prioritization!B246&lt;&gt;"",Prioritization!B246,"")</f>
        <v/>
      </c>
      <c r="C238" s="4" t="str">
        <f>IF(Prioritization!C246&lt;&gt;"",Prioritization!C246,"")</f>
        <v/>
      </c>
      <c r="D238" s="4" t="str">
        <f>IF(Prioritization!D246&lt;&gt;"",Prioritization!D246,"")</f>
        <v/>
      </c>
      <c r="E238" s="4" t="str">
        <f>IF(Prioritization!E246&lt;&gt;"",Prioritization!E246,"")</f>
        <v/>
      </c>
      <c r="F238" s="4" t="str">
        <f>IF(Prioritization!F246&lt;&gt;0,Prioritization!F246,"")</f>
        <v/>
      </c>
      <c r="G238" s="4" t="str">
        <f>IF(Prioritization!X246&lt;&gt;"",Prioritization!X246,"")</f>
        <v/>
      </c>
      <c r="H238" s="75">
        <f>Prioritization!Y246</f>
        <v>0</v>
      </c>
      <c r="I238" s="75">
        <f t="shared" si="3"/>
        <v>150000</v>
      </c>
    </row>
    <row r="239" spans="1:9" ht="15">
      <c r="A239" s="4" t="str">
        <f>Prioritization!AA247</f>
        <v/>
      </c>
      <c r="B239" s="4" t="str">
        <f>IF(Prioritization!B247&lt;&gt;"",Prioritization!B247,"")</f>
        <v/>
      </c>
      <c r="C239" s="4" t="str">
        <f>IF(Prioritization!C247&lt;&gt;"",Prioritization!C247,"")</f>
        <v/>
      </c>
      <c r="D239" s="4" t="str">
        <f>IF(Prioritization!D247&lt;&gt;"",Prioritization!D247,"")</f>
        <v/>
      </c>
      <c r="E239" s="4" t="str">
        <f>IF(Prioritization!E247&lt;&gt;"",Prioritization!E247,"")</f>
        <v/>
      </c>
      <c r="F239" s="4" t="str">
        <f>IF(Prioritization!F247&lt;&gt;0,Prioritization!F247,"")</f>
        <v/>
      </c>
      <c r="G239" s="4" t="str">
        <f>IF(Prioritization!X247&lt;&gt;"",Prioritization!X247,"")</f>
        <v/>
      </c>
      <c r="H239" s="75">
        <f>Prioritization!Y247</f>
        <v>0</v>
      </c>
      <c r="I239" s="75">
        <f t="shared" si="3"/>
        <v>150000</v>
      </c>
    </row>
    <row r="240" spans="1:9" ht="15">
      <c r="A240" s="4" t="str">
        <f>Prioritization!AA248</f>
        <v/>
      </c>
      <c r="B240" s="4" t="str">
        <f>IF(Prioritization!B248&lt;&gt;"",Prioritization!B248,"")</f>
        <v/>
      </c>
      <c r="C240" s="4" t="str">
        <f>IF(Prioritization!C248&lt;&gt;"",Prioritization!C248,"")</f>
        <v/>
      </c>
      <c r="D240" s="4" t="str">
        <f>IF(Prioritization!D248&lt;&gt;"",Prioritization!D248,"")</f>
        <v/>
      </c>
      <c r="E240" s="4" t="str">
        <f>IF(Prioritization!E248&lt;&gt;"",Prioritization!E248,"")</f>
        <v/>
      </c>
      <c r="F240" s="4" t="str">
        <f>IF(Prioritization!F248&lt;&gt;0,Prioritization!F248,"")</f>
        <v/>
      </c>
      <c r="G240" s="4" t="str">
        <f>IF(Prioritization!X248&lt;&gt;"",Prioritization!X248,"")</f>
        <v/>
      </c>
      <c r="H240" s="75">
        <f>Prioritization!Y248</f>
        <v>0</v>
      </c>
      <c r="I240" s="75">
        <f t="shared" si="3"/>
        <v>150000</v>
      </c>
    </row>
    <row r="241" spans="1:9" ht="15">
      <c r="A241" s="4" t="str">
        <f>Prioritization!AA249</f>
        <v/>
      </c>
      <c r="B241" s="4" t="str">
        <f>IF(Prioritization!B249&lt;&gt;"",Prioritization!B249,"")</f>
        <v/>
      </c>
      <c r="C241" s="4" t="str">
        <f>IF(Prioritization!C249&lt;&gt;"",Prioritization!C249,"")</f>
        <v/>
      </c>
      <c r="D241" s="4" t="str">
        <f>IF(Prioritization!D249&lt;&gt;"",Prioritization!D249,"")</f>
        <v/>
      </c>
      <c r="E241" s="4" t="str">
        <f>IF(Prioritization!E249&lt;&gt;"",Prioritization!E249,"")</f>
        <v/>
      </c>
      <c r="F241" s="4" t="str">
        <f>IF(Prioritization!F249&lt;&gt;0,Prioritization!F249,"")</f>
        <v/>
      </c>
      <c r="G241" s="4" t="str">
        <f>IF(Prioritization!X249&lt;&gt;"",Prioritization!X249,"")</f>
        <v/>
      </c>
      <c r="H241" s="75">
        <f>Prioritization!Y249</f>
        <v>0</v>
      </c>
      <c r="I241" s="75">
        <f t="shared" si="3"/>
        <v>150000</v>
      </c>
    </row>
    <row r="242" spans="1:9" ht="15">
      <c r="A242" s="4" t="str">
        <f>Prioritization!AA250</f>
        <v/>
      </c>
      <c r="B242" s="4" t="str">
        <f>IF(Prioritization!B250&lt;&gt;"",Prioritization!B250,"")</f>
        <v/>
      </c>
      <c r="C242" s="4" t="str">
        <f>IF(Prioritization!C250&lt;&gt;"",Prioritization!C250,"")</f>
        <v/>
      </c>
      <c r="D242" s="4" t="str">
        <f>IF(Prioritization!D250&lt;&gt;"",Prioritization!D250,"")</f>
        <v/>
      </c>
      <c r="E242" s="4" t="str">
        <f>IF(Prioritization!E250&lt;&gt;"",Prioritization!E250,"")</f>
        <v/>
      </c>
      <c r="F242" s="4" t="str">
        <f>IF(Prioritization!F250&lt;&gt;0,Prioritization!F250,"")</f>
        <v/>
      </c>
      <c r="G242" s="4" t="str">
        <f>IF(Prioritization!X250&lt;&gt;"",Prioritization!X250,"")</f>
        <v/>
      </c>
      <c r="H242" s="75">
        <f>Prioritization!Y250</f>
        <v>0</v>
      </c>
      <c r="I242" s="75">
        <f t="shared" si="3"/>
        <v>150000</v>
      </c>
    </row>
    <row r="243" spans="1:9" ht="15">
      <c r="A243" s="4" t="str">
        <f>Prioritization!AA251</f>
        <v/>
      </c>
      <c r="B243" s="4" t="str">
        <f>IF(Prioritization!B251&lt;&gt;"",Prioritization!B251,"")</f>
        <v/>
      </c>
      <c r="C243" s="4" t="str">
        <f>IF(Prioritization!C251&lt;&gt;"",Prioritization!C251,"")</f>
        <v/>
      </c>
      <c r="D243" s="4" t="str">
        <f>IF(Prioritization!D251&lt;&gt;"",Prioritization!D251,"")</f>
        <v/>
      </c>
      <c r="E243" s="4" t="str">
        <f>IF(Prioritization!E251&lt;&gt;"",Prioritization!E251,"")</f>
        <v/>
      </c>
      <c r="F243" s="4" t="str">
        <f>IF(Prioritization!F251&lt;&gt;0,Prioritization!F251,"")</f>
        <v/>
      </c>
      <c r="G243" s="4" t="str">
        <f>IF(Prioritization!X251&lt;&gt;"",Prioritization!X251,"")</f>
        <v/>
      </c>
      <c r="H243" s="75">
        <f>Prioritization!Y251</f>
        <v>0</v>
      </c>
      <c r="I243" s="75">
        <f t="shared" si="3"/>
        <v>150000</v>
      </c>
    </row>
    <row r="244" spans="1:9" ht="15">
      <c r="A244" s="4" t="str">
        <f>Prioritization!AA252</f>
        <v/>
      </c>
      <c r="B244" s="4" t="str">
        <f>IF(Prioritization!B252&lt;&gt;"",Prioritization!B252,"")</f>
        <v/>
      </c>
      <c r="C244" s="4" t="str">
        <f>IF(Prioritization!C252&lt;&gt;"",Prioritization!C252,"")</f>
        <v/>
      </c>
      <c r="D244" s="4" t="str">
        <f>IF(Prioritization!D252&lt;&gt;"",Prioritization!D252,"")</f>
        <v/>
      </c>
      <c r="E244" s="4" t="str">
        <f>IF(Prioritization!E252&lt;&gt;"",Prioritization!E252,"")</f>
        <v/>
      </c>
      <c r="F244" s="4" t="str">
        <f>IF(Prioritization!F252&lt;&gt;0,Prioritization!F252,"")</f>
        <v/>
      </c>
      <c r="G244" s="4" t="str">
        <f>IF(Prioritization!X252&lt;&gt;"",Prioritization!X252,"")</f>
        <v/>
      </c>
      <c r="H244" s="75">
        <f>Prioritization!Y252</f>
        <v>0</v>
      </c>
      <c r="I244" s="75">
        <f t="shared" si="3"/>
        <v>150000</v>
      </c>
    </row>
    <row r="245" spans="1:9" ht="15">
      <c r="A245" s="4" t="str">
        <f>Prioritization!AA253</f>
        <v/>
      </c>
      <c r="B245" s="4" t="str">
        <f>IF(Prioritization!B253&lt;&gt;"",Prioritization!B253,"")</f>
        <v/>
      </c>
      <c r="C245" s="4" t="str">
        <f>IF(Prioritization!C253&lt;&gt;"",Prioritization!C253,"")</f>
        <v/>
      </c>
      <c r="D245" s="4" t="str">
        <f>IF(Prioritization!D253&lt;&gt;"",Prioritization!D253,"")</f>
        <v/>
      </c>
      <c r="E245" s="4" t="str">
        <f>IF(Prioritization!E253&lt;&gt;"",Prioritization!E253,"")</f>
        <v/>
      </c>
      <c r="F245" s="4" t="str">
        <f>IF(Prioritization!F253&lt;&gt;0,Prioritization!F253,"")</f>
        <v/>
      </c>
      <c r="G245" s="4" t="str">
        <f>IF(Prioritization!X253&lt;&gt;"",Prioritization!X253,"")</f>
        <v/>
      </c>
      <c r="H245" s="75">
        <f>Prioritization!Y253</f>
        <v>0</v>
      </c>
      <c r="I245" s="75">
        <f t="shared" si="3"/>
        <v>150000</v>
      </c>
    </row>
    <row r="246" spans="1:9" ht="15">
      <c r="A246" s="4" t="str">
        <f>Prioritization!AA254</f>
        <v/>
      </c>
      <c r="B246" s="4" t="str">
        <f>IF(Prioritization!B254&lt;&gt;"",Prioritization!B254,"")</f>
        <v/>
      </c>
      <c r="C246" s="4" t="str">
        <f>IF(Prioritization!C254&lt;&gt;"",Prioritization!C254,"")</f>
        <v/>
      </c>
      <c r="D246" s="4" t="str">
        <f>IF(Prioritization!D254&lt;&gt;"",Prioritization!D254,"")</f>
        <v/>
      </c>
      <c r="E246" s="4" t="str">
        <f>IF(Prioritization!E254&lt;&gt;"",Prioritization!E254,"")</f>
        <v/>
      </c>
      <c r="F246" s="4" t="str">
        <f>IF(Prioritization!F254&lt;&gt;0,Prioritization!F254,"")</f>
        <v/>
      </c>
      <c r="G246" s="4" t="str">
        <f>IF(Prioritization!X254&lt;&gt;"",Prioritization!X254,"")</f>
        <v/>
      </c>
      <c r="H246" s="75">
        <f>Prioritization!Y254</f>
        <v>0</v>
      </c>
      <c r="I246" s="75">
        <f t="shared" si="3"/>
        <v>150000</v>
      </c>
    </row>
    <row r="247" spans="1:9" ht="15">
      <c r="A247" s="4" t="str">
        <f>Prioritization!AA255</f>
        <v/>
      </c>
      <c r="B247" s="4" t="str">
        <f>IF(Prioritization!B255&lt;&gt;"",Prioritization!B255,"")</f>
        <v/>
      </c>
      <c r="C247" s="4" t="str">
        <f>IF(Prioritization!C255&lt;&gt;"",Prioritization!C255,"")</f>
        <v/>
      </c>
      <c r="D247" s="4" t="str">
        <f>IF(Prioritization!D255&lt;&gt;"",Prioritization!D255,"")</f>
        <v/>
      </c>
      <c r="E247" s="4" t="str">
        <f>IF(Prioritization!E255&lt;&gt;"",Prioritization!E255,"")</f>
        <v/>
      </c>
      <c r="F247" s="4" t="str">
        <f>IF(Prioritization!F255&lt;&gt;0,Prioritization!F255,"")</f>
        <v/>
      </c>
      <c r="G247" s="4" t="str">
        <f>IF(Prioritization!X255&lt;&gt;"",Prioritization!X255,"")</f>
        <v/>
      </c>
      <c r="H247" s="75">
        <f>Prioritization!Y255</f>
        <v>0</v>
      </c>
      <c r="I247" s="75">
        <f t="shared" si="3"/>
        <v>150000</v>
      </c>
    </row>
    <row r="248" spans="1:9" ht="15">
      <c r="A248" s="4" t="str">
        <f>Prioritization!AA256</f>
        <v/>
      </c>
      <c r="B248" s="4" t="str">
        <f>IF(Prioritization!B256&lt;&gt;"",Prioritization!B256,"")</f>
        <v/>
      </c>
      <c r="C248" s="4" t="str">
        <f>IF(Prioritization!C256&lt;&gt;"",Prioritization!C256,"")</f>
        <v/>
      </c>
      <c r="D248" s="4" t="str">
        <f>IF(Prioritization!D256&lt;&gt;"",Prioritization!D256,"")</f>
        <v/>
      </c>
      <c r="E248" s="4" t="str">
        <f>IF(Prioritization!E256&lt;&gt;"",Prioritization!E256,"")</f>
        <v/>
      </c>
      <c r="F248" s="4" t="str">
        <f>IF(Prioritization!F256&lt;&gt;0,Prioritization!F256,"")</f>
        <v/>
      </c>
      <c r="G248" s="4" t="str">
        <f>IF(Prioritization!X256&lt;&gt;"",Prioritization!X256,"")</f>
        <v/>
      </c>
      <c r="H248" s="75">
        <f>Prioritization!Y256</f>
        <v>0</v>
      </c>
      <c r="I248" s="75">
        <f t="shared" si="3"/>
        <v>150000</v>
      </c>
    </row>
    <row r="249" spans="1:9" ht="15">
      <c r="A249" s="4" t="str">
        <f>Prioritization!AA257</f>
        <v/>
      </c>
      <c r="B249" s="4" t="str">
        <f>IF(Prioritization!B257&lt;&gt;"",Prioritization!B257,"")</f>
        <v/>
      </c>
      <c r="C249" s="4" t="str">
        <f>IF(Prioritization!C257&lt;&gt;"",Prioritization!C257,"")</f>
        <v/>
      </c>
      <c r="D249" s="4" t="str">
        <f>IF(Prioritization!D257&lt;&gt;"",Prioritization!D257,"")</f>
        <v/>
      </c>
      <c r="E249" s="4" t="str">
        <f>IF(Prioritization!E257&lt;&gt;"",Prioritization!E257,"")</f>
        <v/>
      </c>
      <c r="F249" s="4" t="str">
        <f>IF(Prioritization!F257&lt;&gt;0,Prioritization!F257,"")</f>
        <v/>
      </c>
      <c r="G249" s="4" t="str">
        <f>IF(Prioritization!X257&lt;&gt;"",Prioritization!X257,"")</f>
        <v/>
      </c>
      <c r="H249" s="75">
        <f>Prioritization!Y257</f>
        <v>0</v>
      </c>
      <c r="I249" s="75">
        <f t="shared" si="3"/>
        <v>150000</v>
      </c>
    </row>
    <row r="250" spans="1:9" ht="15">
      <c r="A250" s="4" t="str">
        <f>Prioritization!AA258</f>
        <v/>
      </c>
      <c r="B250" s="4" t="str">
        <f>IF(Prioritization!B258&lt;&gt;"",Prioritization!B258,"")</f>
        <v/>
      </c>
      <c r="C250" s="4" t="str">
        <f>IF(Prioritization!C258&lt;&gt;"",Prioritization!C258,"")</f>
        <v/>
      </c>
      <c r="D250" s="4" t="str">
        <f>IF(Prioritization!D258&lt;&gt;"",Prioritization!D258,"")</f>
        <v/>
      </c>
      <c r="E250" s="4" t="str">
        <f>IF(Prioritization!E258&lt;&gt;"",Prioritization!E258,"")</f>
        <v/>
      </c>
      <c r="F250" s="4" t="str">
        <f>IF(Prioritization!F258&lt;&gt;0,Prioritization!F258,"")</f>
        <v/>
      </c>
      <c r="G250" s="4" t="str">
        <f>IF(Prioritization!X258&lt;&gt;"",Prioritization!X258,"")</f>
        <v/>
      </c>
      <c r="H250" s="75">
        <f>Prioritization!Y258</f>
        <v>0</v>
      </c>
      <c r="I250" s="75">
        <f t="shared" si="3"/>
        <v>150000</v>
      </c>
    </row>
    <row r="251" spans="1:9" ht="15">
      <c r="A251" s="4" t="str">
        <f>Prioritization!AA259</f>
        <v/>
      </c>
      <c r="B251" s="4" t="str">
        <f>IF(Prioritization!B259&lt;&gt;"",Prioritization!B259,"")</f>
        <v/>
      </c>
      <c r="C251" s="4" t="str">
        <f>IF(Prioritization!C259&lt;&gt;"",Prioritization!C259,"")</f>
        <v/>
      </c>
      <c r="D251" s="4" t="str">
        <f>IF(Prioritization!D259&lt;&gt;"",Prioritization!D259,"")</f>
        <v/>
      </c>
      <c r="E251" s="4" t="str">
        <f>IF(Prioritization!E259&lt;&gt;"",Prioritization!E259,"")</f>
        <v/>
      </c>
      <c r="F251" s="4" t="str">
        <f>IF(Prioritization!F259&lt;&gt;0,Prioritization!F259,"")</f>
        <v/>
      </c>
      <c r="G251" s="4" t="str">
        <f>IF(Prioritization!X259&lt;&gt;"",Prioritization!X259,"")</f>
        <v/>
      </c>
      <c r="H251" s="75">
        <f>Prioritization!Y259</f>
        <v>0</v>
      </c>
      <c r="I251" s="75">
        <f t="shared" si="3"/>
        <v>150000</v>
      </c>
    </row>
    <row r="252" spans="1:9" ht="15">
      <c r="A252" s="4" t="str">
        <f>Prioritization!AA260</f>
        <v/>
      </c>
      <c r="B252" s="4" t="str">
        <f>IF(Prioritization!B260&lt;&gt;"",Prioritization!B260,"")</f>
        <v/>
      </c>
      <c r="C252" s="4" t="str">
        <f>IF(Prioritization!C260&lt;&gt;"",Prioritization!C260,"")</f>
        <v/>
      </c>
      <c r="D252" s="4" t="str">
        <f>IF(Prioritization!D260&lt;&gt;"",Prioritization!D260,"")</f>
        <v/>
      </c>
      <c r="E252" s="4" t="str">
        <f>IF(Prioritization!E260&lt;&gt;"",Prioritization!E260,"")</f>
        <v/>
      </c>
      <c r="F252" s="4" t="str">
        <f>IF(Prioritization!F260&lt;&gt;0,Prioritization!F260,"")</f>
        <v/>
      </c>
      <c r="G252" s="4" t="str">
        <f>IF(Prioritization!X260&lt;&gt;"",Prioritization!X260,"")</f>
        <v/>
      </c>
      <c r="H252" s="75">
        <f>Prioritization!Y260</f>
        <v>0</v>
      </c>
      <c r="I252" s="75">
        <f t="shared" si="3"/>
        <v>150000</v>
      </c>
    </row>
    <row r="253" spans="1:9" ht="15">
      <c r="A253" s="4" t="str">
        <f>Prioritization!AA261</f>
        <v/>
      </c>
      <c r="B253" s="4" t="str">
        <f>IF(Prioritization!B261&lt;&gt;"",Prioritization!B261,"")</f>
        <v/>
      </c>
      <c r="C253" s="4" t="str">
        <f>IF(Prioritization!C261&lt;&gt;"",Prioritization!C261,"")</f>
        <v/>
      </c>
      <c r="D253" s="4" t="str">
        <f>IF(Prioritization!D261&lt;&gt;"",Prioritization!D261,"")</f>
        <v/>
      </c>
      <c r="E253" s="4" t="str">
        <f>IF(Prioritization!E261&lt;&gt;"",Prioritization!E261,"")</f>
        <v/>
      </c>
      <c r="F253" s="4" t="str">
        <f>IF(Prioritization!F261&lt;&gt;0,Prioritization!F261,"")</f>
        <v/>
      </c>
      <c r="G253" s="4" t="str">
        <f>IF(Prioritization!X261&lt;&gt;"",Prioritization!X261,"")</f>
        <v/>
      </c>
      <c r="H253" s="75">
        <f>Prioritization!Y261</f>
        <v>0</v>
      </c>
      <c r="I253" s="75">
        <f t="shared" si="3"/>
        <v>150000</v>
      </c>
    </row>
    <row r="254" spans="1:9" ht="15">
      <c r="A254" s="4" t="str">
        <f>Prioritization!AA262</f>
        <v/>
      </c>
      <c r="B254" s="4" t="str">
        <f>IF(Prioritization!B262&lt;&gt;"",Prioritization!B262,"")</f>
        <v/>
      </c>
      <c r="C254" s="4" t="str">
        <f>IF(Prioritization!C262&lt;&gt;"",Prioritization!C262,"")</f>
        <v/>
      </c>
      <c r="D254" s="4" t="str">
        <f>IF(Prioritization!D262&lt;&gt;"",Prioritization!D262,"")</f>
        <v/>
      </c>
      <c r="E254" s="4" t="str">
        <f>IF(Prioritization!E262&lt;&gt;"",Prioritization!E262,"")</f>
        <v/>
      </c>
      <c r="F254" s="4" t="str">
        <f>IF(Prioritization!F262&lt;&gt;0,Prioritization!F262,"")</f>
        <v/>
      </c>
      <c r="G254" s="4" t="str">
        <f>IF(Prioritization!X262&lt;&gt;"",Prioritization!X262,"")</f>
        <v/>
      </c>
      <c r="H254" s="75">
        <f>Prioritization!Y262</f>
        <v>0</v>
      </c>
      <c r="I254" s="75">
        <f t="shared" si="3"/>
        <v>150000</v>
      </c>
    </row>
    <row r="255" spans="1:9" ht="15">
      <c r="A255" s="4" t="str">
        <f>Prioritization!AA263</f>
        <v/>
      </c>
      <c r="B255" s="4" t="str">
        <f>IF(Prioritization!B263&lt;&gt;"",Prioritization!B263,"")</f>
        <v/>
      </c>
      <c r="C255" s="4" t="str">
        <f>IF(Prioritization!C263&lt;&gt;"",Prioritization!C263,"")</f>
        <v/>
      </c>
      <c r="D255" s="4" t="str">
        <f>IF(Prioritization!D263&lt;&gt;"",Prioritization!D263,"")</f>
        <v/>
      </c>
      <c r="E255" s="4" t="str">
        <f>IF(Prioritization!E263&lt;&gt;"",Prioritization!E263,"")</f>
        <v/>
      </c>
      <c r="F255" s="4" t="str">
        <f>IF(Prioritization!F263&lt;&gt;0,Prioritization!F263,"")</f>
        <v/>
      </c>
      <c r="G255" s="4" t="str">
        <f>IF(Prioritization!X263&lt;&gt;"",Prioritization!X263,"")</f>
        <v/>
      </c>
      <c r="H255" s="75">
        <f>Prioritization!Y263</f>
        <v>0</v>
      </c>
      <c r="I255" s="75">
        <f t="shared" si="3"/>
        <v>150000</v>
      </c>
    </row>
    <row r="256" spans="1:9" ht="15">
      <c r="A256" s="4" t="str">
        <f>Prioritization!AA264</f>
        <v/>
      </c>
      <c r="B256" s="4" t="str">
        <f>IF(Prioritization!B264&lt;&gt;"",Prioritization!B264,"")</f>
        <v/>
      </c>
      <c r="C256" s="4" t="str">
        <f>IF(Prioritization!C264&lt;&gt;"",Prioritization!C264,"")</f>
        <v/>
      </c>
      <c r="D256" s="4" t="str">
        <f>IF(Prioritization!D264&lt;&gt;"",Prioritization!D264,"")</f>
        <v/>
      </c>
      <c r="E256" s="4" t="str">
        <f>IF(Prioritization!E264&lt;&gt;"",Prioritization!E264,"")</f>
        <v/>
      </c>
      <c r="F256" s="4" t="str">
        <f>IF(Prioritization!F264&lt;&gt;0,Prioritization!F264,"")</f>
        <v/>
      </c>
      <c r="G256" s="4" t="str">
        <f>IF(Prioritization!X264&lt;&gt;"",Prioritization!X264,"")</f>
        <v/>
      </c>
      <c r="H256" s="75">
        <f>Prioritization!Y264</f>
        <v>0</v>
      </c>
      <c r="I256" s="75">
        <f t="shared" si="3"/>
        <v>150000</v>
      </c>
    </row>
    <row r="257" spans="1:9" ht="15">
      <c r="A257" s="4" t="str">
        <f>Prioritization!AA265</f>
        <v/>
      </c>
      <c r="B257" s="4" t="str">
        <f>IF(Prioritization!B265&lt;&gt;"",Prioritization!B265,"")</f>
        <v/>
      </c>
      <c r="C257" s="4" t="str">
        <f>IF(Prioritization!C265&lt;&gt;"",Prioritization!C265,"")</f>
        <v/>
      </c>
      <c r="D257" s="4" t="str">
        <f>IF(Prioritization!D265&lt;&gt;"",Prioritization!D265,"")</f>
        <v/>
      </c>
      <c r="E257" s="4" t="str">
        <f>IF(Prioritization!E265&lt;&gt;"",Prioritization!E265,"")</f>
        <v/>
      </c>
      <c r="F257" s="4" t="str">
        <f>IF(Prioritization!F265&lt;&gt;0,Prioritization!F265,"")</f>
        <v/>
      </c>
      <c r="G257" s="4" t="str">
        <f>IF(Prioritization!X265&lt;&gt;"",Prioritization!X265,"")</f>
        <v/>
      </c>
      <c r="H257" s="75">
        <f>Prioritization!Y265</f>
        <v>0</v>
      </c>
      <c r="I257" s="75">
        <f t="shared" si="3"/>
        <v>150000</v>
      </c>
    </row>
    <row r="258" spans="1:9" ht="15">
      <c r="A258" s="4" t="str">
        <f>Prioritization!AA266</f>
        <v/>
      </c>
      <c r="B258" s="4" t="str">
        <f>IF(Prioritization!B266&lt;&gt;"",Prioritization!B266,"")</f>
        <v/>
      </c>
      <c r="C258" s="4" t="str">
        <f>IF(Prioritization!C266&lt;&gt;"",Prioritization!C266,"")</f>
        <v/>
      </c>
      <c r="D258" s="4" t="str">
        <f>IF(Prioritization!D266&lt;&gt;"",Prioritization!D266,"")</f>
        <v/>
      </c>
      <c r="E258" s="4" t="str">
        <f>IF(Prioritization!E266&lt;&gt;"",Prioritization!E266,"")</f>
        <v/>
      </c>
      <c r="F258" s="4" t="str">
        <f>IF(Prioritization!F266&lt;&gt;0,Prioritization!F266,"")</f>
        <v/>
      </c>
      <c r="G258" s="4" t="str">
        <f>IF(Prioritization!X266&lt;&gt;"",Prioritization!X266,"")</f>
        <v/>
      </c>
      <c r="H258" s="75">
        <f>Prioritization!Y266</f>
        <v>0</v>
      </c>
      <c r="I258" s="75">
        <f t="shared" si="3"/>
        <v>150000</v>
      </c>
    </row>
    <row r="259" spans="1:9" ht="15">
      <c r="A259" s="4" t="str">
        <f>Prioritization!AA267</f>
        <v/>
      </c>
      <c r="B259" s="4" t="str">
        <f>IF(Prioritization!B267&lt;&gt;"",Prioritization!B267,"")</f>
        <v/>
      </c>
      <c r="C259" s="4" t="str">
        <f>IF(Prioritization!C267&lt;&gt;"",Prioritization!C267,"")</f>
        <v/>
      </c>
      <c r="D259" s="4" t="str">
        <f>IF(Prioritization!D267&lt;&gt;"",Prioritization!D267,"")</f>
        <v/>
      </c>
      <c r="E259" s="4" t="str">
        <f>IF(Prioritization!E267&lt;&gt;"",Prioritization!E267,"")</f>
        <v/>
      </c>
      <c r="F259" s="4" t="str">
        <f>IF(Prioritization!F267&lt;&gt;0,Prioritization!F267,"")</f>
        <v/>
      </c>
      <c r="G259" s="4" t="str">
        <f>IF(Prioritization!X267&lt;&gt;"",Prioritization!X267,"")</f>
        <v/>
      </c>
      <c r="H259" s="75">
        <f>Prioritization!Y267</f>
        <v>0</v>
      </c>
      <c r="I259" s="75">
        <f t="shared" si="3"/>
        <v>150000</v>
      </c>
    </row>
    <row r="260" spans="1:9" ht="15">
      <c r="A260" s="4" t="str">
        <f>Prioritization!AA268</f>
        <v/>
      </c>
      <c r="B260" s="4" t="str">
        <f>IF(Prioritization!B268&lt;&gt;"",Prioritization!B268,"")</f>
        <v/>
      </c>
      <c r="C260" s="4" t="str">
        <f>IF(Prioritization!C268&lt;&gt;"",Prioritization!C268,"")</f>
        <v/>
      </c>
      <c r="D260" s="4" t="str">
        <f>IF(Prioritization!D268&lt;&gt;"",Prioritization!D268,"")</f>
        <v/>
      </c>
      <c r="E260" s="4" t="str">
        <f>IF(Prioritization!E268&lt;&gt;"",Prioritization!E268,"")</f>
        <v/>
      </c>
      <c r="F260" s="4" t="str">
        <f>IF(Prioritization!F268&lt;&gt;0,Prioritization!F268,"")</f>
        <v/>
      </c>
      <c r="G260" s="4" t="str">
        <f>IF(Prioritization!X268&lt;&gt;"",Prioritization!X268,"")</f>
        <v/>
      </c>
      <c r="H260" s="75">
        <f>Prioritization!Y268</f>
        <v>0</v>
      </c>
      <c r="I260" s="75">
        <f t="shared" si="3"/>
        <v>150000</v>
      </c>
    </row>
    <row r="261" spans="1:9" ht="15">
      <c r="A261" s="4" t="str">
        <f>Prioritization!AA269</f>
        <v/>
      </c>
      <c r="B261" s="4" t="str">
        <f>IF(Prioritization!B269&lt;&gt;"",Prioritization!B269,"")</f>
        <v/>
      </c>
      <c r="C261" s="4" t="str">
        <f>IF(Prioritization!C269&lt;&gt;"",Prioritization!C269,"")</f>
        <v/>
      </c>
      <c r="D261" s="4" t="str">
        <f>IF(Prioritization!D269&lt;&gt;"",Prioritization!D269,"")</f>
        <v/>
      </c>
      <c r="E261" s="4" t="str">
        <f>IF(Prioritization!E269&lt;&gt;"",Prioritization!E269,"")</f>
        <v/>
      </c>
      <c r="F261" s="4" t="str">
        <f>IF(Prioritization!F269&lt;&gt;0,Prioritization!F269,"")</f>
        <v/>
      </c>
      <c r="G261" s="4" t="str">
        <f>IF(Prioritization!X269&lt;&gt;"",Prioritization!X269,"")</f>
        <v/>
      </c>
      <c r="H261" s="75">
        <f>Prioritization!Y269</f>
        <v>0</v>
      </c>
      <c r="I261" s="75">
        <f aca="true" t="shared" si="4" ref="I261:I324">I260-H261</f>
        <v>150000</v>
      </c>
    </row>
    <row r="262" spans="1:9" ht="15">
      <c r="A262" s="4" t="str">
        <f>Prioritization!AA270</f>
        <v/>
      </c>
      <c r="B262" s="4" t="str">
        <f>IF(Prioritization!B270&lt;&gt;"",Prioritization!B270,"")</f>
        <v/>
      </c>
      <c r="C262" s="4" t="str">
        <f>IF(Prioritization!C270&lt;&gt;"",Prioritization!C270,"")</f>
        <v/>
      </c>
      <c r="D262" s="4" t="str">
        <f>IF(Prioritization!D270&lt;&gt;"",Prioritization!D270,"")</f>
        <v/>
      </c>
      <c r="E262" s="4" t="str">
        <f>IF(Prioritization!E270&lt;&gt;"",Prioritization!E270,"")</f>
        <v/>
      </c>
      <c r="F262" s="4" t="str">
        <f>IF(Prioritization!F270&lt;&gt;0,Prioritization!F270,"")</f>
        <v/>
      </c>
      <c r="G262" s="4" t="str">
        <f>IF(Prioritization!X270&lt;&gt;"",Prioritization!X270,"")</f>
        <v/>
      </c>
      <c r="H262" s="75">
        <f>Prioritization!Y270</f>
        <v>0</v>
      </c>
      <c r="I262" s="75">
        <f t="shared" si="4"/>
        <v>150000</v>
      </c>
    </row>
    <row r="263" spans="1:9" ht="15">
      <c r="A263" s="4" t="str">
        <f>Prioritization!AA271</f>
        <v/>
      </c>
      <c r="B263" s="4" t="str">
        <f>IF(Prioritization!B271&lt;&gt;"",Prioritization!B271,"")</f>
        <v/>
      </c>
      <c r="C263" s="4" t="str">
        <f>IF(Prioritization!C271&lt;&gt;"",Prioritization!C271,"")</f>
        <v/>
      </c>
      <c r="D263" s="4" t="str">
        <f>IF(Prioritization!D271&lt;&gt;"",Prioritization!D271,"")</f>
        <v/>
      </c>
      <c r="E263" s="4" t="str">
        <f>IF(Prioritization!E271&lt;&gt;"",Prioritization!E271,"")</f>
        <v/>
      </c>
      <c r="F263" s="4" t="str">
        <f>IF(Prioritization!F271&lt;&gt;0,Prioritization!F271,"")</f>
        <v/>
      </c>
      <c r="G263" s="4" t="str">
        <f>IF(Prioritization!X271&lt;&gt;"",Prioritization!X271,"")</f>
        <v/>
      </c>
      <c r="H263" s="75">
        <f>Prioritization!Y271</f>
        <v>0</v>
      </c>
      <c r="I263" s="75">
        <f t="shared" si="4"/>
        <v>150000</v>
      </c>
    </row>
    <row r="264" spans="1:9" ht="15">
      <c r="A264" s="4" t="str">
        <f>Prioritization!AA272</f>
        <v/>
      </c>
      <c r="B264" s="4" t="str">
        <f>IF(Prioritization!B272&lt;&gt;"",Prioritization!B272,"")</f>
        <v/>
      </c>
      <c r="C264" s="4" t="str">
        <f>IF(Prioritization!C272&lt;&gt;"",Prioritization!C272,"")</f>
        <v/>
      </c>
      <c r="D264" s="4" t="str">
        <f>IF(Prioritization!D272&lt;&gt;"",Prioritization!D272,"")</f>
        <v/>
      </c>
      <c r="E264" s="4" t="str">
        <f>IF(Prioritization!E272&lt;&gt;"",Prioritization!E272,"")</f>
        <v/>
      </c>
      <c r="F264" s="4" t="str">
        <f>IF(Prioritization!F272&lt;&gt;0,Prioritization!F272,"")</f>
        <v/>
      </c>
      <c r="G264" s="4" t="str">
        <f>IF(Prioritization!X272&lt;&gt;"",Prioritization!X272,"")</f>
        <v/>
      </c>
      <c r="H264" s="75">
        <f>Prioritization!Y272</f>
        <v>0</v>
      </c>
      <c r="I264" s="75">
        <f t="shared" si="4"/>
        <v>150000</v>
      </c>
    </row>
    <row r="265" spans="1:9" ht="15">
      <c r="A265" s="4" t="str">
        <f>Prioritization!AA273</f>
        <v/>
      </c>
      <c r="B265" s="4" t="str">
        <f>IF(Prioritization!B273&lt;&gt;"",Prioritization!B273,"")</f>
        <v/>
      </c>
      <c r="C265" s="4" t="str">
        <f>IF(Prioritization!C273&lt;&gt;"",Prioritization!C273,"")</f>
        <v/>
      </c>
      <c r="D265" s="4" t="str">
        <f>IF(Prioritization!D273&lt;&gt;"",Prioritization!D273,"")</f>
        <v/>
      </c>
      <c r="E265" s="4" t="str">
        <f>IF(Prioritization!E273&lt;&gt;"",Prioritization!E273,"")</f>
        <v/>
      </c>
      <c r="F265" s="4" t="str">
        <f>IF(Prioritization!F273&lt;&gt;0,Prioritization!F273,"")</f>
        <v/>
      </c>
      <c r="G265" s="4" t="str">
        <f>IF(Prioritization!X273&lt;&gt;"",Prioritization!X273,"")</f>
        <v/>
      </c>
      <c r="H265" s="75">
        <f>Prioritization!Y273</f>
        <v>0</v>
      </c>
      <c r="I265" s="75">
        <f t="shared" si="4"/>
        <v>150000</v>
      </c>
    </row>
    <row r="266" spans="1:9" ht="15">
      <c r="A266" s="4" t="str">
        <f>Prioritization!AA274</f>
        <v/>
      </c>
      <c r="B266" s="4" t="str">
        <f>IF(Prioritization!B274&lt;&gt;"",Prioritization!B274,"")</f>
        <v/>
      </c>
      <c r="C266" s="4" t="str">
        <f>IF(Prioritization!C274&lt;&gt;"",Prioritization!C274,"")</f>
        <v/>
      </c>
      <c r="D266" s="4" t="str">
        <f>IF(Prioritization!D274&lt;&gt;"",Prioritization!D274,"")</f>
        <v/>
      </c>
      <c r="E266" s="4" t="str">
        <f>IF(Prioritization!E274&lt;&gt;"",Prioritization!E274,"")</f>
        <v/>
      </c>
      <c r="F266" s="4" t="str">
        <f>IF(Prioritization!F274&lt;&gt;0,Prioritization!F274,"")</f>
        <v/>
      </c>
      <c r="G266" s="4" t="str">
        <f>IF(Prioritization!X274&lt;&gt;"",Prioritization!X274,"")</f>
        <v/>
      </c>
      <c r="H266" s="75">
        <f>Prioritization!Y274</f>
        <v>0</v>
      </c>
      <c r="I266" s="75">
        <f t="shared" si="4"/>
        <v>150000</v>
      </c>
    </row>
    <row r="267" spans="1:9" ht="15">
      <c r="A267" s="4" t="str">
        <f>Prioritization!AA275</f>
        <v/>
      </c>
      <c r="B267" s="4" t="str">
        <f>IF(Prioritization!B275&lt;&gt;"",Prioritization!B275,"")</f>
        <v/>
      </c>
      <c r="C267" s="4" t="str">
        <f>IF(Prioritization!C275&lt;&gt;"",Prioritization!C275,"")</f>
        <v/>
      </c>
      <c r="D267" s="4" t="str">
        <f>IF(Prioritization!D275&lt;&gt;"",Prioritization!D275,"")</f>
        <v/>
      </c>
      <c r="E267" s="4" t="str">
        <f>IF(Prioritization!E275&lt;&gt;"",Prioritization!E275,"")</f>
        <v/>
      </c>
      <c r="F267" s="4" t="str">
        <f>IF(Prioritization!F275&lt;&gt;0,Prioritization!F275,"")</f>
        <v/>
      </c>
      <c r="G267" s="4" t="str">
        <f>IF(Prioritization!X275&lt;&gt;"",Prioritization!X275,"")</f>
        <v/>
      </c>
      <c r="H267" s="75">
        <f>Prioritization!Y275</f>
        <v>0</v>
      </c>
      <c r="I267" s="75">
        <f t="shared" si="4"/>
        <v>150000</v>
      </c>
    </row>
    <row r="268" spans="1:9" ht="15">
      <c r="A268" s="4" t="str">
        <f>Prioritization!AA276</f>
        <v/>
      </c>
      <c r="B268" s="4" t="str">
        <f>IF(Prioritization!B276&lt;&gt;"",Prioritization!B276,"")</f>
        <v/>
      </c>
      <c r="C268" s="4" t="str">
        <f>IF(Prioritization!C276&lt;&gt;"",Prioritization!C276,"")</f>
        <v/>
      </c>
      <c r="D268" s="4" t="str">
        <f>IF(Prioritization!D276&lt;&gt;"",Prioritization!D276,"")</f>
        <v/>
      </c>
      <c r="E268" s="4" t="str">
        <f>IF(Prioritization!E276&lt;&gt;"",Prioritization!E276,"")</f>
        <v/>
      </c>
      <c r="F268" s="4" t="str">
        <f>IF(Prioritization!F276&lt;&gt;0,Prioritization!F276,"")</f>
        <v/>
      </c>
      <c r="G268" s="4" t="str">
        <f>IF(Prioritization!X276&lt;&gt;"",Prioritization!X276,"")</f>
        <v/>
      </c>
      <c r="H268" s="75">
        <f>Prioritization!Y276</f>
        <v>0</v>
      </c>
      <c r="I268" s="75">
        <f t="shared" si="4"/>
        <v>150000</v>
      </c>
    </row>
    <row r="269" spans="1:9" ht="15">
      <c r="A269" s="4" t="str">
        <f>Prioritization!AA277</f>
        <v/>
      </c>
      <c r="B269" s="4" t="str">
        <f>IF(Prioritization!B277&lt;&gt;"",Prioritization!B277,"")</f>
        <v/>
      </c>
      <c r="C269" s="4" t="str">
        <f>IF(Prioritization!C277&lt;&gt;"",Prioritization!C277,"")</f>
        <v/>
      </c>
      <c r="D269" s="4" t="str">
        <f>IF(Prioritization!D277&lt;&gt;"",Prioritization!D277,"")</f>
        <v/>
      </c>
      <c r="E269" s="4" t="str">
        <f>IF(Prioritization!E277&lt;&gt;"",Prioritization!E277,"")</f>
        <v/>
      </c>
      <c r="F269" s="4" t="str">
        <f>IF(Prioritization!F277&lt;&gt;0,Prioritization!F277,"")</f>
        <v/>
      </c>
      <c r="G269" s="4" t="str">
        <f>IF(Prioritization!X277&lt;&gt;"",Prioritization!X277,"")</f>
        <v/>
      </c>
      <c r="H269" s="75">
        <f>Prioritization!Y277</f>
        <v>0</v>
      </c>
      <c r="I269" s="75">
        <f t="shared" si="4"/>
        <v>150000</v>
      </c>
    </row>
    <row r="270" spans="1:9" ht="15">
      <c r="A270" s="4" t="str">
        <f>Prioritization!AA278</f>
        <v/>
      </c>
      <c r="B270" s="4" t="str">
        <f>IF(Prioritization!B278&lt;&gt;"",Prioritization!B278,"")</f>
        <v/>
      </c>
      <c r="C270" s="4" t="str">
        <f>IF(Prioritization!C278&lt;&gt;"",Prioritization!C278,"")</f>
        <v/>
      </c>
      <c r="D270" s="4" t="str">
        <f>IF(Prioritization!D278&lt;&gt;"",Prioritization!D278,"")</f>
        <v/>
      </c>
      <c r="E270" s="4" t="str">
        <f>IF(Prioritization!E278&lt;&gt;"",Prioritization!E278,"")</f>
        <v/>
      </c>
      <c r="F270" s="4" t="str">
        <f>IF(Prioritization!F278&lt;&gt;0,Prioritization!F278,"")</f>
        <v/>
      </c>
      <c r="G270" s="4" t="str">
        <f>IF(Prioritization!X278&lt;&gt;"",Prioritization!X278,"")</f>
        <v/>
      </c>
      <c r="H270" s="75">
        <f>Prioritization!Y278</f>
        <v>0</v>
      </c>
      <c r="I270" s="75">
        <f t="shared" si="4"/>
        <v>150000</v>
      </c>
    </row>
    <row r="271" spans="1:9" ht="15">
      <c r="A271" s="4" t="str">
        <f>Prioritization!AA279</f>
        <v/>
      </c>
      <c r="B271" s="4" t="str">
        <f>IF(Prioritization!B279&lt;&gt;"",Prioritization!B279,"")</f>
        <v/>
      </c>
      <c r="C271" s="4" t="str">
        <f>IF(Prioritization!C279&lt;&gt;"",Prioritization!C279,"")</f>
        <v/>
      </c>
      <c r="D271" s="4" t="str">
        <f>IF(Prioritization!D279&lt;&gt;"",Prioritization!D279,"")</f>
        <v/>
      </c>
      <c r="E271" s="4" t="str">
        <f>IF(Prioritization!E279&lt;&gt;"",Prioritization!E279,"")</f>
        <v/>
      </c>
      <c r="F271" s="4" t="str">
        <f>IF(Prioritization!F279&lt;&gt;0,Prioritization!F279,"")</f>
        <v/>
      </c>
      <c r="G271" s="4" t="str">
        <f>IF(Prioritization!X279&lt;&gt;"",Prioritization!X279,"")</f>
        <v/>
      </c>
      <c r="H271" s="75">
        <f>Prioritization!Y279</f>
        <v>0</v>
      </c>
      <c r="I271" s="75">
        <f t="shared" si="4"/>
        <v>150000</v>
      </c>
    </row>
    <row r="272" spans="1:9" ht="15">
      <c r="A272" s="4" t="str">
        <f>Prioritization!AA280</f>
        <v/>
      </c>
      <c r="B272" s="4" t="str">
        <f>IF(Prioritization!B280&lt;&gt;"",Prioritization!B280,"")</f>
        <v/>
      </c>
      <c r="C272" s="4" t="str">
        <f>IF(Prioritization!C280&lt;&gt;"",Prioritization!C280,"")</f>
        <v/>
      </c>
      <c r="D272" s="4" t="str">
        <f>IF(Prioritization!D280&lt;&gt;"",Prioritization!D280,"")</f>
        <v/>
      </c>
      <c r="E272" s="4" t="str">
        <f>IF(Prioritization!E280&lt;&gt;"",Prioritization!E280,"")</f>
        <v/>
      </c>
      <c r="F272" s="4" t="str">
        <f>IF(Prioritization!F280&lt;&gt;0,Prioritization!F280,"")</f>
        <v/>
      </c>
      <c r="G272" s="4" t="str">
        <f>IF(Prioritization!X280&lt;&gt;"",Prioritization!X280,"")</f>
        <v/>
      </c>
      <c r="H272" s="75">
        <f>Prioritization!Y280</f>
        <v>0</v>
      </c>
      <c r="I272" s="75">
        <f t="shared" si="4"/>
        <v>150000</v>
      </c>
    </row>
    <row r="273" spans="1:9" ht="15">
      <c r="A273" s="4" t="str">
        <f>Prioritization!AA281</f>
        <v/>
      </c>
      <c r="B273" s="4" t="str">
        <f>IF(Prioritization!B281&lt;&gt;"",Prioritization!B281,"")</f>
        <v/>
      </c>
      <c r="C273" s="4" t="str">
        <f>IF(Prioritization!C281&lt;&gt;"",Prioritization!C281,"")</f>
        <v/>
      </c>
      <c r="D273" s="4" t="str">
        <f>IF(Prioritization!D281&lt;&gt;"",Prioritization!D281,"")</f>
        <v/>
      </c>
      <c r="E273" s="4" t="str">
        <f>IF(Prioritization!E281&lt;&gt;"",Prioritization!E281,"")</f>
        <v/>
      </c>
      <c r="F273" s="4" t="str">
        <f>IF(Prioritization!F281&lt;&gt;0,Prioritization!F281,"")</f>
        <v/>
      </c>
      <c r="G273" s="4" t="str">
        <f>IF(Prioritization!X281&lt;&gt;"",Prioritization!X281,"")</f>
        <v/>
      </c>
      <c r="H273" s="75">
        <f>Prioritization!Y281</f>
        <v>0</v>
      </c>
      <c r="I273" s="75">
        <f t="shared" si="4"/>
        <v>150000</v>
      </c>
    </row>
    <row r="274" spans="1:9" ht="15">
      <c r="A274" s="4" t="str">
        <f>Prioritization!AA282</f>
        <v/>
      </c>
      <c r="B274" s="4" t="str">
        <f>IF(Prioritization!B282&lt;&gt;"",Prioritization!B282,"")</f>
        <v/>
      </c>
      <c r="C274" s="4" t="str">
        <f>IF(Prioritization!C282&lt;&gt;"",Prioritization!C282,"")</f>
        <v/>
      </c>
      <c r="D274" s="4" t="str">
        <f>IF(Prioritization!D282&lt;&gt;"",Prioritization!D282,"")</f>
        <v/>
      </c>
      <c r="E274" s="4" t="str">
        <f>IF(Prioritization!E282&lt;&gt;"",Prioritization!E282,"")</f>
        <v/>
      </c>
      <c r="F274" s="4" t="str">
        <f>IF(Prioritization!F282&lt;&gt;0,Prioritization!F282,"")</f>
        <v/>
      </c>
      <c r="G274" s="4" t="str">
        <f>IF(Prioritization!X282&lt;&gt;"",Prioritization!X282,"")</f>
        <v/>
      </c>
      <c r="H274" s="75">
        <f>Prioritization!Y282</f>
        <v>0</v>
      </c>
      <c r="I274" s="75">
        <f t="shared" si="4"/>
        <v>150000</v>
      </c>
    </row>
    <row r="275" spans="1:9" ht="15">
      <c r="A275" s="4" t="str">
        <f>Prioritization!AA283</f>
        <v/>
      </c>
      <c r="B275" s="4" t="str">
        <f>IF(Prioritization!B283&lt;&gt;"",Prioritization!B283,"")</f>
        <v/>
      </c>
      <c r="C275" s="4" t="str">
        <f>IF(Prioritization!C283&lt;&gt;"",Prioritization!C283,"")</f>
        <v/>
      </c>
      <c r="D275" s="4" t="str">
        <f>IF(Prioritization!D283&lt;&gt;"",Prioritization!D283,"")</f>
        <v/>
      </c>
      <c r="E275" s="4" t="str">
        <f>IF(Prioritization!E283&lt;&gt;"",Prioritization!E283,"")</f>
        <v/>
      </c>
      <c r="F275" s="4" t="str">
        <f>IF(Prioritization!F283&lt;&gt;0,Prioritization!F283,"")</f>
        <v/>
      </c>
      <c r="G275" s="4" t="str">
        <f>IF(Prioritization!X283&lt;&gt;"",Prioritization!X283,"")</f>
        <v/>
      </c>
      <c r="H275" s="75">
        <f>Prioritization!Y283</f>
        <v>0</v>
      </c>
      <c r="I275" s="75">
        <f t="shared" si="4"/>
        <v>150000</v>
      </c>
    </row>
    <row r="276" spans="1:9" ht="15">
      <c r="A276" s="4" t="str">
        <f>Prioritization!AA284</f>
        <v/>
      </c>
      <c r="B276" s="4" t="str">
        <f>IF(Prioritization!B284&lt;&gt;"",Prioritization!B284,"")</f>
        <v/>
      </c>
      <c r="C276" s="4" t="str">
        <f>IF(Prioritization!C284&lt;&gt;"",Prioritization!C284,"")</f>
        <v/>
      </c>
      <c r="D276" s="4" t="str">
        <f>IF(Prioritization!D284&lt;&gt;"",Prioritization!D284,"")</f>
        <v/>
      </c>
      <c r="E276" s="4" t="str">
        <f>IF(Prioritization!E284&lt;&gt;"",Prioritization!E284,"")</f>
        <v/>
      </c>
      <c r="F276" s="4" t="str">
        <f>IF(Prioritization!F284&lt;&gt;0,Prioritization!F284,"")</f>
        <v/>
      </c>
      <c r="G276" s="4" t="str">
        <f>IF(Prioritization!X284&lt;&gt;"",Prioritization!X284,"")</f>
        <v/>
      </c>
      <c r="H276" s="75">
        <f>Prioritization!Y284</f>
        <v>0</v>
      </c>
      <c r="I276" s="75">
        <f t="shared" si="4"/>
        <v>150000</v>
      </c>
    </row>
    <row r="277" spans="1:9" ht="15">
      <c r="A277" s="4" t="str">
        <f>Prioritization!AA285</f>
        <v/>
      </c>
      <c r="B277" s="4" t="str">
        <f>IF(Prioritization!B285&lt;&gt;"",Prioritization!B285,"")</f>
        <v/>
      </c>
      <c r="C277" s="4" t="str">
        <f>IF(Prioritization!C285&lt;&gt;"",Prioritization!C285,"")</f>
        <v/>
      </c>
      <c r="D277" s="4" t="str">
        <f>IF(Prioritization!D285&lt;&gt;"",Prioritization!D285,"")</f>
        <v/>
      </c>
      <c r="E277" s="4" t="str">
        <f>IF(Prioritization!E285&lt;&gt;"",Prioritization!E285,"")</f>
        <v/>
      </c>
      <c r="F277" s="4" t="str">
        <f>IF(Prioritization!F285&lt;&gt;0,Prioritization!F285,"")</f>
        <v/>
      </c>
      <c r="G277" s="4" t="str">
        <f>IF(Prioritization!X285&lt;&gt;"",Prioritization!X285,"")</f>
        <v/>
      </c>
      <c r="H277" s="75">
        <f>Prioritization!Y285</f>
        <v>0</v>
      </c>
      <c r="I277" s="75">
        <f t="shared" si="4"/>
        <v>150000</v>
      </c>
    </row>
    <row r="278" spans="1:9" ht="15">
      <c r="A278" s="4" t="str">
        <f>Prioritization!AA286</f>
        <v/>
      </c>
      <c r="B278" s="4" t="str">
        <f>IF(Prioritization!B286&lt;&gt;"",Prioritization!B286,"")</f>
        <v/>
      </c>
      <c r="C278" s="4" t="str">
        <f>IF(Prioritization!C286&lt;&gt;"",Prioritization!C286,"")</f>
        <v/>
      </c>
      <c r="D278" s="4" t="str">
        <f>IF(Prioritization!D286&lt;&gt;"",Prioritization!D286,"")</f>
        <v/>
      </c>
      <c r="E278" s="4" t="str">
        <f>IF(Prioritization!E286&lt;&gt;"",Prioritization!E286,"")</f>
        <v/>
      </c>
      <c r="F278" s="4" t="str">
        <f>IF(Prioritization!F286&lt;&gt;0,Prioritization!F286,"")</f>
        <v/>
      </c>
      <c r="G278" s="4" t="str">
        <f>IF(Prioritization!X286&lt;&gt;"",Prioritization!X286,"")</f>
        <v/>
      </c>
      <c r="H278" s="75">
        <f>Prioritization!Y286</f>
        <v>0</v>
      </c>
      <c r="I278" s="75">
        <f t="shared" si="4"/>
        <v>150000</v>
      </c>
    </row>
    <row r="279" spans="1:9" ht="15">
      <c r="A279" s="4" t="str">
        <f>Prioritization!AA287</f>
        <v/>
      </c>
      <c r="B279" s="4" t="str">
        <f>IF(Prioritization!B287&lt;&gt;"",Prioritization!B287,"")</f>
        <v/>
      </c>
      <c r="C279" s="4" t="str">
        <f>IF(Prioritization!C287&lt;&gt;"",Prioritization!C287,"")</f>
        <v/>
      </c>
      <c r="D279" s="4" t="str">
        <f>IF(Prioritization!D287&lt;&gt;"",Prioritization!D287,"")</f>
        <v/>
      </c>
      <c r="E279" s="4" t="str">
        <f>IF(Prioritization!E287&lt;&gt;"",Prioritization!E287,"")</f>
        <v/>
      </c>
      <c r="F279" s="4" t="str">
        <f>IF(Prioritization!F287&lt;&gt;0,Prioritization!F287,"")</f>
        <v/>
      </c>
      <c r="G279" s="4" t="str">
        <f>IF(Prioritization!X287&lt;&gt;"",Prioritization!X287,"")</f>
        <v/>
      </c>
      <c r="H279" s="75">
        <f>Prioritization!Y287</f>
        <v>0</v>
      </c>
      <c r="I279" s="75">
        <f t="shared" si="4"/>
        <v>150000</v>
      </c>
    </row>
    <row r="280" spans="1:9" ht="15">
      <c r="A280" s="4" t="str">
        <f>Prioritization!AA288</f>
        <v/>
      </c>
      <c r="B280" s="4" t="str">
        <f>IF(Prioritization!B288&lt;&gt;"",Prioritization!B288,"")</f>
        <v/>
      </c>
      <c r="C280" s="4" t="str">
        <f>IF(Prioritization!C288&lt;&gt;"",Prioritization!C288,"")</f>
        <v/>
      </c>
      <c r="D280" s="4" t="str">
        <f>IF(Prioritization!D288&lt;&gt;"",Prioritization!D288,"")</f>
        <v/>
      </c>
      <c r="E280" s="4" t="str">
        <f>IF(Prioritization!E288&lt;&gt;"",Prioritization!E288,"")</f>
        <v/>
      </c>
      <c r="F280" s="4" t="str">
        <f>IF(Prioritization!F288&lt;&gt;0,Prioritization!F288,"")</f>
        <v/>
      </c>
      <c r="G280" s="4" t="str">
        <f>IF(Prioritization!X288&lt;&gt;"",Prioritization!X288,"")</f>
        <v/>
      </c>
      <c r="H280" s="75">
        <f>Prioritization!Y288</f>
        <v>0</v>
      </c>
      <c r="I280" s="75">
        <f t="shared" si="4"/>
        <v>150000</v>
      </c>
    </row>
    <row r="281" spans="1:9" ht="15">
      <c r="A281" s="4" t="str">
        <f>Prioritization!AA289</f>
        <v/>
      </c>
      <c r="B281" s="4" t="str">
        <f>IF(Prioritization!B289&lt;&gt;"",Prioritization!B289,"")</f>
        <v/>
      </c>
      <c r="C281" s="4" t="str">
        <f>IF(Prioritization!C289&lt;&gt;"",Prioritization!C289,"")</f>
        <v/>
      </c>
      <c r="D281" s="4" t="str">
        <f>IF(Prioritization!D289&lt;&gt;"",Prioritization!D289,"")</f>
        <v/>
      </c>
      <c r="E281" s="4" t="str">
        <f>IF(Prioritization!E289&lt;&gt;"",Prioritization!E289,"")</f>
        <v/>
      </c>
      <c r="F281" s="4" t="str">
        <f>IF(Prioritization!F289&lt;&gt;0,Prioritization!F289,"")</f>
        <v/>
      </c>
      <c r="G281" s="4" t="str">
        <f>IF(Prioritization!X289&lt;&gt;"",Prioritization!X289,"")</f>
        <v/>
      </c>
      <c r="H281" s="75">
        <f>Prioritization!Y289</f>
        <v>0</v>
      </c>
      <c r="I281" s="75">
        <f t="shared" si="4"/>
        <v>150000</v>
      </c>
    </row>
    <row r="282" spans="1:9" ht="15">
      <c r="A282" s="4" t="str">
        <f>Prioritization!AA290</f>
        <v/>
      </c>
      <c r="B282" s="4" t="str">
        <f>IF(Prioritization!B290&lt;&gt;"",Prioritization!B290,"")</f>
        <v/>
      </c>
      <c r="C282" s="4" t="str">
        <f>IF(Prioritization!C290&lt;&gt;"",Prioritization!C290,"")</f>
        <v/>
      </c>
      <c r="D282" s="4" t="str">
        <f>IF(Prioritization!D290&lt;&gt;"",Prioritization!D290,"")</f>
        <v/>
      </c>
      <c r="E282" s="4" t="str">
        <f>IF(Prioritization!E290&lt;&gt;"",Prioritization!E290,"")</f>
        <v/>
      </c>
      <c r="F282" s="4" t="str">
        <f>IF(Prioritization!F290&lt;&gt;0,Prioritization!F290,"")</f>
        <v/>
      </c>
      <c r="G282" s="4" t="str">
        <f>IF(Prioritization!X290&lt;&gt;"",Prioritization!X290,"")</f>
        <v/>
      </c>
      <c r="H282" s="75">
        <f>Prioritization!Y290</f>
        <v>0</v>
      </c>
      <c r="I282" s="75">
        <f t="shared" si="4"/>
        <v>150000</v>
      </c>
    </row>
    <row r="283" spans="1:9" ht="15">
      <c r="A283" s="4" t="str">
        <f>Prioritization!AA291</f>
        <v/>
      </c>
      <c r="B283" s="4" t="str">
        <f>IF(Prioritization!B291&lt;&gt;"",Prioritization!B291,"")</f>
        <v/>
      </c>
      <c r="C283" s="4" t="str">
        <f>IF(Prioritization!C291&lt;&gt;"",Prioritization!C291,"")</f>
        <v/>
      </c>
      <c r="D283" s="4" t="str">
        <f>IF(Prioritization!D291&lt;&gt;"",Prioritization!D291,"")</f>
        <v/>
      </c>
      <c r="E283" s="4" t="str">
        <f>IF(Prioritization!E291&lt;&gt;"",Prioritization!E291,"")</f>
        <v/>
      </c>
      <c r="F283" s="4" t="str">
        <f>IF(Prioritization!F291&lt;&gt;0,Prioritization!F291,"")</f>
        <v/>
      </c>
      <c r="G283" s="4" t="str">
        <f>IF(Prioritization!X291&lt;&gt;"",Prioritization!X291,"")</f>
        <v/>
      </c>
      <c r="H283" s="75">
        <f>Prioritization!Y291</f>
        <v>0</v>
      </c>
      <c r="I283" s="75">
        <f t="shared" si="4"/>
        <v>150000</v>
      </c>
    </row>
    <row r="284" spans="1:9" ht="15">
      <c r="A284" s="4" t="str">
        <f>Prioritization!AA292</f>
        <v/>
      </c>
      <c r="B284" s="4" t="str">
        <f>IF(Prioritization!B292&lt;&gt;"",Prioritization!B292,"")</f>
        <v/>
      </c>
      <c r="C284" s="4" t="str">
        <f>IF(Prioritization!C292&lt;&gt;"",Prioritization!C292,"")</f>
        <v/>
      </c>
      <c r="D284" s="4" t="str">
        <f>IF(Prioritization!D292&lt;&gt;"",Prioritization!D292,"")</f>
        <v/>
      </c>
      <c r="E284" s="4" t="str">
        <f>IF(Prioritization!E292&lt;&gt;"",Prioritization!E292,"")</f>
        <v/>
      </c>
      <c r="F284" s="4" t="str">
        <f>IF(Prioritization!F292&lt;&gt;0,Prioritization!F292,"")</f>
        <v/>
      </c>
      <c r="G284" s="4" t="str">
        <f>IF(Prioritization!X292&lt;&gt;"",Prioritization!X292,"")</f>
        <v/>
      </c>
      <c r="H284" s="75">
        <f>Prioritization!Y292</f>
        <v>0</v>
      </c>
      <c r="I284" s="75">
        <f t="shared" si="4"/>
        <v>150000</v>
      </c>
    </row>
    <row r="285" spans="1:9" ht="15">
      <c r="A285" s="4" t="str">
        <f>Prioritization!AA293</f>
        <v/>
      </c>
      <c r="B285" s="4" t="str">
        <f>IF(Prioritization!B293&lt;&gt;"",Prioritization!B293,"")</f>
        <v/>
      </c>
      <c r="C285" s="4" t="str">
        <f>IF(Prioritization!C293&lt;&gt;"",Prioritization!C293,"")</f>
        <v/>
      </c>
      <c r="D285" s="4" t="str">
        <f>IF(Prioritization!D293&lt;&gt;"",Prioritization!D293,"")</f>
        <v/>
      </c>
      <c r="E285" s="4" t="str">
        <f>IF(Prioritization!E293&lt;&gt;"",Prioritization!E293,"")</f>
        <v/>
      </c>
      <c r="F285" s="4" t="str">
        <f>IF(Prioritization!F293&lt;&gt;0,Prioritization!F293,"")</f>
        <v/>
      </c>
      <c r="G285" s="4" t="str">
        <f>IF(Prioritization!X293&lt;&gt;"",Prioritization!X293,"")</f>
        <v/>
      </c>
      <c r="H285" s="75">
        <f>Prioritization!Y293</f>
        <v>0</v>
      </c>
      <c r="I285" s="75">
        <f t="shared" si="4"/>
        <v>150000</v>
      </c>
    </row>
    <row r="286" spans="1:9" ht="15">
      <c r="A286" s="4" t="str">
        <f>Prioritization!AA294</f>
        <v/>
      </c>
      <c r="B286" s="4" t="str">
        <f>IF(Prioritization!B294&lt;&gt;"",Prioritization!B294,"")</f>
        <v/>
      </c>
      <c r="C286" s="4" t="str">
        <f>IF(Prioritization!C294&lt;&gt;"",Prioritization!C294,"")</f>
        <v/>
      </c>
      <c r="D286" s="4" t="str">
        <f>IF(Prioritization!D294&lt;&gt;"",Prioritization!D294,"")</f>
        <v/>
      </c>
      <c r="E286" s="4" t="str">
        <f>IF(Prioritization!E294&lt;&gt;"",Prioritization!E294,"")</f>
        <v/>
      </c>
      <c r="F286" s="4" t="str">
        <f>IF(Prioritization!F294&lt;&gt;0,Prioritization!F294,"")</f>
        <v/>
      </c>
      <c r="G286" s="4" t="str">
        <f>IF(Prioritization!X294&lt;&gt;"",Prioritization!X294,"")</f>
        <v/>
      </c>
      <c r="H286" s="75">
        <f>Prioritization!Y294</f>
        <v>0</v>
      </c>
      <c r="I286" s="75">
        <f t="shared" si="4"/>
        <v>150000</v>
      </c>
    </row>
    <row r="287" spans="1:9" ht="15">
      <c r="A287" s="4" t="str">
        <f>Prioritization!AA295</f>
        <v/>
      </c>
      <c r="B287" s="4" t="str">
        <f>IF(Prioritization!B295&lt;&gt;"",Prioritization!B295,"")</f>
        <v/>
      </c>
      <c r="C287" s="4" t="str">
        <f>IF(Prioritization!C295&lt;&gt;"",Prioritization!C295,"")</f>
        <v/>
      </c>
      <c r="D287" s="4" t="str">
        <f>IF(Prioritization!D295&lt;&gt;"",Prioritization!D295,"")</f>
        <v/>
      </c>
      <c r="E287" s="4" t="str">
        <f>IF(Prioritization!E295&lt;&gt;"",Prioritization!E295,"")</f>
        <v/>
      </c>
      <c r="F287" s="4" t="str">
        <f>IF(Prioritization!F295&lt;&gt;0,Prioritization!F295,"")</f>
        <v/>
      </c>
      <c r="G287" s="4" t="str">
        <f>IF(Prioritization!X295&lt;&gt;"",Prioritization!X295,"")</f>
        <v/>
      </c>
      <c r="H287" s="75">
        <f>Prioritization!Y295</f>
        <v>0</v>
      </c>
      <c r="I287" s="75">
        <f t="shared" si="4"/>
        <v>150000</v>
      </c>
    </row>
    <row r="288" spans="1:9" ht="15">
      <c r="A288" s="4" t="str">
        <f>Prioritization!AA296</f>
        <v/>
      </c>
      <c r="B288" s="4" t="str">
        <f>IF(Prioritization!B296&lt;&gt;"",Prioritization!B296,"")</f>
        <v/>
      </c>
      <c r="C288" s="4" t="str">
        <f>IF(Prioritization!C296&lt;&gt;"",Prioritization!C296,"")</f>
        <v/>
      </c>
      <c r="D288" s="4" t="str">
        <f>IF(Prioritization!D296&lt;&gt;"",Prioritization!D296,"")</f>
        <v/>
      </c>
      <c r="E288" s="4" t="str">
        <f>IF(Prioritization!E296&lt;&gt;"",Prioritization!E296,"")</f>
        <v/>
      </c>
      <c r="F288" s="4" t="str">
        <f>IF(Prioritization!F296&lt;&gt;0,Prioritization!F296,"")</f>
        <v/>
      </c>
      <c r="G288" s="4" t="str">
        <f>IF(Prioritization!X296&lt;&gt;"",Prioritization!X296,"")</f>
        <v/>
      </c>
      <c r="H288" s="75">
        <f>Prioritization!Y296</f>
        <v>0</v>
      </c>
      <c r="I288" s="75">
        <f t="shared" si="4"/>
        <v>150000</v>
      </c>
    </row>
    <row r="289" spans="1:9" ht="15">
      <c r="A289" s="4" t="str">
        <f>Prioritization!AA297</f>
        <v/>
      </c>
      <c r="B289" s="4" t="str">
        <f>IF(Prioritization!B297&lt;&gt;"",Prioritization!B297,"")</f>
        <v/>
      </c>
      <c r="C289" s="4" t="str">
        <f>IF(Prioritization!C297&lt;&gt;"",Prioritization!C297,"")</f>
        <v/>
      </c>
      <c r="D289" s="4" t="str">
        <f>IF(Prioritization!D297&lt;&gt;"",Prioritization!D297,"")</f>
        <v/>
      </c>
      <c r="E289" s="4" t="str">
        <f>IF(Prioritization!E297&lt;&gt;"",Prioritization!E297,"")</f>
        <v/>
      </c>
      <c r="F289" s="4" t="str">
        <f>IF(Prioritization!F297&lt;&gt;0,Prioritization!F297,"")</f>
        <v/>
      </c>
      <c r="G289" s="4" t="str">
        <f>IF(Prioritization!X297&lt;&gt;"",Prioritization!X297,"")</f>
        <v/>
      </c>
      <c r="H289" s="75">
        <f>Prioritization!Y297</f>
        <v>0</v>
      </c>
      <c r="I289" s="75">
        <f t="shared" si="4"/>
        <v>150000</v>
      </c>
    </row>
    <row r="290" spans="1:9" ht="15">
      <c r="A290" s="4" t="str">
        <f>Prioritization!AA298</f>
        <v/>
      </c>
      <c r="B290" s="4" t="str">
        <f>IF(Prioritization!B298&lt;&gt;"",Prioritization!B298,"")</f>
        <v/>
      </c>
      <c r="C290" s="4" t="str">
        <f>IF(Prioritization!C298&lt;&gt;"",Prioritization!C298,"")</f>
        <v/>
      </c>
      <c r="D290" s="4" t="str">
        <f>IF(Prioritization!D298&lt;&gt;"",Prioritization!D298,"")</f>
        <v/>
      </c>
      <c r="E290" s="4" t="str">
        <f>IF(Prioritization!E298&lt;&gt;"",Prioritization!E298,"")</f>
        <v/>
      </c>
      <c r="F290" s="4" t="str">
        <f>IF(Prioritization!F298&lt;&gt;0,Prioritization!F298,"")</f>
        <v/>
      </c>
      <c r="G290" s="4" t="str">
        <f>IF(Prioritization!X298&lt;&gt;"",Prioritization!X298,"")</f>
        <v/>
      </c>
      <c r="H290" s="75">
        <f>Prioritization!Y298</f>
        <v>0</v>
      </c>
      <c r="I290" s="75">
        <f t="shared" si="4"/>
        <v>150000</v>
      </c>
    </row>
    <row r="291" spans="1:9" ht="15">
      <c r="A291" s="4" t="str">
        <f>Prioritization!AA299</f>
        <v/>
      </c>
      <c r="B291" s="4" t="str">
        <f>IF(Prioritization!B299&lt;&gt;"",Prioritization!B299,"")</f>
        <v/>
      </c>
      <c r="C291" s="4" t="str">
        <f>IF(Prioritization!C299&lt;&gt;"",Prioritization!C299,"")</f>
        <v/>
      </c>
      <c r="D291" s="4" t="str">
        <f>IF(Prioritization!D299&lt;&gt;"",Prioritization!D299,"")</f>
        <v/>
      </c>
      <c r="E291" s="4" t="str">
        <f>IF(Prioritization!E299&lt;&gt;"",Prioritization!E299,"")</f>
        <v/>
      </c>
      <c r="F291" s="4" t="str">
        <f>IF(Prioritization!F299&lt;&gt;0,Prioritization!F299,"")</f>
        <v/>
      </c>
      <c r="G291" s="4" t="str">
        <f>IF(Prioritization!X299&lt;&gt;"",Prioritization!X299,"")</f>
        <v/>
      </c>
      <c r="H291" s="75">
        <f>Prioritization!Y299</f>
        <v>0</v>
      </c>
      <c r="I291" s="75">
        <f t="shared" si="4"/>
        <v>150000</v>
      </c>
    </row>
    <row r="292" spans="1:9" ht="15">
      <c r="A292" s="4" t="str">
        <f>Prioritization!AA300</f>
        <v/>
      </c>
      <c r="B292" s="4" t="str">
        <f>IF(Prioritization!B300&lt;&gt;"",Prioritization!B300,"")</f>
        <v/>
      </c>
      <c r="C292" s="4" t="str">
        <f>IF(Prioritization!C300&lt;&gt;"",Prioritization!C300,"")</f>
        <v/>
      </c>
      <c r="D292" s="4" t="str">
        <f>IF(Prioritization!D300&lt;&gt;"",Prioritization!D300,"")</f>
        <v/>
      </c>
      <c r="E292" s="4" t="str">
        <f>IF(Prioritization!E300&lt;&gt;"",Prioritization!E300,"")</f>
        <v/>
      </c>
      <c r="F292" s="4" t="str">
        <f>IF(Prioritization!F300&lt;&gt;0,Prioritization!F300,"")</f>
        <v/>
      </c>
      <c r="G292" s="4" t="str">
        <f>IF(Prioritization!X300&lt;&gt;"",Prioritization!X300,"")</f>
        <v/>
      </c>
      <c r="H292" s="75">
        <f>Prioritization!Y300</f>
        <v>0</v>
      </c>
      <c r="I292" s="75">
        <f t="shared" si="4"/>
        <v>150000</v>
      </c>
    </row>
    <row r="293" spans="1:9" ht="15">
      <c r="A293" s="4" t="str">
        <f>Prioritization!AA301</f>
        <v/>
      </c>
      <c r="B293" s="4" t="str">
        <f>IF(Prioritization!B301&lt;&gt;"",Prioritization!B301,"")</f>
        <v/>
      </c>
      <c r="C293" s="4" t="str">
        <f>IF(Prioritization!C301&lt;&gt;"",Prioritization!C301,"")</f>
        <v/>
      </c>
      <c r="D293" s="4" t="str">
        <f>IF(Prioritization!D301&lt;&gt;"",Prioritization!D301,"")</f>
        <v/>
      </c>
      <c r="E293" s="4" t="str">
        <f>IF(Prioritization!E301&lt;&gt;"",Prioritization!E301,"")</f>
        <v/>
      </c>
      <c r="F293" s="4" t="str">
        <f>IF(Prioritization!F301&lt;&gt;0,Prioritization!F301,"")</f>
        <v/>
      </c>
      <c r="G293" s="4" t="str">
        <f>IF(Prioritization!X301&lt;&gt;"",Prioritization!X301,"")</f>
        <v/>
      </c>
      <c r="H293" s="75">
        <f>Prioritization!Y301</f>
        <v>0</v>
      </c>
      <c r="I293" s="75">
        <f t="shared" si="4"/>
        <v>150000</v>
      </c>
    </row>
    <row r="294" spans="1:9" ht="15">
      <c r="A294" s="4" t="str">
        <f>Prioritization!AA302</f>
        <v/>
      </c>
      <c r="B294" s="4" t="str">
        <f>IF(Prioritization!B302&lt;&gt;"",Prioritization!B302,"")</f>
        <v/>
      </c>
      <c r="C294" s="4" t="str">
        <f>IF(Prioritization!C302&lt;&gt;"",Prioritization!C302,"")</f>
        <v/>
      </c>
      <c r="D294" s="4" t="str">
        <f>IF(Prioritization!D302&lt;&gt;"",Prioritization!D302,"")</f>
        <v/>
      </c>
      <c r="E294" s="4" t="str">
        <f>IF(Prioritization!E302&lt;&gt;"",Prioritization!E302,"")</f>
        <v/>
      </c>
      <c r="F294" s="4" t="str">
        <f>IF(Prioritization!F302&lt;&gt;0,Prioritization!F302,"")</f>
        <v/>
      </c>
      <c r="G294" s="4" t="str">
        <f>IF(Prioritization!X302&lt;&gt;"",Prioritization!X302,"")</f>
        <v/>
      </c>
      <c r="H294" s="75">
        <f>Prioritization!Y302</f>
        <v>0</v>
      </c>
      <c r="I294" s="75">
        <f t="shared" si="4"/>
        <v>150000</v>
      </c>
    </row>
    <row r="295" spans="1:9" ht="15">
      <c r="A295" s="4" t="str">
        <f>Prioritization!AA303</f>
        <v/>
      </c>
      <c r="B295" s="4" t="str">
        <f>IF(Prioritization!B303&lt;&gt;"",Prioritization!B303,"")</f>
        <v/>
      </c>
      <c r="C295" s="4" t="str">
        <f>IF(Prioritization!C303&lt;&gt;"",Prioritization!C303,"")</f>
        <v/>
      </c>
      <c r="D295" s="4" t="str">
        <f>IF(Prioritization!D303&lt;&gt;"",Prioritization!D303,"")</f>
        <v/>
      </c>
      <c r="E295" s="4" t="str">
        <f>IF(Prioritization!E303&lt;&gt;"",Prioritization!E303,"")</f>
        <v/>
      </c>
      <c r="F295" s="4" t="str">
        <f>IF(Prioritization!F303&lt;&gt;0,Prioritization!F303,"")</f>
        <v/>
      </c>
      <c r="G295" s="4" t="str">
        <f>IF(Prioritization!X303&lt;&gt;"",Prioritization!X303,"")</f>
        <v/>
      </c>
      <c r="H295" s="75">
        <f>Prioritization!Y303</f>
        <v>0</v>
      </c>
      <c r="I295" s="75">
        <f t="shared" si="4"/>
        <v>150000</v>
      </c>
    </row>
    <row r="296" spans="1:9" ht="15">
      <c r="A296" s="4" t="str">
        <f>Prioritization!AA304</f>
        <v/>
      </c>
      <c r="B296" s="4" t="str">
        <f>IF(Prioritization!B304&lt;&gt;"",Prioritization!B304,"")</f>
        <v/>
      </c>
      <c r="C296" s="4" t="str">
        <f>IF(Prioritization!C304&lt;&gt;"",Prioritization!C304,"")</f>
        <v/>
      </c>
      <c r="D296" s="4" t="str">
        <f>IF(Prioritization!D304&lt;&gt;"",Prioritization!D304,"")</f>
        <v/>
      </c>
      <c r="E296" s="4" t="str">
        <f>IF(Prioritization!E304&lt;&gt;"",Prioritization!E304,"")</f>
        <v/>
      </c>
      <c r="F296" s="4" t="str">
        <f>IF(Prioritization!F304&lt;&gt;0,Prioritization!F304,"")</f>
        <v/>
      </c>
      <c r="G296" s="4" t="str">
        <f>IF(Prioritization!X304&lt;&gt;"",Prioritization!X304,"")</f>
        <v/>
      </c>
      <c r="H296" s="75">
        <f>Prioritization!Y304</f>
        <v>0</v>
      </c>
      <c r="I296" s="75">
        <f t="shared" si="4"/>
        <v>150000</v>
      </c>
    </row>
    <row r="297" spans="1:9" ht="15">
      <c r="A297" s="4" t="str">
        <f>Prioritization!AA305</f>
        <v/>
      </c>
      <c r="B297" s="4" t="str">
        <f>IF(Prioritization!B305&lt;&gt;"",Prioritization!B305,"")</f>
        <v/>
      </c>
      <c r="C297" s="4" t="str">
        <f>IF(Prioritization!C305&lt;&gt;"",Prioritization!C305,"")</f>
        <v/>
      </c>
      <c r="D297" s="4" t="str">
        <f>IF(Prioritization!D305&lt;&gt;"",Prioritization!D305,"")</f>
        <v/>
      </c>
      <c r="E297" s="4" t="str">
        <f>IF(Prioritization!E305&lt;&gt;"",Prioritization!E305,"")</f>
        <v/>
      </c>
      <c r="F297" s="4" t="str">
        <f>IF(Prioritization!F305&lt;&gt;0,Prioritization!F305,"")</f>
        <v/>
      </c>
      <c r="G297" s="4" t="str">
        <f>IF(Prioritization!X305&lt;&gt;"",Prioritization!X305,"")</f>
        <v/>
      </c>
      <c r="H297" s="75">
        <f>Prioritization!Y305</f>
        <v>0</v>
      </c>
      <c r="I297" s="75">
        <f t="shared" si="4"/>
        <v>150000</v>
      </c>
    </row>
    <row r="298" spans="1:9" ht="15">
      <c r="A298" s="4" t="str">
        <f>Prioritization!AA306</f>
        <v/>
      </c>
      <c r="B298" s="4" t="str">
        <f>IF(Prioritization!B306&lt;&gt;"",Prioritization!B306,"")</f>
        <v/>
      </c>
      <c r="C298" s="4" t="str">
        <f>IF(Prioritization!C306&lt;&gt;"",Prioritization!C306,"")</f>
        <v/>
      </c>
      <c r="D298" s="4" t="str">
        <f>IF(Prioritization!D306&lt;&gt;"",Prioritization!D306,"")</f>
        <v/>
      </c>
      <c r="E298" s="4" t="str">
        <f>IF(Prioritization!E306&lt;&gt;"",Prioritization!E306,"")</f>
        <v/>
      </c>
      <c r="F298" s="4" t="str">
        <f>IF(Prioritization!F306&lt;&gt;0,Prioritization!F306,"")</f>
        <v/>
      </c>
      <c r="G298" s="4" t="str">
        <f>IF(Prioritization!X306&lt;&gt;"",Prioritization!X306,"")</f>
        <v/>
      </c>
      <c r="H298" s="75">
        <f>Prioritization!Y306</f>
        <v>0</v>
      </c>
      <c r="I298" s="75">
        <f t="shared" si="4"/>
        <v>150000</v>
      </c>
    </row>
    <row r="299" spans="1:9" ht="15">
      <c r="A299" s="4" t="str">
        <f>Prioritization!AA307</f>
        <v/>
      </c>
      <c r="B299" s="4" t="str">
        <f>IF(Prioritization!B307&lt;&gt;"",Prioritization!B307,"")</f>
        <v/>
      </c>
      <c r="C299" s="4" t="str">
        <f>IF(Prioritization!C307&lt;&gt;"",Prioritization!C307,"")</f>
        <v/>
      </c>
      <c r="D299" s="4" t="str">
        <f>IF(Prioritization!D307&lt;&gt;"",Prioritization!D307,"")</f>
        <v/>
      </c>
      <c r="E299" s="4" t="str">
        <f>IF(Prioritization!E307&lt;&gt;"",Prioritization!E307,"")</f>
        <v/>
      </c>
      <c r="F299" s="4" t="str">
        <f>IF(Prioritization!F307&lt;&gt;0,Prioritization!F307,"")</f>
        <v/>
      </c>
      <c r="G299" s="4" t="str">
        <f>IF(Prioritization!X307&lt;&gt;"",Prioritization!X307,"")</f>
        <v/>
      </c>
      <c r="H299" s="75">
        <f>Prioritization!Y307</f>
        <v>0</v>
      </c>
      <c r="I299" s="75">
        <f t="shared" si="4"/>
        <v>150000</v>
      </c>
    </row>
    <row r="300" spans="1:9" ht="15">
      <c r="A300" s="4" t="str">
        <f>Prioritization!AA308</f>
        <v/>
      </c>
      <c r="B300" s="4" t="str">
        <f>IF(Prioritization!B308&lt;&gt;"",Prioritization!B308,"")</f>
        <v/>
      </c>
      <c r="C300" s="4" t="str">
        <f>IF(Prioritization!C308&lt;&gt;"",Prioritization!C308,"")</f>
        <v/>
      </c>
      <c r="D300" s="4" t="str">
        <f>IF(Prioritization!D308&lt;&gt;"",Prioritization!D308,"")</f>
        <v/>
      </c>
      <c r="E300" s="4" t="str">
        <f>IF(Prioritization!E308&lt;&gt;"",Prioritization!E308,"")</f>
        <v/>
      </c>
      <c r="F300" s="4" t="str">
        <f>IF(Prioritization!F308&lt;&gt;0,Prioritization!F308,"")</f>
        <v/>
      </c>
      <c r="G300" s="4" t="str">
        <f>IF(Prioritization!X308&lt;&gt;"",Prioritization!X308,"")</f>
        <v/>
      </c>
      <c r="H300" s="75">
        <f>Prioritization!Y308</f>
        <v>0</v>
      </c>
      <c r="I300" s="75">
        <f t="shared" si="4"/>
        <v>150000</v>
      </c>
    </row>
    <row r="301" spans="1:9" ht="15">
      <c r="A301" s="4" t="str">
        <f>Prioritization!AA309</f>
        <v/>
      </c>
      <c r="B301" s="4" t="str">
        <f>IF(Prioritization!B309&lt;&gt;"",Prioritization!B309,"")</f>
        <v/>
      </c>
      <c r="C301" s="4" t="str">
        <f>IF(Prioritization!C309&lt;&gt;"",Prioritization!C309,"")</f>
        <v/>
      </c>
      <c r="D301" s="4" t="str">
        <f>IF(Prioritization!D309&lt;&gt;"",Prioritization!D309,"")</f>
        <v/>
      </c>
      <c r="E301" s="4" t="str">
        <f>IF(Prioritization!E309&lt;&gt;"",Prioritization!E309,"")</f>
        <v/>
      </c>
      <c r="F301" s="4" t="str">
        <f>IF(Prioritization!F309&lt;&gt;0,Prioritization!F309,"")</f>
        <v/>
      </c>
      <c r="G301" s="4" t="str">
        <f>IF(Prioritization!X309&lt;&gt;"",Prioritization!X309,"")</f>
        <v/>
      </c>
      <c r="H301" s="75">
        <f>Prioritization!Y309</f>
        <v>0</v>
      </c>
      <c r="I301" s="75">
        <f t="shared" si="4"/>
        <v>150000</v>
      </c>
    </row>
    <row r="302" spans="1:9" ht="15">
      <c r="A302" s="4" t="str">
        <f>Prioritization!AA310</f>
        <v/>
      </c>
      <c r="B302" s="4" t="str">
        <f>IF(Prioritization!B310&lt;&gt;"",Prioritization!B310,"")</f>
        <v/>
      </c>
      <c r="C302" s="4" t="str">
        <f>IF(Prioritization!C310&lt;&gt;"",Prioritization!C310,"")</f>
        <v/>
      </c>
      <c r="D302" s="4" t="str">
        <f>IF(Prioritization!D310&lt;&gt;"",Prioritization!D310,"")</f>
        <v/>
      </c>
      <c r="E302" s="4" t="str">
        <f>IF(Prioritization!E310&lt;&gt;"",Prioritization!E310,"")</f>
        <v/>
      </c>
      <c r="F302" s="4" t="str">
        <f>IF(Prioritization!F310&lt;&gt;0,Prioritization!F310,"")</f>
        <v/>
      </c>
      <c r="G302" s="4" t="str">
        <f>IF(Prioritization!X310&lt;&gt;"",Prioritization!X310,"")</f>
        <v/>
      </c>
      <c r="H302" s="75">
        <f>Prioritization!Y310</f>
        <v>0</v>
      </c>
      <c r="I302" s="75">
        <f t="shared" si="4"/>
        <v>150000</v>
      </c>
    </row>
    <row r="303" spans="1:9" ht="15">
      <c r="A303" s="4" t="str">
        <f>Prioritization!AA311</f>
        <v/>
      </c>
      <c r="B303" s="4" t="str">
        <f>IF(Prioritization!B311&lt;&gt;"",Prioritization!B311,"")</f>
        <v/>
      </c>
      <c r="C303" s="4" t="str">
        <f>IF(Prioritization!C311&lt;&gt;"",Prioritization!C311,"")</f>
        <v/>
      </c>
      <c r="D303" s="4" t="str">
        <f>IF(Prioritization!D311&lt;&gt;"",Prioritization!D311,"")</f>
        <v/>
      </c>
      <c r="E303" s="4" t="str">
        <f>IF(Prioritization!E311&lt;&gt;"",Prioritization!E311,"")</f>
        <v/>
      </c>
      <c r="F303" s="4" t="str">
        <f>IF(Prioritization!F311&lt;&gt;0,Prioritization!F311,"")</f>
        <v/>
      </c>
      <c r="G303" s="4" t="str">
        <f>IF(Prioritization!X311&lt;&gt;"",Prioritization!X311,"")</f>
        <v/>
      </c>
      <c r="H303" s="75">
        <f>Prioritization!Y311</f>
        <v>0</v>
      </c>
      <c r="I303" s="75">
        <f t="shared" si="4"/>
        <v>150000</v>
      </c>
    </row>
    <row r="304" spans="1:9" ht="15">
      <c r="A304" s="4" t="str">
        <f>Prioritization!AA312</f>
        <v/>
      </c>
      <c r="B304" s="4" t="str">
        <f>IF(Prioritization!B312&lt;&gt;"",Prioritization!B312,"")</f>
        <v/>
      </c>
      <c r="C304" s="4" t="str">
        <f>IF(Prioritization!C312&lt;&gt;"",Prioritization!C312,"")</f>
        <v/>
      </c>
      <c r="D304" s="4" t="str">
        <f>IF(Prioritization!D312&lt;&gt;"",Prioritization!D312,"")</f>
        <v/>
      </c>
      <c r="E304" s="4" t="str">
        <f>IF(Prioritization!E312&lt;&gt;"",Prioritization!E312,"")</f>
        <v/>
      </c>
      <c r="F304" s="4" t="str">
        <f>IF(Prioritization!F312&lt;&gt;0,Prioritization!F312,"")</f>
        <v/>
      </c>
      <c r="G304" s="4" t="str">
        <f>IF(Prioritization!X312&lt;&gt;"",Prioritization!X312,"")</f>
        <v/>
      </c>
      <c r="H304" s="75">
        <f>Prioritization!Y312</f>
        <v>0</v>
      </c>
      <c r="I304" s="75">
        <f t="shared" si="4"/>
        <v>150000</v>
      </c>
    </row>
    <row r="305" spans="1:9" ht="15">
      <c r="A305" s="4" t="str">
        <f>Prioritization!AA313</f>
        <v/>
      </c>
      <c r="B305" s="4" t="str">
        <f>IF(Prioritization!B313&lt;&gt;"",Prioritization!B313,"")</f>
        <v/>
      </c>
      <c r="C305" s="4" t="str">
        <f>IF(Prioritization!C313&lt;&gt;"",Prioritization!C313,"")</f>
        <v/>
      </c>
      <c r="D305" s="4" t="str">
        <f>IF(Prioritization!D313&lt;&gt;"",Prioritization!D313,"")</f>
        <v/>
      </c>
      <c r="E305" s="4" t="str">
        <f>IF(Prioritization!E313&lt;&gt;"",Prioritization!E313,"")</f>
        <v/>
      </c>
      <c r="F305" s="4" t="str">
        <f>IF(Prioritization!F313&lt;&gt;0,Prioritization!F313,"")</f>
        <v/>
      </c>
      <c r="G305" s="4" t="str">
        <f>IF(Prioritization!X313&lt;&gt;"",Prioritization!X313,"")</f>
        <v/>
      </c>
      <c r="H305" s="75">
        <f>Prioritization!Y313</f>
        <v>0</v>
      </c>
      <c r="I305" s="75">
        <f t="shared" si="4"/>
        <v>150000</v>
      </c>
    </row>
    <row r="306" spans="1:9" ht="15">
      <c r="A306" s="4" t="str">
        <f>Prioritization!AA314</f>
        <v/>
      </c>
      <c r="B306" s="4" t="str">
        <f>IF(Prioritization!B314&lt;&gt;"",Prioritization!B314,"")</f>
        <v/>
      </c>
      <c r="C306" s="4" t="str">
        <f>IF(Prioritization!C314&lt;&gt;"",Prioritization!C314,"")</f>
        <v/>
      </c>
      <c r="D306" s="4" t="str">
        <f>IF(Prioritization!D314&lt;&gt;"",Prioritization!D314,"")</f>
        <v/>
      </c>
      <c r="E306" s="4" t="str">
        <f>IF(Prioritization!E314&lt;&gt;"",Prioritization!E314,"")</f>
        <v/>
      </c>
      <c r="F306" s="4" t="str">
        <f>IF(Prioritization!F314&lt;&gt;0,Prioritization!F314,"")</f>
        <v/>
      </c>
      <c r="G306" s="4" t="str">
        <f>IF(Prioritization!X314&lt;&gt;"",Prioritization!X314,"")</f>
        <v/>
      </c>
      <c r="H306" s="75">
        <f>Prioritization!Y314</f>
        <v>0</v>
      </c>
      <c r="I306" s="75">
        <f t="shared" si="4"/>
        <v>150000</v>
      </c>
    </row>
    <row r="307" spans="1:9" ht="15">
      <c r="A307" s="4" t="str">
        <f>Prioritization!AA315</f>
        <v/>
      </c>
      <c r="B307" s="4" t="str">
        <f>IF(Prioritization!B315&lt;&gt;"",Prioritization!B315,"")</f>
        <v/>
      </c>
      <c r="C307" s="4" t="str">
        <f>IF(Prioritization!C315&lt;&gt;"",Prioritization!C315,"")</f>
        <v/>
      </c>
      <c r="D307" s="4" t="str">
        <f>IF(Prioritization!D315&lt;&gt;"",Prioritization!D315,"")</f>
        <v/>
      </c>
      <c r="E307" s="4" t="str">
        <f>IF(Prioritization!E315&lt;&gt;"",Prioritization!E315,"")</f>
        <v/>
      </c>
      <c r="F307" s="4" t="str">
        <f>IF(Prioritization!F315&lt;&gt;0,Prioritization!F315,"")</f>
        <v/>
      </c>
      <c r="G307" s="4" t="str">
        <f>IF(Prioritization!X315&lt;&gt;"",Prioritization!X315,"")</f>
        <v/>
      </c>
      <c r="H307" s="75">
        <f>Prioritization!Y315</f>
        <v>0</v>
      </c>
      <c r="I307" s="75">
        <f t="shared" si="4"/>
        <v>150000</v>
      </c>
    </row>
    <row r="308" spans="1:9" ht="15">
      <c r="A308" s="4" t="str">
        <f>Prioritization!AA316</f>
        <v/>
      </c>
      <c r="B308" s="4" t="str">
        <f>IF(Prioritization!B316&lt;&gt;"",Prioritization!B316,"")</f>
        <v/>
      </c>
      <c r="C308" s="4" t="str">
        <f>IF(Prioritization!C316&lt;&gt;"",Prioritization!C316,"")</f>
        <v/>
      </c>
      <c r="D308" s="4" t="str">
        <f>IF(Prioritization!D316&lt;&gt;"",Prioritization!D316,"")</f>
        <v/>
      </c>
      <c r="E308" s="4" t="str">
        <f>IF(Prioritization!E316&lt;&gt;"",Prioritization!E316,"")</f>
        <v/>
      </c>
      <c r="F308" s="4" t="str">
        <f>IF(Prioritization!F316&lt;&gt;0,Prioritization!F316,"")</f>
        <v/>
      </c>
      <c r="G308" s="4" t="str">
        <f>IF(Prioritization!X316&lt;&gt;"",Prioritization!X316,"")</f>
        <v/>
      </c>
      <c r="H308" s="75">
        <f>Prioritization!Y316</f>
        <v>0</v>
      </c>
      <c r="I308" s="75">
        <f t="shared" si="4"/>
        <v>150000</v>
      </c>
    </row>
    <row r="309" spans="1:9" ht="15">
      <c r="A309" s="4" t="str">
        <f>Prioritization!AA317</f>
        <v/>
      </c>
      <c r="B309" s="4" t="str">
        <f>IF(Prioritization!B317&lt;&gt;"",Prioritization!B317,"")</f>
        <v/>
      </c>
      <c r="C309" s="4" t="str">
        <f>IF(Prioritization!C317&lt;&gt;"",Prioritization!C317,"")</f>
        <v/>
      </c>
      <c r="D309" s="4" t="str">
        <f>IF(Prioritization!D317&lt;&gt;"",Prioritization!D317,"")</f>
        <v/>
      </c>
      <c r="E309" s="4" t="str">
        <f>IF(Prioritization!E317&lt;&gt;"",Prioritization!E317,"")</f>
        <v/>
      </c>
      <c r="F309" s="4" t="str">
        <f>IF(Prioritization!F317&lt;&gt;0,Prioritization!F317,"")</f>
        <v/>
      </c>
      <c r="G309" s="4" t="str">
        <f>IF(Prioritization!X317&lt;&gt;"",Prioritization!X317,"")</f>
        <v/>
      </c>
      <c r="H309" s="75">
        <f>Prioritization!Y317</f>
        <v>0</v>
      </c>
      <c r="I309" s="75">
        <f t="shared" si="4"/>
        <v>150000</v>
      </c>
    </row>
    <row r="310" spans="1:9" ht="15">
      <c r="A310" s="4" t="str">
        <f>Prioritization!AA318</f>
        <v/>
      </c>
      <c r="B310" s="4" t="str">
        <f>IF(Prioritization!B318&lt;&gt;"",Prioritization!B318,"")</f>
        <v/>
      </c>
      <c r="C310" s="4" t="str">
        <f>IF(Prioritization!C318&lt;&gt;"",Prioritization!C318,"")</f>
        <v/>
      </c>
      <c r="D310" s="4" t="str">
        <f>IF(Prioritization!D318&lt;&gt;"",Prioritization!D318,"")</f>
        <v/>
      </c>
      <c r="E310" s="4" t="str">
        <f>IF(Prioritization!E318&lt;&gt;"",Prioritization!E318,"")</f>
        <v/>
      </c>
      <c r="F310" s="4" t="str">
        <f>IF(Prioritization!F318&lt;&gt;0,Prioritization!F318,"")</f>
        <v/>
      </c>
      <c r="G310" s="4" t="str">
        <f>IF(Prioritization!X318&lt;&gt;"",Prioritization!X318,"")</f>
        <v/>
      </c>
      <c r="H310" s="75">
        <f>Prioritization!Y318</f>
        <v>0</v>
      </c>
      <c r="I310" s="75">
        <f t="shared" si="4"/>
        <v>150000</v>
      </c>
    </row>
    <row r="311" spans="1:9" ht="15">
      <c r="A311" s="4" t="str">
        <f>Prioritization!AA319</f>
        <v/>
      </c>
      <c r="B311" s="4" t="str">
        <f>IF(Prioritization!B319&lt;&gt;"",Prioritization!B319,"")</f>
        <v/>
      </c>
      <c r="C311" s="4" t="str">
        <f>IF(Prioritization!C319&lt;&gt;"",Prioritization!C319,"")</f>
        <v/>
      </c>
      <c r="D311" s="4" t="str">
        <f>IF(Prioritization!D319&lt;&gt;"",Prioritization!D319,"")</f>
        <v/>
      </c>
      <c r="E311" s="4" t="str">
        <f>IF(Prioritization!E319&lt;&gt;"",Prioritization!E319,"")</f>
        <v/>
      </c>
      <c r="F311" s="4" t="str">
        <f>IF(Prioritization!F319&lt;&gt;0,Prioritization!F319,"")</f>
        <v/>
      </c>
      <c r="G311" s="4" t="str">
        <f>IF(Prioritization!X319&lt;&gt;"",Prioritization!X319,"")</f>
        <v/>
      </c>
      <c r="H311" s="75">
        <f>Prioritization!Y319</f>
        <v>0</v>
      </c>
      <c r="I311" s="75">
        <f t="shared" si="4"/>
        <v>150000</v>
      </c>
    </row>
    <row r="312" spans="1:9" ht="15">
      <c r="A312" s="4" t="str">
        <f>Prioritization!AA320</f>
        <v/>
      </c>
      <c r="B312" s="4" t="str">
        <f>IF(Prioritization!B320&lt;&gt;"",Prioritization!B320,"")</f>
        <v/>
      </c>
      <c r="C312" s="4" t="str">
        <f>IF(Prioritization!C320&lt;&gt;"",Prioritization!C320,"")</f>
        <v/>
      </c>
      <c r="D312" s="4" t="str">
        <f>IF(Prioritization!D320&lt;&gt;"",Prioritization!D320,"")</f>
        <v/>
      </c>
      <c r="E312" s="4" t="str">
        <f>IF(Prioritization!E320&lt;&gt;"",Prioritization!E320,"")</f>
        <v/>
      </c>
      <c r="F312" s="4" t="str">
        <f>IF(Prioritization!F320&lt;&gt;0,Prioritization!F320,"")</f>
        <v/>
      </c>
      <c r="G312" s="4" t="str">
        <f>IF(Prioritization!X320&lt;&gt;"",Prioritization!X320,"")</f>
        <v/>
      </c>
      <c r="H312" s="75">
        <f>Prioritization!Y320</f>
        <v>0</v>
      </c>
      <c r="I312" s="75">
        <f t="shared" si="4"/>
        <v>150000</v>
      </c>
    </row>
    <row r="313" spans="1:9" ht="15">
      <c r="A313" s="4" t="str">
        <f>Prioritization!AA321</f>
        <v/>
      </c>
      <c r="B313" s="4" t="str">
        <f>IF(Prioritization!B321&lt;&gt;"",Prioritization!B321,"")</f>
        <v/>
      </c>
      <c r="C313" s="4" t="str">
        <f>IF(Prioritization!C321&lt;&gt;"",Prioritization!C321,"")</f>
        <v/>
      </c>
      <c r="D313" s="4" t="str">
        <f>IF(Prioritization!D321&lt;&gt;"",Prioritization!D321,"")</f>
        <v/>
      </c>
      <c r="E313" s="4" t="str">
        <f>IF(Prioritization!E321&lt;&gt;"",Prioritization!E321,"")</f>
        <v/>
      </c>
      <c r="F313" s="4" t="str">
        <f>IF(Prioritization!F321&lt;&gt;0,Prioritization!F321,"")</f>
        <v/>
      </c>
      <c r="G313" s="4" t="str">
        <f>IF(Prioritization!X321&lt;&gt;"",Prioritization!X321,"")</f>
        <v/>
      </c>
      <c r="H313" s="75">
        <f>Prioritization!Y321</f>
        <v>0</v>
      </c>
      <c r="I313" s="75">
        <f t="shared" si="4"/>
        <v>150000</v>
      </c>
    </row>
    <row r="314" spans="1:9" ht="15">
      <c r="A314" s="4" t="str">
        <f>Prioritization!AA322</f>
        <v/>
      </c>
      <c r="B314" s="4" t="str">
        <f>IF(Prioritization!B322&lt;&gt;"",Prioritization!B322,"")</f>
        <v/>
      </c>
      <c r="C314" s="4" t="str">
        <f>IF(Prioritization!C322&lt;&gt;"",Prioritization!C322,"")</f>
        <v/>
      </c>
      <c r="D314" s="4" t="str">
        <f>IF(Prioritization!D322&lt;&gt;"",Prioritization!D322,"")</f>
        <v/>
      </c>
      <c r="E314" s="4" t="str">
        <f>IF(Prioritization!E322&lt;&gt;"",Prioritization!E322,"")</f>
        <v/>
      </c>
      <c r="F314" s="4" t="str">
        <f>IF(Prioritization!F322&lt;&gt;0,Prioritization!F322,"")</f>
        <v/>
      </c>
      <c r="G314" s="4" t="str">
        <f>IF(Prioritization!X322&lt;&gt;"",Prioritization!X322,"")</f>
        <v/>
      </c>
      <c r="H314" s="75">
        <f>Prioritization!Y322</f>
        <v>0</v>
      </c>
      <c r="I314" s="75">
        <f t="shared" si="4"/>
        <v>150000</v>
      </c>
    </row>
    <row r="315" spans="1:9" ht="15">
      <c r="A315" s="4" t="str">
        <f>Prioritization!AA323</f>
        <v/>
      </c>
      <c r="B315" s="4" t="str">
        <f>IF(Prioritization!B323&lt;&gt;"",Prioritization!B323,"")</f>
        <v/>
      </c>
      <c r="C315" s="4" t="str">
        <f>IF(Prioritization!C323&lt;&gt;"",Prioritization!C323,"")</f>
        <v/>
      </c>
      <c r="D315" s="4" t="str">
        <f>IF(Prioritization!D323&lt;&gt;"",Prioritization!D323,"")</f>
        <v/>
      </c>
      <c r="E315" s="4" t="str">
        <f>IF(Prioritization!E323&lt;&gt;"",Prioritization!E323,"")</f>
        <v/>
      </c>
      <c r="F315" s="4" t="str">
        <f>IF(Prioritization!F323&lt;&gt;0,Prioritization!F323,"")</f>
        <v/>
      </c>
      <c r="G315" s="4" t="str">
        <f>IF(Prioritization!X323&lt;&gt;"",Prioritization!X323,"")</f>
        <v/>
      </c>
      <c r="H315" s="75">
        <f>Prioritization!Y323</f>
        <v>0</v>
      </c>
      <c r="I315" s="75">
        <f t="shared" si="4"/>
        <v>150000</v>
      </c>
    </row>
    <row r="316" spans="1:9" ht="15">
      <c r="A316" s="4" t="str">
        <f>Prioritization!AA324</f>
        <v/>
      </c>
      <c r="B316" s="4" t="str">
        <f>IF(Prioritization!B324&lt;&gt;"",Prioritization!B324,"")</f>
        <v/>
      </c>
      <c r="C316" s="4" t="str">
        <f>IF(Prioritization!C324&lt;&gt;"",Prioritization!C324,"")</f>
        <v/>
      </c>
      <c r="D316" s="4" t="str">
        <f>IF(Prioritization!D324&lt;&gt;"",Prioritization!D324,"")</f>
        <v/>
      </c>
      <c r="E316" s="4" t="str">
        <f>IF(Prioritization!E324&lt;&gt;"",Prioritization!E324,"")</f>
        <v/>
      </c>
      <c r="F316" s="4" t="str">
        <f>IF(Prioritization!F324&lt;&gt;0,Prioritization!F324,"")</f>
        <v/>
      </c>
      <c r="G316" s="4" t="str">
        <f>IF(Prioritization!X324&lt;&gt;"",Prioritization!X324,"")</f>
        <v/>
      </c>
      <c r="H316" s="75">
        <f>Prioritization!Y324</f>
        <v>0</v>
      </c>
      <c r="I316" s="75">
        <f t="shared" si="4"/>
        <v>150000</v>
      </c>
    </row>
    <row r="317" spans="1:9" ht="15">
      <c r="A317" s="4" t="str">
        <f>Prioritization!AA325</f>
        <v/>
      </c>
      <c r="B317" s="4" t="str">
        <f>IF(Prioritization!B325&lt;&gt;"",Prioritization!B325,"")</f>
        <v/>
      </c>
      <c r="C317" s="4" t="str">
        <f>IF(Prioritization!C325&lt;&gt;"",Prioritization!C325,"")</f>
        <v/>
      </c>
      <c r="D317" s="4" t="str">
        <f>IF(Prioritization!D325&lt;&gt;"",Prioritization!D325,"")</f>
        <v/>
      </c>
      <c r="E317" s="4" t="str">
        <f>IF(Prioritization!E325&lt;&gt;"",Prioritization!E325,"")</f>
        <v/>
      </c>
      <c r="F317" s="4" t="str">
        <f>IF(Prioritization!F325&lt;&gt;0,Prioritization!F325,"")</f>
        <v/>
      </c>
      <c r="G317" s="4" t="str">
        <f>IF(Prioritization!X325&lt;&gt;"",Prioritization!X325,"")</f>
        <v/>
      </c>
      <c r="H317" s="75">
        <f>Prioritization!Y325</f>
        <v>0</v>
      </c>
      <c r="I317" s="75">
        <f t="shared" si="4"/>
        <v>150000</v>
      </c>
    </row>
    <row r="318" spans="1:9" ht="15">
      <c r="A318" s="4" t="str">
        <f>Prioritization!AA326</f>
        <v/>
      </c>
      <c r="B318" s="4" t="str">
        <f>IF(Prioritization!B326&lt;&gt;"",Prioritization!B326,"")</f>
        <v/>
      </c>
      <c r="C318" s="4" t="str">
        <f>IF(Prioritization!C326&lt;&gt;"",Prioritization!C326,"")</f>
        <v/>
      </c>
      <c r="D318" s="4" t="str">
        <f>IF(Prioritization!D326&lt;&gt;"",Prioritization!D326,"")</f>
        <v/>
      </c>
      <c r="E318" s="4" t="str">
        <f>IF(Prioritization!E326&lt;&gt;"",Prioritization!E326,"")</f>
        <v/>
      </c>
      <c r="F318" s="4" t="str">
        <f>IF(Prioritization!F326&lt;&gt;0,Prioritization!F326,"")</f>
        <v/>
      </c>
      <c r="G318" s="4" t="str">
        <f>IF(Prioritization!X326&lt;&gt;"",Prioritization!X326,"")</f>
        <v/>
      </c>
      <c r="H318" s="75">
        <f>Prioritization!Y326</f>
        <v>0</v>
      </c>
      <c r="I318" s="75">
        <f t="shared" si="4"/>
        <v>150000</v>
      </c>
    </row>
    <row r="319" spans="1:9" ht="15">
      <c r="A319" s="4" t="str">
        <f>Prioritization!AA327</f>
        <v/>
      </c>
      <c r="B319" s="4" t="str">
        <f>IF(Prioritization!B327&lt;&gt;"",Prioritization!B327,"")</f>
        <v/>
      </c>
      <c r="C319" s="4" t="str">
        <f>IF(Prioritization!C327&lt;&gt;"",Prioritization!C327,"")</f>
        <v/>
      </c>
      <c r="D319" s="4" t="str">
        <f>IF(Prioritization!D327&lt;&gt;"",Prioritization!D327,"")</f>
        <v/>
      </c>
      <c r="E319" s="4" t="str">
        <f>IF(Prioritization!E327&lt;&gt;"",Prioritization!E327,"")</f>
        <v/>
      </c>
      <c r="F319" s="4" t="str">
        <f>IF(Prioritization!F327&lt;&gt;0,Prioritization!F327,"")</f>
        <v/>
      </c>
      <c r="G319" s="4" t="str">
        <f>IF(Prioritization!X327&lt;&gt;"",Prioritization!X327,"")</f>
        <v/>
      </c>
      <c r="H319" s="75">
        <f>Prioritization!Y327</f>
        <v>0</v>
      </c>
      <c r="I319" s="75">
        <f t="shared" si="4"/>
        <v>150000</v>
      </c>
    </row>
    <row r="320" spans="1:9" ht="15">
      <c r="A320" s="4" t="str">
        <f>Prioritization!AA328</f>
        <v/>
      </c>
      <c r="B320" s="4" t="str">
        <f>IF(Prioritization!B328&lt;&gt;"",Prioritization!B328,"")</f>
        <v/>
      </c>
      <c r="C320" s="4" t="str">
        <f>IF(Prioritization!C328&lt;&gt;"",Prioritization!C328,"")</f>
        <v/>
      </c>
      <c r="D320" s="4" t="str">
        <f>IF(Prioritization!D328&lt;&gt;"",Prioritization!D328,"")</f>
        <v/>
      </c>
      <c r="E320" s="4" t="str">
        <f>IF(Prioritization!E328&lt;&gt;"",Prioritization!E328,"")</f>
        <v/>
      </c>
      <c r="F320" s="4" t="str">
        <f>IF(Prioritization!F328&lt;&gt;0,Prioritization!F328,"")</f>
        <v/>
      </c>
      <c r="G320" s="4" t="str">
        <f>IF(Prioritization!X328&lt;&gt;"",Prioritization!X328,"")</f>
        <v/>
      </c>
      <c r="H320" s="75">
        <f>Prioritization!Y328</f>
        <v>0</v>
      </c>
      <c r="I320" s="75">
        <f t="shared" si="4"/>
        <v>150000</v>
      </c>
    </row>
    <row r="321" spans="1:9" ht="15">
      <c r="A321" s="4" t="str">
        <f>Prioritization!AA329</f>
        <v/>
      </c>
      <c r="B321" s="4" t="str">
        <f>IF(Prioritization!B329&lt;&gt;"",Prioritization!B329,"")</f>
        <v/>
      </c>
      <c r="C321" s="4" t="str">
        <f>IF(Prioritization!C329&lt;&gt;"",Prioritization!C329,"")</f>
        <v/>
      </c>
      <c r="D321" s="4" t="str">
        <f>IF(Prioritization!D329&lt;&gt;"",Prioritization!D329,"")</f>
        <v/>
      </c>
      <c r="E321" s="4" t="str">
        <f>IF(Prioritization!E329&lt;&gt;"",Prioritization!E329,"")</f>
        <v/>
      </c>
      <c r="F321" s="4" t="str">
        <f>IF(Prioritization!F329&lt;&gt;0,Prioritization!F329,"")</f>
        <v/>
      </c>
      <c r="G321" s="4" t="str">
        <f>IF(Prioritization!X329&lt;&gt;"",Prioritization!X329,"")</f>
        <v/>
      </c>
      <c r="H321" s="75">
        <f>Prioritization!Y329</f>
        <v>0</v>
      </c>
      <c r="I321" s="75">
        <f t="shared" si="4"/>
        <v>150000</v>
      </c>
    </row>
    <row r="322" spans="1:9" ht="15">
      <c r="A322" s="4" t="str">
        <f>Prioritization!AA330</f>
        <v/>
      </c>
      <c r="B322" s="4" t="str">
        <f>IF(Prioritization!B330&lt;&gt;"",Prioritization!B330,"")</f>
        <v/>
      </c>
      <c r="C322" s="4" t="str">
        <f>IF(Prioritization!C330&lt;&gt;"",Prioritization!C330,"")</f>
        <v/>
      </c>
      <c r="D322" s="4" t="str">
        <f>IF(Prioritization!D330&lt;&gt;"",Prioritization!D330,"")</f>
        <v/>
      </c>
      <c r="E322" s="4" t="str">
        <f>IF(Prioritization!E330&lt;&gt;"",Prioritization!E330,"")</f>
        <v/>
      </c>
      <c r="F322" s="4" t="str">
        <f>IF(Prioritization!F330&lt;&gt;0,Prioritization!F330,"")</f>
        <v/>
      </c>
      <c r="G322" s="4" t="str">
        <f>IF(Prioritization!X330&lt;&gt;"",Prioritization!X330,"")</f>
        <v/>
      </c>
      <c r="H322" s="75">
        <f>Prioritization!Y330</f>
        <v>0</v>
      </c>
      <c r="I322" s="75">
        <f t="shared" si="4"/>
        <v>150000</v>
      </c>
    </row>
    <row r="323" spans="1:9" ht="15">
      <c r="A323" s="4" t="str">
        <f>Prioritization!AA331</f>
        <v/>
      </c>
      <c r="B323" s="4" t="str">
        <f>IF(Prioritization!B331&lt;&gt;"",Prioritization!B331,"")</f>
        <v/>
      </c>
      <c r="C323" s="4" t="str">
        <f>IF(Prioritization!C331&lt;&gt;"",Prioritization!C331,"")</f>
        <v/>
      </c>
      <c r="D323" s="4" t="str">
        <f>IF(Prioritization!D331&lt;&gt;"",Prioritization!D331,"")</f>
        <v/>
      </c>
      <c r="E323" s="4" t="str">
        <f>IF(Prioritization!E331&lt;&gt;"",Prioritization!E331,"")</f>
        <v/>
      </c>
      <c r="F323" s="4" t="str">
        <f>IF(Prioritization!F331&lt;&gt;0,Prioritization!F331,"")</f>
        <v/>
      </c>
      <c r="G323" s="4" t="str">
        <f>IF(Prioritization!X331&lt;&gt;"",Prioritization!X331,"")</f>
        <v/>
      </c>
      <c r="H323" s="75">
        <f>Prioritization!Y331</f>
        <v>0</v>
      </c>
      <c r="I323" s="75">
        <f t="shared" si="4"/>
        <v>150000</v>
      </c>
    </row>
    <row r="324" spans="1:9" ht="15">
      <c r="A324" s="4" t="str">
        <f>Prioritization!AA332</f>
        <v/>
      </c>
      <c r="B324" s="4" t="str">
        <f>IF(Prioritization!B332&lt;&gt;"",Prioritization!B332,"")</f>
        <v/>
      </c>
      <c r="C324" s="4" t="str">
        <f>IF(Prioritization!C332&lt;&gt;"",Prioritization!C332,"")</f>
        <v/>
      </c>
      <c r="D324" s="4" t="str">
        <f>IF(Prioritization!D332&lt;&gt;"",Prioritization!D332,"")</f>
        <v/>
      </c>
      <c r="E324" s="4" t="str">
        <f>IF(Prioritization!E332&lt;&gt;"",Prioritization!E332,"")</f>
        <v/>
      </c>
      <c r="F324" s="4" t="str">
        <f>IF(Prioritization!F332&lt;&gt;0,Prioritization!F332,"")</f>
        <v/>
      </c>
      <c r="G324" s="4" t="str">
        <f>IF(Prioritization!X332&lt;&gt;"",Prioritization!X332,"")</f>
        <v/>
      </c>
      <c r="H324" s="75">
        <f>Prioritization!Y332</f>
        <v>0</v>
      </c>
      <c r="I324" s="75">
        <f t="shared" si="4"/>
        <v>150000</v>
      </c>
    </row>
    <row r="325" spans="1:9" ht="15">
      <c r="A325" s="4" t="str">
        <f>Prioritization!AA333</f>
        <v/>
      </c>
      <c r="B325" s="4" t="str">
        <f>IF(Prioritization!B333&lt;&gt;"",Prioritization!B333,"")</f>
        <v/>
      </c>
      <c r="C325" s="4" t="str">
        <f>IF(Prioritization!C333&lt;&gt;"",Prioritization!C333,"")</f>
        <v/>
      </c>
      <c r="D325" s="4" t="str">
        <f>IF(Prioritization!D333&lt;&gt;"",Prioritization!D333,"")</f>
        <v/>
      </c>
      <c r="E325" s="4" t="str">
        <f>IF(Prioritization!E333&lt;&gt;"",Prioritization!E333,"")</f>
        <v/>
      </c>
      <c r="F325" s="4" t="str">
        <f>IF(Prioritization!F333&lt;&gt;0,Prioritization!F333,"")</f>
        <v/>
      </c>
      <c r="G325" s="4" t="str">
        <f>IF(Prioritization!X333&lt;&gt;"",Prioritization!X333,"")</f>
        <v/>
      </c>
      <c r="H325" s="75">
        <f>Prioritization!Y333</f>
        <v>0</v>
      </c>
      <c r="I325" s="75">
        <f aca="true" t="shared" si="5" ref="I325:I388">I324-H325</f>
        <v>150000</v>
      </c>
    </row>
    <row r="326" spans="1:9" ht="15">
      <c r="A326" s="4" t="str">
        <f>Prioritization!AA334</f>
        <v/>
      </c>
      <c r="B326" s="4" t="str">
        <f>IF(Prioritization!B334&lt;&gt;"",Prioritization!B334,"")</f>
        <v/>
      </c>
      <c r="C326" s="4" t="str">
        <f>IF(Prioritization!C334&lt;&gt;"",Prioritization!C334,"")</f>
        <v/>
      </c>
      <c r="D326" s="4" t="str">
        <f>IF(Prioritization!D334&lt;&gt;"",Prioritization!D334,"")</f>
        <v/>
      </c>
      <c r="E326" s="4" t="str">
        <f>IF(Prioritization!E334&lt;&gt;"",Prioritization!E334,"")</f>
        <v/>
      </c>
      <c r="F326" s="4" t="str">
        <f>IF(Prioritization!F334&lt;&gt;0,Prioritization!F334,"")</f>
        <v/>
      </c>
      <c r="G326" s="4" t="str">
        <f>IF(Prioritization!X334&lt;&gt;"",Prioritization!X334,"")</f>
        <v/>
      </c>
      <c r="H326" s="75">
        <f>Prioritization!Y334</f>
        <v>0</v>
      </c>
      <c r="I326" s="75">
        <f t="shared" si="5"/>
        <v>150000</v>
      </c>
    </row>
    <row r="327" spans="1:9" ht="15">
      <c r="A327" s="4" t="str">
        <f>Prioritization!AA335</f>
        <v/>
      </c>
      <c r="B327" s="4" t="str">
        <f>IF(Prioritization!B335&lt;&gt;"",Prioritization!B335,"")</f>
        <v/>
      </c>
      <c r="C327" s="4" t="str">
        <f>IF(Prioritization!C335&lt;&gt;"",Prioritization!C335,"")</f>
        <v/>
      </c>
      <c r="D327" s="4" t="str">
        <f>IF(Prioritization!D335&lt;&gt;"",Prioritization!D335,"")</f>
        <v/>
      </c>
      <c r="E327" s="4" t="str">
        <f>IF(Prioritization!E335&lt;&gt;"",Prioritization!E335,"")</f>
        <v/>
      </c>
      <c r="F327" s="4" t="str">
        <f>IF(Prioritization!F335&lt;&gt;0,Prioritization!F335,"")</f>
        <v/>
      </c>
      <c r="G327" s="4" t="str">
        <f>IF(Prioritization!X335&lt;&gt;"",Prioritization!X335,"")</f>
        <v/>
      </c>
      <c r="H327" s="75">
        <f>Prioritization!Y335</f>
        <v>0</v>
      </c>
      <c r="I327" s="75">
        <f t="shared" si="5"/>
        <v>150000</v>
      </c>
    </row>
    <row r="328" spans="1:9" ht="15">
      <c r="A328" s="4" t="str">
        <f>Prioritization!AA336</f>
        <v/>
      </c>
      <c r="B328" s="4" t="str">
        <f>IF(Prioritization!B336&lt;&gt;"",Prioritization!B336,"")</f>
        <v/>
      </c>
      <c r="C328" s="4" t="str">
        <f>IF(Prioritization!C336&lt;&gt;"",Prioritization!C336,"")</f>
        <v/>
      </c>
      <c r="D328" s="4" t="str">
        <f>IF(Prioritization!D336&lt;&gt;"",Prioritization!D336,"")</f>
        <v/>
      </c>
      <c r="E328" s="4" t="str">
        <f>IF(Prioritization!E336&lt;&gt;"",Prioritization!E336,"")</f>
        <v/>
      </c>
      <c r="F328" s="4" t="str">
        <f>IF(Prioritization!F336&lt;&gt;0,Prioritization!F336,"")</f>
        <v/>
      </c>
      <c r="G328" s="4" t="str">
        <f>IF(Prioritization!X336&lt;&gt;"",Prioritization!X336,"")</f>
        <v/>
      </c>
      <c r="H328" s="75">
        <f>Prioritization!Y336</f>
        <v>0</v>
      </c>
      <c r="I328" s="75">
        <f t="shared" si="5"/>
        <v>150000</v>
      </c>
    </row>
    <row r="329" spans="1:9" ht="15">
      <c r="A329" s="4" t="str">
        <f>Prioritization!AA337</f>
        <v/>
      </c>
      <c r="B329" s="4" t="str">
        <f>IF(Prioritization!B337&lt;&gt;"",Prioritization!B337,"")</f>
        <v/>
      </c>
      <c r="C329" s="4" t="str">
        <f>IF(Prioritization!C337&lt;&gt;"",Prioritization!C337,"")</f>
        <v/>
      </c>
      <c r="D329" s="4" t="str">
        <f>IF(Prioritization!D337&lt;&gt;"",Prioritization!D337,"")</f>
        <v/>
      </c>
      <c r="E329" s="4" t="str">
        <f>IF(Prioritization!E337&lt;&gt;"",Prioritization!E337,"")</f>
        <v/>
      </c>
      <c r="F329" s="4" t="str">
        <f>IF(Prioritization!F337&lt;&gt;0,Prioritization!F337,"")</f>
        <v/>
      </c>
      <c r="G329" s="4" t="str">
        <f>IF(Prioritization!X337&lt;&gt;"",Prioritization!X337,"")</f>
        <v/>
      </c>
      <c r="H329" s="75">
        <f>Prioritization!Y337</f>
        <v>0</v>
      </c>
      <c r="I329" s="75">
        <f t="shared" si="5"/>
        <v>150000</v>
      </c>
    </row>
    <row r="330" spans="1:9" ht="15">
      <c r="A330" s="4" t="str">
        <f>Prioritization!AA338</f>
        <v/>
      </c>
      <c r="B330" s="4" t="str">
        <f>IF(Prioritization!B338&lt;&gt;"",Prioritization!B338,"")</f>
        <v/>
      </c>
      <c r="C330" s="4" t="str">
        <f>IF(Prioritization!C338&lt;&gt;"",Prioritization!C338,"")</f>
        <v/>
      </c>
      <c r="D330" s="4" t="str">
        <f>IF(Prioritization!D338&lt;&gt;"",Prioritization!D338,"")</f>
        <v/>
      </c>
      <c r="E330" s="4" t="str">
        <f>IF(Prioritization!E338&lt;&gt;"",Prioritization!E338,"")</f>
        <v/>
      </c>
      <c r="F330" s="4" t="str">
        <f>IF(Prioritization!F338&lt;&gt;0,Prioritization!F338,"")</f>
        <v/>
      </c>
      <c r="G330" s="4" t="str">
        <f>IF(Prioritization!X338&lt;&gt;"",Prioritization!X338,"")</f>
        <v/>
      </c>
      <c r="H330" s="75">
        <f>Prioritization!Y338</f>
        <v>0</v>
      </c>
      <c r="I330" s="75">
        <f t="shared" si="5"/>
        <v>150000</v>
      </c>
    </row>
    <row r="331" spans="1:9" ht="15">
      <c r="A331" s="4" t="str">
        <f>Prioritization!AA339</f>
        <v/>
      </c>
      <c r="B331" s="4" t="str">
        <f>IF(Prioritization!B339&lt;&gt;"",Prioritization!B339,"")</f>
        <v/>
      </c>
      <c r="C331" s="4" t="str">
        <f>IF(Prioritization!C339&lt;&gt;"",Prioritization!C339,"")</f>
        <v/>
      </c>
      <c r="D331" s="4" t="str">
        <f>IF(Prioritization!D339&lt;&gt;"",Prioritization!D339,"")</f>
        <v/>
      </c>
      <c r="E331" s="4" t="str">
        <f>IF(Prioritization!E339&lt;&gt;"",Prioritization!E339,"")</f>
        <v/>
      </c>
      <c r="F331" s="4" t="str">
        <f>IF(Prioritization!F339&lt;&gt;0,Prioritization!F339,"")</f>
        <v/>
      </c>
      <c r="G331" s="4" t="str">
        <f>IF(Prioritization!X339&lt;&gt;"",Prioritization!X339,"")</f>
        <v/>
      </c>
      <c r="H331" s="75">
        <f>Prioritization!Y339</f>
        <v>0</v>
      </c>
      <c r="I331" s="75">
        <f t="shared" si="5"/>
        <v>150000</v>
      </c>
    </row>
    <row r="332" spans="1:9" ht="15">
      <c r="A332" s="4" t="str">
        <f>Prioritization!AA340</f>
        <v/>
      </c>
      <c r="B332" s="4" t="str">
        <f>IF(Prioritization!B340&lt;&gt;"",Prioritization!B340,"")</f>
        <v/>
      </c>
      <c r="C332" s="4" t="str">
        <f>IF(Prioritization!C340&lt;&gt;"",Prioritization!C340,"")</f>
        <v/>
      </c>
      <c r="D332" s="4" t="str">
        <f>IF(Prioritization!D340&lt;&gt;"",Prioritization!D340,"")</f>
        <v/>
      </c>
      <c r="E332" s="4" t="str">
        <f>IF(Prioritization!E340&lt;&gt;"",Prioritization!E340,"")</f>
        <v/>
      </c>
      <c r="F332" s="4" t="str">
        <f>IF(Prioritization!F340&lt;&gt;0,Prioritization!F340,"")</f>
        <v/>
      </c>
      <c r="G332" s="4" t="str">
        <f>IF(Prioritization!X340&lt;&gt;"",Prioritization!X340,"")</f>
        <v/>
      </c>
      <c r="H332" s="75">
        <f>Prioritization!Y340</f>
        <v>0</v>
      </c>
      <c r="I332" s="75">
        <f t="shared" si="5"/>
        <v>150000</v>
      </c>
    </row>
    <row r="333" spans="1:9" ht="15">
      <c r="A333" s="4" t="str">
        <f>Prioritization!AA341</f>
        <v/>
      </c>
      <c r="B333" s="4" t="str">
        <f>IF(Prioritization!B341&lt;&gt;"",Prioritization!B341,"")</f>
        <v/>
      </c>
      <c r="C333" s="4" t="str">
        <f>IF(Prioritization!C341&lt;&gt;"",Prioritization!C341,"")</f>
        <v/>
      </c>
      <c r="D333" s="4" t="str">
        <f>IF(Prioritization!D341&lt;&gt;"",Prioritization!D341,"")</f>
        <v/>
      </c>
      <c r="E333" s="4" t="str">
        <f>IF(Prioritization!E341&lt;&gt;"",Prioritization!E341,"")</f>
        <v/>
      </c>
      <c r="F333" s="4" t="str">
        <f>IF(Prioritization!F341&lt;&gt;0,Prioritization!F341,"")</f>
        <v/>
      </c>
      <c r="G333" s="4" t="str">
        <f>IF(Prioritization!X341&lt;&gt;"",Prioritization!X341,"")</f>
        <v/>
      </c>
      <c r="H333" s="75">
        <f>Prioritization!Y341</f>
        <v>0</v>
      </c>
      <c r="I333" s="75">
        <f t="shared" si="5"/>
        <v>150000</v>
      </c>
    </row>
    <row r="334" spans="1:9" ht="15">
      <c r="A334" s="4" t="str">
        <f>Prioritization!AA342</f>
        <v/>
      </c>
      <c r="B334" s="4" t="str">
        <f>IF(Prioritization!B342&lt;&gt;"",Prioritization!B342,"")</f>
        <v/>
      </c>
      <c r="C334" s="4" t="str">
        <f>IF(Prioritization!C342&lt;&gt;"",Prioritization!C342,"")</f>
        <v/>
      </c>
      <c r="D334" s="4" t="str">
        <f>IF(Prioritization!D342&lt;&gt;"",Prioritization!D342,"")</f>
        <v/>
      </c>
      <c r="E334" s="4" t="str">
        <f>IF(Prioritization!E342&lt;&gt;"",Prioritization!E342,"")</f>
        <v/>
      </c>
      <c r="F334" s="4" t="str">
        <f>IF(Prioritization!F342&lt;&gt;0,Prioritization!F342,"")</f>
        <v/>
      </c>
      <c r="G334" s="4" t="str">
        <f>IF(Prioritization!X342&lt;&gt;"",Prioritization!X342,"")</f>
        <v/>
      </c>
      <c r="H334" s="75">
        <f>Prioritization!Y342</f>
        <v>0</v>
      </c>
      <c r="I334" s="75">
        <f t="shared" si="5"/>
        <v>150000</v>
      </c>
    </row>
    <row r="335" spans="1:9" ht="15">
      <c r="A335" s="4" t="str">
        <f>Prioritization!AA343</f>
        <v/>
      </c>
      <c r="B335" s="4" t="str">
        <f>IF(Prioritization!B343&lt;&gt;"",Prioritization!B343,"")</f>
        <v/>
      </c>
      <c r="C335" s="4" t="str">
        <f>IF(Prioritization!C343&lt;&gt;"",Prioritization!C343,"")</f>
        <v/>
      </c>
      <c r="D335" s="4" t="str">
        <f>IF(Prioritization!D343&lt;&gt;"",Prioritization!D343,"")</f>
        <v/>
      </c>
      <c r="E335" s="4" t="str">
        <f>IF(Prioritization!E343&lt;&gt;"",Prioritization!E343,"")</f>
        <v/>
      </c>
      <c r="F335" s="4" t="str">
        <f>IF(Prioritization!F343&lt;&gt;0,Prioritization!F343,"")</f>
        <v/>
      </c>
      <c r="G335" s="4" t="str">
        <f>IF(Prioritization!X343&lt;&gt;"",Prioritization!X343,"")</f>
        <v/>
      </c>
      <c r="H335" s="75">
        <f>Prioritization!Y343</f>
        <v>0</v>
      </c>
      <c r="I335" s="75">
        <f t="shared" si="5"/>
        <v>150000</v>
      </c>
    </row>
    <row r="336" spans="1:9" ht="15">
      <c r="A336" s="4" t="str">
        <f>Prioritization!AA344</f>
        <v/>
      </c>
      <c r="B336" s="4" t="str">
        <f>IF(Prioritization!B344&lt;&gt;"",Prioritization!B344,"")</f>
        <v/>
      </c>
      <c r="C336" s="4" t="str">
        <f>IF(Prioritization!C344&lt;&gt;"",Prioritization!C344,"")</f>
        <v/>
      </c>
      <c r="D336" s="4" t="str">
        <f>IF(Prioritization!D344&lt;&gt;"",Prioritization!D344,"")</f>
        <v/>
      </c>
      <c r="E336" s="4" t="str">
        <f>IF(Prioritization!E344&lt;&gt;"",Prioritization!E344,"")</f>
        <v/>
      </c>
      <c r="F336" s="4" t="str">
        <f>IF(Prioritization!F344&lt;&gt;0,Prioritization!F344,"")</f>
        <v/>
      </c>
      <c r="G336" s="4" t="str">
        <f>IF(Prioritization!X344&lt;&gt;"",Prioritization!X344,"")</f>
        <v/>
      </c>
      <c r="H336" s="75">
        <f>Prioritization!Y344</f>
        <v>0</v>
      </c>
      <c r="I336" s="75">
        <f t="shared" si="5"/>
        <v>150000</v>
      </c>
    </row>
    <row r="337" spans="1:9" ht="15">
      <c r="A337" s="4" t="str">
        <f>Prioritization!AA345</f>
        <v/>
      </c>
      <c r="B337" s="4" t="str">
        <f>IF(Prioritization!B345&lt;&gt;"",Prioritization!B345,"")</f>
        <v/>
      </c>
      <c r="C337" s="4" t="str">
        <f>IF(Prioritization!C345&lt;&gt;"",Prioritization!C345,"")</f>
        <v/>
      </c>
      <c r="D337" s="4" t="str">
        <f>IF(Prioritization!D345&lt;&gt;"",Prioritization!D345,"")</f>
        <v/>
      </c>
      <c r="E337" s="4" t="str">
        <f>IF(Prioritization!E345&lt;&gt;"",Prioritization!E345,"")</f>
        <v/>
      </c>
      <c r="F337" s="4" t="str">
        <f>IF(Prioritization!F345&lt;&gt;0,Prioritization!F345,"")</f>
        <v/>
      </c>
      <c r="G337" s="4" t="str">
        <f>IF(Prioritization!X345&lt;&gt;"",Prioritization!X345,"")</f>
        <v/>
      </c>
      <c r="H337" s="75">
        <f>Prioritization!Y345</f>
        <v>0</v>
      </c>
      <c r="I337" s="75">
        <f t="shared" si="5"/>
        <v>150000</v>
      </c>
    </row>
    <row r="338" spans="1:9" ht="15">
      <c r="A338" s="4" t="str">
        <f>Prioritization!AA346</f>
        <v/>
      </c>
      <c r="B338" s="4" t="str">
        <f>IF(Prioritization!B346&lt;&gt;"",Prioritization!B346,"")</f>
        <v/>
      </c>
      <c r="C338" s="4" t="str">
        <f>IF(Prioritization!C346&lt;&gt;"",Prioritization!C346,"")</f>
        <v/>
      </c>
      <c r="D338" s="4" t="str">
        <f>IF(Prioritization!D346&lt;&gt;"",Prioritization!D346,"")</f>
        <v/>
      </c>
      <c r="E338" s="4" t="str">
        <f>IF(Prioritization!E346&lt;&gt;"",Prioritization!E346,"")</f>
        <v/>
      </c>
      <c r="F338" s="4" t="str">
        <f>IF(Prioritization!F346&lt;&gt;0,Prioritization!F346,"")</f>
        <v/>
      </c>
      <c r="G338" s="4" t="str">
        <f>IF(Prioritization!X346&lt;&gt;"",Prioritization!X346,"")</f>
        <v/>
      </c>
      <c r="H338" s="75">
        <f>Prioritization!Y346</f>
        <v>0</v>
      </c>
      <c r="I338" s="75">
        <f t="shared" si="5"/>
        <v>150000</v>
      </c>
    </row>
    <row r="339" spans="1:9" ht="15">
      <c r="A339" s="4" t="str">
        <f>Prioritization!AA347</f>
        <v/>
      </c>
      <c r="B339" s="4" t="str">
        <f>IF(Prioritization!B347&lt;&gt;"",Prioritization!B347,"")</f>
        <v/>
      </c>
      <c r="C339" s="4" t="str">
        <f>IF(Prioritization!C347&lt;&gt;"",Prioritization!C347,"")</f>
        <v/>
      </c>
      <c r="D339" s="4" t="str">
        <f>IF(Prioritization!D347&lt;&gt;"",Prioritization!D347,"")</f>
        <v/>
      </c>
      <c r="E339" s="4" t="str">
        <f>IF(Prioritization!E347&lt;&gt;"",Prioritization!E347,"")</f>
        <v/>
      </c>
      <c r="F339" s="4" t="str">
        <f>IF(Prioritization!F347&lt;&gt;0,Prioritization!F347,"")</f>
        <v/>
      </c>
      <c r="G339" s="4" t="str">
        <f>IF(Prioritization!X347&lt;&gt;"",Prioritization!X347,"")</f>
        <v/>
      </c>
      <c r="H339" s="75">
        <f>Prioritization!Y347</f>
        <v>0</v>
      </c>
      <c r="I339" s="75">
        <f t="shared" si="5"/>
        <v>150000</v>
      </c>
    </row>
    <row r="340" spans="1:9" ht="15">
      <c r="A340" s="4" t="str">
        <f>Prioritization!AA348</f>
        <v/>
      </c>
      <c r="B340" s="4" t="str">
        <f>IF(Prioritization!B348&lt;&gt;"",Prioritization!B348,"")</f>
        <v/>
      </c>
      <c r="C340" s="4" t="str">
        <f>IF(Prioritization!C348&lt;&gt;"",Prioritization!C348,"")</f>
        <v/>
      </c>
      <c r="D340" s="4" t="str">
        <f>IF(Prioritization!D348&lt;&gt;"",Prioritization!D348,"")</f>
        <v/>
      </c>
      <c r="E340" s="4" t="str">
        <f>IF(Prioritization!E348&lt;&gt;"",Prioritization!E348,"")</f>
        <v/>
      </c>
      <c r="F340" s="4" t="str">
        <f>IF(Prioritization!F348&lt;&gt;0,Prioritization!F348,"")</f>
        <v/>
      </c>
      <c r="G340" s="4" t="str">
        <f>IF(Prioritization!X348&lt;&gt;"",Prioritization!X348,"")</f>
        <v/>
      </c>
      <c r="H340" s="75">
        <f>Prioritization!Y348</f>
        <v>0</v>
      </c>
      <c r="I340" s="75">
        <f t="shared" si="5"/>
        <v>150000</v>
      </c>
    </row>
    <row r="341" spans="1:9" ht="15">
      <c r="A341" s="4" t="str">
        <f>Prioritization!AA349</f>
        <v/>
      </c>
      <c r="B341" s="4" t="str">
        <f>IF(Prioritization!B349&lt;&gt;"",Prioritization!B349,"")</f>
        <v/>
      </c>
      <c r="C341" s="4" t="str">
        <f>IF(Prioritization!C349&lt;&gt;"",Prioritization!C349,"")</f>
        <v/>
      </c>
      <c r="D341" s="4" t="str">
        <f>IF(Prioritization!D349&lt;&gt;"",Prioritization!D349,"")</f>
        <v/>
      </c>
      <c r="E341" s="4" t="str">
        <f>IF(Prioritization!E349&lt;&gt;"",Prioritization!E349,"")</f>
        <v/>
      </c>
      <c r="F341" s="4" t="str">
        <f>IF(Prioritization!F349&lt;&gt;0,Prioritization!F349,"")</f>
        <v/>
      </c>
      <c r="G341" s="4" t="str">
        <f>IF(Prioritization!X349&lt;&gt;"",Prioritization!X349,"")</f>
        <v/>
      </c>
      <c r="H341" s="75">
        <f>Prioritization!Y349</f>
        <v>0</v>
      </c>
      <c r="I341" s="75">
        <f t="shared" si="5"/>
        <v>150000</v>
      </c>
    </row>
    <row r="342" spans="1:9" ht="15">
      <c r="A342" s="4" t="str">
        <f>Prioritization!AA350</f>
        <v/>
      </c>
      <c r="B342" s="4" t="str">
        <f>IF(Prioritization!B350&lt;&gt;"",Prioritization!B350,"")</f>
        <v/>
      </c>
      <c r="C342" s="4" t="str">
        <f>IF(Prioritization!C350&lt;&gt;"",Prioritization!C350,"")</f>
        <v/>
      </c>
      <c r="D342" s="4" t="str">
        <f>IF(Prioritization!D350&lt;&gt;"",Prioritization!D350,"")</f>
        <v/>
      </c>
      <c r="E342" s="4" t="str">
        <f>IF(Prioritization!E350&lt;&gt;"",Prioritization!E350,"")</f>
        <v/>
      </c>
      <c r="F342" s="4" t="str">
        <f>IF(Prioritization!F350&lt;&gt;0,Prioritization!F350,"")</f>
        <v/>
      </c>
      <c r="G342" s="4" t="str">
        <f>IF(Prioritization!X350&lt;&gt;"",Prioritization!X350,"")</f>
        <v/>
      </c>
      <c r="H342" s="75">
        <f>Prioritization!Y350</f>
        <v>0</v>
      </c>
      <c r="I342" s="75">
        <f t="shared" si="5"/>
        <v>150000</v>
      </c>
    </row>
    <row r="343" spans="1:9" ht="15">
      <c r="A343" s="4" t="str">
        <f>Prioritization!AA351</f>
        <v/>
      </c>
      <c r="B343" s="4" t="str">
        <f>IF(Prioritization!B351&lt;&gt;"",Prioritization!B351,"")</f>
        <v/>
      </c>
      <c r="C343" s="4" t="str">
        <f>IF(Prioritization!C351&lt;&gt;"",Prioritization!C351,"")</f>
        <v/>
      </c>
      <c r="D343" s="4" t="str">
        <f>IF(Prioritization!D351&lt;&gt;"",Prioritization!D351,"")</f>
        <v/>
      </c>
      <c r="E343" s="4" t="str">
        <f>IF(Prioritization!E351&lt;&gt;"",Prioritization!E351,"")</f>
        <v/>
      </c>
      <c r="F343" s="4" t="str">
        <f>IF(Prioritization!F351&lt;&gt;0,Prioritization!F351,"")</f>
        <v/>
      </c>
      <c r="G343" s="4" t="str">
        <f>IF(Prioritization!X351&lt;&gt;"",Prioritization!X351,"")</f>
        <v/>
      </c>
      <c r="H343" s="75">
        <f>Prioritization!Y351</f>
        <v>0</v>
      </c>
      <c r="I343" s="75">
        <f t="shared" si="5"/>
        <v>150000</v>
      </c>
    </row>
    <row r="344" spans="1:9" ht="15">
      <c r="A344" s="4" t="str">
        <f>Prioritization!AA352</f>
        <v/>
      </c>
      <c r="B344" s="4" t="str">
        <f>IF(Prioritization!B352&lt;&gt;"",Prioritization!B352,"")</f>
        <v/>
      </c>
      <c r="C344" s="4" t="str">
        <f>IF(Prioritization!C352&lt;&gt;"",Prioritization!C352,"")</f>
        <v/>
      </c>
      <c r="D344" s="4" t="str">
        <f>IF(Prioritization!D352&lt;&gt;"",Prioritization!D352,"")</f>
        <v/>
      </c>
      <c r="E344" s="4" t="str">
        <f>IF(Prioritization!E352&lt;&gt;"",Prioritization!E352,"")</f>
        <v/>
      </c>
      <c r="F344" s="4" t="str">
        <f>IF(Prioritization!F352&lt;&gt;0,Prioritization!F352,"")</f>
        <v/>
      </c>
      <c r="G344" s="4" t="str">
        <f>IF(Prioritization!X352&lt;&gt;"",Prioritization!X352,"")</f>
        <v/>
      </c>
      <c r="H344" s="75">
        <f>Prioritization!Y352</f>
        <v>0</v>
      </c>
      <c r="I344" s="75">
        <f t="shared" si="5"/>
        <v>150000</v>
      </c>
    </row>
    <row r="345" spans="1:9" ht="15">
      <c r="A345" s="4" t="str">
        <f>Prioritization!AA353</f>
        <v/>
      </c>
      <c r="B345" s="4" t="str">
        <f>IF(Prioritization!B353&lt;&gt;"",Prioritization!B353,"")</f>
        <v/>
      </c>
      <c r="C345" s="4" t="str">
        <f>IF(Prioritization!C353&lt;&gt;"",Prioritization!C353,"")</f>
        <v/>
      </c>
      <c r="D345" s="4" t="str">
        <f>IF(Prioritization!D353&lt;&gt;"",Prioritization!D353,"")</f>
        <v/>
      </c>
      <c r="E345" s="4" t="str">
        <f>IF(Prioritization!E353&lt;&gt;"",Prioritization!E353,"")</f>
        <v/>
      </c>
      <c r="F345" s="4" t="str">
        <f>IF(Prioritization!F353&lt;&gt;0,Prioritization!F353,"")</f>
        <v/>
      </c>
      <c r="G345" s="4" t="str">
        <f>IF(Prioritization!X353&lt;&gt;"",Prioritization!X353,"")</f>
        <v/>
      </c>
      <c r="H345" s="75">
        <f>Prioritization!Y353</f>
        <v>0</v>
      </c>
      <c r="I345" s="75">
        <f t="shared" si="5"/>
        <v>150000</v>
      </c>
    </row>
    <row r="346" spans="1:9" ht="15">
      <c r="A346" s="4" t="str">
        <f>Prioritization!AA354</f>
        <v/>
      </c>
      <c r="B346" s="4" t="str">
        <f>IF(Prioritization!B354&lt;&gt;"",Prioritization!B354,"")</f>
        <v/>
      </c>
      <c r="C346" s="4" t="str">
        <f>IF(Prioritization!C354&lt;&gt;"",Prioritization!C354,"")</f>
        <v/>
      </c>
      <c r="D346" s="4" t="str">
        <f>IF(Prioritization!D354&lt;&gt;"",Prioritization!D354,"")</f>
        <v/>
      </c>
      <c r="E346" s="4" t="str">
        <f>IF(Prioritization!E354&lt;&gt;"",Prioritization!E354,"")</f>
        <v/>
      </c>
      <c r="F346" s="4" t="str">
        <f>IF(Prioritization!F354&lt;&gt;0,Prioritization!F354,"")</f>
        <v/>
      </c>
      <c r="G346" s="4" t="str">
        <f>IF(Prioritization!X354&lt;&gt;"",Prioritization!X354,"")</f>
        <v/>
      </c>
      <c r="H346" s="75">
        <f>Prioritization!Y354</f>
        <v>0</v>
      </c>
      <c r="I346" s="75">
        <f t="shared" si="5"/>
        <v>150000</v>
      </c>
    </row>
    <row r="347" spans="1:9" ht="15">
      <c r="A347" s="4" t="str">
        <f>Prioritization!AA355</f>
        <v/>
      </c>
      <c r="B347" s="4" t="str">
        <f>IF(Prioritization!B355&lt;&gt;"",Prioritization!B355,"")</f>
        <v/>
      </c>
      <c r="C347" s="4" t="str">
        <f>IF(Prioritization!C355&lt;&gt;"",Prioritization!C355,"")</f>
        <v/>
      </c>
      <c r="D347" s="4" t="str">
        <f>IF(Prioritization!D355&lt;&gt;"",Prioritization!D355,"")</f>
        <v/>
      </c>
      <c r="E347" s="4" t="str">
        <f>IF(Prioritization!E355&lt;&gt;"",Prioritization!E355,"")</f>
        <v/>
      </c>
      <c r="F347" s="4" t="str">
        <f>IF(Prioritization!F355&lt;&gt;0,Prioritization!F355,"")</f>
        <v/>
      </c>
      <c r="G347" s="4" t="str">
        <f>IF(Prioritization!X355&lt;&gt;"",Prioritization!X355,"")</f>
        <v/>
      </c>
      <c r="H347" s="75">
        <f>Prioritization!Y355</f>
        <v>0</v>
      </c>
      <c r="I347" s="75">
        <f t="shared" si="5"/>
        <v>150000</v>
      </c>
    </row>
    <row r="348" spans="1:9" ht="15">
      <c r="A348" s="4" t="str">
        <f>Prioritization!AA356</f>
        <v/>
      </c>
      <c r="B348" s="4" t="str">
        <f>IF(Prioritization!B356&lt;&gt;"",Prioritization!B356,"")</f>
        <v/>
      </c>
      <c r="C348" s="4" t="str">
        <f>IF(Prioritization!C356&lt;&gt;"",Prioritization!C356,"")</f>
        <v/>
      </c>
      <c r="D348" s="4" t="str">
        <f>IF(Prioritization!D356&lt;&gt;"",Prioritization!D356,"")</f>
        <v/>
      </c>
      <c r="E348" s="4" t="str">
        <f>IF(Prioritization!E356&lt;&gt;"",Prioritization!E356,"")</f>
        <v/>
      </c>
      <c r="F348" s="4" t="str">
        <f>IF(Prioritization!F356&lt;&gt;0,Prioritization!F356,"")</f>
        <v/>
      </c>
      <c r="G348" s="4" t="str">
        <f>IF(Prioritization!X356&lt;&gt;"",Prioritization!X356,"")</f>
        <v/>
      </c>
      <c r="H348" s="75">
        <f>Prioritization!Y356</f>
        <v>0</v>
      </c>
      <c r="I348" s="75">
        <f t="shared" si="5"/>
        <v>150000</v>
      </c>
    </row>
    <row r="349" spans="1:9" ht="15">
      <c r="A349" s="4" t="str">
        <f>Prioritization!AA357</f>
        <v/>
      </c>
      <c r="B349" s="4" t="str">
        <f>IF(Prioritization!B357&lt;&gt;"",Prioritization!B357,"")</f>
        <v/>
      </c>
      <c r="C349" s="4" t="str">
        <f>IF(Prioritization!C357&lt;&gt;"",Prioritization!C357,"")</f>
        <v/>
      </c>
      <c r="D349" s="4" t="str">
        <f>IF(Prioritization!D357&lt;&gt;"",Prioritization!D357,"")</f>
        <v/>
      </c>
      <c r="E349" s="4" t="str">
        <f>IF(Prioritization!E357&lt;&gt;"",Prioritization!E357,"")</f>
        <v/>
      </c>
      <c r="F349" s="4" t="str">
        <f>IF(Prioritization!F357&lt;&gt;0,Prioritization!F357,"")</f>
        <v/>
      </c>
      <c r="G349" s="4" t="str">
        <f>IF(Prioritization!X357&lt;&gt;"",Prioritization!X357,"")</f>
        <v/>
      </c>
      <c r="H349" s="75">
        <f>Prioritization!Y357</f>
        <v>0</v>
      </c>
      <c r="I349" s="75">
        <f t="shared" si="5"/>
        <v>150000</v>
      </c>
    </row>
    <row r="350" spans="1:9" ht="15">
      <c r="A350" s="4" t="str">
        <f>Prioritization!AA358</f>
        <v/>
      </c>
      <c r="B350" s="4" t="str">
        <f>IF(Prioritization!B358&lt;&gt;"",Prioritization!B358,"")</f>
        <v/>
      </c>
      <c r="C350" s="4" t="str">
        <f>IF(Prioritization!C358&lt;&gt;"",Prioritization!C358,"")</f>
        <v/>
      </c>
      <c r="D350" s="4" t="str">
        <f>IF(Prioritization!D358&lt;&gt;"",Prioritization!D358,"")</f>
        <v/>
      </c>
      <c r="E350" s="4" t="str">
        <f>IF(Prioritization!E358&lt;&gt;"",Prioritization!E358,"")</f>
        <v/>
      </c>
      <c r="F350" s="4" t="str">
        <f>IF(Prioritization!F358&lt;&gt;0,Prioritization!F358,"")</f>
        <v/>
      </c>
      <c r="G350" s="4" t="str">
        <f>IF(Prioritization!X358&lt;&gt;"",Prioritization!X358,"")</f>
        <v/>
      </c>
      <c r="H350" s="75">
        <f>Prioritization!Y358</f>
        <v>0</v>
      </c>
      <c r="I350" s="75">
        <f t="shared" si="5"/>
        <v>150000</v>
      </c>
    </row>
    <row r="351" spans="1:9" ht="15">
      <c r="A351" s="4" t="str">
        <f>Prioritization!AA359</f>
        <v/>
      </c>
      <c r="B351" s="4" t="str">
        <f>IF(Prioritization!B359&lt;&gt;"",Prioritization!B359,"")</f>
        <v/>
      </c>
      <c r="C351" s="4" t="str">
        <f>IF(Prioritization!C359&lt;&gt;"",Prioritization!C359,"")</f>
        <v/>
      </c>
      <c r="D351" s="4" t="str">
        <f>IF(Prioritization!D359&lt;&gt;"",Prioritization!D359,"")</f>
        <v/>
      </c>
      <c r="E351" s="4" t="str">
        <f>IF(Prioritization!E359&lt;&gt;"",Prioritization!E359,"")</f>
        <v/>
      </c>
      <c r="F351" s="4" t="str">
        <f>IF(Prioritization!F359&lt;&gt;0,Prioritization!F359,"")</f>
        <v/>
      </c>
      <c r="G351" s="4" t="str">
        <f>IF(Prioritization!X359&lt;&gt;"",Prioritization!X359,"")</f>
        <v/>
      </c>
      <c r="H351" s="75">
        <f>Prioritization!Y359</f>
        <v>0</v>
      </c>
      <c r="I351" s="75">
        <f t="shared" si="5"/>
        <v>150000</v>
      </c>
    </row>
    <row r="352" spans="1:9" ht="15">
      <c r="A352" s="4" t="str">
        <f>Prioritization!AA360</f>
        <v/>
      </c>
      <c r="B352" s="4" t="str">
        <f>IF(Prioritization!B360&lt;&gt;"",Prioritization!B360,"")</f>
        <v/>
      </c>
      <c r="C352" s="4" t="str">
        <f>IF(Prioritization!C360&lt;&gt;"",Prioritization!C360,"")</f>
        <v/>
      </c>
      <c r="D352" s="4" t="str">
        <f>IF(Prioritization!D360&lt;&gt;"",Prioritization!D360,"")</f>
        <v/>
      </c>
      <c r="E352" s="4" t="str">
        <f>IF(Prioritization!E360&lt;&gt;"",Prioritization!E360,"")</f>
        <v/>
      </c>
      <c r="F352" s="4" t="str">
        <f>IF(Prioritization!F360&lt;&gt;0,Prioritization!F360,"")</f>
        <v/>
      </c>
      <c r="G352" s="4" t="str">
        <f>IF(Prioritization!X360&lt;&gt;"",Prioritization!X360,"")</f>
        <v/>
      </c>
      <c r="H352" s="75">
        <f>Prioritization!Y360</f>
        <v>0</v>
      </c>
      <c r="I352" s="75">
        <f t="shared" si="5"/>
        <v>150000</v>
      </c>
    </row>
    <row r="353" spans="1:9" ht="15">
      <c r="A353" s="4" t="str">
        <f>Prioritization!AA361</f>
        <v/>
      </c>
      <c r="B353" s="4" t="str">
        <f>IF(Prioritization!B361&lt;&gt;"",Prioritization!B361,"")</f>
        <v/>
      </c>
      <c r="C353" s="4" t="str">
        <f>IF(Prioritization!C361&lt;&gt;"",Prioritization!C361,"")</f>
        <v/>
      </c>
      <c r="D353" s="4" t="str">
        <f>IF(Prioritization!D361&lt;&gt;"",Prioritization!D361,"")</f>
        <v/>
      </c>
      <c r="E353" s="4" t="str">
        <f>IF(Prioritization!E361&lt;&gt;"",Prioritization!E361,"")</f>
        <v/>
      </c>
      <c r="F353" s="4" t="str">
        <f>IF(Prioritization!F361&lt;&gt;0,Prioritization!F361,"")</f>
        <v/>
      </c>
      <c r="G353" s="4" t="str">
        <f>IF(Prioritization!X361&lt;&gt;"",Prioritization!X361,"")</f>
        <v/>
      </c>
      <c r="H353" s="75">
        <f>Prioritization!Y361</f>
        <v>0</v>
      </c>
      <c r="I353" s="75">
        <f t="shared" si="5"/>
        <v>150000</v>
      </c>
    </row>
    <row r="354" spans="1:9" ht="15">
      <c r="A354" s="4" t="str">
        <f>Prioritization!AA362</f>
        <v/>
      </c>
      <c r="B354" s="4" t="str">
        <f>IF(Prioritization!B362&lt;&gt;"",Prioritization!B362,"")</f>
        <v/>
      </c>
      <c r="C354" s="4" t="str">
        <f>IF(Prioritization!C362&lt;&gt;"",Prioritization!C362,"")</f>
        <v/>
      </c>
      <c r="D354" s="4" t="str">
        <f>IF(Prioritization!D362&lt;&gt;"",Prioritization!D362,"")</f>
        <v/>
      </c>
      <c r="E354" s="4" t="str">
        <f>IF(Prioritization!E362&lt;&gt;"",Prioritization!E362,"")</f>
        <v/>
      </c>
      <c r="F354" s="4" t="str">
        <f>IF(Prioritization!F362&lt;&gt;0,Prioritization!F362,"")</f>
        <v/>
      </c>
      <c r="G354" s="4" t="str">
        <f>IF(Prioritization!X362&lt;&gt;"",Prioritization!X362,"")</f>
        <v/>
      </c>
      <c r="H354" s="75">
        <f>Prioritization!Y362</f>
        <v>0</v>
      </c>
      <c r="I354" s="75">
        <f t="shared" si="5"/>
        <v>150000</v>
      </c>
    </row>
    <row r="355" spans="1:9" ht="15">
      <c r="A355" s="4" t="str">
        <f>Prioritization!AA363</f>
        <v/>
      </c>
      <c r="B355" s="4" t="str">
        <f>IF(Prioritization!B363&lt;&gt;"",Prioritization!B363,"")</f>
        <v/>
      </c>
      <c r="C355" s="4" t="str">
        <f>IF(Prioritization!C363&lt;&gt;"",Prioritization!C363,"")</f>
        <v/>
      </c>
      <c r="D355" s="4" t="str">
        <f>IF(Prioritization!D363&lt;&gt;"",Prioritization!D363,"")</f>
        <v/>
      </c>
      <c r="E355" s="4" t="str">
        <f>IF(Prioritization!E363&lt;&gt;"",Prioritization!E363,"")</f>
        <v/>
      </c>
      <c r="F355" s="4" t="str">
        <f>IF(Prioritization!F363&lt;&gt;0,Prioritization!F363,"")</f>
        <v/>
      </c>
      <c r="G355" s="4" t="str">
        <f>IF(Prioritization!X363&lt;&gt;"",Prioritization!X363,"")</f>
        <v/>
      </c>
      <c r="H355" s="75">
        <f>Prioritization!Y363</f>
        <v>0</v>
      </c>
      <c r="I355" s="75">
        <f t="shared" si="5"/>
        <v>150000</v>
      </c>
    </row>
    <row r="356" spans="1:9" ht="15">
      <c r="A356" s="4" t="str">
        <f>Prioritization!AA364</f>
        <v/>
      </c>
      <c r="B356" s="4" t="str">
        <f>IF(Prioritization!B364&lt;&gt;"",Prioritization!B364,"")</f>
        <v/>
      </c>
      <c r="C356" s="4" t="str">
        <f>IF(Prioritization!C364&lt;&gt;"",Prioritization!C364,"")</f>
        <v/>
      </c>
      <c r="D356" s="4" t="str">
        <f>IF(Prioritization!D364&lt;&gt;"",Prioritization!D364,"")</f>
        <v/>
      </c>
      <c r="E356" s="4" t="str">
        <f>IF(Prioritization!E364&lt;&gt;"",Prioritization!E364,"")</f>
        <v/>
      </c>
      <c r="F356" s="4" t="str">
        <f>IF(Prioritization!F364&lt;&gt;0,Prioritization!F364,"")</f>
        <v/>
      </c>
      <c r="G356" s="4" t="str">
        <f>IF(Prioritization!X364&lt;&gt;"",Prioritization!X364,"")</f>
        <v/>
      </c>
      <c r="H356" s="75">
        <f>Prioritization!Y364</f>
        <v>0</v>
      </c>
      <c r="I356" s="75">
        <f t="shared" si="5"/>
        <v>150000</v>
      </c>
    </row>
    <row r="357" spans="1:9" ht="15">
      <c r="A357" s="4" t="str">
        <f>Prioritization!AA365</f>
        <v/>
      </c>
      <c r="B357" s="4" t="str">
        <f>IF(Prioritization!B365&lt;&gt;"",Prioritization!B365,"")</f>
        <v/>
      </c>
      <c r="C357" s="4" t="str">
        <f>IF(Prioritization!C365&lt;&gt;"",Prioritization!C365,"")</f>
        <v/>
      </c>
      <c r="D357" s="4" t="str">
        <f>IF(Prioritization!D365&lt;&gt;"",Prioritization!D365,"")</f>
        <v/>
      </c>
      <c r="E357" s="4" t="str">
        <f>IF(Prioritization!E365&lt;&gt;"",Prioritization!E365,"")</f>
        <v/>
      </c>
      <c r="F357" s="4" t="str">
        <f>IF(Prioritization!F365&lt;&gt;0,Prioritization!F365,"")</f>
        <v/>
      </c>
      <c r="G357" s="4" t="str">
        <f>IF(Prioritization!X365&lt;&gt;"",Prioritization!X365,"")</f>
        <v/>
      </c>
      <c r="H357" s="75">
        <f>Prioritization!Y365</f>
        <v>0</v>
      </c>
      <c r="I357" s="75">
        <f t="shared" si="5"/>
        <v>150000</v>
      </c>
    </row>
    <row r="358" spans="1:9" ht="15">
      <c r="A358" s="4" t="str">
        <f>Prioritization!AA366</f>
        <v/>
      </c>
      <c r="B358" s="4" t="str">
        <f>IF(Prioritization!B366&lt;&gt;"",Prioritization!B366,"")</f>
        <v/>
      </c>
      <c r="C358" s="4" t="str">
        <f>IF(Prioritization!C366&lt;&gt;"",Prioritization!C366,"")</f>
        <v/>
      </c>
      <c r="D358" s="4" t="str">
        <f>IF(Prioritization!D366&lt;&gt;"",Prioritization!D366,"")</f>
        <v/>
      </c>
      <c r="E358" s="4" t="str">
        <f>IF(Prioritization!E366&lt;&gt;"",Prioritization!E366,"")</f>
        <v/>
      </c>
      <c r="F358" s="4" t="str">
        <f>IF(Prioritization!F366&lt;&gt;0,Prioritization!F366,"")</f>
        <v/>
      </c>
      <c r="G358" s="4" t="str">
        <f>IF(Prioritization!X366&lt;&gt;"",Prioritization!X366,"")</f>
        <v/>
      </c>
      <c r="H358" s="75">
        <f>Prioritization!Y366</f>
        <v>0</v>
      </c>
      <c r="I358" s="75">
        <f t="shared" si="5"/>
        <v>150000</v>
      </c>
    </row>
    <row r="359" spans="1:9" ht="15">
      <c r="A359" s="4" t="str">
        <f>Prioritization!AA367</f>
        <v/>
      </c>
      <c r="B359" s="4" t="str">
        <f>IF(Prioritization!B367&lt;&gt;"",Prioritization!B367,"")</f>
        <v/>
      </c>
      <c r="C359" s="4" t="str">
        <f>IF(Prioritization!C367&lt;&gt;"",Prioritization!C367,"")</f>
        <v/>
      </c>
      <c r="D359" s="4" t="str">
        <f>IF(Prioritization!D367&lt;&gt;"",Prioritization!D367,"")</f>
        <v/>
      </c>
      <c r="E359" s="4" t="str">
        <f>IF(Prioritization!E367&lt;&gt;"",Prioritization!E367,"")</f>
        <v/>
      </c>
      <c r="F359" s="4" t="str">
        <f>IF(Prioritization!F367&lt;&gt;0,Prioritization!F367,"")</f>
        <v/>
      </c>
      <c r="G359" s="4" t="str">
        <f>IF(Prioritization!X367&lt;&gt;"",Prioritization!X367,"")</f>
        <v/>
      </c>
      <c r="H359" s="75">
        <f>Prioritization!Y367</f>
        <v>0</v>
      </c>
      <c r="I359" s="75">
        <f t="shared" si="5"/>
        <v>150000</v>
      </c>
    </row>
    <row r="360" spans="1:9" ht="15">
      <c r="A360" s="4" t="str">
        <f>Prioritization!AA368</f>
        <v/>
      </c>
      <c r="B360" s="4" t="str">
        <f>IF(Prioritization!B368&lt;&gt;"",Prioritization!B368,"")</f>
        <v/>
      </c>
      <c r="C360" s="4" t="str">
        <f>IF(Prioritization!C368&lt;&gt;"",Prioritization!C368,"")</f>
        <v/>
      </c>
      <c r="D360" s="4" t="str">
        <f>IF(Prioritization!D368&lt;&gt;"",Prioritization!D368,"")</f>
        <v/>
      </c>
      <c r="E360" s="4" t="str">
        <f>IF(Prioritization!E368&lt;&gt;"",Prioritization!E368,"")</f>
        <v/>
      </c>
      <c r="F360" s="4" t="str">
        <f>IF(Prioritization!F368&lt;&gt;0,Prioritization!F368,"")</f>
        <v/>
      </c>
      <c r="G360" s="4" t="str">
        <f>IF(Prioritization!X368&lt;&gt;"",Prioritization!X368,"")</f>
        <v/>
      </c>
      <c r="H360" s="75">
        <f>Prioritization!Y368</f>
        <v>0</v>
      </c>
      <c r="I360" s="75">
        <f t="shared" si="5"/>
        <v>150000</v>
      </c>
    </row>
    <row r="361" spans="1:9" ht="15">
      <c r="A361" s="4" t="str">
        <f>Prioritization!AA369</f>
        <v/>
      </c>
      <c r="B361" s="4" t="str">
        <f>IF(Prioritization!B369&lt;&gt;"",Prioritization!B369,"")</f>
        <v/>
      </c>
      <c r="C361" s="4" t="str">
        <f>IF(Prioritization!C369&lt;&gt;"",Prioritization!C369,"")</f>
        <v/>
      </c>
      <c r="D361" s="4" t="str">
        <f>IF(Prioritization!D369&lt;&gt;"",Prioritization!D369,"")</f>
        <v/>
      </c>
      <c r="E361" s="4" t="str">
        <f>IF(Prioritization!E369&lt;&gt;"",Prioritization!E369,"")</f>
        <v/>
      </c>
      <c r="F361" s="4" t="str">
        <f>IF(Prioritization!F369&lt;&gt;0,Prioritization!F369,"")</f>
        <v/>
      </c>
      <c r="G361" s="4" t="str">
        <f>IF(Prioritization!X369&lt;&gt;"",Prioritization!X369,"")</f>
        <v/>
      </c>
      <c r="H361" s="75">
        <f>Prioritization!Y369</f>
        <v>0</v>
      </c>
      <c r="I361" s="75">
        <f t="shared" si="5"/>
        <v>150000</v>
      </c>
    </row>
    <row r="362" spans="1:9" ht="15">
      <c r="A362" s="4" t="str">
        <f>Prioritization!AA370</f>
        <v/>
      </c>
      <c r="B362" s="4" t="str">
        <f>IF(Prioritization!B370&lt;&gt;"",Prioritization!B370,"")</f>
        <v/>
      </c>
      <c r="C362" s="4" t="str">
        <f>IF(Prioritization!C370&lt;&gt;"",Prioritization!C370,"")</f>
        <v/>
      </c>
      <c r="D362" s="4" t="str">
        <f>IF(Prioritization!D370&lt;&gt;"",Prioritization!D370,"")</f>
        <v/>
      </c>
      <c r="E362" s="4" t="str">
        <f>IF(Prioritization!E370&lt;&gt;"",Prioritization!E370,"")</f>
        <v/>
      </c>
      <c r="F362" s="4" t="str">
        <f>IF(Prioritization!F370&lt;&gt;0,Prioritization!F370,"")</f>
        <v/>
      </c>
      <c r="G362" s="4" t="str">
        <f>IF(Prioritization!X370&lt;&gt;"",Prioritization!X370,"")</f>
        <v/>
      </c>
      <c r="H362" s="75">
        <f>Prioritization!Y370</f>
        <v>0</v>
      </c>
      <c r="I362" s="75">
        <f t="shared" si="5"/>
        <v>150000</v>
      </c>
    </row>
    <row r="363" spans="1:9" ht="15">
      <c r="A363" s="4" t="str">
        <f>Prioritization!AA371</f>
        <v/>
      </c>
      <c r="B363" s="4" t="str">
        <f>IF(Prioritization!B371&lt;&gt;"",Prioritization!B371,"")</f>
        <v/>
      </c>
      <c r="C363" s="4" t="str">
        <f>IF(Prioritization!C371&lt;&gt;"",Prioritization!C371,"")</f>
        <v/>
      </c>
      <c r="D363" s="4" t="str">
        <f>IF(Prioritization!D371&lt;&gt;"",Prioritization!D371,"")</f>
        <v/>
      </c>
      <c r="E363" s="4" t="str">
        <f>IF(Prioritization!E371&lt;&gt;"",Prioritization!E371,"")</f>
        <v/>
      </c>
      <c r="F363" s="4" t="str">
        <f>IF(Prioritization!F371&lt;&gt;0,Prioritization!F371,"")</f>
        <v/>
      </c>
      <c r="G363" s="4" t="str">
        <f>IF(Prioritization!X371&lt;&gt;"",Prioritization!X371,"")</f>
        <v/>
      </c>
      <c r="H363" s="75">
        <f>Prioritization!Y371</f>
        <v>0</v>
      </c>
      <c r="I363" s="75">
        <f t="shared" si="5"/>
        <v>150000</v>
      </c>
    </row>
    <row r="364" spans="1:9" ht="15">
      <c r="A364" s="4" t="str">
        <f>Prioritization!AA372</f>
        <v/>
      </c>
      <c r="B364" s="4" t="str">
        <f>IF(Prioritization!B372&lt;&gt;"",Prioritization!B372,"")</f>
        <v/>
      </c>
      <c r="C364" s="4" t="str">
        <f>IF(Prioritization!C372&lt;&gt;"",Prioritization!C372,"")</f>
        <v/>
      </c>
      <c r="D364" s="4" t="str">
        <f>IF(Prioritization!D372&lt;&gt;"",Prioritization!D372,"")</f>
        <v/>
      </c>
      <c r="E364" s="4" t="str">
        <f>IF(Prioritization!E372&lt;&gt;"",Prioritization!E372,"")</f>
        <v/>
      </c>
      <c r="F364" s="4" t="str">
        <f>IF(Prioritization!F372&lt;&gt;0,Prioritization!F372,"")</f>
        <v/>
      </c>
      <c r="G364" s="4" t="str">
        <f>IF(Prioritization!X372&lt;&gt;"",Prioritization!X372,"")</f>
        <v/>
      </c>
      <c r="H364" s="75">
        <f>Prioritization!Y372</f>
        <v>0</v>
      </c>
      <c r="I364" s="75">
        <f t="shared" si="5"/>
        <v>150000</v>
      </c>
    </row>
    <row r="365" spans="1:9" ht="15">
      <c r="A365" s="4" t="str">
        <f>Prioritization!AA373</f>
        <v/>
      </c>
      <c r="B365" s="4" t="str">
        <f>IF(Prioritization!B373&lt;&gt;"",Prioritization!B373,"")</f>
        <v/>
      </c>
      <c r="C365" s="4" t="str">
        <f>IF(Prioritization!C373&lt;&gt;"",Prioritization!C373,"")</f>
        <v/>
      </c>
      <c r="D365" s="4" t="str">
        <f>IF(Prioritization!D373&lt;&gt;"",Prioritization!D373,"")</f>
        <v/>
      </c>
      <c r="E365" s="4" t="str">
        <f>IF(Prioritization!E373&lt;&gt;"",Prioritization!E373,"")</f>
        <v/>
      </c>
      <c r="F365" s="4" t="str">
        <f>IF(Prioritization!F373&lt;&gt;0,Prioritization!F373,"")</f>
        <v/>
      </c>
      <c r="G365" s="4" t="str">
        <f>IF(Prioritization!X373&lt;&gt;"",Prioritization!X373,"")</f>
        <v/>
      </c>
      <c r="H365" s="75">
        <f>Prioritization!Y373</f>
        <v>0</v>
      </c>
      <c r="I365" s="75">
        <f t="shared" si="5"/>
        <v>150000</v>
      </c>
    </row>
    <row r="366" spans="1:9" ht="15">
      <c r="A366" s="4" t="str">
        <f>Prioritization!AA374</f>
        <v/>
      </c>
      <c r="B366" s="4" t="str">
        <f>IF(Prioritization!B374&lt;&gt;"",Prioritization!B374,"")</f>
        <v/>
      </c>
      <c r="C366" s="4" t="str">
        <f>IF(Prioritization!C374&lt;&gt;"",Prioritization!C374,"")</f>
        <v/>
      </c>
      <c r="D366" s="4" t="str">
        <f>IF(Prioritization!D374&lt;&gt;"",Prioritization!D374,"")</f>
        <v/>
      </c>
      <c r="E366" s="4" t="str">
        <f>IF(Prioritization!E374&lt;&gt;"",Prioritization!E374,"")</f>
        <v/>
      </c>
      <c r="F366" s="4" t="str">
        <f>IF(Prioritization!F374&lt;&gt;0,Prioritization!F374,"")</f>
        <v/>
      </c>
      <c r="G366" s="4" t="str">
        <f>IF(Prioritization!X374&lt;&gt;"",Prioritization!X374,"")</f>
        <v/>
      </c>
      <c r="H366" s="75">
        <f>Prioritization!Y374</f>
        <v>0</v>
      </c>
      <c r="I366" s="75">
        <f t="shared" si="5"/>
        <v>150000</v>
      </c>
    </row>
    <row r="367" spans="1:9" ht="15">
      <c r="A367" s="4" t="str">
        <f>Prioritization!AA375</f>
        <v/>
      </c>
      <c r="B367" s="4" t="str">
        <f>IF(Prioritization!B375&lt;&gt;"",Prioritization!B375,"")</f>
        <v/>
      </c>
      <c r="C367" s="4" t="str">
        <f>IF(Prioritization!C375&lt;&gt;"",Prioritization!C375,"")</f>
        <v/>
      </c>
      <c r="D367" s="4" t="str">
        <f>IF(Prioritization!D375&lt;&gt;"",Prioritization!D375,"")</f>
        <v/>
      </c>
      <c r="E367" s="4" t="str">
        <f>IF(Prioritization!E375&lt;&gt;"",Prioritization!E375,"")</f>
        <v/>
      </c>
      <c r="F367" s="4" t="str">
        <f>IF(Prioritization!F375&lt;&gt;0,Prioritization!F375,"")</f>
        <v/>
      </c>
      <c r="G367" s="4" t="str">
        <f>IF(Prioritization!X375&lt;&gt;"",Prioritization!X375,"")</f>
        <v/>
      </c>
      <c r="H367" s="75">
        <f>Prioritization!Y375</f>
        <v>0</v>
      </c>
      <c r="I367" s="75">
        <f t="shared" si="5"/>
        <v>150000</v>
      </c>
    </row>
    <row r="368" spans="1:9" ht="15">
      <c r="A368" s="4" t="str">
        <f>Prioritization!AA376</f>
        <v/>
      </c>
      <c r="B368" s="4" t="str">
        <f>IF(Prioritization!B376&lt;&gt;"",Prioritization!B376,"")</f>
        <v/>
      </c>
      <c r="C368" s="4" t="str">
        <f>IF(Prioritization!C376&lt;&gt;"",Prioritization!C376,"")</f>
        <v/>
      </c>
      <c r="D368" s="4" t="str">
        <f>IF(Prioritization!D376&lt;&gt;"",Prioritization!D376,"")</f>
        <v/>
      </c>
      <c r="E368" s="4" t="str">
        <f>IF(Prioritization!E376&lt;&gt;"",Prioritization!E376,"")</f>
        <v/>
      </c>
      <c r="F368" s="4" t="str">
        <f>IF(Prioritization!F376&lt;&gt;0,Prioritization!F376,"")</f>
        <v/>
      </c>
      <c r="G368" s="4" t="str">
        <f>IF(Prioritization!X376&lt;&gt;"",Prioritization!X376,"")</f>
        <v/>
      </c>
      <c r="H368" s="75">
        <f>Prioritization!Y376</f>
        <v>0</v>
      </c>
      <c r="I368" s="75">
        <f t="shared" si="5"/>
        <v>150000</v>
      </c>
    </row>
    <row r="369" spans="1:9" ht="15">
      <c r="A369" s="4" t="str">
        <f>Prioritization!AA377</f>
        <v/>
      </c>
      <c r="B369" s="4" t="str">
        <f>IF(Prioritization!B377&lt;&gt;"",Prioritization!B377,"")</f>
        <v/>
      </c>
      <c r="C369" s="4" t="str">
        <f>IF(Prioritization!C377&lt;&gt;"",Prioritization!C377,"")</f>
        <v/>
      </c>
      <c r="D369" s="4" t="str">
        <f>IF(Prioritization!D377&lt;&gt;"",Prioritization!D377,"")</f>
        <v/>
      </c>
      <c r="E369" s="4" t="str">
        <f>IF(Prioritization!E377&lt;&gt;"",Prioritization!E377,"")</f>
        <v/>
      </c>
      <c r="F369" s="4" t="str">
        <f>IF(Prioritization!F377&lt;&gt;0,Prioritization!F377,"")</f>
        <v/>
      </c>
      <c r="G369" s="4" t="str">
        <f>IF(Prioritization!X377&lt;&gt;"",Prioritization!X377,"")</f>
        <v/>
      </c>
      <c r="H369" s="75">
        <f>Prioritization!Y377</f>
        <v>0</v>
      </c>
      <c r="I369" s="75">
        <f t="shared" si="5"/>
        <v>150000</v>
      </c>
    </row>
    <row r="370" spans="1:9" ht="15">
      <c r="A370" s="4" t="str">
        <f>Prioritization!AA378</f>
        <v/>
      </c>
      <c r="B370" s="4" t="str">
        <f>IF(Prioritization!B378&lt;&gt;"",Prioritization!B378,"")</f>
        <v/>
      </c>
      <c r="C370" s="4" t="str">
        <f>IF(Prioritization!C378&lt;&gt;"",Prioritization!C378,"")</f>
        <v/>
      </c>
      <c r="D370" s="4" t="str">
        <f>IF(Prioritization!D378&lt;&gt;"",Prioritization!D378,"")</f>
        <v/>
      </c>
      <c r="E370" s="4" t="str">
        <f>IF(Prioritization!E378&lt;&gt;"",Prioritization!E378,"")</f>
        <v/>
      </c>
      <c r="F370" s="4" t="str">
        <f>IF(Prioritization!F378&lt;&gt;0,Prioritization!F378,"")</f>
        <v/>
      </c>
      <c r="G370" s="4" t="str">
        <f>IF(Prioritization!X378&lt;&gt;"",Prioritization!X378,"")</f>
        <v/>
      </c>
      <c r="H370" s="75">
        <f>Prioritization!Y378</f>
        <v>0</v>
      </c>
      <c r="I370" s="75">
        <f t="shared" si="5"/>
        <v>150000</v>
      </c>
    </row>
    <row r="371" spans="1:9" ht="15">
      <c r="A371" s="4" t="str">
        <f>Prioritization!AA379</f>
        <v/>
      </c>
      <c r="B371" s="4" t="str">
        <f>IF(Prioritization!B379&lt;&gt;"",Prioritization!B379,"")</f>
        <v/>
      </c>
      <c r="C371" s="4" t="str">
        <f>IF(Prioritization!C379&lt;&gt;"",Prioritization!C379,"")</f>
        <v/>
      </c>
      <c r="D371" s="4" t="str">
        <f>IF(Prioritization!D379&lt;&gt;"",Prioritization!D379,"")</f>
        <v/>
      </c>
      <c r="E371" s="4" t="str">
        <f>IF(Prioritization!E379&lt;&gt;"",Prioritization!E379,"")</f>
        <v/>
      </c>
      <c r="F371" s="4" t="str">
        <f>IF(Prioritization!F379&lt;&gt;0,Prioritization!F379,"")</f>
        <v/>
      </c>
      <c r="G371" s="4" t="str">
        <f>IF(Prioritization!X379&lt;&gt;"",Prioritization!X379,"")</f>
        <v/>
      </c>
      <c r="H371" s="75">
        <f>Prioritization!Y379</f>
        <v>0</v>
      </c>
      <c r="I371" s="75">
        <f t="shared" si="5"/>
        <v>150000</v>
      </c>
    </row>
    <row r="372" spans="1:9" ht="15">
      <c r="A372" s="4" t="str">
        <f>Prioritization!AA380</f>
        <v/>
      </c>
      <c r="B372" s="4" t="str">
        <f>IF(Prioritization!B380&lt;&gt;"",Prioritization!B380,"")</f>
        <v/>
      </c>
      <c r="C372" s="4" t="str">
        <f>IF(Prioritization!C380&lt;&gt;"",Prioritization!C380,"")</f>
        <v/>
      </c>
      <c r="D372" s="4" t="str">
        <f>IF(Prioritization!D380&lt;&gt;"",Prioritization!D380,"")</f>
        <v/>
      </c>
      <c r="E372" s="4" t="str">
        <f>IF(Prioritization!E380&lt;&gt;"",Prioritization!E380,"")</f>
        <v/>
      </c>
      <c r="F372" s="4" t="str">
        <f>IF(Prioritization!F380&lt;&gt;0,Prioritization!F380,"")</f>
        <v/>
      </c>
      <c r="G372" s="4" t="str">
        <f>IF(Prioritization!X380&lt;&gt;"",Prioritization!X380,"")</f>
        <v/>
      </c>
      <c r="H372" s="75">
        <f>Prioritization!Y380</f>
        <v>0</v>
      </c>
      <c r="I372" s="75">
        <f t="shared" si="5"/>
        <v>150000</v>
      </c>
    </row>
    <row r="373" spans="1:9" ht="15">
      <c r="A373" s="4" t="str">
        <f>Prioritization!AA381</f>
        <v/>
      </c>
      <c r="B373" s="4" t="str">
        <f>IF(Prioritization!B381&lt;&gt;"",Prioritization!B381,"")</f>
        <v/>
      </c>
      <c r="C373" s="4" t="str">
        <f>IF(Prioritization!C381&lt;&gt;"",Prioritization!C381,"")</f>
        <v/>
      </c>
      <c r="D373" s="4" t="str">
        <f>IF(Prioritization!D381&lt;&gt;"",Prioritization!D381,"")</f>
        <v/>
      </c>
      <c r="E373" s="4" t="str">
        <f>IF(Prioritization!E381&lt;&gt;"",Prioritization!E381,"")</f>
        <v/>
      </c>
      <c r="F373" s="4" t="str">
        <f>IF(Prioritization!F381&lt;&gt;0,Prioritization!F381,"")</f>
        <v/>
      </c>
      <c r="G373" s="4" t="str">
        <f>IF(Prioritization!X381&lt;&gt;"",Prioritization!X381,"")</f>
        <v/>
      </c>
      <c r="H373" s="75">
        <f>Prioritization!Y381</f>
        <v>0</v>
      </c>
      <c r="I373" s="75">
        <f t="shared" si="5"/>
        <v>150000</v>
      </c>
    </row>
    <row r="374" spans="1:9" ht="15">
      <c r="A374" s="4" t="str">
        <f>Prioritization!AA382</f>
        <v/>
      </c>
      <c r="B374" s="4" t="str">
        <f>IF(Prioritization!B382&lt;&gt;"",Prioritization!B382,"")</f>
        <v/>
      </c>
      <c r="C374" s="4" t="str">
        <f>IF(Prioritization!C382&lt;&gt;"",Prioritization!C382,"")</f>
        <v/>
      </c>
      <c r="D374" s="4" t="str">
        <f>IF(Prioritization!D382&lt;&gt;"",Prioritization!D382,"")</f>
        <v/>
      </c>
      <c r="E374" s="4" t="str">
        <f>IF(Prioritization!E382&lt;&gt;"",Prioritization!E382,"")</f>
        <v/>
      </c>
      <c r="F374" s="4" t="str">
        <f>IF(Prioritization!F382&lt;&gt;0,Prioritization!F382,"")</f>
        <v/>
      </c>
      <c r="G374" s="4" t="str">
        <f>IF(Prioritization!X382&lt;&gt;"",Prioritization!X382,"")</f>
        <v/>
      </c>
      <c r="H374" s="75">
        <f>Prioritization!Y382</f>
        <v>0</v>
      </c>
      <c r="I374" s="75">
        <f t="shared" si="5"/>
        <v>150000</v>
      </c>
    </row>
    <row r="375" spans="1:9" ht="15">
      <c r="A375" s="4" t="str">
        <f>Prioritization!AA383</f>
        <v/>
      </c>
      <c r="B375" s="4" t="str">
        <f>IF(Prioritization!B383&lt;&gt;"",Prioritization!B383,"")</f>
        <v/>
      </c>
      <c r="C375" s="4" t="str">
        <f>IF(Prioritization!C383&lt;&gt;"",Prioritization!C383,"")</f>
        <v/>
      </c>
      <c r="D375" s="4" t="str">
        <f>IF(Prioritization!D383&lt;&gt;"",Prioritization!D383,"")</f>
        <v/>
      </c>
      <c r="E375" s="4" t="str">
        <f>IF(Prioritization!E383&lt;&gt;"",Prioritization!E383,"")</f>
        <v/>
      </c>
      <c r="F375" s="4" t="str">
        <f>IF(Prioritization!F383&lt;&gt;0,Prioritization!F383,"")</f>
        <v/>
      </c>
      <c r="G375" s="4" t="str">
        <f>IF(Prioritization!X383&lt;&gt;"",Prioritization!X383,"")</f>
        <v/>
      </c>
      <c r="H375" s="75">
        <f>Prioritization!Y383</f>
        <v>0</v>
      </c>
      <c r="I375" s="75">
        <f t="shared" si="5"/>
        <v>150000</v>
      </c>
    </row>
    <row r="376" spans="1:9" ht="15">
      <c r="A376" s="4" t="str">
        <f>Prioritization!AA384</f>
        <v/>
      </c>
      <c r="B376" s="4" t="str">
        <f>IF(Prioritization!B384&lt;&gt;"",Prioritization!B384,"")</f>
        <v/>
      </c>
      <c r="C376" s="4" t="str">
        <f>IF(Prioritization!C384&lt;&gt;"",Prioritization!C384,"")</f>
        <v/>
      </c>
      <c r="D376" s="4" t="str">
        <f>IF(Prioritization!D384&lt;&gt;"",Prioritization!D384,"")</f>
        <v/>
      </c>
      <c r="E376" s="4" t="str">
        <f>IF(Prioritization!E384&lt;&gt;"",Prioritization!E384,"")</f>
        <v/>
      </c>
      <c r="F376" s="4" t="str">
        <f>IF(Prioritization!F384&lt;&gt;0,Prioritization!F384,"")</f>
        <v/>
      </c>
      <c r="G376" s="4" t="str">
        <f>IF(Prioritization!X384&lt;&gt;"",Prioritization!X384,"")</f>
        <v/>
      </c>
      <c r="H376" s="75">
        <f>Prioritization!Y384</f>
        <v>0</v>
      </c>
      <c r="I376" s="75">
        <f t="shared" si="5"/>
        <v>150000</v>
      </c>
    </row>
    <row r="377" spans="1:9" ht="15">
      <c r="A377" s="4" t="str">
        <f>Prioritization!AA385</f>
        <v/>
      </c>
      <c r="B377" s="4" t="str">
        <f>IF(Prioritization!B385&lt;&gt;"",Prioritization!B385,"")</f>
        <v/>
      </c>
      <c r="C377" s="4" t="str">
        <f>IF(Prioritization!C385&lt;&gt;"",Prioritization!C385,"")</f>
        <v/>
      </c>
      <c r="D377" s="4" t="str">
        <f>IF(Prioritization!D385&lt;&gt;"",Prioritization!D385,"")</f>
        <v/>
      </c>
      <c r="E377" s="4" t="str">
        <f>IF(Prioritization!E385&lt;&gt;"",Prioritization!E385,"")</f>
        <v/>
      </c>
      <c r="F377" s="4" t="str">
        <f>IF(Prioritization!F385&lt;&gt;0,Prioritization!F385,"")</f>
        <v/>
      </c>
      <c r="G377" s="4" t="str">
        <f>IF(Prioritization!X385&lt;&gt;"",Prioritization!X385,"")</f>
        <v/>
      </c>
      <c r="H377" s="75">
        <f>Prioritization!Y385</f>
        <v>0</v>
      </c>
      <c r="I377" s="75">
        <f t="shared" si="5"/>
        <v>150000</v>
      </c>
    </row>
    <row r="378" spans="1:9" ht="15">
      <c r="A378" s="4" t="str">
        <f>Prioritization!AA386</f>
        <v/>
      </c>
      <c r="B378" s="4" t="str">
        <f>IF(Prioritization!B386&lt;&gt;"",Prioritization!B386,"")</f>
        <v/>
      </c>
      <c r="C378" s="4" t="str">
        <f>IF(Prioritization!C386&lt;&gt;"",Prioritization!C386,"")</f>
        <v/>
      </c>
      <c r="D378" s="4" t="str">
        <f>IF(Prioritization!D386&lt;&gt;"",Prioritization!D386,"")</f>
        <v/>
      </c>
      <c r="E378" s="4" t="str">
        <f>IF(Prioritization!E386&lt;&gt;"",Prioritization!E386,"")</f>
        <v/>
      </c>
      <c r="F378" s="4" t="str">
        <f>IF(Prioritization!F386&lt;&gt;0,Prioritization!F386,"")</f>
        <v/>
      </c>
      <c r="G378" s="4" t="str">
        <f>IF(Prioritization!X386&lt;&gt;"",Prioritization!X386,"")</f>
        <v/>
      </c>
      <c r="H378" s="75">
        <f>Prioritization!Y386</f>
        <v>0</v>
      </c>
      <c r="I378" s="75">
        <f t="shared" si="5"/>
        <v>150000</v>
      </c>
    </row>
    <row r="379" spans="1:9" ht="15">
      <c r="A379" s="4" t="str">
        <f>Prioritization!AA387</f>
        <v/>
      </c>
      <c r="B379" s="4" t="str">
        <f>IF(Prioritization!B387&lt;&gt;"",Prioritization!B387,"")</f>
        <v/>
      </c>
      <c r="C379" s="4" t="str">
        <f>IF(Prioritization!C387&lt;&gt;"",Prioritization!C387,"")</f>
        <v/>
      </c>
      <c r="D379" s="4" t="str">
        <f>IF(Prioritization!D387&lt;&gt;"",Prioritization!D387,"")</f>
        <v/>
      </c>
      <c r="E379" s="4" t="str">
        <f>IF(Prioritization!E387&lt;&gt;"",Prioritization!E387,"")</f>
        <v/>
      </c>
      <c r="F379" s="4" t="str">
        <f>IF(Prioritization!F387&lt;&gt;0,Prioritization!F387,"")</f>
        <v/>
      </c>
      <c r="G379" s="4" t="str">
        <f>IF(Prioritization!X387&lt;&gt;"",Prioritization!X387,"")</f>
        <v/>
      </c>
      <c r="H379" s="75">
        <f>Prioritization!Y387</f>
        <v>0</v>
      </c>
      <c r="I379" s="75">
        <f t="shared" si="5"/>
        <v>150000</v>
      </c>
    </row>
    <row r="380" spans="1:9" ht="15">
      <c r="A380" s="4" t="str">
        <f>Prioritization!AA388</f>
        <v/>
      </c>
      <c r="B380" s="4" t="str">
        <f>IF(Prioritization!B388&lt;&gt;"",Prioritization!B388,"")</f>
        <v/>
      </c>
      <c r="C380" s="4" t="str">
        <f>IF(Prioritization!C388&lt;&gt;"",Prioritization!C388,"")</f>
        <v/>
      </c>
      <c r="D380" s="4" t="str">
        <f>IF(Prioritization!D388&lt;&gt;"",Prioritization!D388,"")</f>
        <v/>
      </c>
      <c r="E380" s="4" t="str">
        <f>IF(Prioritization!E388&lt;&gt;"",Prioritization!E388,"")</f>
        <v/>
      </c>
      <c r="F380" s="4" t="str">
        <f>IF(Prioritization!F388&lt;&gt;0,Prioritization!F388,"")</f>
        <v/>
      </c>
      <c r="G380" s="4" t="str">
        <f>IF(Prioritization!X388&lt;&gt;"",Prioritization!X388,"")</f>
        <v/>
      </c>
      <c r="H380" s="75">
        <f>Prioritization!Y388</f>
        <v>0</v>
      </c>
      <c r="I380" s="75">
        <f t="shared" si="5"/>
        <v>150000</v>
      </c>
    </row>
    <row r="381" spans="1:9" ht="15">
      <c r="A381" s="4" t="str">
        <f>Prioritization!AA389</f>
        <v/>
      </c>
      <c r="B381" s="4" t="str">
        <f>IF(Prioritization!B389&lt;&gt;"",Prioritization!B389,"")</f>
        <v/>
      </c>
      <c r="C381" s="4" t="str">
        <f>IF(Prioritization!C389&lt;&gt;"",Prioritization!C389,"")</f>
        <v/>
      </c>
      <c r="D381" s="4" t="str">
        <f>IF(Prioritization!D389&lt;&gt;"",Prioritization!D389,"")</f>
        <v/>
      </c>
      <c r="E381" s="4" t="str">
        <f>IF(Prioritization!E389&lt;&gt;"",Prioritization!E389,"")</f>
        <v/>
      </c>
      <c r="F381" s="4" t="str">
        <f>IF(Prioritization!F389&lt;&gt;0,Prioritization!F389,"")</f>
        <v/>
      </c>
      <c r="G381" s="4" t="str">
        <f>IF(Prioritization!X389&lt;&gt;"",Prioritization!X389,"")</f>
        <v/>
      </c>
      <c r="H381" s="75">
        <f>Prioritization!Y389</f>
        <v>0</v>
      </c>
      <c r="I381" s="75">
        <f t="shared" si="5"/>
        <v>150000</v>
      </c>
    </row>
    <row r="382" spans="1:9" ht="15">
      <c r="A382" s="4" t="str">
        <f>Prioritization!AA390</f>
        <v/>
      </c>
      <c r="B382" s="4" t="str">
        <f>IF(Prioritization!B390&lt;&gt;"",Prioritization!B390,"")</f>
        <v/>
      </c>
      <c r="C382" s="4" t="str">
        <f>IF(Prioritization!C390&lt;&gt;"",Prioritization!C390,"")</f>
        <v/>
      </c>
      <c r="D382" s="4" t="str">
        <f>IF(Prioritization!D390&lt;&gt;"",Prioritization!D390,"")</f>
        <v/>
      </c>
      <c r="E382" s="4" t="str">
        <f>IF(Prioritization!E390&lt;&gt;"",Prioritization!E390,"")</f>
        <v/>
      </c>
      <c r="F382" s="4" t="str">
        <f>IF(Prioritization!F390&lt;&gt;0,Prioritization!F390,"")</f>
        <v/>
      </c>
      <c r="G382" s="4" t="str">
        <f>IF(Prioritization!X390&lt;&gt;"",Prioritization!X390,"")</f>
        <v/>
      </c>
      <c r="H382" s="75">
        <f>Prioritization!Y390</f>
        <v>0</v>
      </c>
      <c r="I382" s="75">
        <f t="shared" si="5"/>
        <v>150000</v>
      </c>
    </row>
    <row r="383" spans="1:9" ht="15">
      <c r="A383" s="4" t="str">
        <f>Prioritization!AA391</f>
        <v/>
      </c>
      <c r="B383" s="4" t="str">
        <f>IF(Prioritization!B391&lt;&gt;"",Prioritization!B391,"")</f>
        <v/>
      </c>
      <c r="C383" s="4" t="str">
        <f>IF(Prioritization!C391&lt;&gt;"",Prioritization!C391,"")</f>
        <v/>
      </c>
      <c r="D383" s="4" t="str">
        <f>IF(Prioritization!D391&lt;&gt;"",Prioritization!D391,"")</f>
        <v/>
      </c>
      <c r="E383" s="4" t="str">
        <f>IF(Prioritization!E391&lt;&gt;"",Prioritization!E391,"")</f>
        <v/>
      </c>
      <c r="F383" s="4" t="str">
        <f>IF(Prioritization!F391&lt;&gt;0,Prioritization!F391,"")</f>
        <v/>
      </c>
      <c r="G383" s="4" t="str">
        <f>IF(Prioritization!X391&lt;&gt;"",Prioritization!X391,"")</f>
        <v/>
      </c>
      <c r="H383" s="75">
        <f>Prioritization!Y391</f>
        <v>0</v>
      </c>
      <c r="I383" s="75">
        <f t="shared" si="5"/>
        <v>150000</v>
      </c>
    </row>
    <row r="384" spans="1:9" ht="15">
      <c r="A384" s="4" t="str">
        <f>Prioritization!AA392</f>
        <v/>
      </c>
      <c r="B384" s="4" t="str">
        <f>IF(Prioritization!B392&lt;&gt;"",Prioritization!B392,"")</f>
        <v/>
      </c>
      <c r="C384" s="4" t="str">
        <f>IF(Prioritization!C392&lt;&gt;"",Prioritization!C392,"")</f>
        <v/>
      </c>
      <c r="D384" s="4" t="str">
        <f>IF(Prioritization!D392&lt;&gt;"",Prioritization!D392,"")</f>
        <v/>
      </c>
      <c r="E384" s="4" t="str">
        <f>IF(Prioritization!E392&lt;&gt;"",Prioritization!E392,"")</f>
        <v/>
      </c>
      <c r="F384" s="4" t="str">
        <f>IF(Prioritization!F392&lt;&gt;0,Prioritization!F392,"")</f>
        <v/>
      </c>
      <c r="G384" s="4" t="str">
        <f>IF(Prioritization!X392&lt;&gt;"",Prioritization!X392,"")</f>
        <v/>
      </c>
      <c r="H384" s="75">
        <f>Prioritization!Y392</f>
        <v>0</v>
      </c>
      <c r="I384" s="75">
        <f t="shared" si="5"/>
        <v>150000</v>
      </c>
    </row>
    <row r="385" spans="1:9" ht="15">
      <c r="A385" s="4" t="str">
        <f>Prioritization!AA393</f>
        <v/>
      </c>
      <c r="B385" s="4" t="str">
        <f>IF(Prioritization!B393&lt;&gt;"",Prioritization!B393,"")</f>
        <v/>
      </c>
      <c r="C385" s="4" t="str">
        <f>IF(Prioritization!C393&lt;&gt;"",Prioritization!C393,"")</f>
        <v/>
      </c>
      <c r="D385" s="4" t="str">
        <f>IF(Prioritization!D393&lt;&gt;"",Prioritization!D393,"")</f>
        <v/>
      </c>
      <c r="E385" s="4" t="str">
        <f>IF(Prioritization!E393&lt;&gt;"",Prioritization!E393,"")</f>
        <v/>
      </c>
      <c r="F385" s="4" t="str">
        <f>IF(Prioritization!F393&lt;&gt;0,Prioritization!F393,"")</f>
        <v/>
      </c>
      <c r="G385" s="4" t="str">
        <f>IF(Prioritization!X393&lt;&gt;"",Prioritization!X393,"")</f>
        <v/>
      </c>
      <c r="H385" s="75">
        <f>Prioritization!Y393</f>
        <v>0</v>
      </c>
      <c r="I385" s="75">
        <f t="shared" si="5"/>
        <v>150000</v>
      </c>
    </row>
    <row r="386" spans="1:9" ht="15">
      <c r="A386" s="4" t="str">
        <f>Prioritization!AA394</f>
        <v/>
      </c>
      <c r="B386" s="4" t="str">
        <f>IF(Prioritization!B394&lt;&gt;"",Prioritization!B394,"")</f>
        <v/>
      </c>
      <c r="C386" s="4" t="str">
        <f>IF(Prioritization!C394&lt;&gt;"",Prioritization!C394,"")</f>
        <v/>
      </c>
      <c r="D386" s="4" t="str">
        <f>IF(Prioritization!D394&lt;&gt;"",Prioritization!D394,"")</f>
        <v/>
      </c>
      <c r="E386" s="4" t="str">
        <f>IF(Prioritization!E394&lt;&gt;"",Prioritization!E394,"")</f>
        <v/>
      </c>
      <c r="F386" s="4" t="str">
        <f>IF(Prioritization!F394&lt;&gt;0,Prioritization!F394,"")</f>
        <v/>
      </c>
      <c r="G386" s="4" t="str">
        <f>IF(Prioritization!X394&lt;&gt;"",Prioritization!X394,"")</f>
        <v/>
      </c>
      <c r="H386" s="75">
        <f>Prioritization!Y394</f>
        <v>0</v>
      </c>
      <c r="I386" s="75">
        <f t="shared" si="5"/>
        <v>150000</v>
      </c>
    </row>
    <row r="387" spans="1:9" ht="15">
      <c r="A387" s="4" t="str">
        <f>Prioritization!AA395</f>
        <v/>
      </c>
      <c r="B387" s="4" t="str">
        <f>IF(Prioritization!B395&lt;&gt;"",Prioritization!B395,"")</f>
        <v/>
      </c>
      <c r="C387" s="4" t="str">
        <f>IF(Prioritization!C395&lt;&gt;"",Prioritization!C395,"")</f>
        <v/>
      </c>
      <c r="D387" s="4" t="str">
        <f>IF(Prioritization!D395&lt;&gt;"",Prioritization!D395,"")</f>
        <v/>
      </c>
      <c r="E387" s="4" t="str">
        <f>IF(Prioritization!E395&lt;&gt;"",Prioritization!E395,"")</f>
        <v/>
      </c>
      <c r="F387" s="4" t="str">
        <f>IF(Prioritization!F395&lt;&gt;0,Prioritization!F395,"")</f>
        <v/>
      </c>
      <c r="G387" s="4" t="str">
        <f>IF(Prioritization!X395&lt;&gt;"",Prioritization!X395,"")</f>
        <v/>
      </c>
      <c r="H387" s="75">
        <f>Prioritization!Y395</f>
        <v>0</v>
      </c>
      <c r="I387" s="75">
        <f t="shared" si="5"/>
        <v>150000</v>
      </c>
    </row>
    <row r="388" spans="1:9" ht="15">
      <c r="A388" s="4" t="str">
        <f>Prioritization!AA396</f>
        <v/>
      </c>
      <c r="B388" s="4" t="str">
        <f>IF(Prioritization!B396&lt;&gt;"",Prioritization!B396,"")</f>
        <v/>
      </c>
      <c r="C388" s="4" t="str">
        <f>IF(Prioritization!C396&lt;&gt;"",Prioritization!C396,"")</f>
        <v/>
      </c>
      <c r="D388" s="4" t="str">
        <f>IF(Prioritization!D396&lt;&gt;"",Prioritization!D396,"")</f>
        <v/>
      </c>
      <c r="E388" s="4" t="str">
        <f>IF(Prioritization!E396&lt;&gt;"",Prioritization!E396,"")</f>
        <v/>
      </c>
      <c r="F388" s="4" t="str">
        <f>IF(Prioritization!F396&lt;&gt;0,Prioritization!F396,"")</f>
        <v/>
      </c>
      <c r="G388" s="4" t="str">
        <f>IF(Prioritization!X396&lt;&gt;"",Prioritization!X396,"")</f>
        <v/>
      </c>
      <c r="H388" s="75">
        <f>Prioritization!Y396</f>
        <v>0</v>
      </c>
      <c r="I388" s="75">
        <f t="shared" si="5"/>
        <v>150000</v>
      </c>
    </row>
    <row r="389" spans="1:9" ht="15">
      <c r="A389" s="4" t="str">
        <f>Prioritization!AA397</f>
        <v/>
      </c>
      <c r="B389" s="4" t="str">
        <f>IF(Prioritization!B397&lt;&gt;"",Prioritization!B397,"")</f>
        <v/>
      </c>
      <c r="C389" s="4" t="str">
        <f>IF(Prioritization!C397&lt;&gt;"",Prioritization!C397,"")</f>
        <v/>
      </c>
      <c r="D389" s="4" t="str">
        <f>IF(Prioritization!D397&lt;&gt;"",Prioritization!D397,"")</f>
        <v/>
      </c>
      <c r="E389" s="4" t="str">
        <f>IF(Prioritization!E397&lt;&gt;"",Prioritization!E397,"")</f>
        <v/>
      </c>
      <c r="F389" s="4" t="str">
        <f>IF(Prioritization!F397&lt;&gt;0,Prioritization!F397,"")</f>
        <v/>
      </c>
      <c r="G389" s="4" t="str">
        <f>IF(Prioritization!X397&lt;&gt;"",Prioritization!X397,"")</f>
        <v/>
      </c>
      <c r="H389" s="75">
        <f>Prioritization!Y397</f>
        <v>0</v>
      </c>
      <c r="I389" s="75">
        <f aca="true" t="shared" si="6" ref="I389:I452">I388-H389</f>
        <v>150000</v>
      </c>
    </row>
    <row r="390" spans="1:9" ht="15">
      <c r="A390" s="4" t="str">
        <f>Prioritization!AA398</f>
        <v/>
      </c>
      <c r="B390" s="4" t="str">
        <f>IF(Prioritization!B398&lt;&gt;"",Prioritization!B398,"")</f>
        <v/>
      </c>
      <c r="C390" s="4" t="str">
        <f>IF(Prioritization!C398&lt;&gt;"",Prioritization!C398,"")</f>
        <v/>
      </c>
      <c r="D390" s="4" t="str">
        <f>IF(Prioritization!D398&lt;&gt;"",Prioritization!D398,"")</f>
        <v/>
      </c>
      <c r="E390" s="4" t="str">
        <f>IF(Prioritization!E398&lt;&gt;"",Prioritization!E398,"")</f>
        <v/>
      </c>
      <c r="F390" s="4" t="str">
        <f>IF(Prioritization!F398&lt;&gt;0,Prioritization!F398,"")</f>
        <v/>
      </c>
      <c r="G390" s="4" t="str">
        <f>IF(Prioritization!X398&lt;&gt;"",Prioritization!X398,"")</f>
        <v/>
      </c>
      <c r="H390" s="75">
        <f>Prioritization!Y398</f>
        <v>0</v>
      </c>
      <c r="I390" s="75">
        <f t="shared" si="6"/>
        <v>150000</v>
      </c>
    </row>
    <row r="391" spans="1:9" ht="15">
      <c r="A391" s="4" t="str">
        <f>Prioritization!AA399</f>
        <v/>
      </c>
      <c r="B391" s="4" t="str">
        <f>IF(Prioritization!B399&lt;&gt;"",Prioritization!B399,"")</f>
        <v/>
      </c>
      <c r="C391" s="4" t="str">
        <f>IF(Prioritization!C399&lt;&gt;"",Prioritization!C399,"")</f>
        <v/>
      </c>
      <c r="D391" s="4" t="str">
        <f>IF(Prioritization!D399&lt;&gt;"",Prioritization!D399,"")</f>
        <v/>
      </c>
      <c r="E391" s="4" t="str">
        <f>IF(Prioritization!E399&lt;&gt;"",Prioritization!E399,"")</f>
        <v/>
      </c>
      <c r="F391" s="4" t="str">
        <f>IF(Prioritization!F399&lt;&gt;0,Prioritization!F399,"")</f>
        <v/>
      </c>
      <c r="G391" s="4" t="str">
        <f>IF(Prioritization!X399&lt;&gt;"",Prioritization!X399,"")</f>
        <v/>
      </c>
      <c r="H391" s="75">
        <f>Prioritization!Y399</f>
        <v>0</v>
      </c>
      <c r="I391" s="75">
        <f t="shared" si="6"/>
        <v>150000</v>
      </c>
    </row>
    <row r="392" spans="1:9" ht="15">
      <c r="A392" s="4" t="str">
        <f>Prioritization!AA400</f>
        <v/>
      </c>
      <c r="B392" s="4" t="str">
        <f>IF(Prioritization!B400&lt;&gt;"",Prioritization!B400,"")</f>
        <v/>
      </c>
      <c r="C392" s="4" t="str">
        <f>IF(Prioritization!C400&lt;&gt;"",Prioritization!C400,"")</f>
        <v/>
      </c>
      <c r="D392" s="4" t="str">
        <f>IF(Prioritization!D400&lt;&gt;"",Prioritization!D400,"")</f>
        <v/>
      </c>
      <c r="E392" s="4" t="str">
        <f>IF(Prioritization!E400&lt;&gt;"",Prioritization!E400,"")</f>
        <v/>
      </c>
      <c r="F392" s="4" t="str">
        <f>IF(Prioritization!F400&lt;&gt;0,Prioritization!F400,"")</f>
        <v/>
      </c>
      <c r="G392" s="4" t="str">
        <f>IF(Prioritization!X400&lt;&gt;"",Prioritization!X400,"")</f>
        <v/>
      </c>
      <c r="H392" s="75">
        <f>Prioritization!Y400</f>
        <v>0</v>
      </c>
      <c r="I392" s="75">
        <f t="shared" si="6"/>
        <v>150000</v>
      </c>
    </row>
    <row r="393" spans="1:9" ht="15">
      <c r="A393" s="4" t="str">
        <f>Prioritization!AA401</f>
        <v/>
      </c>
      <c r="B393" s="4" t="str">
        <f>IF(Prioritization!B401&lt;&gt;"",Prioritization!B401,"")</f>
        <v/>
      </c>
      <c r="C393" s="4" t="str">
        <f>IF(Prioritization!C401&lt;&gt;"",Prioritization!C401,"")</f>
        <v/>
      </c>
      <c r="D393" s="4" t="str">
        <f>IF(Prioritization!D401&lt;&gt;"",Prioritization!D401,"")</f>
        <v/>
      </c>
      <c r="E393" s="4" t="str">
        <f>IF(Prioritization!E401&lt;&gt;"",Prioritization!E401,"")</f>
        <v/>
      </c>
      <c r="F393" s="4" t="str">
        <f>IF(Prioritization!F401&lt;&gt;0,Prioritization!F401,"")</f>
        <v/>
      </c>
      <c r="G393" s="4" t="str">
        <f>IF(Prioritization!X401&lt;&gt;"",Prioritization!X401,"")</f>
        <v/>
      </c>
      <c r="H393" s="75">
        <f>Prioritization!Y401</f>
        <v>0</v>
      </c>
      <c r="I393" s="75">
        <f t="shared" si="6"/>
        <v>150000</v>
      </c>
    </row>
    <row r="394" spans="1:9" ht="15">
      <c r="A394" s="4" t="str">
        <f>Prioritization!AA402</f>
        <v/>
      </c>
      <c r="B394" s="4" t="str">
        <f>IF(Prioritization!B402&lt;&gt;"",Prioritization!B402,"")</f>
        <v/>
      </c>
      <c r="C394" s="4" t="str">
        <f>IF(Prioritization!C402&lt;&gt;"",Prioritization!C402,"")</f>
        <v/>
      </c>
      <c r="D394" s="4" t="str">
        <f>IF(Prioritization!D402&lt;&gt;"",Prioritization!D402,"")</f>
        <v/>
      </c>
      <c r="E394" s="4" t="str">
        <f>IF(Prioritization!E402&lt;&gt;"",Prioritization!E402,"")</f>
        <v/>
      </c>
      <c r="F394" s="4" t="str">
        <f>IF(Prioritization!F402&lt;&gt;0,Prioritization!F402,"")</f>
        <v/>
      </c>
      <c r="G394" s="4" t="str">
        <f>IF(Prioritization!X402&lt;&gt;"",Prioritization!X402,"")</f>
        <v/>
      </c>
      <c r="H394" s="75">
        <f>Prioritization!Y402</f>
        <v>0</v>
      </c>
      <c r="I394" s="75">
        <f t="shared" si="6"/>
        <v>150000</v>
      </c>
    </row>
    <row r="395" spans="1:9" ht="15">
      <c r="A395" s="4" t="str">
        <f>Prioritization!AA403</f>
        <v/>
      </c>
      <c r="B395" s="4" t="str">
        <f>IF(Prioritization!B403&lt;&gt;"",Prioritization!B403,"")</f>
        <v/>
      </c>
      <c r="C395" s="4" t="str">
        <f>IF(Prioritization!C403&lt;&gt;"",Prioritization!C403,"")</f>
        <v/>
      </c>
      <c r="D395" s="4" t="str">
        <f>IF(Prioritization!D403&lt;&gt;"",Prioritization!D403,"")</f>
        <v/>
      </c>
      <c r="E395" s="4" t="str">
        <f>IF(Prioritization!E403&lt;&gt;"",Prioritization!E403,"")</f>
        <v/>
      </c>
      <c r="F395" s="4" t="str">
        <f>IF(Prioritization!F403&lt;&gt;0,Prioritization!F403,"")</f>
        <v/>
      </c>
      <c r="G395" s="4" t="str">
        <f>IF(Prioritization!X403&lt;&gt;"",Prioritization!X403,"")</f>
        <v/>
      </c>
      <c r="H395" s="75">
        <f>Prioritization!Y403</f>
        <v>0</v>
      </c>
      <c r="I395" s="75">
        <f t="shared" si="6"/>
        <v>150000</v>
      </c>
    </row>
    <row r="396" spans="1:9" ht="15">
      <c r="A396" s="4" t="str">
        <f>Prioritization!AA404</f>
        <v/>
      </c>
      <c r="B396" s="4" t="str">
        <f>IF(Prioritization!B404&lt;&gt;"",Prioritization!B404,"")</f>
        <v/>
      </c>
      <c r="C396" s="4" t="str">
        <f>IF(Prioritization!C404&lt;&gt;"",Prioritization!C404,"")</f>
        <v/>
      </c>
      <c r="D396" s="4" t="str">
        <f>IF(Prioritization!D404&lt;&gt;"",Prioritization!D404,"")</f>
        <v/>
      </c>
      <c r="E396" s="4" t="str">
        <f>IF(Prioritization!E404&lt;&gt;"",Prioritization!E404,"")</f>
        <v/>
      </c>
      <c r="F396" s="4" t="str">
        <f>IF(Prioritization!F404&lt;&gt;0,Prioritization!F404,"")</f>
        <v/>
      </c>
      <c r="G396" s="4" t="str">
        <f>IF(Prioritization!X404&lt;&gt;"",Prioritization!X404,"")</f>
        <v/>
      </c>
      <c r="H396" s="75">
        <f>Prioritization!Y404</f>
        <v>0</v>
      </c>
      <c r="I396" s="75">
        <f t="shared" si="6"/>
        <v>150000</v>
      </c>
    </row>
    <row r="397" spans="1:9" ht="15">
      <c r="A397" s="4" t="str">
        <f>Prioritization!AA405</f>
        <v/>
      </c>
      <c r="B397" s="4" t="str">
        <f>IF(Prioritization!B405&lt;&gt;"",Prioritization!B405,"")</f>
        <v/>
      </c>
      <c r="C397" s="4" t="str">
        <f>IF(Prioritization!C405&lt;&gt;"",Prioritization!C405,"")</f>
        <v/>
      </c>
      <c r="D397" s="4" t="str">
        <f>IF(Prioritization!D405&lt;&gt;"",Prioritization!D405,"")</f>
        <v/>
      </c>
      <c r="E397" s="4" t="str">
        <f>IF(Prioritization!E405&lt;&gt;"",Prioritization!E405,"")</f>
        <v/>
      </c>
      <c r="F397" s="4" t="str">
        <f>IF(Prioritization!F405&lt;&gt;0,Prioritization!F405,"")</f>
        <v/>
      </c>
      <c r="G397" s="4" t="str">
        <f>IF(Prioritization!X405&lt;&gt;"",Prioritization!X405,"")</f>
        <v/>
      </c>
      <c r="H397" s="75">
        <f>Prioritization!Y405</f>
        <v>0</v>
      </c>
      <c r="I397" s="75">
        <f t="shared" si="6"/>
        <v>150000</v>
      </c>
    </row>
    <row r="398" spans="1:9" ht="15">
      <c r="A398" s="4" t="str">
        <f>Prioritization!AA406</f>
        <v/>
      </c>
      <c r="B398" s="4" t="str">
        <f>IF(Prioritization!B406&lt;&gt;"",Prioritization!B406,"")</f>
        <v/>
      </c>
      <c r="C398" s="4" t="str">
        <f>IF(Prioritization!C406&lt;&gt;"",Prioritization!C406,"")</f>
        <v/>
      </c>
      <c r="D398" s="4" t="str">
        <f>IF(Prioritization!D406&lt;&gt;"",Prioritization!D406,"")</f>
        <v/>
      </c>
      <c r="E398" s="4" t="str">
        <f>IF(Prioritization!E406&lt;&gt;"",Prioritization!E406,"")</f>
        <v/>
      </c>
      <c r="F398" s="4" t="str">
        <f>IF(Prioritization!F406&lt;&gt;0,Prioritization!F406,"")</f>
        <v/>
      </c>
      <c r="G398" s="4" t="str">
        <f>IF(Prioritization!X406&lt;&gt;"",Prioritization!X406,"")</f>
        <v/>
      </c>
      <c r="H398" s="75">
        <f>Prioritization!Y406</f>
        <v>0</v>
      </c>
      <c r="I398" s="75">
        <f t="shared" si="6"/>
        <v>150000</v>
      </c>
    </row>
    <row r="399" spans="1:9" ht="15">
      <c r="A399" s="4" t="str">
        <f>Prioritization!AA407</f>
        <v/>
      </c>
      <c r="B399" s="4" t="str">
        <f>IF(Prioritization!B407&lt;&gt;"",Prioritization!B407,"")</f>
        <v/>
      </c>
      <c r="C399" s="4" t="str">
        <f>IF(Prioritization!C407&lt;&gt;"",Prioritization!C407,"")</f>
        <v/>
      </c>
      <c r="D399" s="4" t="str">
        <f>IF(Prioritization!D407&lt;&gt;"",Prioritization!D407,"")</f>
        <v/>
      </c>
      <c r="E399" s="4" t="str">
        <f>IF(Prioritization!E407&lt;&gt;"",Prioritization!E407,"")</f>
        <v/>
      </c>
      <c r="F399" s="4" t="str">
        <f>IF(Prioritization!F407&lt;&gt;0,Prioritization!F407,"")</f>
        <v/>
      </c>
      <c r="G399" s="4" t="str">
        <f>IF(Prioritization!X407&lt;&gt;"",Prioritization!X407,"")</f>
        <v/>
      </c>
      <c r="H399" s="75">
        <f>Prioritization!Y407</f>
        <v>0</v>
      </c>
      <c r="I399" s="75">
        <f t="shared" si="6"/>
        <v>150000</v>
      </c>
    </row>
    <row r="400" spans="1:9" ht="15">
      <c r="A400" s="4" t="str">
        <f>Prioritization!AA408</f>
        <v/>
      </c>
      <c r="B400" s="4" t="str">
        <f>IF(Prioritization!B408&lt;&gt;"",Prioritization!B408,"")</f>
        <v/>
      </c>
      <c r="C400" s="4" t="str">
        <f>IF(Prioritization!C408&lt;&gt;"",Prioritization!C408,"")</f>
        <v/>
      </c>
      <c r="D400" s="4" t="str">
        <f>IF(Prioritization!D408&lt;&gt;"",Prioritization!D408,"")</f>
        <v/>
      </c>
      <c r="E400" s="4" t="str">
        <f>IF(Prioritization!E408&lt;&gt;"",Prioritization!E408,"")</f>
        <v/>
      </c>
      <c r="F400" s="4" t="str">
        <f>IF(Prioritization!F408&lt;&gt;0,Prioritization!F408,"")</f>
        <v/>
      </c>
      <c r="G400" s="4" t="str">
        <f>IF(Prioritization!X408&lt;&gt;"",Prioritization!X408,"")</f>
        <v/>
      </c>
      <c r="H400" s="75">
        <f>Prioritization!Y408</f>
        <v>0</v>
      </c>
      <c r="I400" s="75">
        <f t="shared" si="6"/>
        <v>150000</v>
      </c>
    </row>
    <row r="401" spans="1:9" ht="15">
      <c r="A401" s="4" t="str">
        <f>Prioritization!AA409</f>
        <v/>
      </c>
      <c r="B401" s="4" t="str">
        <f>IF(Prioritization!B409&lt;&gt;"",Prioritization!B409,"")</f>
        <v/>
      </c>
      <c r="C401" s="4" t="str">
        <f>IF(Prioritization!C409&lt;&gt;"",Prioritization!C409,"")</f>
        <v/>
      </c>
      <c r="D401" s="4" t="str">
        <f>IF(Prioritization!D409&lt;&gt;"",Prioritization!D409,"")</f>
        <v/>
      </c>
      <c r="E401" s="4" t="str">
        <f>IF(Prioritization!E409&lt;&gt;"",Prioritization!E409,"")</f>
        <v/>
      </c>
      <c r="F401" s="4" t="str">
        <f>IF(Prioritization!F409&lt;&gt;0,Prioritization!F409,"")</f>
        <v/>
      </c>
      <c r="G401" s="4" t="str">
        <f>IF(Prioritization!X409&lt;&gt;"",Prioritization!X409,"")</f>
        <v/>
      </c>
      <c r="H401" s="75">
        <f>Prioritization!Y409</f>
        <v>0</v>
      </c>
      <c r="I401" s="75">
        <f t="shared" si="6"/>
        <v>150000</v>
      </c>
    </row>
    <row r="402" spans="1:9" ht="15">
      <c r="A402" s="4" t="str">
        <f>Prioritization!AA410</f>
        <v/>
      </c>
      <c r="B402" s="4" t="str">
        <f>IF(Prioritization!B410&lt;&gt;"",Prioritization!B410,"")</f>
        <v/>
      </c>
      <c r="C402" s="4" t="str">
        <f>IF(Prioritization!C410&lt;&gt;"",Prioritization!C410,"")</f>
        <v/>
      </c>
      <c r="D402" s="4" t="str">
        <f>IF(Prioritization!D410&lt;&gt;"",Prioritization!D410,"")</f>
        <v/>
      </c>
      <c r="E402" s="4" t="str">
        <f>IF(Prioritization!E410&lt;&gt;"",Prioritization!E410,"")</f>
        <v/>
      </c>
      <c r="F402" s="4" t="str">
        <f>IF(Prioritization!F410&lt;&gt;0,Prioritization!F410,"")</f>
        <v/>
      </c>
      <c r="G402" s="4" t="str">
        <f>IF(Prioritization!X410&lt;&gt;"",Prioritization!X410,"")</f>
        <v/>
      </c>
      <c r="H402" s="75">
        <f>Prioritization!Y410</f>
        <v>0</v>
      </c>
      <c r="I402" s="75">
        <f t="shared" si="6"/>
        <v>150000</v>
      </c>
    </row>
    <row r="403" spans="1:9" ht="15">
      <c r="A403" s="4" t="str">
        <f>Prioritization!AA411</f>
        <v/>
      </c>
      <c r="B403" s="4" t="str">
        <f>IF(Prioritization!B411&lt;&gt;"",Prioritization!B411,"")</f>
        <v/>
      </c>
      <c r="C403" s="4" t="str">
        <f>IF(Prioritization!C411&lt;&gt;"",Prioritization!C411,"")</f>
        <v/>
      </c>
      <c r="D403" s="4" t="str">
        <f>IF(Prioritization!D411&lt;&gt;"",Prioritization!D411,"")</f>
        <v/>
      </c>
      <c r="E403" s="4" t="str">
        <f>IF(Prioritization!E411&lt;&gt;"",Prioritization!E411,"")</f>
        <v/>
      </c>
      <c r="F403" s="4" t="str">
        <f>IF(Prioritization!F411&lt;&gt;0,Prioritization!F411,"")</f>
        <v/>
      </c>
      <c r="G403" s="4" t="str">
        <f>IF(Prioritization!X411&lt;&gt;"",Prioritization!X411,"")</f>
        <v/>
      </c>
      <c r="H403" s="75">
        <f>Prioritization!Y411</f>
        <v>0</v>
      </c>
      <c r="I403" s="75">
        <f t="shared" si="6"/>
        <v>150000</v>
      </c>
    </row>
    <row r="404" spans="1:9" ht="15">
      <c r="A404" s="4" t="str">
        <f>Prioritization!AA412</f>
        <v/>
      </c>
      <c r="B404" s="4" t="str">
        <f>IF(Prioritization!B412&lt;&gt;"",Prioritization!B412,"")</f>
        <v/>
      </c>
      <c r="C404" s="4" t="str">
        <f>IF(Prioritization!C412&lt;&gt;"",Prioritization!C412,"")</f>
        <v/>
      </c>
      <c r="D404" s="4" t="str">
        <f>IF(Prioritization!D412&lt;&gt;"",Prioritization!D412,"")</f>
        <v/>
      </c>
      <c r="E404" s="4" t="str">
        <f>IF(Prioritization!E412&lt;&gt;"",Prioritization!E412,"")</f>
        <v/>
      </c>
      <c r="F404" s="4" t="str">
        <f>IF(Prioritization!F412&lt;&gt;0,Prioritization!F412,"")</f>
        <v/>
      </c>
      <c r="G404" s="4" t="str">
        <f>IF(Prioritization!X412&lt;&gt;"",Prioritization!X412,"")</f>
        <v/>
      </c>
      <c r="H404" s="75">
        <f>Prioritization!Y412</f>
        <v>0</v>
      </c>
      <c r="I404" s="75">
        <f t="shared" si="6"/>
        <v>150000</v>
      </c>
    </row>
    <row r="405" spans="1:9" ht="15">
      <c r="A405" s="4" t="str">
        <f>Prioritization!AA413</f>
        <v/>
      </c>
      <c r="B405" s="4" t="str">
        <f>IF(Prioritization!B413&lt;&gt;"",Prioritization!B413,"")</f>
        <v/>
      </c>
      <c r="C405" s="4" t="str">
        <f>IF(Prioritization!C413&lt;&gt;"",Prioritization!C413,"")</f>
        <v/>
      </c>
      <c r="D405" s="4" t="str">
        <f>IF(Prioritization!D413&lt;&gt;"",Prioritization!D413,"")</f>
        <v/>
      </c>
      <c r="E405" s="4" t="str">
        <f>IF(Prioritization!E413&lt;&gt;"",Prioritization!E413,"")</f>
        <v/>
      </c>
      <c r="F405" s="4" t="str">
        <f>IF(Prioritization!F413&lt;&gt;0,Prioritization!F413,"")</f>
        <v/>
      </c>
      <c r="G405" s="4" t="str">
        <f>IF(Prioritization!X413&lt;&gt;"",Prioritization!X413,"")</f>
        <v/>
      </c>
      <c r="H405" s="75">
        <f>Prioritization!Y413</f>
        <v>0</v>
      </c>
      <c r="I405" s="75">
        <f t="shared" si="6"/>
        <v>150000</v>
      </c>
    </row>
    <row r="406" spans="1:9" ht="15">
      <c r="A406" s="4" t="str">
        <f>Prioritization!AA414</f>
        <v/>
      </c>
      <c r="B406" s="4" t="str">
        <f>IF(Prioritization!B414&lt;&gt;"",Prioritization!B414,"")</f>
        <v/>
      </c>
      <c r="C406" s="4" t="str">
        <f>IF(Prioritization!C414&lt;&gt;"",Prioritization!C414,"")</f>
        <v/>
      </c>
      <c r="D406" s="4" t="str">
        <f>IF(Prioritization!D414&lt;&gt;"",Prioritization!D414,"")</f>
        <v/>
      </c>
      <c r="E406" s="4" t="str">
        <f>IF(Prioritization!E414&lt;&gt;"",Prioritization!E414,"")</f>
        <v/>
      </c>
      <c r="F406" s="4" t="str">
        <f>IF(Prioritization!F414&lt;&gt;0,Prioritization!F414,"")</f>
        <v/>
      </c>
      <c r="G406" s="4" t="str">
        <f>IF(Prioritization!X414&lt;&gt;"",Prioritization!X414,"")</f>
        <v/>
      </c>
      <c r="H406" s="75">
        <f>Prioritization!Y414</f>
        <v>0</v>
      </c>
      <c r="I406" s="75">
        <f t="shared" si="6"/>
        <v>150000</v>
      </c>
    </row>
    <row r="407" spans="1:9" ht="15">
      <c r="A407" s="4" t="str">
        <f>Prioritization!AA415</f>
        <v/>
      </c>
      <c r="B407" s="4" t="str">
        <f>IF(Prioritization!B415&lt;&gt;"",Prioritization!B415,"")</f>
        <v/>
      </c>
      <c r="C407" s="4" t="str">
        <f>IF(Prioritization!C415&lt;&gt;"",Prioritization!C415,"")</f>
        <v/>
      </c>
      <c r="D407" s="4" t="str">
        <f>IF(Prioritization!D415&lt;&gt;"",Prioritization!D415,"")</f>
        <v/>
      </c>
      <c r="E407" s="4" t="str">
        <f>IF(Prioritization!E415&lt;&gt;"",Prioritization!E415,"")</f>
        <v/>
      </c>
      <c r="F407" s="4" t="str">
        <f>IF(Prioritization!F415&lt;&gt;0,Prioritization!F415,"")</f>
        <v/>
      </c>
      <c r="G407" s="4" t="str">
        <f>IF(Prioritization!X415&lt;&gt;"",Prioritization!X415,"")</f>
        <v/>
      </c>
      <c r="H407" s="75">
        <f>Prioritization!Y415</f>
        <v>0</v>
      </c>
      <c r="I407" s="75">
        <f t="shared" si="6"/>
        <v>150000</v>
      </c>
    </row>
    <row r="408" spans="1:9" ht="15">
      <c r="A408" s="4" t="str">
        <f>Prioritization!AA416</f>
        <v/>
      </c>
      <c r="B408" s="4" t="str">
        <f>IF(Prioritization!B416&lt;&gt;"",Prioritization!B416,"")</f>
        <v/>
      </c>
      <c r="C408" s="4" t="str">
        <f>IF(Prioritization!C416&lt;&gt;"",Prioritization!C416,"")</f>
        <v/>
      </c>
      <c r="D408" s="4" t="str">
        <f>IF(Prioritization!D416&lt;&gt;"",Prioritization!D416,"")</f>
        <v/>
      </c>
      <c r="E408" s="4" t="str">
        <f>IF(Prioritization!E416&lt;&gt;"",Prioritization!E416,"")</f>
        <v/>
      </c>
      <c r="F408" s="4" t="str">
        <f>IF(Prioritization!F416&lt;&gt;0,Prioritization!F416,"")</f>
        <v/>
      </c>
      <c r="G408" s="4" t="str">
        <f>IF(Prioritization!X416&lt;&gt;"",Prioritization!X416,"")</f>
        <v/>
      </c>
      <c r="H408" s="75">
        <f>Prioritization!Y416</f>
        <v>0</v>
      </c>
      <c r="I408" s="75">
        <f t="shared" si="6"/>
        <v>150000</v>
      </c>
    </row>
    <row r="409" spans="1:9" ht="15">
      <c r="A409" s="4" t="str">
        <f>Prioritization!AA417</f>
        <v/>
      </c>
      <c r="B409" s="4" t="str">
        <f>IF(Prioritization!B417&lt;&gt;"",Prioritization!B417,"")</f>
        <v/>
      </c>
      <c r="C409" s="4" t="str">
        <f>IF(Prioritization!C417&lt;&gt;"",Prioritization!C417,"")</f>
        <v/>
      </c>
      <c r="D409" s="4" t="str">
        <f>IF(Prioritization!D417&lt;&gt;"",Prioritization!D417,"")</f>
        <v/>
      </c>
      <c r="E409" s="4" t="str">
        <f>IF(Prioritization!E417&lt;&gt;"",Prioritization!E417,"")</f>
        <v/>
      </c>
      <c r="F409" s="4" t="str">
        <f>IF(Prioritization!F417&lt;&gt;0,Prioritization!F417,"")</f>
        <v/>
      </c>
      <c r="G409" s="4" t="str">
        <f>IF(Prioritization!X417&lt;&gt;"",Prioritization!X417,"")</f>
        <v/>
      </c>
      <c r="H409" s="75">
        <f>Prioritization!Y417</f>
        <v>0</v>
      </c>
      <c r="I409" s="75">
        <f t="shared" si="6"/>
        <v>150000</v>
      </c>
    </row>
    <row r="410" spans="1:9" ht="15">
      <c r="A410" s="4" t="str">
        <f>Prioritization!AA418</f>
        <v/>
      </c>
      <c r="B410" s="4" t="str">
        <f>IF(Prioritization!B418&lt;&gt;"",Prioritization!B418,"")</f>
        <v/>
      </c>
      <c r="C410" s="4" t="str">
        <f>IF(Prioritization!C418&lt;&gt;"",Prioritization!C418,"")</f>
        <v/>
      </c>
      <c r="D410" s="4" t="str">
        <f>IF(Prioritization!D418&lt;&gt;"",Prioritization!D418,"")</f>
        <v/>
      </c>
      <c r="E410" s="4" t="str">
        <f>IF(Prioritization!E418&lt;&gt;"",Prioritization!E418,"")</f>
        <v/>
      </c>
      <c r="F410" s="4" t="str">
        <f>IF(Prioritization!F418&lt;&gt;0,Prioritization!F418,"")</f>
        <v/>
      </c>
      <c r="G410" s="4" t="str">
        <f>IF(Prioritization!X418&lt;&gt;"",Prioritization!X418,"")</f>
        <v/>
      </c>
      <c r="H410" s="75">
        <f>Prioritization!Y418</f>
        <v>0</v>
      </c>
      <c r="I410" s="75">
        <f t="shared" si="6"/>
        <v>150000</v>
      </c>
    </row>
    <row r="411" spans="1:9" ht="15">
      <c r="A411" s="4" t="str">
        <f>Prioritization!AA419</f>
        <v/>
      </c>
      <c r="B411" s="4" t="str">
        <f>IF(Prioritization!B419&lt;&gt;"",Prioritization!B419,"")</f>
        <v/>
      </c>
      <c r="C411" s="4" t="str">
        <f>IF(Prioritization!C419&lt;&gt;"",Prioritization!C419,"")</f>
        <v/>
      </c>
      <c r="D411" s="4" t="str">
        <f>IF(Prioritization!D419&lt;&gt;"",Prioritization!D419,"")</f>
        <v/>
      </c>
      <c r="E411" s="4" t="str">
        <f>IF(Prioritization!E419&lt;&gt;"",Prioritization!E419,"")</f>
        <v/>
      </c>
      <c r="F411" s="4" t="str">
        <f>IF(Prioritization!F419&lt;&gt;0,Prioritization!F419,"")</f>
        <v/>
      </c>
      <c r="G411" s="4" t="str">
        <f>IF(Prioritization!X419&lt;&gt;"",Prioritization!X419,"")</f>
        <v/>
      </c>
      <c r="H411" s="75">
        <f>Prioritization!Y419</f>
        <v>0</v>
      </c>
      <c r="I411" s="75">
        <f t="shared" si="6"/>
        <v>150000</v>
      </c>
    </row>
    <row r="412" spans="1:9" ht="15">
      <c r="A412" s="4" t="str">
        <f>Prioritization!AA420</f>
        <v/>
      </c>
      <c r="B412" s="4" t="str">
        <f>IF(Prioritization!B420&lt;&gt;"",Prioritization!B420,"")</f>
        <v/>
      </c>
      <c r="C412" s="4" t="str">
        <f>IF(Prioritization!C420&lt;&gt;"",Prioritization!C420,"")</f>
        <v/>
      </c>
      <c r="D412" s="4" t="str">
        <f>IF(Prioritization!D420&lt;&gt;"",Prioritization!D420,"")</f>
        <v/>
      </c>
      <c r="E412" s="4" t="str">
        <f>IF(Prioritization!E420&lt;&gt;"",Prioritization!E420,"")</f>
        <v/>
      </c>
      <c r="F412" s="4" t="str">
        <f>IF(Prioritization!F420&lt;&gt;0,Prioritization!F420,"")</f>
        <v/>
      </c>
      <c r="G412" s="4" t="str">
        <f>IF(Prioritization!X420&lt;&gt;"",Prioritization!X420,"")</f>
        <v/>
      </c>
      <c r="H412" s="75">
        <f>Prioritization!Y420</f>
        <v>0</v>
      </c>
      <c r="I412" s="75">
        <f t="shared" si="6"/>
        <v>150000</v>
      </c>
    </row>
    <row r="413" spans="1:9" ht="15">
      <c r="A413" s="4" t="str">
        <f>Prioritization!AA421</f>
        <v/>
      </c>
      <c r="B413" s="4" t="str">
        <f>IF(Prioritization!B421&lt;&gt;"",Prioritization!B421,"")</f>
        <v/>
      </c>
      <c r="C413" s="4" t="str">
        <f>IF(Prioritization!C421&lt;&gt;"",Prioritization!C421,"")</f>
        <v/>
      </c>
      <c r="D413" s="4" t="str">
        <f>IF(Prioritization!D421&lt;&gt;"",Prioritization!D421,"")</f>
        <v/>
      </c>
      <c r="E413" s="4" t="str">
        <f>IF(Prioritization!E421&lt;&gt;"",Prioritization!E421,"")</f>
        <v/>
      </c>
      <c r="F413" s="4" t="str">
        <f>IF(Prioritization!F421&lt;&gt;0,Prioritization!F421,"")</f>
        <v/>
      </c>
      <c r="G413" s="4" t="str">
        <f>IF(Prioritization!X421&lt;&gt;"",Prioritization!X421,"")</f>
        <v/>
      </c>
      <c r="H413" s="75">
        <f>Prioritization!Y421</f>
        <v>0</v>
      </c>
      <c r="I413" s="75">
        <f t="shared" si="6"/>
        <v>150000</v>
      </c>
    </row>
    <row r="414" spans="1:9" ht="15">
      <c r="A414" s="4" t="str">
        <f>Prioritization!AA422</f>
        <v/>
      </c>
      <c r="B414" s="4" t="str">
        <f>IF(Prioritization!B422&lt;&gt;"",Prioritization!B422,"")</f>
        <v/>
      </c>
      <c r="C414" s="4" t="str">
        <f>IF(Prioritization!C422&lt;&gt;"",Prioritization!C422,"")</f>
        <v/>
      </c>
      <c r="D414" s="4" t="str">
        <f>IF(Prioritization!D422&lt;&gt;"",Prioritization!D422,"")</f>
        <v/>
      </c>
      <c r="E414" s="4" t="str">
        <f>IF(Prioritization!E422&lt;&gt;"",Prioritization!E422,"")</f>
        <v/>
      </c>
      <c r="F414" s="4" t="str">
        <f>IF(Prioritization!F422&lt;&gt;0,Prioritization!F422,"")</f>
        <v/>
      </c>
      <c r="G414" s="4" t="str">
        <f>IF(Prioritization!X422&lt;&gt;"",Prioritization!X422,"")</f>
        <v/>
      </c>
      <c r="H414" s="75">
        <f>Prioritization!Y422</f>
        <v>0</v>
      </c>
      <c r="I414" s="75">
        <f t="shared" si="6"/>
        <v>150000</v>
      </c>
    </row>
    <row r="415" spans="1:9" ht="15">
      <c r="A415" s="4" t="str">
        <f>Prioritization!AA423</f>
        <v/>
      </c>
      <c r="B415" s="4" t="str">
        <f>IF(Prioritization!B423&lt;&gt;"",Prioritization!B423,"")</f>
        <v/>
      </c>
      <c r="C415" s="4" t="str">
        <f>IF(Prioritization!C423&lt;&gt;"",Prioritization!C423,"")</f>
        <v/>
      </c>
      <c r="D415" s="4" t="str">
        <f>IF(Prioritization!D423&lt;&gt;"",Prioritization!D423,"")</f>
        <v/>
      </c>
      <c r="E415" s="4" t="str">
        <f>IF(Prioritization!E423&lt;&gt;"",Prioritization!E423,"")</f>
        <v/>
      </c>
      <c r="F415" s="4" t="str">
        <f>IF(Prioritization!F423&lt;&gt;0,Prioritization!F423,"")</f>
        <v/>
      </c>
      <c r="G415" s="4" t="str">
        <f>IF(Prioritization!X423&lt;&gt;"",Prioritization!X423,"")</f>
        <v/>
      </c>
      <c r="H415" s="75">
        <f>Prioritization!Y423</f>
        <v>0</v>
      </c>
      <c r="I415" s="75">
        <f t="shared" si="6"/>
        <v>150000</v>
      </c>
    </row>
    <row r="416" spans="1:9" ht="15">
      <c r="A416" s="4" t="str">
        <f>Prioritization!AA424</f>
        <v/>
      </c>
      <c r="B416" s="4" t="str">
        <f>IF(Prioritization!B424&lt;&gt;"",Prioritization!B424,"")</f>
        <v/>
      </c>
      <c r="C416" s="4" t="str">
        <f>IF(Prioritization!C424&lt;&gt;"",Prioritization!C424,"")</f>
        <v/>
      </c>
      <c r="D416" s="4" t="str">
        <f>IF(Prioritization!D424&lt;&gt;"",Prioritization!D424,"")</f>
        <v/>
      </c>
      <c r="E416" s="4" t="str">
        <f>IF(Prioritization!E424&lt;&gt;"",Prioritization!E424,"")</f>
        <v/>
      </c>
      <c r="F416" s="4" t="str">
        <f>IF(Prioritization!F424&lt;&gt;0,Prioritization!F424,"")</f>
        <v/>
      </c>
      <c r="G416" s="4" t="str">
        <f>IF(Prioritization!X424&lt;&gt;"",Prioritization!X424,"")</f>
        <v/>
      </c>
      <c r="H416" s="75">
        <f>Prioritization!Y424</f>
        <v>0</v>
      </c>
      <c r="I416" s="75">
        <f t="shared" si="6"/>
        <v>150000</v>
      </c>
    </row>
    <row r="417" spans="1:9" ht="15">
      <c r="A417" s="4" t="str">
        <f>Prioritization!AA425</f>
        <v/>
      </c>
      <c r="B417" s="4" t="str">
        <f>IF(Prioritization!B425&lt;&gt;"",Prioritization!B425,"")</f>
        <v/>
      </c>
      <c r="C417" s="4" t="str">
        <f>IF(Prioritization!C425&lt;&gt;"",Prioritization!C425,"")</f>
        <v/>
      </c>
      <c r="D417" s="4" t="str">
        <f>IF(Prioritization!D425&lt;&gt;"",Prioritization!D425,"")</f>
        <v/>
      </c>
      <c r="E417" s="4" t="str">
        <f>IF(Prioritization!E425&lt;&gt;"",Prioritization!E425,"")</f>
        <v/>
      </c>
      <c r="F417" s="4" t="str">
        <f>IF(Prioritization!F425&lt;&gt;0,Prioritization!F425,"")</f>
        <v/>
      </c>
      <c r="G417" s="4" t="str">
        <f>IF(Prioritization!X425&lt;&gt;"",Prioritization!X425,"")</f>
        <v/>
      </c>
      <c r="H417" s="75">
        <f>Prioritization!Y425</f>
        <v>0</v>
      </c>
      <c r="I417" s="75">
        <f t="shared" si="6"/>
        <v>150000</v>
      </c>
    </row>
    <row r="418" spans="1:9" ht="15">
      <c r="A418" s="4" t="str">
        <f>Prioritization!AA426</f>
        <v/>
      </c>
      <c r="B418" s="4" t="str">
        <f>IF(Prioritization!B426&lt;&gt;"",Prioritization!B426,"")</f>
        <v/>
      </c>
      <c r="C418" s="4" t="str">
        <f>IF(Prioritization!C426&lt;&gt;"",Prioritization!C426,"")</f>
        <v/>
      </c>
      <c r="D418" s="4" t="str">
        <f>IF(Prioritization!D426&lt;&gt;"",Prioritization!D426,"")</f>
        <v/>
      </c>
      <c r="E418" s="4" t="str">
        <f>IF(Prioritization!E426&lt;&gt;"",Prioritization!E426,"")</f>
        <v/>
      </c>
      <c r="F418" s="4" t="str">
        <f>IF(Prioritization!F426&lt;&gt;0,Prioritization!F426,"")</f>
        <v/>
      </c>
      <c r="G418" s="4" t="str">
        <f>IF(Prioritization!X426&lt;&gt;"",Prioritization!X426,"")</f>
        <v/>
      </c>
      <c r="H418" s="75">
        <f>Prioritization!Y426</f>
        <v>0</v>
      </c>
      <c r="I418" s="75">
        <f t="shared" si="6"/>
        <v>150000</v>
      </c>
    </row>
    <row r="419" spans="1:9" ht="15">
      <c r="A419" s="4" t="str">
        <f>Prioritization!AA427</f>
        <v/>
      </c>
      <c r="B419" s="4" t="str">
        <f>IF(Prioritization!B427&lt;&gt;"",Prioritization!B427,"")</f>
        <v/>
      </c>
      <c r="C419" s="4" t="str">
        <f>IF(Prioritization!C427&lt;&gt;"",Prioritization!C427,"")</f>
        <v/>
      </c>
      <c r="D419" s="4" t="str">
        <f>IF(Prioritization!D427&lt;&gt;"",Prioritization!D427,"")</f>
        <v/>
      </c>
      <c r="E419" s="4" t="str">
        <f>IF(Prioritization!E427&lt;&gt;"",Prioritization!E427,"")</f>
        <v/>
      </c>
      <c r="F419" s="4" t="str">
        <f>IF(Prioritization!F427&lt;&gt;0,Prioritization!F427,"")</f>
        <v/>
      </c>
      <c r="G419" s="4" t="str">
        <f>IF(Prioritization!X427&lt;&gt;"",Prioritization!X427,"")</f>
        <v/>
      </c>
      <c r="H419" s="75">
        <f>Prioritization!Y427</f>
        <v>0</v>
      </c>
      <c r="I419" s="75">
        <f t="shared" si="6"/>
        <v>150000</v>
      </c>
    </row>
    <row r="420" spans="1:9" ht="15">
      <c r="A420" s="4" t="str">
        <f>Prioritization!AA428</f>
        <v/>
      </c>
      <c r="B420" s="4" t="str">
        <f>IF(Prioritization!B428&lt;&gt;"",Prioritization!B428,"")</f>
        <v/>
      </c>
      <c r="C420" s="4" t="str">
        <f>IF(Prioritization!C428&lt;&gt;"",Prioritization!C428,"")</f>
        <v/>
      </c>
      <c r="D420" s="4" t="str">
        <f>IF(Prioritization!D428&lt;&gt;"",Prioritization!D428,"")</f>
        <v/>
      </c>
      <c r="E420" s="4" t="str">
        <f>IF(Prioritization!E428&lt;&gt;"",Prioritization!E428,"")</f>
        <v/>
      </c>
      <c r="F420" s="4" t="str">
        <f>IF(Prioritization!F428&lt;&gt;0,Prioritization!F428,"")</f>
        <v/>
      </c>
      <c r="G420" s="4" t="str">
        <f>IF(Prioritization!X428&lt;&gt;"",Prioritization!X428,"")</f>
        <v/>
      </c>
      <c r="H420" s="75">
        <f>Prioritization!Y428</f>
        <v>0</v>
      </c>
      <c r="I420" s="75">
        <f t="shared" si="6"/>
        <v>150000</v>
      </c>
    </row>
    <row r="421" spans="1:9" ht="15">
      <c r="A421" s="4" t="str">
        <f>Prioritization!AA429</f>
        <v/>
      </c>
      <c r="B421" s="4" t="str">
        <f>IF(Prioritization!B429&lt;&gt;"",Prioritization!B429,"")</f>
        <v/>
      </c>
      <c r="C421" s="4" t="str">
        <f>IF(Prioritization!C429&lt;&gt;"",Prioritization!C429,"")</f>
        <v/>
      </c>
      <c r="D421" s="4" t="str">
        <f>IF(Prioritization!D429&lt;&gt;"",Prioritization!D429,"")</f>
        <v/>
      </c>
      <c r="E421" s="4" t="str">
        <f>IF(Prioritization!E429&lt;&gt;"",Prioritization!E429,"")</f>
        <v/>
      </c>
      <c r="F421" s="4" t="str">
        <f>IF(Prioritization!F429&lt;&gt;0,Prioritization!F429,"")</f>
        <v/>
      </c>
      <c r="G421" s="4" t="str">
        <f>IF(Prioritization!X429&lt;&gt;"",Prioritization!X429,"")</f>
        <v/>
      </c>
      <c r="H421" s="75">
        <f>Prioritization!Y429</f>
        <v>0</v>
      </c>
      <c r="I421" s="75">
        <f t="shared" si="6"/>
        <v>150000</v>
      </c>
    </row>
    <row r="422" spans="1:9" ht="15">
      <c r="A422" s="4" t="str">
        <f>Prioritization!AA430</f>
        <v/>
      </c>
      <c r="B422" s="4" t="str">
        <f>IF(Prioritization!B430&lt;&gt;"",Prioritization!B430,"")</f>
        <v/>
      </c>
      <c r="C422" s="4" t="str">
        <f>IF(Prioritization!C430&lt;&gt;"",Prioritization!C430,"")</f>
        <v/>
      </c>
      <c r="D422" s="4" t="str">
        <f>IF(Prioritization!D430&lt;&gt;"",Prioritization!D430,"")</f>
        <v/>
      </c>
      <c r="E422" s="4" t="str">
        <f>IF(Prioritization!E430&lt;&gt;"",Prioritization!E430,"")</f>
        <v/>
      </c>
      <c r="F422" s="4" t="str">
        <f>IF(Prioritization!F430&lt;&gt;0,Prioritization!F430,"")</f>
        <v/>
      </c>
      <c r="G422" s="4" t="str">
        <f>IF(Prioritization!X430&lt;&gt;"",Prioritization!X430,"")</f>
        <v/>
      </c>
      <c r="H422" s="75">
        <f>Prioritization!Y430</f>
        <v>0</v>
      </c>
      <c r="I422" s="75">
        <f t="shared" si="6"/>
        <v>150000</v>
      </c>
    </row>
    <row r="423" spans="1:9" ht="15">
      <c r="A423" s="4" t="str">
        <f>Prioritization!AA431</f>
        <v/>
      </c>
      <c r="B423" s="4" t="str">
        <f>IF(Prioritization!B431&lt;&gt;"",Prioritization!B431,"")</f>
        <v/>
      </c>
      <c r="C423" s="4" t="str">
        <f>IF(Prioritization!C431&lt;&gt;"",Prioritization!C431,"")</f>
        <v/>
      </c>
      <c r="D423" s="4" t="str">
        <f>IF(Prioritization!D431&lt;&gt;"",Prioritization!D431,"")</f>
        <v/>
      </c>
      <c r="E423" s="4" t="str">
        <f>IF(Prioritization!E431&lt;&gt;"",Prioritization!E431,"")</f>
        <v/>
      </c>
      <c r="F423" s="4" t="str">
        <f>IF(Prioritization!F431&lt;&gt;0,Prioritization!F431,"")</f>
        <v/>
      </c>
      <c r="G423" s="4" t="str">
        <f>IF(Prioritization!X431&lt;&gt;"",Prioritization!X431,"")</f>
        <v/>
      </c>
      <c r="H423" s="75">
        <f>Prioritization!Y431</f>
        <v>0</v>
      </c>
      <c r="I423" s="75">
        <f t="shared" si="6"/>
        <v>150000</v>
      </c>
    </row>
    <row r="424" spans="1:9" ht="15">
      <c r="A424" s="4" t="str">
        <f>Prioritization!AA432</f>
        <v/>
      </c>
      <c r="B424" s="4" t="str">
        <f>IF(Prioritization!B432&lt;&gt;"",Prioritization!B432,"")</f>
        <v/>
      </c>
      <c r="C424" s="4" t="str">
        <f>IF(Prioritization!C432&lt;&gt;"",Prioritization!C432,"")</f>
        <v/>
      </c>
      <c r="D424" s="4" t="str">
        <f>IF(Prioritization!D432&lt;&gt;"",Prioritization!D432,"")</f>
        <v/>
      </c>
      <c r="E424" s="4" t="str">
        <f>IF(Prioritization!E432&lt;&gt;"",Prioritization!E432,"")</f>
        <v/>
      </c>
      <c r="F424" s="4" t="str">
        <f>IF(Prioritization!F432&lt;&gt;0,Prioritization!F432,"")</f>
        <v/>
      </c>
      <c r="G424" s="4" t="str">
        <f>IF(Prioritization!X432&lt;&gt;"",Prioritization!X432,"")</f>
        <v/>
      </c>
      <c r="H424" s="75">
        <f>Prioritization!Y432</f>
        <v>0</v>
      </c>
      <c r="I424" s="75">
        <f t="shared" si="6"/>
        <v>150000</v>
      </c>
    </row>
    <row r="425" spans="1:9" ht="15">
      <c r="A425" s="4" t="str">
        <f>Prioritization!AA433</f>
        <v/>
      </c>
      <c r="B425" s="4" t="str">
        <f>IF(Prioritization!B433&lt;&gt;"",Prioritization!B433,"")</f>
        <v/>
      </c>
      <c r="C425" s="4" t="str">
        <f>IF(Prioritization!C433&lt;&gt;"",Prioritization!C433,"")</f>
        <v/>
      </c>
      <c r="D425" s="4" t="str">
        <f>IF(Prioritization!D433&lt;&gt;"",Prioritization!D433,"")</f>
        <v/>
      </c>
      <c r="E425" s="4" t="str">
        <f>IF(Prioritization!E433&lt;&gt;"",Prioritization!E433,"")</f>
        <v/>
      </c>
      <c r="F425" s="4" t="str">
        <f>IF(Prioritization!F433&lt;&gt;0,Prioritization!F433,"")</f>
        <v/>
      </c>
      <c r="G425" s="4" t="str">
        <f>IF(Prioritization!X433&lt;&gt;"",Prioritization!X433,"")</f>
        <v/>
      </c>
      <c r="H425" s="75">
        <f>Prioritization!Y433</f>
        <v>0</v>
      </c>
      <c r="I425" s="75">
        <f t="shared" si="6"/>
        <v>150000</v>
      </c>
    </row>
    <row r="426" spans="1:9" ht="15">
      <c r="A426" s="4" t="str">
        <f>Prioritization!AA434</f>
        <v/>
      </c>
      <c r="B426" s="4" t="str">
        <f>IF(Prioritization!B434&lt;&gt;"",Prioritization!B434,"")</f>
        <v/>
      </c>
      <c r="C426" s="4" t="str">
        <f>IF(Prioritization!C434&lt;&gt;"",Prioritization!C434,"")</f>
        <v/>
      </c>
      <c r="D426" s="4" t="str">
        <f>IF(Prioritization!D434&lt;&gt;"",Prioritization!D434,"")</f>
        <v/>
      </c>
      <c r="E426" s="4" t="str">
        <f>IF(Prioritization!E434&lt;&gt;"",Prioritization!E434,"")</f>
        <v/>
      </c>
      <c r="F426" s="4" t="str">
        <f>IF(Prioritization!F434&lt;&gt;0,Prioritization!F434,"")</f>
        <v/>
      </c>
      <c r="G426" s="4" t="str">
        <f>IF(Prioritization!X434&lt;&gt;"",Prioritization!X434,"")</f>
        <v/>
      </c>
      <c r="H426" s="75">
        <f>Prioritization!Y434</f>
        <v>0</v>
      </c>
      <c r="I426" s="75">
        <f t="shared" si="6"/>
        <v>150000</v>
      </c>
    </row>
    <row r="427" spans="1:9" ht="15">
      <c r="A427" s="4" t="str">
        <f>Prioritization!AA435</f>
        <v/>
      </c>
      <c r="B427" s="4" t="str">
        <f>IF(Prioritization!B435&lt;&gt;"",Prioritization!B435,"")</f>
        <v/>
      </c>
      <c r="C427" s="4" t="str">
        <f>IF(Prioritization!C435&lt;&gt;"",Prioritization!C435,"")</f>
        <v/>
      </c>
      <c r="D427" s="4" t="str">
        <f>IF(Prioritization!D435&lt;&gt;"",Prioritization!D435,"")</f>
        <v/>
      </c>
      <c r="E427" s="4" t="str">
        <f>IF(Prioritization!E435&lt;&gt;"",Prioritization!E435,"")</f>
        <v/>
      </c>
      <c r="F427" s="4" t="str">
        <f>IF(Prioritization!F435&lt;&gt;0,Prioritization!F435,"")</f>
        <v/>
      </c>
      <c r="G427" s="4" t="str">
        <f>IF(Prioritization!X435&lt;&gt;"",Prioritization!X435,"")</f>
        <v/>
      </c>
      <c r="H427" s="75">
        <f>Prioritization!Y435</f>
        <v>0</v>
      </c>
      <c r="I427" s="75">
        <f t="shared" si="6"/>
        <v>150000</v>
      </c>
    </row>
    <row r="428" spans="1:9" ht="15">
      <c r="A428" s="4" t="str">
        <f>Prioritization!AA436</f>
        <v/>
      </c>
      <c r="B428" s="4" t="str">
        <f>IF(Prioritization!B436&lt;&gt;"",Prioritization!B436,"")</f>
        <v/>
      </c>
      <c r="C428" s="4" t="str">
        <f>IF(Prioritization!C436&lt;&gt;"",Prioritization!C436,"")</f>
        <v/>
      </c>
      <c r="D428" s="4" t="str">
        <f>IF(Prioritization!D436&lt;&gt;"",Prioritization!D436,"")</f>
        <v/>
      </c>
      <c r="E428" s="4" t="str">
        <f>IF(Prioritization!E436&lt;&gt;"",Prioritization!E436,"")</f>
        <v/>
      </c>
      <c r="F428" s="4" t="str">
        <f>IF(Prioritization!F436&lt;&gt;0,Prioritization!F436,"")</f>
        <v/>
      </c>
      <c r="G428" s="4" t="str">
        <f>IF(Prioritization!X436&lt;&gt;"",Prioritization!X436,"")</f>
        <v/>
      </c>
      <c r="H428" s="75">
        <f>Prioritization!Y436</f>
        <v>0</v>
      </c>
      <c r="I428" s="75">
        <f t="shared" si="6"/>
        <v>150000</v>
      </c>
    </row>
    <row r="429" spans="1:9" ht="15">
      <c r="A429" s="4" t="str">
        <f>Prioritization!AA437</f>
        <v/>
      </c>
      <c r="B429" s="4" t="str">
        <f>IF(Prioritization!B437&lt;&gt;"",Prioritization!B437,"")</f>
        <v/>
      </c>
      <c r="C429" s="4" t="str">
        <f>IF(Prioritization!C437&lt;&gt;"",Prioritization!C437,"")</f>
        <v/>
      </c>
      <c r="D429" s="4" t="str">
        <f>IF(Prioritization!D437&lt;&gt;"",Prioritization!D437,"")</f>
        <v/>
      </c>
      <c r="E429" s="4" t="str">
        <f>IF(Prioritization!E437&lt;&gt;"",Prioritization!E437,"")</f>
        <v/>
      </c>
      <c r="F429" s="4" t="str">
        <f>IF(Prioritization!F437&lt;&gt;0,Prioritization!F437,"")</f>
        <v/>
      </c>
      <c r="G429" s="4" t="str">
        <f>IF(Prioritization!X437&lt;&gt;"",Prioritization!X437,"")</f>
        <v/>
      </c>
      <c r="H429" s="75">
        <f>Prioritization!Y437</f>
        <v>0</v>
      </c>
      <c r="I429" s="75">
        <f t="shared" si="6"/>
        <v>150000</v>
      </c>
    </row>
    <row r="430" spans="1:9" ht="15">
      <c r="A430" s="4" t="str">
        <f>Prioritization!AA438</f>
        <v/>
      </c>
      <c r="B430" s="4" t="str">
        <f>IF(Prioritization!B438&lt;&gt;"",Prioritization!B438,"")</f>
        <v/>
      </c>
      <c r="C430" s="4" t="str">
        <f>IF(Prioritization!C438&lt;&gt;"",Prioritization!C438,"")</f>
        <v/>
      </c>
      <c r="D430" s="4" t="str">
        <f>IF(Prioritization!D438&lt;&gt;"",Prioritization!D438,"")</f>
        <v/>
      </c>
      <c r="E430" s="4" t="str">
        <f>IF(Prioritization!E438&lt;&gt;"",Prioritization!E438,"")</f>
        <v/>
      </c>
      <c r="F430" s="4" t="str">
        <f>IF(Prioritization!F438&lt;&gt;0,Prioritization!F438,"")</f>
        <v/>
      </c>
      <c r="G430" s="4" t="str">
        <f>IF(Prioritization!X438&lt;&gt;"",Prioritization!X438,"")</f>
        <v/>
      </c>
      <c r="H430" s="75">
        <f>Prioritization!Y438</f>
        <v>0</v>
      </c>
      <c r="I430" s="75">
        <f t="shared" si="6"/>
        <v>150000</v>
      </c>
    </row>
    <row r="431" spans="1:9" ht="15">
      <c r="A431" s="4" t="str">
        <f>Prioritization!AA439</f>
        <v/>
      </c>
      <c r="B431" s="4" t="str">
        <f>IF(Prioritization!B439&lt;&gt;"",Prioritization!B439,"")</f>
        <v/>
      </c>
      <c r="C431" s="4" t="str">
        <f>IF(Prioritization!C439&lt;&gt;"",Prioritization!C439,"")</f>
        <v/>
      </c>
      <c r="D431" s="4" t="str">
        <f>IF(Prioritization!D439&lt;&gt;"",Prioritization!D439,"")</f>
        <v/>
      </c>
      <c r="E431" s="4" t="str">
        <f>IF(Prioritization!E439&lt;&gt;"",Prioritization!E439,"")</f>
        <v/>
      </c>
      <c r="F431" s="4" t="str">
        <f>IF(Prioritization!F439&lt;&gt;0,Prioritization!F439,"")</f>
        <v/>
      </c>
      <c r="G431" s="4" t="str">
        <f>IF(Prioritization!X439&lt;&gt;"",Prioritization!X439,"")</f>
        <v/>
      </c>
      <c r="H431" s="75">
        <f>Prioritization!Y439</f>
        <v>0</v>
      </c>
      <c r="I431" s="75">
        <f t="shared" si="6"/>
        <v>150000</v>
      </c>
    </row>
    <row r="432" spans="1:9" ht="15">
      <c r="A432" s="4" t="str">
        <f>Prioritization!AA440</f>
        <v/>
      </c>
      <c r="B432" s="4" t="str">
        <f>IF(Prioritization!B440&lt;&gt;"",Prioritization!B440,"")</f>
        <v/>
      </c>
      <c r="C432" s="4" t="str">
        <f>IF(Prioritization!C440&lt;&gt;"",Prioritization!C440,"")</f>
        <v/>
      </c>
      <c r="D432" s="4" t="str">
        <f>IF(Prioritization!D440&lt;&gt;"",Prioritization!D440,"")</f>
        <v/>
      </c>
      <c r="E432" s="4" t="str">
        <f>IF(Prioritization!E440&lt;&gt;"",Prioritization!E440,"")</f>
        <v/>
      </c>
      <c r="F432" s="4" t="str">
        <f>IF(Prioritization!F440&lt;&gt;0,Prioritization!F440,"")</f>
        <v/>
      </c>
      <c r="G432" s="4" t="str">
        <f>IF(Prioritization!X440&lt;&gt;"",Prioritization!X440,"")</f>
        <v/>
      </c>
      <c r="H432" s="75">
        <f>Prioritization!Y440</f>
        <v>0</v>
      </c>
      <c r="I432" s="75">
        <f t="shared" si="6"/>
        <v>150000</v>
      </c>
    </row>
    <row r="433" spans="1:9" ht="15">
      <c r="A433" s="4" t="str">
        <f>Prioritization!AA441</f>
        <v/>
      </c>
      <c r="B433" s="4" t="str">
        <f>IF(Prioritization!B441&lt;&gt;"",Prioritization!B441,"")</f>
        <v/>
      </c>
      <c r="C433" s="4" t="str">
        <f>IF(Prioritization!C441&lt;&gt;"",Prioritization!C441,"")</f>
        <v/>
      </c>
      <c r="D433" s="4" t="str">
        <f>IF(Prioritization!D441&lt;&gt;"",Prioritization!D441,"")</f>
        <v/>
      </c>
      <c r="E433" s="4" t="str">
        <f>IF(Prioritization!E441&lt;&gt;"",Prioritization!E441,"")</f>
        <v/>
      </c>
      <c r="F433" s="4" t="str">
        <f>IF(Prioritization!F441&lt;&gt;0,Prioritization!F441,"")</f>
        <v/>
      </c>
      <c r="G433" s="4" t="str">
        <f>IF(Prioritization!X441&lt;&gt;"",Prioritization!X441,"")</f>
        <v/>
      </c>
      <c r="H433" s="75">
        <f>Prioritization!Y441</f>
        <v>0</v>
      </c>
      <c r="I433" s="75">
        <f t="shared" si="6"/>
        <v>150000</v>
      </c>
    </row>
    <row r="434" spans="1:9" ht="15">
      <c r="A434" s="4" t="str">
        <f>Prioritization!AA442</f>
        <v/>
      </c>
      <c r="B434" s="4" t="str">
        <f>IF(Prioritization!B442&lt;&gt;"",Prioritization!B442,"")</f>
        <v/>
      </c>
      <c r="C434" s="4" t="str">
        <f>IF(Prioritization!C442&lt;&gt;"",Prioritization!C442,"")</f>
        <v/>
      </c>
      <c r="D434" s="4" t="str">
        <f>IF(Prioritization!D442&lt;&gt;"",Prioritization!D442,"")</f>
        <v/>
      </c>
      <c r="E434" s="4" t="str">
        <f>IF(Prioritization!E442&lt;&gt;"",Prioritization!E442,"")</f>
        <v/>
      </c>
      <c r="F434" s="4" t="str">
        <f>IF(Prioritization!F442&lt;&gt;0,Prioritization!F442,"")</f>
        <v/>
      </c>
      <c r="G434" s="4" t="str">
        <f>IF(Prioritization!X442&lt;&gt;"",Prioritization!X442,"")</f>
        <v/>
      </c>
      <c r="H434" s="75">
        <f>Prioritization!Y442</f>
        <v>0</v>
      </c>
      <c r="I434" s="75">
        <f t="shared" si="6"/>
        <v>150000</v>
      </c>
    </row>
    <row r="435" spans="1:9" ht="15">
      <c r="A435" s="4" t="str">
        <f>Prioritization!AA443</f>
        <v/>
      </c>
      <c r="B435" s="4" t="str">
        <f>IF(Prioritization!B443&lt;&gt;"",Prioritization!B443,"")</f>
        <v/>
      </c>
      <c r="C435" s="4" t="str">
        <f>IF(Prioritization!C443&lt;&gt;"",Prioritization!C443,"")</f>
        <v/>
      </c>
      <c r="D435" s="4" t="str">
        <f>IF(Prioritization!D443&lt;&gt;"",Prioritization!D443,"")</f>
        <v/>
      </c>
      <c r="E435" s="4" t="str">
        <f>IF(Prioritization!E443&lt;&gt;"",Prioritization!E443,"")</f>
        <v/>
      </c>
      <c r="F435" s="4" t="str">
        <f>IF(Prioritization!F443&lt;&gt;0,Prioritization!F443,"")</f>
        <v/>
      </c>
      <c r="G435" s="4" t="str">
        <f>IF(Prioritization!X443&lt;&gt;"",Prioritization!X443,"")</f>
        <v/>
      </c>
      <c r="H435" s="75">
        <f>Prioritization!Y443</f>
        <v>0</v>
      </c>
      <c r="I435" s="75">
        <f t="shared" si="6"/>
        <v>150000</v>
      </c>
    </row>
    <row r="436" spans="1:9" ht="15">
      <c r="A436" s="4" t="str">
        <f>Prioritization!AA444</f>
        <v/>
      </c>
      <c r="B436" s="4" t="str">
        <f>IF(Prioritization!B444&lt;&gt;"",Prioritization!B444,"")</f>
        <v/>
      </c>
      <c r="C436" s="4" t="str">
        <f>IF(Prioritization!C444&lt;&gt;"",Prioritization!C444,"")</f>
        <v/>
      </c>
      <c r="D436" s="4" t="str">
        <f>IF(Prioritization!D444&lt;&gt;"",Prioritization!D444,"")</f>
        <v/>
      </c>
      <c r="E436" s="4" t="str">
        <f>IF(Prioritization!E444&lt;&gt;"",Prioritization!E444,"")</f>
        <v/>
      </c>
      <c r="F436" s="4" t="str">
        <f>IF(Prioritization!F444&lt;&gt;0,Prioritization!F444,"")</f>
        <v/>
      </c>
      <c r="G436" s="4" t="str">
        <f>IF(Prioritization!X444&lt;&gt;"",Prioritization!X444,"")</f>
        <v/>
      </c>
      <c r="H436" s="75">
        <f>Prioritization!Y444</f>
        <v>0</v>
      </c>
      <c r="I436" s="75">
        <f t="shared" si="6"/>
        <v>150000</v>
      </c>
    </row>
    <row r="437" spans="1:9" ht="15">
      <c r="A437" s="4" t="str">
        <f>Prioritization!AA445</f>
        <v/>
      </c>
      <c r="B437" s="4" t="str">
        <f>IF(Prioritization!B445&lt;&gt;"",Prioritization!B445,"")</f>
        <v/>
      </c>
      <c r="C437" s="4" t="str">
        <f>IF(Prioritization!C445&lt;&gt;"",Prioritization!C445,"")</f>
        <v/>
      </c>
      <c r="D437" s="4" t="str">
        <f>IF(Prioritization!D445&lt;&gt;"",Prioritization!D445,"")</f>
        <v/>
      </c>
      <c r="E437" s="4" t="str">
        <f>IF(Prioritization!E445&lt;&gt;"",Prioritization!E445,"")</f>
        <v/>
      </c>
      <c r="F437" s="4" t="str">
        <f>IF(Prioritization!F445&lt;&gt;0,Prioritization!F445,"")</f>
        <v/>
      </c>
      <c r="G437" s="4" t="str">
        <f>IF(Prioritization!X445&lt;&gt;"",Prioritization!X445,"")</f>
        <v/>
      </c>
      <c r="H437" s="75">
        <f>Prioritization!Y445</f>
        <v>0</v>
      </c>
      <c r="I437" s="75">
        <f t="shared" si="6"/>
        <v>150000</v>
      </c>
    </row>
    <row r="438" spans="1:9" ht="15">
      <c r="A438" s="4" t="str">
        <f>Prioritization!AA446</f>
        <v/>
      </c>
      <c r="B438" s="4" t="str">
        <f>IF(Prioritization!B446&lt;&gt;"",Prioritization!B446,"")</f>
        <v/>
      </c>
      <c r="C438" s="4" t="str">
        <f>IF(Prioritization!C446&lt;&gt;"",Prioritization!C446,"")</f>
        <v/>
      </c>
      <c r="D438" s="4" t="str">
        <f>IF(Prioritization!D446&lt;&gt;"",Prioritization!D446,"")</f>
        <v/>
      </c>
      <c r="E438" s="4" t="str">
        <f>IF(Prioritization!E446&lt;&gt;"",Prioritization!E446,"")</f>
        <v/>
      </c>
      <c r="F438" s="4" t="str">
        <f>IF(Prioritization!F446&lt;&gt;0,Prioritization!F446,"")</f>
        <v/>
      </c>
      <c r="G438" s="4" t="str">
        <f>IF(Prioritization!X446&lt;&gt;"",Prioritization!X446,"")</f>
        <v/>
      </c>
      <c r="H438" s="75">
        <f>Prioritization!Y446</f>
        <v>0</v>
      </c>
      <c r="I438" s="75">
        <f t="shared" si="6"/>
        <v>150000</v>
      </c>
    </row>
    <row r="439" spans="1:9" ht="15">
      <c r="A439" s="4" t="str">
        <f>Prioritization!AA447</f>
        <v/>
      </c>
      <c r="B439" s="4" t="str">
        <f>IF(Prioritization!B447&lt;&gt;"",Prioritization!B447,"")</f>
        <v/>
      </c>
      <c r="C439" s="4" t="str">
        <f>IF(Prioritization!C447&lt;&gt;"",Prioritization!C447,"")</f>
        <v/>
      </c>
      <c r="D439" s="4" t="str">
        <f>IF(Prioritization!D447&lt;&gt;"",Prioritization!D447,"")</f>
        <v/>
      </c>
      <c r="E439" s="4" t="str">
        <f>IF(Prioritization!E447&lt;&gt;"",Prioritization!E447,"")</f>
        <v/>
      </c>
      <c r="F439" s="4" t="str">
        <f>IF(Prioritization!F447&lt;&gt;0,Prioritization!F447,"")</f>
        <v/>
      </c>
      <c r="G439" s="4" t="str">
        <f>IF(Prioritization!X447&lt;&gt;"",Prioritization!X447,"")</f>
        <v/>
      </c>
      <c r="H439" s="75">
        <f>Prioritization!Y447</f>
        <v>0</v>
      </c>
      <c r="I439" s="75">
        <f t="shared" si="6"/>
        <v>150000</v>
      </c>
    </row>
    <row r="440" spans="1:9" ht="15">
      <c r="A440" s="4" t="str">
        <f>Prioritization!AA448</f>
        <v/>
      </c>
      <c r="B440" s="4" t="str">
        <f>IF(Prioritization!B448&lt;&gt;"",Prioritization!B448,"")</f>
        <v/>
      </c>
      <c r="C440" s="4" t="str">
        <f>IF(Prioritization!C448&lt;&gt;"",Prioritization!C448,"")</f>
        <v/>
      </c>
      <c r="D440" s="4" t="str">
        <f>IF(Prioritization!D448&lt;&gt;"",Prioritization!D448,"")</f>
        <v/>
      </c>
      <c r="E440" s="4" t="str">
        <f>IF(Prioritization!E448&lt;&gt;"",Prioritization!E448,"")</f>
        <v/>
      </c>
      <c r="F440" s="4" t="str">
        <f>IF(Prioritization!F448&lt;&gt;0,Prioritization!F448,"")</f>
        <v/>
      </c>
      <c r="G440" s="4" t="str">
        <f>IF(Prioritization!X448&lt;&gt;"",Prioritization!X448,"")</f>
        <v/>
      </c>
      <c r="H440" s="75">
        <f>Prioritization!Y448</f>
        <v>0</v>
      </c>
      <c r="I440" s="75">
        <f t="shared" si="6"/>
        <v>150000</v>
      </c>
    </row>
    <row r="441" spans="1:9" ht="15">
      <c r="A441" s="4" t="str">
        <f>Prioritization!AA449</f>
        <v/>
      </c>
      <c r="B441" s="4" t="str">
        <f>IF(Prioritization!B449&lt;&gt;"",Prioritization!B449,"")</f>
        <v/>
      </c>
      <c r="C441" s="4" t="str">
        <f>IF(Prioritization!C449&lt;&gt;"",Prioritization!C449,"")</f>
        <v/>
      </c>
      <c r="D441" s="4" t="str">
        <f>IF(Prioritization!D449&lt;&gt;"",Prioritization!D449,"")</f>
        <v/>
      </c>
      <c r="E441" s="4" t="str">
        <f>IF(Prioritization!E449&lt;&gt;"",Prioritization!E449,"")</f>
        <v/>
      </c>
      <c r="F441" s="4" t="str">
        <f>IF(Prioritization!F449&lt;&gt;0,Prioritization!F449,"")</f>
        <v/>
      </c>
      <c r="G441" s="4" t="str">
        <f>IF(Prioritization!X449&lt;&gt;"",Prioritization!X449,"")</f>
        <v/>
      </c>
      <c r="H441" s="75">
        <f>Prioritization!Y449</f>
        <v>0</v>
      </c>
      <c r="I441" s="75">
        <f t="shared" si="6"/>
        <v>150000</v>
      </c>
    </row>
    <row r="442" spans="1:9" ht="15">
      <c r="A442" s="4" t="str">
        <f>Prioritization!AA450</f>
        <v/>
      </c>
      <c r="B442" s="4" t="str">
        <f>IF(Prioritization!B450&lt;&gt;"",Prioritization!B450,"")</f>
        <v/>
      </c>
      <c r="C442" s="4" t="str">
        <f>IF(Prioritization!C450&lt;&gt;"",Prioritization!C450,"")</f>
        <v/>
      </c>
      <c r="D442" s="4" t="str">
        <f>IF(Prioritization!D450&lt;&gt;"",Prioritization!D450,"")</f>
        <v/>
      </c>
      <c r="E442" s="4" t="str">
        <f>IF(Prioritization!E450&lt;&gt;"",Prioritization!E450,"")</f>
        <v/>
      </c>
      <c r="F442" s="4" t="str">
        <f>IF(Prioritization!F450&lt;&gt;0,Prioritization!F450,"")</f>
        <v/>
      </c>
      <c r="G442" s="4" t="str">
        <f>IF(Prioritization!X450&lt;&gt;"",Prioritization!X450,"")</f>
        <v/>
      </c>
      <c r="H442" s="75">
        <f>Prioritization!Y450</f>
        <v>0</v>
      </c>
      <c r="I442" s="75">
        <f t="shared" si="6"/>
        <v>150000</v>
      </c>
    </row>
    <row r="443" spans="1:9" ht="15">
      <c r="A443" s="4" t="str">
        <f>Prioritization!AA451</f>
        <v/>
      </c>
      <c r="B443" s="4" t="str">
        <f>IF(Prioritization!B451&lt;&gt;"",Prioritization!B451,"")</f>
        <v/>
      </c>
      <c r="C443" s="4" t="str">
        <f>IF(Prioritization!C451&lt;&gt;"",Prioritization!C451,"")</f>
        <v/>
      </c>
      <c r="D443" s="4" t="str">
        <f>IF(Prioritization!D451&lt;&gt;"",Prioritization!D451,"")</f>
        <v/>
      </c>
      <c r="E443" s="4" t="str">
        <f>IF(Prioritization!E451&lt;&gt;"",Prioritization!E451,"")</f>
        <v/>
      </c>
      <c r="F443" s="4" t="str">
        <f>IF(Prioritization!F451&lt;&gt;0,Prioritization!F451,"")</f>
        <v/>
      </c>
      <c r="G443" s="4" t="str">
        <f>IF(Prioritization!X451&lt;&gt;"",Prioritization!X451,"")</f>
        <v/>
      </c>
      <c r="H443" s="75">
        <f>Prioritization!Y451</f>
        <v>0</v>
      </c>
      <c r="I443" s="75">
        <f t="shared" si="6"/>
        <v>150000</v>
      </c>
    </row>
    <row r="444" spans="1:9" ht="15">
      <c r="A444" s="4" t="str">
        <f>Prioritization!AA452</f>
        <v/>
      </c>
      <c r="B444" s="4" t="str">
        <f>IF(Prioritization!B452&lt;&gt;"",Prioritization!B452,"")</f>
        <v/>
      </c>
      <c r="C444" s="4" t="str">
        <f>IF(Prioritization!C452&lt;&gt;"",Prioritization!C452,"")</f>
        <v/>
      </c>
      <c r="D444" s="4" t="str">
        <f>IF(Prioritization!D452&lt;&gt;"",Prioritization!D452,"")</f>
        <v/>
      </c>
      <c r="E444" s="4" t="str">
        <f>IF(Prioritization!E452&lt;&gt;"",Prioritization!E452,"")</f>
        <v/>
      </c>
      <c r="F444" s="4" t="str">
        <f>IF(Prioritization!F452&lt;&gt;0,Prioritization!F452,"")</f>
        <v/>
      </c>
      <c r="G444" s="4" t="str">
        <f>IF(Prioritization!X452&lt;&gt;"",Prioritization!X452,"")</f>
        <v/>
      </c>
      <c r="H444" s="75">
        <f>Prioritization!Y452</f>
        <v>0</v>
      </c>
      <c r="I444" s="75">
        <f t="shared" si="6"/>
        <v>150000</v>
      </c>
    </row>
    <row r="445" spans="1:9" ht="15">
      <c r="A445" s="4" t="str">
        <f>Prioritization!AA453</f>
        <v/>
      </c>
      <c r="B445" s="4" t="str">
        <f>IF(Prioritization!B453&lt;&gt;"",Prioritization!B453,"")</f>
        <v/>
      </c>
      <c r="C445" s="4" t="str">
        <f>IF(Prioritization!C453&lt;&gt;"",Prioritization!C453,"")</f>
        <v/>
      </c>
      <c r="D445" s="4" t="str">
        <f>IF(Prioritization!D453&lt;&gt;"",Prioritization!D453,"")</f>
        <v/>
      </c>
      <c r="E445" s="4" t="str">
        <f>IF(Prioritization!E453&lt;&gt;"",Prioritization!E453,"")</f>
        <v/>
      </c>
      <c r="F445" s="4" t="str">
        <f>IF(Prioritization!F453&lt;&gt;0,Prioritization!F453,"")</f>
        <v/>
      </c>
      <c r="G445" s="4" t="str">
        <f>IF(Prioritization!X453&lt;&gt;"",Prioritization!X453,"")</f>
        <v/>
      </c>
      <c r="H445" s="75">
        <f>Prioritization!Y453</f>
        <v>0</v>
      </c>
      <c r="I445" s="75">
        <f t="shared" si="6"/>
        <v>150000</v>
      </c>
    </row>
    <row r="446" spans="1:9" ht="15">
      <c r="A446" s="4" t="str">
        <f>Prioritization!AA454</f>
        <v/>
      </c>
      <c r="B446" s="4" t="str">
        <f>IF(Prioritization!B454&lt;&gt;"",Prioritization!B454,"")</f>
        <v/>
      </c>
      <c r="C446" s="4" t="str">
        <f>IF(Prioritization!C454&lt;&gt;"",Prioritization!C454,"")</f>
        <v/>
      </c>
      <c r="D446" s="4" t="str">
        <f>IF(Prioritization!D454&lt;&gt;"",Prioritization!D454,"")</f>
        <v/>
      </c>
      <c r="E446" s="4" t="str">
        <f>IF(Prioritization!E454&lt;&gt;"",Prioritization!E454,"")</f>
        <v/>
      </c>
      <c r="F446" s="4" t="str">
        <f>IF(Prioritization!F454&lt;&gt;0,Prioritization!F454,"")</f>
        <v/>
      </c>
      <c r="G446" s="4" t="str">
        <f>IF(Prioritization!X454&lt;&gt;"",Prioritization!X454,"")</f>
        <v/>
      </c>
      <c r="H446" s="75">
        <f>Prioritization!Y454</f>
        <v>0</v>
      </c>
      <c r="I446" s="75">
        <f t="shared" si="6"/>
        <v>150000</v>
      </c>
    </row>
    <row r="447" spans="1:9" ht="15">
      <c r="A447" s="4" t="str">
        <f>Prioritization!AA455</f>
        <v/>
      </c>
      <c r="B447" s="4" t="str">
        <f>IF(Prioritization!B455&lt;&gt;"",Prioritization!B455,"")</f>
        <v/>
      </c>
      <c r="C447" s="4" t="str">
        <f>IF(Prioritization!C455&lt;&gt;"",Prioritization!C455,"")</f>
        <v/>
      </c>
      <c r="D447" s="4" t="str">
        <f>IF(Prioritization!D455&lt;&gt;"",Prioritization!D455,"")</f>
        <v/>
      </c>
      <c r="E447" s="4" t="str">
        <f>IF(Prioritization!E455&lt;&gt;"",Prioritization!E455,"")</f>
        <v/>
      </c>
      <c r="F447" s="4" t="str">
        <f>IF(Prioritization!F455&lt;&gt;0,Prioritization!F455,"")</f>
        <v/>
      </c>
      <c r="G447" s="4" t="str">
        <f>IF(Prioritization!X455&lt;&gt;"",Prioritization!X455,"")</f>
        <v/>
      </c>
      <c r="H447" s="75">
        <f>Prioritization!Y455</f>
        <v>0</v>
      </c>
      <c r="I447" s="75">
        <f t="shared" si="6"/>
        <v>150000</v>
      </c>
    </row>
    <row r="448" spans="1:9" ht="15">
      <c r="A448" s="4" t="str">
        <f>Prioritization!AA456</f>
        <v/>
      </c>
      <c r="B448" s="4" t="str">
        <f>IF(Prioritization!B456&lt;&gt;"",Prioritization!B456,"")</f>
        <v/>
      </c>
      <c r="C448" s="4" t="str">
        <f>IF(Prioritization!C456&lt;&gt;"",Prioritization!C456,"")</f>
        <v/>
      </c>
      <c r="D448" s="4" t="str">
        <f>IF(Prioritization!D456&lt;&gt;"",Prioritization!D456,"")</f>
        <v/>
      </c>
      <c r="E448" s="4" t="str">
        <f>IF(Prioritization!E456&lt;&gt;"",Prioritization!E456,"")</f>
        <v/>
      </c>
      <c r="F448" s="4" t="str">
        <f>IF(Prioritization!F456&lt;&gt;0,Prioritization!F456,"")</f>
        <v/>
      </c>
      <c r="G448" s="4" t="str">
        <f>IF(Prioritization!X456&lt;&gt;"",Prioritization!X456,"")</f>
        <v/>
      </c>
      <c r="H448" s="75">
        <f>Prioritization!Y456</f>
        <v>0</v>
      </c>
      <c r="I448" s="75">
        <f t="shared" si="6"/>
        <v>150000</v>
      </c>
    </row>
    <row r="449" spans="1:9" ht="15">
      <c r="A449" s="4" t="str">
        <f>Prioritization!AA457</f>
        <v/>
      </c>
      <c r="B449" s="4" t="str">
        <f>IF(Prioritization!B457&lt;&gt;"",Prioritization!B457,"")</f>
        <v/>
      </c>
      <c r="C449" s="4" t="str">
        <f>IF(Prioritization!C457&lt;&gt;"",Prioritization!C457,"")</f>
        <v/>
      </c>
      <c r="D449" s="4" t="str">
        <f>IF(Prioritization!D457&lt;&gt;"",Prioritization!D457,"")</f>
        <v/>
      </c>
      <c r="E449" s="4" t="str">
        <f>IF(Prioritization!E457&lt;&gt;"",Prioritization!E457,"")</f>
        <v/>
      </c>
      <c r="F449" s="4" t="str">
        <f>IF(Prioritization!F457&lt;&gt;0,Prioritization!F457,"")</f>
        <v/>
      </c>
      <c r="G449" s="4" t="str">
        <f>IF(Prioritization!X457&lt;&gt;"",Prioritization!X457,"")</f>
        <v/>
      </c>
      <c r="H449" s="75">
        <f>Prioritization!Y457</f>
        <v>0</v>
      </c>
      <c r="I449" s="75">
        <f t="shared" si="6"/>
        <v>150000</v>
      </c>
    </row>
    <row r="450" spans="1:9" ht="15">
      <c r="A450" s="4" t="str">
        <f>Prioritization!AA458</f>
        <v/>
      </c>
      <c r="B450" s="4" t="str">
        <f>IF(Prioritization!B458&lt;&gt;"",Prioritization!B458,"")</f>
        <v/>
      </c>
      <c r="C450" s="4" t="str">
        <f>IF(Prioritization!C458&lt;&gt;"",Prioritization!C458,"")</f>
        <v/>
      </c>
      <c r="D450" s="4" t="str">
        <f>IF(Prioritization!D458&lt;&gt;"",Prioritization!D458,"")</f>
        <v/>
      </c>
      <c r="E450" s="4" t="str">
        <f>IF(Prioritization!E458&lt;&gt;"",Prioritization!E458,"")</f>
        <v/>
      </c>
      <c r="F450" s="4" t="str">
        <f>IF(Prioritization!F458&lt;&gt;0,Prioritization!F458,"")</f>
        <v/>
      </c>
      <c r="G450" s="4" t="str">
        <f>IF(Prioritization!X458&lt;&gt;"",Prioritization!X458,"")</f>
        <v/>
      </c>
      <c r="H450" s="75">
        <f>Prioritization!Y458</f>
        <v>0</v>
      </c>
      <c r="I450" s="75">
        <f t="shared" si="6"/>
        <v>150000</v>
      </c>
    </row>
    <row r="451" spans="1:9" ht="15">
      <c r="A451" s="4" t="str">
        <f>Prioritization!AA459</f>
        <v/>
      </c>
      <c r="B451" s="4" t="str">
        <f>IF(Prioritization!B459&lt;&gt;"",Prioritization!B459,"")</f>
        <v/>
      </c>
      <c r="C451" s="4" t="str">
        <f>IF(Prioritization!C459&lt;&gt;"",Prioritization!C459,"")</f>
        <v/>
      </c>
      <c r="D451" s="4" t="str">
        <f>IF(Prioritization!D459&lt;&gt;"",Prioritization!D459,"")</f>
        <v/>
      </c>
      <c r="E451" s="4" t="str">
        <f>IF(Prioritization!E459&lt;&gt;"",Prioritization!E459,"")</f>
        <v/>
      </c>
      <c r="F451" s="4" t="str">
        <f>IF(Prioritization!F459&lt;&gt;0,Prioritization!F459,"")</f>
        <v/>
      </c>
      <c r="G451" s="4" t="str">
        <f>IF(Prioritization!X459&lt;&gt;"",Prioritization!X459,"")</f>
        <v/>
      </c>
      <c r="H451" s="75">
        <f>Prioritization!Y459</f>
        <v>0</v>
      </c>
      <c r="I451" s="75">
        <f t="shared" si="6"/>
        <v>150000</v>
      </c>
    </row>
    <row r="452" spans="1:9" ht="15">
      <c r="A452" s="4" t="str">
        <f>Prioritization!AA460</f>
        <v/>
      </c>
      <c r="B452" s="4" t="str">
        <f>IF(Prioritization!B460&lt;&gt;"",Prioritization!B460,"")</f>
        <v/>
      </c>
      <c r="C452" s="4" t="str">
        <f>IF(Prioritization!C460&lt;&gt;"",Prioritization!C460,"")</f>
        <v/>
      </c>
      <c r="D452" s="4" t="str">
        <f>IF(Prioritization!D460&lt;&gt;"",Prioritization!D460,"")</f>
        <v/>
      </c>
      <c r="E452" s="4" t="str">
        <f>IF(Prioritization!E460&lt;&gt;"",Prioritization!E460,"")</f>
        <v/>
      </c>
      <c r="F452" s="4" t="str">
        <f>IF(Prioritization!F460&lt;&gt;0,Prioritization!F460,"")</f>
        <v/>
      </c>
      <c r="G452" s="4" t="str">
        <f>IF(Prioritization!X460&lt;&gt;"",Prioritization!X460,"")</f>
        <v/>
      </c>
      <c r="H452" s="75">
        <f>Prioritization!Y460</f>
        <v>0</v>
      </c>
      <c r="I452" s="75">
        <f t="shared" si="6"/>
        <v>150000</v>
      </c>
    </row>
    <row r="453" spans="1:9" ht="15">
      <c r="A453" s="4" t="str">
        <f>Prioritization!AA461</f>
        <v/>
      </c>
      <c r="B453" s="4" t="str">
        <f>IF(Prioritization!B461&lt;&gt;"",Prioritization!B461,"")</f>
        <v/>
      </c>
      <c r="C453" s="4" t="str">
        <f>IF(Prioritization!C461&lt;&gt;"",Prioritization!C461,"")</f>
        <v/>
      </c>
      <c r="D453" s="4" t="str">
        <f>IF(Prioritization!D461&lt;&gt;"",Prioritization!D461,"")</f>
        <v/>
      </c>
      <c r="E453" s="4" t="str">
        <f>IF(Prioritization!E461&lt;&gt;"",Prioritization!E461,"")</f>
        <v/>
      </c>
      <c r="F453" s="4" t="str">
        <f>IF(Prioritization!F461&lt;&gt;0,Prioritization!F461,"")</f>
        <v/>
      </c>
      <c r="G453" s="4" t="str">
        <f>IF(Prioritization!X461&lt;&gt;"",Prioritization!X461,"")</f>
        <v/>
      </c>
      <c r="H453" s="75">
        <f>Prioritization!Y461</f>
        <v>0</v>
      </c>
      <c r="I453" s="75">
        <f aca="true" t="shared" si="7" ref="I453:I503">I452-H453</f>
        <v>150000</v>
      </c>
    </row>
    <row r="454" spans="1:9" ht="15">
      <c r="A454" s="4" t="str">
        <f>Prioritization!AA462</f>
        <v/>
      </c>
      <c r="B454" s="4" t="str">
        <f>IF(Prioritization!B462&lt;&gt;"",Prioritization!B462,"")</f>
        <v/>
      </c>
      <c r="C454" s="4" t="str">
        <f>IF(Prioritization!C462&lt;&gt;"",Prioritization!C462,"")</f>
        <v/>
      </c>
      <c r="D454" s="4" t="str">
        <f>IF(Prioritization!D462&lt;&gt;"",Prioritization!D462,"")</f>
        <v/>
      </c>
      <c r="E454" s="4" t="str">
        <f>IF(Prioritization!E462&lt;&gt;"",Prioritization!E462,"")</f>
        <v/>
      </c>
      <c r="F454" s="4" t="str">
        <f>IF(Prioritization!F462&lt;&gt;0,Prioritization!F462,"")</f>
        <v/>
      </c>
      <c r="G454" s="4" t="str">
        <f>IF(Prioritization!X462&lt;&gt;"",Prioritization!X462,"")</f>
        <v/>
      </c>
      <c r="H454" s="75">
        <f>Prioritization!Y462</f>
        <v>0</v>
      </c>
      <c r="I454" s="75">
        <f t="shared" si="7"/>
        <v>150000</v>
      </c>
    </row>
    <row r="455" spans="1:9" ht="15">
      <c r="A455" s="4" t="str">
        <f>Prioritization!AA463</f>
        <v/>
      </c>
      <c r="B455" s="4" t="str">
        <f>IF(Prioritization!B463&lt;&gt;"",Prioritization!B463,"")</f>
        <v/>
      </c>
      <c r="C455" s="4" t="str">
        <f>IF(Prioritization!C463&lt;&gt;"",Prioritization!C463,"")</f>
        <v/>
      </c>
      <c r="D455" s="4" t="str">
        <f>IF(Prioritization!D463&lt;&gt;"",Prioritization!D463,"")</f>
        <v/>
      </c>
      <c r="E455" s="4" t="str">
        <f>IF(Prioritization!E463&lt;&gt;"",Prioritization!E463,"")</f>
        <v/>
      </c>
      <c r="F455" s="4" t="str">
        <f>IF(Prioritization!F463&lt;&gt;0,Prioritization!F463,"")</f>
        <v/>
      </c>
      <c r="G455" s="4" t="str">
        <f>IF(Prioritization!X463&lt;&gt;"",Prioritization!X463,"")</f>
        <v/>
      </c>
      <c r="H455" s="75">
        <f>Prioritization!Y463</f>
        <v>0</v>
      </c>
      <c r="I455" s="75">
        <f t="shared" si="7"/>
        <v>150000</v>
      </c>
    </row>
    <row r="456" spans="1:9" ht="15">
      <c r="A456" s="4" t="str">
        <f>Prioritization!AA464</f>
        <v/>
      </c>
      <c r="B456" s="4" t="str">
        <f>IF(Prioritization!B464&lt;&gt;"",Prioritization!B464,"")</f>
        <v/>
      </c>
      <c r="C456" s="4" t="str">
        <f>IF(Prioritization!C464&lt;&gt;"",Prioritization!C464,"")</f>
        <v/>
      </c>
      <c r="D456" s="4" t="str">
        <f>IF(Prioritization!D464&lt;&gt;"",Prioritization!D464,"")</f>
        <v/>
      </c>
      <c r="E456" s="4" t="str">
        <f>IF(Prioritization!E464&lt;&gt;"",Prioritization!E464,"")</f>
        <v/>
      </c>
      <c r="F456" s="4" t="str">
        <f>IF(Prioritization!F464&lt;&gt;0,Prioritization!F464,"")</f>
        <v/>
      </c>
      <c r="G456" s="4" t="str">
        <f>IF(Prioritization!X464&lt;&gt;"",Prioritization!X464,"")</f>
        <v/>
      </c>
      <c r="H456" s="75">
        <f>Prioritization!Y464</f>
        <v>0</v>
      </c>
      <c r="I456" s="75">
        <f t="shared" si="7"/>
        <v>150000</v>
      </c>
    </row>
    <row r="457" spans="1:9" ht="15">
      <c r="A457" s="4" t="str">
        <f>Prioritization!AA465</f>
        <v/>
      </c>
      <c r="B457" s="4" t="str">
        <f>IF(Prioritization!B465&lt;&gt;"",Prioritization!B465,"")</f>
        <v/>
      </c>
      <c r="C457" s="4" t="str">
        <f>IF(Prioritization!C465&lt;&gt;"",Prioritization!C465,"")</f>
        <v/>
      </c>
      <c r="D457" s="4" t="str">
        <f>IF(Prioritization!D465&lt;&gt;"",Prioritization!D465,"")</f>
        <v/>
      </c>
      <c r="E457" s="4" t="str">
        <f>IF(Prioritization!E465&lt;&gt;"",Prioritization!E465,"")</f>
        <v/>
      </c>
      <c r="F457" s="4" t="str">
        <f>IF(Prioritization!F465&lt;&gt;0,Prioritization!F465,"")</f>
        <v/>
      </c>
      <c r="G457" s="4" t="str">
        <f>IF(Prioritization!X465&lt;&gt;"",Prioritization!X465,"")</f>
        <v/>
      </c>
      <c r="H457" s="75">
        <f>Prioritization!Y465</f>
        <v>0</v>
      </c>
      <c r="I457" s="75">
        <f t="shared" si="7"/>
        <v>150000</v>
      </c>
    </row>
    <row r="458" spans="1:9" ht="15">
      <c r="A458" s="4" t="str">
        <f>Prioritization!AA466</f>
        <v/>
      </c>
      <c r="B458" s="4" t="str">
        <f>IF(Prioritization!B466&lt;&gt;"",Prioritization!B466,"")</f>
        <v/>
      </c>
      <c r="C458" s="4" t="str">
        <f>IF(Prioritization!C466&lt;&gt;"",Prioritization!C466,"")</f>
        <v/>
      </c>
      <c r="D458" s="4" t="str">
        <f>IF(Prioritization!D466&lt;&gt;"",Prioritization!D466,"")</f>
        <v/>
      </c>
      <c r="E458" s="4" t="str">
        <f>IF(Prioritization!E466&lt;&gt;"",Prioritization!E466,"")</f>
        <v/>
      </c>
      <c r="F458" s="4" t="str">
        <f>IF(Prioritization!F466&lt;&gt;0,Prioritization!F466,"")</f>
        <v/>
      </c>
      <c r="G458" s="4" t="str">
        <f>IF(Prioritization!X466&lt;&gt;"",Prioritization!X466,"")</f>
        <v/>
      </c>
      <c r="H458" s="75">
        <f>Prioritization!Y466</f>
        <v>0</v>
      </c>
      <c r="I458" s="75">
        <f t="shared" si="7"/>
        <v>150000</v>
      </c>
    </row>
    <row r="459" spans="1:9" ht="15">
      <c r="A459" s="4" t="str">
        <f>Prioritization!AA467</f>
        <v/>
      </c>
      <c r="B459" s="4" t="str">
        <f>IF(Prioritization!B467&lt;&gt;"",Prioritization!B467,"")</f>
        <v/>
      </c>
      <c r="C459" s="4" t="str">
        <f>IF(Prioritization!C467&lt;&gt;"",Prioritization!C467,"")</f>
        <v/>
      </c>
      <c r="D459" s="4" t="str">
        <f>IF(Prioritization!D467&lt;&gt;"",Prioritization!D467,"")</f>
        <v/>
      </c>
      <c r="E459" s="4" t="str">
        <f>IF(Prioritization!E467&lt;&gt;"",Prioritization!E467,"")</f>
        <v/>
      </c>
      <c r="F459" s="4" t="str">
        <f>IF(Prioritization!F467&lt;&gt;0,Prioritization!F467,"")</f>
        <v/>
      </c>
      <c r="G459" s="4" t="str">
        <f>IF(Prioritization!X467&lt;&gt;"",Prioritization!X467,"")</f>
        <v/>
      </c>
      <c r="H459" s="75">
        <f>Prioritization!Y467</f>
        <v>0</v>
      </c>
      <c r="I459" s="75">
        <f t="shared" si="7"/>
        <v>150000</v>
      </c>
    </row>
    <row r="460" spans="1:9" ht="15">
      <c r="A460" s="4" t="str">
        <f>Prioritization!AA468</f>
        <v/>
      </c>
      <c r="B460" s="4" t="str">
        <f>IF(Prioritization!B468&lt;&gt;"",Prioritization!B468,"")</f>
        <v/>
      </c>
      <c r="C460" s="4" t="str">
        <f>IF(Prioritization!C468&lt;&gt;"",Prioritization!C468,"")</f>
        <v/>
      </c>
      <c r="D460" s="4" t="str">
        <f>IF(Prioritization!D468&lt;&gt;"",Prioritization!D468,"")</f>
        <v/>
      </c>
      <c r="E460" s="4" t="str">
        <f>IF(Prioritization!E468&lt;&gt;"",Prioritization!E468,"")</f>
        <v/>
      </c>
      <c r="F460" s="4" t="str">
        <f>IF(Prioritization!F468&lt;&gt;0,Prioritization!F468,"")</f>
        <v/>
      </c>
      <c r="G460" s="4" t="str">
        <f>IF(Prioritization!X468&lt;&gt;"",Prioritization!X468,"")</f>
        <v/>
      </c>
      <c r="H460" s="75">
        <f>Prioritization!Y468</f>
        <v>0</v>
      </c>
      <c r="I460" s="75">
        <f t="shared" si="7"/>
        <v>150000</v>
      </c>
    </row>
    <row r="461" spans="1:9" ht="15">
      <c r="A461" s="4" t="str">
        <f>Prioritization!AA469</f>
        <v/>
      </c>
      <c r="B461" s="4" t="str">
        <f>IF(Prioritization!B469&lt;&gt;"",Prioritization!B469,"")</f>
        <v/>
      </c>
      <c r="C461" s="4" t="str">
        <f>IF(Prioritization!C469&lt;&gt;"",Prioritization!C469,"")</f>
        <v/>
      </c>
      <c r="D461" s="4" t="str">
        <f>IF(Prioritization!D469&lt;&gt;"",Prioritization!D469,"")</f>
        <v/>
      </c>
      <c r="E461" s="4" t="str">
        <f>IF(Prioritization!E469&lt;&gt;"",Prioritization!E469,"")</f>
        <v/>
      </c>
      <c r="F461" s="4" t="str">
        <f>IF(Prioritization!F469&lt;&gt;0,Prioritization!F469,"")</f>
        <v/>
      </c>
      <c r="G461" s="4" t="str">
        <f>IF(Prioritization!X469&lt;&gt;"",Prioritization!X469,"")</f>
        <v/>
      </c>
      <c r="H461" s="75">
        <f>Prioritization!Y469</f>
        <v>0</v>
      </c>
      <c r="I461" s="75">
        <f t="shared" si="7"/>
        <v>150000</v>
      </c>
    </row>
    <row r="462" spans="1:9" ht="15">
      <c r="A462" s="4" t="str">
        <f>Prioritization!AA470</f>
        <v/>
      </c>
      <c r="B462" s="4" t="str">
        <f>IF(Prioritization!B470&lt;&gt;"",Prioritization!B470,"")</f>
        <v/>
      </c>
      <c r="C462" s="4" t="str">
        <f>IF(Prioritization!C470&lt;&gt;"",Prioritization!C470,"")</f>
        <v/>
      </c>
      <c r="D462" s="4" t="str">
        <f>IF(Prioritization!D470&lt;&gt;"",Prioritization!D470,"")</f>
        <v/>
      </c>
      <c r="E462" s="4" t="str">
        <f>IF(Prioritization!E470&lt;&gt;"",Prioritization!E470,"")</f>
        <v/>
      </c>
      <c r="F462" s="4" t="str">
        <f>IF(Prioritization!F470&lt;&gt;0,Prioritization!F470,"")</f>
        <v/>
      </c>
      <c r="G462" s="4" t="str">
        <f>IF(Prioritization!X470&lt;&gt;"",Prioritization!X470,"")</f>
        <v/>
      </c>
      <c r="H462" s="75">
        <f>Prioritization!Y470</f>
        <v>0</v>
      </c>
      <c r="I462" s="75">
        <f t="shared" si="7"/>
        <v>150000</v>
      </c>
    </row>
    <row r="463" spans="1:9" ht="15">
      <c r="A463" s="4" t="str">
        <f>Prioritization!AA471</f>
        <v/>
      </c>
      <c r="B463" s="4" t="str">
        <f>IF(Prioritization!B471&lt;&gt;"",Prioritization!B471,"")</f>
        <v/>
      </c>
      <c r="C463" s="4" t="str">
        <f>IF(Prioritization!C471&lt;&gt;"",Prioritization!C471,"")</f>
        <v/>
      </c>
      <c r="D463" s="4" t="str">
        <f>IF(Prioritization!D471&lt;&gt;"",Prioritization!D471,"")</f>
        <v/>
      </c>
      <c r="E463" s="4" t="str">
        <f>IF(Prioritization!E471&lt;&gt;"",Prioritization!E471,"")</f>
        <v/>
      </c>
      <c r="F463" s="4" t="str">
        <f>IF(Prioritization!F471&lt;&gt;0,Prioritization!F471,"")</f>
        <v/>
      </c>
      <c r="G463" s="4" t="str">
        <f>IF(Prioritization!X471&lt;&gt;"",Prioritization!X471,"")</f>
        <v/>
      </c>
      <c r="H463" s="75">
        <f>Prioritization!Y471</f>
        <v>0</v>
      </c>
      <c r="I463" s="75">
        <f t="shared" si="7"/>
        <v>150000</v>
      </c>
    </row>
    <row r="464" spans="1:9" ht="15">
      <c r="A464" s="4" t="str">
        <f>Prioritization!AA472</f>
        <v/>
      </c>
      <c r="B464" s="4" t="str">
        <f>IF(Prioritization!B472&lt;&gt;"",Prioritization!B472,"")</f>
        <v/>
      </c>
      <c r="C464" s="4" t="str">
        <f>IF(Prioritization!C472&lt;&gt;"",Prioritization!C472,"")</f>
        <v/>
      </c>
      <c r="D464" s="4" t="str">
        <f>IF(Prioritization!D472&lt;&gt;"",Prioritization!D472,"")</f>
        <v/>
      </c>
      <c r="E464" s="4" t="str">
        <f>IF(Prioritization!E472&lt;&gt;"",Prioritization!E472,"")</f>
        <v/>
      </c>
      <c r="F464" s="4" t="str">
        <f>IF(Prioritization!F472&lt;&gt;0,Prioritization!F472,"")</f>
        <v/>
      </c>
      <c r="G464" s="4" t="str">
        <f>IF(Prioritization!X472&lt;&gt;"",Prioritization!X472,"")</f>
        <v/>
      </c>
      <c r="H464" s="75">
        <f>Prioritization!Y472</f>
        <v>0</v>
      </c>
      <c r="I464" s="75">
        <f t="shared" si="7"/>
        <v>150000</v>
      </c>
    </row>
    <row r="465" spans="1:9" ht="15">
      <c r="A465" s="4" t="str">
        <f>Prioritization!AA473</f>
        <v/>
      </c>
      <c r="B465" s="4" t="str">
        <f>IF(Prioritization!B473&lt;&gt;"",Prioritization!B473,"")</f>
        <v/>
      </c>
      <c r="C465" s="4" t="str">
        <f>IF(Prioritization!C473&lt;&gt;"",Prioritization!C473,"")</f>
        <v/>
      </c>
      <c r="D465" s="4" t="str">
        <f>IF(Prioritization!D473&lt;&gt;"",Prioritization!D473,"")</f>
        <v/>
      </c>
      <c r="E465" s="4" t="str">
        <f>IF(Prioritization!E473&lt;&gt;"",Prioritization!E473,"")</f>
        <v/>
      </c>
      <c r="F465" s="4" t="str">
        <f>IF(Prioritization!F473&lt;&gt;0,Prioritization!F473,"")</f>
        <v/>
      </c>
      <c r="G465" s="4" t="str">
        <f>IF(Prioritization!X473&lt;&gt;"",Prioritization!X473,"")</f>
        <v/>
      </c>
      <c r="H465" s="75">
        <f>Prioritization!Y473</f>
        <v>0</v>
      </c>
      <c r="I465" s="75">
        <f t="shared" si="7"/>
        <v>150000</v>
      </c>
    </row>
    <row r="466" spans="1:9" ht="15">
      <c r="A466" s="4" t="str">
        <f>Prioritization!AA474</f>
        <v/>
      </c>
      <c r="B466" s="4" t="str">
        <f>IF(Prioritization!B474&lt;&gt;"",Prioritization!B474,"")</f>
        <v/>
      </c>
      <c r="C466" s="4" t="str">
        <f>IF(Prioritization!C474&lt;&gt;"",Prioritization!C474,"")</f>
        <v/>
      </c>
      <c r="D466" s="4" t="str">
        <f>IF(Prioritization!D474&lt;&gt;"",Prioritization!D474,"")</f>
        <v/>
      </c>
      <c r="E466" s="4" t="str">
        <f>IF(Prioritization!E474&lt;&gt;"",Prioritization!E474,"")</f>
        <v/>
      </c>
      <c r="F466" s="4" t="str">
        <f>IF(Prioritization!F474&lt;&gt;0,Prioritization!F474,"")</f>
        <v/>
      </c>
      <c r="G466" s="4" t="str">
        <f>IF(Prioritization!X474&lt;&gt;"",Prioritization!X474,"")</f>
        <v/>
      </c>
      <c r="H466" s="75">
        <f>Prioritization!Y474</f>
        <v>0</v>
      </c>
      <c r="I466" s="75">
        <f t="shared" si="7"/>
        <v>150000</v>
      </c>
    </row>
    <row r="467" spans="1:9" ht="15">
      <c r="A467" s="4" t="str">
        <f>Prioritization!AA475</f>
        <v/>
      </c>
      <c r="B467" s="4" t="str">
        <f>IF(Prioritization!B475&lt;&gt;"",Prioritization!B475,"")</f>
        <v/>
      </c>
      <c r="C467" s="4" t="str">
        <f>IF(Prioritization!C475&lt;&gt;"",Prioritization!C475,"")</f>
        <v/>
      </c>
      <c r="D467" s="4" t="str">
        <f>IF(Prioritization!D475&lt;&gt;"",Prioritization!D475,"")</f>
        <v/>
      </c>
      <c r="E467" s="4" t="str">
        <f>IF(Prioritization!E475&lt;&gt;"",Prioritization!E475,"")</f>
        <v/>
      </c>
      <c r="F467" s="4" t="str">
        <f>IF(Prioritization!F475&lt;&gt;0,Prioritization!F475,"")</f>
        <v/>
      </c>
      <c r="G467" s="4" t="str">
        <f>IF(Prioritization!X475&lt;&gt;"",Prioritization!X475,"")</f>
        <v/>
      </c>
      <c r="H467" s="75">
        <f>Prioritization!Y475</f>
        <v>0</v>
      </c>
      <c r="I467" s="75">
        <f t="shared" si="7"/>
        <v>150000</v>
      </c>
    </row>
    <row r="468" spans="1:9" ht="15">
      <c r="A468" s="4" t="str">
        <f>Prioritization!AA476</f>
        <v/>
      </c>
      <c r="B468" s="4" t="str">
        <f>IF(Prioritization!B476&lt;&gt;"",Prioritization!B476,"")</f>
        <v/>
      </c>
      <c r="C468" s="4" t="str">
        <f>IF(Prioritization!C476&lt;&gt;"",Prioritization!C476,"")</f>
        <v/>
      </c>
      <c r="D468" s="4" t="str">
        <f>IF(Prioritization!D476&lt;&gt;"",Prioritization!D476,"")</f>
        <v/>
      </c>
      <c r="E468" s="4" t="str">
        <f>IF(Prioritization!E476&lt;&gt;"",Prioritization!E476,"")</f>
        <v/>
      </c>
      <c r="F468" s="4" t="str">
        <f>IF(Prioritization!F476&lt;&gt;0,Prioritization!F476,"")</f>
        <v/>
      </c>
      <c r="G468" s="4" t="str">
        <f>IF(Prioritization!X476&lt;&gt;"",Prioritization!X476,"")</f>
        <v/>
      </c>
      <c r="H468" s="75">
        <f>Prioritization!Y476</f>
        <v>0</v>
      </c>
      <c r="I468" s="75">
        <f t="shared" si="7"/>
        <v>150000</v>
      </c>
    </row>
    <row r="469" spans="1:9" ht="15">
      <c r="A469" s="4" t="str">
        <f>Prioritization!AA477</f>
        <v/>
      </c>
      <c r="B469" s="4" t="str">
        <f>IF(Prioritization!B477&lt;&gt;"",Prioritization!B477,"")</f>
        <v/>
      </c>
      <c r="C469" s="4" t="str">
        <f>IF(Prioritization!C477&lt;&gt;"",Prioritization!C477,"")</f>
        <v/>
      </c>
      <c r="D469" s="4" t="str">
        <f>IF(Prioritization!D477&lt;&gt;"",Prioritization!D477,"")</f>
        <v/>
      </c>
      <c r="E469" s="4" t="str">
        <f>IF(Prioritization!E477&lt;&gt;"",Prioritization!E477,"")</f>
        <v/>
      </c>
      <c r="F469" s="4" t="str">
        <f>IF(Prioritization!F477&lt;&gt;0,Prioritization!F477,"")</f>
        <v/>
      </c>
      <c r="G469" s="4" t="str">
        <f>IF(Prioritization!X477&lt;&gt;"",Prioritization!X477,"")</f>
        <v/>
      </c>
      <c r="H469" s="75">
        <f>Prioritization!Y477</f>
        <v>0</v>
      </c>
      <c r="I469" s="75">
        <f t="shared" si="7"/>
        <v>150000</v>
      </c>
    </row>
    <row r="470" spans="1:9" ht="15">
      <c r="A470" s="4" t="str">
        <f>Prioritization!AA478</f>
        <v/>
      </c>
      <c r="B470" s="4" t="str">
        <f>IF(Prioritization!B478&lt;&gt;"",Prioritization!B478,"")</f>
        <v/>
      </c>
      <c r="C470" s="4" t="str">
        <f>IF(Prioritization!C478&lt;&gt;"",Prioritization!C478,"")</f>
        <v/>
      </c>
      <c r="D470" s="4" t="str">
        <f>IF(Prioritization!D478&lt;&gt;"",Prioritization!D478,"")</f>
        <v/>
      </c>
      <c r="E470" s="4" t="str">
        <f>IF(Prioritization!E478&lt;&gt;"",Prioritization!E478,"")</f>
        <v/>
      </c>
      <c r="F470" s="4" t="str">
        <f>IF(Prioritization!F478&lt;&gt;0,Prioritization!F478,"")</f>
        <v/>
      </c>
      <c r="G470" s="4" t="str">
        <f>IF(Prioritization!X478&lt;&gt;"",Prioritization!X478,"")</f>
        <v/>
      </c>
      <c r="H470" s="75">
        <f>Prioritization!Y478</f>
        <v>0</v>
      </c>
      <c r="I470" s="75">
        <f t="shared" si="7"/>
        <v>150000</v>
      </c>
    </row>
    <row r="471" spans="1:9" ht="15">
      <c r="A471" s="4" t="str">
        <f>Prioritization!AA479</f>
        <v/>
      </c>
      <c r="B471" s="4" t="str">
        <f>IF(Prioritization!B479&lt;&gt;"",Prioritization!B479,"")</f>
        <v/>
      </c>
      <c r="C471" s="4" t="str">
        <f>IF(Prioritization!C479&lt;&gt;"",Prioritization!C479,"")</f>
        <v/>
      </c>
      <c r="D471" s="4" t="str">
        <f>IF(Prioritization!D479&lt;&gt;"",Prioritization!D479,"")</f>
        <v/>
      </c>
      <c r="E471" s="4" t="str">
        <f>IF(Prioritization!E479&lt;&gt;"",Prioritization!E479,"")</f>
        <v/>
      </c>
      <c r="F471" s="4" t="str">
        <f>IF(Prioritization!F479&lt;&gt;0,Prioritization!F479,"")</f>
        <v/>
      </c>
      <c r="G471" s="4" t="str">
        <f>IF(Prioritization!X479&lt;&gt;"",Prioritization!X479,"")</f>
        <v/>
      </c>
      <c r="H471" s="75">
        <f>Prioritization!Y479</f>
        <v>0</v>
      </c>
      <c r="I471" s="75">
        <f t="shared" si="7"/>
        <v>150000</v>
      </c>
    </row>
    <row r="472" spans="1:9" ht="15">
      <c r="A472" s="4" t="str">
        <f>Prioritization!AA480</f>
        <v/>
      </c>
      <c r="B472" s="4" t="str">
        <f>IF(Prioritization!B480&lt;&gt;"",Prioritization!B480,"")</f>
        <v/>
      </c>
      <c r="C472" s="4" t="str">
        <f>IF(Prioritization!C480&lt;&gt;"",Prioritization!C480,"")</f>
        <v/>
      </c>
      <c r="D472" s="4" t="str">
        <f>IF(Prioritization!D480&lt;&gt;"",Prioritization!D480,"")</f>
        <v/>
      </c>
      <c r="E472" s="4" t="str">
        <f>IF(Prioritization!E480&lt;&gt;"",Prioritization!E480,"")</f>
        <v/>
      </c>
      <c r="F472" s="4" t="str">
        <f>IF(Prioritization!F480&lt;&gt;0,Prioritization!F480,"")</f>
        <v/>
      </c>
      <c r="G472" s="4" t="str">
        <f>IF(Prioritization!X480&lt;&gt;"",Prioritization!X480,"")</f>
        <v/>
      </c>
      <c r="H472" s="75">
        <f>Prioritization!Y480</f>
        <v>0</v>
      </c>
      <c r="I472" s="75">
        <f t="shared" si="7"/>
        <v>150000</v>
      </c>
    </row>
    <row r="473" spans="1:9" ht="15">
      <c r="A473" s="4" t="str">
        <f>Prioritization!AA481</f>
        <v/>
      </c>
      <c r="B473" s="4" t="str">
        <f>IF(Prioritization!B481&lt;&gt;"",Prioritization!B481,"")</f>
        <v/>
      </c>
      <c r="C473" s="4" t="str">
        <f>IF(Prioritization!C481&lt;&gt;"",Prioritization!C481,"")</f>
        <v/>
      </c>
      <c r="D473" s="4" t="str">
        <f>IF(Prioritization!D481&lt;&gt;"",Prioritization!D481,"")</f>
        <v/>
      </c>
      <c r="E473" s="4" t="str">
        <f>IF(Prioritization!E481&lt;&gt;"",Prioritization!E481,"")</f>
        <v/>
      </c>
      <c r="F473" s="4" t="str">
        <f>IF(Prioritization!F481&lt;&gt;0,Prioritization!F481,"")</f>
        <v/>
      </c>
      <c r="G473" s="4" t="str">
        <f>IF(Prioritization!X481&lt;&gt;"",Prioritization!X481,"")</f>
        <v/>
      </c>
      <c r="H473" s="75">
        <f>Prioritization!Y481</f>
        <v>0</v>
      </c>
      <c r="I473" s="75">
        <f t="shared" si="7"/>
        <v>150000</v>
      </c>
    </row>
    <row r="474" spans="1:9" ht="15">
      <c r="A474" s="4" t="str">
        <f>Prioritization!AA482</f>
        <v/>
      </c>
      <c r="B474" s="4" t="str">
        <f>IF(Prioritization!B482&lt;&gt;"",Prioritization!B482,"")</f>
        <v/>
      </c>
      <c r="C474" s="4" t="str">
        <f>IF(Prioritization!C482&lt;&gt;"",Prioritization!C482,"")</f>
        <v/>
      </c>
      <c r="D474" s="4" t="str">
        <f>IF(Prioritization!D482&lt;&gt;"",Prioritization!D482,"")</f>
        <v/>
      </c>
      <c r="E474" s="4" t="str">
        <f>IF(Prioritization!E482&lt;&gt;"",Prioritization!E482,"")</f>
        <v/>
      </c>
      <c r="F474" s="4" t="str">
        <f>IF(Prioritization!F482&lt;&gt;0,Prioritization!F482,"")</f>
        <v/>
      </c>
      <c r="G474" s="4" t="str">
        <f>IF(Prioritization!X482&lt;&gt;"",Prioritization!X482,"")</f>
        <v/>
      </c>
      <c r="H474" s="75">
        <f>Prioritization!Y482</f>
        <v>0</v>
      </c>
      <c r="I474" s="75">
        <f t="shared" si="7"/>
        <v>150000</v>
      </c>
    </row>
    <row r="475" spans="1:9" ht="15">
      <c r="A475" s="4" t="str">
        <f>Prioritization!AA483</f>
        <v/>
      </c>
      <c r="B475" s="4" t="str">
        <f>IF(Prioritization!B483&lt;&gt;"",Prioritization!B483,"")</f>
        <v/>
      </c>
      <c r="C475" s="4" t="str">
        <f>IF(Prioritization!C483&lt;&gt;"",Prioritization!C483,"")</f>
        <v/>
      </c>
      <c r="D475" s="4" t="str">
        <f>IF(Prioritization!D483&lt;&gt;"",Prioritization!D483,"")</f>
        <v/>
      </c>
      <c r="E475" s="4" t="str">
        <f>IF(Prioritization!E483&lt;&gt;"",Prioritization!E483,"")</f>
        <v/>
      </c>
      <c r="F475" s="4" t="str">
        <f>IF(Prioritization!F483&lt;&gt;0,Prioritization!F483,"")</f>
        <v/>
      </c>
      <c r="G475" s="4" t="str">
        <f>IF(Prioritization!X483&lt;&gt;"",Prioritization!X483,"")</f>
        <v/>
      </c>
      <c r="H475" s="75">
        <f>Prioritization!Y483</f>
        <v>0</v>
      </c>
      <c r="I475" s="75">
        <f t="shared" si="7"/>
        <v>150000</v>
      </c>
    </row>
    <row r="476" spans="1:9" ht="15">
      <c r="A476" s="4" t="str">
        <f>Prioritization!AA484</f>
        <v/>
      </c>
      <c r="B476" s="4" t="str">
        <f>IF(Prioritization!B484&lt;&gt;"",Prioritization!B484,"")</f>
        <v/>
      </c>
      <c r="C476" s="4" t="str">
        <f>IF(Prioritization!C484&lt;&gt;"",Prioritization!C484,"")</f>
        <v/>
      </c>
      <c r="D476" s="4" t="str">
        <f>IF(Prioritization!D484&lt;&gt;"",Prioritization!D484,"")</f>
        <v/>
      </c>
      <c r="E476" s="4" t="str">
        <f>IF(Prioritization!E484&lt;&gt;"",Prioritization!E484,"")</f>
        <v/>
      </c>
      <c r="F476" s="4" t="str">
        <f>IF(Prioritization!F484&lt;&gt;0,Prioritization!F484,"")</f>
        <v/>
      </c>
      <c r="G476" s="4" t="str">
        <f>IF(Prioritization!X484&lt;&gt;"",Prioritization!X484,"")</f>
        <v/>
      </c>
      <c r="H476" s="75">
        <f>Prioritization!Y484</f>
        <v>0</v>
      </c>
      <c r="I476" s="75">
        <f t="shared" si="7"/>
        <v>150000</v>
      </c>
    </row>
    <row r="477" spans="1:9" ht="15">
      <c r="A477" s="4" t="str">
        <f>Prioritization!AA485</f>
        <v/>
      </c>
      <c r="B477" s="4" t="str">
        <f>IF(Prioritization!B485&lt;&gt;"",Prioritization!B485,"")</f>
        <v/>
      </c>
      <c r="C477" s="4" t="str">
        <f>IF(Prioritization!C485&lt;&gt;"",Prioritization!C485,"")</f>
        <v/>
      </c>
      <c r="D477" s="4" t="str">
        <f>IF(Prioritization!D485&lt;&gt;"",Prioritization!D485,"")</f>
        <v/>
      </c>
      <c r="E477" s="4" t="str">
        <f>IF(Prioritization!E485&lt;&gt;"",Prioritization!E485,"")</f>
        <v/>
      </c>
      <c r="F477" s="4" t="str">
        <f>IF(Prioritization!F485&lt;&gt;0,Prioritization!F485,"")</f>
        <v/>
      </c>
      <c r="G477" s="4" t="str">
        <f>IF(Prioritization!X485&lt;&gt;"",Prioritization!X485,"")</f>
        <v/>
      </c>
      <c r="H477" s="75">
        <f>Prioritization!Y485</f>
        <v>0</v>
      </c>
      <c r="I477" s="75">
        <f t="shared" si="7"/>
        <v>150000</v>
      </c>
    </row>
    <row r="478" spans="1:9" ht="15">
      <c r="A478" s="4" t="str">
        <f>Prioritization!AA486</f>
        <v/>
      </c>
      <c r="B478" s="4" t="str">
        <f>IF(Prioritization!B486&lt;&gt;"",Prioritization!B486,"")</f>
        <v/>
      </c>
      <c r="C478" s="4" t="str">
        <f>IF(Prioritization!C486&lt;&gt;"",Prioritization!C486,"")</f>
        <v/>
      </c>
      <c r="D478" s="4" t="str">
        <f>IF(Prioritization!D486&lt;&gt;"",Prioritization!D486,"")</f>
        <v/>
      </c>
      <c r="E478" s="4" t="str">
        <f>IF(Prioritization!E486&lt;&gt;"",Prioritization!E486,"")</f>
        <v/>
      </c>
      <c r="F478" s="4" t="str">
        <f>IF(Prioritization!F486&lt;&gt;0,Prioritization!F486,"")</f>
        <v/>
      </c>
      <c r="G478" s="4" t="str">
        <f>IF(Prioritization!X486&lt;&gt;"",Prioritization!X486,"")</f>
        <v/>
      </c>
      <c r="H478" s="75">
        <f>Prioritization!Y486</f>
        <v>0</v>
      </c>
      <c r="I478" s="75">
        <f t="shared" si="7"/>
        <v>150000</v>
      </c>
    </row>
    <row r="479" spans="1:9" ht="15">
      <c r="A479" s="4" t="str">
        <f>Prioritization!AA487</f>
        <v/>
      </c>
      <c r="B479" s="4" t="str">
        <f>IF(Prioritization!B487&lt;&gt;"",Prioritization!B487,"")</f>
        <v/>
      </c>
      <c r="C479" s="4" t="str">
        <f>IF(Prioritization!C487&lt;&gt;"",Prioritization!C487,"")</f>
        <v/>
      </c>
      <c r="D479" s="4" t="str">
        <f>IF(Prioritization!D487&lt;&gt;"",Prioritization!D487,"")</f>
        <v/>
      </c>
      <c r="E479" s="4" t="str">
        <f>IF(Prioritization!E487&lt;&gt;"",Prioritization!E487,"")</f>
        <v/>
      </c>
      <c r="F479" s="4" t="str">
        <f>IF(Prioritization!F487&lt;&gt;0,Prioritization!F487,"")</f>
        <v/>
      </c>
      <c r="G479" s="4" t="str">
        <f>IF(Prioritization!X487&lt;&gt;"",Prioritization!X487,"")</f>
        <v/>
      </c>
      <c r="H479" s="75">
        <f>Prioritization!Y487</f>
        <v>0</v>
      </c>
      <c r="I479" s="75">
        <f t="shared" si="7"/>
        <v>150000</v>
      </c>
    </row>
    <row r="480" spans="1:9" ht="15">
      <c r="A480" s="4" t="str">
        <f>Prioritization!AA488</f>
        <v/>
      </c>
      <c r="B480" s="4" t="str">
        <f>IF(Prioritization!B488&lt;&gt;"",Prioritization!B488,"")</f>
        <v/>
      </c>
      <c r="C480" s="4" t="str">
        <f>IF(Prioritization!C488&lt;&gt;"",Prioritization!C488,"")</f>
        <v/>
      </c>
      <c r="D480" s="4" t="str">
        <f>IF(Prioritization!D488&lt;&gt;"",Prioritization!D488,"")</f>
        <v/>
      </c>
      <c r="E480" s="4" t="str">
        <f>IF(Prioritization!E488&lt;&gt;"",Prioritization!E488,"")</f>
        <v/>
      </c>
      <c r="F480" s="4" t="str">
        <f>IF(Prioritization!F488&lt;&gt;0,Prioritization!F488,"")</f>
        <v/>
      </c>
      <c r="G480" s="4" t="str">
        <f>IF(Prioritization!X488&lt;&gt;"",Prioritization!X488,"")</f>
        <v/>
      </c>
      <c r="H480" s="75">
        <f>Prioritization!Y488</f>
        <v>0</v>
      </c>
      <c r="I480" s="75">
        <f t="shared" si="7"/>
        <v>150000</v>
      </c>
    </row>
    <row r="481" spans="1:9" ht="15">
      <c r="A481" s="4" t="str">
        <f>Prioritization!AA489</f>
        <v/>
      </c>
      <c r="B481" s="4" t="str">
        <f>IF(Prioritization!B489&lt;&gt;"",Prioritization!B489,"")</f>
        <v/>
      </c>
      <c r="C481" s="4" t="str">
        <f>IF(Prioritization!C489&lt;&gt;"",Prioritization!C489,"")</f>
        <v/>
      </c>
      <c r="D481" s="4" t="str">
        <f>IF(Prioritization!D489&lt;&gt;"",Prioritization!D489,"")</f>
        <v/>
      </c>
      <c r="E481" s="4" t="str">
        <f>IF(Prioritization!E489&lt;&gt;"",Prioritization!E489,"")</f>
        <v/>
      </c>
      <c r="F481" s="4" t="str">
        <f>IF(Prioritization!F489&lt;&gt;0,Prioritization!F489,"")</f>
        <v/>
      </c>
      <c r="G481" s="4" t="str">
        <f>IF(Prioritization!X489&lt;&gt;"",Prioritization!X489,"")</f>
        <v/>
      </c>
      <c r="H481" s="75">
        <f>Prioritization!Y489</f>
        <v>0</v>
      </c>
      <c r="I481" s="75">
        <f t="shared" si="7"/>
        <v>150000</v>
      </c>
    </row>
    <row r="482" spans="1:9" ht="15">
      <c r="A482" s="4" t="str">
        <f>Prioritization!AA490</f>
        <v/>
      </c>
      <c r="B482" s="4" t="str">
        <f>IF(Prioritization!B490&lt;&gt;"",Prioritization!B490,"")</f>
        <v/>
      </c>
      <c r="C482" s="4" t="str">
        <f>IF(Prioritization!C490&lt;&gt;"",Prioritization!C490,"")</f>
        <v/>
      </c>
      <c r="D482" s="4" t="str">
        <f>IF(Prioritization!D490&lt;&gt;"",Prioritization!D490,"")</f>
        <v/>
      </c>
      <c r="E482" s="4" t="str">
        <f>IF(Prioritization!E490&lt;&gt;"",Prioritization!E490,"")</f>
        <v/>
      </c>
      <c r="F482" s="4" t="str">
        <f>IF(Prioritization!F490&lt;&gt;0,Prioritization!F490,"")</f>
        <v/>
      </c>
      <c r="G482" s="4" t="str">
        <f>IF(Prioritization!X490&lt;&gt;"",Prioritization!X490,"")</f>
        <v/>
      </c>
      <c r="H482" s="75">
        <f>Prioritization!Y490</f>
        <v>0</v>
      </c>
      <c r="I482" s="75">
        <f t="shared" si="7"/>
        <v>150000</v>
      </c>
    </row>
    <row r="483" spans="1:9" ht="15">
      <c r="A483" s="4" t="str">
        <f>Prioritization!AA491</f>
        <v/>
      </c>
      <c r="B483" s="4" t="str">
        <f>IF(Prioritization!B491&lt;&gt;"",Prioritization!B491,"")</f>
        <v/>
      </c>
      <c r="C483" s="4" t="str">
        <f>IF(Prioritization!C491&lt;&gt;"",Prioritization!C491,"")</f>
        <v/>
      </c>
      <c r="D483" s="4" t="str">
        <f>IF(Prioritization!D491&lt;&gt;"",Prioritization!D491,"")</f>
        <v/>
      </c>
      <c r="E483" s="4" t="str">
        <f>IF(Prioritization!E491&lt;&gt;"",Prioritization!E491,"")</f>
        <v/>
      </c>
      <c r="F483" s="4" t="str">
        <f>IF(Prioritization!F491&lt;&gt;0,Prioritization!F491,"")</f>
        <v/>
      </c>
      <c r="G483" s="4" t="str">
        <f>IF(Prioritization!X491&lt;&gt;"",Prioritization!X491,"")</f>
        <v/>
      </c>
      <c r="H483" s="75">
        <f>Prioritization!Y491</f>
        <v>0</v>
      </c>
      <c r="I483" s="75">
        <f t="shared" si="7"/>
        <v>150000</v>
      </c>
    </row>
    <row r="484" spans="1:9" ht="15">
      <c r="A484" s="4" t="str">
        <f>Prioritization!AA492</f>
        <v/>
      </c>
      <c r="B484" s="4" t="str">
        <f>IF(Prioritization!B492&lt;&gt;"",Prioritization!B492,"")</f>
        <v/>
      </c>
      <c r="C484" s="4" t="str">
        <f>IF(Prioritization!C492&lt;&gt;"",Prioritization!C492,"")</f>
        <v/>
      </c>
      <c r="D484" s="4" t="str">
        <f>IF(Prioritization!D492&lt;&gt;"",Prioritization!D492,"")</f>
        <v/>
      </c>
      <c r="E484" s="4" t="str">
        <f>IF(Prioritization!E492&lt;&gt;"",Prioritization!E492,"")</f>
        <v/>
      </c>
      <c r="F484" s="4" t="str">
        <f>IF(Prioritization!F492&lt;&gt;0,Prioritization!F492,"")</f>
        <v/>
      </c>
      <c r="G484" s="4" t="str">
        <f>IF(Prioritization!X492&lt;&gt;"",Prioritization!X492,"")</f>
        <v/>
      </c>
      <c r="H484" s="75">
        <f>Prioritization!Y492</f>
        <v>0</v>
      </c>
      <c r="I484" s="75">
        <f t="shared" si="7"/>
        <v>150000</v>
      </c>
    </row>
    <row r="485" spans="1:9" ht="15">
      <c r="A485" s="4" t="str">
        <f>Prioritization!AA493</f>
        <v/>
      </c>
      <c r="B485" s="4" t="str">
        <f>IF(Prioritization!B493&lt;&gt;"",Prioritization!B493,"")</f>
        <v/>
      </c>
      <c r="C485" s="4" t="str">
        <f>IF(Prioritization!C493&lt;&gt;"",Prioritization!C493,"")</f>
        <v/>
      </c>
      <c r="D485" s="4" t="str">
        <f>IF(Prioritization!D493&lt;&gt;"",Prioritization!D493,"")</f>
        <v/>
      </c>
      <c r="E485" s="4" t="str">
        <f>IF(Prioritization!E493&lt;&gt;"",Prioritization!E493,"")</f>
        <v/>
      </c>
      <c r="F485" s="4" t="str">
        <f>IF(Prioritization!F493&lt;&gt;0,Prioritization!F493,"")</f>
        <v/>
      </c>
      <c r="G485" s="4" t="str">
        <f>IF(Prioritization!X493&lt;&gt;"",Prioritization!X493,"")</f>
        <v/>
      </c>
      <c r="H485" s="75">
        <f>Prioritization!Y493</f>
        <v>0</v>
      </c>
      <c r="I485" s="75">
        <f t="shared" si="7"/>
        <v>150000</v>
      </c>
    </row>
    <row r="486" spans="1:9" ht="15">
      <c r="A486" s="4" t="str">
        <f>Prioritization!AA494</f>
        <v/>
      </c>
      <c r="B486" s="4" t="str">
        <f>IF(Prioritization!B494&lt;&gt;"",Prioritization!B494,"")</f>
        <v/>
      </c>
      <c r="C486" s="4" t="str">
        <f>IF(Prioritization!C494&lt;&gt;"",Prioritization!C494,"")</f>
        <v/>
      </c>
      <c r="D486" s="4" t="str">
        <f>IF(Prioritization!D494&lt;&gt;"",Prioritization!D494,"")</f>
        <v/>
      </c>
      <c r="E486" s="4" t="str">
        <f>IF(Prioritization!E494&lt;&gt;"",Prioritization!E494,"")</f>
        <v/>
      </c>
      <c r="F486" s="4" t="str">
        <f>IF(Prioritization!F494&lt;&gt;0,Prioritization!F494,"")</f>
        <v/>
      </c>
      <c r="G486" s="4" t="str">
        <f>IF(Prioritization!X494&lt;&gt;"",Prioritization!X494,"")</f>
        <v/>
      </c>
      <c r="H486" s="75">
        <f>Prioritization!Y494</f>
        <v>0</v>
      </c>
      <c r="I486" s="75">
        <f t="shared" si="7"/>
        <v>150000</v>
      </c>
    </row>
    <row r="487" spans="1:9" ht="15">
      <c r="A487" s="4" t="str">
        <f>Prioritization!AA495</f>
        <v/>
      </c>
      <c r="B487" s="4" t="str">
        <f>IF(Prioritization!B495&lt;&gt;"",Prioritization!B495,"")</f>
        <v/>
      </c>
      <c r="C487" s="4" t="str">
        <f>IF(Prioritization!C495&lt;&gt;"",Prioritization!C495,"")</f>
        <v/>
      </c>
      <c r="D487" s="4" t="str">
        <f>IF(Prioritization!D495&lt;&gt;"",Prioritization!D495,"")</f>
        <v/>
      </c>
      <c r="E487" s="4" t="str">
        <f>IF(Prioritization!E495&lt;&gt;"",Prioritization!E495,"")</f>
        <v/>
      </c>
      <c r="F487" s="4" t="str">
        <f>IF(Prioritization!F495&lt;&gt;0,Prioritization!F495,"")</f>
        <v/>
      </c>
      <c r="G487" s="4" t="str">
        <f>IF(Prioritization!X495&lt;&gt;"",Prioritization!X495,"")</f>
        <v/>
      </c>
      <c r="H487" s="75">
        <f>Prioritization!Y495</f>
        <v>0</v>
      </c>
      <c r="I487" s="75">
        <f t="shared" si="7"/>
        <v>150000</v>
      </c>
    </row>
    <row r="488" spans="1:9" ht="15">
      <c r="A488" s="4" t="str">
        <f>Prioritization!AA496</f>
        <v/>
      </c>
      <c r="B488" s="4" t="str">
        <f>IF(Prioritization!B496&lt;&gt;"",Prioritization!B496,"")</f>
        <v/>
      </c>
      <c r="C488" s="4" t="str">
        <f>IF(Prioritization!C496&lt;&gt;"",Prioritization!C496,"")</f>
        <v/>
      </c>
      <c r="D488" s="4" t="str">
        <f>IF(Prioritization!D496&lt;&gt;"",Prioritization!D496,"")</f>
        <v/>
      </c>
      <c r="E488" s="4" t="str">
        <f>IF(Prioritization!E496&lt;&gt;"",Prioritization!E496,"")</f>
        <v/>
      </c>
      <c r="F488" s="4" t="str">
        <f>IF(Prioritization!F496&lt;&gt;0,Prioritization!F496,"")</f>
        <v/>
      </c>
      <c r="G488" s="4" t="str">
        <f>IF(Prioritization!X496&lt;&gt;"",Prioritization!X496,"")</f>
        <v/>
      </c>
      <c r="H488" s="75">
        <f>Prioritization!Y496</f>
        <v>0</v>
      </c>
      <c r="I488" s="75">
        <f t="shared" si="7"/>
        <v>150000</v>
      </c>
    </row>
    <row r="489" spans="1:9" ht="15">
      <c r="A489" s="4" t="str">
        <f>Prioritization!AA497</f>
        <v/>
      </c>
      <c r="B489" s="4" t="str">
        <f>IF(Prioritization!B497&lt;&gt;"",Prioritization!B497,"")</f>
        <v/>
      </c>
      <c r="C489" s="4" t="str">
        <f>IF(Prioritization!C497&lt;&gt;"",Prioritization!C497,"")</f>
        <v/>
      </c>
      <c r="D489" s="4" t="str">
        <f>IF(Prioritization!D497&lt;&gt;"",Prioritization!D497,"")</f>
        <v/>
      </c>
      <c r="E489" s="4" t="str">
        <f>IF(Prioritization!E497&lt;&gt;"",Prioritization!E497,"")</f>
        <v/>
      </c>
      <c r="F489" s="4" t="str">
        <f>IF(Prioritization!F497&lt;&gt;0,Prioritization!F497,"")</f>
        <v/>
      </c>
      <c r="G489" s="4" t="str">
        <f>IF(Prioritization!X497&lt;&gt;"",Prioritization!X497,"")</f>
        <v/>
      </c>
      <c r="H489" s="75">
        <f>Prioritization!Y497</f>
        <v>0</v>
      </c>
      <c r="I489" s="75">
        <f t="shared" si="7"/>
        <v>150000</v>
      </c>
    </row>
    <row r="490" spans="1:9" ht="15">
      <c r="A490" s="4" t="str">
        <f>Prioritization!AA498</f>
        <v/>
      </c>
      <c r="B490" s="4" t="str">
        <f>IF(Prioritization!B498&lt;&gt;"",Prioritization!B498,"")</f>
        <v/>
      </c>
      <c r="C490" s="4" t="str">
        <f>IF(Prioritization!C498&lt;&gt;"",Prioritization!C498,"")</f>
        <v/>
      </c>
      <c r="D490" s="4" t="str">
        <f>IF(Prioritization!D498&lt;&gt;"",Prioritization!D498,"")</f>
        <v/>
      </c>
      <c r="E490" s="4" t="str">
        <f>IF(Prioritization!E498&lt;&gt;"",Prioritization!E498,"")</f>
        <v/>
      </c>
      <c r="F490" s="4" t="str">
        <f>IF(Prioritization!F498&lt;&gt;0,Prioritization!F498,"")</f>
        <v/>
      </c>
      <c r="G490" s="4" t="str">
        <f>IF(Prioritization!X498&lt;&gt;"",Prioritization!X498,"")</f>
        <v/>
      </c>
      <c r="H490" s="75">
        <f>Prioritization!Y498</f>
        <v>0</v>
      </c>
      <c r="I490" s="75">
        <f t="shared" si="7"/>
        <v>150000</v>
      </c>
    </row>
    <row r="491" spans="1:9" ht="15">
      <c r="A491" s="4" t="str">
        <f>Prioritization!AA499</f>
        <v/>
      </c>
      <c r="B491" s="4" t="str">
        <f>IF(Prioritization!B499&lt;&gt;"",Prioritization!B499,"")</f>
        <v/>
      </c>
      <c r="C491" s="4" t="str">
        <f>IF(Prioritization!C499&lt;&gt;"",Prioritization!C499,"")</f>
        <v/>
      </c>
      <c r="D491" s="4" t="str">
        <f>IF(Prioritization!D499&lt;&gt;"",Prioritization!D499,"")</f>
        <v/>
      </c>
      <c r="E491" s="4" t="str">
        <f>IF(Prioritization!E499&lt;&gt;"",Prioritization!E499,"")</f>
        <v/>
      </c>
      <c r="F491" s="4" t="str">
        <f>IF(Prioritization!F499&lt;&gt;0,Prioritization!F499,"")</f>
        <v/>
      </c>
      <c r="G491" s="4" t="str">
        <f>IF(Prioritization!X499&lt;&gt;"",Prioritization!X499,"")</f>
        <v/>
      </c>
      <c r="H491" s="75">
        <f>Prioritization!Y499</f>
        <v>0</v>
      </c>
      <c r="I491" s="75">
        <f t="shared" si="7"/>
        <v>150000</v>
      </c>
    </row>
    <row r="492" spans="1:9" ht="15">
      <c r="A492" s="4" t="str">
        <f>Prioritization!AA500</f>
        <v/>
      </c>
      <c r="B492" s="4" t="str">
        <f>IF(Prioritization!B500&lt;&gt;"",Prioritization!B500,"")</f>
        <v/>
      </c>
      <c r="C492" s="4" t="str">
        <f>IF(Prioritization!C500&lt;&gt;"",Prioritization!C500,"")</f>
        <v/>
      </c>
      <c r="D492" s="4" t="str">
        <f>IF(Prioritization!D500&lt;&gt;"",Prioritization!D500,"")</f>
        <v/>
      </c>
      <c r="E492" s="4" t="str">
        <f>IF(Prioritization!E500&lt;&gt;"",Prioritization!E500,"")</f>
        <v/>
      </c>
      <c r="F492" s="4" t="str">
        <f>IF(Prioritization!F500&lt;&gt;0,Prioritization!F500,"")</f>
        <v/>
      </c>
      <c r="G492" s="4" t="str">
        <f>IF(Prioritization!X500&lt;&gt;"",Prioritization!X500,"")</f>
        <v/>
      </c>
      <c r="H492" s="75">
        <f>Prioritization!Y500</f>
        <v>0</v>
      </c>
      <c r="I492" s="75">
        <f t="shared" si="7"/>
        <v>150000</v>
      </c>
    </row>
    <row r="493" spans="1:9" ht="15">
      <c r="A493" s="4" t="str">
        <f>Prioritization!AA501</f>
        <v/>
      </c>
      <c r="B493" s="4" t="str">
        <f>IF(Prioritization!B501&lt;&gt;"",Prioritization!B501,"")</f>
        <v/>
      </c>
      <c r="C493" s="4" t="str">
        <f>IF(Prioritization!C501&lt;&gt;"",Prioritization!C501,"")</f>
        <v/>
      </c>
      <c r="D493" s="4" t="str">
        <f>IF(Prioritization!D501&lt;&gt;"",Prioritization!D501,"")</f>
        <v/>
      </c>
      <c r="E493" s="4" t="str">
        <f>IF(Prioritization!E501&lt;&gt;"",Prioritization!E501,"")</f>
        <v/>
      </c>
      <c r="F493" s="4" t="str">
        <f>IF(Prioritization!F501&lt;&gt;0,Prioritization!F501,"")</f>
        <v/>
      </c>
      <c r="G493" s="4" t="str">
        <f>IF(Prioritization!X501&lt;&gt;"",Prioritization!X501,"")</f>
        <v/>
      </c>
      <c r="H493" s="75">
        <f>Prioritization!Y501</f>
        <v>0</v>
      </c>
      <c r="I493" s="75">
        <f t="shared" si="7"/>
        <v>150000</v>
      </c>
    </row>
    <row r="494" spans="1:9" ht="15">
      <c r="A494" s="4" t="str">
        <f>Prioritization!AA502</f>
        <v/>
      </c>
      <c r="B494" s="4" t="str">
        <f>IF(Prioritization!B502&lt;&gt;"",Prioritization!B502,"")</f>
        <v/>
      </c>
      <c r="C494" s="4" t="str">
        <f>IF(Prioritization!C502&lt;&gt;"",Prioritization!C502,"")</f>
        <v/>
      </c>
      <c r="D494" s="4" t="str">
        <f>IF(Prioritization!D502&lt;&gt;"",Prioritization!D502,"")</f>
        <v/>
      </c>
      <c r="E494" s="4" t="str">
        <f>IF(Prioritization!E502&lt;&gt;"",Prioritization!E502,"")</f>
        <v/>
      </c>
      <c r="F494" s="4" t="str">
        <f>IF(Prioritization!F502&lt;&gt;0,Prioritization!F502,"")</f>
        <v/>
      </c>
      <c r="G494" s="4" t="str">
        <f>IF(Prioritization!X502&lt;&gt;"",Prioritization!X502,"")</f>
        <v/>
      </c>
      <c r="H494" s="75">
        <f>Prioritization!Y502</f>
        <v>0</v>
      </c>
      <c r="I494" s="75">
        <f t="shared" si="7"/>
        <v>150000</v>
      </c>
    </row>
    <row r="495" spans="1:9" ht="15">
      <c r="A495" s="4" t="str">
        <f>Prioritization!AA503</f>
        <v/>
      </c>
      <c r="B495" s="4" t="str">
        <f>IF(Prioritization!B503&lt;&gt;"",Prioritization!B503,"")</f>
        <v/>
      </c>
      <c r="C495" s="4" t="str">
        <f>IF(Prioritization!C503&lt;&gt;"",Prioritization!C503,"")</f>
        <v/>
      </c>
      <c r="D495" s="4" t="str">
        <f>IF(Prioritization!D503&lt;&gt;"",Prioritization!D503,"")</f>
        <v/>
      </c>
      <c r="E495" s="4" t="str">
        <f>IF(Prioritization!E503&lt;&gt;"",Prioritization!E503,"")</f>
        <v/>
      </c>
      <c r="F495" s="4" t="str">
        <f>IF(Prioritization!F503&lt;&gt;0,Prioritization!F503,"")</f>
        <v/>
      </c>
      <c r="G495" s="4" t="str">
        <f>IF(Prioritization!X503&lt;&gt;"",Prioritization!X503,"")</f>
        <v/>
      </c>
      <c r="H495" s="75">
        <f>Prioritization!Y503</f>
        <v>0</v>
      </c>
      <c r="I495" s="75">
        <f t="shared" si="7"/>
        <v>150000</v>
      </c>
    </row>
    <row r="496" spans="1:9" ht="15">
      <c r="A496" s="4" t="str">
        <f>Prioritization!AA504</f>
        <v/>
      </c>
      <c r="B496" s="4" t="str">
        <f>IF(Prioritization!B504&lt;&gt;"",Prioritization!B504,"")</f>
        <v/>
      </c>
      <c r="C496" s="4" t="str">
        <f>IF(Prioritization!C504&lt;&gt;"",Prioritization!C504,"")</f>
        <v/>
      </c>
      <c r="D496" s="4" t="str">
        <f>IF(Prioritization!D504&lt;&gt;"",Prioritization!D504,"")</f>
        <v/>
      </c>
      <c r="E496" s="4" t="str">
        <f>IF(Prioritization!E504&lt;&gt;"",Prioritization!E504,"")</f>
        <v/>
      </c>
      <c r="F496" s="4" t="str">
        <f>IF(Prioritization!F504&lt;&gt;0,Prioritization!F504,"")</f>
        <v/>
      </c>
      <c r="G496" s="4" t="str">
        <f>IF(Prioritization!X504&lt;&gt;"",Prioritization!X504,"")</f>
        <v/>
      </c>
      <c r="H496" s="75">
        <f>Prioritization!Y504</f>
        <v>0</v>
      </c>
      <c r="I496" s="75">
        <f t="shared" si="7"/>
        <v>150000</v>
      </c>
    </row>
    <row r="497" spans="1:9" ht="15">
      <c r="A497" s="4" t="str">
        <f>Prioritization!AA505</f>
        <v/>
      </c>
      <c r="B497" s="4" t="str">
        <f>IF(Prioritization!B505&lt;&gt;"",Prioritization!B505,"")</f>
        <v/>
      </c>
      <c r="C497" s="4" t="str">
        <f>IF(Prioritization!C505&lt;&gt;"",Prioritization!C505,"")</f>
        <v/>
      </c>
      <c r="D497" s="4" t="str">
        <f>IF(Prioritization!D505&lt;&gt;"",Prioritization!D505,"")</f>
        <v/>
      </c>
      <c r="E497" s="4" t="str">
        <f>IF(Prioritization!E505&lt;&gt;"",Prioritization!E505,"")</f>
        <v/>
      </c>
      <c r="F497" s="4" t="str">
        <f>IF(Prioritization!F505&lt;&gt;0,Prioritization!F505,"")</f>
        <v/>
      </c>
      <c r="G497" s="4" t="str">
        <f>IF(Prioritization!X505&lt;&gt;"",Prioritization!X505,"")</f>
        <v/>
      </c>
      <c r="H497" s="75">
        <f>Prioritization!Y505</f>
        <v>0</v>
      </c>
      <c r="I497" s="75">
        <f t="shared" si="7"/>
        <v>150000</v>
      </c>
    </row>
    <row r="498" spans="1:9" ht="15">
      <c r="A498" s="4" t="str">
        <f>Prioritization!AA506</f>
        <v/>
      </c>
      <c r="B498" s="4" t="str">
        <f>IF(Prioritization!B506&lt;&gt;"",Prioritization!B506,"")</f>
        <v/>
      </c>
      <c r="C498" s="4" t="str">
        <f>IF(Prioritization!C506&lt;&gt;"",Prioritization!C506,"")</f>
        <v/>
      </c>
      <c r="D498" s="4" t="str">
        <f>IF(Prioritization!D506&lt;&gt;"",Prioritization!D506,"")</f>
        <v/>
      </c>
      <c r="E498" s="4" t="str">
        <f>IF(Prioritization!E506&lt;&gt;"",Prioritization!E506,"")</f>
        <v/>
      </c>
      <c r="F498" s="4" t="str">
        <f>IF(Prioritization!F506&lt;&gt;0,Prioritization!F506,"")</f>
        <v/>
      </c>
      <c r="G498" s="4" t="str">
        <f>IF(Prioritization!X506&lt;&gt;"",Prioritization!X506,"")</f>
        <v/>
      </c>
      <c r="H498" s="75">
        <f>Prioritization!Y506</f>
        <v>0</v>
      </c>
      <c r="I498" s="75">
        <f t="shared" si="7"/>
        <v>150000</v>
      </c>
    </row>
    <row r="499" spans="1:9" ht="15">
      <c r="A499" s="4" t="str">
        <f>Prioritization!AA507</f>
        <v/>
      </c>
      <c r="B499" s="4" t="str">
        <f>IF(Prioritization!B507&lt;&gt;"",Prioritization!B507,"")</f>
        <v/>
      </c>
      <c r="C499" s="4" t="str">
        <f>IF(Prioritization!C507&lt;&gt;"",Prioritization!C507,"")</f>
        <v/>
      </c>
      <c r="D499" s="4" t="str">
        <f>IF(Prioritization!D507&lt;&gt;"",Prioritization!D507,"")</f>
        <v/>
      </c>
      <c r="E499" s="4" t="str">
        <f>IF(Prioritization!E507&lt;&gt;"",Prioritization!E507,"")</f>
        <v/>
      </c>
      <c r="F499" s="4" t="str">
        <f>IF(Prioritization!F507&lt;&gt;0,Prioritization!F507,"")</f>
        <v/>
      </c>
      <c r="G499" s="4" t="str">
        <f>IF(Prioritization!X507&lt;&gt;"",Prioritization!X507,"")</f>
        <v/>
      </c>
      <c r="H499" s="75">
        <f>Prioritization!Y507</f>
        <v>0</v>
      </c>
      <c r="I499" s="75">
        <f t="shared" si="7"/>
        <v>150000</v>
      </c>
    </row>
    <row r="500" spans="1:9" ht="15">
      <c r="A500" s="4" t="str">
        <f>Prioritization!AA508</f>
        <v/>
      </c>
      <c r="B500" s="4" t="str">
        <f>IF(Prioritization!B508&lt;&gt;"",Prioritization!B508,"")</f>
        <v/>
      </c>
      <c r="C500" s="4" t="str">
        <f>IF(Prioritization!C508&lt;&gt;"",Prioritization!C508,"")</f>
        <v/>
      </c>
      <c r="D500" s="4" t="str">
        <f>IF(Prioritization!D508&lt;&gt;"",Prioritization!D508,"")</f>
        <v/>
      </c>
      <c r="E500" s="4" t="str">
        <f>IF(Prioritization!E508&lt;&gt;"",Prioritization!E508,"")</f>
        <v/>
      </c>
      <c r="F500" s="4" t="str">
        <f>IF(Prioritization!F508&lt;&gt;0,Prioritization!F508,"")</f>
        <v/>
      </c>
      <c r="G500" s="4" t="str">
        <f>IF(Prioritization!X508&lt;&gt;"",Prioritization!X508,"")</f>
        <v/>
      </c>
      <c r="H500" s="75">
        <f>Prioritization!Y508</f>
        <v>0</v>
      </c>
      <c r="I500" s="75">
        <f t="shared" si="7"/>
        <v>150000</v>
      </c>
    </row>
    <row r="501" spans="1:9" ht="15">
      <c r="A501" s="4" t="str">
        <f>Prioritization!AA509</f>
        <v/>
      </c>
      <c r="B501" s="4" t="str">
        <f>IF(Prioritization!B509&lt;&gt;"",Prioritization!B509,"")</f>
        <v/>
      </c>
      <c r="C501" s="4" t="str">
        <f>IF(Prioritization!C509&lt;&gt;"",Prioritization!C509,"")</f>
        <v/>
      </c>
      <c r="D501" s="4" t="str">
        <f>IF(Prioritization!D509&lt;&gt;"",Prioritization!D509,"")</f>
        <v/>
      </c>
      <c r="E501" s="4" t="str">
        <f>IF(Prioritization!E509&lt;&gt;"",Prioritization!E509,"")</f>
        <v/>
      </c>
      <c r="F501" s="4" t="str">
        <f>IF(Prioritization!F509&lt;&gt;0,Prioritization!F509,"")</f>
        <v/>
      </c>
      <c r="G501" s="4" t="str">
        <f>IF(Prioritization!X509&lt;&gt;"",Prioritization!X509,"")</f>
        <v/>
      </c>
      <c r="H501" s="75">
        <f>Prioritization!Y509</f>
        <v>0</v>
      </c>
      <c r="I501" s="75">
        <f t="shared" si="7"/>
        <v>150000</v>
      </c>
    </row>
    <row r="502" spans="1:9" ht="15">
      <c r="A502" s="4" t="str">
        <f>Prioritization!AA510</f>
        <v/>
      </c>
      <c r="B502" s="4" t="str">
        <f>IF(Prioritization!B510&lt;&gt;"",Prioritization!B510,"")</f>
        <v/>
      </c>
      <c r="C502" s="4" t="str">
        <f>IF(Prioritization!C510&lt;&gt;"",Prioritization!C510,"")</f>
        <v/>
      </c>
      <c r="D502" s="4" t="str">
        <f>IF(Prioritization!D510&lt;&gt;"",Prioritization!D510,"")</f>
        <v/>
      </c>
      <c r="E502" s="4" t="str">
        <f>IF(Prioritization!E510&lt;&gt;"",Prioritization!E510,"")</f>
        <v/>
      </c>
      <c r="F502" s="4" t="str">
        <f>IF(Prioritization!F510&lt;&gt;0,Prioritization!F510,"")</f>
        <v/>
      </c>
      <c r="G502" s="4" t="str">
        <f>IF(Prioritization!X510&lt;&gt;"",Prioritization!X510,"")</f>
        <v/>
      </c>
      <c r="H502" s="75">
        <f>Prioritization!Y510</f>
        <v>0</v>
      </c>
      <c r="I502" s="75">
        <f t="shared" si="7"/>
        <v>150000</v>
      </c>
    </row>
    <row r="503" spans="1:9" ht="15">
      <c r="A503" s="4" t="str">
        <f>Prioritization!AA511</f>
        <v/>
      </c>
      <c r="B503" s="4" t="str">
        <f>IF(Prioritization!B511&lt;&gt;"",Prioritization!B511,"")</f>
        <v/>
      </c>
      <c r="C503" s="4" t="str">
        <f>IF(Prioritization!C511&lt;&gt;"",Prioritization!C511,"")</f>
        <v/>
      </c>
      <c r="D503" s="4" t="str">
        <f>IF(Prioritization!D511&lt;&gt;"",Prioritization!D511,"")</f>
        <v/>
      </c>
      <c r="E503" s="4" t="str">
        <f>IF(Prioritization!E511&lt;&gt;"",Prioritization!E511,"")</f>
        <v/>
      </c>
      <c r="F503" s="4" t="str">
        <f>IF(Prioritization!F511&lt;&gt;0,Prioritization!F511,"")</f>
        <v/>
      </c>
      <c r="G503" s="4" t="str">
        <f>IF(Prioritization!X511&lt;&gt;"",Prioritization!X511,"")</f>
        <v/>
      </c>
      <c r="H503" s="75">
        <f>Prioritization!Y511</f>
        <v>0</v>
      </c>
      <c r="I503" s="75">
        <f t="shared" si="7"/>
        <v>150000</v>
      </c>
    </row>
  </sheetData>
  <autoFilter ref="A3:H503">
    <sortState ref="A4:H503">
      <sortCondition sortBy="value" ref="A4:A503"/>
    </sortState>
  </autoFilter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 topLeftCell="A7">
      <selection activeCell="F4" sqref="F4"/>
    </sheetView>
  </sheetViews>
  <sheetFormatPr defaultColWidth="9.140625" defaultRowHeight="15"/>
  <cols>
    <col min="1" max="1" width="13.7109375" style="0" bestFit="1" customWidth="1"/>
    <col min="2" max="2" width="12.28125" style="0" customWidth="1"/>
    <col min="6" max="6" width="10.140625" style="0" bestFit="1" customWidth="1"/>
    <col min="7" max="8" width="10.57421875" style="0" bestFit="1" customWidth="1"/>
    <col min="9" max="9" width="11.421875" style="0" bestFit="1" customWidth="1"/>
    <col min="10" max="10" width="18.7109375" style="0" bestFit="1" customWidth="1"/>
    <col min="14" max="14" width="10.140625" style="0" bestFit="1" customWidth="1"/>
    <col min="15" max="15" width="10.57421875" style="0" bestFit="1" customWidth="1"/>
    <col min="18" max="18" width="22.8515625" style="0" bestFit="1" customWidth="1"/>
    <col min="19" max="19" width="8.57421875" style="0" customWidth="1"/>
    <col min="20" max="20" width="6.7109375" style="0" customWidth="1"/>
  </cols>
  <sheetData>
    <row r="1" spans="2:9" ht="15">
      <c r="B1" t="s">
        <v>7</v>
      </c>
      <c r="I1" s="1" t="s">
        <v>63</v>
      </c>
    </row>
    <row r="2" ht="15">
      <c r="B2" t="s">
        <v>8</v>
      </c>
    </row>
    <row r="3" spans="2:18" ht="15">
      <c r="B3" t="s">
        <v>9</v>
      </c>
      <c r="R3" t="s">
        <v>12</v>
      </c>
    </row>
    <row r="5" spans="1:21" ht="15">
      <c r="A5" s="6"/>
      <c r="B5" s="12" t="s">
        <v>64</v>
      </c>
      <c r="C5" s="6"/>
      <c r="D5" s="6"/>
      <c r="E5" s="6"/>
      <c r="F5" s="6"/>
      <c r="G5" s="6"/>
      <c r="I5" s="25"/>
      <c r="Q5" s="23"/>
      <c r="R5" s="23"/>
      <c r="S5" s="23"/>
      <c r="T5" s="23"/>
      <c r="U5" s="23"/>
    </row>
    <row r="6" spans="1:29" ht="15">
      <c r="A6" s="6"/>
      <c r="B6" s="6" t="s">
        <v>22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I6" s="6"/>
      <c r="J6" s="12" t="s">
        <v>77</v>
      </c>
      <c r="K6" s="6"/>
      <c r="L6" s="6"/>
      <c r="M6" s="6"/>
      <c r="N6" s="6"/>
      <c r="O6" s="6"/>
      <c r="Q6" s="23"/>
      <c r="R6" s="24"/>
      <c r="S6" s="24"/>
      <c r="T6" s="24"/>
      <c r="U6" s="24"/>
      <c r="V6" s="4"/>
      <c r="W6" s="4"/>
      <c r="X6" s="4"/>
      <c r="Y6" s="4"/>
      <c r="Z6" s="4"/>
      <c r="AA6" s="4"/>
      <c r="AB6" s="4"/>
      <c r="AC6" s="4"/>
    </row>
    <row r="7" spans="1:29" ht="15">
      <c r="A7" s="6" t="s">
        <v>115</v>
      </c>
      <c r="B7" s="6" t="s">
        <v>116</v>
      </c>
      <c r="C7" s="6">
        <v>4</v>
      </c>
      <c r="D7" s="6">
        <v>4</v>
      </c>
      <c r="E7" s="6">
        <v>4</v>
      </c>
      <c r="F7" s="6">
        <v>4</v>
      </c>
      <c r="G7" s="6">
        <v>4</v>
      </c>
      <c r="I7" s="6"/>
      <c r="J7" s="6" t="s">
        <v>22</v>
      </c>
      <c r="K7" s="6" t="s">
        <v>2</v>
      </c>
      <c r="L7" s="6" t="s">
        <v>3</v>
      </c>
      <c r="M7" s="6" t="s">
        <v>4</v>
      </c>
      <c r="N7" s="6" t="s">
        <v>5</v>
      </c>
      <c r="O7" s="6" t="s">
        <v>6</v>
      </c>
      <c r="Q7" s="23"/>
      <c r="R7" s="23"/>
      <c r="S7" s="23"/>
      <c r="T7" s="23"/>
      <c r="U7" s="23"/>
      <c r="V7" s="4"/>
      <c r="W7" s="4"/>
      <c r="X7" s="4"/>
      <c r="Y7" s="4"/>
      <c r="Z7" s="4"/>
      <c r="AA7" s="4"/>
      <c r="AB7" s="4"/>
      <c r="AC7" s="4"/>
    </row>
    <row r="8" spans="1:29" ht="15">
      <c r="A8" s="6" t="s">
        <v>118</v>
      </c>
      <c r="B8" s="6" t="s">
        <v>117</v>
      </c>
      <c r="C8" s="6">
        <v>3</v>
      </c>
      <c r="D8" s="6">
        <v>3</v>
      </c>
      <c r="E8" s="6">
        <v>2</v>
      </c>
      <c r="F8" s="6">
        <v>2</v>
      </c>
      <c r="G8" s="6">
        <v>2</v>
      </c>
      <c r="I8" s="6"/>
      <c r="J8" s="6" t="s">
        <v>104</v>
      </c>
      <c r="K8" s="6">
        <v>1</v>
      </c>
      <c r="L8" s="6">
        <v>1</v>
      </c>
      <c r="M8" s="6">
        <v>1</v>
      </c>
      <c r="N8" s="6">
        <v>1</v>
      </c>
      <c r="O8" s="6">
        <v>0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9:15" ht="15">
      <c r="I9" s="6"/>
      <c r="J9" s="6" t="s">
        <v>105</v>
      </c>
      <c r="K9" s="6">
        <v>3</v>
      </c>
      <c r="L9" s="6">
        <v>2</v>
      </c>
      <c r="M9" s="6">
        <v>4</v>
      </c>
      <c r="N9" s="6">
        <v>3</v>
      </c>
      <c r="O9" s="6">
        <v>1</v>
      </c>
    </row>
    <row r="10" spans="1:15" ht="15">
      <c r="A10" s="6"/>
      <c r="B10" s="12" t="s">
        <v>65</v>
      </c>
      <c r="C10" s="6"/>
      <c r="D10" s="6"/>
      <c r="E10" s="6"/>
      <c r="F10" s="6"/>
      <c r="G10" s="6"/>
      <c r="I10" s="6"/>
      <c r="J10" s="6" t="s">
        <v>106</v>
      </c>
      <c r="K10" s="6">
        <v>4</v>
      </c>
      <c r="L10" s="6">
        <v>4</v>
      </c>
      <c r="M10" s="6">
        <v>5</v>
      </c>
      <c r="N10" s="6">
        <v>4</v>
      </c>
      <c r="O10" s="6">
        <v>2</v>
      </c>
    </row>
    <row r="11" spans="1:29" ht="15">
      <c r="A11" s="6"/>
      <c r="B11" s="6" t="s">
        <v>22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I11" s="6"/>
      <c r="J11" s="6" t="s">
        <v>107</v>
      </c>
      <c r="K11" s="6">
        <v>5</v>
      </c>
      <c r="L11" s="6">
        <v>5</v>
      </c>
      <c r="M11" s="6">
        <v>5</v>
      </c>
      <c r="N11" s="6">
        <v>5</v>
      </c>
      <c r="O11" s="6">
        <v>4</v>
      </c>
      <c r="R11" s="6" t="s">
        <v>57</v>
      </c>
      <c r="S11" s="6" t="s">
        <v>13</v>
      </c>
      <c r="T11" s="6" t="s">
        <v>14</v>
      </c>
      <c r="U11" s="6" t="s">
        <v>15</v>
      </c>
      <c r="V11" s="6" t="s">
        <v>16</v>
      </c>
      <c r="W11" s="6" t="s">
        <v>17</v>
      </c>
      <c r="X11" s="6" t="s">
        <v>18</v>
      </c>
      <c r="Y11" s="6" t="s">
        <v>19</v>
      </c>
      <c r="Z11" s="6" t="s">
        <v>20</v>
      </c>
      <c r="AA11" s="6" t="s">
        <v>82</v>
      </c>
      <c r="AB11" s="6" t="s">
        <v>83</v>
      </c>
      <c r="AC11" s="6">
        <f aca="true" t="shared" si="0" ref="AC11">SUM(U11:AB11)</f>
        <v>0</v>
      </c>
    </row>
    <row r="12" spans="1:29" ht="15">
      <c r="A12" s="6" t="s">
        <v>67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R12" s="6" t="s">
        <v>1</v>
      </c>
      <c r="S12" s="6">
        <v>0.1</v>
      </c>
      <c r="T12" s="6">
        <v>0.1</v>
      </c>
      <c r="U12" s="6">
        <v>0.05</v>
      </c>
      <c r="V12" s="6">
        <v>0.1</v>
      </c>
      <c r="W12" s="6">
        <v>0.1</v>
      </c>
      <c r="X12" s="6">
        <v>0.05</v>
      </c>
      <c r="Y12" s="6">
        <v>0.1</v>
      </c>
      <c r="Z12" s="6">
        <v>0.15</v>
      </c>
      <c r="AA12" s="6">
        <v>0.1</v>
      </c>
      <c r="AB12" s="6">
        <v>0.15</v>
      </c>
      <c r="AC12" s="6">
        <f>SUM(S12:AB12)</f>
        <v>1</v>
      </c>
    </row>
    <row r="13" spans="1:29" ht="15">
      <c r="A13" s="6" t="s">
        <v>66</v>
      </c>
      <c r="B13" s="6">
        <v>1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I13" s="6"/>
      <c r="J13" s="12" t="s">
        <v>78</v>
      </c>
      <c r="K13" s="6"/>
      <c r="L13" s="6"/>
      <c r="M13" s="6"/>
      <c r="N13" s="6"/>
      <c r="O13" s="6"/>
      <c r="R13" s="6" t="s">
        <v>58</v>
      </c>
      <c r="S13" s="6">
        <v>0.1</v>
      </c>
      <c r="T13" s="6">
        <v>0.1</v>
      </c>
      <c r="U13" s="6">
        <v>0.05</v>
      </c>
      <c r="V13" s="6">
        <v>0.1</v>
      </c>
      <c r="W13" s="6">
        <v>0.1</v>
      </c>
      <c r="X13" s="6">
        <v>0.1</v>
      </c>
      <c r="Y13" s="6">
        <v>0.1</v>
      </c>
      <c r="Z13" s="6">
        <v>0.15</v>
      </c>
      <c r="AA13" s="6">
        <v>0.1</v>
      </c>
      <c r="AB13" s="6">
        <v>0.1</v>
      </c>
      <c r="AC13" s="6">
        <f aca="true" t="shared" si="1" ref="AC13:AC16">SUM(S13:AB13)</f>
        <v>0.9999999999999999</v>
      </c>
    </row>
    <row r="14" spans="1:29" ht="15">
      <c r="A14" s="6" t="s">
        <v>73</v>
      </c>
      <c r="B14" s="6">
        <v>2</v>
      </c>
      <c r="C14" s="6">
        <v>2</v>
      </c>
      <c r="D14" s="6">
        <v>2</v>
      </c>
      <c r="E14" s="6">
        <v>2</v>
      </c>
      <c r="F14" s="6">
        <v>3</v>
      </c>
      <c r="G14" s="6">
        <v>3</v>
      </c>
      <c r="I14" s="6" t="s">
        <v>31</v>
      </c>
      <c r="J14" s="6"/>
      <c r="K14" s="6" t="s">
        <v>2</v>
      </c>
      <c r="L14" s="6" t="s">
        <v>3</v>
      </c>
      <c r="M14" s="6" t="s">
        <v>4</v>
      </c>
      <c r="N14" s="6" t="s">
        <v>5</v>
      </c>
      <c r="O14" s="6" t="s">
        <v>6</v>
      </c>
      <c r="R14" s="6" t="s">
        <v>59</v>
      </c>
      <c r="S14" s="6">
        <v>0.1</v>
      </c>
      <c r="T14" s="6">
        <v>0.1</v>
      </c>
      <c r="U14" s="6">
        <v>0.05</v>
      </c>
      <c r="V14" s="6">
        <v>0.1</v>
      </c>
      <c r="W14" s="6">
        <v>0.1</v>
      </c>
      <c r="X14" s="6">
        <v>0.1</v>
      </c>
      <c r="Y14" s="6">
        <v>0.1</v>
      </c>
      <c r="Z14" s="6">
        <v>0.15</v>
      </c>
      <c r="AA14" s="6">
        <v>0.1</v>
      </c>
      <c r="AB14" s="6">
        <v>0.1</v>
      </c>
      <c r="AC14" s="6">
        <f t="shared" si="1"/>
        <v>0.9999999999999999</v>
      </c>
    </row>
    <row r="15" spans="1:29" ht="15">
      <c r="A15" s="6" t="s">
        <v>72</v>
      </c>
      <c r="B15" s="6">
        <v>3</v>
      </c>
      <c r="C15" s="6">
        <v>3</v>
      </c>
      <c r="D15" s="6">
        <v>3</v>
      </c>
      <c r="E15" s="6">
        <v>3</v>
      </c>
      <c r="F15" s="6">
        <v>5</v>
      </c>
      <c r="G15" s="6">
        <v>5</v>
      </c>
      <c r="I15" s="6">
        <v>1</v>
      </c>
      <c r="J15" s="6">
        <v>17</v>
      </c>
      <c r="K15" s="6">
        <v>5</v>
      </c>
      <c r="L15" s="6">
        <v>1</v>
      </c>
      <c r="M15" s="6">
        <v>1</v>
      </c>
      <c r="N15" s="6">
        <v>0</v>
      </c>
      <c r="O15" s="6">
        <v>0</v>
      </c>
      <c r="R15" s="6" t="s">
        <v>61</v>
      </c>
      <c r="S15" s="6">
        <v>0.1</v>
      </c>
      <c r="T15" s="6">
        <v>0.1</v>
      </c>
      <c r="U15" s="6">
        <v>0.05</v>
      </c>
      <c r="V15" s="6">
        <v>0.1</v>
      </c>
      <c r="W15" s="6">
        <v>0.1</v>
      </c>
      <c r="X15" s="6">
        <v>0.1</v>
      </c>
      <c r="Y15" s="6">
        <v>0.05</v>
      </c>
      <c r="Z15" s="6">
        <v>0.15</v>
      </c>
      <c r="AA15" s="6">
        <v>0.1</v>
      </c>
      <c r="AB15" s="6">
        <v>0.15</v>
      </c>
      <c r="AC15" s="6">
        <f t="shared" si="1"/>
        <v>1</v>
      </c>
    </row>
    <row r="16" spans="1:29" ht="15">
      <c r="A16" s="6" t="s">
        <v>71</v>
      </c>
      <c r="B16" s="6">
        <v>4</v>
      </c>
      <c r="C16" s="6">
        <v>4</v>
      </c>
      <c r="D16" s="6">
        <v>4</v>
      </c>
      <c r="E16" s="6">
        <v>4</v>
      </c>
      <c r="F16" s="6">
        <v>5</v>
      </c>
      <c r="G16" s="6">
        <v>5</v>
      </c>
      <c r="I16" s="6">
        <v>18</v>
      </c>
      <c r="J16" s="6">
        <v>23</v>
      </c>
      <c r="K16" s="6">
        <v>4</v>
      </c>
      <c r="L16" s="6">
        <v>3</v>
      </c>
      <c r="M16" s="6">
        <v>4</v>
      </c>
      <c r="N16" s="6">
        <v>3</v>
      </c>
      <c r="O16" s="6">
        <v>3</v>
      </c>
      <c r="R16" s="6" t="s">
        <v>60</v>
      </c>
      <c r="S16" s="6">
        <v>0.1</v>
      </c>
      <c r="T16" s="6">
        <v>0.1</v>
      </c>
      <c r="U16" s="6">
        <v>0.05</v>
      </c>
      <c r="V16" s="6">
        <v>0.1</v>
      </c>
      <c r="W16" s="6">
        <v>0.1</v>
      </c>
      <c r="X16" s="6">
        <v>0.1</v>
      </c>
      <c r="Y16" s="6">
        <v>0.05</v>
      </c>
      <c r="Z16" s="6">
        <v>0.15</v>
      </c>
      <c r="AA16" s="6">
        <v>0.15</v>
      </c>
      <c r="AB16" s="6">
        <v>0.1</v>
      </c>
      <c r="AC16" s="6">
        <f t="shared" si="1"/>
        <v>1</v>
      </c>
    </row>
    <row r="17" spans="1:15" ht="15">
      <c r="A17" s="6" t="s">
        <v>70</v>
      </c>
      <c r="B17" s="6">
        <v>5</v>
      </c>
      <c r="C17" s="6">
        <v>5</v>
      </c>
      <c r="D17" s="6">
        <v>5</v>
      </c>
      <c r="E17" s="6">
        <v>5</v>
      </c>
      <c r="F17" s="6">
        <v>5</v>
      </c>
      <c r="G17" s="6">
        <v>5</v>
      </c>
      <c r="I17" s="6">
        <v>24</v>
      </c>
      <c r="J17" s="6">
        <v>96</v>
      </c>
      <c r="K17" s="6">
        <v>4</v>
      </c>
      <c r="L17" s="6">
        <v>5</v>
      </c>
      <c r="M17" s="6">
        <v>5</v>
      </c>
      <c r="N17" s="6">
        <v>4</v>
      </c>
      <c r="O17" s="6">
        <v>4</v>
      </c>
    </row>
    <row r="18" spans="1:29" ht="15">
      <c r="A18" s="6" t="s">
        <v>69</v>
      </c>
      <c r="B18" s="6">
        <v>6</v>
      </c>
      <c r="C18" s="6">
        <v>5</v>
      </c>
      <c r="D18" s="6">
        <v>5</v>
      </c>
      <c r="E18" s="6">
        <v>5</v>
      </c>
      <c r="F18" s="6">
        <v>5</v>
      </c>
      <c r="G18" s="6">
        <v>5</v>
      </c>
      <c r="U18" s="6">
        <v>0.2</v>
      </c>
      <c r="V18" s="6">
        <v>0.05</v>
      </c>
      <c r="W18" s="6">
        <v>0.15</v>
      </c>
      <c r="X18" s="6">
        <v>0.1</v>
      </c>
      <c r="Y18" s="6">
        <v>0.1</v>
      </c>
      <c r="Z18" s="6">
        <v>0.25</v>
      </c>
      <c r="AA18" s="6">
        <v>0</v>
      </c>
      <c r="AB18" s="6">
        <v>0.15</v>
      </c>
      <c r="AC18" s="4"/>
    </row>
    <row r="19" spans="1:29" ht="15">
      <c r="A19" s="6" t="s">
        <v>68</v>
      </c>
      <c r="B19" s="6">
        <v>7</v>
      </c>
      <c r="C19" s="6">
        <v>5</v>
      </c>
      <c r="D19" s="6">
        <v>5</v>
      </c>
      <c r="E19" s="6">
        <v>5</v>
      </c>
      <c r="F19" s="6">
        <v>5</v>
      </c>
      <c r="G19" s="6">
        <v>5</v>
      </c>
      <c r="U19" s="6">
        <v>0.2</v>
      </c>
      <c r="V19" s="6">
        <v>0.05</v>
      </c>
      <c r="W19" s="6">
        <v>0.1</v>
      </c>
      <c r="X19" s="6">
        <v>0.25</v>
      </c>
      <c r="Y19" s="6">
        <v>0.05</v>
      </c>
      <c r="Z19" s="6">
        <v>0.05</v>
      </c>
      <c r="AA19" s="6">
        <v>0.05</v>
      </c>
      <c r="AB19" s="6">
        <v>0.25</v>
      </c>
      <c r="AC19" s="4"/>
    </row>
    <row r="20" spans="9:29" ht="15">
      <c r="I20" s="6"/>
      <c r="J20" s="12" t="s">
        <v>79</v>
      </c>
      <c r="K20" s="6"/>
      <c r="L20" s="6"/>
      <c r="M20" s="6"/>
      <c r="N20" s="6"/>
      <c r="O20" s="6"/>
      <c r="U20" s="6">
        <v>0.15</v>
      </c>
      <c r="V20" s="6">
        <v>0.05</v>
      </c>
      <c r="W20" s="6">
        <v>0.1</v>
      </c>
      <c r="X20" s="6">
        <v>0.15</v>
      </c>
      <c r="Y20" s="6">
        <v>0.15</v>
      </c>
      <c r="Z20" s="6">
        <v>0.1</v>
      </c>
      <c r="AA20" s="6">
        <v>0.1</v>
      </c>
      <c r="AB20" s="6">
        <v>0.2</v>
      </c>
      <c r="AC20" s="4"/>
    </row>
    <row r="21" spans="1:28" ht="15">
      <c r="A21" s="6"/>
      <c r="B21" s="12" t="s">
        <v>74</v>
      </c>
      <c r="C21" s="6"/>
      <c r="D21" s="6"/>
      <c r="E21" s="6"/>
      <c r="F21" s="6"/>
      <c r="G21" s="6"/>
      <c r="I21" s="6"/>
      <c r="J21" s="6" t="s">
        <v>22</v>
      </c>
      <c r="K21" s="6" t="s">
        <v>2</v>
      </c>
      <c r="L21" s="6" t="s">
        <v>3</v>
      </c>
      <c r="M21" s="6" t="s">
        <v>4</v>
      </c>
      <c r="N21" s="6" t="s">
        <v>5</v>
      </c>
      <c r="O21" s="6" t="s">
        <v>6</v>
      </c>
      <c r="U21" s="6">
        <v>0.01</v>
      </c>
      <c r="V21" s="6">
        <v>0.075</v>
      </c>
      <c r="W21" s="6">
        <v>0.075</v>
      </c>
      <c r="X21" s="6">
        <v>0.075</v>
      </c>
      <c r="Y21" s="6">
        <v>0.075</v>
      </c>
      <c r="Z21" s="6">
        <v>0.25</v>
      </c>
      <c r="AA21" s="6">
        <v>0.2</v>
      </c>
      <c r="AB21" s="6">
        <v>0.24</v>
      </c>
    </row>
    <row r="22" spans="1:28" ht="15">
      <c r="A22" s="6"/>
      <c r="B22" s="6" t="s">
        <v>22</v>
      </c>
      <c r="C22" s="6" t="s">
        <v>2</v>
      </c>
      <c r="D22" s="6" t="s">
        <v>3</v>
      </c>
      <c r="E22" s="6" t="s">
        <v>4</v>
      </c>
      <c r="F22" s="6" t="s">
        <v>5</v>
      </c>
      <c r="G22" s="6" t="s">
        <v>6</v>
      </c>
      <c r="I22" s="6" t="s">
        <v>43</v>
      </c>
      <c r="J22" s="6" t="s">
        <v>98</v>
      </c>
      <c r="K22" s="6">
        <v>5</v>
      </c>
      <c r="L22" s="6">
        <v>5</v>
      </c>
      <c r="M22" s="6">
        <v>5</v>
      </c>
      <c r="N22" s="6">
        <v>1</v>
      </c>
      <c r="O22" s="6">
        <v>1</v>
      </c>
      <c r="U22" s="6">
        <v>0.01</v>
      </c>
      <c r="V22" s="6">
        <v>0.0625</v>
      </c>
      <c r="W22" s="6">
        <v>0.0625</v>
      </c>
      <c r="X22" s="6">
        <v>0.0625</v>
      </c>
      <c r="Y22" s="6">
        <v>0.0625</v>
      </c>
      <c r="Z22" s="6">
        <v>0.25</v>
      </c>
      <c r="AA22" s="6">
        <v>0.34</v>
      </c>
      <c r="AB22" s="6">
        <v>0.15</v>
      </c>
    </row>
    <row r="23" spans="1:15" ht="15">
      <c r="A23" s="6" t="s">
        <v>35</v>
      </c>
      <c r="B23" s="6" t="s">
        <v>88</v>
      </c>
      <c r="C23" s="6">
        <v>4</v>
      </c>
      <c r="D23" s="6">
        <v>4</v>
      </c>
      <c r="E23" s="6">
        <v>5</v>
      </c>
      <c r="F23" s="6">
        <v>5</v>
      </c>
      <c r="G23" s="6">
        <v>5</v>
      </c>
      <c r="I23" s="6" t="s">
        <v>44</v>
      </c>
      <c r="J23" s="6" t="s">
        <v>99</v>
      </c>
      <c r="K23" s="6">
        <v>2</v>
      </c>
      <c r="L23" s="6">
        <v>2</v>
      </c>
      <c r="M23" s="6">
        <v>2</v>
      </c>
      <c r="N23" s="6">
        <v>3</v>
      </c>
      <c r="O23" s="6">
        <v>3</v>
      </c>
    </row>
    <row r="24" spans="1:15" ht="15">
      <c r="A24" s="6" t="s">
        <v>36</v>
      </c>
      <c r="B24" s="6" t="s">
        <v>89</v>
      </c>
      <c r="C24" s="6">
        <v>4</v>
      </c>
      <c r="D24" s="6">
        <v>3</v>
      </c>
      <c r="E24" s="6">
        <v>5</v>
      </c>
      <c r="F24" s="6">
        <v>4</v>
      </c>
      <c r="G24" s="6">
        <v>4</v>
      </c>
      <c r="I24" s="6" t="s">
        <v>45</v>
      </c>
      <c r="J24" s="6" t="s">
        <v>100</v>
      </c>
      <c r="K24" s="6">
        <v>1</v>
      </c>
      <c r="L24" s="6">
        <v>1</v>
      </c>
      <c r="M24" s="6">
        <v>1</v>
      </c>
      <c r="N24" s="6">
        <v>5</v>
      </c>
      <c r="O24" s="6">
        <v>5</v>
      </c>
    </row>
    <row r="25" spans="1:7" ht="15">
      <c r="A25" s="6" t="s">
        <v>37</v>
      </c>
      <c r="B25" s="6" t="s">
        <v>90</v>
      </c>
      <c r="C25" s="6">
        <v>4</v>
      </c>
      <c r="D25" s="6">
        <v>3</v>
      </c>
      <c r="E25" s="6">
        <v>3</v>
      </c>
      <c r="F25" s="6">
        <v>3</v>
      </c>
      <c r="G25" s="6">
        <v>3</v>
      </c>
    </row>
    <row r="26" spans="1:15" ht="15">
      <c r="A26" s="6" t="s">
        <v>38</v>
      </c>
      <c r="B26" s="6" t="s">
        <v>91</v>
      </c>
      <c r="C26" s="6">
        <v>4</v>
      </c>
      <c r="D26" s="6">
        <v>2</v>
      </c>
      <c r="E26" s="6">
        <v>2</v>
      </c>
      <c r="F26" s="6">
        <v>3</v>
      </c>
      <c r="G26" s="6">
        <v>2</v>
      </c>
      <c r="I26" s="6"/>
      <c r="J26" s="12" t="s">
        <v>80</v>
      </c>
      <c r="K26" s="6"/>
      <c r="L26" s="6"/>
      <c r="M26" s="6"/>
      <c r="N26" s="6"/>
      <c r="O26" s="6"/>
    </row>
    <row r="27" spans="1:15" ht="15">
      <c r="A27" s="6" t="s">
        <v>39</v>
      </c>
      <c r="B27" s="6" t="s">
        <v>92</v>
      </c>
      <c r="C27" s="6">
        <v>4</v>
      </c>
      <c r="D27" s="6">
        <v>1</v>
      </c>
      <c r="E27" s="6">
        <v>1</v>
      </c>
      <c r="F27" s="6">
        <v>3</v>
      </c>
      <c r="G27" s="6">
        <v>1</v>
      </c>
      <c r="I27" s="6"/>
      <c r="J27" s="6" t="s">
        <v>22</v>
      </c>
      <c r="K27" s="6" t="s">
        <v>2</v>
      </c>
      <c r="L27" s="6" t="s">
        <v>3</v>
      </c>
      <c r="M27" s="6" t="s">
        <v>4</v>
      </c>
      <c r="N27" s="6" t="s">
        <v>5</v>
      </c>
      <c r="O27" s="6" t="s">
        <v>6</v>
      </c>
    </row>
    <row r="28" spans="9:15" ht="15">
      <c r="I28" s="6" t="s">
        <v>46</v>
      </c>
      <c r="J28" s="6" t="s">
        <v>98</v>
      </c>
      <c r="K28" s="6">
        <v>1</v>
      </c>
      <c r="L28" s="6">
        <v>1</v>
      </c>
      <c r="M28" s="6">
        <v>1</v>
      </c>
      <c r="N28" s="6">
        <v>1</v>
      </c>
      <c r="O28" s="6">
        <v>1</v>
      </c>
    </row>
    <row r="29" spans="1:15" ht="15">
      <c r="A29" s="6"/>
      <c r="B29" s="12" t="s">
        <v>75</v>
      </c>
      <c r="C29" s="6"/>
      <c r="D29" s="6"/>
      <c r="E29" s="6"/>
      <c r="F29" s="6"/>
      <c r="G29" s="6"/>
      <c r="I29" s="6" t="s">
        <v>44</v>
      </c>
      <c r="J29" s="6" t="s">
        <v>99</v>
      </c>
      <c r="K29" s="6">
        <v>1</v>
      </c>
      <c r="L29" s="6">
        <v>1</v>
      </c>
      <c r="M29" s="6">
        <v>1</v>
      </c>
      <c r="N29" s="6">
        <v>4</v>
      </c>
      <c r="O29" s="6">
        <v>3</v>
      </c>
    </row>
    <row r="30" spans="1:15" ht="15">
      <c r="A30" s="6"/>
      <c r="B30" s="6" t="s">
        <v>22</v>
      </c>
      <c r="C30" s="6" t="s">
        <v>2</v>
      </c>
      <c r="D30" s="6" t="s">
        <v>3</v>
      </c>
      <c r="E30" s="6" t="s">
        <v>4</v>
      </c>
      <c r="F30" s="6" t="s">
        <v>5</v>
      </c>
      <c r="G30" s="6" t="s">
        <v>6</v>
      </c>
      <c r="I30" s="6" t="s">
        <v>47</v>
      </c>
      <c r="J30" s="6" t="s">
        <v>100</v>
      </c>
      <c r="K30" s="6">
        <v>1</v>
      </c>
      <c r="L30" s="6">
        <v>1</v>
      </c>
      <c r="M30" s="6">
        <v>1</v>
      </c>
      <c r="N30" s="6">
        <v>1</v>
      </c>
      <c r="O30" s="6">
        <v>5</v>
      </c>
    </row>
    <row r="31" spans="1:7" ht="15">
      <c r="A31" s="6" t="s">
        <v>40</v>
      </c>
      <c r="B31" s="6" t="s">
        <v>93</v>
      </c>
      <c r="C31" s="6">
        <v>5</v>
      </c>
      <c r="D31" s="6">
        <v>4</v>
      </c>
      <c r="E31" s="6">
        <v>4</v>
      </c>
      <c r="F31" s="6">
        <v>5</v>
      </c>
      <c r="G31" s="6">
        <v>5</v>
      </c>
    </row>
    <row r="32" spans="1:15" ht="15">
      <c r="A32" s="6" t="s">
        <v>41</v>
      </c>
      <c r="B32" s="6" t="s">
        <v>95</v>
      </c>
      <c r="C32" s="6">
        <v>4</v>
      </c>
      <c r="D32" s="6">
        <v>3</v>
      </c>
      <c r="E32" s="6">
        <v>3</v>
      </c>
      <c r="F32" s="6">
        <v>2</v>
      </c>
      <c r="G32" s="6">
        <v>2</v>
      </c>
      <c r="I32" s="6"/>
      <c r="J32" s="12" t="s">
        <v>81</v>
      </c>
      <c r="K32" s="6"/>
      <c r="L32" s="6"/>
      <c r="M32" s="6"/>
      <c r="N32" s="6"/>
      <c r="O32" s="6"/>
    </row>
    <row r="33" spans="1:15" ht="15">
      <c r="A33" s="6" t="s">
        <v>42</v>
      </c>
      <c r="B33" s="6" t="s">
        <v>96</v>
      </c>
      <c r="C33" s="6">
        <v>3</v>
      </c>
      <c r="D33" s="6">
        <v>2</v>
      </c>
      <c r="E33" s="6">
        <v>3</v>
      </c>
      <c r="F33" s="6">
        <v>0</v>
      </c>
      <c r="G33" s="6">
        <v>0</v>
      </c>
      <c r="I33" s="6"/>
      <c r="J33" s="6" t="s">
        <v>22</v>
      </c>
      <c r="K33" s="6" t="s">
        <v>2</v>
      </c>
      <c r="L33" s="6" t="s">
        <v>3</v>
      </c>
      <c r="M33" s="6" t="s">
        <v>4</v>
      </c>
      <c r="N33" s="6" t="s">
        <v>5</v>
      </c>
      <c r="O33" s="6" t="s">
        <v>6</v>
      </c>
    </row>
    <row r="34" spans="9:15" ht="15">
      <c r="I34" s="6" t="s">
        <v>43</v>
      </c>
      <c r="J34" s="6" t="s">
        <v>98</v>
      </c>
      <c r="K34" s="6">
        <v>1</v>
      </c>
      <c r="L34" s="6">
        <v>1</v>
      </c>
      <c r="M34" s="6">
        <v>3</v>
      </c>
      <c r="N34" s="6">
        <v>2</v>
      </c>
      <c r="O34" s="6">
        <v>2</v>
      </c>
    </row>
    <row r="35" spans="1:15" ht="15">
      <c r="A35" s="6"/>
      <c r="B35" s="12" t="s">
        <v>76</v>
      </c>
      <c r="C35" s="6"/>
      <c r="D35" s="6"/>
      <c r="E35" s="6"/>
      <c r="F35" s="6"/>
      <c r="G35" s="6"/>
      <c r="I35" s="6" t="s">
        <v>44</v>
      </c>
      <c r="J35" s="6" t="s">
        <v>99</v>
      </c>
      <c r="K35" s="6">
        <v>2</v>
      </c>
      <c r="L35" s="6">
        <v>2</v>
      </c>
      <c r="M35" s="6">
        <v>4</v>
      </c>
      <c r="N35" s="6">
        <v>3</v>
      </c>
      <c r="O35" s="6">
        <v>3</v>
      </c>
    </row>
    <row r="36" spans="1:15" ht="15">
      <c r="A36" s="108" t="s">
        <v>62</v>
      </c>
      <c r="B36" s="109"/>
      <c r="C36" s="6" t="s">
        <v>2</v>
      </c>
      <c r="D36" s="6" t="s">
        <v>3</v>
      </c>
      <c r="E36" s="6" t="s">
        <v>4</v>
      </c>
      <c r="F36" s="6" t="s">
        <v>5</v>
      </c>
      <c r="G36" s="6" t="s">
        <v>6</v>
      </c>
      <c r="I36" s="6" t="s">
        <v>45</v>
      </c>
      <c r="J36" s="6" t="s">
        <v>100</v>
      </c>
      <c r="K36" s="6">
        <v>3</v>
      </c>
      <c r="L36" s="6">
        <v>3</v>
      </c>
      <c r="M36" s="6">
        <v>5</v>
      </c>
      <c r="N36" s="6">
        <v>4</v>
      </c>
      <c r="O36" s="6">
        <v>4</v>
      </c>
    </row>
    <row r="37" spans="1:7" ht="15">
      <c r="A37" s="13">
        <v>1</v>
      </c>
      <c r="B37" s="6">
        <v>400</v>
      </c>
      <c r="C37" s="6">
        <v>4</v>
      </c>
      <c r="D37" s="6">
        <v>3</v>
      </c>
      <c r="E37" s="6">
        <v>3</v>
      </c>
      <c r="F37" s="6">
        <v>1</v>
      </c>
      <c r="G37" s="6">
        <v>0</v>
      </c>
    </row>
    <row r="38" spans="1:7" ht="15">
      <c r="A38" s="13">
        <v>401</v>
      </c>
      <c r="B38" s="6">
        <v>999</v>
      </c>
      <c r="C38" s="6">
        <v>4</v>
      </c>
      <c r="D38" s="6">
        <v>3</v>
      </c>
      <c r="E38" s="6">
        <v>5</v>
      </c>
      <c r="F38" s="6">
        <v>1</v>
      </c>
      <c r="G38" s="6">
        <v>1</v>
      </c>
    </row>
    <row r="39" spans="1:7" ht="15">
      <c r="A39" s="13">
        <v>1000</v>
      </c>
      <c r="B39" s="6">
        <v>2999</v>
      </c>
      <c r="C39" s="6">
        <v>4</v>
      </c>
      <c r="D39" s="6">
        <v>4</v>
      </c>
      <c r="E39" s="6">
        <v>5</v>
      </c>
      <c r="F39" s="6">
        <v>3</v>
      </c>
      <c r="G39" s="6">
        <v>3</v>
      </c>
    </row>
    <row r="40" spans="1:7" ht="15">
      <c r="A40" s="13">
        <v>3000</v>
      </c>
      <c r="B40" s="6">
        <v>5999</v>
      </c>
      <c r="C40" s="6">
        <v>4</v>
      </c>
      <c r="D40" s="6">
        <v>5</v>
      </c>
      <c r="E40" s="6">
        <v>5</v>
      </c>
      <c r="F40" s="6">
        <v>4</v>
      </c>
      <c r="G40" s="6">
        <v>4</v>
      </c>
    </row>
    <row r="41" spans="1:7" ht="15">
      <c r="A41" s="6">
        <v>6000</v>
      </c>
      <c r="B41" s="6">
        <v>25000</v>
      </c>
      <c r="C41" s="6">
        <v>4</v>
      </c>
      <c r="D41" s="6">
        <v>5</v>
      </c>
      <c r="E41" s="6">
        <v>5</v>
      </c>
      <c r="F41" s="6">
        <v>5</v>
      </c>
      <c r="G41" s="6">
        <v>5</v>
      </c>
    </row>
  </sheetData>
  <sheetProtection algorithmName="SHA-512" hashValue="8hbJZESHqP5vbY3niHGFtnPGnHtmo7ZqGLsRPXRVGNzUdLS43MPaUS69mDSeM8x4kYPzP+fyo4s+j9eNv75taQ==" saltValue="Hz8zFAIvUWdh+4RbCw0Qhw==" spinCount="100000" sheet="1" objects="1" scenarios="1"/>
  <mergeCells count="1">
    <mergeCell ref="A36:B3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08"/>
  <sheetViews>
    <sheetView workbookViewId="0" topLeftCell="AI1">
      <selection activeCell="BD19" sqref="BD19:BD20"/>
    </sheetView>
  </sheetViews>
  <sheetFormatPr defaultColWidth="9.140625" defaultRowHeight="15"/>
  <cols>
    <col min="15" max="15" width="10.140625" style="0" bestFit="1" customWidth="1"/>
    <col min="16" max="16" width="10.57421875" style="0" bestFit="1" customWidth="1"/>
    <col min="20" max="20" width="10.140625" style="0" bestFit="1" customWidth="1"/>
    <col min="21" max="21" width="10.57421875" style="0" bestFit="1" customWidth="1"/>
    <col min="23" max="23" width="8.8515625" style="0" customWidth="1"/>
    <col min="25" max="25" width="10.140625" style="0" bestFit="1" customWidth="1"/>
    <col min="26" max="26" width="10.57421875" style="0" bestFit="1" customWidth="1"/>
    <col min="30" max="30" width="10.140625" style="0" bestFit="1" customWidth="1"/>
    <col min="31" max="31" width="10.57421875" style="0" bestFit="1" customWidth="1"/>
    <col min="35" max="35" width="10.140625" style="0" bestFit="1" customWidth="1"/>
    <col min="36" max="36" width="10.57421875" style="0" bestFit="1" customWidth="1"/>
    <col min="40" max="40" width="10.140625" style="0" bestFit="1" customWidth="1"/>
    <col min="41" max="41" width="10.57421875" style="0" bestFit="1" customWidth="1"/>
    <col min="45" max="45" width="10.140625" style="0" bestFit="1" customWidth="1"/>
    <col min="46" max="46" width="10.421875" style="0" customWidth="1"/>
  </cols>
  <sheetData>
    <row r="1" spans="1:11" ht="1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5" spans="2:58" ht="15">
      <c r="B5" s="95" t="s">
        <v>84</v>
      </c>
      <c r="C5" s="95"/>
      <c r="D5" s="95"/>
      <c r="E5" s="95"/>
      <c r="F5" s="95"/>
      <c r="G5" s="95" t="s">
        <v>85</v>
      </c>
      <c r="H5" s="95"/>
      <c r="I5" s="95"/>
      <c r="J5" s="95"/>
      <c r="K5" s="95"/>
      <c r="L5" s="95" t="s">
        <v>21</v>
      </c>
      <c r="M5" s="95"/>
      <c r="N5" s="95"/>
      <c r="O5" s="95"/>
      <c r="P5" s="95"/>
      <c r="Q5" s="95" t="s">
        <v>24</v>
      </c>
      <c r="R5" s="95"/>
      <c r="S5" s="95"/>
      <c r="T5" s="95"/>
      <c r="U5" s="95"/>
      <c r="V5" s="95" t="s">
        <v>25</v>
      </c>
      <c r="W5" s="95"/>
      <c r="X5" s="95"/>
      <c r="Y5" s="95"/>
      <c r="Z5" s="95"/>
      <c r="AA5" s="95" t="s">
        <v>26</v>
      </c>
      <c r="AB5" s="95"/>
      <c r="AC5" s="95"/>
      <c r="AD5" s="95"/>
      <c r="AE5" s="95"/>
      <c r="AF5" s="95" t="s">
        <v>27</v>
      </c>
      <c r="AG5" s="95"/>
      <c r="AH5" s="95"/>
      <c r="AI5" s="95"/>
      <c r="AJ5" s="95"/>
      <c r="AK5" s="95" t="s">
        <v>28</v>
      </c>
      <c r="AL5" s="95"/>
      <c r="AM5" s="95"/>
      <c r="AN5" s="95"/>
      <c r="AO5" s="95"/>
      <c r="AP5" s="95" t="s">
        <v>29</v>
      </c>
      <c r="AQ5" s="95"/>
      <c r="AR5" s="95"/>
      <c r="AS5" s="95"/>
      <c r="AT5" s="95"/>
      <c r="AU5" s="95" t="s">
        <v>30</v>
      </c>
      <c r="AV5" s="95"/>
      <c r="AW5" s="95"/>
      <c r="AX5" s="95"/>
      <c r="AY5" s="95"/>
      <c r="BB5" s="95" t="s">
        <v>32</v>
      </c>
      <c r="BC5" s="95"/>
      <c r="BD5" s="95"/>
      <c r="BE5" s="95"/>
      <c r="BF5" s="95"/>
    </row>
    <row r="6" spans="1:58" ht="15.75" thickBot="1">
      <c r="A6" s="1" t="s">
        <v>23</v>
      </c>
      <c r="B6" t="s">
        <v>2</v>
      </c>
      <c r="C6" t="s">
        <v>3</v>
      </c>
      <c r="D6" t="s">
        <v>4</v>
      </c>
      <c r="E6" t="s">
        <v>5</v>
      </c>
      <c r="F6" t="s">
        <v>6</v>
      </c>
      <c r="G6" t="s">
        <v>2</v>
      </c>
      <c r="H6" t="s">
        <v>3</v>
      </c>
      <c r="I6" t="s">
        <v>4</v>
      </c>
      <c r="J6" t="s">
        <v>5</v>
      </c>
      <c r="K6" t="s">
        <v>6</v>
      </c>
      <c r="L6" t="s">
        <v>2</v>
      </c>
      <c r="M6" t="s">
        <v>3</v>
      </c>
      <c r="N6" t="s">
        <v>4</v>
      </c>
      <c r="O6" t="s">
        <v>5</v>
      </c>
      <c r="P6" t="s">
        <v>6</v>
      </c>
      <c r="Q6" t="s">
        <v>2</v>
      </c>
      <c r="R6" t="s">
        <v>3</v>
      </c>
      <c r="S6" t="s">
        <v>4</v>
      </c>
      <c r="T6" t="s">
        <v>5</v>
      </c>
      <c r="U6" t="s">
        <v>6</v>
      </c>
      <c r="V6" t="s">
        <v>2</v>
      </c>
      <c r="W6" t="s">
        <v>3</v>
      </c>
      <c r="X6" t="s">
        <v>4</v>
      </c>
      <c r="Y6" t="s">
        <v>5</v>
      </c>
      <c r="Z6" t="s">
        <v>6</v>
      </c>
      <c r="AA6" t="s">
        <v>2</v>
      </c>
      <c r="AB6" t="s">
        <v>3</v>
      </c>
      <c r="AC6" t="s">
        <v>4</v>
      </c>
      <c r="AD6" t="s">
        <v>5</v>
      </c>
      <c r="AE6" t="s">
        <v>6</v>
      </c>
      <c r="AF6" t="s">
        <v>2</v>
      </c>
      <c r="AG6" t="s">
        <v>3</v>
      </c>
      <c r="AH6" t="s">
        <v>4</v>
      </c>
      <c r="AI6" t="s">
        <v>5</v>
      </c>
      <c r="AJ6" t="s">
        <v>6</v>
      </c>
      <c r="AK6" t="s">
        <v>2</v>
      </c>
      <c r="AL6" t="s">
        <v>3</v>
      </c>
      <c r="AM6" t="s">
        <v>4</v>
      </c>
      <c r="AN6" t="s">
        <v>5</v>
      </c>
      <c r="AO6" t="s">
        <v>6</v>
      </c>
      <c r="AP6" t="s">
        <v>2</v>
      </c>
      <c r="AQ6" t="s">
        <v>3</v>
      </c>
      <c r="AR6" t="s">
        <v>4</v>
      </c>
      <c r="AS6" t="s">
        <v>5</v>
      </c>
      <c r="AT6" t="s">
        <v>6</v>
      </c>
      <c r="AU6" t="s">
        <v>2</v>
      </c>
      <c r="AV6" t="s">
        <v>3</v>
      </c>
      <c r="AW6" t="s">
        <v>4</v>
      </c>
      <c r="AX6" t="s">
        <v>5</v>
      </c>
      <c r="AY6" t="s">
        <v>6</v>
      </c>
      <c r="BB6" t="s">
        <v>2</v>
      </c>
      <c r="BC6" t="s">
        <v>3</v>
      </c>
      <c r="BD6" t="s">
        <v>4</v>
      </c>
      <c r="BE6" t="s">
        <v>5</v>
      </c>
      <c r="BF6" t="s">
        <v>6</v>
      </c>
    </row>
    <row r="7" spans="1:58" ht="15">
      <c r="A7" s="112">
        <v>1</v>
      </c>
      <c r="B7" s="14">
        <f>_xlfn.IFERROR(VLOOKUP(Prioritization!$G$12,'Subdecision matrices'!$B$7:$C$8,2,TRUE),0)</f>
        <v>0</v>
      </c>
      <c r="C7" s="14">
        <f>_xlfn.IFERROR(VLOOKUP(Prioritization!$G$12,'Subdecision matrices'!$B$7:$D$8,3,TRUE),0)</f>
        <v>0</v>
      </c>
      <c r="D7" s="14">
        <f>_xlfn.IFERROR(VLOOKUP(Prioritization!$G$12,'Subdecision matrices'!$B$7:$E$8,4,TRUE),0)</f>
        <v>0</v>
      </c>
      <c r="E7" s="14">
        <f>_xlfn.IFERROR(VLOOKUP(Prioritization!$G$12,'Subdecision matrices'!$B$7:$F$8,5,TRUE),0)</f>
        <v>0</v>
      </c>
      <c r="F7" s="14">
        <f>_xlfn.IFERROR(VLOOKUP(Prioritization!$G$12,'Subdecision matrices'!$B$7:$G$8,6,TRUE),0)</f>
        <v>0</v>
      </c>
      <c r="G7" s="14">
        <f>VLOOKUP(Prioritization!$H$12,'Subdecision matrices'!$B$12:$C$19,2,TRUE)</f>
        <v>0</v>
      </c>
      <c r="H7" s="14">
        <f>VLOOKUP(Prioritization!$H$12,'Subdecision matrices'!$B$12:$D$19,3,TRUE)</f>
        <v>0</v>
      </c>
      <c r="I7" s="14">
        <f>VLOOKUP(Prioritization!$H$12,'Subdecision matrices'!$B$12:$E$19,4,TRUE)</f>
        <v>0</v>
      </c>
      <c r="J7" s="14">
        <f>VLOOKUP(Prioritization!$H$12,'Subdecision matrices'!$B$12:$F$19,5,TRUE)</f>
        <v>0</v>
      </c>
      <c r="K7" s="14">
        <f>VLOOKUP(Prioritization!$H$12,'Subdecision matrices'!$B$12:$G$19,6,TRUE)</f>
        <v>0</v>
      </c>
      <c r="L7" s="2">
        <f>_xlfn.IFERROR(INDEX('Subdecision matrices'!$C$23:$G$27,MATCH(Prioritization!$I$12,'Subdecision matrices'!$B$23:$B$27,0),MATCH('CalcEng 2'!$L$6,'Subdecision matrices'!$C$22:$G$22,0)),0)</f>
        <v>0</v>
      </c>
      <c r="M7" s="2">
        <f>_xlfn.IFERROR(INDEX('Subdecision matrices'!$C$23:$G$27,MATCH(Prioritization!$I$12,'Subdecision matrices'!$B$23:$B$27,0),MATCH('CalcEng 2'!$M$6,'Subdecision matrices'!$C$30:$G$30,0)),)</f>
        <v>0</v>
      </c>
      <c r="N7" s="2">
        <f>_xlfn.IFERROR(INDEX('Subdecision matrices'!$C$23:$G$27,MATCH(Prioritization!$I$12,'Subdecision matrices'!$B$23:$B$27,0),MATCH('CalcEng 2'!$N$6,'Subdecision matrices'!$C$22:$G$22,0)),)</f>
        <v>0</v>
      </c>
      <c r="O7" s="2">
        <f>_xlfn.IFERROR(INDEX('Subdecision matrices'!$C$23:$G$27,MATCH(Prioritization!$I$12,'Subdecision matrices'!$B$23:$B$27,0),MATCH('CalcEng 2'!$O$6,'Subdecision matrices'!$C$22:$G$22,0)),)</f>
        <v>0</v>
      </c>
      <c r="P7" s="2">
        <f>_xlfn.IFERROR(INDEX('Subdecision matrices'!$C$23:$G$27,MATCH(Prioritization!$I$12,'Subdecision matrices'!$B$23:$B$27,0),MATCH('CalcEng 2'!$P$6,'Subdecision matrices'!$C$22:$G$22,0)),0)</f>
        <v>0</v>
      </c>
      <c r="Q7" s="2">
        <f>_xlfn.IFERROR(INDEX('Subdecision matrices'!$C$31:$G$33,MATCH(Prioritization!$J$12,'Subdecision matrices'!$B$31:$B$33,0),MATCH('CalcEng 2'!$Q$6,'Subdecision matrices'!$C$30:$G$30,0)),0)</f>
        <v>0</v>
      </c>
      <c r="R7" s="2">
        <f>_xlfn.IFERROR(INDEX('Subdecision matrices'!$C$31:$G$33,MATCH(Prioritization!$J$12,'Subdecision matrices'!$B$31:$B$33,0),MATCH('CalcEng 2'!$R$6,'Subdecision matrices'!$C$30:$G$30,0)),0)</f>
        <v>0</v>
      </c>
      <c r="S7" s="2">
        <f>_xlfn.IFERROR(INDEX('Subdecision matrices'!$C$31:$G$33,MATCH(Prioritization!$J$12,'Subdecision matrices'!$B$31:$B$33,0),MATCH('CalcEng 2'!$S$6,'Subdecision matrices'!$C$30:$G$30,0)),0)</f>
        <v>0</v>
      </c>
      <c r="T7" s="2">
        <f>_xlfn.IFERROR(INDEX('Subdecision matrices'!$C$31:$G$33,MATCH(Prioritization!$J$12,'Subdecision matrices'!$B$31:$B$33,0),MATCH('CalcEng 2'!$T$6,'Subdecision matrices'!$C$30:$G$30,0)),0)</f>
        <v>0</v>
      </c>
      <c r="U7" s="2">
        <f>_xlfn.IFERROR(INDEX('Subdecision matrices'!$C$31:$G$33,MATCH(Prioritization!$J$12,'Subdecision matrices'!$B$31:$B$33,0),MATCH('CalcEng 2'!$U$6,'Subdecision matrices'!$C$30:$G$30,0)),0)</f>
        <v>0</v>
      </c>
      <c r="V7" s="2">
        <f>_xlfn.IFERROR(VLOOKUP(Prioritization!K12,'Subdecision matrices'!$A$37:$C$41,3),0)</f>
        <v>0</v>
      </c>
      <c r="W7" s="2">
        <f>_xlfn.IFERROR(VLOOKUP(Prioritization!$K$12,'Subdecision matrices'!$A$37:$D$41,4),0)</f>
        <v>0</v>
      </c>
      <c r="X7" s="2">
        <f>_xlfn.IFERROR(VLOOKUP(Prioritization!$K$12,'Subdecision matrices'!$A$37:$E$41,5),0)</f>
        <v>0</v>
      </c>
      <c r="Y7" s="2">
        <f>_xlfn.IFERROR(VLOOKUP(Prioritization!$K$12,'Subdecision matrices'!$A$37:$F$41,6),0)</f>
        <v>0</v>
      </c>
      <c r="Z7" s="2">
        <f>_xlfn.IFERROR(VLOOKUP(Prioritization!$K$12,'Subdecision matrices'!$A$37:$G$41,7),0)</f>
        <v>0</v>
      </c>
      <c r="AA7" s="2">
        <f>_xlfn.IFERROR(INDEX('Subdecision matrices'!$K$8:$O$11,MATCH(Prioritization!$L$12,'Subdecision matrices'!$J$8:$J$11,0),MATCH('CalcEng 2'!$AA$6,'Subdecision matrices'!$K$7:$O$7,0)),0)</f>
        <v>0</v>
      </c>
      <c r="AB7" s="2">
        <f>_xlfn.IFERROR(INDEX('Subdecision matrices'!$K$8:$O$11,MATCH(Prioritization!$L$12,'Subdecision matrices'!$J$8:$J$11,0),MATCH('CalcEng 2'!$AB$6,'Subdecision matrices'!$K$7:$O$7,0)),0)</f>
        <v>0</v>
      </c>
      <c r="AC7" s="2">
        <f>_xlfn.IFERROR(INDEX('Subdecision matrices'!$K$8:$O$11,MATCH(Prioritization!$L$12,'Subdecision matrices'!$J$8:$J$11,0),MATCH('CalcEng 2'!$AC$6,'Subdecision matrices'!$K$7:$O$7,0)),0)</f>
        <v>0</v>
      </c>
      <c r="AD7" s="2">
        <f>_xlfn.IFERROR(INDEX('Subdecision matrices'!$K$8:$O$11,MATCH(Prioritization!$L$12,'Subdecision matrices'!$J$8:$J$11,0),MATCH('CalcEng 2'!$AD$6,'Subdecision matrices'!$K$7:$O$7,0)),0)</f>
        <v>0</v>
      </c>
      <c r="AE7" s="2">
        <f>_xlfn.IFERROR(INDEX('Subdecision matrices'!$K$8:$O$11,MATCH(Prioritization!$L$12,'Subdecision matrices'!$J$8:$J$11,0),MATCH('CalcEng 2'!$AE$6,'Subdecision matrices'!$K$7:$O$7,0)),0)</f>
        <v>0</v>
      </c>
      <c r="AF7" s="2">
        <f>_xlfn.IFERROR(VLOOKUP(Prioritization!$M$12,'Subdecision matrices'!$I$15:$K$17,3,TRUE),0)</f>
        <v>0</v>
      </c>
      <c r="AG7" s="2">
        <f>_xlfn.IFERROR(VLOOKUP(Prioritization!$M$12,'Subdecision matrices'!$I$15:$L$17,4,TRUE),0)</f>
        <v>0</v>
      </c>
      <c r="AH7" s="2">
        <f>_xlfn.IFERROR(VLOOKUP(Prioritization!$M$12,'Subdecision matrices'!$I$15:$M$17,5,TRUE),0)</f>
        <v>0</v>
      </c>
      <c r="AI7" s="2">
        <f>_xlfn.IFERROR(VLOOKUP(Prioritization!$M$12,'Subdecision matrices'!$I$15:$N$17,6,TRUE),0)</f>
        <v>0</v>
      </c>
      <c r="AJ7" s="2">
        <f>_xlfn.IFERROR(VLOOKUP(Prioritization!$M$12,'Subdecision matrices'!$I$15:$O$17,7,TRUE),)</f>
        <v>0</v>
      </c>
      <c r="AK7" s="2">
        <f>_xlfn.IFERROR(INDEX('Subdecision matrices'!$K$22:$O$24,MATCH(Prioritization!$N$12,'Subdecision matrices'!$J$22:$J$24,0),MATCH($AK$6,'Subdecision matrices'!$K$21:$O$21,0)),0)</f>
        <v>0</v>
      </c>
      <c r="AL7" s="2">
        <f>_xlfn.IFERROR(INDEX('Subdecision matrices'!$K$22:$O$24,MATCH(Prioritization!$N$12,'Subdecision matrices'!$J$22:$J$24,0),MATCH($AL$6,'Subdecision matrices'!$K$21:$O$21,0)),0)</f>
        <v>0</v>
      </c>
      <c r="AM7" s="2">
        <f>_xlfn.IFERROR(INDEX('Subdecision matrices'!$K$22:$O$24,MATCH(Prioritization!$N$12,'Subdecision matrices'!$J$22:$J$24,0),MATCH($AM$6,'Subdecision matrices'!$K$21:$O$21,0)),0)</f>
        <v>0</v>
      </c>
      <c r="AN7" s="2">
        <f>_xlfn.IFERROR(INDEX('Subdecision matrices'!$K$22:$O$24,MATCH(Prioritization!$N$12,'Subdecision matrices'!$J$22:$J$24,0),MATCH($AN$6,'Subdecision matrices'!$K$21:$O$21,0)),0)</f>
        <v>0</v>
      </c>
      <c r="AO7" s="2">
        <f>_xlfn.IFERROR(INDEX('Subdecision matrices'!$K$22:$O$24,MATCH(Prioritization!$N$12,'Subdecision matrices'!$J$22:$J$24,0),MATCH($AO$6,'Subdecision matrices'!$K$21:$O$21,0)),0)</f>
        <v>0</v>
      </c>
      <c r="AP7" s="2">
        <f>_xlfn.IFERROR(INDEX('Subdecision matrices'!$K$28:$O$30,MATCH(Prioritization!$O$12,'Subdecision matrices'!$J$28:$J$30,0),MATCH('CalcEng 2'!$AP$6,'Subdecision matrices'!$K$27:$O$27,0)),0)</f>
        <v>0</v>
      </c>
      <c r="AQ7" s="2">
        <f>_xlfn.IFERROR(INDEX('Subdecision matrices'!$K$28:$O$30,MATCH(Prioritization!$O$12,'Subdecision matrices'!$J$28:$J$30,0),MATCH('CalcEng 2'!$AQ$6,'Subdecision matrices'!$K$27:$O$27,0)),0)</f>
        <v>0</v>
      </c>
      <c r="AR7" s="2">
        <f>_xlfn.IFERROR(INDEX('Subdecision matrices'!$K$28:$O$30,MATCH(Prioritization!$O$12,'Subdecision matrices'!$J$28:$J$30,0),MATCH('CalcEng 2'!$AR$6,'Subdecision matrices'!$K$27:$O$27,0)),0)</f>
        <v>0</v>
      </c>
      <c r="AS7" s="2">
        <f>_xlfn.IFERROR(INDEX('Subdecision matrices'!$K$28:$O$30,MATCH(Prioritization!$O$12,'Subdecision matrices'!$J$28:$J$30,0),MATCH('CalcEng 2'!$AS$6,'Subdecision matrices'!$K$27:$O$27,0)),0)</f>
        <v>0</v>
      </c>
      <c r="AT7" s="2">
        <f>_xlfn.IFERROR(INDEX('Subdecision matrices'!$K$28:$O$30,MATCH(Prioritization!$O$12,'Subdecision matrices'!$J$28:$J$30,0),MATCH('CalcEng 2'!$AT$6,'Subdecision matrices'!$K$27:$O$27,0)),0)</f>
        <v>0</v>
      </c>
      <c r="AU7" s="2">
        <f>_xlfn.IFERROR(INDEX('Subdecision matrices'!$K$34:$O$36,MATCH(Prioritization!$P$12,'Subdecision matrices'!$J$34:$J$36,0),MATCH('CalcEng 2'!$AU$6,'Subdecision matrices'!$K$33:$O$33,0)),0)</f>
        <v>0</v>
      </c>
      <c r="AV7" s="2">
        <f>_xlfn.IFERROR(INDEX('Subdecision matrices'!$K$34:$O$36,MATCH(Prioritization!$P$12,'Subdecision matrices'!$J$34:$J$36,0),MATCH('CalcEng 2'!$AV$6,'Subdecision matrices'!$K$33:$O$33,0)),0)</f>
        <v>0</v>
      </c>
      <c r="AW7" s="2">
        <f>_xlfn.IFERROR(INDEX('Subdecision matrices'!$K$34:$O$36,MATCH(Prioritization!$P$12,'Subdecision matrices'!$J$34:$J$36,0),MATCH('CalcEng 2'!$AW$6,'Subdecision matrices'!$K$33:$O$33,0)),0)</f>
        <v>0</v>
      </c>
      <c r="AX7" s="2">
        <f>_xlfn.IFERROR(INDEX('Subdecision matrices'!$K$34:$O$36,MATCH(Prioritization!$P$12,'Subdecision matrices'!$J$34:$J$36,0),MATCH('CalcEng 2'!$AX$6,'Subdecision matrices'!$K$33:$O$33,0)),0)</f>
        <v>0</v>
      </c>
      <c r="AY7" s="2">
        <f>_xlfn.IFERROR(INDEX('Subdecision matrices'!$K$34:$O$36,MATCH(Prioritization!$P$12,'Subdecision matrices'!$J$34:$J$36,0),MATCH('CalcEng 2'!$AY$6,'Subdecision matrices'!$K$33:$O$33,0)),0)</f>
        <v>0</v>
      </c>
      <c r="AZ7" s="2"/>
      <c r="BA7" s="2"/>
      <c r="BB7" s="110">
        <f>((B7*B8)+(G7*G8)+(L7*L8)+(Q7*Q8)+(V7*V8)+(AA7*AA8)+(AF8*AF7)+(AK7*AK8)+(AP7*AP8)+(AU7*AU8))*10</f>
        <v>0</v>
      </c>
      <c r="BC7" s="110">
        <f aca="true" t="shared" si="0" ref="BC7:BF7">((C7*C8)+(H7*H8)+(M7*M8)+(R7*R8)+(W7*W8)+(AB7*AB8)+(AG8*AG7)+(AL7*AL8)+(AQ7*AQ8)+(AV7*AV8))*10</f>
        <v>0</v>
      </c>
      <c r="BD7" s="110">
        <f t="shared" si="0"/>
        <v>0</v>
      </c>
      <c r="BE7" s="110">
        <f t="shared" si="0"/>
        <v>0</v>
      </c>
      <c r="BF7" s="110">
        <f t="shared" si="0"/>
        <v>0</v>
      </c>
    </row>
    <row r="8" spans="1:58" ht="15.75" thickBot="1">
      <c r="A8" s="113"/>
      <c r="B8" s="5">
        <f>'Subdecision matrices'!$S$12</f>
        <v>0.1</v>
      </c>
      <c r="C8" s="5">
        <f>'Subdecision matrices'!$S$13</f>
        <v>0.1</v>
      </c>
      <c r="D8" s="5">
        <f>'Subdecision matrices'!$S$14</f>
        <v>0.1</v>
      </c>
      <c r="E8" s="5">
        <f>'Subdecision matrices'!$S$15</f>
        <v>0.1</v>
      </c>
      <c r="F8" s="5">
        <f>'Subdecision matrices'!$S$16</f>
        <v>0.1</v>
      </c>
      <c r="G8" s="5">
        <f>'Subdecision matrices'!$T$12</f>
        <v>0.1</v>
      </c>
      <c r="H8" s="5">
        <f>'Subdecision matrices'!$T$13</f>
        <v>0.1</v>
      </c>
      <c r="I8" s="5">
        <f>'Subdecision matrices'!$T$14</f>
        <v>0.1</v>
      </c>
      <c r="J8" s="5">
        <f>'Subdecision matrices'!$T$15</f>
        <v>0.1</v>
      </c>
      <c r="K8" s="5">
        <f>'Subdecision matrices'!$T$16</f>
        <v>0.1</v>
      </c>
      <c r="L8" s="5">
        <f>'Subdecision matrices'!$U$12</f>
        <v>0.05</v>
      </c>
      <c r="M8" s="5">
        <f>'Subdecision matrices'!$U$13</f>
        <v>0.05</v>
      </c>
      <c r="N8" s="5">
        <f>'Subdecision matrices'!$U$14</f>
        <v>0.05</v>
      </c>
      <c r="O8" s="5">
        <f>'Subdecision matrices'!$U$15</f>
        <v>0.05</v>
      </c>
      <c r="P8" s="5">
        <f>'Subdecision matrices'!$U$16</f>
        <v>0.05</v>
      </c>
      <c r="Q8" s="5">
        <f>'Subdecision matrices'!$V$12</f>
        <v>0.1</v>
      </c>
      <c r="R8" s="5">
        <f>'Subdecision matrices'!$V$13</f>
        <v>0.1</v>
      </c>
      <c r="S8" s="5">
        <f>'Subdecision matrices'!$V$14</f>
        <v>0.1</v>
      </c>
      <c r="T8" s="5">
        <f>'Subdecision matrices'!$V$15</f>
        <v>0.1</v>
      </c>
      <c r="U8" s="5">
        <f>'Subdecision matrices'!$V$16</f>
        <v>0.1</v>
      </c>
      <c r="V8" s="5">
        <f>'Subdecision matrices'!$W$12</f>
        <v>0.1</v>
      </c>
      <c r="W8" s="5">
        <f>'Subdecision matrices'!$W$13</f>
        <v>0.1</v>
      </c>
      <c r="X8" s="5">
        <f>'Subdecision matrices'!$W$14</f>
        <v>0.1</v>
      </c>
      <c r="Y8" s="5">
        <f>'Subdecision matrices'!$W$15</f>
        <v>0.1</v>
      </c>
      <c r="Z8" s="5">
        <f>'Subdecision matrices'!$W$16</f>
        <v>0.1</v>
      </c>
      <c r="AA8" s="5">
        <f>'Subdecision matrices'!$X$12</f>
        <v>0.05</v>
      </c>
      <c r="AB8" s="5">
        <f>'Subdecision matrices'!$X$13</f>
        <v>0.1</v>
      </c>
      <c r="AC8" s="5">
        <f>'Subdecision matrices'!$X$14</f>
        <v>0.1</v>
      </c>
      <c r="AD8" s="5">
        <f>'Subdecision matrices'!$X$15</f>
        <v>0.1</v>
      </c>
      <c r="AE8" s="5">
        <f>'Subdecision matrices'!$X$16</f>
        <v>0.1</v>
      </c>
      <c r="AF8" s="5">
        <f>'Subdecision matrices'!$Y$12</f>
        <v>0.1</v>
      </c>
      <c r="AG8" s="5">
        <f>'Subdecision matrices'!$Y$13</f>
        <v>0.1</v>
      </c>
      <c r="AH8" s="5">
        <f>'Subdecision matrices'!$Y$14</f>
        <v>0.1</v>
      </c>
      <c r="AI8" s="5">
        <f>'Subdecision matrices'!$Y$15</f>
        <v>0.05</v>
      </c>
      <c r="AJ8" s="5">
        <f>'Subdecision matrices'!$Y$16</f>
        <v>0.05</v>
      </c>
      <c r="AK8" s="5">
        <f>'Subdecision matrices'!$Z$12</f>
        <v>0.15</v>
      </c>
      <c r="AL8" s="5">
        <f>'Subdecision matrices'!$Z$13</f>
        <v>0.15</v>
      </c>
      <c r="AM8" s="5">
        <f>'Subdecision matrices'!$Z$14</f>
        <v>0.15</v>
      </c>
      <c r="AN8" s="5">
        <f>'Subdecision matrices'!$Z$15</f>
        <v>0.15</v>
      </c>
      <c r="AO8" s="5">
        <f>'Subdecision matrices'!$Z$16</f>
        <v>0.15</v>
      </c>
      <c r="AP8" s="5">
        <f>'Subdecision matrices'!$AA$12</f>
        <v>0.1</v>
      </c>
      <c r="AQ8" s="5">
        <f>'Subdecision matrices'!$AA$13</f>
        <v>0.1</v>
      </c>
      <c r="AR8" s="5">
        <f>'Subdecision matrices'!$AA$14</f>
        <v>0.1</v>
      </c>
      <c r="AS8" s="5">
        <f>'Subdecision matrices'!$AA$15</f>
        <v>0.1</v>
      </c>
      <c r="AT8" s="5">
        <f>'Subdecision matrices'!$AA$16</f>
        <v>0.15</v>
      </c>
      <c r="AU8" s="5">
        <f>'Subdecision matrices'!$AB$12</f>
        <v>0.15</v>
      </c>
      <c r="AV8" s="5">
        <f>'Subdecision matrices'!$AB$13</f>
        <v>0.1</v>
      </c>
      <c r="AW8" s="5">
        <f>'Subdecision matrices'!$AB$14</f>
        <v>0.1</v>
      </c>
      <c r="AX8" s="5">
        <f>'Subdecision matrices'!$AB$15</f>
        <v>0.15</v>
      </c>
      <c r="AY8" s="5">
        <f>'Subdecision matrices'!$AB$16</f>
        <v>0.1</v>
      </c>
      <c r="AZ8" s="3">
        <f>SUM(L8:AY8)</f>
        <v>4</v>
      </c>
      <c r="BA8" s="3"/>
      <c r="BB8" s="111"/>
      <c r="BC8" s="111"/>
      <c r="BD8" s="111"/>
      <c r="BE8" s="111"/>
      <c r="BF8" s="111"/>
    </row>
    <row r="9" spans="1:58" ht="15">
      <c r="A9" s="94">
        <v>2</v>
      </c>
      <c r="B9" s="14">
        <f>_xlfn.IFERROR(VLOOKUP(Prioritization!G13,'Subdecision matrices'!$B$7:$C$8,2,TRUE),0)</f>
        <v>0</v>
      </c>
      <c r="C9" s="14">
        <f>_xlfn.IFERROR(VLOOKUP(Prioritization!G13,'Subdecision matrices'!$B$7:$D$8,3,TRUE),0)</f>
        <v>0</v>
      </c>
      <c r="D9" s="14">
        <f>_xlfn.IFERROR(VLOOKUP(Prioritization!G13,'Subdecision matrices'!$B$7:$E$8,4,TRUE),0)</f>
        <v>0</v>
      </c>
      <c r="E9" s="14">
        <f>_xlfn.IFERROR(VLOOKUP(Prioritization!G13,'Subdecision matrices'!$B$7:$F$8,5,TRUE),0)</f>
        <v>0</v>
      </c>
      <c r="F9" s="14">
        <f>_xlfn.IFERROR(VLOOKUP(Prioritization!G13,'Subdecision matrices'!$B$7:$G$8,6,TRUE),0)</f>
        <v>0</v>
      </c>
      <c r="G9" s="14">
        <f>VLOOKUP(Prioritization!$H$13,'Subdecision matrices'!$B$12:$C$19,2,TRUE)</f>
        <v>0</v>
      </c>
      <c r="H9" s="14">
        <f>VLOOKUP(Prioritization!$H$13,'Subdecision matrices'!$B$12:$D$19,3,TRUE)</f>
        <v>0</v>
      </c>
      <c r="I9" s="14">
        <f>VLOOKUP(Prioritization!$H$13,'Subdecision matrices'!$B$12:$E$19,4,TRUE)</f>
        <v>0</v>
      </c>
      <c r="J9" s="14">
        <f>VLOOKUP(Prioritization!$H$13,'Subdecision matrices'!$B$12:$F$19,5,TRUE)</f>
        <v>0</v>
      </c>
      <c r="K9" s="14">
        <f>VLOOKUP(Prioritization!$H$13,'Subdecision matrices'!$B$12:$G$19,6,TRUE)</f>
        <v>0</v>
      </c>
      <c r="L9" s="2">
        <f>_xlfn.IFERROR(INDEX('Subdecision matrices'!$C$23:$G$27,MATCH(Prioritization!I13,'Subdecision matrices'!$B$23:$B$27,0),MATCH('CalcEng 2'!$L$6,'Subdecision matrices'!$C$22:$G$22,0)),0)</f>
        <v>0</v>
      </c>
      <c r="M9" s="2">
        <f>_xlfn.IFERROR(INDEX('Subdecision matrices'!$C$23:$G$27,MATCH(Prioritization!I13,'Subdecision matrices'!$B$23:$B$27,0),MATCH('CalcEng 2'!$M$6,'Subdecision matrices'!$C$30:$G$30,0)),0)</f>
        <v>0</v>
      </c>
      <c r="N9" s="2">
        <f>_xlfn.IFERROR(INDEX('Subdecision matrices'!$C$23:$G$27,MATCH(Prioritization!I13,'Subdecision matrices'!$B$23:$B$27,0),MATCH('CalcEng 2'!$N$6,'Subdecision matrices'!$C$22:$G$22,0)),0)</f>
        <v>0</v>
      </c>
      <c r="O9" s="2">
        <f>_xlfn.IFERROR(INDEX('Subdecision matrices'!$C$23:$G$27,MATCH(Prioritization!I13,'Subdecision matrices'!$B$23:$B$27,0),MATCH('CalcEng 2'!$O$6,'Subdecision matrices'!$C$22:$G$22,0)),0)</f>
        <v>0</v>
      </c>
      <c r="P9" s="2">
        <f>_xlfn.IFERROR(INDEX('Subdecision matrices'!$C$23:$G$27,MATCH(Prioritization!I13,'Subdecision matrices'!$B$23:$B$27,0),MATCH('CalcEng 2'!$P$6,'Subdecision matrices'!$C$22:$G$22,0)),0)</f>
        <v>0</v>
      </c>
      <c r="Q9" s="2">
        <f>_xlfn.IFERROR(INDEX('Subdecision matrices'!$C$31:$G$33,MATCH(Prioritization!J13,'Subdecision matrices'!$B$31:$B$33,0),MATCH('CalcEng 2'!$Q$6,'Subdecision matrices'!$C$30:$G$30,0)),0)</f>
        <v>0</v>
      </c>
      <c r="R9" s="2">
        <f>_xlfn.IFERROR(INDEX('Subdecision matrices'!$C$31:$G$33,MATCH(Prioritization!J13,'Subdecision matrices'!$B$31:$B$33,0),MATCH('CalcEng 2'!$R$6,'Subdecision matrices'!$C$30:$G$30,0)),0)</f>
        <v>0</v>
      </c>
      <c r="S9" s="2">
        <f>_xlfn.IFERROR(INDEX('Subdecision matrices'!$C$31:$G$33,MATCH(Prioritization!J13,'Subdecision matrices'!$B$31:$B$33,0),MATCH('CalcEng 2'!$S$6,'Subdecision matrices'!$C$30:$G$30,0)),0)</f>
        <v>0</v>
      </c>
      <c r="T9" s="2">
        <f>_xlfn.IFERROR(INDEX('Subdecision matrices'!$C$31:$G$33,MATCH(Prioritization!J13,'Subdecision matrices'!$B$31:$B$33,0),MATCH('CalcEng 2'!$T$6,'Subdecision matrices'!$C$30:$G$30,0)),0)</f>
        <v>0</v>
      </c>
      <c r="U9" s="2">
        <f>_xlfn.IFERROR(INDEX('Subdecision matrices'!$C$31:$G$33,MATCH(Prioritization!J13,'Subdecision matrices'!$B$31:$B$33,0),MATCH('CalcEng 2'!$U$6,'Subdecision matrices'!$C$30:$G$30,0)),0)</f>
        <v>0</v>
      </c>
      <c r="V9" s="2">
        <f>_xlfn.IFERROR(VLOOKUP(Prioritization!K13,'Subdecision matrices'!$A$37:$C$41,3,TRUE),0)</f>
        <v>0</v>
      </c>
      <c r="W9" s="2">
        <f>_xlfn.IFERROR(VLOOKUP(Prioritization!K13,'Subdecision matrices'!$A$37:$D$41,4),0)</f>
        <v>0</v>
      </c>
      <c r="X9" s="2">
        <f>_xlfn.IFERROR(VLOOKUP(Prioritization!K13,'Subdecision matrices'!$A$37:$E$41,5),0)</f>
        <v>0</v>
      </c>
      <c r="Y9" s="2">
        <f>_xlfn.IFERROR(VLOOKUP(Prioritization!K13,'Subdecision matrices'!$A$37:$F$41,6),0)</f>
        <v>0</v>
      </c>
      <c r="Z9" s="2">
        <f>_xlfn.IFERROR(VLOOKUP(Prioritization!K13,'Subdecision matrices'!$A$37:$G$41,7),0)</f>
        <v>0</v>
      </c>
      <c r="AA9" s="2">
        <f>_xlfn.IFERROR(INDEX('Subdecision matrices'!$K$8:$O$11,MATCH(Prioritization!L13,'Subdecision matrices'!$J$8:$J$11,0),MATCH('CalcEng 2'!$AA$6,'Subdecision matrices'!$K$7:$O$7,0)),0)</f>
        <v>0</v>
      </c>
      <c r="AB9" s="2">
        <f>_xlfn.IFERROR(INDEX('Subdecision matrices'!$K$8:$O$11,MATCH(Prioritization!L13,'Subdecision matrices'!$J$8:$J$11,0),MATCH('CalcEng 2'!$AB$6,'Subdecision matrices'!$K$7:$O$7,0)),0)</f>
        <v>0</v>
      </c>
      <c r="AC9" s="2">
        <f>_xlfn.IFERROR(INDEX('Subdecision matrices'!$K$8:$O$11,MATCH(Prioritization!L13,'Subdecision matrices'!$J$8:$J$11,0),MATCH('CalcEng 2'!$AC$6,'Subdecision matrices'!$K$7:$O$7,0)),0)</f>
        <v>0</v>
      </c>
      <c r="AD9" s="2">
        <f>_xlfn.IFERROR(INDEX('Subdecision matrices'!$K$8:$O$11,MATCH(Prioritization!L13,'Subdecision matrices'!$J$8:$J$11,0),MATCH('CalcEng 2'!$AD$6,'Subdecision matrices'!$K$7:$O$7,0)),0)</f>
        <v>0</v>
      </c>
      <c r="AE9" s="2">
        <f>_xlfn.IFERROR(INDEX('Subdecision matrices'!$K$8:$O$11,MATCH(Prioritization!L13,'Subdecision matrices'!$J$8:$J$11,0),MATCH('CalcEng 2'!$AE$6,'Subdecision matrices'!$K$7:$O$7,0)),0)</f>
        <v>0</v>
      </c>
      <c r="AF9" s="2">
        <f>_xlfn.IFERROR(VLOOKUP(Prioritization!M13,'Subdecision matrices'!$I$15:$K$17,3,TRUE),0)</f>
        <v>0</v>
      </c>
      <c r="AG9" s="2">
        <f>_xlfn.IFERROR(VLOOKUP(Prioritization!M13,'Subdecision matrices'!$I$15:$L$17,4,TRUE),0)</f>
        <v>0</v>
      </c>
      <c r="AH9" s="2">
        <f>_xlfn.IFERROR(VLOOKUP(Prioritization!M13,'Subdecision matrices'!$I$15:$M$17,5,TRUE),0)</f>
        <v>0</v>
      </c>
      <c r="AI9" s="2">
        <f>_xlfn.IFERROR(VLOOKUP(Prioritization!M13,'Subdecision matrices'!$I$15:$N$17,6,TRUE),0)</f>
        <v>0</v>
      </c>
      <c r="AJ9" s="2">
        <f>_xlfn.IFERROR(VLOOKUP(Prioritization!M13,'Subdecision matrices'!$I$15:$O$17,7,TRUE),0)</f>
        <v>0</v>
      </c>
      <c r="AK9" s="2">
        <f>_xlfn.IFERROR(INDEX('Subdecision matrices'!$K$22:$O$24,MATCH(Prioritization!N13,'Subdecision matrices'!$J$22:$J$24,0),MATCH($AK$6,'Subdecision matrices'!$K$21:$O$21,0)),0)</f>
        <v>0</v>
      </c>
      <c r="AL9" s="2">
        <f>_xlfn.IFERROR(INDEX('Subdecision matrices'!$K$22:$O$24,MATCH(Prioritization!N13,'Subdecision matrices'!$J$22:$J$24,0),MATCH($AL$6,'Subdecision matrices'!$K$21:$O$21,0)),0)</f>
        <v>0</v>
      </c>
      <c r="AM9" s="2">
        <f>_xlfn.IFERROR(INDEX('Subdecision matrices'!$K$22:$O$24,MATCH(Prioritization!N13,'Subdecision matrices'!$J$22:$J$24,0),MATCH($AM$6,'Subdecision matrices'!$K$21:$O$21,0)),0)</f>
        <v>0</v>
      </c>
      <c r="AN9" s="2">
        <f>_xlfn.IFERROR(INDEX('Subdecision matrices'!$K$22:$O$24,MATCH(Prioritization!N13,'Subdecision matrices'!$J$22:$J$24,0),MATCH($AN$6,'Subdecision matrices'!$K$21:$O$21,0)),0)</f>
        <v>0</v>
      </c>
      <c r="AO9" s="2">
        <f>_xlfn.IFERROR(INDEX('Subdecision matrices'!$K$22:$O$24,MATCH(Prioritization!N13,'Subdecision matrices'!$J$22:$J$24,0),MATCH($AO$6,'Subdecision matrices'!$K$21:$O$21,0)),0)</f>
        <v>0</v>
      </c>
      <c r="AP9" s="2">
        <f>_xlfn.IFERROR(INDEX('Subdecision matrices'!$K$27:$O$30,MATCH(Prioritization!O13,'Subdecision matrices'!$J$27:$J$30,0),MATCH('CalcEng 2'!$AP$6,'Subdecision matrices'!$K$27:$O$27,0)),0)</f>
        <v>0</v>
      </c>
      <c r="AQ9" s="2">
        <f>_xlfn.IFERROR(INDEX('Subdecision matrices'!$K$27:$O$30,MATCH(Prioritization!O13,'Subdecision matrices'!$J$27:$J$30,0),MATCH('CalcEng 2'!$AQ$6,'Subdecision matrices'!$K$27:$O$27,0)),0)</f>
        <v>0</v>
      </c>
      <c r="AR9" s="2">
        <f>_xlfn.IFERROR(INDEX('Subdecision matrices'!$K$27:$O$30,MATCH(Prioritization!O13,'Subdecision matrices'!$J$27:$J$30,0),MATCH('CalcEng 2'!$AR$6,'Subdecision matrices'!$K$27:$O$27,0)),0)</f>
        <v>0</v>
      </c>
      <c r="AS9" s="2">
        <f>_xlfn.IFERROR(INDEX('Subdecision matrices'!$K$27:$O$30,MATCH(Prioritization!O13,'Subdecision matrices'!$J$27:$J$30,0),MATCH('CalcEng 2'!$AS$6,'Subdecision matrices'!$K$27:$O$27,0)),0)</f>
        <v>0</v>
      </c>
      <c r="AT9" s="2">
        <f>_xlfn.IFERROR(INDEX('Subdecision matrices'!$K$27:$O$30,MATCH(Prioritization!O13,'Subdecision matrices'!$J$27:$J$30,0),MATCH('CalcEng 2'!$AT$6,'Subdecision matrices'!$K$27:$O$27,0)),0)</f>
        <v>0</v>
      </c>
      <c r="AU9" s="2">
        <f>_xlfn.IFERROR(INDEX('Subdecision matrices'!$K$34:$O$36,MATCH(Prioritization!P13,'Subdecision matrices'!$J$34:$J$36,0),MATCH('CalcEng 2'!$AU$6,'Subdecision matrices'!$K$33:$O$33,0)),0)</f>
        <v>0</v>
      </c>
      <c r="AV9" s="2">
        <f>_xlfn.IFERROR(INDEX('Subdecision matrices'!$K$34:$O$36,MATCH(Prioritization!P13,'Subdecision matrices'!$J$34:$J$36,0),MATCH('CalcEng 2'!$AV$6,'Subdecision matrices'!$K$33:$O$33,0)),0)</f>
        <v>0</v>
      </c>
      <c r="AW9" s="2">
        <f>_xlfn.IFERROR(INDEX('Subdecision matrices'!$K$34:$O$36,MATCH(Prioritization!P13,'Subdecision matrices'!$J$34:$J$36,0),MATCH('CalcEng 2'!$AW$6,'Subdecision matrices'!$K$33:$O$33,0)),0)</f>
        <v>0</v>
      </c>
      <c r="AX9" s="2">
        <f>_xlfn.IFERROR(INDEX('Subdecision matrices'!$K$34:$O$36,MATCH(Prioritization!P13,'Subdecision matrices'!$J$34:$J$36,0),MATCH('CalcEng 2'!$AX$6,'Subdecision matrices'!$K$33:$O$33,0)),0)</f>
        <v>0</v>
      </c>
      <c r="AY9" s="2">
        <f>_xlfn.IFERROR(INDEX('Subdecision matrices'!$K$34:$O$36,MATCH(Prioritization!P13,'Subdecision matrices'!$J$34:$J$36,0),MATCH('CalcEng 2'!$AY$6,'Subdecision matrices'!$K$33:$O$33,0)),0)</f>
        <v>0</v>
      </c>
      <c r="AZ9" s="2"/>
      <c r="BA9" s="2"/>
      <c r="BB9" s="110">
        <f>((B9*B10)+(G9*G10)+(L9*L10)+(Q9*Q10)+(V9*V10)+(AA9*AA10)+(AF10*AF9)+(AK9*AK10)+(AP9*AP10)+(AU9*AU10))*10</f>
        <v>0</v>
      </c>
      <c r="BC9" s="110">
        <f>((C9*C10)+(H9*H10)+(M9*M10)+(R9*R10)+(W9*W10)+(AB9*AB10)+(AG10*AG9)+(AL9*AL10)+(AQ9*AQ10)+(AV9*AV10))*10</f>
        <v>0</v>
      </c>
      <c r="BD9" s="110">
        <f>((D9*D10)+(I9*I10)+(N9*N10)+(S9*S10)+(X9*X10)+(AC9*AC10)+(AH10*AH9)+(AM9*AM10)+(AR9*AR10)+(AW9*AW10))*10</f>
        <v>0</v>
      </c>
      <c r="BE9" s="110">
        <f>((E9*E10)+(J9*J10)+(O9*O10)+(T9*T10)+(Y9*Y10)+(AD9*AD10)+(AI10*AI9)+(AN9*AN10)+(AS9*AS10)+(AX9*AX10))*10</f>
        <v>0</v>
      </c>
      <c r="BF9" s="110">
        <f>((F9*F10)+(K9*K10)+(P9*P10)+(U9*U10)+(Z9*Z10)+(AE9*AE10)+(AJ10*AJ9)+(AO9*AO10)+(AT9*AT10)+(AY9*AY10))*10</f>
        <v>0</v>
      </c>
    </row>
    <row r="10" spans="1:58" ht="15.75" thickBot="1">
      <c r="A10" s="94"/>
      <c r="B10" s="5">
        <f>'Subdecision matrices'!$S$12</f>
        <v>0.1</v>
      </c>
      <c r="C10" s="5">
        <f>'Subdecision matrices'!$S$13</f>
        <v>0.1</v>
      </c>
      <c r="D10" s="5">
        <f>'Subdecision matrices'!$S$14</f>
        <v>0.1</v>
      </c>
      <c r="E10" s="5">
        <f>'Subdecision matrices'!$S$15</f>
        <v>0.1</v>
      </c>
      <c r="F10" s="5">
        <f>'Subdecision matrices'!$S$16</f>
        <v>0.1</v>
      </c>
      <c r="G10" s="5">
        <f>'Subdecision matrices'!$T$12</f>
        <v>0.1</v>
      </c>
      <c r="H10" s="5">
        <f>'Subdecision matrices'!$T$13</f>
        <v>0.1</v>
      </c>
      <c r="I10" s="5">
        <f>'Subdecision matrices'!$T$14</f>
        <v>0.1</v>
      </c>
      <c r="J10" s="5">
        <f>'Subdecision matrices'!$T$15</f>
        <v>0.1</v>
      </c>
      <c r="K10" s="5">
        <f>'Subdecision matrices'!$T$16</f>
        <v>0.1</v>
      </c>
      <c r="L10" s="5">
        <f>'Subdecision matrices'!$U$12</f>
        <v>0.05</v>
      </c>
      <c r="M10" s="5">
        <f>'Subdecision matrices'!$U$13</f>
        <v>0.05</v>
      </c>
      <c r="N10" s="5">
        <f>'Subdecision matrices'!$U$14</f>
        <v>0.05</v>
      </c>
      <c r="O10" s="5">
        <f>'Subdecision matrices'!$U$15</f>
        <v>0.05</v>
      </c>
      <c r="P10" s="5">
        <f>'Subdecision matrices'!$U$16</f>
        <v>0.05</v>
      </c>
      <c r="Q10" s="5">
        <f>'Subdecision matrices'!$V$12</f>
        <v>0.1</v>
      </c>
      <c r="R10" s="5">
        <f>'Subdecision matrices'!$V$13</f>
        <v>0.1</v>
      </c>
      <c r="S10" s="5">
        <f>'Subdecision matrices'!$V$14</f>
        <v>0.1</v>
      </c>
      <c r="T10" s="5">
        <f>'Subdecision matrices'!$V$15</f>
        <v>0.1</v>
      </c>
      <c r="U10" s="5">
        <f>'Subdecision matrices'!$V$16</f>
        <v>0.1</v>
      </c>
      <c r="V10" s="5">
        <f>'Subdecision matrices'!$W$12</f>
        <v>0.1</v>
      </c>
      <c r="W10" s="5">
        <f>'Subdecision matrices'!$W$13</f>
        <v>0.1</v>
      </c>
      <c r="X10" s="5">
        <f>'Subdecision matrices'!$W$14</f>
        <v>0.1</v>
      </c>
      <c r="Y10" s="5">
        <f>'Subdecision matrices'!$W$15</f>
        <v>0.1</v>
      </c>
      <c r="Z10" s="5">
        <f>'Subdecision matrices'!$W$16</f>
        <v>0.1</v>
      </c>
      <c r="AA10" s="5">
        <f>'Subdecision matrices'!$X$12</f>
        <v>0.05</v>
      </c>
      <c r="AB10" s="5">
        <f>'Subdecision matrices'!$X$13</f>
        <v>0.1</v>
      </c>
      <c r="AC10" s="5">
        <f>'Subdecision matrices'!$X$14</f>
        <v>0.1</v>
      </c>
      <c r="AD10" s="5">
        <f>'Subdecision matrices'!$X$15</f>
        <v>0.1</v>
      </c>
      <c r="AE10" s="5">
        <f>'Subdecision matrices'!$X$16</f>
        <v>0.1</v>
      </c>
      <c r="AF10" s="5">
        <f>'Subdecision matrices'!$Y$12</f>
        <v>0.1</v>
      </c>
      <c r="AG10" s="5">
        <f>'Subdecision matrices'!$Y$13</f>
        <v>0.1</v>
      </c>
      <c r="AH10" s="5">
        <f>'Subdecision matrices'!$Y$14</f>
        <v>0.1</v>
      </c>
      <c r="AI10" s="5">
        <f>'Subdecision matrices'!$Y$15</f>
        <v>0.05</v>
      </c>
      <c r="AJ10" s="5">
        <f>'Subdecision matrices'!$Y$16</f>
        <v>0.05</v>
      </c>
      <c r="AK10" s="5">
        <f>'Subdecision matrices'!$Z$12</f>
        <v>0.15</v>
      </c>
      <c r="AL10" s="5">
        <f>'Subdecision matrices'!$Z$13</f>
        <v>0.15</v>
      </c>
      <c r="AM10" s="5">
        <f>'Subdecision matrices'!$Z$14</f>
        <v>0.15</v>
      </c>
      <c r="AN10" s="5">
        <f>'Subdecision matrices'!$Z$15</f>
        <v>0.15</v>
      </c>
      <c r="AO10" s="5">
        <f>'Subdecision matrices'!$Z$16</f>
        <v>0.15</v>
      </c>
      <c r="AP10" s="5">
        <f>'Subdecision matrices'!$AA$12</f>
        <v>0.1</v>
      </c>
      <c r="AQ10" s="5">
        <f>'Subdecision matrices'!$AA$13</f>
        <v>0.1</v>
      </c>
      <c r="AR10" s="5">
        <f>'Subdecision matrices'!$AA$14</f>
        <v>0.1</v>
      </c>
      <c r="AS10" s="5">
        <f>'Subdecision matrices'!$AA$15</f>
        <v>0.1</v>
      </c>
      <c r="AT10" s="5">
        <f>'Subdecision matrices'!$AA$16</f>
        <v>0.15</v>
      </c>
      <c r="AU10" s="5">
        <f>'Subdecision matrices'!$AB$12</f>
        <v>0.15</v>
      </c>
      <c r="AV10" s="5">
        <f>'Subdecision matrices'!$AB$13</f>
        <v>0.1</v>
      </c>
      <c r="AW10" s="5">
        <f>'Subdecision matrices'!$AB$14</f>
        <v>0.1</v>
      </c>
      <c r="AX10" s="5">
        <f>'Subdecision matrices'!$AB$15</f>
        <v>0.15</v>
      </c>
      <c r="AY10" s="5">
        <f>'Subdecision matrices'!$AB$16</f>
        <v>0.1</v>
      </c>
      <c r="AZ10" s="3">
        <f>SUM(L10:AY10)</f>
        <v>4</v>
      </c>
      <c r="BA10" s="3"/>
      <c r="BB10" s="111"/>
      <c r="BC10" s="111"/>
      <c r="BD10" s="111"/>
      <c r="BE10" s="111"/>
      <c r="BF10" s="111"/>
    </row>
    <row r="11" spans="1:58" ht="15">
      <c r="A11" s="94">
        <v>3</v>
      </c>
      <c r="B11" s="19">
        <f>_xlfn.IFERROR(VLOOKUP(Prioritization!G14,'Subdecision matrices'!$B$7:$C$8,2,TRUE),0)</f>
        <v>0</v>
      </c>
      <c r="C11" s="19">
        <f>_xlfn.IFERROR(VLOOKUP(Prioritization!G14,'Subdecision matrices'!$B$7:$D$8,3,TRUE),0)</f>
        <v>0</v>
      </c>
      <c r="D11" s="19">
        <f>_xlfn.IFERROR(VLOOKUP(Prioritization!G14,'Subdecision matrices'!$B$7:$E$8,4,TRUE),0)</f>
        <v>0</v>
      </c>
      <c r="E11" s="19">
        <f>_xlfn.IFERROR(VLOOKUP(Prioritization!G14,'Subdecision matrices'!$B$7:$F$8,5,TRUE),0)</f>
        <v>0</v>
      </c>
      <c r="F11" s="19">
        <f>_xlfn.IFERROR(VLOOKUP(Prioritization!G14,'Subdecision matrices'!$B$7:$G$8,6,TRUE),0)</f>
        <v>0</v>
      </c>
      <c r="G11" s="14">
        <f>VLOOKUP(Prioritization!$H$14,'Subdecision matrices'!$B$12:$C$19,2,TRUE)</f>
        <v>0</v>
      </c>
      <c r="H11" s="14">
        <f>VLOOKUP(Prioritization!$H$14,'Subdecision matrices'!$B$12:$D$19,3,TRUE)</f>
        <v>0</v>
      </c>
      <c r="I11" s="14">
        <f>VLOOKUP(Prioritization!$H$14,'Subdecision matrices'!$B$12:$E$19,4,TRUE)</f>
        <v>0</v>
      </c>
      <c r="J11" s="14">
        <f>VLOOKUP(Prioritization!$H$14,'Subdecision matrices'!$B$12:$F$19,5,TRUE)</f>
        <v>0</v>
      </c>
      <c r="K11" s="14">
        <f>VLOOKUP(Prioritization!$H$14,'Subdecision matrices'!$B$12:$G$19,6,TRUE)</f>
        <v>0</v>
      </c>
      <c r="L11" s="2">
        <f>_xlfn.IFERROR(INDEX('Subdecision matrices'!$C$23:$G$27,MATCH(Prioritization!I14,'Subdecision matrices'!$B$23:$B$27,0),MATCH('CalcEng 2'!$L$6,'Subdecision matrices'!$C$22:$G$22,0)),0)</f>
        <v>0</v>
      </c>
      <c r="M11" s="2">
        <f>_xlfn.IFERROR(INDEX('Subdecision matrices'!$C$23:$G$27,MATCH(Prioritization!I14,'Subdecision matrices'!$B$23:$B$27,0),MATCH('CalcEng 2'!$M$6,'Subdecision matrices'!$C$30:$G$30,0)),0)</f>
        <v>0</v>
      </c>
      <c r="N11" s="2">
        <f>_xlfn.IFERROR(INDEX('Subdecision matrices'!$C$23:$G$27,MATCH(Prioritization!I14,'Subdecision matrices'!$B$23:$B$27,0),MATCH('CalcEng 2'!$N$6,'Subdecision matrices'!$C$22:$G$22,0)),0)</f>
        <v>0</v>
      </c>
      <c r="O11" s="2">
        <f>_xlfn.IFERROR(INDEX('Subdecision matrices'!$C$23:$G$27,MATCH(Prioritization!I14,'Subdecision matrices'!$B$23:$B$27,0),MATCH('CalcEng 2'!$O$6,'Subdecision matrices'!$C$22:$G$22,0)),0)</f>
        <v>0</v>
      </c>
      <c r="P11" s="2">
        <f>_xlfn.IFERROR(INDEX('Subdecision matrices'!$C$23:$G$27,MATCH(Prioritization!I14,'Subdecision matrices'!$B$23:$B$27,0),MATCH('CalcEng 2'!$P$6,'Subdecision matrices'!$C$22:$G$22,0)),0)</f>
        <v>0</v>
      </c>
      <c r="Q11" s="2">
        <f>_xlfn.IFERROR(INDEX('Subdecision matrices'!$C$31:$G$33,MATCH(Prioritization!J14,'Subdecision matrices'!$B$31:$B$33,0),MATCH('CalcEng 2'!$Q$6,'Subdecision matrices'!$C$30:$G$30,0)),0)</f>
        <v>0</v>
      </c>
      <c r="R11" s="2">
        <f>_xlfn.IFERROR(INDEX('Subdecision matrices'!$C$31:$G$33,MATCH(Prioritization!J14,'Subdecision matrices'!$B$31:$B$33,0),MATCH('CalcEng 2'!$R$6,'Subdecision matrices'!$C$30:$G$30,0)),0)</f>
        <v>0</v>
      </c>
      <c r="S11" s="2">
        <f>_xlfn.IFERROR(INDEX('Subdecision matrices'!$C$31:$G$33,MATCH(Prioritization!J14,'Subdecision matrices'!$B$31:$B$33,0),MATCH('CalcEng 2'!$S$6,'Subdecision matrices'!$C$30:$G$30,0)),0)</f>
        <v>0</v>
      </c>
      <c r="T11" s="2">
        <f>_xlfn.IFERROR(INDEX('Subdecision matrices'!$C$31:$G$33,MATCH(Prioritization!J14,'Subdecision matrices'!$B$31:$B$33,0),MATCH('CalcEng 2'!$T$6,'Subdecision matrices'!$C$30:$G$30,0)),0)</f>
        <v>0</v>
      </c>
      <c r="U11" s="2">
        <f>_xlfn.IFERROR(INDEX('Subdecision matrices'!$C$31:$G$33,MATCH(Prioritization!J14,'Subdecision matrices'!$B$31:$B$33,0),MATCH('CalcEng 2'!$U$6,'Subdecision matrices'!$C$30:$G$30,0)),0)</f>
        <v>0</v>
      </c>
      <c r="V11" s="2">
        <f>_xlfn.IFERROR(VLOOKUP(Prioritization!K14,'Subdecision matrices'!$A$37:$C$41,3,TRUE),0)</f>
        <v>0</v>
      </c>
      <c r="W11" s="2">
        <f>_xlfn.IFERROR(VLOOKUP(Prioritization!K14,'Subdecision matrices'!$A$37:$D$41,4),0)</f>
        <v>0</v>
      </c>
      <c r="X11" s="2">
        <f>_xlfn.IFERROR(VLOOKUP(Prioritization!K14,'Subdecision matrices'!$A$37:$E$41,5),0)</f>
        <v>0</v>
      </c>
      <c r="Y11" s="2">
        <f>_xlfn.IFERROR(VLOOKUP(Prioritization!K14,'Subdecision matrices'!$A$37:$F$41,6),0)</f>
        <v>0</v>
      </c>
      <c r="Z11" s="2">
        <f>_xlfn.IFERROR(VLOOKUP(Prioritization!K14,'Subdecision matrices'!$A$37:$G$41,7),0)</f>
        <v>0</v>
      </c>
      <c r="AA11" s="2">
        <f>_xlfn.IFERROR(INDEX('Subdecision matrices'!$K$8:$O$11,MATCH(Prioritization!L14,'Subdecision matrices'!$J$8:$J$11,0),MATCH('CalcEng 2'!$AA$6,'Subdecision matrices'!$K$7:$O$7,0)),0)</f>
        <v>0</v>
      </c>
      <c r="AB11" s="2">
        <f>_xlfn.IFERROR(INDEX('Subdecision matrices'!$K$8:$O$11,MATCH(Prioritization!L14,'Subdecision matrices'!$J$8:$J$11,0),MATCH('CalcEng 2'!$AB$6,'Subdecision matrices'!$K$7:$O$7,0)),0)</f>
        <v>0</v>
      </c>
      <c r="AC11" s="2">
        <f>_xlfn.IFERROR(INDEX('Subdecision matrices'!$K$8:$O$11,MATCH(Prioritization!L14,'Subdecision matrices'!$J$8:$J$11,0),MATCH('CalcEng 2'!$AC$6,'Subdecision matrices'!$K$7:$O$7,0)),0)</f>
        <v>0</v>
      </c>
      <c r="AD11" s="2">
        <f>_xlfn.IFERROR(INDEX('Subdecision matrices'!$K$8:$O$11,MATCH(Prioritization!L14,'Subdecision matrices'!$J$8:$J$11,0),MATCH('CalcEng 2'!$AD$6,'Subdecision matrices'!$K$7:$O$7,0)),0)</f>
        <v>0</v>
      </c>
      <c r="AE11" s="2">
        <f>_xlfn.IFERROR(INDEX('Subdecision matrices'!$K$8:$O$11,MATCH(Prioritization!L14,'Subdecision matrices'!$J$8:$J$11,0),MATCH('CalcEng 2'!$AE$6,'Subdecision matrices'!$K$7:$O$7,0)),0)</f>
        <v>0</v>
      </c>
      <c r="AF11" s="2">
        <f>_xlfn.IFERROR(VLOOKUP(Prioritization!M14,'Subdecision matrices'!$I$15:$K$17,3,TRUE),0)</f>
        <v>0</v>
      </c>
      <c r="AG11" s="2">
        <f>_xlfn.IFERROR(VLOOKUP(Prioritization!M14,'Subdecision matrices'!$I$15:$L$17,4,TRUE),0)</f>
        <v>0</v>
      </c>
      <c r="AH11" s="2">
        <f>_xlfn.IFERROR(VLOOKUP(Prioritization!M14,'Subdecision matrices'!$I$15:$M$17,5,TRUE),0)</f>
        <v>0</v>
      </c>
      <c r="AI11" s="2">
        <f>_xlfn.IFERROR(VLOOKUP(Prioritization!M14,'Subdecision matrices'!$I$15:$N$17,6,TRUE),0)</f>
        <v>0</v>
      </c>
      <c r="AJ11" s="2">
        <f>_xlfn.IFERROR(VLOOKUP(Prioritization!M14,'Subdecision matrices'!$I$15:$O$17,7,TRUE),0)</f>
        <v>0</v>
      </c>
      <c r="AK11" s="2">
        <f>_xlfn.IFERROR(INDEX('Subdecision matrices'!$K$22:$O$24,MATCH(Prioritization!N14,'Subdecision matrices'!$J$22:$J$24,0),MATCH($AK$6,'Subdecision matrices'!$K$21:$O$21,0)),0)</f>
        <v>0</v>
      </c>
      <c r="AL11" s="2">
        <f>_xlfn.IFERROR(INDEX('Subdecision matrices'!$K$22:$O$24,MATCH(Prioritization!N14,'Subdecision matrices'!$J$22:$J$24,0),MATCH($AL$6,'Subdecision matrices'!$K$21:$O$21,0)),0)</f>
        <v>0</v>
      </c>
      <c r="AM11" s="2">
        <f>_xlfn.IFERROR(INDEX('Subdecision matrices'!$K$22:$O$24,MATCH(Prioritization!N14,'Subdecision matrices'!$J$22:$J$24,0),MATCH($AM$6,'Subdecision matrices'!$K$21:$O$21,0)),0)</f>
        <v>0</v>
      </c>
      <c r="AN11" s="2">
        <f>_xlfn.IFERROR(INDEX('Subdecision matrices'!$K$22:$O$24,MATCH(Prioritization!N14,'Subdecision matrices'!$J$22:$J$24,0),MATCH($AN$6,'Subdecision matrices'!$K$21:$O$21,0)),0)</f>
        <v>0</v>
      </c>
      <c r="AO11" s="2">
        <f>_xlfn.IFERROR(INDEX('Subdecision matrices'!$K$22:$O$24,MATCH(Prioritization!N14,'Subdecision matrices'!$J$22:$J$24,0),MATCH($AO$6,'Subdecision matrices'!$K$21:$O$21,0)),0)</f>
        <v>0</v>
      </c>
      <c r="AP11" s="2">
        <f>_xlfn.IFERROR(INDEX('Subdecision matrices'!$K$27:$O$30,MATCH(Prioritization!O14,'Subdecision matrices'!$J$27:$J$30,0),MATCH('CalcEng 2'!$AP$6,'Subdecision matrices'!$K$27:$O$27,0)),0)</f>
        <v>0</v>
      </c>
      <c r="AQ11" s="2">
        <f>_xlfn.IFERROR(INDEX('Subdecision matrices'!$K$27:$O$30,MATCH(Prioritization!O14,'Subdecision matrices'!$J$27:$J$30,0),MATCH('CalcEng 2'!$AQ$6,'Subdecision matrices'!$K$27:$O$27,0)),0)</f>
        <v>0</v>
      </c>
      <c r="AR11" s="2">
        <f>_xlfn.IFERROR(INDEX('Subdecision matrices'!$K$27:$O$30,MATCH(Prioritization!O14,'Subdecision matrices'!$J$27:$J$30,0),MATCH('CalcEng 2'!$AR$6,'Subdecision matrices'!$K$27:$O$27,0)),0)</f>
        <v>0</v>
      </c>
      <c r="AS11" s="2">
        <f>_xlfn.IFERROR(INDEX('Subdecision matrices'!$K$27:$O$30,MATCH(Prioritization!O14,'Subdecision matrices'!$J$27:$J$30,0),MATCH('CalcEng 2'!$AS$6,'Subdecision matrices'!$K$27:$O$27,0)),0)</f>
        <v>0</v>
      </c>
      <c r="AT11" s="2">
        <f>_xlfn.IFERROR(INDEX('Subdecision matrices'!$K$27:$O$30,MATCH(Prioritization!O14,'Subdecision matrices'!$J$27:$J$30,0),MATCH('CalcEng 2'!$AT$6,'Subdecision matrices'!$K$27:$O$27,0)),0)</f>
        <v>0</v>
      </c>
      <c r="AU11" s="2">
        <f>_xlfn.IFERROR(INDEX('Subdecision matrices'!$K$34:$O$36,MATCH(Prioritization!P14,'Subdecision matrices'!$J$34:$J$36,0),MATCH('CalcEng 2'!$AU$6,'Subdecision matrices'!$K$33:$O$33,0)),0)</f>
        <v>0</v>
      </c>
      <c r="AV11" s="2">
        <f>_xlfn.IFERROR(INDEX('Subdecision matrices'!$K$34:$O$36,MATCH(Prioritization!P14,'Subdecision matrices'!$J$34:$J$36,0),MATCH('CalcEng 2'!$AV$6,'Subdecision matrices'!$K$33:$O$33,0)),0)</f>
        <v>0</v>
      </c>
      <c r="AW11" s="2">
        <f>_xlfn.IFERROR(INDEX('Subdecision matrices'!$K$34:$O$36,MATCH(Prioritization!P14,'Subdecision matrices'!$J$34:$J$36,0),MATCH('CalcEng 2'!$AW$6,'Subdecision matrices'!$K$33:$O$33,0)),0)</f>
        <v>0</v>
      </c>
      <c r="AX11" s="2">
        <f>_xlfn.IFERROR(INDEX('Subdecision matrices'!$K$34:$O$36,MATCH(Prioritization!P14,'Subdecision matrices'!$J$34:$J$36,0),MATCH('CalcEng 2'!$AX$6,'Subdecision matrices'!$K$33:$O$33,0)),0)</f>
        <v>0</v>
      </c>
      <c r="AY11" s="2">
        <f>_xlfn.IFERROR(INDEX('Subdecision matrices'!$K$34:$O$36,MATCH(Prioritization!P14,'Subdecision matrices'!$J$34:$J$36,0),MATCH('CalcEng 2'!$AY$6,'Subdecision matrices'!$K$33:$O$33,0)),0)</f>
        <v>0</v>
      </c>
      <c r="AZ11" s="2"/>
      <c r="BA11" s="2"/>
      <c r="BB11" s="110">
        <f aca="true" t="shared" si="1" ref="BB11">((B11*B12)+(G11*G12)+(L11*L12)+(Q11*Q12)+(V11*V12)+(AA11*AA12)+(AF12*AF11)+(AK11*AK12)+(AP11*AP12)+(AU11*AU12))*10</f>
        <v>0</v>
      </c>
      <c r="BC11" s="110">
        <f aca="true" t="shared" si="2" ref="BC11">((C11*C12)+(H11*H12)+(M11*M12)+(R11*R12)+(W11*W12)+(AB11*AB12)+(AG12*AG11)+(AL11*AL12)+(AQ11*AQ12)+(AV11*AV12))*10</f>
        <v>0</v>
      </c>
      <c r="BD11" s="110">
        <f aca="true" t="shared" si="3" ref="BD11">((D11*D12)+(I11*I12)+(N11*N12)+(S11*S12)+(X11*X12)+(AC11*AC12)+(AH12*AH11)+(AM11*AM12)+(AR11*AR12)+(AW11*AW12))*10</f>
        <v>0</v>
      </c>
      <c r="BE11" s="110">
        <f aca="true" t="shared" si="4" ref="BE11">((E11*E12)+(J11*J12)+(O11*O12)+(T11*T12)+(Y11*Y12)+(AD11*AD12)+(AI12*AI11)+(AN11*AN12)+(AS11*AS12)+(AX11*AX12))*10</f>
        <v>0</v>
      </c>
      <c r="BF11" s="110">
        <f aca="true" t="shared" si="5" ref="BF11">((F11*F12)+(K11*K12)+(P11*P12)+(U11*U12)+(Z11*Z12)+(AE11*AE12)+(AJ12*AJ11)+(AO11*AO12)+(AT11*AT12)+(AY11*AY12))*10</f>
        <v>0</v>
      </c>
    </row>
    <row r="12" spans="1:58" ht="15.75" thickBot="1">
      <c r="A12" s="94"/>
      <c r="B12" s="5">
        <f>'Subdecision matrices'!$S$12</f>
        <v>0.1</v>
      </c>
      <c r="C12" s="5">
        <f>'Subdecision matrices'!$S$13</f>
        <v>0.1</v>
      </c>
      <c r="D12" s="5">
        <f>'Subdecision matrices'!$S$14</f>
        <v>0.1</v>
      </c>
      <c r="E12" s="5">
        <f>'Subdecision matrices'!$S$15</f>
        <v>0.1</v>
      </c>
      <c r="F12" s="5">
        <f>'Subdecision matrices'!$S$16</f>
        <v>0.1</v>
      </c>
      <c r="G12" s="5">
        <f>'Subdecision matrices'!$T$12</f>
        <v>0.1</v>
      </c>
      <c r="H12" s="5">
        <f>'Subdecision matrices'!$T$13</f>
        <v>0.1</v>
      </c>
      <c r="I12" s="5">
        <f>'Subdecision matrices'!$T$14</f>
        <v>0.1</v>
      </c>
      <c r="J12" s="5">
        <f>'Subdecision matrices'!$T$15</f>
        <v>0.1</v>
      </c>
      <c r="K12" s="5">
        <f>'Subdecision matrices'!$T$16</f>
        <v>0.1</v>
      </c>
      <c r="L12" s="5">
        <f>'Subdecision matrices'!$U$12</f>
        <v>0.05</v>
      </c>
      <c r="M12" s="5">
        <f>'Subdecision matrices'!$U$13</f>
        <v>0.05</v>
      </c>
      <c r="N12" s="5">
        <f>'Subdecision matrices'!$U$14</f>
        <v>0.05</v>
      </c>
      <c r="O12" s="5">
        <f>'Subdecision matrices'!$U$15</f>
        <v>0.05</v>
      </c>
      <c r="P12" s="5">
        <f>'Subdecision matrices'!$U$16</f>
        <v>0.05</v>
      </c>
      <c r="Q12" s="5">
        <f>'Subdecision matrices'!$V$12</f>
        <v>0.1</v>
      </c>
      <c r="R12" s="5">
        <f>'Subdecision matrices'!$V$13</f>
        <v>0.1</v>
      </c>
      <c r="S12" s="5">
        <f>'Subdecision matrices'!$V$14</f>
        <v>0.1</v>
      </c>
      <c r="T12" s="5">
        <f>'Subdecision matrices'!$V$15</f>
        <v>0.1</v>
      </c>
      <c r="U12" s="5">
        <f>'Subdecision matrices'!$V$16</f>
        <v>0.1</v>
      </c>
      <c r="V12" s="5">
        <f>'Subdecision matrices'!$W$12</f>
        <v>0.1</v>
      </c>
      <c r="W12" s="5">
        <f>'Subdecision matrices'!$W$13</f>
        <v>0.1</v>
      </c>
      <c r="X12" s="5">
        <f>'Subdecision matrices'!$W$14</f>
        <v>0.1</v>
      </c>
      <c r="Y12" s="5">
        <f>'Subdecision matrices'!$W$15</f>
        <v>0.1</v>
      </c>
      <c r="Z12" s="5">
        <f>'Subdecision matrices'!$W$16</f>
        <v>0.1</v>
      </c>
      <c r="AA12" s="5">
        <f>'Subdecision matrices'!$X$12</f>
        <v>0.05</v>
      </c>
      <c r="AB12" s="5">
        <f>'Subdecision matrices'!$X$13</f>
        <v>0.1</v>
      </c>
      <c r="AC12" s="5">
        <f>'Subdecision matrices'!$X$14</f>
        <v>0.1</v>
      </c>
      <c r="AD12" s="5">
        <f>'Subdecision matrices'!$X$15</f>
        <v>0.1</v>
      </c>
      <c r="AE12" s="5">
        <f>'Subdecision matrices'!$X$16</f>
        <v>0.1</v>
      </c>
      <c r="AF12" s="5">
        <f>'Subdecision matrices'!$Y$12</f>
        <v>0.1</v>
      </c>
      <c r="AG12" s="5">
        <f>'Subdecision matrices'!$Y$13</f>
        <v>0.1</v>
      </c>
      <c r="AH12" s="5">
        <f>'Subdecision matrices'!$Y$14</f>
        <v>0.1</v>
      </c>
      <c r="AI12" s="5">
        <f>'Subdecision matrices'!$Y$15</f>
        <v>0.05</v>
      </c>
      <c r="AJ12" s="5">
        <f>'Subdecision matrices'!$Y$16</f>
        <v>0.05</v>
      </c>
      <c r="AK12" s="5">
        <f>'Subdecision matrices'!$Z$12</f>
        <v>0.15</v>
      </c>
      <c r="AL12" s="5">
        <f>'Subdecision matrices'!$Z$13</f>
        <v>0.15</v>
      </c>
      <c r="AM12" s="5">
        <f>'Subdecision matrices'!$Z$14</f>
        <v>0.15</v>
      </c>
      <c r="AN12" s="5">
        <f>'Subdecision matrices'!$Z$15</f>
        <v>0.15</v>
      </c>
      <c r="AO12" s="5">
        <f>'Subdecision matrices'!$Z$16</f>
        <v>0.15</v>
      </c>
      <c r="AP12" s="5">
        <f>'Subdecision matrices'!$AA$12</f>
        <v>0.1</v>
      </c>
      <c r="AQ12" s="5">
        <f>'Subdecision matrices'!$AA$13</f>
        <v>0.1</v>
      </c>
      <c r="AR12" s="5">
        <f>'Subdecision matrices'!$AA$14</f>
        <v>0.1</v>
      </c>
      <c r="AS12" s="5">
        <f>'Subdecision matrices'!$AA$15</f>
        <v>0.1</v>
      </c>
      <c r="AT12" s="5">
        <f>'Subdecision matrices'!$AA$16</f>
        <v>0.15</v>
      </c>
      <c r="AU12" s="5">
        <f>'Subdecision matrices'!$AB$12</f>
        <v>0.15</v>
      </c>
      <c r="AV12" s="5">
        <f>'Subdecision matrices'!$AB$13</f>
        <v>0.1</v>
      </c>
      <c r="AW12" s="5">
        <f>'Subdecision matrices'!$AB$14</f>
        <v>0.1</v>
      </c>
      <c r="AX12" s="5">
        <f>'Subdecision matrices'!$AB$15</f>
        <v>0.15</v>
      </c>
      <c r="AY12" s="5">
        <f>'Subdecision matrices'!$AB$16</f>
        <v>0.1</v>
      </c>
      <c r="AZ12" s="3">
        <f>SUM(L12:AY12)</f>
        <v>4</v>
      </c>
      <c r="BA12" s="3"/>
      <c r="BB12" s="111"/>
      <c r="BC12" s="111"/>
      <c r="BD12" s="111"/>
      <c r="BE12" s="111"/>
      <c r="BF12" s="111"/>
    </row>
    <row r="13" spans="1:58" ht="15">
      <c r="A13" s="94">
        <v>4</v>
      </c>
      <c r="B13" s="19">
        <f>_xlfn.IFERROR(VLOOKUP(Prioritization!G15,'Subdecision matrices'!$B$7:$C$8,2,TRUE),0)</f>
        <v>0</v>
      </c>
      <c r="C13" s="19">
        <f>_xlfn.IFERROR(VLOOKUP(Prioritization!G15,'Subdecision matrices'!$B$7:$D$8,3,TRUE),0)</f>
        <v>0</v>
      </c>
      <c r="D13" s="19">
        <f>_xlfn.IFERROR(VLOOKUP(Prioritization!G15,'Subdecision matrices'!$B$7:$E$8,4,TRUE),0)</f>
        <v>0</v>
      </c>
      <c r="E13" s="19">
        <f>_xlfn.IFERROR(VLOOKUP(Prioritization!G15,'Subdecision matrices'!$B$7:$F$8,5,TRUE),0)</f>
        <v>0</v>
      </c>
      <c r="F13" s="19">
        <f>_xlfn.IFERROR(VLOOKUP(Prioritization!G15,'Subdecision matrices'!$B$7:$G$8,6,TRUE),0)</f>
        <v>0</v>
      </c>
      <c r="G13" s="14">
        <f>VLOOKUP(Prioritization!$H$15,'Subdecision matrices'!$B$12:$C$19,2,TRUE)</f>
        <v>0</v>
      </c>
      <c r="H13" s="14">
        <f>VLOOKUP(Prioritization!$H$15,'Subdecision matrices'!$B$12:$D$19,3,TRUE)</f>
        <v>0</v>
      </c>
      <c r="I13" s="14">
        <f>VLOOKUP(Prioritization!$H$15,'Subdecision matrices'!$B$12:$E$19,4,TRUE)</f>
        <v>0</v>
      </c>
      <c r="J13" s="14">
        <f>VLOOKUP(Prioritization!$H$15,'Subdecision matrices'!$B$12:$F$19,5,TRUE)</f>
        <v>0</v>
      </c>
      <c r="K13" s="14">
        <f>VLOOKUP(Prioritization!$H$15,'Subdecision matrices'!$B$12:$G$19,6,TRUE)</f>
        <v>0</v>
      </c>
      <c r="L13" s="2">
        <f>_xlfn.IFERROR(INDEX('Subdecision matrices'!$C$23:$G$27,MATCH(Prioritization!I15,'Subdecision matrices'!$B$23:$B$27,0),MATCH('CalcEng 2'!$L$6,'Subdecision matrices'!$C$22:$G$22,0)),0)</f>
        <v>0</v>
      </c>
      <c r="M13" s="2">
        <f>_xlfn.IFERROR(INDEX('Subdecision matrices'!$C$23:$G$27,MATCH(Prioritization!I15,'Subdecision matrices'!$B$23:$B$27,0),MATCH('CalcEng 2'!$M$6,'Subdecision matrices'!$C$30:$G$30,0)),0)</f>
        <v>0</v>
      </c>
      <c r="N13" s="2">
        <f>_xlfn.IFERROR(INDEX('Subdecision matrices'!$C$23:$G$27,MATCH(Prioritization!I15,'Subdecision matrices'!$B$23:$B$27,0),MATCH('CalcEng 2'!$N$6,'Subdecision matrices'!$C$22:$G$22,0)),0)</f>
        <v>0</v>
      </c>
      <c r="O13" s="2">
        <f>_xlfn.IFERROR(INDEX('Subdecision matrices'!$C$23:$G$27,MATCH(Prioritization!I15,'Subdecision matrices'!$B$23:$B$27,0),MATCH('CalcEng 2'!$O$6,'Subdecision matrices'!$C$22:$G$22,0)),0)</f>
        <v>0</v>
      </c>
      <c r="P13" s="2">
        <f>_xlfn.IFERROR(INDEX('Subdecision matrices'!$C$23:$G$27,MATCH(Prioritization!I15,'Subdecision matrices'!$B$23:$B$27,0),MATCH('CalcEng 2'!$P$6,'Subdecision matrices'!$C$22:$G$22,0)),0)</f>
        <v>0</v>
      </c>
      <c r="Q13" s="2">
        <f>_xlfn.IFERROR(INDEX('Subdecision matrices'!$C$31:$G$33,MATCH(Prioritization!J15,'Subdecision matrices'!$B$31:$B$33,0),MATCH('CalcEng 2'!$Q$6,'Subdecision matrices'!$C$30:$G$30,0)),0)</f>
        <v>0</v>
      </c>
      <c r="R13" s="2">
        <f>_xlfn.IFERROR(INDEX('Subdecision matrices'!$C$31:$G$33,MATCH(Prioritization!J15,'Subdecision matrices'!$B$31:$B$33,0),MATCH('CalcEng 2'!$R$6,'Subdecision matrices'!$C$30:$G$30,0)),0)</f>
        <v>0</v>
      </c>
      <c r="S13" s="2">
        <f>_xlfn.IFERROR(INDEX('Subdecision matrices'!$C$31:$G$33,MATCH(Prioritization!J15,'Subdecision matrices'!$B$31:$B$33,0),MATCH('CalcEng 2'!$S$6,'Subdecision matrices'!$C$30:$G$30,0)),0)</f>
        <v>0</v>
      </c>
      <c r="T13" s="2">
        <f>_xlfn.IFERROR(INDEX('Subdecision matrices'!$C$31:$G$33,MATCH(Prioritization!J15,'Subdecision matrices'!$B$31:$B$33,0),MATCH('CalcEng 2'!$T$6,'Subdecision matrices'!$C$30:$G$30,0)),0)</f>
        <v>0</v>
      </c>
      <c r="U13" s="2">
        <f>_xlfn.IFERROR(INDEX('Subdecision matrices'!$C$31:$G$33,MATCH(Prioritization!J15,'Subdecision matrices'!$B$31:$B$33,0),MATCH('CalcEng 2'!$U$6,'Subdecision matrices'!$C$30:$G$30,0)),0)</f>
        <v>0</v>
      </c>
      <c r="V13" s="2">
        <f>_xlfn.IFERROR(VLOOKUP(Prioritization!K15,'Subdecision matrices'!$A$37:$C$41,3,TRUE),0)</f>
        <v>0</v>
      </c>
      <c r="W13" s="2">
        <f>_xlfn.IFERROR(VLOOKUP(Prioritization!K15,'Subdecision matrices'!$A$37:$D$41,4),0)</f>
        <v>0</v>
      </c>
      <c r="X13" s="2">
        <f>_xlfn.IFERROR(VLOOKUP(Prioritization!K15,'Subdecision matrices'!$A$37:$E$41,5),0)</f>
        <v>0</v>
      </c>
      <c r="Y13" s="2">
        <f>_xlfn.IFERROR(VLOOKUP(Prioritization!K15,'Subdecision matrices'!$A$37:$F$41,6),0)</f>
        <v>0</v>
      </c>
      <c r="Z13" s="2">
        <f>_xlfn.IFERROR(VLOOKUP(Prioritization!K15,'Subdecision matrices'!$A$37:$G$41,7),0)</f>
        <v>0</v>
      </c>
      <c r="AA13" s="2">
        <f>_xlfn.IFERROR(INDEX('Subdecision matrices'!$K$8:$O$11,MATCH(Prioritization!L15,'Subdecision matrices'!$J$8:$J$11,0),MATCH('CalcEng 2'!$AA$6,'Subdecision matrices'!$K$7:$O$7,0)),0)</f>
        <v>0</v>
      </c>
      <c r="AB13" s="2">
        <f>_xlfn.IFERROR(INDEX('Subdecision matrices'!$K$8:$O$11,MATCH(Prioritization!L15,'Subdecision matrices'!$J$8:$J$11,0),MATCH('CalcEng 2'!$AB$6,'Subdecision matrices'!$K$7:$O$7,0)),0)</f>
        <v>0</v>
      </c>
      <c r="AC13" s="2">
        <f>_xlfn.IFERROR(INDEX('Subdecision matrices'!$K$8:$O$11,MATCH(Prioritization!L15,'Subdecision matrices'!$J$8:$J$11,0),MATCH('CalcEng 2'!$AC$6,'Subdecision matrices'!$K$7:$O$7,0)),0)</f>
        <v>0</v>
      </c>
      <c r="AD13" s="2">
        <f>_xlfn.IFERROR(INDEX('Subdecision matrices'!$K$8:$O$11,MATCH(Prioritization!L15,'Subdecision matrices'!$J$8:$J$11,0),MATCH('CalcEng 2'!$AD$6,'Subdecision matrices'!$K$7:$O$7,0)),0)</f>
        <v>0</v>
      </c>
      <c r="AE13" s="2">
        <f>_xlfn.IFERROR(INDEX('Subdecision matrices'!$K$8:$O$11,MATCH(Prioritization!L15,'Subdecision matrices'!$J$8:$J$11,0),MATCH('CalcEng 2'!$AE$6,'Subdecision matrices'!$K$7:$O$7,0)),0)</f>
        <v>0</v>
      </c>
      <c r="AF13" s="2">
        <f>_xlfn.IFERROR(VLOOKUP(Prioritization!M15,'Subdecision matrices'!$I$15:$K$17,3,TRUE),0)</f>
        <v>0</v>
      </c>
      <c r="AG13" s="2">
        <f>_xlfn.IFERROR(VLOOKUP(Prioritization!M15,'Subdecision matrices'!$I$15:$L$17,4,TRUE),0)</f>
        <v>0</v>
      </c>
      <c r="AH13" s="2">
        <f>_xlfn.IFERROR(VLOOKUP(Prioritization!M15,'Subdecision matrices'!$I$15:$M$17,5,TRUE),0)</f>
        <v>0</v>
      </c>
      <c r="AI13" s="2">
        <f>_xlfn.IFERROR(VLOOKUP(Prioritization!M15,'Subdecision matrices'!$I$15:$N$17,6,TRUE),0)</f>
        <v>0</v>
      </c>
      <c r="AJ13" s="2">
        <f>_xlfn.IFERROR(VLOOKUP(Prioritization!M15,'Subdecision matrices'!$I$15:$O$17,7,TRUE),0)</f>
        <v>0</v>
      </c>
      <c r="AK13" s="2">
        <f>_xlfn.IFERROR(INDEX('Subdecision matrices'!$K$22:$O$24,MATCH(Prioritization!N15,'Subdecision matrices'!$J$22:$J$24,0),MATCH($AK$6,'Subdecision matrices'!$K$21:$O$21,0)),0)</f>
        <v>0</v>
      </c>
      <c r="AL13" s="2">
        <f>_xlfn.IFERROR(INDEX('Subdecision matrices'!$K$22:$O$24,MATCH(Prioritization!N15,'Subdecision matrices'!$J$22:$J$24,0),MATCH($AL$6,'Subdecision matrices'!$K$21:$O$21,0)),0)</f>
        <v>0</v>
      </c>
      <c r="AM13" s="2">
        <f>_xlfn.IFERROR(INDEX('Subdecision matrices'!$K$22:$O$24,MATCH(Prioritization!N15,'Subdecision matrices'!$J$22:$J$24,0),MATCH($AM$6,'Subdecision matrices'!$K$21:$O$21,0)),0)</f>
        <v>0</v>
      </c>
      <c r="AN13" s="2">
        <f>_xlfn.IFERROR(INDEX('Subdecision matrices'!$K$22:$O$24,MATCH(Prioritization!N15,'Subdecision matrices'!$J$22:$J$24,0),MATCH($AN$6,'Subdecision matrices'!$K$21:$O$21,0)),0)</f>
        <v>0</v>
      </c>
      <c r="AO13" s="2">
        <f>_xlfn.IFERROR(INDEX('Subdecision matrices'!$K$22:$O$24,MATCH(Prioritization!N15,'Subdecision matrices'!$J$22:$J$24,0),MATCH($AO$6,'Subdecision matrices'!$K$21:$O$21,0)),0)</f>
        <v>0</v>
      </c>
      <c r="AP13" s="2">
        <f>_xlfn.IFERROR(INDEX('Subdecision matrices'!$K$27:$O$30,MATCH(Prioritization!O15,'Subdecision matrices'!$J$27:$J$30,0),MATCH('CalcEng 2'!$AP$6,'Subdecision matrices'!$K$27:$O$27,0)),0)</f>
        <v>0</v>
      </c>
      <c r="AQ13" s="2">
        <f>_xlfn.IFERROR(INDEX('Subdecision matrices'!$K$27:$O$30,MATCH(Prioritization!O15,'Subdecision matrices'!$J$27:$J$30,0),MATCH('CalcEng 2'!$AQ$6,'Subdecision matrices'!$K$27:$O$27,0)),0)</f>
        <v>0</v>
      </c>
      <c r="AR13" s="2">
        <f>_xlfn.IFERROR(INDEX('Subdecision matrices'!$K$27:$O$30,MATCH(Prioritization!O15,'Subdecision matrices'!$J$27:$J$30,0),MATCH('CalcEng 2'!$AR$6,'Subdecision matrices'!$K$27:$O$27,0)),0)</f>
        <v>0</v>
      </c>
      <c r="AS13" s="2">
        <f>_xlfn.IFERROR(INDEX('Subdecision matrices'!$K$27:$O$30,MATCH(Prioritization!O15,'Subdecision matrices'!$J$27:$J$30,0),MATCH('CalcEng 2'!$AS$6,'Subdecision matrices'!$K$27:$O$27,0)),0)</f>
        <v>0</v>
      </c>
      <c r="AT13" s="2">
        <f>_xlfn.IFERROR(INDEX('Subdecision matrices'!$K$27:$O$30,MATCH(Prioritization!O15,'Subdecision matrices'!$J$27:$J$30,0),MATCH('CalcEng 2'!$AT$6,'Subdecision matrices'!$K$27:$O$27,0)),0)</f>
        <v>0</v>
      </c>
      <c r="AU13" s="2">
        <f>_xlfn.IFERROR(INDEX('Subdecision matrices'!$K$34:$O$36,MATCH(Prioritization!P15,'Subdecision matrices'!$J$34:$J$36,0),MATCH('CalcEng 2'!$AU$6,'Subdecision matrices'!$K$33:$O$33,0)),0)</f>
        <v>0</v>
      </c>
      <c r="AV13" s="2">
        <f>_xlfn.IFERROR(INDEX('Subdecision matrices'!$K$34:$O$36,MATCH(Prioritization!P15,'Subdecision matrices'!$J$34:$J$36,0),MATCH('CalcEng 2'!$AV$6,'Subdecision matrices'!$K$33:$O$33,0)),0)</f>
        <v>0</v>
      </c>
      <c r="AW13" s="2">
        <f>_xlfn.IFERROR(INDEX('Subdecision matrices'!$K$34:$O$36,MATCH(Prioritization!P15,'Subdecision matrices'!$J$34:$J$36,0),MATCH('CalcEng 2'!$AW$6,'Subdecision matrices'!$K$33:$O$33,0)),0)</f>
        <v>0</v>
      </c>
      <c r="AX13" s="2">
        <f>_xlfn.IFERROR(INDEX('Subdecision matrices'!$K$34:$O$36,MATCH(Prioritization!P15,'Subdecision matrices'!$J$34:$J$36,0),MATCH('CalcEng 2'!$AX$6,'Subdecision matrices'!$K$33:$O$33,0)),0)</f>
        <v>0</v>
      </c>
      <c r="AY13" s="2">
        <f>_xlfn.IFERROR(INDEX('Subdecision matrices'!$K$34:$O$36,MATCH(Prioritization!P15,'Subdecision matrices'!$J$34:$J$36,0),MATCH('CalcEng 2'!$AY$6,'Subdecision matrices'!$K$33:$O$33,0)),0)</f>
        <v>0</v>
      </c>
      <c r="AZ13" s="2"/>
      <c r="BA13" s="2"/>
      <c r="BB13" s="110">
        <f>((B13*B14)+(G13*G14)+(L13*L14)+(Q13*Q14)+(V13*V14)+(AA13*AA14)+(AF14*AF13)+(AK13*AK14)+(AP13*AP14)+(AU13*AU14))*10</f>
        <v>0</v>
      </c>
      <c r="BC13" s="110">
        <f aca="true" t="shared" si="6" ref="BC13">((C13*C14)+(H13*H14)+(M13*M14)+(R13*R14)+(W13*W14)+(AB13*AB14)+(AG14*AG13)+(AL13*AL14)+(AQ13*AQ14)+(AV13*AV14))*10</f>
        <v>0</v>
      </c>
      <c r="BD13" s="110">
        <f aca="true" t="shared" si="7" ref="BD13">((D13*D14)+(I13*I14)+(N13*N14)+(S13*S14)+(X13*X14)+(AC13*AC14)+(AH14*AH13)+(AM13*AM14)+(AR13*AR14)+(AW13*AW14))*10</f>
        <v>0</v>
      </c>
      <c r="BE13" s="110">
        <f aca="true" t="shared" si="8" ref="BE13">((E13*E14)+(J13*J14)+(O13*O14)+(T13*T14)+(Y13*Y14)+(AD13*AD14)+(AI14*AI13)+(AN13*AN14)+(AS13*AS14)+(AX13*AX14))*10</f>
        <v>0</v>
      </c>
      <c r="BF13" s="110">
        <f aca="true" t="shared" si="9" ref="BF13">((F13*F14)+(K13*K14)+(P13*P14)+(U13*U14)+(Z13*Z14)+(AE13*AE14)+(AJ14*AJ13)+(AO13*AO14)+(AT13*AT14)+(AY13*AY14))*10</f>
        <v>0</v>
      </c>
    </row>
    <row r="14" spans="1:58" ht="15.75" thickBot="1">
      <c r="A14" s="94"/>
      <c r="B14" s="5">
        <f>'Subdecision matrices'!$S$12</f>
        <v>0.1</v>
      </c>
      <c r="C14" s="5">
        <f>'Subdecision matrices'!$S$13</f>
        <v>0.1</v>
      </c>
      <c r="D14" s="5">
        <f>'Subdecision matrices'!$S$14</f>
        <v>0.1</v>
      </c>
      <c r="E14" s="5">
        <f>'Subdecision matrices'!$S$15</f>
        <v>0.1</v>
      </c>
      <c r="F14" s="5">
        <f>'Subdecision matrices'!$S$16</f>
        <v>0.1</v>
      </c>
      <c r="G14" s="5">
        <f>'Subdecision matrices'!$T$12</f>
        <v>0.1</v>
      </c>
      <c r="H14" s="5">
        <f>'Subdecision matrices'!$T$13</f>
        <v>0.1</v>
      </c>
      <c r="I14" s="5">
        <f>'Subdecision matrices'!$T$14</f>
        <v>0.1</v>
      </c>
      <c r="J14" s="5">
        <f>'Subdecision matrices'!$T$15</f>
        <v>0.1</v>
      </c>
      <c r="K14" s="5">
        <f>'Subdecision matrices'!$T$16</f>
        <v>0.1</v>
      </c>
      <c r="L14" s="5">
        <f>'Subdecision matrices'!$U$12</f>
        <v>0.05</v>
      </c>
      <c r="M14" s="5">
        <f>'Subdecision matrices'!$U$13</f>
        <v>0.05</v>
      </c>
      <c r="N14" s="5">
        <f>'Subdecision matrices'!$U$14</f>
        <v>0.05</v>
      </c>
      <c r="O14" s="5">
        <f>'Subdecision matrices'!$U$15</f>
        <v>0.05</v>
      </c>
      <c r="P14" s="5">
        <f>'Subdecision matrices'!$U$16</f>
        <v>0.05</v>
      </c>
      <c r="Q14" s="5">
        <f>'Subdecision matrices'!$V$12</f>
        <v>0.1</v>
      </c>
      <c r="R14" s="5">
        <f>'Subdecision matrices'!$V$13</f>
        <v>0.1</v>
      </c>
      <c r="S14" s="5">
        <f>'Subdecision matrices'!$V$14</f>
        <v>0.1</v>
      </c>
      <c r="T14" s="5">
        <f>'Subdecision matrices'!$V$15</f>
        <v>0.1</v>
      </c>
      <c r="U14" s="5">
        <f>'Subdecision matrices'!$V$16</f>
        <v>0.1</v>
      </c>
      <c r="V14" s="5">
        <f>'Subdecision matrices'!$W$12</f>
        <v>0.1</v>
      </c>
      <c r="W14" s="5">
        <f>'Subdecision matrices'!$W$13</f>
        <v>0.1</v>
      </c>
      <c r="X14" s="5">
        <f>'Subdecision matrices'!$W$14</f>
        <v>0.1</v>
      </c>
      <c r="Y14" s="5">
        <f>'Subdecision matrices'!$W$15</f>
        <v>0.1</v>
      </c>
      <c r="Z14" s="5">
        <f>'Subdecision matrices'!$W$16</f>
        <v>0.1</v>
      </c>
      <c r="AA14" s="5">
        <f>'Subdecision matrices'!$X$12</f>
        <v>0.05</v>
      </c>
      <c r="AB14" s="5">
        <f>'Subdecision matrices'!$X$13</f>
        <v>0.1</v>
      </c>
      <c r="AC14" s="5">
        <f>'Subdecision matrices'!$X$14</f>
        <v>0.1</v>
      </c>
      <c r="AD14" s="5">
        <f>'Subdecision matrices'!$X$15</f>
        <v>0.1</v>
      </c>
      <c r="AE14" s="5">
        <f>'Subdecision matrices'!$X$16</f>
        <v>0.1</v>
      </c>
      <c r="AF14" s="5">
        <f>'Subdecision matrices'!$Y$12</f>
        <v>0.1</v>
      </c>
      <c r="AG14" s="5">
        <f>'Subdecision matrices'!$Y$13</f>
        <v>0.1</v>
      </c>
      <c r="AH14" s="5">
        <f>'Subdecision matrices'!$Y$14</f>
        <v>0.1</v>
      </c>
      <c r="AI14" s="5">
        <f>'Subdecision matrices'!$Y$15</f>
        <v>0.05</v>
      </c>
      <c r="AJ14" s="5">
        <f>'Subdecision matrices'!$Y$16</f>
        <v>0.05</v>
      </c>
      <c r="AK14" s="5">
        <f>'Subdecision matrices'!$Z$12</f>
        <v>0.15</v>
      </c>
      <c r="AL14" s="5">
        <f>'Subdecision matrices'!$Z$13</f>
        <v>0.15</v>
      </c>
      <c r="AM14" s="5">
        <f>'Subdecision matrices'!$Z$14</f>
        <v>0.15</v>
      </c>
      <c r="AN14" s="5">
        <f>'Subdecision matrices'!$Z$15</f>
        <v>0.15</v>
      </c>
      <c r="AO14" s="5">
        <f>'Subdecision matrices'!$Z$16</f>
        <v>0.15</v>
      </c>
      <c r="AP14" s="5">
        <f>'Subdecision matrices'!$AA$12</f>
        <v>0.1</v>
      </c>
      <c r="AQ14" s="5">
        <f>'Subdecision matrices'!$AA$13</f>
        <v>0.1</v>
      </c>
      <c r="AR14" s="5">
        <f>'Subdecision matrices'!$AA$14</f>
        <v>0.1</v>
      </c>
      <c r="AS14" s="5">
        <f>'Subdecision matrices'!$AA$15</f>
        <v>0.1</v>
      </c>
      <c r="AT14" s="5">
        <f>'Subdecision matrices'!$AA$16</f>
        <v>0.15</v>
      </c>
      <c r="AU14" s="5">
        <f>'Subdecision matrices'!$AB$12</f>
        <v>0.15</v>
      </c>
      <c r="AV14" s="5">
        <f>'Subdecision matrices'!$AB$13</f>
        <v>0.1</v>
      </c>
      <c r="AW14" s="5">
        <f>'Subdecision matrices'!$AB$14</f>
        <v>0.1</v>
      </c>
      <c r="AX14" s="5">
        <f>'Subdecision matrices'!$AB$15</f>
        <v>0.15</v>
      </c>
      <c r="AY14" s="5">
        <f>'Subdecision matrices'!$AB$16</f>
        <v>0.1</v>
      </c>
      <c r="AZ14" s="3">
        <f>SUM(L14:AY14)</f>
        <v>4</v>
      </c>
      <c r="BA14" s="3"/>
      <c r="BB14" s="111"/>
      <c r="BC14" s="111"/>
      <c r="BD14" s="111"/>
      <c r="BE14" s="111"/>
      <c r="BF14" s="111"/>
    </row>
    <row r="15" spans="1:58" ht="15">
      <c r="A15" s="94">
        <v>5</v>
      </c>
      <c r="B15" s="19">
        <f>_xlfn.IFERROR(VLOOKUP(Prioritization!G16,'Subdecision matrices'!$B$7:$C$8,2,TRUE),0)</f>
        <v>0</v>
      </c>
      <c r="C15" s="19">
        <f>_xlfn.IFERROR(VLOOKUP(Prioritization!G16,'Subdecision matrices'!$B$7:$D$8,3,TRUE),0)</f>
        <v>0</v>
      </c>
      <c r="D15" s="19">
        <f>_xlfn.IFERROR(VLOOKUP(Prioritization!G16,'Subdecision matrices'!$B$7:$E$8,4,TRUE),0)</f>
        <v>0</v>
      </c>
      <c r="E15" s="19">
        <f>_xlfn.IFERROR(VLOOKUP(Prioritization!G16,'Subdecision matrices'!$B$7:$F$8,5,TRUE),0)</f>
        <v>0</v>
      </c>
      <c r="F15" s="19">
        <f>_xlfn.IFERROR(VLOOKUP(Prioritization!G16,'Subdecision matrices'!$B$7:$G$8,6,TRUE),0)</f>
        <v>0</v>
      </c>
      <c r="G15" s="14">
        <f>VLOOKUP(Prioritization!$H$16,'Subdecision matrices'!$B$12:$C$19,2,TRUE)</f>
        <v>0</v>
      </c>
      <c r="H15" s="14">
        <f>VLOOKUP(Prioritization!$H$16,'Subdecision matrices'!$B$12:$D$19,3,TRUE)</f>
        <v>0</v>
      </c>
      <c r="I15" s="14">
        <f>VLOOKUP(Prioritization!$H$16,'Subdecision matrices'!$B$12:$E$19,4,TRUE)</f>
        <v>0</v>
      </c>
      <c r="J15" s="14">
        <f>VLOOKUP(Prioritization!$H$16,'Subdecision matrices'!$B$12:$F$19,5,TRUE)</f>
        <v>0</v>
      </c>
      <c r="K15" s="14">
        <f>VLOOKUP(Prioritization!$H$16,'Subdecision matrices'!$B$12:$G$19,6,TRUE)</f>
        <v>0</v>
      </c>
      <c r="L15" s="2">
        <f>_xlfn.IFERROR(INDEX('Subdecision matrices'!$C$23:$G$27,MATCH(Prioritization!I16,'Subdecision matrices'!$B$23:$B$27,0),MATCH('CalcEng 2'!$L$6,'Subdecision matrices'!$C$22:$G$22,0)),0)</f>
        <v>0</v>
      </c>
      <c r="M15" s="2">
        <f>_xlfn.IFERROR(INDEX('Subdecision matrices'!$C$23:$G$27,MATCH(Prioritization!I16,'Subdecision matrices'!$B$23:$B$27,0),MATCH('CalcEng 2'!$M$6,'Subdecision matrices'!$C$30:$G$30,0)),0)</f>
        <v>0</v>
      </c>
      <c r="N15" s="2">
        <f>_xlfn.IFERROR(INDEX('Subdecision matrices'!$C$23:$G$27,MATCH(Prioritization!I16,'Subdecision matrices'!$B$23:$B$27,0),MATCH('CalcEng 2'!$N$6,'Subdecision matrices'!$C$22:$G$22,0)),0)</f>
        <v>0</v>
      </c>
      <c r="O15" s="2">
        <f>_xlfn.IFERROR(INDEX('Subdecision matrices'!$C$23:$G$27,MATCH(Prioritization!I16,'Subdecision matrices'!$B$23:$B$27,0),MATCH('CalcEng 2'!$O$6,'Subdecision matrices'!$C$22:$G$22,0)),0)</f>
        <v>0</v>
      </c>
      <c r="P15" s="2">
        <f>_xlfn.IFERROR(INDEX('Subdecision matrices'!$C$23:$G$27,MATCH(Prioritization!I16,'Subdecision matrices'!$B$23:$B$27,0),MATCH('CalcEng 2'!$P$6,'Subdecision matrices'!$C$22:$G$22,0)),0)</f>
        <v>0</v>
      </c>
      <c r="Q15" s="2">
        <f>_xlfn.IFERROR(INDEX('Subdecision matrices'!$C$31:$G$33,MATCH(Prioritization!J16,'Subdecision matrices'!$B$31:$B$33,0),MATCH('CalcEng 2'!$Q$6,'Subdecision matrices'!$C$30:$G$30,0)),0)</f>
        <v>0</v>
      </c>
      <c r="R15" s="2">
        <f>_xlfn.IFERROR(INDEX('Subdecision matrices'!$C$31:$G$33,MATCH(Prioritization!J16,'Subdecision matrices'!$B$31:$B$33,0),MATCH('CalcEng 2'!$R$6,'Subdecision matrices'!$C$30:$G$30,0)),0)</f>
        <v>0</v>
      </c>
      <c r="S15" s="2">
        <f>_xlfn.IFERROR(INDEX('Subdecision matrices'!$C$31:$G$33,MATCH(Prioritization!J16,'Subdecision matrices'!$B$31:$B$33,0),MATCH('CalcEng 2'!$S$6,'Subdecision matrices'!$C$30:$G$30,0)),0)</f>
        <v>0</v>
      </c>
      <c r="T15" s="2">
        <f>_xlfn.IFERROR(INDEX('Subdecision matrices'!$C$31:$G$33,MATCH(Prioritization!J16,'Subdecision matrices'!$B$31:$B$33,0),MATCH('CalcEng 2'!$T$6,'Subdecision matrices'!$C$30:$G$30,0)),0)</f>
        <v>0</v>
      </c>
      <c r="U15" s="2">
        <f>_xlfn.IFERROR(INDEX('Subdecision matrices'!$C$31:$G$33,MATCH(Prioritization!J16,'Subdecision matrices'!$B$31:$B$33,0),MATCH('CalcEng 2'!$U$6,'Subdecision matrices'!$C$30:$G$30,0)),0)</f>
        <v>0</v>
      </c>
      <c r="V15" s="2">
        <f>_xlfn.IFERROR(VLOOKUP(Prioritization!K16,'Subdecision matrices'!$A$37:$C$41,3,TRUE),0)</f>
        <v>0</v>
      </c>
      <c r="W15" s="2">
        <f>_xlfn.IFERROR(VLOOKUP(Prioritization!K16,'Subdecision matrices'!$A$37:$D$41,4),0)</f>
        <v>0</v>
      </c>
      <c r="X15" s="2">
        <f>_xlfn.IFERROR(VLOOKUP(Prioritization!K16,'Subdecision matrices'!$A$37:$E$41,5),0)</f>
        <v>0</v>
      </c>
      <c r="Y15" s="2">
        <f>_xlfn.IFERROR(VLOOKUP(Prioritization!K16,'Subdecision matrices'!$A$37:$F$41,6),0)</f>
        <v>0</v>
      </c>
      <c r="Z15" s="2">
        <f>_xlfn.IFERROR(VLOOKUP(Prioritization!K16,'Subdecision matrices'!$A$37:$G$41,7),0)</f>
        <v>0</v>
      </c>
      <c r="AA15" s="2">
        <f>_xlfn.IFERROR(INDEX('Subdecision matrices'!$K$8:$O$11,MATCH(Prioritization!L16,'Subdecision matrices'!$J$8:$J$11,0),MATCH('CalcEng 2'!$AA$6,'Subdecision matrices'!$K$7:$O$7,0)),0)</f>
        <v>0</v>
      </c>
      <c r="AB15" s="2">
        <f>_xlfn.IFERROR(INDEX('Subdecision matrices'!$K$8:$O$11,MATCH(Prioritization!L16,'Subdecision matrices'!$J$8:$J$11,0),MATCH('CalcEng 2'!$AB$6,'Subdecision matrices'!$K$7:$O$7,0)),0)</f>
        <v>0</v>
      </c>
      <c r="AC15" s="2">
        <f>_xlfn.IFERROR(INDEX('Subdecision matrices'!$K$8:$O$11,MATCH(Prioritization!L16,'Subdecision matrices'!$J$8:$J$11,0),MATCH('CalcEng 2'!$AC$6,'Subdecision matrices'!$K$7:$O$7,0)),0)</f>
        <v>0</v>
      </c>
      <c r="AD15" s="2">
        <f>_xlfn.IFERROR(INDEX('Subdecision matrices'!$K$8:$O$11,MATCH(Prioritization!L16,'Subdecision matrices'!$J$8:$J$11,0),MATCH('CalcEng 2'!$AD$6,'Subdecision matrices'!$K$7:$O$7,0)),0)</f>
        <v>0</v>
      </c>
      <c r="AE15" s="2">
        <f>_xlfn.IFERROR(INDEX('Subdecision matrices'!$K$8:$O$11,MATCH(Prioritization!L16,'Subdecision matrices'!$J$8:$J$11,0),MATCH('CalcEng 2'!$AE$6,'Subdecision matrices'!$K$7:$O$7,0)),0)</f>
        <v>0</v>
      </c>
      <c r="AF15" s="2">
        <f>_xlfn.IFERROR(VLOOKUP(Prioritization!M16,'Subdecision matrices'!$I$15:$K$17,3,TRUE),0)</f>
        <v>0</v>
      </c>
      <c r="AG15" s="2">
        <f>_xlfn.IFERROR(VLOOKUP(Prioritization!M16,'Subdecision matrices'!$I$15:$L$17,4,TRUE),0)</f>
        <v>0</v>
      </c>
      <c r="AH15" s="2">
        <f>_xlfn.IFERROR(VLOOKUP(Prioritization!M16,'Subdecision matrices'!$I$15:$M$17,5,TRUE),0)</f>
        <v>0</v>
      </c>
      <c r="AI15" s="2">
        <f>_xlfn.IFERROR(VLOOKUP(Prioritization!M16,'Subdecision matrices'!$I$15:$N$17,6,TRUE),0)</f>
        <v>0</v>
      </c>
      <c r="AJ15" s="2">
        <f>_xlfn.IFERROR(VLOOKUP(Prioritization!M16,'Subdecision matrices'!$I$15:$O$17,7,TRUE),0)</f>
        <v>0</v>
      </c>
      <c r="AK15" s="2">
        <f>_xlfn.IFERROR(INDEX('Subdecision matrices'!$K$22:$O$24,MATCH(Prioritization!N16,'Subdecision matrices'!$J$22:$J$24,0),MATCH($AK$6,'Subdecision matrices'!$K$21:$O$21,0)),0)</f>
        <v>0</v>
      </c>
      <c r="AL15" s="2">
        <f>_xlfn.IFERROR(INDEX('Subdecision matrices'!$K$22:$O$24,MATCH(Prioritization!N16,'Subdecision matrices'!$J$22:$J$24,0),MATCH($AL$6,'Subdecision matrices'!$K$21:$O$21,0)),0)</f>
        <v>0</v>
      </c>
      <c r="AM15" s="2">
        <f>_xlfn.IFERROR(INDEX('Subdecision matrices'!$K$22:$O$24,MATCH(Prioritization!N16,'Subdecision matrices'!$J$22:$J$24,0),MATCH($AM$6,'Subdecision matrices'!$K$21:$O$21,0)),0)</f>
        <v>0</v>
      </c>
      <c r="AN15" s="2">
        <f>_xlfn.IFERROR(INDEX('Subdecision matrices'!$K$22:$O$24,MATCH(Prioritization!N16,'Subdecision matrices'!$J$22:$J$24,0),MATCH($AN$6,'Subdecision matrices'!$K$21:$O$21,0)),0)</f>
        <v>0</v>
      </c>
      <c r="AO15" s="2">
        <f>_xlfn.IFERROR(INDEX('Subdecision matrices'!$K$22:$O$24,MATCH(Prioritization!N16,'Subdecision matrices'!$J$22:$J$24,0),MATCH($AO$6,'Subdecision matrices'!$K$21:$O$21,0)),0)</f>
        <v>0</v>
      </c>
      <c r="AP15" s="2">
        <f>_xlfn.IFERROR(INDEX('Subdecision matrices'!$K$27:$O$30,MATCH(Prioritization!O16,'Subdecision matrices'!$J$27:$J$30,0),MATCH('CalcEng 2'!$AP$6,'Subdecision matrices'!$K$27:$O$27,0)),0)</f>
        <v>0</v>
      </c>
      <c r="AQ15" s="2">
        <f>_xlfn.IFERROR(INDEX('Subdecision matrices'!$K$27:$O$30,MATCH(Prioritization!O16,'Subdecision matrices'!$J$27:$J$30,0),MATCH('CalcEng 2'!$AQ$6,'Subdecision matrices'!$K$27:$O$27,0)),0)</f>
        <v>0</v>
      </c>
      <c r="AR15" s="2">
        <f>_xlfn.IFERROR(INDEX('Subdecision matrices'!$K$27:$O$30,MATCH(Prioritization!O16,'Subdecision matrices'!$J$27:$J$30,0),MATCH('CalcEng 2'!$AR$6,'Subdecision matrices'!$K$27:$O$27,0)),0)</f>
        <v>0</v>
      </c>
      <c r="AS15" s="2">
        <f>_xlfn.IFERROR(INDEX('Subdecision matrices'!$K$27:$O$30,MATCH(Prioritization!O16,'Subdecision matrices'!$J$27:$J$30,0),MATCH('CalcEng 2'!$AS$6,'Subdecision matrices'!$K$27:$O$27,0)),0)</f>
        <v>0</v>
      </c>
      <c r="AT15" s="2">
        <f>_xlfn.IFERROR(INDEX('Subdecision matrices'!$K$27:$O$30,MATCH(Prioritization!O16,'Subdecision matrices'!$J$27:$J$30,0),MATCH('CalcEng 2'!$AT$6,'Subdecision matrices'!$K$27:$O$27,0)),0)</f>
        <v>0</v>
      </c>
      <c r="AU15" s="2">
        <f>_xlfn.IFERROR(INDEX('Subdecision matrices'!$K$34:$O$36,MATCH(Prioritization!P16,'Subdecision matrices'!$J$34:$J$36,0),MATCH('CalcEng 2'!$AU$6,'Subdecision matrices'!$K$33:$O$33,0)),0)</f>
        <v>0</v>
      </c>
      <c r="AV15" s="2">
        <f>_xlfn.IFERROR(INDEX('Subdecision matrices'!$K$34:$O$36,MATCH(Prioritization!P16,'Subdecision matrices'!$J$34:$J$36,0),MATCH('CalcEng 2'!$AV$6,'Subdecision matrices'!$K$33:$O$33,0)),0)</f>
        <v>0</v>
      </c>
      <c r="AW15" s="2">
        <f>_xlfn.IFERROR(INDEX('Subdecision matrices'!$K$34:$O$36,MATCH(Prioritization!P16,'Subdecision matrices'!$J$34:$J$36,0),MATCH('CalcEng 2'!$AW$6,'Subdecision matrices'!$K$33:$O$33,0)),0)</f>
        <v>0</v>
      </c>
      <c r="AX15" s="2">
        <f>_xlfn.IFERROR(INDEX('Subdecision matrices'!$K$34:$O$36,MATCH(Prioritization!P16,'Subdecision matrices'!$J$34:$J$36,0),MATCH('CalcEng 2'!$AX$6,'Subdecision matrices'!$K$33:$O$33,0)),0)</f>
        <v>0</v>
      </c>
      <c r="AY15" s="2">
        <f>_xlfn.IFERROR(INDEX('Subdecision matrices'!$K$34:$O$36,MATCH(Prioritization!P16,'Subdecision matrices'!$J$34:$J$36,0),MATCH('CalcEng 2'!$AY$6,'Subdecision matrices'!$K$33:$O$33,0)),0)</f>
        <v>0</v>
      </c>
      <c r="AZ15" s="2"/>
      <c r="BA15" s="2"/>
      <c r="BB15" s="110">
        <f aca="true" t="shared" si="10" ref="BB15">((B15*B16)+(G15*G16)+(L15*L16)+(Q15*Q16)+(V15*V16)+(AA15*AA16)+(AF16*AF15)+(AK15*AK16)+(AP15*AP16)+(AU15*AU16))*10</f>
        <v>0</v>
      </c>
      <c r="BC15" s="110">
        <f aca="true" t="shared" si="11" ref="BC15">((C15*C16)+(H15*H16)+(M15*M16)+(R15*R16)+(W15*W16)+(AB15*AB16)+(AG16*AG15)+(AL15*AL16)+(AQ15*AQ16)+(AV15*AV16))*10</f>
        <v>0</v>
      </c>
      <c r="BD15" s="110">
        <f aca="true" t="shared" si="12" ref="BD15">((D15*D16)+(I15*I16)+(N15*N16)+(S15*S16)+(X15*X16)+(AC15*AC16)+(AH16*AH15)+(AM15*AM16)+(AR15*AR16)+(AW15*AW16))*10</f>
        <v>0</v>
      </c>
      <c r="BE15" s="110">
        <f aca="true" t="shared" si="13" ref="BE15">((E15*E16)+(J15*J16)+(O15*O16)+(T15*T16)+(Y15*Y16)+(AD15*AD16)+(AI16*AI15)+(AN15*AN16)+(AS15*AS16)+(AX15*AX16))*10</f>
        <v>0</v>
      </c>
      <c r="BF15" s="110">
        <f aca="true" t="shared" si="14" ref="BF15">((F15*F16)+(K15*K16)+(P15*P16)+(U15*U16)+(Z15*Z16)+(AE15*AE16)+(AJ16*AJ15)+(AO15*AO16)+(AT15*AT16)+(AY15*AY16))*10</f>
        <v>0</v>
      </c>
    </row>
    <row r="16" spans="1:58" ht="15.75" thickBot="1">
      <c r="A16" s="94"/>
      <c r="B16" s="5">
        <f>'Subdecision matrices'!$S$12</f>
        <v>0.1</v>
      </c>
      <c r="C16" s="5">
        <f>'Subdecision matrices'!$S$13</f>
        <v>0.1</v>
      </c>
      <c r="D16" s="5">
        <f>'Subdecision matrices'!$S$14</f>
        <v>0.1</v>
      </c>
      <c r="E16" s="5">
        <f>'Subdecision matrices'!$S$15</f>
        <v>0.1</v>
      </c>
      <c r="F16" s="5">
        <f>'Subdecision matrices'!$S$16</f>
        <v>0.1</v>
      </c>
      <c r="G16" s="5">
        <f>'Subdecision matrices'!$T$12</f>
        <v>0.1</v>
      </c>
      <c r="H16" s="5">
        <f>'Subdecision matrices'!$T$13</f>
        <v>0.1</v>
      </c>
      <c r="I16" s="5">
        <f>'Subdecision matrices'!$T$14</f>
        <v>0.1</v>
      </c>
      <c r="J16" s="5">
        <f>'Subdecision matrices'!$T$15</f>
        <v>0.1</v>
      </c>
      <c r="K16" s="5">
        <f>'Subdecision matrices'!$T$16</f>
        <v>0.1</v>
      </c>
      <c r="L16" s="5">
        <f>'Subdecision matrices'!$U$12</f>
        <v>0.05</v>
      </c>
      <c r="M16" s="5">
        <f>'Subdecision matrices'!$U$13</f>
        <v>0.05</v>
      </c>
      <c r="N16" s="5">
        <f>'Subdecision matrices'!$U$14</f>
        <v>0.05</v>
      </c>
      <c r="O16" s="5">
        <f>'Subdecision matrices'!$U$15</f>
        <v>0.05</v>
      </c>
      <c r="P16" s="5">
        <f>'Subdecision matrices'!$U$16</f>
        <v>0.05</v>
      </c>
      <c r="Q16" s="5">
        <f>'Subdecision matrices'!$V$12</f>
        <v>0.1</v>
      </c>
      <c r="R16" s="5">
        <f>'Subdecision matrices'!$V$13</f>
        <v>0.1</v>
      </c>
      <c r="S16" s="5">
        <f>'Subdecision matrices'!$V$14</f>
        <v>0.1</v>
      </c>
      <c r="T16" s="5">
        <f>'Subdecision matrices'!$V$15</f>
        <v>0.1</v>
      </c>
      <c r="U16" s="5">
        <f>'Subdecision matrices'!$V$16</f>
        <v>0.1</v>
      </c>
      <c r="V16" s="5">
        <f>'Subdecision matrices'!$W$12</f>
        <v>0.1</v>
      </c>
      <c r="W16" s="5">
        <f>'Subdecision matrices'!$W$13</f>
        <v>0.1</v>
      </c>
      <c r="X16" s="5">
        <f>'Subdecision matrices'!$W$14</f>
        <v>0.1</v>
      </c>
      <c r="Y16" s="5">
        <f>'Subdecision matrices'!$W$15</f>
        <v>0.1</v>
      </c>
      <c r="Z16" s="5">
        <f>'Subdecision matrices'!$W$16</f>
        <v>0.1</v>
      </c>
      <c r="AA16" s="5">
        <f>'Subdecision matrices'!$X$12</f>
        <v>0.05</v>
      </c>
      <c r="AB16" s="5">
        <f>'Subdecision matrices'!$X$13</f>
        <v>0.1</v>
      </c>
      <c r="AC16" s="5">
        <f>'Subdecision matrices'!$X$14</f>
        <v>0.1</v>
      </c>
      <c r="AD16" s="5">
        <f>'Subdecision matrices'!$X$15</f>
        <v>0.1</v>
      </c>
      <c r="AE16" s="5">
        <f>'Subdecision matrices'!$X$16</f>
        <v>0.1</v>
      </c>
      <c r="AF16" s="5">
        <f>'Subdecision matrices'!$Y$12</f>
        <v>0.1</v>
      </c>
      <c r="AG16" s="5">
        <f>'Subdecision matrices'!$Y$13</f>
        <v>0.1</v>
      </c>
      <c r="AH16" s="5">
        <f>'Subdecision matrices'!$Y$14</f>
        <v>0.1</v>
      </c>
      <c r="AI16" s="5">
        <f>'Subdecision matrices'!$Y$15</f>
        <v>0.05</v>
      </c>
      <c r="AJ16" s="5">
        <f>'Subdecision matrices'!$Y$16</f>
        <v>0.05</v>
      </c>
      <c r="AK16" s="5">
        <f>'Subdecision matrices'!$Z$12</f>
        <v>0.15</v>
      </c>
      <c r="AL16" s="5">
        <f>'Subdecision matrices'!$Z$13</f>
        <v>0.15</v>
      </c>
      <c r="AM16" s="5">
        <f>'Subdecision matrices'!$Z$14</f>
        <v>0.15</v>
      </c>
      <c r="AN16" s="5">
        <f>'Subdecision matrices'!$Z$15</f>
        <v>0.15</v>
      </c>
      <c r="AO16" s="5">
        <f>'Subdecision matrices'!$Z$16</f>
        <v>0.15</v>
      </c>
      <c r="AP16" s="5">
        <f>'Subdecision matrices'!$AA$12</f>
        <v>0.1</v>
      </c>
      <c r="AQ16" s="5">
        <f>'Subdecision matrices'!$AA$13</f>
        <v>0.1</v>
      </c>
      <c r="AR16" s="5">
        <f>'Subdecision matrices'!$AA$14</f>
        <v>0.1</v>
      </c>
      <c r="AS16" s="5">
        <f>'Subdecision matrices'!$AA$15</f>
        <v>0.1</v>
      </c>
      <c r="AT16" s="5">
        <f>'Subdecision matrices'!$AA$16</f>
        <v>0.15</v>
      </c>
      <c r="AU16" s="5">
        <f>'Subdecision matrices'!$AB$12</f>
        <v>0.15</v>
      </c>
      <c r="AV16" s="5">
        <f>'Subdecision matrices'!$AB$13</f>
        <v>0.1</v>
      </c>
      <c r="AW16" s="5">
        <f>'Subdecision matrices'!$AB$14</f>
        <v>0.1</v>
      </c>
      <c r="AX16" s="5">
        <f>'Subdecision matrices'!$AB$15</f>
        <v>0.15</v>
      </c>
      <c r="AY16" s="5">
        <f>'Subdecision matrices'!$AB$16</f>
        <v>0.1</v>
      </c>
      <c r="AZ16" s="3">
        <f aca="true" t="shared" si="15" ref="AZ16">SUM(L16:AY16)</f>
        <v>4</v>
      </c>
      <c r="BA16" s="3"/>
      <c r="BB16" s="111"/>
      <c r="BC16" s="111"/>
      <c r="BD16" s="111"/>
      <c r="BE16" s="111"/>
      <c r="BF16" s="111"/>
    </row>
    <row r="17" spans="1:58" ht="15">
      <c r="A17" s="94">
        <v>6</v>
      </c>
      <c r="B17" s="19">
        <f>_xlfn.IFERROR(VLOOKUP(Prioritization!G17,'Subdecision matrices'!$B$7:$C$8,2,TRUE),0)</f>
        <v>0</v>
      </c>
      <c r="C17" s="19">
        <f>_xlfn.IFERROR(VLOOKUP(Prioritization!G17,'Subdecision matrices'!$B$7:$D$8,3,TRUE),0)</f>
        <v>0</v>
      </c>
      <c r="D17" s="19">
        <f>_xlfn.IFERROR(VLOOKUP(Prioritization!G17,'Subdecision matrices'!$B$7:$E$8,4,TRUE),0)</f>
        <v>0</v>
      </c>
      <c r="E17" s="19">
        <f>_xlfn.IFERROR(VLOOKUP(Prioritization!G17,'Subdecision matrices'!$B$7:$F$8,5,TRUE),0)</f>
        <v>0</v>
      </c>
      <c r="F17" s="19">
        <f>_xlfn.IFERROR(VLOOKUP(Prioritization!G17,'Subdecision matrices'!$B$7:$G$8,6,TRUE),0)</f>
        <v>0</v>
      </c>
      <c r="G17" s="14">
        <f>VLOOKUP(Prioritization!$H$17,'Subdecision matrices'!$B$12:$C$19,2,TRUE)</f>
        <v>0</v>
      </c>
      <c r="H17" s="14">
        <f>VLOOKUP(Prioritization!$H$17,'Subdecision matrices'!$B$12:$D$19,3,TRUE)</f>
        <v>0</v>
      </c>
      <c r="I17" s="14">
        <f>VLOOKUP(Prioritization!$H$17,'Subdecision matrices'!$B$12:$E$19,4,TRUE)</f>
        <v>0</v>
      </c>
      <c r="J17" s="14">
        <f>VLOOKUP(Prioritization!$H$17,'Subdecision matrices'!$B$12:$F$19,5,TRUE)</f>
        <v>0</v>
      </c>
      <c r="K17" s="14">
        <f>VLOOKUP(Prioritization!$H$17,'Subdecision matrices'!$B$12:$G$19,6,TRUE)</f>
        <v>0</v>
      </c>
      <c r="L17" s="2">
        <f>_xlfn.IFERROR(INDEX('Subdecision matrices'!$C$23:$G$27,MATCH(Prioritization!I17,'Subdecision matrices'!$B$23:$B$27,0),MATCH('CalcEng 2'!$L$6,'Subdecision matrices'!$C$22:$G$22,0)),0)</f>
        <v>0</v>
      </c>
      <c r="M17" s="2">
        <f>_xlfn.IFERROR(INDEX('Subdecision matrices'!$C$23:$G$27,MATCH(Prioritization!I17,'Subdecision matrices'!$B$23:$B$27,0),MATCH('CalcEng 2'!$M$6,'Subdecision matrices'!$C$30:$G$30,0)),0)</f>
        <v>0</v>
      </c>
      <c r="N17" s="2">
        <f>_xlfn.IFERROR(INDEX('Subdecision matrices'!$C$23:$G$27,MATCH(Prioritization!I17,'Subdecision matrices'!$B$23:$B$27,0),MATCH('CalcEng 2'!$N$6,'Subdecision matrices'!$C$22:$G$22,0)),0)</f>
        <v>0</v>
      </c>
      <c r="O17" s="2">
        <f>_xlfn.IFERROR(INDEX('Subdecision matrices'!$C$23:$G$27,MATCH(Prioritization!I17,'Subdecision matrices'!$B$23:$B$27,0),MATCH('CalcEng 2'!$O$6,'Subdecision matrices'!$C$22:$G$22,0)),0)</f>
        <v>0</v>
      </c>
      <c r="P17" s="2">
        <f>_xlfn.IFERROR(INDEX('Subdecision matrices'!$C$23:$G$27,MATCH(Prioritization!I17,'Subdecision matrices'!$B$23:$B$27,0),MATCH('CalcEng 2'!$P$6,'Subdecision matrices'!$C$22:$G$22,0)),0)</f>
        <v>0</v>
      </c>
      <c r="Q17" s="2">
        <f>_xlfn.IFERROR(INDEX('Subdecision matrices'!$C$31:$G$33,MATCH(Prioritization!J17,'Subdecision matrices'!$B$31:$B$33,0),MATCH('CalcEng 2'!$Q$6,'Subdecision matrices'!$C$30:$G$30,0)),0)</f>
        <v>0</v>
      </c>
      <c r="R17" s="2">
        <f>_xlfn.IFERROR(INDEX('Subdecision matrices'!$C$31:$G$33,MATCH(Prioritization!J17,'Subdecision matrices'!$B$31:$B$33,0),MATCH('CalcEng 2'!$R$6,'Subdecision matrices'!$C$30:$G$30,0)),0)</f>
        <v>0</v>
      </c>
      <c r="S17" s="2">
        <f>_xlfn.IFERROR(INDEX('Subdecision matrices'!$C$31:$G$33,MATCH(Prioritization!J17,'Subdecision matrices'!$B$31:$B$33,0),MATCH('CalcEng 2'!$S$6,'Subdecision matrices'!$C$30:$G$30,0)),0)</f>
        <v>0</v>
      </c>
      <c r="T17" s="2">
        <f>_xlfn.IFERROR(INDEX('Subdecision matrices'!$C$31:$G$33,MATCH(Prioritization!J17,'Subdecision matrices'!$B$31:$B$33,0),MATCH('CalcEng 2'!$T$6,'Subdecision matrices'!$C$30:$G$30,0)),0)</f>
        <v>0</v>
      </c>
      <c r="U17" s="2">
        <f>_xlfn.IFERROR(INDEX('Subdecision matrices'!$C$31:$G$33,MATCH(Prioritization!J17,'Subdecision matrices'!$B$31:$B$33,0),MATCH('CalcEng 2'!$U$6,'Subdecision matrices'!$C$30:$G$30,0)),0)</f>
        <v>0</v>
      </c>
      <c r="V17" s="2">
        <f>_xlfn.IFERROR(VLOOKUP(Prioritization!K17,'Subdecision matrices'!$A$37:$C$41,3,TRUE),0)</f>
        <v>0</v>
      </c>
      <c r="W17" s="2">
        <f>_xlfn.IFERROR(VLOOKUP(Prioritization!K17,'Subdecision matrices'!$A$37:$D$41,4),0)</f>
        <v>0</v>
      </c>
      <c r="X17" s="2">
        <f>_xlfn.IFERROR(VLOOKUP(Prioritization!K17,'Subdecision matrices'!$A$37:$E$41,5),0)</f>
        <v>0</v>
      </c>
      <c r="Y17" s="2">
        <f>_xlfn.IFERROR(VLOOKUP(Prioritization!K17,'Subdecision matrices'!$A$37:$F$41,6),0)</f>
        <v>0</v>
      </c>
      <c r="Z17" s="2">
        <f>_xlfn.IFERROR(VLOOKUP(Prioritization!K17,'Subdecision matrices'!$A$37:$G$41,7),0)</f>
        <v>0</v>
      </c>
      <c r="AA17" s="2">
        <f>_xlfn.IFERROR(INDEX('Subdecision matrices'!$K$8:$O$11,MATCH(Prioritization!L17,'Subdecision matrices'!$J$8:$J$11,0),MATCH('CalcEng 2'!$AA$6,'Subdecision matrices'!$K$7:$O$7,0)),0)</f>
        <v>0</v>
      </c>
      <c r="AB17" s="2">
        <f>_xlfn.IFERROR(INDEX('Subdecision matrices'!$K$8:$O$11,MATCH(Prioritization!L17,'Subdecision matrices'!$J$8:$J$11,0),MATCH('CalcEng 2'!$AB$6,'Subdecision matrices'!$K$7:$O$7,0)),0)</f>
        <v>0</v>
      </c>
      <c r="AC17" s="2">
        <f>_xlfn.IFERROR(INDEX('Subdecision matrices'!$K$8:$O$11,MATCH(Prioritization!L17,'Subdecision matrices'!$J$8:$J$11,0),MATCH('CalcEng 2'!$AC$6,'Subdecision matrices'!$K$7:$O$7,0)),0)</f>
        <v>0</v>
      </c>
      <c r="AD17" s="2">
        <f>_xlfn.IFERROR(INDEX('Subdecision matrices'!$K$8:$O$11,MATCH(Prioritization!L17,'Subdecision matrices'!$J$8:$J$11,0),MATCH('CalcEng 2'!$AD$6,'Subdecision matrices'!$K$7:$O$7,0)),0)</f>
        <v>0</v>
      </c>
      <c r="AE17" s="2">
        <f>_xlfn.IFERROR(INDEX('Subdecision matrices'!$K$8:$O$11,MATCH(Prioritization!L17,'Subdecision matrices'!$J$8:$J$11,0),MATCH('CalcEng 2'!$AE$6,'Subdecision matrices'!$K$7:$O$7,0)),0)</f>
        <v>0</v>
      </c>
      <c r="AF17" s="2">
        <f>_xlfn.IFERROR(VLOOKUP(Prioritization!M17,'Subdecision matrices'!$I$15:$K$17,3,TRUE),0)</f>
        <v>0</v>
      </c>
      <c r="AG17" s="2">
        <f>_xlfn.IFERROR(VLOOKUP(Prioritization!M17,'Subdecision matrices'!$I$15:$L$17,4,TRUE),0)</f>
        <v>0</v>
      </c>
      <c r="AH17" s="2">
        <f>_xlfn.IFERROR(VLOOKUP(Prioritization!M17,'Subdecision matrices'!$I$15:$M$17,5,TRUE),0)</f>
        <v>0</v>
      </c>
      <c r="AI17" s="2">
        <f>_xlfn.IFERROR(VLOOKUP(Prioritization!M17,'Subdecision matrices'!$I$15:$N$17,6,TRUE),0)</f>
        <v>0</v>
      </c>
      <c r="AJ17" s="2">
        <f>_xlfn.IFERROR(VLOOKUP(Prioritization!M17,'Subdecision matrices'!$I$15:$O$17,7,TRUE),0)</f>
        <v>0</v>
      </c>
      <c r="AK17" s="2">
        <f>_xlfn.IFERROR(INDEX('Subdecision matrices'!$K$22:$O$24,MATCH(Prioritization!N17,'Subdecision matrices'!$J$22:$J$24,0),MATCH($AK$6,'Subdecision matrices'!$K$21:$O$21,0)),0)</f>
        <v>0</v>
      </c>
      <c r="AL17" s="2">
        <f>_xlfn.IFERROR(INDEX('Subdecision matrices'!$K$22:$O$24,MATCH(Prioritization!N17,'Subdecision matrices'!$J$22:$J$24,0),MATCH($AL$6,'Subdecision matrices'!$K$21:$O$21,0)),0)</f>
        <v>0</v>
      </c>
      <c r="AM17" s="2">
        <f>_xlfn.IFERROR(INDEX('Subdecision matrices'!$K$22:$O$24,MATCH(Prioritization!N17,'Subdecision matrices'!$J$22:$J$24,0),MATCH($AM$6,'Subdecision matrices'!$K$21:$O$21,0)),0)</f>
        <v>0</v>
      </c>
      <c r="AN17" s="2">
        <f>_xlfn.IFERROR(INDEX('Subdecision matrices'!$K$22:$O$24,MATCH(Prioritization!N17,'Subdecision matrices'!$J$22:$J$24,0),MATCH($AN$6,'Subdecision matrices'!$K$21:$O$21,0)),0)</f>
        <v>0</v>
      </c>
      <c r="AO17" s="2">
        <f>_xlfn.IFERROR(INDEX('Subdecision matrices'!$K$22:$O$24,MATCH(Prioritization!N17,'Subdecision matrices'!$J$22:$J$24,0),MATCH($AO$6,'Subdecision matrices'!$K$21:$O$21,0)),0)</f>
        <v>0</v>
      </c>
      <c r="AP17" s="2">
        <f>_xlfn.IFERROR(INDEX('Subdecision matrices'!$K$27:$O$30,MATCH(Prioritization!O17,'Subdecision matrices'!$J$27:$J$30,0),MATCH('CalcEng 2'!$AP$6,'Subdecision matrices'!$K$27:$O$27,0)),0)</f>
        <v>0</v>
      </c>
      <c r="AQ17" s="2">
        <f>_xlfn.IFERROR(INDEX('Subdecision matrices'!$K$27:$O$30,MATCH(Prioritization!O17,'Subdecision matrices'!$J$27:$J$30,0),MATCH('CalcEng 2'!$AQ$6,'Subdecision matrices'!$K$27:$O$27,0)),0)</f>
        <v>0</v>
      </c>
      <c r="AR17" s="2">
        <f>_xlfn.IFERROR(INDEX('Subdecision matrices'!$K$27:$O$30,MATCH(Prioritization!O17,'Subdecision matrices'!$J$27:$J$30,0),MATCH('CalcEng 2'!$AR$6,'Subdecision matrices'!$K$27:$O$27,0)),0)</f>
        <v>0</v>
      </c>
      <c r="AS17" s="2">
        <f>_xlfn.IFERROR(INDEX('Subdecision matrices'!$K$27:$O$30,MATCH(Prioritization!O17,'Subdecision matrices'!$J$27:$J$30,0),MATCH('CalcEng 2'!$AS$6,'Subdecision matrices'!$K$27:$O$27,0)),0)</f>
        <v>0</v>
      </c>
      <c r="AT17" s="2">
        <f>_xlfn.IFERROR(INDEX('Subdecision matrices'!$K$27:$O$30,MATCH(Prioritization!O17,'Subdecision matrices'!$J$27:$J$30,0),MATCH('CalcEng 2'!$AT$6,'Subdecision matrices'!$K$27:$O$27,0)),0)</f>
        <v>0</v>
      </c>
      <c r="AU17" s="2">
        <f>_xlfn.IFERROR(INDEX('Subdecision matrices'!$K$34:$O$36,MATCH(Prioritization!P17,'Subdecision matrices'!$J$34:$J$36,0),MATCH('CalcEng 2'!$AU$6,'Subdecision matrices'!$K$33:$O$33,0)),0)</f>
        <v>0</v>
      </c>
      <c r="AV17" s="2">
        <f>_xlfn.IFERROR(INDEX('Subdecision matrices'!$K$34:$O$36,MATCH(Prioritization!P17,'Subdecision matrices'!$J$34:$J$36,0),MATCH('CalcEng 2'!$AV$6,'Subdecision matrices'!$K$33:$O$33,0)),0)</f>
        <v>0</v>
      </c>
      <c r="AW17" s="2">
        <f>_xlfn.IFERROR(INDEX('Subdecision matrices'!$K$34:$O$36,MATCH(Prioritization!P17,'Subdecision matrices'!$J$34:$J$36,0),MATCH('CalcEng 2'!$AW$6,'Subdecision matrices'!$K$33:$O$33,0)),0)</f>
        <v>0</v>
      </c>
      <c r="AX17" s="2">
        <f>_xlfn.IFERROR(INDEX('Subdecision matrices'!$K$34:$O$36,MATCH(Prioritization!P17,'Subdecision matrices'!$J$34:$J$36,0),MATCH('CalcEng 2'!$AX$6,'Subdecision matrices'!$K$33:$O$33,0)),0)</f>
        <v>0</v>
      </c>
      <c r="AY17" s="2">
        <f>_xlfn.IFERROR(INDEX('Subdecision matrices'!$K$34:$O$36,MATCH(Prioritization!P17,'Subdecision matrices'!$J$34:$J$36,0),MATCH('CalcEng 2'!$AY$6,'Subdecision matrices'!$K$33:$O$33,0)),0)</f>
        <v>0</v>
      </c>
      <c r="AZ17" s="2"/>
      <c r="BA17" s="2"/>
      <c r="BB17" s="110">
        <f aca="true" t="shared" si="16" ref="BB17">((B17*B18)+(G17*G18)+(L17*L18)+(Q17*Q18)+(V17*V18)+(AA17*AA18)+(AF18*AF17)+(AK17*AK18)+(AP17*AP18)+(AU17*AU18))*10</f>
        <v>0</v>
      </c>
      <c r="BC17" s="110">
        <f>((C17*C18)+(H17*H18)+(M17*M18)+(R17*R18)+(W17*W18)+(AB17*AB18)+(AG18*AG17)+(AL17*AL18)+(AQ17*AQ18)+(AV17*AV18))*10</f>
        <v>0</v>
      </c>
      <c r="BD17" s="110">
        <f>((D17*D18)+(I17*I18)+(N17*N18)+(S17*S18)+(X17*X18)+(AC17*AC18)+(AH18*AH17)+(AM17*AM18)+(AR17*AR18)+(AW17*AW18))*10</f>
        <v>0</v>
      </c>
      <c r="BE17" s="110">
        <f aca="true" t="shared" si="17" ref="BE17">((E17*E18)+(J17*J18)+(O17*O18)+(T17*T18)+(Y17*Y18)+(AD17*AD18)+(AI18*AI17)+(AN17*AN18)+(AS17*AS18)+(AX17*AX18))*10</f>
        <v>0</v>
      </c>
      <c r="BF17" s="110">
        <f aca="true" t="shared" si="18" ref="BF17">((F17*F18)+(K17*K18)+(P17*P18)+(U17*U18)+(Z17*Z18)+(AE17*AE18)+(AJ18*AJ17)+(AO17*AO18)+(AT17*AT18)+(AY17*AY18))*10</f>
        <v>0</v>
      </c>
    </row>
    <row r="18" spans="1:58" ht="15.75" thickBot="1">
      <c r="A18" s="94"/>
      <c r="B18" s="5">
        <f>'Subdecision matrices'!$S$12</f>
        <v>0.1</v>
      </c>
      <c r="C18" s="5">
        <f>'Subdecision matrices'!$S$13</f>
        <v>0.1</v>
      </c>
      <c r="D18" s="5">
        <f>'Subdecision matrices'!$S$14</f>
        <v>0.1</v>
      </c>
      <c r="E18" s="5">
        <f>'Subdecision matrices'!$S$15</f>
        <v>0.1</v>
      </c>
      <c r="F18" s="5">
        <f>'Subdecision matrices'!$S$16</f>
        <v>0.1</v>
      </c>
      <c r="G18" s="5">
        <f>'Subdecision matrices'!$T$12</f>
        <v>0.1</v>
      </c>
      <c r="H18" s="5">
        <f>'Subdecision matrices'!$T$13</f>
        <v>0.1</v>
      </c>
      <c r="I18" s="5">
        <f>'Subdecision matrices'!$T$14</f>
        <v>0.1</v>
      </c>
      <c r="J18" s="5">
        <f>'Subdecision matrices'!$T$15</f>
        <v>0.1</v>
      </c>
      <c r="K18" s="5">
        <f>'Subdecision matrices'!$T$16</f>
        <v>0.1</v>
      </c>
      <c r="L18" s="5">
        <f>'Subdecision matrices'!$U$12</f>
        <v>0.05</v>
      </c>
      <c r="M18" s="5">
        <f>'Subdecision matrices'!$U$13</f>
        <v>0.05</v>
      </c>
      <c r="N18" s="5">
        <f>'Subdecision matrices'!$U$14</f>
        <v>0.05</v>
      </c>
      <c r="O18" s="5">
        <f>'Subdecision matrices'!$U$15</f>
        <v>0.05</v>
      </c>
      <c r="P18" s="5">
        <f>'Subdecision matrices'!$U$16</f>
        <v>0.05</v>
      </c>
      <c r="Q18" s="5">
        <f>'Subdecision matrices'!$V$12</f>
        <v>0.1</v>
      </c>
      <c r="R18" s="5">
        <f>'Subdecision matrices'!$V$13</f>
        <v>0.1</v>
      </c>
      <c r="S18" s="5">
        <f>'Subdecision matrices'!$V$14</f>
        <v>0.1</v>
      </c>
      <c r="T18" s="5">
        <f>'Subdecision matrices'!$V$15</f>
        <v>0.1</v>
      </c>
      <c r="U18" s="5">
        <f>'Subdecision matrices'!$V$16</f>
        <v>0.1</v>
      </c>
      <c r="V18" s="5">
        <f>'Subdecision matrices'!$W$12</f>
        <v>0.1</v>
      </c>
      <c r="W18" s="5">
        <f>'Subdecision matrices'!$W$13</f>
        <v>0.1</v>
      </c>
      <c r="X18" s="5">
        <f>'Subdecision matrices'!$W$14</f>
        <v>0.1</v>
      </c>
      <c r="Y18" s="5">
        <f>'Subdecision matrices'!$W$15</f>
        <v>0.1</v>
      </c>
      <c r="Z18" s="5">
        <f>'Subdecision matrices'!$W$16</f>
        <v>0.1</v>
      </c>
      <c r="AA18" s="5">
        <f>'Subdecision matrices'!$X$12</f>
        <v>0.05</v>
      </c>
      <c r="AB18" s="5">
        <f>'Subdecision matrices'!$X$13</f>
        <v>0.1</v>
      </c>
      <c r="AC18" s="5">
        <f>'Subdecision matrices'!$X$14</f>
        <v>0.1</v>
      </c>
      <c r="AD18" s="5">
        <f>'Subdecision matrices'!$X$15</f>
        <v>0.1</v>
      </c>
      <c r="AE18" s="5">
        <f>'Subdecision matrices'!$X$16</f>
        <v>0.1</v>
      </c>
      <c r="AF18" s="5">
        <f>'Subdecision matrices'!$Y$12</f>
        <v>0.1</v>
      </c>
      <c r="AG18" s="5">
        <f>'Subdecision matrices'!$Y$13</f>
        <v>0.1</v>
      </c>
      <c r="AH18" s="5">
        <f>'Subdecision matrices'!$Y$14</f>
        <v>0.1</v>
      </c>
      <c r="AI18" s="5">
        <f>'Subdecision matrices'!$Y$15</f>
        <v>0.05</v>
      </c>
      <c r="AJ18" s="5">
        <f>'Subdecision matrices'!$Y$16</f>
        <v>0.05</v>
      </c>
      <c r="AK18" s="5">
        <f>'Subdecision matrices'!$Z$12</f>
        <v>0.15</v>
      </c>
      <c r="AL18" s="5">
        <f>'Subdecision matrices'!$Z$13</f>
        <v>0.15</v>
      </c>
      <c r="AM18" s="5">
        <f>'Subdecision matrices'!$Z$14</f>
        <v>0.15</v>
      </c>
      <c r="AN18" s="5">
        <f>'Subdecision matrices'!$Z$15</f>
        <v>0.15</v>
      </c>
      <c r="AO18" s="5">
        <f>'Subdecision matrices'!$Z$16</f>
        <v>0.15</v>
      </c>
      <c r="AP18" s="5">
        <f>'Subdecision matrices'!$AA$12</f>
        <v>0.1</v>
      </c>
      <c r="AQ18" s="5">
        <f>'Subdecision matrices'!$AA$13</f>
        <v>0.1</v>
      </c>
      <c r="AR18" s="5">
        <f>'Subdecision matrices'!$AA$14</f>
        <v>0.1</v>
      </c>
      <c r="AS18" s="5">
        <f>'Subdecision matrices'!$AA$15</f>
        <v>0.1</v>
      </c>
      <c r="AT18" s="5">
        <f>'Subdecision matrices'!$AA$16</f>
        <v>0.15</v>
      </c>
      <c r="AU18" s="5">
        <f>'Subdecision matrices'!$AB$12</f>
        <v>0.15</v>
      </c>
      <c r="AV18" s="5">
        <f>'Subdecision matrices'!$AB$13</f>
        <v>0.1</v>
      </c>
      <c r="AW18" s="5">
        <f>'Subdecision matrices'!$AB$14</f>
        <v>0.1</v>
      </c>
      <c r="AX18" s="5">
        <f>'Subdecision matrices'!$AB$15</f>
        <v>0.15</v>
      </c>
      <c r="AY18" s="5">
        <f>'Subdecision matrices'!$AB$16</f>
        <v>0.1</v>
      </c>
      <c r="AZ18" s="3">
        <f aca="true" t="shared" si="19" ref="AZ18">SUM(L18:AY18)</f>
        <v>4</v>
      </c>
      <c r="BA18" s="3"/>
      <c r="BB18" s="111"/>
      <c r="BC18" s="111"/>
      <c r="BD18" s="111"/>
      <c r="BE18" s="111"/>
      <c r="BF18" s="111"/>
    </row>
    <row r="19" spans="1:58" ht="15">
      <c r="A19" s="94">
        <v>7</v>
      </c>
      <c r="B19" s="19">
        <f>_xlfn.IFERROR(VLOOKUP(Prioritization!G18,'Subdecision matrices'!$B$7:$C$8,2,TRUE),0)</f>
        <v>0</v>
      </c>
      <c r="C19" s="19">
        <f>_xlfn.IFERROR(VLOOKUP(Prioritization!G18,'Subdecision matrices'!$B$7:$D$8,3,TRUE),0)</f>
        <v>0</v>
      </c>
      <c r="D19" s="19">
        <f>_xlfn.IFERROR(VLOOKUP(Prioritization!G18,'Subdecision matrices'!$B$7:$E$8,4,TRUE),0)</f>
        <v>0</v>
      </c>
      <c r="E19" s="19">
        <f>_xlfn.IFERROR(VLOOKUP(Prioritization!G18,'Subdecision matrices'!$B$7:$F$8,5,TRUE),0)</f>
        <v>0</v>
      </c>
      <c r="F19" s="19">
        <f>_xlfn.IFERROR(VLOOKUP(Prioritization!G18,'Subdecision matrices'!$B$7:$G$8,6,TRUE),0)</f>
        <v>0</v>
      </c>
      <c r="G19" s="14">
        <f>VLOOKUP(Prioritization!$H$18,'Subdecision matrices'!$B$12:$C$19,2,TRUE)</f>
        <v>0</v>
      </c>
      <c r="H19" s="14">
        <f>VLOOKUP(Prioritization!$H$18,'Subdecision matrices'!$B$12:$D$19,3,TRUE)</f>
        <v>0</v>
      </c>
      <c r="I19" s="14">
        <f>VLOOKUP(Prioritization!$H$18,'Subdecision matrices'!$B$12:$E$19,4,TRUE)</f>
        <v>0</v>
      </c>
      <c r="J19" s="14">
        <f>VLOOKUP(Prioritization!$H$18,'Subdecision matrices'!$B$12:$F$19,5,TRUE)</f>
        <v>0</v>
      </c>
      <c r="K19" s="14">
        <f>VLOOKUP(Prioritization!$H$18,'Subdecision matrices'!$B$12:$G$19,6,TRUE)</f>
        <v>0</v>
      </c>
      <c r="L19" s="2">
        <f>_xlfn.IFERROR(INDEX('Subdecision matrices'!$C$23:$G$27,MATCH(Prioritization!I18,'Subdecision matrices'!$B$23:$B$27,0),MATCH('CalcEng 2'!$L$6,'Subdecision matrices'!$C$22:$G$22,0)),0)</f>
        <v>0</v>
      </c>
      <c r="M19" s="2">
        <f>_xlfn.IFERROR(INDEX('Subdecision matrices'!$C$23:$G$27,MATCH(Prioritization!I18,'Subdecision matrices'!$B$23:$B$27,0),MATCH('CalcEng 2'!$M$6,'Subdecision matrices'!$C$30:$G$30,0)),0)</f>
        <v>0</v>
      </c>
      <c r="N19" s="2">
        <f>_xlfn.IFERROR(INDEX('Subdecision matrices'!$C$23:$G$27,MATCH(Prioritization!I18,'Subdecision matrices'!$B$23:$B$27,0),MATCH('CalcEng 2'!$N$6,'Subdecision matrices'!$C$22:$G$22,0)),0)</f>
        <v>0</v>
      </c>
      <c r="O19" s="2">
        <f>_xlfn.IFERROR(INDEX('Subdecision matrices'!$C$23:$G$27,MATCH(Prioritization!I18,'Subdecision matrices'!$B$23:$B$27,0),MATCH('CalcEng 2'!$O$6,'Subdecision matrices'!$C$22:$G$22,0)),0)</f>
        <v>0</v>
      </c>
      <c r="P19" s="2">
        <f>_xlfn.IFERROR(INDEX('Subdecision matrices'!$C$23:$G$27,MATCH(Prioritization!I18,'Subdecision matrices'!$B$23:$B$27,0),MATCH('CalcEng 2'!$P$6,'Subdecision matrices'!$C$22:$G$22,0)),0)</f>
        <v>0</v>
      </c>
      <c r="Q19" s="2">
        <f>_xlfn.IFERROR(INDEX('Subdecision matrices'!$C$31:$G$33,MATCH(Prioritization!J18,'Subdecision matrices'!$B$31:$B$33,0),MATCH('CalcEng 2'!$Q$6,'Subdecision matrices'!$C$30:$G$30,0)),0)</f>
        <v>0</v>
      </c>
      <c r="R19" s="2">
        <f>_xlfn.IFERROR(INDEX('Subdecision matrices'!$C$31:$G$33,MATCH(Prioritization!J18,'Subdecision matrices'!$B$31:$B$33,0),MATCH('CalcEng 2'!$R$6,'Subdecision matrices'!$C$30:$G$30,0)),0)</f>
        <v>0</v>
      </c>
      <c r="S19" s="2">
        <f>_xlfn.IFERROR(INDEX('Subdecision matrices'!$C$31:$G$33,MATCH(Prioritization!J18,'Subdecision matrices'!$B$31:$B$33,0),MATCH('CalcEng 2'!$S$6,'Subdecision matrices'!$C$30:$G$30,0)),0)</f>
        <v>0</v>
      </c>
      <c r="T19" s="2">
        <f>_xlfn.IFERROR(INDEX('Subdecision matrices'!$C$31:$G$33,MATCH(Prioritization!J18,'Subdecision matrices'!$B$31:$B$33,0),MATCH('CalcEng 2'!$T$6,'Subdecision matrices'!$C$30:$G$30,0)),0)</f>
        <v>0</v>
      </c>
      <c r="U19" s="2">
        <f>_xlfn.IFERROR(INDEX('Subdecision matrices'!$C$31:$G$33,MATCH(Prioritization!J18,'Subdecision matrices'!$B$31:$B$33,0),MATCH('CalcEng 2'!$U$6,'Subdecision matrices'!$C$30:$G$30,0)),0)</f>
        <v>0</v>
      </c>
      <c r="V19" s="2">
        <f>_xlfn.IFERROR(VLOOKUP(Prioritization!K18,'Subdecision matrices'!$A$37:$C$41,3,TRUE),0)</f>
        <v>0</v>
      </c>
      <c r="W19" s="2">
        <f>_xlfn.IFERROR(VLOOKUP(Prioritization!K18,'Subdecision matrices'!$A$37:$D$41,4),0)</f>
        <v>0</v>
      </c>
      <c r="X19" s="2">
        <f>_xlfn.IFERROR(VLOOKUP(Prioritization!K18,'Subdecision matrices'!$A$37:$E$41,5),0)</f>
        <v>0</v>
      </c>
      <c r="Y19" s="2">
        <f>_xlfn.IFERROR(VLOOKUP(Prioritization!K18,'Subdecision matrices'!$A$37:$F$41,6),0)</f>
        <v>0</v>
      </c>
      <c r="Z19" s="2">
        <f>_xlfn.IFERROR(VLOOKUP(Prioritization!K18,'Subdecision matrices'!$A$37:$G$41,7),0)</f>
        <v>0</v>
      </c>
      <c r="AA19" s="2">
        <f>_xlfn.IFERROR(INDEX('Subdecision matrices'!$K$8:$O$11,MATCH(Prioritization!L18,'Subdecision matrices'!$J$8:$J$11,0),MATCH('CalcEng 2'!$AA$6,'Subdecision matrices'!$K$7:$O$7,0)),0)</f>
        <v>0</v>
      </c>
      <c r="AB19" s="2">
        <f>_xlfn.IFERROR(INDEX('Subdecision matrices'!$K$8:$O$11,MATCH(Prioritization!L18,'Subdecision matrices'!$J$8:$J$11,0),MATCH('CalcEng 2'!$AB$6,'Subdecision matrices'!$K$7:$O$7,0)),0)</f>
        <v>0</v>
      </c>
      <c r="AC19" s="2">
        <f>_xlfn.IFERROR(INDEX('Subdecision matrices'!$K$8:$O$11,MATCH(Prioritization!L18,'Subdecision matrices'!$J$8:$J$11,0),MATCH('CalcEng 2'!$AC$6,'Subdecision matrices'!$K$7:$O$7,0)),0)</f>
        <v>0</v>
      </c>
      <c r="AD19" s="2">
        <f>_xlfn.IFERROR(INDEX('Subdecision matrices'!$K$8:$O$11,MATCH(Prioritization!L18,'Subdecision matrices'!$J$8:$J$11,0),MATCH('CalcEng 2'!$AD$6,'Subdecision matrices'!$K$7:$O$7,0)),0)</f>
        <v>0</v>
      </c>
      <c r="AE19" s="2">
        <f>_xlfn.IFERROR(INDEX('Subdecision matrices'!$K$8:$O$11,MATCH(Prioritization!L18,'Subdecision matrices'!$J$8:$J$11,0),MATCH('CalcEng 2'!$AE$6,'Subdecision matrices'!$K$7:$O$7,0)),0)</f>
        <v>0</v>
      </c>
      <c r="AF19" s="2">
        <f>_xlfn.IFERROR(VLOOKUP(Prioritization!M18,'Subdecision matrices'!$I$15:$K$17,3,TRUE),0)</f>
        <v>0</v>
      </c>
      <c r="AG19" s="2">
        <f>_xlfn.IFERROR(VLOOKUP(Prioritization!M18,'Subdecision matrices'!$I$15:$L$17,4,TRUE),0)</f>
        <v>0</v>
      </c>
      <c r="AH19" s="2">
        <f>_xlfn.IFERROR(VLOOKUP(Prioritization!M18,'Subdecision matrices'!$I$15:$M$17,5,TRUE),0)</f>
        <v>0</v>
      </c>
      <c r="AI19" s="2">
        <f>_xlfn.IFERROR(VLOOKUP(Prioritization!M18,'Subdecision matrices'!$I$15:$N$17,6,TRUE),0)</f>
        <v>0</v>
      </c>
      <c r="AJ19" s="2">
        <f>_xlfn.IFERROR(VLOOKUP(Prioritization!M18,'Subdecision matrices'!$I$15:$O$17,7,TRUE),0)</f>
        <v>0</v>
      </c>
      <c r="AK19" s="2">
        <f>_xlfn.IFERROR(INDEX('Subdecision matrices'!$K$22:$O$24,MATCH(Prioritization!N18,'Subdecision matrices'!$J$22:$J$24,0),MATCH($AK$6,'Subdecision matrices'!$K$21:$O$21,0)),0)</f>
        <v>0</v>
      </c>
      <c r="AL19" s="2">
        <f>_xlfn.IFERROR(INDEX('Subdecision matrices'!$K$22:$O$24,MATCH(Prioritization!N18,'Subdecision matrices'!$J$22:$J$24,0),MATCH($AL$6,'Subdecision matrices'!$K$21:$O$21,0)),0)</f>
        <v>0</v>
      </c>
      <c r="AM19" s="2">
        <f>_xlfn.IFERROR(INDEX('Subdecision matrices'!$K$22:$O$24,MATCH(Prioritization!N18,'Subdecision matrices'!$J$22:$J$24,0),MATCH($AM$6,'Subdecision matrices'!$K$21:$O$21,0)),0)</f>
        <v>0</v>
      </c>
      <c r="AN19" s="2">
        <f>_xlfn.IFERROR(INDEX('Subdecision matrices'!$K$22:$O$24,MATCH(Prioritization!N18,'Subdecision matrices'!$J$22:$J$24,0),MATCH($AN$6,'Subdecision matrices'!$K$21:$O$21,0)),0)</f>
        <v>0</v>
      </c>
      <c r="AO19" s="2">
        <f>_xlfn.IFERROR(INDEX('Subdecision matrices'!$K$22:$O$24,MATCH(Prioritization!N18,'Subdecision matrices'!$J$22:$J$24,0),MATCH($AO$6,'Subdecision matrices'!$K$21:$O$21,0)),0)</f>
        <v>0</v>
      </c>
      <c r="AP19" s="2">
        <f>_xlfn.IFERROR(INDEX('Subdecision matrices'!$K$27:$O$30,MATCH(Prioritization!O18,'Subdecision matrices'!$J$27:$J$30,0),MATCH('CalcEng 2'!$AP$6,'Subdecision matrices'!$K$27:$O$27,0)),0)</f>
        <v>0</v>
      </c>
      <c r="AQ19" s="2">
        <f>_xlfn.IFERROR(INDEX('Subdecision matrices'!$K$27:$O$30,MATCH(Prioritization!O18,'Subdecision matrices'!$J$27:$J$30,0),MATCH('CalcEng 2'!$AQ$6,'Subdecision matrices'!$K$27:$O$27,0)),0)</f>
        <v>0</v>
      </c>
      <c r="AR19" s="2">
        <f>_xlfn.IFERROR(INDEX('Subdecision matrices'!$K$27:$O$30,MATCH(Prioritization!O18,'Subdecision matrices'!$J$27:$J$30,0),MATCH('CalcEng 2'!$AR$6,'Subdecision matrices'!$K$27:$O$27,0)),0)</f>
        <v>0</v>
      </c>
      <c r="AS19" s="2">
        <f>_xlfn.IFERROR(INDEX('Subdecision matrices'!$K$27:$O$30,MATCH(Prioritization!O18,'Subdecision matrices'!$J$27:$J$30,0),MATCH('CalcEng 2'!$AS$6,'Subdecision matrices'!$K$27:$O$27,0)),0)</f>
        <v>0</v>
      </c>
      <c r="AT19" s="2">
        <f>_xlfn.IFERROR(INDEX('Subdecision matrices'!$K$27:$O$30,MATCH(Prioritization!O18,'Subdecision matrices'!$J$27:$J$30,0),MATCH('CalcEng 2'!$AT$6,'Subdecision matrices'!$K$27:$O$27,0)),0)</f>
        <v>0</v>
      </c>
      <c r="AU19" s="2">
        <f>_xlfn.IFERROR(INDEX('Subdecision matrices'!$K$34:$O$36,MATCH(Prioritization!P18,'Subdecision matrices'!$J$34:$J$36,0),MATCH('CalcEng 2'!$AU$6,'Subdecision matrices'!$K$33:$O$33,0)),0)</f>
        <v>0</v>
      </c>
      <c r="AV19" s="2">
        <f>_xlfn.IFERROR(INDEX('Subdecision matrices'!$K$34:$O$36,MATCH(Prioritization!P18,'Subdecision matrices'!$J$34:$J$36,0),MATCH('CalcEng 2'!$AV$6,'Subdecision matrices'!$K$33:$O$33,0)),0)</f>
        <v>0</v>
      </c>
      <c r="AW19" s="2">
        <f>_xlfn.IFERROR(INDEX('Subdecision matrices'!$K$34:$O$36,MATCH(Prioritization!P18,'Subdecision matrices'!$J$34:$J$36,0),MATCH('CalcEng 2'!$AW$6,'Subdecision matrices'!$K$33:$O$33,0)),0)</f>
        <v>0</v>
      </c>
      <c r="AX19" s="2">
        <f>_xlfn.IFERROR(INDEX('Subdecision matrices'!$K$34:$O$36,MATCH(Prioritization!P18,'Subdecision matrices'!$J$34:$J$36,0),MATCH('CalcEng 2'!$AX$6,'Subdecision matrices'!$K$33:$O$33,0)),0)</f>
        <v>0</v>
      </c>
      <c r="AY19" s="2">
        <f>_xlfn.IFERROR(INDEX('Subdecision matrices'!$K$34:$O$36,MATCH(Prioritization!P18,'Subdecision matrices'!$J$34:$J$36,0),MATCH('CalcEng 2'!$AY$6,'Subdecision matrices'!$K$33:$O$33,0)),0)</f>
        <v>0</v>
      </c>
      <c r="AZ19" s="2"/>
      <c r="BA19" s="2"/>
      <c r="BB19" s="110">
        <f>((B19*B20)+(G19*G20)+(L19*L20)+(Q19*Q20)+(V19*V20)+(AA19*AA20)+(AF20*AF19)+(AK19*AK20)+(AP19*AP20)+(AU19*AU20))*10</f>
        <v>0</v>
      </c>
      <c r="BC19" s="110">
        <f>((C19*C20)+(H19*H20)+(M19*M20)+(R19*R20)+(W19*W20)+(AB19*AB20)+(AG20*AG19)+(AL19*AL20)+(AQ19*AQ20)+(AV19*AV20))*10</f>
        <v>0</v>
      </c>
      <c r="BD19" s="110">
        <f aca="true" t="shared" si="20" ref="BD19">((D19*D20)+(I19*I20)+(N19*N20)+(S19*S20)+(X19*X20)+(AC19*AC20)+(AH20*AH19)+(AM19*AM20)+(AR19*AR20)+(AW19*AW20))*10</f>
        <v>0</v>
      </c>
      <c r="BE19" s="110">
        <f aca="true" t="shared" si="21" ref="BE19">((E19*E20)+(J19*J20)+(O19*O20)+(T19*T20)+(Y19*Y20)+(AD19*AD20)+(AI20*AI19)+(AN19*AN20)+(AS19*AS20)+(AX19*AX20))*10</f>
        <v>0</v>
      </c>
      <c r="BF19" s="110">
        <f aca="true" t="shared" si="22" ref="BF19">((F19*F20)+(K19*K20)+(P19*P20)+(U19*U20)+(Z19*Z20)+(AE19*AE20)+(AJ20*AJ19)+(AO19*AO20)+(AT19*AT20)+(AY19*AY20))*10</f>
        <v>0</v>
      </c>
    </row>
    <row r="20" spans="1:58" ht="15.75" thickBot="1">
      <c r="A20" s="94"/>
      <c r="B20" s="5">
        <f>'Subdecision matrices'!$S$12</f>
        <v>0.1</v>
      </c>
      <c r="C20" s="5">
        <f>'Subdecision matrices'!$S$13</f>
        <v>0.1</v>
      </c>
      <c r="D20" s="5">
        <f>'Subdecision matrices'!$S$14</f>
        <v>0.1</v>
      </c>
      <c r="E20" s="5">
        <f>'Subdecision matrices'!$S$15</f>
        <v>0.1</v>
      </c>
      <c r="F20" s="5">
        <f>'Subdecision matrices'!$S$16</f>
        <v>0.1</v>
      </c>
      <c r="G20" s="5">
        <f>'Subdecision matrices'!$T$12</f>
        <v>0.1</v>
      </c>
      <c r="H20" s="5">
        <f>'Subdecision matrices'!$T$13</f>
        <v>0.1</v>
      </c>
      <c r="I20" s="5">
        <f>'Subdecision matrices'!$T$14</f>
        <v>0.1</v>
      </c>
      <c r="J20" s="5">
        <f>'Subdecision matrices'!$T$15</f>
        <v>0.1</v>
      </c>
      <c r="K20" s="5">
        <f>'Subdecision matrices'!$T$16</f>
        <v>0.1</v>
      </c>
      <c r="L20" s="5">
        <f>'Subdecision matrices'!$U$12</f>
        <v>0.05</v>
      </c>
      <c r="M20" s="5">
        <f>'Subdecision matrices'!$U$13</f>
        <v>0.05</v>
      </c>
      <c r="N20" s="5">
        <f>'Subdecision matrices'!$U$14</f>
        <v>0.05</v>
      </c>
      <c r="O20" s="5">
        <f>'Subdecision matrices'!$U$15</f>
        <v>0.05</v>
      </c>
      <c r="P20" s="5">
        <f>'Subdecision matrices'!$U$16</f>
        <v>0.05</v>
      </c>
      <c r="Q20" s="5">
        <f>'Subdecision matrices'!$V$12</f>
        <v>0.1</v>
      </c>
      <c r="R20" s="5">
        <f>'Subdecision matrices'!$V$13</f>
        <v>0.1</v>
      </c>
      <c r="S20" s="5">
        <f>'Subdecision matrices'!$V$14</f>
        <v>0.1</v>
      </c>
      <c r="T20" s="5">
        <f>'Subdecision matrices'!$V$15</f>
        <v>0.1</v>
      </c>
      <c r="U20" s="5">
        <f>'Subdecision matrices'!$V$16</f>
        <v>0.1</v>
      </c>
      <c r="V20" s="5">
        <f>'Subdecision matrices'!$W$12</f>
        <v>0.1</v>
      </c>
      <c r="W20" s="5">
        <f>'Subdecision matrices'!$W$13</f>
        <v>0.1</v>
      </c>
      <c r="X20" s="5">
        <f>'Subdecision matrices'!$W$14</f>
        <v>0.1</v>
      </c>
      <c r="Y20" s="5">
        <f>'Subdecision matrices'!$W$15</f>
        <v>0.1</v>
      </c>
      <c r="Z20" s="5">
        <f>'Subdecision matrices'!$W$16</f>
        <v>0.1</v>
      </c>
      <c r="AA20" s="5">
        <f>'Subdecision matrices'!$X$12</f>
        <v>0.05</v>
      </c>
      <c r="AB20" s="5">
        <f>'Subdecision matrices'!$X$13</f>
        <v>0.1</v>
      </c>
      <c r="AC20" s="5">
        <f>'Subdecision matrices'!$X$14</f>
        <v>0.1</v>
      </c>
      <c r="AD20" s="5">
        <f>'Subdecision matrices'!$X$15</f>
        <v>0.1</v>
      </c>
      <c r="AE20" s="5">
        <f>'Subdecision matrices'!$X$16</f>
        <v>0.1</v>
      </c>
      <c r="AF20" s="5">
        <f>'Subdecision matrices'!$Y$12</f>
        <v>0.1</v>
      </c>
      <c r="AG20" s="5">
        <f>'Subdecision matrices'!$Y$13</f>
        <v>0.1</v>
      </c>
      <c r="AH20" s="5">
        <f>'Subdecision matrices'!$Y$14</f>
        <v>0.1</v>
      </c>
      <c r="AI20" s="5">
        <f>'Subdecision matrices'!$Y$15</f>
        <v>0.05</v>
      </c>
      <c r="AJ20" s="5">
        <f>'Subdecision matrices'!$Y$16</f>
        <v>0.05</v>
      </c>
      <c r="AK20" s="5">
        <f>'Subdecision matrices'!$Z$12</f>
        <v>0.15</v>
      </c>
      <c r="AL20" s="5">
        <f>'Subdecision matrices'!$Z$13</f>
        <v>0.15</v>
      </c>
      <c r="AM20" s="5">
        <f>'Subdecision matrices'!$Z$14</f>
        <v>0.15</v>
      </c>
      <c r="AN20" s="5">
        <f>'Subdecision matrices'!$Z$15</f>
        <v>0.15</v>
      </c>
      <c r="AO20" s="5">
        <f>'Subdecision matrices'!$Z$16</f>
        <v>0.15</v>
      </c>
      <c r="AP20" s="5">
        <f>'Subdecision matrices'!$AA$12</f>
        <v>0.1</v>
      </c>
      <c r="AQ20" s="5">
        <f>'Subdecision matrices'!$AA$13</f>
        <v>0.1</v>
      </c>
      <c r="AR20" s="5">
        <f>'Subdecision matrices'!$AA$14</f>
        <v>0.1</v>
      </c>
      <c r="AS20" s="5">
        <f>'Subdecision matrices'!$AA$15</f>
        <v>0.1</v>
      </c>
      <c r="AT20" s="5">
        <f>'Subdecision matrices'!$AA$16</f>
        <v>0.15</v>
      </c>
      <c r="AU20" s="5">
        <f>'Subdecision matrices'!$AB$12</f>
        <v>0.15</v>
      </c>
      <c r="AV20" s="5">
        <f>'Subdecision matrices'!$AB$13</f>
        <v>0.1</v>
      </c>
      <c r="AW20" s="5">
        <f>'Subdecision matrices'!$AB$14</f>
        <v>0.1</v>
      </c>
      <c r="AX20" s="5">
        <f>'Subdecision matrices'!$AB$15</f>
        <v>0.15</v>
      </c>
      <c r="AY20" s="5">
        <f>'Subdecision matrices'!$AB$16</f>
        <v>0.1</v>
      </c>
      <c r="AZ20" s="3">
        <f aca="true" t="shared" si="23" ref="AZ20">SUM(L20:AY20)</f>
        <v>4</v>
      </c>
      <c r="BA20" s="3"/>
      <c r="BB20" s="111"/>
      <c r="BC20" s="111"/>
      <c r="BD20" s="111"/>
      <c r="BE20" s="111"/>
      <c r="BF20" s="111"/>
    </row>
    <row r="21" spans="1:58" ht="15">
      <c r="A21" s="94">
        <v>8</v>
      </c>
      <c r="B21" s="19">
        <f>_xlfn.IFERROR(VLOOKUP(Prioritization!G19,'Subdecision matrices'!$B$7:$C$8,2,TRUE),0)</f>
        <v>0</v>
      </c>
      <c r="C21" s="19">
        <f>_xlfn.IFERROR(VLOOKUP(Prioritization!G19,'Subdecision matrices'!$B$7:$D$8,3,TRUE),0)</f>
        <v>0</v>
      </c>
      <c r="D21" s="19">
        <f>_xlfn.IFERROR(VLOOKUP(Prioritization!G19,'Subdecision matrices'!$B$7:$E$8,4,TRUE),0)</f>
        <v>0</v>
      </c>
      <c r="E21" s="19">
        <f>_xlfn.IFERROR(VLOOKUP(Prioritization!G19,'Subdecision matrices'!$B$7:$F$8,5,TRUE),0)</f>
        <v>0</v>
      </c>
      <c r="F21" s="19">
        <f>_xlfn.IFERROR(VLOOKUP(Prioritization!G19,'Subdecision matrices'!$B$7:$G$8,6,TRUE),0)</f>
        <v>0</v>
      </c>
      <c r="G21" s="14">
        <f>VLOOKUP(Prioritization!$H$19,'Subdecision matrices'!$B$12:$C$19,2,TRUE)</f>
        <v>0</v>
      </c>
      <c r="H21" s="14">
        <f>VLOOKUP(Prioritization!$H$19,'Subdecision matrices'!$B$12:$D$19,3,TRUE)</f>
        <v>0</v>
      </c>
      <c r="I21" s="14">
        <f>VLOOKUP(Prioritization!$H$19,'Subdecision matrices'!$B$12:$E$19,4,TRUE)</f>
        <v>0</v>
      </c>
      <c r="J21" s="14">
        <f>VLOOKUP(Prioritization!$H$19,'Subdecision matrices'!$B$12:$F$19,5,TRUE)</f>
        <v>0</v>
      </c>
      <c r="K21" s="14">
        <f>VLOOKUP(Prioritization!$H$19,'Subdecision matrices'!$B$12:$G$19,6,TRUE)</f>
        <v>0</v>
      </c>
      <c r="L21" s="2">
        <f>_xlfn.IFERROR(INDEX('Subdecision matrices'!$C$23:$G$27,MATCH(Prioritization!I19,'Subdecision matrices'!$B$23:$B$27,0),MATCH('CalcEng 2'!$L$6,'Subdecision matrices'!$C$22:$G$22,0)),0)</f>
        <v>0</v>
      </c>
      <c r="M21" s="2">
        <f>_xlfn.IFERROR(INDEX('Subdecision matrices'!$C$23:$G$27,MATCH(Prioritization!I19,'Subdecision matrices'!$B$23:$B$27,0),MATCH('CalcEng 2'!$M$6,'Subdecision matrices'!$C$30:$G$30,0)),0)</f>
        <v>0</v>
      </c>
      <c r="N21" s="2">
        <f>_xlfn.IFERROR(INDEX('Subdecision matrices'!$C$23:$G$27,MATCH(Prioritization!I19,'Subdecision matrices'!$B$23:$B$27,0),MATCH('CalcEng 2'!$N$6,'Subdecision matrices'!$C$22:$G$22,0)),0)</f>
        <v>0</v>
      </c>
      <c r="O21" s="2">
        <f>_xlfn.IFERROR(INDEX('Subdecision matrices'!$C$23:$G$27,MATCH(Prioritization!I19,'Subdecision matrices'!$B$23:$B$27,0),MATCH('CalcEng 2'!$O$6,'Subdecision matrices'!$C$22:$G$22,0)),0)</f>
        <v>0</v>
      </c>
      <c r="P21" s="2">
        <f>_xlfn.IFERROR(INDEX('Subdecision matrices'!$C$23:$G$27,MATCH(Prioritization!I19,'Subdecision matrices'!$B$23:$B$27,0),MATCH('CalcEng 2'!$P$6,'Subdecision matrices'!$C$22:$G$22,0)),0)</f>
        <v>0</v>
      </c>
      <c r="Q21" s="2">
        <f>_xlfn.IFERROR(INDEX('Subdecision matrices'!$C$31:$G$33,MATCH(Prioritization!J19,'Subdecision matrices'!$B$31:$B$33,0),MATCH('CalcEng 2'!$Q$6,'Subdecision matrices'!$C$30:$G$30,0)),0)</f>
        <v>0</v>
      </c>
      <c r="R21" s="2">
        <f>_xlfn.IFERROR(INDEX('Subdecision matrices'!$C$31:$G$33,MATCH(Prioritization!J19,'Subdecision matrices'!$B$31:$B$33,0),MATCH('CalcEng 2'!$R$6,'Subdecision matrices'!$C$30:$G$30,0)),0)</f>
        <v>0</v>
      </c>
      <c r="S21" s="2">
        <f>_xlfn.IFERROR(INDEX('Subdecision matrices'!$C$31:$G$33,MATCH(Prioritization!J19,'Subdecision matrices'!$B$31:$B$33,0),MATCH('CalcEng 2'!$S$6,'Subdecision matrices'!$C$30:$G$30,0)),0)</f>
        <v>0</v>
      </c>
      <c r="T21" s="2">
        <f>_xlfn.IFERROR(INDEX('Subdecision matrices'!$C$31:$G$33,MATCH(Prioritization!J19,'Subdecision matrices'!$B$31:$B$33,0),MATCH('CalcEng 2'!$T$6,'Subdecision matrices'!$C$30:$G$30,0)),0)</f>
        <v>0</v>
      </c>
      <c r="U21" s="2">
        <f>_xlfn.IFERROR(INDEX('Subdecision matrices'!$C$31:$G$33,MATCH(Prioritization!J19,'Subdecision matrices'!$B$31:$B$33,0),MATCH('CalcEng 2'!$U$6,'Subdecision matrices'!$C$30:$G$30,0)),0)</f>
        <v>0</v>
      </c>
      <c r="V21" s="2">
        <f>_xlfn.IFERROR(VLOOKUP(Prioritization!K19,'Subdecision matrices'!$A$37:$C$41,3,TRUE),0)</f>
        <v>0</v>
      </c>
      <c r="W21" s="2">
        <f>_xlfn.IFERROR(VLOOKUP(Prioritization!K19,'Subdecision matrices'!$A$37:$D$41,4),0)</f>
        <v>0</v>
      </c>
      <c r="X21" s="2">
        <f>_xlfn.IFERROR(VLOOKUP(Prioritization!K19,'Subdecision matrices'!$A$37:$E$41,5),0)</f>
        <v>0</v>
      </c>
      <c r="Y21" s="2">
        <f>_xlfn.IFERROR(VLOOKUP(Prioritization!K19,'Subdecision matrices'!$A$37:$F$41,6),0)</f>
        <v>0</v>
      </c>
      <c r="Z21" s="2">
        <f>_xlfn.IFERROR(VLOOKUP(Prioritization!K19,'Subdecision matrices'!$A$37:$G$41,7),0)</f>
        <v>0</v>
      </c>
      <c r="AA21" s="2">
        <f>_xlfn.IFERROR(INDEX('Subdecision matrices'!$K$8:$O$11,MATCH(Prioritization!L19,'Subdecision matrices'!$J$8:$J$11,0),MATCH('CalcEng 2'!$AA$6,'Subdecision matrices'!$K$7:$O$7,0)),0)</f>
        <v>0</v>
      </c>
      <c r="AB21" s="2">
        <f>_xlfn.IFERROR(INDEX('Subdecision matrices'!$K$8:$O$11,MATCH(Prioritization!L19,'Subdecision matrices'!$J$8:$J$11,0),MATCH('CalcEng 2'!$AB$6,'Subdecision matrices'!$K$7:$O$7,0)),0)</f>
        <v>0</v>
      </c>
      <c r="AC21" s="2">
        <f>_xlfn.IFERROR(INDEX('Subdecision matrices'!$K$8:$O$11,MATCH(Prioritization!L19,'Subdecision matrices'!$J$8:$J$11,0),MATCH('CalcEng 2'!$AC$6,'Subdecision matrices'!$K$7:$O$7,0)),0)</f>
        <v>0</v>
      </c>
      <c r="AD21" s="2">
        <f>_xlfn.IFERROR(INDEX('Subdecision matrices'!$K$8:$O$11,MATCH(Prioritization!L19,'Subdecision matrices'!$J$8:$J$11,0),MATCH('CalcEng 2'!$AD$6,'Subdecision matrices'!$K$7:$O$7,0)),0)</f>
        <v>0</v>
      </c>
      <c r="AE21" s="2">
        <f>_xlfn.IFERROR(INDEX('Subdecision matrices'!$K$8:$O$11,MATCH(Prioritization!L19,'Subdecision matrices'!$J$8:$J$11,0),MATCH('CalcEng 2'!$AE$6,'Subdecision matrices'!$K$7:$O$7,0)),0)</f>
        <v>0</v>
      </c>
      <c r="AF21" s="2">
        <f>_xlfn.IFERROR(VLOOKUP(Prioritization!M19,'Subdecision matrices'!$I$15:$K$17,3,TRUE),0)</f>
        <v>0</v>
      </c>
      <c r="AG21" s="2">
        <f>_xlfn.IFERROR(VLOOKUP(Prioritization!M19,'Subdecision matrices'!$I$15:$L$17,4,TRUE),0)</f>
        <v>0</v>
      </c>
      <c r="AH21" s="2">
        <f>_xlfn.IFERROR(VLOOKUP(Prioritization!M19,'Subdecision matrices'!$I$15:$M$17,5,TRUE),0)</f>
        <v>0</v>
      </c>
      <c r="AI21" s="2">
        <f>_xlfn.IFERROR(VLOOKUP(Prioritization!M19,'Subdecision matrices'!$I$15:$N$17,6,TRUE),0)</f>
        <v>0</v>
      </c>
      <c r="AJ21" s="2">
        <f>_xlfn.IFERROR(VLOOKUP(Prioritization!M19,'Subdecision matrices'!$I$15:$O$17,7,TRUE),0)</f>
        <v>0</v>
      </c>
      <c r="AK21" s="2">
        <f>_xlfn.IFERROR(INDEX('Subdecision matrices'!$K$22:$O$24,MATCH(Prioritization!N19,'Subdecision matrices'!$J$22:$J$24,0),MATCH($AK$6,'Subdecision matrices'!$K$21:$O$21,0)),0)</f>
        <v>0</v>
      </c>
      <c r="AL21" s="2">
        <f>_xlfn.IFERROR(INDEX('Subdecision matrices'!$K$22:$O$24,MATCH(Prioritization!N19,'Subdecision matrices'!$J$22:$J$24,0),MATCH($AL$6,'Subdecision matrices'!$K$21:$O$21,0)),0)</f>
        <v>0</v>
      </c>
      <c r="AM21" s="2">
        <f>_xlfn.IFERROR(INDEX('Subdecision matrices'!$K$22:$O$24,MATCH(Prioritization!N19,'Subdecision matrices'!$J$22:$J$24,0),MATCH($AM$6,'Subdecision matrices'!$K$21:$O$21,0)),0)</f>
        <v>0</v>
      </c>
      <c r="AN21" s="2">
        <f>_xlfn.IFERROR(INDEX('Subdecision matrices'!$K$22:$O$24,MATCH(Prioritization!N19,'Subdecision matrices'!$J$22:$J$24,0),MATCH($AN$6,'Subdecision matrices'!$K$21:$O$21,0)),0)</f>
        <v>0</v>
      </c>
      <c r="AO21" s="2">
        <f>_xlfn.IFERROR(INDEX('Subdecision matrices'!$K$22:$O$24,MATCH(Prioritization!N19,'Subdecision matrices'!$J$22:$J$24,0),MATCH($AO$6,'Subdecision matrices'!$K$21:$O$21,0)),0)</f>
        <v>0</v>
      </c>
      <c r="AP21" s="2">
        <f>_xlfn.IFERROR(INDEX('Subdecision matrices'!$K$27:$O$30,MATCH(Prioritization!O19,'Subdecision matrices'!$J$27:$J$30,0),MATCH('CalcEng 2'!$AP$6,'Subdecision matrices'!$K$27:$O$27,0)),0)</f>
        <v>0</v>
      </c>
      <c r="AQ21" s="2">
        <f>_xlfn.IFERROR(INDEX('Subdecision matrices'!$K$27:$O$30,MATCH(Prioritization!O19,'Subdecision matrices'!$J$27:$J$30,0),MATCH('CalcEng 2'!$AQ$6,'Subdecision matrices'!$K$27:$O$27,0)),0)</f>
        <v>0</v>
      </c>
      <c r="AR21" s="2">
        <f>_xlfn.IFERROR(INDEX('Subdecision matrices'!$K$27:$O$30,MATCH(Prioritization!O19,'Subdecision matrices'!$J$27:$J$30,0),MATCH('CalcEng 2'!$AR$6,'Subdecision matrices'!$K$27:$O$27,0)),0)</f>
        <v>0</v>
      </c>
      <c r="AS21" s="2">
        <f>_xlfn.IFERROR(INDEX('Subdecision matrices'!$K$27:$O$30,MATCH(Prioritization!O19,'Subdecision matrices'!$J$27:$J$30,0),MATCH('CalcEng 2'!$AS$6,'Subdecision matrices'!$K$27:$O$27,0)),0)</f>
        <v>0</v>
      </c>
      <c r="AT21" s="2">
        <f>_xlfn.IFERROR(INDEX('Subdecision matrices'!$K$27:$O$30,MATCH(Prioritization!O19,'Subdecision matrices'!$J$27:$J$30,0),MATCH('CalcEng 2'!$AT$6,'Subdecision matrices'!$K$27:$O$27,0)),0)</f>
        <v>0</v>
      </c>
      <c r="AU21" s="2">
        <f>_xlfn.IFERROR(INDEX('Subdecision matrices'!$K$34:$O$36,MATCH(Prioritization!P19,'Subdecision matrices'!$J$34:$J$36,0),MATCH('CalcEng 2'!$AU$6,'Subdecision matrices'!$K$33:$O$33,0)),0)</f>
        <v>0</v>
      </c>
      <c r="AV21" s="2">
        <f>_xlfn.IFERROR(INDEX('Subdecision matrices'!$K$34:$O$36,MATCH(Prioritization!P19,'Subdecision matrices'!$J$34:$J$36,0),MATCH('CalcEng 2'!$AV$6,'Subdecision matrices'!$K$33:$O$33,0)),0)</f>
        <v>0</v>
      </c>
      <c r="AW21" s="2">
        <f>_xlfn.IFERROR(INDEX('Subdecision matrices'!$K$34:$O$36,MATCH(Prioritization!P19,'Subdecision matrices'!$J$34:$J$36,0),MATCH('CalcEng 2'!$AW$6,'Subdecision matrices'!$K$33:$O$33,0)),0)</f>
        <v>0</v>
      </c>
      <c r="AX21" s="2">
        <f>_xlfn.IFERROR(INDEX('Subdecision matrices'!$K$34:$O$36,MATCH(Prioritization!P19,'Subdecision matrices'!$J$34:$J$36,0),MATCH('CalcEng 2'!$AX$6,'Subdecision matrices'!$K$33:$O$33,0)),0)</f>
        <v>0</v>
      </c>
      <c r="AY21" s="2">
        <f>_xlfn.IFERROR(INDEX('Subdecision matrices'!$K$34:$O$36,MATCH(Prioritization!P19,'Subdecision matrices'!$J$34:$J$36,0),MATCH('CalcEng 2'!$AY$6,'Subdecision matrices'!$K$33:$O$33,0)),0)</f>
        <v>0</v>
      </c>
      <c r="AZ21" s="2"/>
      <c r="BA21" s="2"/>
      <c r="BB21" s="110">
        <f aca="true" t="shared" si="24" ref="BB21">((B21*B22)+(G21*G22)+(L21*L22)+(Q21*Q22)+(V21*V22)+(AA21*AA22)+(AF22*AF21)+(AK21*AK22)+(AP21*AP22)+(AU21*AU22))*10</f>
        <v>0</v>
      </c>
      <c r="BC21" s="110">
        <f aca="true" t="shared" si="25" ref="BC21">((C21*C22)+(H21*H22)+(M21*M22)+(R21*R22)+(W21*W22)+(AB21*AB22)+(AG22*AG21)+(AL21*AL22)+(AQ21*AQ22)+(AV21*AV22))*10</f>
        <v>0</v>
      </c>
      <c r="BD21" s="110">
        <f aca="true" t="shared" si="26" ref="BD21">((D21*D22)+(I21*I22)+(N21*N22)+(S21*S22)+(X21*X22)+(AC21*AC22)+(AH22*AH21)+(AM21*AM22)+(AR21*AR22)+(AW21*AW22))*10</f>
        <v>0</v>
      </c>
      <c r="BE21" s="110">
        <f aca="true" t="shared" si="27" ref="BE21">((E21*E22)+(J21*J22)+(O21*O22)+(T21*T22)+(Y21*Y22)+(AD21*AD22)+(AI22*AI21)+(AN21*AN22)+(AS21*AS22)+(AX21*AX22))*10</f>
        <v>0</v>
      </c>
      <c r="BF21" s="110">
        <f aca="true" t="shared" si="28" ref="BF21">((F21*F22)+(K21*K22)+(P21*P22)+(U21*U22)+(Z21*Z22)+(AE21*AE22)+(AJ22*AJ21)+(AO21*AO22)+(AT21*AT22)+(AY21*AY22))*10</f>
        <v>0</v>
      </c>
    </row>
    <row r="22" spans="1:58" ht="15.75" thickBot="1">
      <c r="A22" s="94"/>
      <c r="B22" s="5">
        <f>'Subdecision matrices'!$S$12</f>
        <v>0.1</v>
      </c>
      <c r="C22" s="5">
        <f>'Subdecision matrices'!$S$13</f>
        <v>0.1</v>
      </c>
      <c r="D22" s="5">
        <f>'Subdecision matrices'!$S$14</f>
        <v>0.1</v>
      </c>
      <c r="E22" s="5">
        <f>'Subdecision matrices'!$S$15</f>
        <v>0.1</v>
      </c>
      <c r="F22" s="5">
        <f>'Subdecision matrices'!$S$16</f>
        <v>0.1</v>
      </c>
      <c r="G22" s="5">
        <f>'Subdecision matrices'!$T$12</f>
        <v>0.1</v>
      </c>
      <c r="H22" s="5">
        <f>'Subdecision matrices'!$T$13</f>
        <v>0.1</v>
      </c>
      <c r="I22" s="5">
        <f>'Subdecision matrices'!$T$14</f>
        <v>0.1</v>
      </c>
      <c r="J22" s="5">
        <f>'Subdecision matrices'!$T$15</f>
        <v>0.1</v>
      </c>
      <c r="K22" s="5">
        <f>'Subdecision matrices'!$T$16</f>
        <v>0.1</v>
      </c>
      <c r="L22" s="5">
        <f>'Subdecision matrices'!$U$12</f>
        <v>0.05</v>
      </c>
      <c r="M22" s="5">
        <f>'Subdecision matrices'!$U$13</f>
        <v>0.05</v>
      </c>
      <c r="N22" s="5">
        <f>'Subdecision matrices'!$U$14</f>
        <v>0.05</v>
      </c>
      <c r="O22" s="5">
        <f>'Subdecision matrices'!$U$15</f>
        <v>0.05</v>
      </c>
      <c r="P22" s="5">
        <f>'Subdecision matrices'!$U$16</f>
        <v>0.05</v>
      </c>
      <c r="Q22" s="5">
        <f>'Subdecision matrices'!$V$12</f>
        <v>0.1</v>
      </c>
      <c r="R22" s="5">
        <f>'Subdecision matrices'!$V$13</f>
        <v>0.1</v>
      </c>
      <c r="S22" s="5">
        <f>'Subdecision matrices'!$V$14</f>
        <v>0.1</v>
      </c>
      <c r="T22" s="5">
        <f>'Subdecision matrices'!$V$15</f>
        <v>0.1</v>
      </c>
      <c r="U22" s="5">
        <f>'Subdecision matrices'!$V$16</f>
        <v>0.1</v>
      </c>
      <c r="V22" s="5">
        <f>'Subdecision matrices'!$W$12</f>
        <v>0.1</v>
      </c>
      <c r="W22" s="5">
        <f>'Subdecision matrices'!$W$13</f>
        <v>0.1</v>
      </c>
      <c r="X22" s="5">
        <f>'Subdecision matrices'!$W$14</f>
        <v>0.1</v>
      </c>
      <c r="Y22" s="5">
        <f>'Subdecision matrices'!$W$15</f>
        <v>0.1</v>
      </c>
      <c r="Z22" s="5">
        <f>'Subdecision matrices'!$W$16</f>
        <v>0.1</v>
      </c>
      <c r="AA22" s="5">
        <f>'Subdecision matrices'!$X$12</f>
        <v>0.05</v>
      </c>
      <c r="AB22" s="5">
        <f>'Subdecision matrices'!$X$13</f>
        <v>0.1</v>
      </c>
      <c r="AC22" s="5">
        <f>'Subdecision matrices'!$X$14</f>
        <v>0.1</v>
      </c>
      <c r="AD22" s="5">
        <f>'Subdecision matrices'!$X$15</f>
        <v>0.1</v>
      </c>
      <c r="AE22" s="5">
        <f>'Subdecision matrices'!$X$16</f>
        <v>0.1</v>
      </c>
      <c r="AF22" s="5">
        <f>'Subdecision matrices'!$Y$12</f>
        <v>0.1</v>
      </c>
      <c r="AG22" s="5">
        <f>'Subdecision matrices'!$Y$13</f>
        <v>0.1</v>
      </c>
      <c r="AH22" s="5">
        <f>'Subdecision matrices'!$Y$14</f>
        <v>0.1</v>
      </c>
      <c r="AI22" s="5">
        <f>'Subdecision matrices'!$Y$15</f>
        <v>0.05</v>
      </c>
      <c r="AJ22" s="5">
        <f>'Subdecision matrices'!$Y$16</f>
        <v>0.05</v>
      </c>
      <c r="AK22" s="5">
        <f>'Subdecision matrices'!$Z$12</f>
        <v>0.15</v>
      </c>
      <c r="AL22" s="5">
        <f>'Subdecision matrices'!$Z$13</f>
        <v>0.15</v>
      </c>
      <c r="AM22" s="5">
        <f>'Subdecision matrices'!$Z$14</f>
        <v>0.15</v>
      </c>
      <c r="AN22" s="5">
        <f>'Subdecision matrices'!$Z$15</f>
        <v>0.15</v>
      </c>
      <c r="AO22" s="5">
        <f>'Subdecision matrices'!$Z$16</f>
        <v>0.15</v>
      </c>
      <c r="AP22" s="5">
        <f>'Subdecision matrices'!$AA$12</f>
        <v>0.1</v>
      </c>
      <c r="AQ22" s="5">
        <f>'Subdecision matrices'!$AA$13</f>
        <v>0.1</v>
      </c>
      <c r="AR22" s="5">
        <f>'Subdecision matrices'!$AA$14</f>
        <v>0.1</v>
      </c>
      <c r="AS22" s="5">
        <f>'Subdecision matrices'!$AA$15</f>
        <v>0.1</v>
      </c>
      <c r="AT22" s="5">
        <f>'Subdecision matrices'!$AA$16</f>
        <v>0.15</v>
      </c>
      <c r="AU22" s="5">
        <f>'Subdecision matrices'!$AB$12</f>
        <v>0.15</v>
      </c>
      <c r="AV22" s="5">
        <f>'Subdecision matrices'!$AB$13</f>
        <v>0.1</v>
      </c>
      <c r="AW22" s="5">
        <f>'Subdecision matrices'!$AB$14</f>
        <v>0.1</v>
      </c>
      <c r="AX22" s="5">
        <f>'Subdecision matrices'!$AB$15</f>
        <v>0.15</v>
      </c>
      <c r="AY22" s="5">
        <f>'Subdecision matrices'!$AB$16</f>
        <v>0.1</v>
      </c>
      <c r="AZ22" s="3">
        <f aca="true" t="shared" si="29" ref="AZ22">SUM(L22:AY22)</f>
        <v>4</v>
      </c>
      <c r="BA22" s="3"/>
      <c r="BB22" s="111"/>
      <c r="BC22" s="111"/>
      <c r="BD22" s="111"/>
      <c r="BE22" s="111"/>
      <c r="BF22" s="111"/>
    </row>
    <row r="23" spans="1:58" ht="15">
      <c r="A23" s="94">
        <v>9</v>
      </c>
      <c r="B23" s="19">
        <f>_xlfn.IFERROR(VLOOKUP(Prioritization!G20,'Subdecision matrices'!$B$7:$C$8,2,TRUE),0)</f>
        <v>0</v>
      </c>
      <c r="C23" s="19">
        <f>_xlfn.IFERROR(VLOOKUP(Prioritization!G20,'Subdecision matrices'!$B$7:$D$8,3,TRUE),0)</f>
        <v>0</v>
      </c>
      <c r="D23" s="19">
        <f>_xlfn.IFERROR(VLOOKUP(Prioritization!G20,'Subdecision matrices'!$B$7:$E$8,4,TRUE),0)</f>
        <v>0</v>
      </c>
      <c r="E23" s="19">
        <f>_xlfn.IFERROR(VLOOKUP(Prioritization!G20,'Subdecision matrices'!$B$7:$F$8,5,TRUE),0)</f>
        <v>0</v>
      </c>
      <c r="F23" s="19">
        <f>_xlfn.IFERROR(VLOOKUP(Prioritization!G20,'Subdecision matrices'!$B$7:$G$8,6,TRUE),0)</f>
        <v>0</v>
      </c>
      <c r="G23" s="14">
        <f>VLOOKUP(Prioritization!$H$20,'Subdecision matrices'!$B$12:$C$19,2,TRUE)</f>
        <v>0</v>
      </c>
      <c r="H23" s="14">
        <f>VLOOKUP(Prioritization!$H$20,'Subdecision matrices'!$B$12:$D$19,3,TRUE)</f>
        <v>0</v>
      </c>
      <c r="I23" s="14">
        <f>VLOOKUP(Prioritization!$H$20,'Subdecision matrices'!$B$12:$E$19,4,TRUE)</f>
        <v>0</v>
      </c>
      <c r="J23" s="14">
        <f>VLOOKUP(Prioritization!$H$20,'Subdecision matrices'!$B$12:$F$19,5,TRUE)</f>
        <v>0</v>
      </c>
      <c r="K23" s="14">
        <f>VLOOKUP(Prioritization!$H$20,'Subdecision matrices'!$B$12:$G$19,6,TRUE)</f>
        <v>0</v>
      </c>
      <c r="L23" s="2">
        <f>_xlfn.IFERROR(INDEX('Subdecision matrices'!$C$23:$G$27,MATCH(Prioritization!I20,'Subdecision matrices'!$B$23:$B$27,0),MATCH('CalcEng 2'!$L$6,'Subdecision matrices'!$C$22:$G$22,0)),0)</f>
        <v>0</v>
      </c>
      <c r="M23" s="2">
        <f>_xlfn.IFERROR(INDEX('Subdecision matrices'!$C$23:$G$27,MATCH(Prioritization!I20,'Subdecision matrices'!$B$23:$B$27,0),MATCH('CalcEng 2'!$M$6,'Subdecision matrices'!$C$30:$G$30,0)),0)</f>
        <v>0</v>
      </c>
      <c r="N23" s="2">
        <f>_xlfn.IFERROR(INDEX('Subdecision matrices'!$C$23:$G$27,MATCH(Prioritization!I20,'Subdecision matrices'!$B$23:$B$27,0),MATCH('CalcEng 2'!$N$6,'Subdecision matrices'!$C$22:$G$22,0)),0)</f>
        <v>0</v>
      </c>
      <c r="O23" s="2">
        <f>_xlfn.IFERROR(INDEX('Subdecision matrices'!$C$23:$G$27,MATCH(Prioritization!I20,'Subdecision matrices'!$B$23:$B$27,0),MATCH('CalcEng 2'!$O$6,'Subdecision matrices'!$C$22:$G$22,0)),0)</f>
        <v>0</v>
      </c>
      <c r="P23" s="2">
        <f>_xlfn.IFERROR(INDEX('Subdecision matrices'!$C$23:$G$27,MATCH(Prioritization!I20,'Subdecision matrices'!$B$23:$B$27,0),MATCH('CalcEng 2'!$P$6,'Subdecision matrices'!$C$22:$G$22,0)),0)</f>
        <v>0</v>
      </c>
      <c r="Q23" s="2">
        <f>_xlfn.IFERROR(INDEX('Subdecision matrices'!$C$31:$G$33,MATCH(Prioritization!J20,'Subdecision matrices'!$B$31:$B$33,0),MATCH('CalcEng 2'!$Q$6,'Subdecision matrices'!$C$30:$G$30,0)),0)</f>
        <v>0</v>
      </c>
      <c r="R23" s="2">
        <f>_xlfn.IFERROR(INDEX('Subdecision matrices'!$C$31:$G$33,MATCH(Prioritization!J20,'Subdecision matrices'!$B$31:$B$33,0),MATCH('CalcEng 2'!$R$6,'Subdecision matrices'!$C$30:$G$30,0)),0)</f>
        <v>0</v>
      </c>
      <c r="S23" s="2">
        <f>_xlfn.IFERROR(INDEX('Subdecision matrices'!$C$31:$G$33,MATCH(Prioritization!J20,'Subdecision matrices'!$B$31:$B$33,0),MATCH('CalcEng 2'!$S$6,'Subdecision matrices'!$C$30:$G$30,0)),0)</f>
        <v>0</v>
      </c>
      <c r="T23" s="2">
        <f>_xlfn.IFERROR(INDEX('Subdecision matrices'!$C$31:$G$33,MATCH(Prioritization!J20,'Subdecision matrices'!$B$31:$B$33,0),MATCH('CalcEng 2'!$T$6,'Subdecision matrices'!$C$30:$G$30,0)),0)</f>
        <v>0</v>
      </c>
      <c r="U23" s="2">
        <f>_xlfn.IFERROR(INDEX('Subdecision matrices'!$C$31:$G$33,MATCH(Prioritization!J20,'Subdecision matrices'!$B$31:$B$33,0),MATCH('CalcEng 2'!$U$6,'Subdecision matrices'!$C$30:$G$30,0)),0)</f>
        <v>0</v>
      </c>
      <c r="V23" s="2">
        <f>_xlfn.IFERROR(VLOOKUP(Prioritization!K20,'Subdecision matrices'!$A$37:$C$41,3,TRUE),0)</f>
        <v>0</v>
      </c>
      <c r="W23" s="2">
        <f>_xlfn.IFERROR(VLOOKUP(Prioritization!K20,'Subdecision matrices'!$A$37:$D$41,4),0)</f>
        <v>0</v>
      </c>
      <c r="X23" s="2">
        <f>_xlfn.IFERROR(VLOOKUP(Prioritization!K20,'Subdecision matrices'!$A$37:$E$41,5),0)</f>
        <v>0</v>
      </c>
      <c r="Y23" s="2">
        <f>_xlfn.IFERROR(VLOOKUP(Prioritization!K20,'Subdecision matrices'!$A$37:$F$41,6),0)</f>
        <v>0</v>
      </c>
      <c r="Z23" s="2">
        <f>_xlfn.IFERROR(VLOOKUP(Prioritization!K20,'Subdecision matrices'!$A$37:$G$41,7),0)</f>
        <v>0</v>
      </c>
      <c r="AA23" s="2">
        <f>_xlfn.IFERROR(INDEX('Subdecision matrices'!$K$8:$O$11,MATCH(Prioritization!L20,'Subdecision matrices'!$J$8:$J$11,0),MATCH('CalcEng 2'!$AA$6,'Subdecision matrices'!$K$7:$O$7,0)),0)</f>
        <v>0</v>
      </c>
      <c r="AB23" s="2">
        <f>_xlfn.IFERROR(INDEX('Subdecision matrices'!$K$8:$O$11,MATCH(Prioritization!L20,'Subdecision matrices'!$J$8:$J$11,0),MATCH('CalcEng 2'!$AB$6,'Subdecision matrices'!$K$7:$O$7,0)),0)</f>
        <v>0</v>
      </c>
      <c r="AC23" s="2">
        <f>_xlfn.IFERROR(INDEX('Subdecision matrices'!$K$8:$O$11,MATCH(Prioritization!L20,'Subdecision matrices'!$J$8:$J$11,0),MATCH('CalcEng 2'!$AC$6,'Subdecision matrices'!$K$7:$O$7,0)),0)</f>
        <v>0</v>
      </c>
      <c r="AD23" s="2">
        <f>_xlfn.IFERROR(INDEX('Subdecision matrices'!$K$8:$O$11,MATCH(Prioritization!L20,'Subdecision matrices'!$J$8:$J$11,0),MATCH('CalcEng 2'!$AD$6,'Subdecision matrices'!$K$7:$O$7,0)),0)</f>
        <v>0</v>
      </c>
      <c r="AE23" s="2">
        <f>_xlfn.IFERROR(INDEX('Subdecision matrices'!$K$8:$O$11,MATCH(Prioritization!L20,'Subdecision matrices'!$J$8:$J$11,0),MATCH('CalcEng 2'!$AE$6,'Subdecision matrices'!$K$7:$O$7,0)),0)</f>
        <v>0</v>
      </c>
      <c r="AF23" s="2">
        <f>_xlfn.IFERROR(VLOOKUP(Prioritization!M20,'Subdecision matrices'!$I$15:$K$17,3,TRUE),0)</f>
        <v>0</v>
      </c>
      <c r="AG23" s="2">
        <f>_xlfn.IFERROR(VLOOKUP(Prioritization!M20,'Subdecision matrices'!$I$15:$L$17,4,TRUE),0)</f>
        <v>0</v>
      </c>
      <c r="AH23" s="2">
        <f>_xlfn.IFERROR(VLOOKUP(Prioritization!M20,'Subdecision matrices'!$I$15:$M$17,5,TRUE),0)</f>
        <v>0</v>
      </c>
      <c r="AI23" s="2">
        <f>_xlfn.IFERROR(VLOOKUP(Prioritization!M20,'Subdecision matrices'!$I$15:$N$17,6,TRUE),0)</f>
        <v>0</v>
      </c>
      <c r="AJ23" s="2">
        <f>_xlfn.IFERROR(VLOOKUP(Prioritization!M20,'Subdecision matrices'!$I$15:$O$17,7,TRUE),0)</f>
        <v>0</v>
      </c>
      <c r="AK23" s="2">
        <f>_xlfn.IFERROR(INDEX('Subdecision matrices'!$K$22:$O$24,MATCH(Prioritization!N20,'Subdecision matrices'!$J$22:$J$24,0),MATCH($AK$6,'Subdecision matrices'!$K$21:$O$21,0)),0)</f>
        <v>0</v>
      </c>
      <c r="AL23" s="2">
        <f>_xlfn.IFERROR(INDEX('Subdecision matrices'!$K$22:$O$24,MATCH(Prioritization!N20,'Subdecision matrices'!$J$22:$J$24,0),MATCH($AL$6,'Subdecision matrices'!$K$21:$O$21,0)),0)</f>
        <v>0</v>
      </c>
      <c r="AM23" s="2">
        <f>_xlfn.IFERROR(INDEX('Subdecision matrices'!$K$22:$O$24,MATCH(Prioritization!N20,'Subdecision matrices'!$J$22:$J$24,0),MATCH($AM$6,'Subdecision matrices'!$K$21:$O$21,0)),0)</f>
        <v>0</v>
      </c>
      <c r="AN23" s="2">
        <f>_xlfn.IFERROR(INDEX('Subdecision matrices'!$K$22:$O$24,MATCH(Prioritization!N20,'Subdecision matrices'!$J$22:$J$24,0),MATCH($AN$6,'Subdecision matrices'!$K$21:$O$21,0)),0)</f>
        <v>0</v>
      </c>
      <c r="AO23" s="2">
        <f>_xlfn.IFERROR(INDEX('Subdecision matrices'!$K$22:$O$24,MATCH(Prioritization!N20,'Subdecision matrices'!$J$22:$J$24,0),MATCH($AO$6,'Subdecision matrices'!$K$21:$O$21,0)),0)</f>
        <v>0</v>
      </c>
      <c r="AP23" s="2">
        <f>_xlfn.IFERROR(INDEX('Subdecision matrices'!$K$27:$O$30,MATCH(Prioritization!O20,'Subdecision matrices'!$J$27:$J$30,0),MATCH('CalcEng 2'!$AP$6,'Subdecision matrices'!$K$27:$O$27,0)),0)</f>
        <v>0</v>
      </c>
      <c r="AQ23" s="2">
        <f>_xlfn.IFERROR(INDEX('Subdecision matrices'!$K$27:$O$30,MATCH(Prioritization!O20,'Subdecision matrices'!$J$27:$J$30,0),MATCH('CalcEng 2'!$AQ$6,'Subdecision matrices'!$K$27:$O$27,0)),0)</f>
        <v>0</v>
      </c>
      <c r="AR23" s="2">
        <f>_xlfn.IFERROR(INDEX('Subdecision matrices'!$K$27:$O$30,MATCH(Prioritization!O20,'Subdecision matrices'!$J$27:$J$30,0),MATCH('CalcEng 2'!$AR$6,'Subdecision matrices'!$K$27:$O$27,0)),0)</f>
        <v>0</v>
      </c>
      <c r="AS23" s="2">
        <f>_xlfn.IFERROR(INDEX('Subdecision matrices'!$K$27:$O$30,MATCH(Prioritization!O20,'Subdecision matrices'!$J$27:$J$30,0),MATCH('CalcEng 2'!$AS$6,'Subdecision matrices'!$K$27:$O$27,0)),0)</f>
        <v>0</v>
      </c>
      <c r="AT23" s="2">
        <f>_xlfn.IFERROR(INDEX('Subdecision matrices'!$K$27:$O$30,MATCH(Prioritization!O20,'Subdecision matrices'!$J$27:$J$30,0),MATCH('CalcEng 2'!$AT$6,'Subdecision matrices'!$K$27:$O$27,0)),0)</f>
        <v>0</v>
      </c>
      <c r="AU23" s="2">
        <f>_xlfn.IFERROR(INDEX('Subdecision matrices'!$K$34:$O$36,MATCH(Prioritization!P20,'Subdecision matrices'!$J$34:$J$36,0),MATCH('CalcEng 2'!$AU$6,'Subdecision matrices'!$K$33:$O$33,0)),0)</f>
        <v>0</v>
      </c>
      <c r="AV23" s="2">
        <f>_xlfn.IFERROR(INDEX('Subdecision matrices'!$K$34:$O$36,MATCH(Prioritization!P20,'Subdecision matrices'!$J$34:$J$36,0),MATCH('CalcEng 2'!$AV$6,'Subdecision matrices'!$K$33:$O$33,0)),0)</f>
        <v>0</v>
      </c>
      <c r="AW23" s="2">
        <f>_xlfn.IFERROR(INDEX('Subdecision matrices'!$K$34:$O$36,MATCH(Prioritization!P20,'Subdecision matrices'!$J$34:$J$36,0),MATCH('CalcEng 2'!$AW$6,'Subdecision matrices'!$K$33:$O$33,0)),0)</f>
        <v>0</v>
      </c>
      <c r="AX23" s="2">
        <f>_xlfn.IFERROR(INDEX('Subdecision matrices'!$K$34:$O$36,MATCH(Prioritization!P20,'Subdecision matrices'!$J$34:$J$36,0),MATCH('CalcEng 2'!$AX$6,'Subdecision matrices'!$K$33:$O$33,0)),0)</f>
        <v>0</v>
      </c>
      <c r="AY23" s="2">
        <f>_xlfn.IFERROR(INDEX('Subdecision matrices'!$K$34:$O$36,MATCH(Prioritization!P20,'Subdecision matrices'!$J$34:$J$36,0),MATCH('CalcEng 2'!$AY$6,'Subdecision matrices'!$K$33:$O$33,0)),0)</f>
        <v>0</v>
      </c>
      <c r="AZ23" s="2"/>
      <c r="BA23" s="2"/>
      <c r="BB23" s="110">
        <f aca="true" t="shared" si="30" ref="BB23">((B23*B24)+(G23*G24)+(L23*L24)+(Q23*Q24)+(V23*V24)+(AA23*AA24)+(AF24*AF23)+(AK23*AK24)+(AP23*AP24)+(AU23*AU24))*10</f>
        <v>0</v>
      </c>
      <c r="BC23" s="110">
        <f aca="true" t="shared" si="31" ref="BC23">((C23*C24)+(H23*H24)+(M23*M24)+(R23*R24)+(W23*W24)+(AB23*AB24)+(AG24*AG23)+(AL23*AL24)+(AQ23*AQ24)+(AV23*AV24))*10</f>
        <v>0</v>
      </c>
      <c r="BD23" s="110">
        <f aca="true" t="shared" si="32" ref="BD23">((D23*D24)+(I23*I24)+(N23*N24)+(S23*S24)+(X23*X24)+(AC23*AC24)+(AH24*AH23)+(AM23*AM24)+(AR23*AR24)+(AW23*AW24))*10</f>
        <v>0</v>
      </c>
      <c r="BE23" s="110">
        <f aca="true" t="shared" si="33" ref="BE23">((E23*E24)+(J23*J24)+(O23*O24)+(T23*T24)+(Y23*Y24)+(AD23*AD24)+(AI24*AI23)+(AN23*AN24)+(AS23*AS24)+(AX23*AX24))*10</f>
        <v>0</v>
      </c>
      <c r="BF23" s="110">
        <f aca="true" t="shared" si="34" ref="BF23">((F23*F24)+(K23*K24)+(P23*P24)+(U23*U24)+(Z23*Z24)+(AE23*AE24)+(AJ24*AJ23)+(AO23*AO24)+(AT23*AT24)+(AY23*AY24))*10</f>
        <v>0</v>
      </c>
    </row>
    <row r="24" spans="1:58" ht="15.75" thickBot="1">
      <c r="A24" s="94"/>
      <c r="B24" s="5">
        <f>'Subdecision matrices'!$S$12</f>
        <v>0.1</v>
      </c>
      <c r="C24" s="5">
        <f>'Subdecision matrices'!$S$13</f>
        <v>0.1</v>
      </c>
      <c r="D24" s="5">
        <f>'Subdecision matrices'!$S$14</f>
        <v>0.1</v>
      </c>
      <c r="E24" s="5">
        <f>'Subdecision matrices'!$S$15</f>
        <v>0.1</v>
      </c>
      <c r="F24" s="5">
        <f>'Subdecision matrices'!$S$16</f>
        <v>0.1</v>
      </c>
      <c r="G24" s="5">
        <f>'Subdecision matrices'!$T$12</f>
        <v>0.1</v>
      </c>
      <c r="H24" s="5">
        <f>'Subdecision matrices'!$T$13</f>
        <v>0.1</v>
      </c>
      <c r="I24" s="5">
        <f>'Subdecision matrices'!$T$14</f>
        <v>0.1</v>
      </c>
      <c r="J24" s="5">
        <f>'Subdecision matrices'!$T$15</f>
        <v>0.1</v>
      </c>
      <c r="K24" s="5">
        <f>'Subdecision matrices'!$T$16</f>
        <v>0.1</v>
      </c>
      <c r="L24" s="5">
        <f>'Subdecision matrices'!$U$12</f>
        <v>0.05</v>
      </c>
      <c r="M24" s="5">
        <f>'Subdecision matrices'!$U$13</f>
        <v>0.05</v>
      </c>
      <c r="N24" s="5">
        <f>'Subdecision matrices'!$U$14</f>
        <v>0.05</v>
      </c>
      <c r="O24" s="5">
        <f>'Subdecision matrices'!$U$15</f>
        <v>0.05</v>
      </c>
      <c r="P24" s="5">
        <f>'Subdecision matrices'!$U$16</f>
        <v>0.05</v>
      </c>
      <c r="Q24" s="5">
        <f>'Subdecision matrices'!$V$12</f>
        <v>0.1</v>
      </c>
      <c r="R24" s="5">
        <f>'Subdecision matrices'!$V$13</f>
        <v>0.1</v>
      </c>
      <c r="S24" s="5">
        <f>'Subdecision matrices'!$V$14</f>
        <v>0.1</v>
      </c>
      <c r="T24" s="5">
        <f>'Subdecision matrices'!$V$15</f>
        <v>0.1</v>
      </c>
      <c r="U24" s="5">
        <f>'Subdecision matrices'!$V$16</f>
        <v>0.1</v>
      </c>
      <c r="V24" s="5">
        <f>'Subdecision matrices'!$W$12</f>
        <v>0.1</v>
      </c>
      <c r="W24" s="5">
        <f>'Subdecision matrices'!$W$13</f>
        <v>0.1</v>
      </c>
      <c r="X24" s="5">
        <f>'Subdecision matrices'!$W$14</f>
        <v>0.1</v>
      </c>
      <c r="Y24" s="5">
        <f>'Subdecision matrices'!$W$15</f>
        <v>0.1</v>
      </c>
      <c r="Z24" s="5">
        <f>'Subdecision matrices'!$W$16</f>
        <v>0.1</v>
      </c>
      <c r="AA24" s="5">
        <f>'Subdecision matrices'!$X$12</f>
        <v>0.05</v>
      </c>
      <c r="AB24" s="5">
        <f>'Subdecision matrices'!$X$13</f>
        <v>0.1</v>
      </c>
      <c r="AC24" s="5">
        <f>'Subdecision matrices'!$X$14</f>
        <v>0.1</v>
      </c>
      <c r="AD24" s="5">
        <f>'Subdecision matrices'!$X$15</f>
        <v>0.1</v>
      </c>
      <c r="AE24" s="5">
        <f>'Subdecision matrices'!$X$16</f>
        <v>0.1</v>
      </c>
      <c r="AF24" s="5">
        <f>'Subdecision matrices'!$Y$12</f>
        <v>0.1</v>
      </c>
      <c r="AG24" s="5">
        <f>'Subdecision matrices'!$Y$13</f>
        <v>0.1</v>
      </c>
      <c r="AH24" s="5">
        <f>'Subdecision matrices'!$Y$14</f>
        <v>0.1</v>
      </c>
      <c r="AI24" s="5">
        <f>'Subdecision matrices'!$Y$15</f>
        <v>0.05</v>
      </c>
      <c r="AJ24" s="5">
        <f>'Subdecision matrices'!$Y$16</f>
        <v>0.05</v>
      </c>
      <c r="AK24" s="5">
        <f>'Subdecision matrices'!$Z$12</f>
        <v>0.15</v>
      </c>
      <c r="AL24" s="5">
        <f>'Subdecision matrices'!$Z$13</f>
        <v>0.15</v>
      </c>
      <c r="AM24" s="5">
        <f>'Subdecision matrices'!$Z$14</f>
        <v>0.15</v>
      </c>
      <c r="AN24" s="5">
        <f>'Subdecision matrices'!$Z$15</f>
        <v>0.15</v>
      </c>
      <c r="AO24" s="5">
        <f>'Subdecision matrices'!$Z$16</f>
        <v>0.15</v>
      </c>
      <c r="AP24" s="5">
        <f>'Subdecision matrices'!$AA$12</f>
        <v>0.1</v>
      </c>
      <c r="AQ24" s="5">
        <f>'Subdecision matrices'!$AA$13</f>
        <v>0.1</v>
      </c>
      <c r="AR24" s="5">
        <f>'Subdecision matrices'!$AA$14</f>
        <v>0.1</v>
      </c>
      <c r="AS24" s="5">
        <f>'Subdecision matrices'!$AA$15</f>
        <v>0.1</v>
      </c>
      <c r="AT24" s="5">
        <f>'Subdecision matrices'!$AA$16</f>
        <v>0.15</v>
      </c>
      <c r="AU24" s="5">
        <f>'Subdecision matrices'!$AB$12</f>
        <v>0.15</v>
      </c>
      <c r="AV24" s="5">
        <f>'Subdecision matrices'!$AB$13</f>
        <v>0.1</v>
      </c>
      <c r="AW24" s="5">
        <f>'Subdecision matrices'!$AB$14</f>
        <v>0.1</v>
      </c>
      <c r="AX24" s="5">
        <f>'Subdecision matrices'!$AB$15</f>
        <v>0.15</v>
      </c>
      <c r="AY24" s="5">
        <f>'Subdecision matrices'!$AB$16</f>
        <v>0.1</v>
      </c>
      <c r="AZ24" s="3">
        <f aca="true" t="shared" si="35" ref="AZ24">SUM(L24:AY24)</f>
        <v>4</v>
      </c>
      <c r="BA24" s="3"/>
      <c r="BB24" s="111"/>
      <c r="BC24" s="111"/>
      <c r="BD24" s="111"/>
      <c r="BE24" s="111"/>
      <c r="BF24" s="111"/>
    </row>
    <row r="25" spans="1:58" ht="15">
      <c r="A25" s="94">
        <v>10</v>
      </c>
      <c r="B25" s="19">
        <f>_xlfn.IFERROR(VLOOKUP(Prioritization!G21,'Subdecision matrices'!$B$7:$C$8,2,TRUE),0)</f>
        <v>0</v>
      </c>
      <c r="C25" s="19">
        <f>_xlfn.IFERROR(VLOOKUP(Prioritization!G21,'Subdecision matrices'!$B$7:$D$8,3,TRUE),0)</f>
        <v>0</v>
      </c>
      <c r="D25" s="19">
        <f>_xlfn.IFERROR(VLOOKUP(Prioritization!G21,'Subdecision matrices'!$B$7:$E$8,4,TRUE),0)</f>
        <v>0</v>
      </c>
      <c r="E25" s="19">
        <f>_xlfn.IFERROR(VLOOKUP(Prioritization!G21,'Subdecision matrices'!$B$7:$F$8,5,TRUE),0)</f>
        <v>0</v>
      </c>
      <c r="F25" s="19">
        <f>_xlfn.IFERROR(VLOOKUP(Prioritization!G21,'Subdecision matrices'!$B$7:$G$8,6,TRUE),0)</f>
        <v>0</v>
      </c>
      <c r="G25" s="14">
        <f>VLOOKUP(Prioritization!$H$21,'Subdecision matrices'!$B$12:$C$19,2,TRUE)</f>
        <v>0</v>
      </c>
      <c r="H25" s="14">
        <f>VLOOKUP(Prioritization!$H$21,'Subdecision matrices'!$B$12:$D$19,3,TRUE)</f>
        <v>0</v>
      </c>
      <c r="I25" s="14">
        <f>VLOOKUP(Prioritization!$H$21,'Subdecision matrices'!$B$12:$E$19,4,TRUE)</f>
        <v>0</v>
      </c>
      <c r="J25" s="14">
        <f>VLOOKUP(Prioritization!$H$21,'Subdecision matrices'!$B$12:$F$19,5,TRUE)</f>
        <v>0</v>
      </c>
      <c r="K25" s="14">
        <f>VLOOKUP(Prioritization!$H$21,'Subdecision matrices'!$B$12:$G$19,6,TRUE)</f>
        <v>0</v>
      </c>
      <c r="L25" s="2">
        <f>_xlfn.IFERROR(INDEX('Subdecision matrices'!$C$23:$G$27,MATCH(Prioritization!I21,'Subdecision matrices'!$B$23:$B$27,0),MATCH('CalcEng 2'!$L$6,'Subdecision matrices'!$C$22:$G$22,0)),0)</f>
        <v>0</v>
      </c>
      <c r="M25" s="2">
        <f>_xlfn.IFERROR(INDEX('Subdecision matrices'!$C$23:$G$27,MATCH(Prioritization!I21,'Subdecision matrices'!$B$23:$B$27,0),MATCH('CalcEng 2'!$M$6,'Subdecision matrices'!$C$30:$G$30,0)),0)</f>
        <v>0</v>
      </c>
      <c r="N25" s="2">
        <f>_xlfn.IFERROR(INDEX('Subdecision matrices'!$C$23:$G$27,MATCH(Prioritization!I21,'Subdecision matrices'!$B$23:$B$27,0),MATCH('CalcEng 2'!$N$6,'Subdecision matrices'!$C$22:$G$22,0)),0)</f>
        <v>0</v>
      </c>
      <c r="O25" s="2">
        <f>_xlfn.IFERROR(INDEX('Subdecision matrices'!$C$23:$G$27,MATCH(Prioritization!I21,'Subdecision matrices'!$B$23:$B$27,0),MATCH('CalcEng 2'!$O$6,'Subdecision matrices'!$C$22:$G$22,0)),0)</f>
        <v>0</v>
      </c>
      <c r="P25" s="2">
        <f>_xlfn.IFERROR(INDEX('Subdecision matrices'!$C$23:$G$27,MATCH(Prioritization!I21,'Subdecision matrices'!$B$23:$B$27,0),MATCH('CalcEng 2'!$P$6,'Subdecision matrices'!$C$22:$G$22,0)),0)</f>
        <v>0</v>
      </c>
      <c r="Q25" s="2">
        <f>_xlfn.IFERROR(INDEX('Subdecision matrices'!$C$31:$G$33,MATCH(Prioritization!J21,'Subdecision matrices'!$B$31:$B$33,0),MATCH('CalcEng 2'!$Q$6,'Subdecision matrices'!$C$30:$G$30,0)),0)</f>
        <v>0</v>
      </c>
      <c r="R25" s="2">
        <f>_xlfn.IFERROR(INDEX('Subdecision matrices'!$C$31:$G$33,MATCH(Prioritization!J21,'Subdecision matrices'!$B$31:$B$33,0),MATCH('CalcEng 2'!$R$6,'Subdecision matrices'!$C$30:$G$30,0)),0)</f>
        <v>0</v>
      </c>
      <c r="S25" s="2">
        <f>_xlfn.IFERROR(INDEX('Subdecision matrices'!$C$31:$G$33,MATCH(Prioritization!J21,'Subdecision matrices'!$B$31:$B$33,0),MATCH('CalcEng 2'!$S$6,'Subdecision matrices'!$C$30:$G$30,0)),0)</f>
        <v>0</v>
      </c>
      <c r="T25" s="2">
        <f>_xlfn.IFERROR(INDEX('Subdecision matrices'!$C$31:$G$33,MATCH(Prioritization!J21,'Subdecision matrices'!$B$31:$B$33,0),MATCH('CalcEng 2'!$T$6,'Subdecision matrices'!$C$30:$G$30,0)),0)</f>
        <v>0</v>
      </c>
      <c r="U25" s="2">
        <f>_xlfn.IFERROR(INDEX('Subdecision matrices'!$C$31:$G$33,MATCH(Prioritization!J21,'Subdecision matrices'!$B$31:$B$33,0),MATCH('CalcEng 2'!$U$6,'Subdecision matrices'!$C$30:$G$30,0)),0)</f>
        <v>0</v>
      </c>
      <c r="V25" s="2">
        <f>_xlfn.IFERROR(VLOOKUP(Prioritization!K21,'Subdecision matrices'!$A$37:$C$41,3,TRUE),0)</f>
        <v>0</v>
      </c>
      <c r="W25" s="2">
        <f>_xlfn.IFERROR(VLOOKUP(Prioritization!K21,'Subdecision matrices'!$A$37:$D$41,4),0)</f>
        <v>0</v>
      </c>
      <c r="X25" s="2">
        <f>_xlfn.IFERROR(VLOOKUP(Prioritization!K21,'Subdecision matrices'!$A$37:$E$41,5),0)</f>
        <v>0</v>
      </c>
      <c r="Y25" s="2">
        <f>_xlfn.IFERROR(VLOOKUP(Prioritization!K21,'Subdecision matrices'!$A$37:$F$41,6),0)</f>
        <v>0</v>
      </c>
      <c r="Z25" s="2">
        <f>_xlfn.IFERROR(VLOOKUP(Prioritization!K21,'Subdecision matrices'!$A$37:$G$41,7),0)</f>
        <v>0</v>
      </c>
      <c r="AA25" s="2">
        <f>_xlfn.IFERROR(INDEX('Subdecision matrices'!$K$8:$O$11,MATCH(Prioritization!L21,'Subdecision matrices'!$J$8:$J$11,0),MATCH('CalcEng 2'!$AA$6,'Subdecision matrices'!$K$7:$O$7,0)),0)</f>
        <v>0</v>
      </c>
      <c r="AB25" s="2">
        <f>_xlfn.IFERROR(INDEX('Subdecision matrices'!$K$8:$O$11,MATCH(Prioritization!L21,'Subdecision matrices'!$J$8:$J$11,0),MATCH('CalcEng 2'!$AB$6,'Subdecision matrices'!$K$7:$O$7,0)),0)</f>
        <v>0</v>
      </c>
      <c r="AC25" s="2">
        <f>_xlfn.IFERROR(INDEX('Subdecision matrices'!$K$8:$O$11,MATCH(Prioritization!L21,'Subdecision matrices'!$J$8:$J$11,0),MATCH('CalcEng 2'!$AC$6,'Subdecision matrices'!$K$7:$O$7,0)),0)</f>
        <v>0</v>
      </c>
      <c r="AD25" s="2">
        <f>_xlfn.IFERROR(INDEX('Subdecision matrices'!$K$8:$O$11,MATCH(Prioritization!L21,'Subdecision matrices'!$J$8:$J$11,0),MATCH('CalcEng 2'!$AD$6,'Subdecision matrices'!$K$7:$O$7,0)),0)</f>
        <v>0</v>
      </c>
      <c r="AE25" s="2">
        <f>_xlfn.IFERROR(INDEX('Subdecision matrices'!$K$8:$O$11,MATCH(Prioritization!L21,'Subdecision matrices'!$J$8:$J$11,0),MATCH('CalcEng 2'!$AE$6,'Subdecision matrices'!$K$7:$O$7,0)),0)</f>
        <v>0</v>
      </c>
      <c r="AF25" s="2">
        <f>_xlfn.IFERROR(VLOOKUP(Prioritization!M21,'Subdecision matrices'!$I$15:$K$17,3,TRUE),0)</f>
        <v>0</v>
      </c>
      <c r="AG25" s="2">
        <f>_xlfn.IFERROR(VLOOKUP(Prioritization!M21,'Subdecision matrices'!$I$15:$L$17,4,TRUE),0)</f>
        <v>0</v>
      </c>
      <c r="AH25" s="2">
        <f>_xlfn.IFERROR(VLOOKUP(Prioritization!M21,'Subdecision matrices'!$I$15:$M$17,5,TRUE),0)</f>
        <v>0</v>
      </c>
      <c r="AI25" s="2">
        <f>_xlfn.IFERROR(VLOOKUP(Prioritization!M21,'Subdecision matrices'!$I$15:$N$17,6,TRUE),0)</f>
        <v>0</v>
      </c>
      <c r="AJ25" s="2">
        <f>_xlfn.IFERROR(VLOOKUP(Prioritization!M21,'Subdecision matrices'!$I$15:$O$17,7,TRUE),0)</f>
        <v>0</v>
      </c>
      <c r="AK25" s="2">
        <f>_xlfn.IFERROR(INDEX('Subdecision matrices'!$K$22:$O$24,MATCH(Prioritization!N21,'Subdecision matrices'!$J$22:$J$24,0),MATCH($AK$6,'Subdecision matrices'!$K$21:$O$21,0)),0)</f>
        <v>0</v>
      </c>
      <c r="AL25" s="2">
        <f>_xlfn.IFERROR(INDEX('Subdecision matrices'!$K$22:$O$24,MATCH(Prioritization!N21,'Subdecision matrices'!$J$22:$J$24,0),MATCH($AL$6,'Subdecision matrices'!$K$21:$O$21,0)),0)</f>
        <v>0</v>
      </c>
      <c r="AM25" s="2">
        <f>_xlfn.IFERROR(INDEX('Subdecision matrices'!$K$22:$O$24,MATCH(Prioritization!N21,'Subdecision matrices'!$J$22:$J$24,0),MATCH($AM$6,'Subdecision matrices'!$K$21:$O$21,0)),0)</f>
        <v>0</v>
      </c>
      <c r="AN25" s="2">
        <f>_xlfn.IFERROR(INDEX('Subdecision matrices'!$K$22:$O$24,MATCH(Prioritization!N21,'Subdecision matrices'!$J$22:$J$24,0),MATCH($AN$6,'Subdecision matrices'!$K$21:$O$21,0)),0)</f>
        <v>0</v>
      </c>
      <c r="AO25" s="2">
        <f>_xlfn.IFERROR(INDEX('Subdecision matrices'!$K$22:$O$24,MATCH(Prioritization!N21,'Subdecision matrices'!$J$22:$J$24,0),MATCH($AO$6,'Subdecision matrices'!$K$21:$O$21,0)),0)</f>
        <v>0</v>
      </c>
      <c r="AP25" s="2">
        <f>_xlfn.IFERROR(INDEX('Subdecision matrices'!$K$27:$O$30,MATCH(Prioritization!O21,'Subdecision matrices'!$J$27:$J$30,0),MATCH('CalcEng 2'!$AP$6,'Subdecision matrices'!$K$27:$O$27,0)),0)</f>
        <v>0</v>
      </c>
      <c r="AQ25" s="2">
        <f>_xlfn.IFERROR(INDEX('Subdecision matrices'!$K$27:$O$30,MATCH(Prioritization!O21,'Subdecision matrices'!$J$27:$J$30,0),MATCH('CalcEng 2'!$AQ$6,'Subdecision matrices'!$K$27:$O$27,0)),0)</f>
        <v>0</v>
      </c>
      <c r="AR25" s="2">
        <f>_xlfn.IFERROR(INDEX('Subdecision matrices'!$K$27:$O$30,MATCH(Prioritization!O21,'Subdecision matrices'!$J$27:$J$30,0),MATCH('CalcEng 2'!$AR$6,'Subdecision matrices'!$K$27:$O$27,0)),0)</f>
        <v>0</v>
      </c>
      <c r="AS25" s="2">
        <f>_xlfn.IFERROR(INDEX('Subdecision matrices'!$K$27:$O$30,MATCH(Prioritization!O21,'Subdecision matrices'!$J$27:$J$30,0),MATCH('CalcEng 2'!$AS$6,'Subdecision matrices'!$K$27:$O$27,0)),0)</f>
        <v>0</v>
      </c>
      <c r="AT25" s="2">
        <f>_xlfn.IFERROR(INDEX('Subdecision matrices'!$K$27:$O$30,MATCH(Prioritization!O21,'Subdecision matrices'!$J$27:$J$30,0),MATCH('CalcEng 2'!$AT$6,'Subdecision matrices'!$K$27:$O$27,0)),0)</f>
        <v>0</v>
      </c>
      <c r="AU25" s="2">
        <f>_xlfn.IFERROR(INDEX('Subdecision matrices'!$K$34:$O$36,MATCH(Prioritization!P21,'Subdecision matrices'!$J$34:$J$36,0),MATCH('CalcEng 2'!$AU$6,'Subdecision matrices'!$K$33:$O$33,0)),0)</f>
        <v>0</v>
      </c>
      <c r="AV25" s="2">
        <f>_xlfn.IFERROR(INDEX('Subdecision matrices'!$K$34:$O$36,MATCH(Prioritization!P21,'Subdecision matrices'!$J$34:$J$36,0),MATCH('CalcEng 2'!$AV$6,'Subdecision matrices'!$K$33:$O$33,0)),0)</f>
        <v>0</v>
      </c>
      <c r="AW25" s="2">
        <f>_xlfn.IFERROR(INDEX('Subdecision matrices'!$K$34:$O$36,MATCH(Prioritization!P21,'Subdecision matrices'!$J$34:$J$36,0),MATCH('CalcEng 2'!$AW$6,'Subdecision matrices'!$K$33:$O$33,0)),0)</f>
        <v>0</v>
      </c>
      <c r="AX25" s="2">
        <f>_xlfn.IFERROR(INDEX('Subdecision matrices'!$K$34:$O$36,MATCH(Prioritization!P21,'Subdecision matrices'!$J$34:$J$36,0),MATCH('CalcEng 2'!$AX$6,'Subdecision matrices'!$K$33:$O$33,0)),0)</f>
        <v>0</v>
      </c>
      <c r="AY25" s="2">
        <f>_xlfn.IFERROR(INDEX('Subdecision matrices'!$K$34:$O$36,MATCH(Prioritization!P21,'Subdecision matrices'!$J$34:$J$36,0),MATCH('CalcEng 2'!$AY$6,'Subdecision matrices'!$K$33:$O$33,0)),0)</f>
        <v>0</v>
      </c>
      <c r="AZ25" s="2"/>
      <c r="BA25" s="2"/>
      <c r="BB25" s="110">
        <f aca="true" t="shared" si="36" ref="BB25">((B25*B26)+(G25*G26)+(L25*L26)+(Q25*Q26)+(V25*V26)+(AA25*AA26)+(AF26*AF25)+(AK25*AK26)+(AP25*AP26)+(AU25*AU26))*10</f>
        <v>0</v>
      </c>
      <c r="BC25" s="110">
        <f aca="true" t="shared" si="37" ref="BC25">((C25*C26)+(H25*H26)+(M25*M26)+(R25*R26)+(W25*W26)+(AB25*AB26)+(AG26*AG25)+(AL25*AL26)+(AQ25*AQ26)+(AV25*AV26))*10</f>
        <v>0</v>
      </c>
      <c r="BD25" s="110">
        <f aca="true" t="shared" si="38" ref="BD25">((D25*D26)+(I25*I26)+(N25*N26)+(S25*S26)+(X25*X26)+(AC25*AC26)+(AH26*AH25)+(AM25*AM26)+(AR25*AR26)+(AW25*AW26))*10</f>
        <v>0</v>
      </c>
      <c r="BE25" s="110">
        <f aca="true" t="shared" si="39" ref="BE25">((E25*E26)+(J25*J26)+(O25*O26)+(T25*T26)+(Y25*Y26)+(AD25*AD26)+(AI26*AI25)+(AN25*AN26)+(AS25*AS26)+(AX25*AX26))*10</f>
        <v>0</v>
      </c>
      <c r="BF25" s="110">
        <f aca="true" t="shared" si="40" ref="BF25">((F25*F26)+(K25*K26)+(P25*P26)+(U25*U26)+(Z25*Z26)+(AE25*AE26)+(AJ26*AJ25)+(AO25*AO26)+(AT25*AT26)+(AY25*AY26))*10</f>
        <v>0</v>
      </c>
    </row>
    <row r="26" spans="1:58" ht="15.75" thickBot="1">
      <c r="A26" s="94"/>
      <c r="B26" s="5">
        <f>'Subdecision matrices'!$S$12</f>
        <v>0.1</v>
      </c>
      <c r="C26" s="5">
        <f>'Subdecision matrices'!$S$13</f>
        <v>0.1</v>
      </c>
      <c r="D26" s="5">
        <f>'Subdecision matrices'!$S$14</f>
        <v>0.1</v>
      </c>
      <c r="E26" s="5">
        <f>'Subdecision matrices'!$S$15</f>
        <v>0.1</v>
      </c>
      <c r="F26" s="5">
        <f>'Subdecision matrices'!$S$16</f>
        <v>0.1</v>
      </c>
      <c r="G26" s="5">
        <f>'Subdecision matrices'!$T$12</f>
        <v>0.1</v>
      </c>
      <c r="H26" s="5">
        <f>'Subdecision matrices'!$T$13</f>
        <v>0.1</v>
      </c>
      <c r="I26" s="5">
        <f>'Subdecision matrices'!$T$14</f>
        <v>0.1</v>
      </c>
      <c r="J26" s="5">
        <f>'Subdecision matrices'!$T$15</f>
        <v>0.1</v>
      </c>
      <c r="K26" s="5">
        <f>'Subdecision matrices'!$T$16</f>
        <v>0.1</v>
      </c>
      <c r="L26" s="5">
        <f>'Subdecision matrices'!$U$12</f>
        <v>0.05</v>
      </c>
      <c r="M26" s="5">
        <f>'Subdecision matrices'!$U$13</f>
        <v>0.05</v>
      </c>
      <c r="N26" s="5">
        <f>'Subdecision matrices'!$U$14</f>
        <v>0.05</v>
      </c>
      <c r="O26" s="5">
        <f>'Subdecision matrices'!$U$15</f>
        <v>0.05</v>
      </c>
      <c r="P26" s="5">
        <f>'Subdecision matrices'!$U$16</f>
        <v>0.05</v>
      </c>
      <c r="Q26" s="5">
        <f>'Subdecision matrices'!$V$12</f>
        <v>0.1</v>
      </c>
      <c r="R26" s="5">
        <f>'Subdecision matrices'!$V$13</f>
        <v>0.1</v>
      </c>
      <c r="S26" s="5">
        <f>'Subdecision matrices'!$V$14</f>
        <v>0.1</v>
      </c>
      <c r="T26" s="5">
        <f>'Subdecision matrices'!$V$15</f>
        <v>0.1</v>
      </c>
      <c r="U26" s="5">
        <f>'Subdecision matrices'!$V$16</f>
        <v>0.1</v>
      </c>
      <c r="V26" s="5">
        <f>'Subdecision matrices'!$W$12</f>
        <v>0.1</v>
      </c>
      <c r="W26" s="5">
        <f>'Subdecision matrices'!$W$13</f>
        <v>0.1</v>
      </c>
      <c r="X26" s="5">
        <f>'Subdecision matrices'!$W$14</f>
        <v>0.1</v>
      </c>
      <c r="Y26" s="5">
        <f>'Subdecision matrices'!$W$15</f>
        <v>0.1</v>
      </c>
      <c r="Z26" s="5">
        <f>'Subdecision matrices'!$W$16</f>
        <v>0.1</v>
      </c>
      <c r="AA26" s="5">
        <f>'Subdecision matrices'!$X$12</f>
        <v>0.05</v>
      </c>
      <c r="AB26" s="5">
        <f>'Subdecision matrices'!$X$13</f>
        <v>0.1</v>
      </c>
      <c r="AC26" s="5">
        <f>'Subdecision matrices'!$X$14</f>
        <v>0.1</v>
      </c>
      <c r="AD26" s="5">
        <f>'Subdecision matrices'!$X$15</f>
        <v>0.1</v>
      </c>
      <c r="AE26" s="5">
        <f>'Subdecision matrices'!$X$16</f>
        <v>0.1</v>
      </c>
      <c r="AF26" s="5">
        <f>'Subdecision matrices'!$Y$12</f>
        <v>0.1</v>
      </c>
      <c r="AG26" s="5">
        <f>'Subdecision matrices'!$Y$13</f>
        <v>0.1</v>
      </c>
      <c r="AH26" s="5">
        <f>'Subdecision matrices'!$Y$14</f>
        <v>0.1</v>
      </c>
      <c r="AI26" s="5">
        <f>'Subdecision matrices'!$Y$15</f>
        <v>0.05</v>
      </c>
      <c r="AJ26" s="5">
        <f>'Subdecision matrices'!$Y$16</f>
        <v>0.05</v>
      </c>
      <c r="AK26" s="5">
        <f>'Subdecision matrices'!$Z$12</f>
        <v>0.15</v>
      </c>
      <c r="AL26" s="5">
        <f>'Subdecision matrices'!$Z$13</f>
        <v>0.15</v>
      </c>
      <c r="AM26" s="5">
        <f>'Subdecision matrices'!$Z$14</f>
        <v>0.15</v>
      </c>
      <c r="AN26" s="5">
        <f>'Subdecision matrices'!$Z$15</f>
        <v>0.15</v>
      </c>
      <c r="AO26" s="5">
        <f>'Subdecision matrices'!$Z$16</f>
        <v>0.15</v>
      </c>
      <c r="AP26" s="5">
        <f>'Subdecision matrices'!$AA$12</f>
        <v>0.1</v>
      </c>
      <c r="AQ26" s="5">
        <f>'Subdecision matrices'!$AA$13</f>
        <v>0.1</v>
      </c>
      <c r="AR26" s="5">
        <f>'Subdecision matrices'!$AA$14</f>
        <v>0.1</v>
      </c>
      <c r="AS26" s="5">
        <f>'Subdecision matrices'!$AA$15</f>
        <v>0.1</v>
      </c>
      <c r="AT26" s="5">
        <f>'Subdecision matrices'!$AA$16</f>
        <v>0.15</v>
      </c>
      <c r="AU26" s="5">
        <f>'Subdecision matrices'!$AB$12</f>
        <v>0.15</v>
      </c>
      <c r="AV26" s="5">
        <f>'Subdecision matrices'!$AB$13</f>
        <v>0.1</v>
      </c>
      <c r="AW26" s="5">
        <f>'Subdecision matrices'!$AB$14</f>
        <v>0.1</v>
      </c>
      <c r="AX26" s="5">
        <f>'Subdecision matrices'!$AB$15</f>
        <v>0.15</v>
      </c>
      <c r="AY26" s="5">
        <f>'Subdecision matrices'!$AB$16</f>
        <v>0.1</v>
      </c>
      <c r="AZ26" s="3">
        <f aca="true" t="shared" si="41" ref="AZ26">SUM(L26:AY26)</f>
        <v>4</v>
      </c>
      <c r="BA26" s="3"/>
      <c r="BB26" s="111"/>
      <c r="BC26" s="111"/>
      <c r="BD26" s="111"/>
      <c r="BE26" s="111"/>
      <c r="BF26" s="111"/>
    </row>
    <row r="27" spans="1:58" ht="15">
      <c r="A27" s="94">
        <v>11</v>
      </c>
      <c r="B27" s="19">
        <f>_xlfn.IFERROR(VLOOKUP(Prioritization!G22,'Subdecision matrices'!$B$7:$C$8,2,TRUE),0)</f>
        <v>0</v>
      </c>
      <c r="C27" s="19">
        <f>_xlfn.IFERROR(VLOOKUP(Prioritization!G22,'Subdecision matrices'!$B$7:$D$8,3,TRUE),0)</f>
        <v>0</v>
      </c>
      <c r="D27" s="19">
        <f>_xlfn.IFERROR(VLOOKUP(Prioritization!G22,'Subdecision matrices'!$B$7:$E$8,4,TRUE),0)</f>
        <v>0</v>
      </c>
      <c r="E27" s="19">
        <f>_xlfn.IFERROR(VLOOKUP(Prioritization!G22,'Subdecision matrices'!$B$7:$F$8,5,TRUE),0)</f>
        <v>0</v>
      </c>
      <c r="F27" s="19">
        <f>_xlfn.IFERROR(VLOOKUP(Prioritization!G22,'Subdecision matrices'!$B$7:$G$8,6,TRUE),0)</f>
        <v>0</v>
      </c>
      <c r="G27" s="14">
        <f>VLOOKUP(Prioritization!$H$22,'Subdecision matrices'!$B$12:$C$19,2,TRUE)</f>
        <v>0</v>
      </c>
      <c r="H27" s="14">
        <f>VLOOKUP(Prioritization!$H$22,'Subdecision matrices'!$B$12:$D$19,3,TRUE)</f>
        <v>0</v>
      </c>
      <c r="I27" s="14">
        <f>VLOOKUP(Prioritization!$H$22,'Subdecision matrices'!$B$12:$E$19,4,TRUE)</f>
        <v>0</v>
      </c>
      <c r="J27" s="14">
        <f>VLOOKUP(Prioritization!$H$22,'Subdecision matrices'!$B$12:$F$19,5,TRUE)</f>
        <v>0</v>
      </c>
      <c r="K27" s="14">
        <f>VLOOKUP(Prioritization!$H$22,'Subdecision matrices'!$B$12:$G$19,6,TRUE)</f>
        <v>0</v>
      </c>
      <c r="L27" s="2">
        <f>_xlfn.IFERROR(INDEX('Subdecision matrices'!$C$23:$G$27,MATCH(Prioritization!I22,'Subdecision matrices'!$B$23:$B$27,0),MATCH('CalcEng 2'!$L$6,'Subdecision matrices'!$C$22:$G$22,0)),0)</f>
        <v>0</v>
      </c>
      <c r="M27" s="2">
        <f>_xlfn.IFERROR(INDEX('Subdecision matrices'!$C$23:$G$27,MATCH(Prioritization!I22,'Subdecision matrices'!$B$23:$B$27,0),MATCH('CalcEng 2'!$M$6,'Subdecision matrices'!$C$30:$G$30,0)),0)</f>
        <v>0</v>
      </c>
      <c r="N27" s="2">
        <f>_xlfn.IFERROR(INDEX('Subdecision matrices'!$C$23:$G$27,MATCH(Prioritization!I22,'Subdecision matrices'!$B$23:$B$27,0),MATCH('CalcEng 2'!$N$6,'Subdecision matrices'!$C$22:$G$22,0)),0)</f>
        <v>0</v>
      </c>
      <c r="O27" s="2">
        <f>_xlfn.IFERROR(INDEX('Subdecision matrices'!$C$23:$G$27,MATCH(Prioritization!I22,'Subdecision matrices'!$B$23:$B$27,0),MATCH('CalcEng 2'!$O$6,'Subdecision matrices'!$C$22:$G$22,0)),0)</f>
        <v>0</v>
      </c>
      <c r="P27" s="2">
        <f>_xlfn.IFERROR(INDEX('Subdecision matrices'!$C$23:$G$27,MATCH(Prioritization!I22,'Subdecision matrices'!$B$23:$B$27,0),MATCH('CalcEng 2'!$P$6,'Subdecision matrices'!$C$22:$G$22,0)),0)</f>
        <v>0</v>
      </c>
      <c r="Q27" s="2">
        <f>_xlfn.IFERROR(INDEX('Subdecision matrices'!$C$31:$G$33,MATCH(Prioritization!J22,'Subdecision matrices'!$B$31:$B$33,0),MATCH('CalcEng 2'!$Q$6,'Subdecision matrices'!$C$30:$G$30,0)),0)</f>
        <v>0</v>
      </c>
      <c r="R27" s="2">
        <f>_xlfn.IFERROR(INDEX('Subdecision matrices'!$C$31:$G$33,MATCH(Prioritization!J22,'Subdecision matrices'!$B$31:$B$33,0),MATCH('CalcEng 2'!$R$6,'Subdecision matrices'!$C$30:$G$30,0)),0)</f>
        <v>0</v>
      </c>
      <c r="S27" s="2">
        <f>_xlfn.IFERROR(INDEX('Subdecision matrices'!$C$31:$G$33,MATCH(Prioritization!J22,'Subdecision matrices'!$B$31:$B$33,0),MATCH('CalcEng 2'!$S$6,'Subdecision matrices'!$C$30:$G$30,0)),0)</f>
        <v>0</v>
      </c>
      <c r="T27" s="2">
        <f>_xlfn.IFERROR(INDEX('Subdecision matrices'!$C$31:$G$33,MATCH(Prioritization!J22,'Subdecision matrices'!$B$31:$B$33,0),MATCH('CalcEng 2'!$T$6,'Subdecision matrices'!$C$30:$G$30,0)),0)</f>
        <v>0</v>
      </c>
      <c r="U27" s="2">
        <f>_xlfn.IFERROR(INDEX('Subdecision matrices'!$C$31:$G$33,MATCH(Prioritization!J22,'Subdecision matrices'!$B$31:$B$33,0),MATCH('CalcEng 2'!$U$6,'Subdecision matrices'!$C$30:$G$30,0)),0)</f>
        <v>0</v>
      </c>
      <c r="V27" s="2">
        <f>_xlfn.IFERROR(VLOOKUP(Prioritization!K22,'Subdecision matrices'!$A$37:$C$41,3,TRUE),0)</f>
        <v>0</v>
      </c>
      <c r="W27" s="2">
        <f>_xlfn.IFERROR(VLOOKUP(Prioritization!K22,'Subdecision matrices'!$A$37:$D$41,4),0)</f>
        <v>0</v>
      </c>
      <c r="X27" s="2">
        <f>_xlfn.IFERROR(VLOOKUP(Prioritization!K22,'Subdecision matrices'!$A$37:$E$41,5),0)</f>
        <v>0</v>
      </c>
      <c r="Y27" s="2">
        <f>_xlfn.IFERROR(VLOOKUP(Prioritization!K22,'Subdecision matrices'!$A$37:$F$41,6),0)</f>
        <v>0</v>
      </c>
      <c r="Z27" s="2">
        <f>_xlfn.IFERROR(VLOOKUP(Prioritization!K22,'Subdecision matrices'!$A$37:$G$41,7),0)</f>
        <v>0</v>
      </c>
      <c r="AA27" s="2">
        <f>_xlfn.IFERROR(INDEX('Subdecision matrices'!$K$8:$O$11,MATCH(Prioritization!L22,'Subdecision matrices'!$J$8:$J$11,0),MATCH('CalcEng 2'!$AA$6,'Subdecision matrices'!$K$7:$O$7,0)),0)</f>
        <v>0</v>
      </c>
      <c r="AB27" s="2">
        <f>_xlfn.IFERROR(INDEX('Subdecision matrices'!$K$8:$O$11,MATCH(Prioritization!L22,'Subdecision matrices'!$J$8:$J$11,0),MATCH('CalcEng 2'!$AB$6,'Subdecision matrices'!$K$7:$O$7,0)),0)</f>
        <v>0</v>
      </c>
      <c r="AC27" s="2">
        <f>_xlfn.IFERROR(INDEX('Subdecision matrices'!$K$8:$O$11,MATCH(Prioritization!L22,'Subdecision matrices'!$J$8:$J$11,0),MATCH('CalcEng 2'!$AC$6,'Subdecision matrices'!$K$7:$O$7,0)),0)</f>
        <v>0</v>
      </c>
      <c r="AD27" s="2">
        <f>_xlfn.IFERROR(INDEX('Subdecision matrices'!$K$8:$O$11,MATCH(Prioritization!L22,'Subdecision matrices'!$J$8:$J$11,0),MATCH('CalcEng 2'!$AD$6,'Subdecision matrices'!$K$7:$O$7,0)),0)</f>
        <v>0</v>
      </c>
      <c r="AE27" s="2">
        <f>_xlfn.IFERROR(INDEX('Subdecision matrices'!$K$8:$O$11,MATCH(Prioritization!L22,'Subdecision matrices'!$J$8:$J$11,0),MATCH('CalcEng 2'!$AE$6,'Subdecision matrices'!$K$7:$O$7,0)),0)</f>
        <v>0</v>
      </c>
      <c r="AF27" s="2">
        <f>_xlfn.IFERROR(VLOOKUP(Prioritization!M22,'Subdecision matrices'!$I$15:$K$17,3,TRUE),0)</f>
        <v>0</v>
      </c>
      <c r="AG27" s="2">
        <f>_xlfn.IFERROR(VLOOKUP(Prioritization!M22,'Subdecision matrices'!$I$15:$L$17,4,TRUE),0)</f>
        <v>0</v>
      </c>
      <c r="AH27" s="2">
        <f>_xlfn.IFERROR(VLOOKUP(Prioritization!M22,'Subdecision matrices'!$I$15:$M$17,5,TRUE),0)</f>
        <v>0</v>
      </c>
      <c r="AI27" s="2">
        <f>_xlfn.IFERROR(VLOOKUP(Prioritization!M22,'Subdecision matrices'!$I$15:$N$17,6,TRUE),0)</f>
        <v>0</v>
      </c>
      <c r="AJ27" s="2">
        <f>_xlfn.IFERROR(VLOOKUP(Prioritization!M22,'Subdecision matrices'!$I$15:$O$17,7,TRUE),0)</f>
        <v>0</v>
      </c>
      <c r="AK27" s="2">
        <f>_xlfn.IFERROR(INDEX('Subdecision matrices'!$K$22:$O$24,MATCH(Prioritization!N22,'Subdecision matrices'!$J$22:$J$24,0),MATCH($AK$6,'Subdecision matrices'!$K$21:$O$21,0)),0)</f>
        <v>0</v>
      </c>
      <c r="AL27" s="2">
        <f>_xlfn.IFERROR(INDEX('Subdecision matrices'!$K$22:$O$24,MATCH(Prioritization!N22,'Subdecision matrices'!$J$22:$J$24,0),MATCH($AL$6,'Subdecision matrices'!$K$21:$O$21,0)),0)</f>
        <v>0</v>
      </c>
      <c r="AM27" s="2">
        <f>_xlfn.IFERROR(INDEX('Subdecision matrices'!$K$22:$O$24,MATCH(Prioritization!N22,'Subdecision matrices'!$J$22:$J$24,0),MATCH($AM$6,'Subdecision matrices'!$K$21:$O$21,0)),0)</f>
        <v>0</v>
      </c>
      <c r="AN27" s="2">
        <f>_xlfn.IFERROR(INDEX('Subdecision matrices'!$K$22:$O$24,MATCH(Prioritization!N22,'Subdecision matrices'!$J$22:$J$24,0),MATCH($AN$6,'Subdecision matrices'!$K$21:$O$21,0)),0)</f>
        <v>0</v>
      </c>
      <c r="AO27" s="2">
        <f>_xlfn.IFERROR(INDEX('Subdecision matrices'!$K$22:$O$24,MATCH(Prioritization!N22,'Subdecision matrices'!$J$22:$J$24,0),MATCH($AO$6,'Subdecision matrices'!$K$21:$O$21,0)),0)</f>
        <v>0</v>
      </c>
      <c r="AP27" s="2">
        <f>_xlfn.IFERROR(INDEX('Subdecision matrices'!$K$27:$O$30,MATCH(Prioritization!O22,'Subdecision matrices'!$J$27:$J$30,0),MATCH('CalcEng 2'!$AP$6,'Subdecision matrices'!$K$27:$O$27,0)),0)</f>
        <v>0</v>
      </c>
      <c r="AQ27" s="2">
        <f>_xlfn.IFERROR(INDEX('Subdecision matrices'!$K$27:$O$30,MATCH(Prioritization!O22,'Subdecision matrices'!$J$27:$J$30,0),MATCH('CalcEng 2'!$AQ$6,'Subdecision matrices'!$K$27:$O$27,0)),0)</f>
        <v>0</v>
      </c>
      <c r="AR27" s="2">
        <f>_xlfn.IFERROR(INDEX('Subdecision matrices'!$K$27:$O$30,MATCH(Prioritization!O22,'Subdecision matrices'!$J$27:$J$30,0),MATCH('CalcEng 2'!$AR$6,'Subdecision matrices'!$K$27:$O$27,0)),0)</f>
        <v>0</v>
      </c>
      <c r="AS27" s="2">
        <f>_xlfn.IFERROR(INDEX('Subdecision matrices'!$K$27:$O$30,MATCH(Prioritization!O22,'Subdecision matrices'!$J$27:$J$30,0),MATCH('CalcEng 2'!$AS$6,'Subdecision matrices'!$K$27:$O$27,0)),0)</f>
        <v>0</v>
      </c>
      <c r="AT27" s="2">
        <f>_xlfn.IFERROR(INDEX('Subdecision matrices'!$K$27:$O$30,MATCH(Prioritization!O22,'Subdecision matrices'!$J$27:$J$30,0),MATCH('CalcEng 2'!$AT$6,'Subdecision matrices'!$K$27:$O$27,0)),0)</f>
        <v>0</v>
      </c>
      <c r="AU27" s="2">
        <f>_xlfn.IFERROR(INDEX('Subdecision matrices'!$K$34:$O$36,MATCH(Prioritization!P22,'Subdecision matrices'!$J$34:$J$36,0),MATCH('CalcEng 2'!$AU$6,'Subdecision matrices'!$K$33:$O$33,0)),0)</f>
        <v>0</v>
      </c>
      <c r="AV27" s="2">
        <f>_xlfn.IFERROR(INDEX('Subdecision matrices'!$K$34:$O$36,MATCH(Prioritization!P22,'Subdecision matrices'!$J$34:$J$36,0),MATCH('CalcEng 2'!$AV$6,'Subdecision matrices'!$K$33:$O$33,0)),0)</f>
        <v>0</v>
      </c>
      <c r="AW27" s="2">
        <f>_xlfn.IFERROR(INDEX('Subdecision matrices'!$K$34:$O$36,MATCH(Prioritization!P22,'Subdecision matrices'!$J$34:$J$36,0),MATCH('CalcEng 2'!$AW$6,'Subdecision matrices'!$K$33:$O$33,0)),0)</f>
        <v>0</v>
      </c>
      <c r="AX27" s="2">
        <f>_xlfn.IFERROR(INDEX('Subdecision matrices'!$K$34:$O$36,MATCH(Prioritization!P22,'Subdecision matrices'!$J$34:$J$36,0),MATCH('CalcEng 2'!$AX$6,'Subdecision matrices'!$K$33:$O$33,0)),0)</f>
        <v>0</v>
      </c>
      <c r="AY27" s="2">
        <f>_xlfn.IFERROR(INDEX('Subdecision matrices'!$K$34:$O$36,MATCH(Prioritization!P22,'Subdecision matrices'!$J$34:$J$36,0),MATCH('CalcEng 2'!$AY$6,'Subdecision matrices'!$K$33:$O$33,0)),0)</f>
        <v>0</v>
      </c>
      <c r="AZ27" s="2"/>
      <c r="BA27" s="2"/>
      <c r="BB27" s="110">
        <f aca="true" t="shared" si="42" ref="BB27">((B27*B28)+(G27*G28)+(L27*L28)+(Q27*Q28)+(V27*V28)+(AA27*AA28)+(AF28*AF27)+(AK27*AK28)+(AP27*AP28)+(AU27*AU28))*10</f>
        <v>0</v>
      </c>
      <c r="BC27" s="110">
        <f aca="true" t="shared" si="43" ref="BC27">((C27*C28)+(H27*H28)+(M27*M28)+(R27*R28)+(W27*W28)+(AB27*AB28)+(AG28*AG27)+(AL27*AL28)+(AQ27*AQ28)+(AV27*AV28))*10</f>
        <v>0</v>
      </c>
      <c r="BD27" s="110">
        <f aca="true" t="shared" si="44" ref="BD27">((D27*D28)+(I27*I28)+(N27*N28)+(S27*S28)+(X27*X28)+(AC27*AC28)+(AH28*AH27)+(AM27*AM28)+(AR27*AR28)+(AW27*AW28))*10</f>
        <v>0</v>
      </c>
      <c r="BE27" s="110">
        <f aca="true" t="shared" si="45" ref="BE27">((E27*E28)+(J27*J28)+(O27*O28)+(T27*T28)+(Y27*Y28)+(AD27*AD28)+(AI28*AI27)+(AN27*AN28)+(AS27*AS28)+(AX27*AX28))*10</f>
        <v>0</v>
      </c>
      <c r="BF27" s="110">
        <f aca="true" t="shared" si="46" ref="BF27">((F27*F28)+(K27*K28)+(P27*P28)+(U27*U28)+(Z27*Z28)+(AE27*AE28)+(AJ28*AJ27)+(AO27*AO28)+(AT27*AT28)+(AY27*AY28))*10</f>
        <v>0</v>
      </c>
    </row>
    <row r="28" spans="1:58" ht="15.75" thickBot="1">
      <c r="A28" s="94"/>
      <c r="B28" s="5">
        <f>'Subdecision matrices'!$S$12</f>
        <v>0.1</v>
      </c>
      <c r="C28" s="5">
        <f>'Subdecision matrices'!$S$13</f>
        <v>0.1</v>
      </c>
      <c r="D28" s="5">
        <f>'Subdecision matrices'!$S$14</f>
        <v>0.1</v>
      </c>
      <c r="E28" s="5">
        <f>'Subdecision matrices'!$S$15</f>
        <v>0.1</v>
      </c>
      <c r="F28" s="5">
        <f>'Subdecision matrices'!$S$16</f>
        <v>0.1</v>
      </c>
      <c r="G28" s="5">
        <f>'Subdecision matrices'!$T$12</f>
        <v>0.1</v>
      </c>
      <c r="H28" s="5">
        <f>'Subdecision matrices'!$T$13</f>
        <v>0.1</v>
      </c>
      <c r="I28" s="5">
        <f>'Subdecision matrices'!$T$14</f>
        <v>0.1</v>
      </c>
      <c r="J28" s="5">
        <f>'Subdecision matrices'!$T$15</f>
        <v>0.1</v>
      </c>
      <c r="K28" s="5">
        <f>'Subdecision matrices'!$T$16</f>
        <v>0.1</v>
      </c>
      <c r="L28" s="5">
        <f>'Subdecision matrices'!$U$12</f>
        <v>0.05</v>
      </c>
      <c r="M28" s="5">
        <f>'Subdecision matrices'!$U$13</f>
        <v>0.05</v>
      </c>
      <c r="N28" s="5">
        <f>'Subdecision matrices'!$U$14</f>
        <v>0.05</v>
      </c>
      <c r="O28" s="5">
        <f>'Subdecision matrices'!$U$15</f>
        <v>0.05</v>
      </c>
      <c r="P28" s="5">
        <f>'Subdecision matrices'!$U$16</f>
        <v>0.05</v>
      </c>
      <c r="Q28" s="5">
        <f>'Subdecision matrices'!$V$12</f>
        <v>0.1</v>
      </c>
      <c r="R28" s="5">
        <f>'Subdecision matrices'!$V$13</f>
        <v>0.1</v>
      </c>
      <c r="S28" s="5">
        <f>'Subdecision matrices'!$V$14</f>
        <v>0.1</v>
      </c>
      <c r="T28" s="5">
        <f>'Subdecision matrices'!$V$15</f>
        <v>0.1</v>
      </c>
      <c r="U28" s="5">
        <f>'Subdecision matrices'!$V$16</f>
        <v>0.1</v>
      </c>
      <c r="V28" s="5">
        <f>'Subdecision matrices'!$W$12</f>
        <v>0.1</v>
      </c>
      <c r="W28" s="5">
        <f>'Subdecision matrices'!$W$13</f>
        <v>0.1</v>
      </c>
      <c r="X28" s="5">
        <f>'Subdecision matrices'!$W$14</f>
        <v>0.1</v>
      </c>
      <c r="Y28" s="5">
        <f>'Subdecision matrices'!$W$15</f>
        <v>0.1</v>
      </c>
      <c r="Z28" s="5">
        <f>'Subdecision matrices'!$W$16</f>
        <v>0.1</v>
      </c>
      <c r="AA28" s="5">
        <f>'Subdecision matrices'!$X$12</f>
        <v>0.05</v>
      </c>
      <c r="AB28" s="5">
        <f>'Subdecision matrices'!$X$13</f>
        <v>0.1</v>
      </c>
      <c r="AC28" s="5">
        <f>'Subdecision matrices'!$X$14</f>
        <v>0.1</v>
      </c>
      <c r="AD28" s="5">
        <f>'Subdecision matrices'!$X$15</f>
        <v>0.1</v>
      </c>
      <c r="AE28" s="5">
        <f>'Subdecision matrices'!$X$16</f>
        <v>0.1</v>
      </c>
      <c r="AF28" s="5">
        <f>'Subdecision matrices'!$Y$12</f>
        <v>0.1</v>
      </c>
      <c r="AG28" s="5">
        <f>'Subdecision matrices'!$Y$13</f>
        <v>0.1</v>
      </c>
      <c r="AH28" s="5">
        <f>'Subdecision matrices'!$Y$14</f>
        <v>0.1</v>
      </c>
      <c r="AI28" s="5">
        <f>'Subdecision matrices'!$Y$15</f>
        <v>0.05</v>
      </c>
      <c r="AJ28" s="5">
        <f>'Subdecision matrices'!$Y$16</f>
        <v>0.05</v>
      </c>
      <c r="AK28" s="5">
        <f>'Subdecision matrices'!$Z$12</f>
        <v>0.15</v>
      </c>
      <c r="AL28" s="5">
        <f>'Subdecision matrices'!$Z$13</f>
        <v>0.15</v>
      </c>
      <c r="AM28" s="5">
        <f>'Subdecision matrices'!$Z$14</f>
        <v>0.15</v>
      </c>
      <c r="AN28" s="5">
        <f>'Subdecision matrices'!$Z$15</f>
        <v>0.15</v>
      </c>
      <c r="AO28" s="5">
        <f>'Subdecision matrices'!$Z$16</f>
        <v>0.15</v>
      </c>
      <c r="AP28" s="5">
        <f>'Subdecision matrices'!$AA$12</f>
        <v>0.1</v>
      </c>
      <c r="AQ28" s="5">
        <f>'Subdecision matrices'!$AA$13</f>
        <v>0.1</v>
      </c>
      <c r="AR28" s="5">
        <f>'Subdecision matrices'!$AA$14</f>
        <v>0.1</v>
      </c>
      <c r="AS28" s="5">
        <f>'Subdecision matrices'!$AA$15</f>
        <v>0.1</v>
      </c>
      <c r="AT28" s="5">
        <f>'Subdecision matrices'!$AA$16</f>
        <v>0.15</v>
      </c>
      <c r="AU28" s="5">
        <f>'Subdecision matrices'!$AB$12</f>
        <v>0.15</v>
      </c>
      <c r="AV28" s="5">
        <f>'Subdecision matrices'!$AB$13</f>
        <v>0.1</v>
      </c>
      <c r="AW28" s="5">
        <f>'Subdecision matrices'!$AB$14</f>
        <v>0.1</v>
      </c>
      <c r="AX28" s="5">
        <f>'Subdecision matrices'!$AB$15</f>
        <v>0.15</v>
      </c>
      <c r="AY28" s="5">
        <f>'Subdecision matrices'!$AB$16</f>
        <v>0.1</v>
      </c>
      <c r="AZ28" s="3">
        <f aca="true" t="shared" si="47" ref="AZ28">SUM(L28:AY28)</f>
        <v>4</v>
      </c>
      <c r="BA28" s="3"/>
      <c r="BB28" s="111"/>
      <c r="BC28" s="111"/>
      <c r="BD28" s="111"/>
      <c r="BE28" s="111"/>
      <c r="BF28" s="111"/>
    </row>
    <row r="29" spans="1:58" ht="15">
      <c r="A29" s="94">
        <v>12</v>
      </c>
      <c r="B29" s="19">
        <f>_xlfn.IFERROR(VLOOKUP(Prioritization!G23,'Subdecision matrices'!$B$7:$C$8,2,TRUE),0)</f>
        <v>0</v>
      </c>
      <c r="C29" s="19">
        <f>_xlfn.IFERROR(VLOOKUP(Prioritization!G23,'Subdecision matrices'!$B$7:$D$8,3,TRUE),0)</f>
        <v>0</v>
      </c>
      <c r="D29" s="19">
        <f>_xlfn.IFERROR(VLOOKUP(Prioritization!G23,'Subdecision matrices'!$B$7:$E$8,4,TRUE),0)</f>
        <v>0</v>
      </c>
      <c r="E29" s="19">
        <f>_xlfn.IFERROR(VLOOKUP(Prioritization!G23,'Subdecision matrices'!$B$7:$F$8,5,TRUE),0)</f>
        <v>0</v>
      </c>
      <c r="F29" s="19">
        <f>_xlfn.IFERROR(VLOOKUP(Prioritization!G23,'Subdecision matrices'!$B$7:$G$8,6,TRUE),0)</f>
        <v>0</v>
      </c>
      <c r="G29" s="14">
        <f>VLOOKUP(Prioritization!$H$23,'Subdecision matrices'!$B$12:$C$19,2,TRUE)</f>
        <v>0</v>
      </c>
      <c r="H29" s="14">
        <f>VLOOKUP(Prioritization!$H$23,'Subdecision matrices'!$B$12:$D$19,3,TRUE)</f>
        <v>0</v>
      </c>
      <c r="I29" s="14">
        <f>VLOOKUP(Prioritization!$H$23,'Subdecision matrices'!$B$12:$E$19,4,TRUE)</f>
        <v>0</v>
      </c>
      <c r="J29" s="14">
        <f>VLOOKUP(Prioritization!$H$23,'Subdecision matrices'!$B$12:$F$19,5,TRUE)</f>
        <v>0</v>
      </c>
      <c r="K29" s="14">
        <f>VLOOKUP(Prioritization!$H$23,'Subdecision matrices'!$B$12:$G$19,6,TRUE)</f>
        <v>0</v>
      </c>
      <c r="L29" s="2">
        <f>_xlfn.IFERROR(INDEX('Subdecision matrices'!$C$23:$G$27,MATCH(Prioritization!I23,'Subdecision matrices'!$B$23:$B$27,0),MATCH('CalcEng 2'!$L$6,'Subdecision matrices'!$C$22:$G$22,0)),0)</f>
        <v>0</v>
      </c>
      <c r="M29" s="2">
        <f>_xlfn.IFERROR(INDEX('Subdecision matrices'!$C$23:$G$27,MATCH(Prioritization!I23,'Subdecision matrices'!$B$23:$B$27,0),MATCH('CalcEng 2'!$M$6,'Subdecision matrices'!$C$30:$G$30,0)),0)</f>
        <v>0</v>
      </c>
      <c r="N29" s="2">
        <f>_xlfn.IFERROR(INDEX('Subdecision matrices'!$C$23:$G$27,MATCH(Prioritization!I23,'Subdecision matrices'!$B$23:$B$27,0),MATCH('CalcEng 2'!$N$6,'Subdecision matrices'!$C$22:$G$22,0)),0)</f>
        <v>0</v>
      </c>
      <c r="O29" s="2">
        <f>_xlfn.IFERROR(INDEX('Subdecision matrices'!$C$23:$G$27,MATCH(Prioritization!I23,'Subdecision matrices'!$B$23:$B$27,0),MATCH('CalcEng 2'!$O$6,'Subdecision matrices'!$C$22:$G$22,0)),0)</f>
        <v>0</v>
      </c>
      <c r="P29" s="2">
        <f>_xlfn.IFERROR(INDEX('Subdecision matrices'!$C$23:$G$27,MATCH(Prioritization!I23,'Subdecision matrices'!$B$23:$B$27,0),MATCH('CalcEng 2'!$P$6,'Subdecision matrices'!$C$22:$G$22,0)),0)</f>
        <v>0</v>
      </c>
      <c r="Q29" s="2">
        <f>_xlfn.IFERROR(INDEX('Subdecision matrices'!$C$31:$G$33,MATCH(Prioritization!J23,'Subdecision matrices'!$B$31:$B$33,0),MATCH('CalcEng 2'!$Q$6,'Subdecision matrices'!$C$30:$G$30,0)),0)</f>
        <v>0</v>
      </c>
      <c r="R29" s="2">
        <f>_xlfn.IFERROR(INDEX('Subdecision matrices'!$C$31:$G$33,MATCH(Prioritization!J23,'Subdecision matrices'!$B$31:$B$33,0),MATCH('CalcEng 2'!$R$6,'Subdecision matrices'!$C$30:$G$30,0)),0)</f>
        <v>0</v>
      </c>
      <c r="S29" s="2">
        <f>_xlfn.IFERROR(INDEX('Subdecision matrices'!$C$31:$G$33,MATCH(Prioritization!J23,'Subdecision matrices'!$B$31:$B$33,0),MATCH('CalcEng 2'!$S$6,'Subdecision matrices'!$C$30:$G$30,0)),0)</f>
        <v>0</v>
      </c>
      <c r="T29" s="2">
        <f>_xlfn.IFERROR(INDEX('Subdecision matrices'!$C$31:$G$33,MATCH(Prioritization!J23,'Subdecision matrices'!$B$31:$B$33,0),MATCH('CalcEng 2'!$T$6,'Subdecision matrices'!$C$30:$G$30,0)),0)</f>
        <v>0</v>
      </c>
      <c r="U29" s="2">
        <f>_xlfn.IFERROR(INDEX('Subdecision matrices'!$C$31:$G$33,MATCH(Prioritization!J23,'Subdecision matrices'!$B$31:$B$33,0),MATCH('CalcEng 2'!$U$6,'Subdecision matrices'!$C$30:$G$30,0)),0)</f>
        <v>0</v>
      </c>
      <c r="V29" s="2">
        <f>_xlfn.IFERROR(VLOOKUP(Prioritization!K23,'Subdecision matrices'!$A$37:$C$41,3,TRUE),0)</f>
        <v>0</v>
      </c>
      <c r="W29" s="2">
        <f>_xlfn.IFERROR(VLOOKUP(Prioritization!K23,'Subdecision matrices'!$A$37:$D$41,4),0)</f>
        <v>0</v>
      </c>
      <c r="X29" s="2">
        <f>_xlfn.IFERROR(VLOOKUP(Prioritization!K23,'Subdecision matrices'!$A$37:$E$41,5),0)</f>
        <v>0</v>
      </c>
      <c r="Y29" s="2">
        <f>_xlfn.IFERROR(VLOOKUP(Prioritization!K23,'Subdecision matrices'!$A$37:$F$41,6),0)</f>
        <v>0</v>
      </c>
      <c r="Z29" s="2">
        <f>_xlfn.IFERROR(VLOOKUP(Prioritization!K23,'Subdecision matrices'!$A$37:$G$41,7),0)</f>
        <v>0</v>
      </c>
      <c r="AA29" s="2">
        <f>_xlfn.IFERROR(INDEX('Subdecision matrices'!$K$8:$O$11,MATCH(Prioritization!L23,'Subdecision matrices'!$J$8:$J$11,0),MATCH('CalcEng 2'!$AA$6,'Subdecision matrices'!$K$7:$O$7,0)),0)</f>
        <v>0</v>
      </c>
      <c r="AB29" s="2">
        <f>_xlfn.IFERROR(INDEX('Subdecision matrices'!$K$8:$O$11,MATCH(Prioritization!L23,'Subdecision matrices'!$J$8:$J$11,0),MATCH('CalcEng 2'!$AB$6,'Subdecision matrices'!$K$7:$O$7,0)),0)</f>
        <v>0</v>
      </c>
      <c r="AC29" s="2">
        <f>_xlfn.IFERROR(INDEX('Subdecision matrices'!$K$8:$O$11,MATCH(Prioritization!L23,'Subdecision matrices'!$J$8:$J$11,0),MATCH('CalcEng 2'!$AC$6,'Subdecision matrices'!$K$7:$O$7,0)),0)</f>
        <v>0</v>
      </c>
      <c r="AD29" s="2">
        <f>_xlfn.IFERROR(INDEX('Subdecision matrices'!$K$8:$O$11,MATCH(Prioritization!L23,'Subdecision matrices'!$J$8:$J$11,0),MATCH('CalcEng 2'!$AD$6,'Subdecision matrices'!$K$7:$O$7,0)),0)</f>
        <v>0</v>
      </c>
      <c r="AE29" s="2">
        <f>_xlfn.IFERROR(INDEX('Subdecision matrices'!$K$8:$O$11,MATCH(Prioritization!L23,'Subdecision matrices'!$J$8:$J$11,0),MATCH('CalcEng 2'!$AE$6,'Subdecision matrices'!$K$7:$O$7,0)),0)</f>
        <v>0</v>
      </c>
      <c r="AF29" s="2">
        <f>_xlfn.IFERROR(VLOOKUP(Prioritization!M23,'Subdecision matrices'!$I$15:$K$17,3,TRUE),0)</f>
        <v>0</v>
      </c>
      <c r="AG29" s="2">
        <f>_xlfn.IFERROR(VLOOKUP(Prioritization!M23,'Subdecision matrices'!$I$15:$L$17,4,TRUE),0)</f>
        <v>0</v>
      </c>
      <c r="AH29" s="2">
        <f>_xlfn.IFERROR(VLOOKUP(Prioritization!M23,'Subdecision matrices'!$I$15:$M$17,5,TRUE),0)</f>
        <v>0</v>
      </c>
      <c r="AI29" s="2">
        <f>_xlfn.IFERROR(VLOOKUP(Prioritization!M23,'Subdecision matrices'!$I$15:$N$17,6,TRUE),0)</f>
        <v>0</v>
      </c>
      <c r="AJ29" s="2">
        <f>_xlfn.IFERROR(VLOOKUP(Prioritization!M23,'Subdecision matrices'!$I$15:$O$17,7,TRUE),0)</f>
        <v>0</v>
      </c>
      <c r="AK29" s="2">
        <f>_xlfn.IFERROR(INDEX('Subdecision matrices'!$K$22:$O$24,MATCH(Prioritization!N23,'Subdecision matrices'!$J$22:$J$24,0),MATCH($AK$6,'Subdecision matrices'!$K$21:$O$21,0)),0)</f>
        <v>0</v>
      </c>
      <c r="AL29" s="2">
        <f>_xlfn.IFERROR(INDEX('Subdecision matrices'!$K$22:$O$24,MATCH(Prioritization!N23,'Subdecision matrices'!$J$22:$J$24,0),MATCH($AL$6,'Subdecision matrices'!$K$21:$O$21,0)),0)</f>
        <v>0</v>
      </c>
      <c r="AM29" s="2">
        <f>_xlfn.IFERROR(INDEX('Subdecision matrices'!$K$22:$O$24,MATCH(Prioritization!N23,'Subdecision matrices'!$J$22:$J$24,0),MATCH($AM$6,'Subdecision matrices'!$K$21:$O$21,0)),0)</f>
        <v>0</v>
      </c>
      <c r="AN29" s="2">
        <f>_xlfn.IFERROR(INDEX('Subdecision matrices'!$K$22:$O$24,MATCH(Prioritization!N23,'Subdecision matrices'!$J$22:$J$24,0),MATCH($AN$6,'Subdecision matrices'!$K$21:$O$21,0)),0)</f>
        <v>0</v>
      </c>
      <c r="AO29" s="2">
        <f>_xlfn.IFERROR(INDEX('Subdecision matrices'!$K$22:$O$24,MATCH(Prioritization!N23,'Subdecision matrices'!$J$22:$J$24,0),MATCH($AO$6,'Subdecision matrices'!$K$21:$O$21,0)),0)</f>
        <v>0</v>
      </c>
      <c r="AP29" s="2">
        <f>_xlfn.IFERROR(INDEX('Subdecision matrices'!$K$27:$O$30,MATCH(Prioritization!O23,'Subdecision matrices'!$J$27:$J$30,0),MATCH('CalcEng 2'!$AP$6,'Subdecision matrices'!$K$27:$O$27,0)),0)</f>
        <v>0</v>
      </c>
      <c r="AQ29" s="2">
        <f>_xlfn.IFERROR(INDEX('Subdecision matrices'!$K$27:$O$30,MATCH(Prioritization!O23,'Subdecision matrices'!$J$27:$J$30,0),MATCH('CalcEng 2'!$AQ$6,'Subdecision matrices'!$K$27:$O$27,0)),0)</f>
        <v>0</v>
      </c>
      <c r="AR29" s="2">
        <f>_xlfn.IFERROR(INDEX('Subdecision matrices'!$K$27:$O$30,MATCH(Prioritization!O23,'Subdecision matrices'!$J$27:$J$30,0),MATCH('CalcEng 2'!$AR$6,'Subdecision matrices'!$K$27:$O$27,0)),0)</f>
        <v>0</v>
      </c>
      <c r="AS29" s="2">
        <f>_xlfn.IFERROR(INDEX('Subdecision matrices'!$K$27:$O$30,MATCH(Prioritization!O23,'Subdecision matrices'!$J$27:$J$30,0),MATCH('CalcEng 2'!$AS$6,'Subdecision matrices'!$K$27:$O$27,0)),0)</f>
        <v>0</v>
      </c>
      <c r="AT29" s="2">
        <f>_xlfn.IFERROR(INDEX('Subdecision matrices'!$K$27:$O$30,MATCH(Prioritization!O23,'Subdecision matrices'!$J$27:$J$30,0),MATCH('CalcEng 2'!$AT$6,'Subdecision matrices'!$K$27:$O$27,0)),0)</f>
        <v>0</v>
      </c>
      <c r="AU29" s="2">
        <f>_xlfn.IFERROR(INDEX('Subdecision matrices'!$K$34:$O$36,MATCH(Prioritization!P23,'Subdecision matrices'!$J$34:$J$36,0),MATCH('CalcEng 2'!$AU$6,'Subdecision matrices'!$K$33:$O$33,0)),0)</f>
        <v>0</v>
      </c>
      <c r="AV29" s="2">
        <f>_xlfn.IFERROR(INDEX('Subdecision matrices'!$K$34:$O$36,MATCH(Prioritization!P23,'Subdecision matrices'!$J$34:$J$36,0),MATCH('CalcEng 2'!$AV$6,'Subdecision matrices'!$K$33:$O$33,0)),0)</f>
        <v>0</v>
      </c>
      <c r="AW29" s="2">
        <f>_xlfn.IFERROR(INDEX('Subdecision matrices'!$K$34:$O$36,MATCH(Prioritization!P23,'Subdecision matrices'!$J$34:$J$36,0),MATCH('CalcEng 2'!$AW$6,'Subdecision matrices'!$K$33:$O$33,0)),0)</f>
        <v>0</v>
      </c>
      <c r="AX29" s="2">
        <f>_xlfn.IFERROR(INDEX('Subdecision matrices'!$K$34:$O$36,MATCH(Prioritization!P23,'Subdecision matrices'!$J$34:$J$36,0),MATCH('CalcEng 2'!$AX$6,'Subdecision matrices'!$K$33:$O$33,0)),0)</f>
        <v>0</v>
      </c>
      <c r="AY29" s="2">
        <f>_xlfn.IFERROR(INDEX('Subdecision matrices'!$K$34:$O$36,MATCH(Prioritization!P23,'Subdecision matrices'!$J$34:$J$36,0),MATCH('CalcEng 2'!$AY$6,'Subdecision matrices'!$K$33:$O$33,0)),0)</f>
        <v>0</v>
      </c>
      <c r="AZ29" s="2"/>
      <c r="BA29" s="2"/>
      <c r="BB29" s="110">
        <f aca="true" t="shared" si="48" ref="BB29">((B29*B30)+(G29*G30)+(L29*L30)+(Q29*Q30)+(V29*V30)+(AA29*AA30)+(AF30*AF29)+(AK29*AK30)+(AP29*AP30)+(AU29*AU30))*10</f>
        <v>0</v>
      </c>
      <c r="BC29" s="110">
        <f aca="true" t="shared" si="49" ref="BC29">((C29*C30)+(H29*H30)+(M29*M30)+(R29*R30)+(W29*W30)+(AB29*AB30)+(AG30*AG29)+(AL29*AL30)+(AQ29*AQ30)+(AV29*AV30))*10</f>
        <v>0</v>
      </c>
      <c r="BD29" s="110">
        <f aca="true" t="shared" si="50" ref="BD29">((D29*D30)+(I29*I30)+(N29*N30)+(S29*S30)+(X29*X30)+(AC29*AC30)+(AH30*AH29)+(AM29*AM30)+(AR29*AR30)+(AW29*AW30))*10</f>
        <v>0</v>
      </c>
      <c r="BE29" s="110">
        <f aca="true" t="shared" si="51" ref="BE29">((E29*E30)+(J29*J30)+(O29*O30)+(T29*T30)+(Y29*Y30)+(AD29*AD30)+(AI30*AI29)+(AN29*AN30)+(AS29*AS30)+(AX29*AX30))*10</f>
        <v>0</v>
      </c>
      <c r="BF29" s="110">
        <f aca="true" t="shared" si="52" ref="BF29">((F29*F30)+(K29*K30)+(P29*P30)+(U29*U30)+(Z29*Z30)+(AE29*AE30)+(AJ30*AJ29)+(AO29*AO30)+(AT29*AT30)+(AY29*AY30))*10</f>
        <v>0</v>
      </c>
    </row>
    <row r="30" spans="1:58" ht="15.75" thickBot="1">
      <c r="A30" s="94"/>
      <c r="B30" s="5">
        <f>'Subdecision matrices'!$S$12</f>
        <v>0.1</v>
      </c>
      <c r="C30" s="5">
        <f>'Subdecision matrices'!$S$13</f>
        <v>0.1</v>
      </c>
      <c r="D30" s="5">
        <f>'Subdecision matrices'!$S$14</f>
        <v>0.1</v>
      </c>
      <c r="E30" s="5">
        <f>'Subdecision matrices'!$S$15</f>
        <v>0.1</v>
      </c>
      <c r="F30" s="5">
        <f>'Subdecision matrices'!$S$16</f>
        <v>0.1</v>
      </c>
      <c r="G30" s="5">
        <f>'Subdecision matrices'!$T$12</f>
        <v>0.1</v>
      </c>
      <c r="H30" s="5">
        <f>'Subdecision matrices'!$T$13</f>
        <v>0.1</v>
      </c>
      <c r="I30" s="5">
        <f>'Subdecision matrices'!$T$14</f>
        <v>0.1</v>
      </c>
      <c r="J30" s="5">
        <f>'Subdecision matrices'!$T$15</f>
        <v>0.1</v>
      </c>
      <c r="K30" s="5">
        <f>'Subdecision matrices'!$T$16</f>
        <v>0.1</v>
      </c>
      <c r="L30" s="5">
        <f>'Subdecision matrices'!$U$12</f>
        <v>0.05</v>
      </c>
      <c r="M30" s="5">
        <f>'Subdecision matrices'!$U$13</f>
        <v>0.05</v>
      </c>
      <c r="N30" s="5">
        <f>'Subdecision matrices'!$U$14</f>
        <v>0.05</v>
      </c>
      <c r="O30" s="5">
        <f>'Subdecision matrices'!$U$15</f>
        <v>0.05</v>
      </c>
      <c r="P30" s="5">
        <f>'Subdecision matrices'!$U$16</f>
        <v>0.05</v>
      </c>
      <c r="Q30" s="5">
        <f>'Subdecision matrices'!$V$12</f>
        <v>0.1</v>
      </c>
      <c r="R30" s="5">
        <f>'Subdecision matrices'!$V$13</f>
        <v>0.1</v>
      </c>
      <c r="S30" s="5">
        <f>'Subdecision matrices'!$V$14</f>
        <v>0.1</v>
      </c>
      <c r="T30" s="5">
        <f>'Subdecision matrices'!$V$15</f>
        <v>0.1</v>
      </c>
      <c r="U30" s="5">
        <f>'Subdecision matrices'!$V$16</f>
        <v>0.1</v>
      </c>
      <c r="V30" s="5">
        <f>'Subdecision matrices'!$W$12</f>
        <v>0.1</v>
      </c>
      <c r="W30" s="5">
        <f>'Subdecision matrices'!$W$13</f>
        <v>0.1</v>
      </c>
      <c r="X30" s="5">
        <f>'Subdecision matrices'!$W$14</f>
        <v>0.1</v>
      </c>
      <c r="Y30" s="5">
        <f>'Subdecision matrices'!$W$15</f>
        <v>0.1</v>
      </c>
      <c r="Z30" s="5">
        <f>'Subdecision matrices'!$W$16</f>
        <v>0.1</v>
      </c>
      <c r="AA30" s="5">
        <f>'Subdecision matrices'!$X$12</f>
        <v>0.05</v>
      </c>
      <c r="AB30" s="5">
        <f>'Subdecision matrices'!$X$13</f>
        <v>0.1</v>
      </c>
      <c r="AC30" s="5">
        <f>'Subdecision matrices'!$X$14</f>
        <v>0.1</v>
      </c>
      <c r="AD30" s="5">
        <f>'Subdecision matrices'!$X$15</f>
        <v>0.1</v>
      </c>
      <c r="AE30" s="5">
        <f>'Subdecision matrices'!$X$16</f>
        <v>0.1</v>
      </c>
      <c r="AF30" s="5">
        <f>'Subdecision matrices'!$Y$12</f>
        <v>0.1</v>
      </c>
      <c r="AG30" s="5">
        <f>'Subdecision matrices'!$Y$13</f>
        <v>0.1</v>
      </c>
      <c r="AH30" s="5">
        <f>'Subdecision matrices'!$Y$14</f>
        <v>0.1</v>
      </c>
      <c r="AI30" s="5">
        <f>'Subdecision matrices'!$Y$15</f>
        <v>0.05</v>
      </c>
      <c r="AJ30" s="5">
        <f>'Subdecision matrices'!$Y$16</f>
        <v>0.05</v>
      </c>
      <c r="AK30" s="5">
        <f>'Subdecision matrices'!$Z$12</f>
        <v>0.15</v>
      </c>
      <c r="AL30" s="5">
        <f>'Subdecision matrices'!$Z$13</f>
        <v>0.15</v>
      </c>
      <c r="AM30" s="5">
        <f>'Subdecision matrices'!$Z$14</f>
        <v>0.15</v>
      </c>
      <c r="AN30" s="5">
        <f>'Subdecision matrices'!$Z$15</f>
        <v>0.15</v>
      </c>
      <c r="AO30" s="5">
        <f>'Subdecision matrices'!$Z$16</f>
        <v>0.15</v>
      </c>
      <c r="AP30" s="5">
        <f>'Subdecision matrices'!$AA$12</f>
        <v>0.1</v>
      </c>
      <c r="AQ30" s="5">
        <f>'Subdecision matrices'!$AA$13</f>
        <v>0.1</v>
      </c>
      <c r="AR30" s="5">
        <f>'Subdecision matrices'!$AA$14</f>
        <v>0.1</v>
      </c>
      <c r="AS30" s="5">
        <f>'Subdecision matrices'!$AA$15</f>
        <v>0.1</v>
      </c>
      <c r="AT30" s="5">
        <f>'Subdecision matrices'!$AA$16</f>
        <v>0.15</v>
      </c>
      <c r="AU30" s="5">
        <f>'Subdecision matrices'!$AB$12</f>
        <v>0.15</v>
      </c>
      <c r="AV30" s="5">
        <f>'Subdecision matrices'!$AB$13</f>
        <v>0.1</v>
      </c>
      <c r="AW30" s="5">
        <f>'Subdecision matrices'!$AB$14</f>
        <v>0.1</v>
      </c>
      <c r="AX30" s="5">
        <f>'Subdecision matrices'!$AB$15</f>
        <v>0.15</v>
      </c>
      <c r="AY30" s="5">
        <f>'Subdecision matrices'!$AB$16</f>
        <v>0.1</v>
      </c>
      <c r="AZ30" s="3">
        <f aca="true" t="shared" si="53" ref="AZ30">SUM(L30:AY30)</f>
        <v>4</v>
      </c>
      <c r="BA30" s="3"/>
      <c r="BB30" s="111"/>
      <c r="BC30" s="111"/>
      <c r="BD30" s="111"/>
      <c r="BE30" s="111"/>
      <c r="BF30" s="111"/>
    </row>
    <row r="31" spans="1:58" ht="15">
      <c r="A31" s="94">
        <v>13</v>
      </c>
      <c r="B31" s="19">
        <f>_xlfn.IFERROR(VLOOKUP(Prioritization!G24,'Subdecision matrices'!$B$7:$C$8,2,TRUE),0)</f>
        <v>0</v>
      </c>
      <c r="C31" s="19">
        <f>_xlfn.IFERROR(VLOOKUP(Prioritization!G24,'Subdecision matrices'!$B$7:$D$8,3,TRUE),0)</f>
        <v>0</v>
      </c>
      <c r="D31" s="19">
        <f>_xlfn.IFERROR(VLOOKUP(Prioritization!G24,'Subdecision matrices'!$B$7:$E$8,4,TRUE),0)</f>
        <v>0</v>
      </c>
      <c r="E31" s="19">
        <f>_xlfn.IFERROR(VLOOKUP(Prioritization!G24,'Subdecision matrices'!$B$7:$F$8,5,TRUE),0)</f>
        <v>0</v>
      </c>
      <c r="F31" s="19">
        <f>_xlfn.IFERROR(VLOOKUP(Prioritization!G24,'Subdecision matrices'!$B$7:$G$8,6,TRUE),0)</f>
        <v>0</v>
      </c>
      <c r="G31" s="14">
        <f>VLOOKUP(Prioritization!$H$24,'Subdecision matrices'!$B$12:$C$19,2,TRUE)</f>
        <v>0</v>
      </c>
      <c r="H31" s="14">
        <f>VLOOKUP(Prioritization!$H$24,'Subdecision matrices'!$B$12:$D$19,3,TRUE)</f>
        <v>0</v>
      </c>
      <c r="I31" s="14">
        <f>VLOOKUP(Prioritization!$H$24,'Subdecision matrices'!$B$12:$E$19,4,TRUE)</f>
        <v>0</v>
      </c>
      <c r="J31" s="14">
        <f>VLOOKUP(Prioritization!$H$24,'Subdecision matrices'!$B$12:$F$19,5,TRUE)</f>
        <v>0</v>
      </c>
      <c r="K31" s="14">
        <f>VLOOKUP(Prioritization!$H$24,'Subdecision matrices'!$B$12:$G$19,6,TRUE)</f>
        <v>0</v>
      </c>
      <c r="L31" s="2">
        <f>_xlfn.IFERROR(INDEX('Subdecision matrices'!$C$23:$G$27,MATCH(Prioritization!I24,'Subdecision matrices'!$B$23:$B$27,0),MATCH('CalcEng 2'!$L$6,'Subdecision matrices'!$C$22:$G$22,0)),0)</f>
        <v>0</v>
      </c>
      <c r="M31" s="2">
        <f>_xlfn.IFERROR(INDEX('Subdecision matrices'!$C$23:$G$27,MATCH(Prioritization!I24,'Subdecision matrices'!$B$23:$B$27,0),MATCH('CalcEng 2'!$M$6,'Subdecision matrices'!$C$30:$G$30,0)),0)</f>
        <v>0</v>
      </c>
      <c r="N31" s="2">
        <f>_xlfn.IFERROR(INDEX('Subdecision matrices'!$C$23:$G$27,MATCH(Prioritization!I24,'Subdecision matrices'!$B$23:$B$27,0),MATCH('CalcEng 2'!$N$6,'Subdecision matrices'!$C$22:$G$22,0)),0)</f>
        <v>0</v>
      </c>
      <c r="O31" s="2">
        <f>_xlfn.IFERROR(INDEX('Subdecision matrices'!$C$23:$G$27,MATCH(Prioritization!I24,'Subdecision matrices'!$B$23:$B$27,0),MATCH('CalcEng 2'!$O$6,'Subdecision matrices'!$C$22:$G$22,0)),0)</f>
        <v>0</v>
      </c>
      <c r="P31" s="2">
        <f>_xlfn.IFERROR(INDEX('Subdecision matrices'!$C$23:$G$27,MATCH(Prioritization!I24,'Subdecision matrices'!$B$23:$B$27,0),MATCH('CalcEng 2'!$P$6,'Subdecision matrices'!$C$22:$G$22,0)),0)</f>
        <v>0</v>
      </c>
      <c r="Q31" s="2">
        <f>_xlfn.IFERROR(INDEX('Subdecision matrices'!$C$31:$G$33,MATCH(Prioritization!J24,'Subdecision matrices'!$B$31:$B$33,0),MATCH('CalcEng 2'!$Q$6,'Subdecision matrices'!$C$30:$G$30,0)),0)</f>
        <v>0</v>
      </c>
      <c r="R31" s="2">
        <f>_xlfn.IFERROR(INDEX('Subdecision matrices'!$C$31:$G$33,MATCH(Prioritization!J24,'Subdecision matrices'!$B$31:$B$33,0),MATCH('CalcEng 2'!$R$6,'Subdecision matrices'!$C$30:$G$30,0)),0)</f>
        <v>0</v>
      </c>
      <c r="S31" s="2">
        <f>_xlfn.IFERROR(INDEX('Subdecision matrices'!$C$31:$G$33,MATCH(Prioritization!J24,'Subdecision matrices'!$B$31:$B$33,0),MATCH('CalcEng 2'!$S$6,'Subdecision matrices'!$C$30:$G$30,0)),0)</f>
        <v>0</v>
      </c>
      <c r="T31" s="2">
        <f>_xlfn.IFERROR(INDEX('Subdecision matrices'!$C$31:$G$33,MATCH(Prioritization!J24,'Subdecision matrices'!$B$31:$B$33,0),MATCH('CalcEng 2'!$T$6,'Subdecision matrices'!$C$30:$G$30,0)),0)</f>
        <v>0</v>
      </c>
      <c r="U31" s="2">
        <f>_xlfn.IFERROR(INDEX('Subdecision matrices'!$C$31:$G$33,MATCH(Prioritization!J24,'Subdecision matrices'!$B$31:$B$33,0),MATCH('CalcEng 2'!$U$6,'Subdecision matrices'!$C$30:$G$30,0)),0)</f>
        <v>0</v>
      </c>
      <c r="V31" s="2">
        <f>_xlfn.IFERROR(VLOOKUP(Prioritization!K24,'Subdecision matrices'!$A$37:$C$41,3,TRUE),0)</f>
        <v>0</v>
      </c>
      <c r="W31" s="2">
        <f>_xlfn.IFERROR(VLOOKUP(Prioritization!K24,'Subdecision matrices'!$A$37:$D$41,4),0)</f>
        <v>0</v>
      </c>
      <c r="X31" s="2">
        <f>_xlfn.IFERROR(VLOOKUP(Prioritization!K24,'Subdecision matrices'!$A$37:$E$41,5),0)</f>
        <v>0</v>
      </c>
      <c r="Y31" s="2">
        <f>_xlfn.IFERROR(VLOOKUP(Prioritization!K24,'Subdecision matrices'!$A$37:$F$41,6),0)</f>
        <v>0</v>
      </c>
      <c r="Z31" s="2">
        <f>_xlfn.IFERROR(VLOOKUP(Prioritization!K24,'Subdecision matrices'!$A$37:$G$41,7),0)</f>
        <v>0</v>
      </c>
      <c r="AA31" s="2">
        <f>_xlfn.IFERROR(INDEX('Subdecision matrices'!$K$8:$O$11,MATCH(Prioritization!L24,'Subdecision matrices'!$J$8:$J$11,0),MATCH('CalcEng 2'!$AA$6,'Subdecision matrices'!$K$7:$O$7,0)),0)</f>
        <v>0</v>
      </c>
      <c r="AB31" s="2">
        <f>_xlfn.IFERROR(INDEX('Subdecision matrices'!$K$8:$O$11,MATCH(Prioritization!L24,'Subdecision matrices'!$J$8:$J$11,0),MATCH('CalcEng 2'!$AB$6,'Subdecision matrices'!$K$7:$O$7,0)),0)</f>
        <v>0</v>
      </c>
      <c r="AC31" s="2">
        <f>_xlfn.IFERROR(INDEX('Subdecision matrices'!$K$8:$O$11,MATCH(Prioritization!L24,'Subdecision matrices'!$J$8:$J$11,0),MATCH('CalcEng 2'!$AC$6,'Subdecision matrices'!$K$7:$O$7,0)),0)</f>
        <v>0</v>
      </c>
      <c r="AD31" s="2">
        <f>_xlfn.IFERROR(INDEX('Subdecision matrices'!$K$8:$O$11,MATCH(Prioritization!L24,'Subdecision matrices'!$J$8:$J$11,0),MATCH('CalcEng 2'!$AD$6,'Subdecision matrices'!$K$7:$O$7,0)),0)</f>
        <v>0</v>
      </c>
      <c r="AE31" s="2">
        <f>_xlfn.IFERROR(INDEX('Subdecision matrices'!$K$8:$O$11,MATCH(Prioritization!L24,'Subdecision matrices'!$J$8:$J$11,0),MATCH('CalcEng 2'!$AE$6,'Subdecision matrices'!$K$7:$O$7,0)),0)</f>
        <v>0</v>
      </c>
      <c r="AF31" s="2">
        <f>_xlfn.IFERROR(VLOOKUP(Prioritization!M24,'Subdecision matrices'!$I$15:$K$17,3,TRUE),0)</f>
        <v>0</v>
      </c>
      <c r="AG31" s="2">
        <f>_xlfn.IFERROR(VLOOKUP(Prioritization!M24,'Subdecision matrices'!$I$15:$L$17,4,TRUE),0)</f>
        <v>0</v>
      </c>
      <c r="AH31" s="2">
        <f>_xlfn.IFERROR(VLOOKUP(Prioritization!M24,'Subdecision matrices'!$I$15:$M$17,5,TRUE),0)</f>
        <v>0</v>
      </c>
      <c r="AI31" s="2">
        <f>_xlfn.IFERROR(VLOOKUP(Prioritization!M24,'Subdecision matrices'!$I$15:$N$17,6,TRUE),0)</f>
        <v>0</v>
      </c>
      <c r="AJ31" s="2">
        <f>_xlfn.IFERROR(VLOOKUP(Prioritization!M24,'Subdecision matrices'!$I$15:$O$17,7,TRUE),0)</f>
        <v>0</v>
      </c>
      <c r="AK31" s="2">
        <f>_xlfn.IFERROR(INDEX('Subdecision matrices'!$K$22:$O$24,MATCH(Prioritization!N24,'Subdecision matrices'!$J$22:$J$24,0),MATCH($AK$6,'Subdecision matrices'!$K$21:$O$21,0)),0)</f>
        <v>0</v>
      </c>
      <c r="AL31" s="2">
        <f>_xlfn.IFERROR(INDEX('Subdecision matrices'!$K$22:$O$24,MATCH(Prioritization!N24,'Subdecision matrices'!$J$22:$J$24,0),MATCH($AL$6,'Subdecision matrices'!$K$21:$O$21,0)),0)</f>
        <v>0</v>
      </c>
      <c r="AM31" s="2">
        <f>_xlfn.IFERROR(INDEX('Subdecision matrices'!$K$22:$O$24,MATCH(Prioritization!N24,'Subdecision matrices'!$J$22:$J$24,0),MATCH($AM$6,'Subdecision matrices'!$K$21:$O$21,0)),0)</f>
        <v>0</v>
      </c>
      <c r="AN31" s="2">
        <f>_xlfn.IFERROR(INDEX('Subdecision matrices'!$K$22:$O$24,MATCH(Prioritization!N24,'Subdecision matrices'!$J$22:$J$24,0),MATCH($AN$6,'Subdecision matrices'!$K$21:$O$21,0)),0)</f>
        <v>0</v>
      </c>
      <c r="AO31" s="2">
        <f>_xlfn.IFERROR(INDEX('Subdecision matrices'!$K$22:$O$24,MATCH(Prioritization!N24,'Subdecision matrices'!$J$22:$J$24,0),MATCH($AO$6,'Subdecision matrices'!$K$21:$O$21,0)),0)</f>
        <v>0</v>
      </c>
      <c r="AP31" s="2">
        <f>_xlfn.IFERROR(INDEX('Subdecision matrices'!$K$27:$O$30,MATCH(Prioritization!O24,'Subdecision matrices'!$J$27:$J$30,0),MATCH('CalcEng 2'!$AP$6,'Subdecision matrices'!$K$27:$O$27,0)),0)</f>
        <v>0</v>
      </c>
      <c r="AQ31" s="2">
        <f>_xlfn.IFERROR(INDEX('Subdecision matrices'!$K$27:$O$30,MATCH(Prioritization!O24,'Subdecision matrices'!$J$27:$J$30,0),MATCH('CalcEng 2'!$AQ$6,'Subdecision matrices'!$K$27:$O$27,0)),0)</f>
        <v>0</v>
      </c>
      <c r="AR31" s="2">
        <f>_xlfn.IFERROR(INDEX('Subdecision matrices'!$K$27:$O$30,MATCH(Prioritization!O24,'Subdecision matrices'!$J$27:$J$30,0),MATCH('CalcEng 2'!$AR$6,'Subdecision matrices'!$K$27:$O$27,0)),0)</f>
        <v>0</v>
      </c>
      <c r="AS31" s="2">
        <f>_xlfn.IFERROR(INDEX('Subdecision matrices'!$K$27:$O$30,MATCH(Prioritization!O24,'Subdecision matrices'!$J$27:$J$30,0),MATCH('CalcEng 2'!$AS$6,'Subdecision matrices'!$K$27:$O$27,0)),0)</f>
        <v>0</v>
      </c>
      <c r="AT31" s="2">
        <f>_xlfn.IFERROR(INDEX('Subdecision matrices'!$K$27:$O$30,MATCH(Prioritization!O24,'Subdecision matrices'!$J$27:$J$30,0),MATCH('CalcEng 2'!$AT$6,'Subdecision matrices'!$K$27:$O$27,0)),0)</f>
        <v>0</v>
      </c>
      <c r="AU31" s="2">
        <f>_xlfn.IFERROR(INDEX('Subdecision matrices'!$K$34:$O$36,MATCH(Prioritization!P24,'Subdecision matrices'!$J$34:$J$36,0),MATCH('CalcEng 2'!$AU$6,'Subdecision matrices'!$K$33:$O$33,0)),0)</f>
        <v>0</v>
      </c>
      <c r="AV31" s="2">
        <f>_xlfn.IFERROR(INDEX('Subdecision matrices'!$K$34:$O$36,MATCH(Prioritization!P24,'Subdecision matrices'!$J$34:$J$36,0),MATCH('CalcEng 2'!$AV$6,'Subdecision matrices'!$K$33:$O$33,0)),0)</f>
        <v>0</v>
      </c>
      <c r="AW31" s="2">
        <f>_xlfn.IFERROR(INDEX('Subdecision matrices'!$K$34:$O$36,MATCH(Prioritization!P24,'Subdecision matrices'!$J$34:$J$36,0),MATCH('CalcEng 2'!$AW$6,'Subdecision matrices'!$K$33:$O$33,0)),0)</f>
        <v>0</v>
      </c>
      <c r="AX31" s="2">
        <f>_xlfn.IFERROR(INDEX('Subdecision matrices'!$K$34:$O$36,MATCH(Prioritization!P24,'Subdecision matrices'!$J$34:$J$36,0),MATCH('CalcEng 2'!$AX$6,'Subdecision matrices'!$K$33:$O$33,0)),0)</f>
        <v>0</v>
      </c>
      <c r="AY31" s="2">
        <f>_xlfn.IFERROR(INDEX('Subdecision matrices'!$K$34:$O$36,MATCH(Prioritization!P24,'Subdecision matrices'!$J$34:$J$36,0),MATCH('CalcEng 2'!$AY$6,'Subdecision matrices'!$K$33:$O$33,0)),0)</f>
        <v>0</v>
      </c>
      <c r="AZ31" s="2"/>
      <c r="BA31" s="2"/>
      <c r="BB31" s="110">
        <f aca="true" t="shared" si="54" ref="BB31">((B31*B32)+(G31*G32)+(L31*L32)+(Q31*Q32)+(V31*V32)+(AA31*AA32)+(AF32*AF31)+(AK31*AK32)+(AP31*AP32)+(AU31*AU32))*10</f>
        <v>0</v>
      </c>
      <c r="BC31" s="110">
        <f aca="true" t="shared" si="55" ref="BC31">((C31*C32)+(H31*H32)+(M31*M32)+(R31*R32)+(W31*W32)+(AB31*AB32)+(AG32*AG31)+(AL31*AL32)+(AQ31*AQ32)+(AV31*AV32))*10</f>
        <v>0</v>
      </c>
      <c r="BD31" s="110">
        <f aca="true" t="shared" si="56" ref="BD31">((D31*D32)+(I31*I32)+(N31*N32)+(S31*S32)+(X31*X32)+(AC31*AC32)+(AH32*AH31)+(AM31*AM32)+(AR31*AR32)+(AW31*AW32))*10</f>
        <v>0</v>
      </c>
      <c r="BE31" s="110">
        <f aca="true" t="shared" si="57" ref="BE31">((E31*E32)+(J31*J32)+(O31*O32)+(T31*T32)+(Y31*Y32)+(AD31*AD32)+(AI32*AI31)+(AN31*AN32)+(AS31*AS32)+(AX31*AX32))*10</f>
        <v>0</v>
      </c>
      <c r="BF31" s="110">
        <f aca="true" t="shared" si="58" ref="BF31">((F31*F32)+(K31*K32)+(P31*P32)+(U31*U32)+(Z31*Z32)+(AE31*AE32)+(AJ32*AJ31)+(AO31*AO32)+(AT31*AT32)+(AY31*AY32))*10</f>
        <v>0</v>
      </c>
    </row>
    <row r="32" spans="1:58" ht="15.75" thickBot="1">
      <c r="A32" s="94"/>
      <c r="B32" s="5">
        <f>'Subdecision matrices'!$S$12</f>
        <v>0.1</v>
      </c>
      <c r="C32" s="5">
        <f>'Subdecision matrices'!$S$13</f>
        <v>0.1</v>
      </c>
      <c r="D32" s="5">
        <f>'Subdecision matrices'!$S$14</f>
        <v>0.1</v>
      </c>
      <c r="E32" s="5">
        <f>'Subdecision matrices'!$S$15</f>
        <v>0.1</v>
      </c>
      <c r="F32" s="5">
        <f>'Subdecision matrices'!$S$16</f>
        <v>0.1</v>
      </c>
      <c r="G32" s="5">
        <f>'Subdecision matrices'!$T$12</f>
        <v>0.1</v>
      </c>
      <c r="H32" s="5">
        <f>'Subdecision matrices'!$T$13</f>
        <v>0.1</v>
      </c>
      <c r="I32" s="5">
        <f>'Subdecision matrices'!$T$14</f>
        <v>0.1</v>
      </c>
      <c r="J32" s="5">
        <f>'Subdecision matrices'!$T$15</f>
        <v>0.1</v>
      </c>
      <c r="K32" s="5">
        <f>'Subdecision matrices'!$T$16</f>
        <v>0.1</v>
      </c>
      <c r="L32" s="5">
        <f>'Subdecision matrices'!$U$12</f>
        <v>0.05</v>
      </c>
      <c r="M32" s="5">
        <f>'Subdecision matrices'!$U$13</f>
        <v>0.05</v>
      </c>
      <c r="N32" s="5">
        <f>'Subdecision matrices'!$U$14</f>
        <v>0.05</v>
      </c>
      <c r="O32" s="5">
        <f>'Subdecision matrices'!$U$15</f>
        <v>0.05</v>
      </c>
      <c r="P32" s="5">
        <f>'Subdecision matrices'!$U$16</f>
        <v>0.05</v>
      </c>
      <c r="Q32" s="5">
        <f>'Subdecision matrices'!$V$12</f>
        <v>0.1</v>
      </c>
      <c r="R32" s="5">
        <f>'Subdecision matrices'!$V$13</f>
        <v>0.1</v>
      </c>
      <c r="S32" s="5">
        <f>'Subdecision matrices'!$V$14</f>
        <v>0.1</v>
      </c>
      <c r="T32" s="5">
        <f>'Subdecision matrices'!$V$15</f>
        <v>0.1</v>
      </c>
      <c r="U32" s="5">
        <f>'Subdecision matrices'!$V$16</f>
        <v>0.1</v>
      </c>
      <c r="V32" s="5">
        <f>'Subdecision matrices'!$W$12</f>
        <v>0.1</v>
      </c>
      <c r="W32" s="5">
        <f>'Subdecision matrices'!$W$13</f>
        <v>0.1</v>
      </c>
      <c r="X32" s="5">
        <f>'Subdecision matrices'!$W$14</f>
        <v>0.1</v>
      </c>
      <c r="Y32" s="5">
        <f>'Subdecision matrices'!$W$15</f>
        <v>0.1</v>
      </c>
      <c r="Z32" s="5">
        <f>'Subdecision matrices'!$W$16</f>
        <v>0.1</v>
      </c>
      <c r="AA32" s="5">
        <f>'Subdecision matrices'!$X$12</f>
        <v>0.05</v>
      </c>
      <c r="AB32" s="5">
        <f>'Subdecision matrices'!$X$13</f>
        <v>0.1</v>
      </c>
      <c r="AC32" s="5">
        <f>'Subdecision matrices'!$X$14</f>
        <v>0.1</v>
      </c>
      <c r="AD32" s="5">
        <f>'Subdecision matrices'!$X$15</f>
        <v>0.1</v>
      </c>
      <c r="AE32" s="5">
        <f>'Subdecision matrices'!$X$16</f>
        <v>0.1</v>
      </c>
      <c r="AF32" s="5">
        <f>'Subdecision matrices'!$Y$12</f>
        <v>0.1</v>
      </c>
      <c r="AG32" s="5">
        <f>'Subdecision matrices'!$Y$13</f>
        <v>0.1</v>
      </c>
      <c r="AH32" s="5">
        <f>'Subdecision matrices'!$Y$14</f>
        <v>0.1</v>
      </c>
      <c r="AI32" s="5">
        <f>'Subdecision matrices'!$Y$15</f>
        <v>0.05</v>
      </c>
      <c r="AJ32" s="5">
        <f>'Subdecision matrices'!$Y$16</f>
        <v>0.05</v>
      </c>
      <c r="AK32" s="5">
        <f>'Subdecision matrices'!$Z$12</f>
        <v>0.15</v>
      </c>
      <c r="AL32" s="5">
        <f>'Subdecision matrices'!$Z$13</f>
        <v>0.15</v>
      </c>
      <c r="AM32" s="5">
        <f>'Subdecision matrices'!$Z$14</f>
        <v>0.15</v>
      </c>
      <c r="AN32" s="5">
        <f>'Subdecision matrices'!$Z$15</f>
        <v>0.15</v>
      </c>
      <c r="AO32" s="5">
        <f>'Subdecision matrices'!$Z$16</f>
        <v>0.15</v>
      </c>
      <c r="AP32" s="5">
        <f>'Subdecision matrices'!$AA$12</f>
        <v>0.1</v>
      </c>
      <c r="AQ32" s="5">
        <f>'Subdecision matrices'!$AA$13</f>
        <v>0.1</v>
      </c>
      <c r="AR32" s="5">
        <f>'Subdecision matrices'!$AA$14</f>
        <v>0.1</v>
      </c>
      <c r="AS32" s="5">
        <f>'Subdecision matrices'!$AA$15</f>
        <v>0.1</v>
      </c>
      <c r="AT32" s="5">
        <f>'Subdecision matrices'!$AA$16</f>
        <v>0.15</v>
      </c>
      <c r="AU32" s="5">
        <f>'Subdecision matrices'!$AB$12</f>
        <v>0.15</v>
      </c>
      <c r="AV32" s="5">
        <f>'Subdecision matrices'!$AB$13</f>
        <v>0.1</v>
      </c>
      <c r="AW32" s="5">
        <f>'Subdecision matrices'!$AB$14</f>
        <v>0.1</v>
      </c>
      <c r="AX32" s="5">
        <f>'Subdecision matrices'!$AB$15</f>
        <v>0.15</v>
      </c>
      <c r="AY32" s="5">
        <f>'Subdecision matrices'!$AB$16</f>
        <v>0.1</v>
      </c>
      <c r="AZ32" s="3">
        <f aca="true" t="shared" si="59" ref="AZ32">SUM(L32:AY32)</f>
        <v>4</v>
      </c>
      <c r="BA32" s="3"/>
      <c r="BB32" s="111"/>
      <c r="BC32" s="111"/>
      <c r="BD32" s="111"/>
      <c r="BE32" s="111"/>
      <c r="BF32" s="111"/>
    </row>
    <row r="33" spans="1:58" ht="15">
      <c r="A33" s="94">
        <v>14</v>
      </c>
      <c r="B33" s="19">
        <f>_xlfn.IFERROR(VLOOKUP(Prioritization!G25,'Subdecision matrices'!$B$7:$C$8,2,TRUE),0)</f>
        <v>0</v>
      </c>
      <c r="C33" s="19">
        <f>_xlfn.IFERROR(VLOOKUP(Prioritization!G25,'Subdecision matrices'!$B$7:$D$8,3,TRUE),0)</f>
        <v>0</v>
      </c>
      <c r="D33" s="19">
        <f>_xlfn.IFERROR(VLOOKUP(Prioritization!G25,'Subdecision matrices'!$B$7:$E$8,4,TRUE),0)</f>
        <v>0</v>
      </c>
      <c r="E33" s="19">
        <f>_xlfn.IFERROR(VLOOKUP(Prioritization!G25,'Subdecision matrices'!$B$7:$F$8,5,TRUE),0)</f>
        <v>0</v>
      </c>
      <c r="F33" s="19">
        <f>_xlfn.IFERROR(VLOOKUP(Prioritization!G25,'Subdecision matrices'!$B$7:$G$8,6,TRUE),0)</f>
        <v>0</v>
      </c>
      <c r="G33" s="14">
        <f>VLOOKUP(Prioritization!$H$25,'Subdecision matrices'!$B$12:$C$19,2,TRUE)</f>
        <v>0</v>
      </c>
      <c r="H33" s="14">
        <f>VLOOKUP(Prioritization!$H$25,'Subdecision matrices'!$B$12:$D$19,3,TRUE)</f>
        <v>0</v>
      </c>
      <c r="I33" s="14">
        <f>VLOOKUP(Prioritization!$H$25,'Subdecision matrices'!$B$12:$E$19,4,TRUE)</f>
        <v>0</v>
      </c>
      <c r="J33" s="14">
        <f>VLOOKUP(Prioritization!$H$25,'Subdecision matrices'!$B$12:$F$19,5,TRUE)</f>
        <v>0</v>
      </c>
      <c r="K33" s="14">
        <f>VLOOKUP(Prioritization!$H$25,'Subdecision matrices'!$B$12:$G$19,6,TRUE)</f>
        <v>0</v>
      </c>
      <c r="L33" s="2">
        <f>_xlfn.IFERROR(INDEX('Subdecision matrices'!$C$23:$G$27,MATCH(Prioritization!I25,'Subdecision matrices'!$B$23:$B$27,0),MATCH('CalcEng 2'!$L$6,'Subdecision matrices'!$C$22:$G$22,0)),0)</f>
        <v>0</v>
      </c>
      <c r="M33" s="2">
        <f>_xlfn.IFERROR(INDEX('Subdecision matrices'!$C$23:$G$27,MATCH(Prioritization!I25,'Subdecision matrices'!$B$23:$B$27,0),MATCH('CalcEng 2'!$M$6,'Subdecision matrices'!$C$30:$G$30,0)),0)</f>
        <v>0</v>
      </c>
      <c r="N33" s="2">
        <f>_xlfn.IFERROR(INDEX('Subdecision matrices'!$C$23:$G$27,MATCH(Prioritization!I25,'Subdecision matrices'!$B$23:$B$27,0),MATCH('CalcEng 2'!$N$6,'Subdecision matrices'!$C$22:$G$22,0)),0)</f>
        <v>0</v>
      </c>
      <c r="O33" s="2">
        <f>_xlfn.IFERROR(INDEX('Subdecision matrices'!$C$23:$G$27,MATCH(Prioritization!I25,'Subdecision matrices'!$B$23:$B$27,0),MATCH('CalcEng 2'!$O$6,'Subdecision matrices'!$C$22:$G$22,0)),0)</f>
        <v>0</v>
      </c>
      <c r="P33" s="2">
        <f>_xlfn.IFERROR(INDEX('Subdecision matrices'!$C$23:$G$27,MATCH(Prioritization!I25,'Subdecision matrices'!$B$23:$B$27,0),MATCH('CalcEng 2'!$P$6,'Subdecision matrices'!$C$22:$G$22,0)),0)</f>
        <v>0</v>
      </c>
      <c r="Q33" s="2">
        <f>_xlfn.IFERROR(INDEX('Subdecision matrices'!$C$31:$G$33,MATCH(Prioritization!J25,'Subdecision matrices'!$B$31:$B$33,0),MATCH('CalcEng 2'!$Q$6,'Subdecision matrices'!$C$30:$G$30,0)),0)</f>
        <v>0</v>
      </c>
      <c r="R33" s="2">
        <f>_xlfn.IFERROR(INDEX('Subdecision matrices'!$C$31:$G$33,MATCH(Prioritization!J25,'Subdecision matrices'!$B$31:$B$33,0),MATCH('CalcEng 2'!$R$6,'Subdecision matrices'!$C$30:$G$30,0)),0)</f>
        <v>0</v>
      </c>
      <c r="S33" s="2">
        <f>_xlfn.IFERROR(INDEX('Subdecision matrices'!$C$31:$G$33,MATCH(Prioritization!J25,'Subdecision matrices'!$B$31:$B$33,0),MATCH('CalcEng 2'!$S$6,'Subdecision matrices'!$C$30:$G$30,0)),0)</f>
        <v>0</v>
      </c>
      <c r="T33" s="2">
        <f>_xlfn.IFERROR(INDEX('Subdecision matrices'!$C$31:$G$33,MATCH(Prioritization!J25,'Subdecision matrices'!$B$31:$B$33,0),MATCH('CalcEng 2'!$T$6,'Subdecision matrices'!$C$30:$G$30,0)),0)</f>
        <v>0</v>
      </c>
      <c r="U33" s="2">
        <f>_xlfn.IFERROR(INDEX('Subdecision matrices'!$C$31:$G$33,MATCH(Prioritization!J25,'Subdecision matrices'!$B$31:$B$33,0),MATCH('CalcEng 2'!$U$6,'Subdecision matrices'!$C$30:$G$30,0)),0)</f>
        <v>0</v>
      </c>
      <c r="V33" s="2">
        <f>_xlfn.IFERROR(VLOOKUP(Prioritization!K25,'Subdecision matrices'!$A$37:$C$41,3,TRUE),0)</f>
        <v>0</v>
      </c>
      <c r="W33" s="2">
        <f>_xlfn.IFERROR(VLOOKUP(Prioritization!K25,'Subdecision matrices'!$A$37:$D$41,4),0)</f>
        <v>0</v>
      </c>
      <c r="X33" s="2">
        <f>_xlfn.IFERROR(VLOOKUP(Prioritization!K25,'Subdecision matrices'!$A$37:$E$41,5),0)</f>
        <v>0</v>
      </c>
      <c r="Y33" s="2">
        <f>_xlfn.IFERROR(VLOOKUP(Prioritization!K25,'Subdecision matrices'!$A$37:$F$41,6),0)</f>
        <v>0</v>
      </c>
      <c r="Z33" s="2">
        <f>_xlfn.IFERROR(VLOOKUP(Prioritization!K25,'Subdecision matrices'!$A$37:$G$41,7),0)</f>
        <v>0</v>
      </c>
      <c r="AA33" s="2">
        <f>_xlfn.IFERROR(INDEX('Subdecision matrices'!$K$8:$O$11,MATCH(Prioritization!L25,'Subdecision matrices'!$J$8:$J$11,0),MATCH('CalcEng 2'!$AA$6,'Subdecision matrices'!$K$7:$O$7,0)),0)</f>
        <v>0</v>
      </c>
      <c r="AB33" s="2">
        <f>_xlfn.IFERROR(INDEX('Subdecision matrices'!$K$8:$O$11,MATCH(Prioritization!L25,'Subdecision matrices'!$J$8:$J$11,0),MATCH('CalcEng 2'!$AB$6,'Subdecision matrices'!$K$7:$O$7,0)),0)</f>
        <v>0</v>
      </c>
      <c r="AC33" s="2">
        <f>_xlfn.IFERROR(INDEX('Subdecision matrices'!$K$8:$O$11,MATCH(Prioritization!L25,'Subdecision matrices'!$J$8:$J$11,0),MATCH('CalcEng 2'!$AC$6,'Subdecision matrices'!$K$7:$O$7,0)),0)</f>
        <v>0</v>
      </c>
      <c r="AD33" s="2">
        <f>_xlfn.IFERROR(INDEX('Subdecision matrices'!$K$8:$O$11,MATCH(Prioritization!L25,'Subdecision matrices'!$J$8:$J$11,0),MATCH('CalcEng 2'!$AD$6,'Subdecision matrices'!$K$7:$O$7,0)),0)</f>
        <v>0</v>
      </c>
      <c r="AE33" s="2">
        <f>_xlfn.IFERROR(INDEX('Subdecision matrices'!$K$8:$O$11,MATCH(Prioritization!L25,'Subdecision matrices'!$J$8:$J$11,0),MATCH('CalcEng 2'!$AE$6,'Subdecision matrices'!$K$7:$O$7,0)),0)</f>
        <v>0</v>
      </c>
      <c r="AF33" s="2">
        <f>_xlfn.IFERROR(VLOOKUP(Prioritization!M25,'Subdecision matrices'!$I$15:$K$17,3,TRUE),0)</f>
        <v>0</v>
      </c>
      <c r="AG33" s="2">
        <f>_xlfn.IFERROR(VLOOKUP(Prioritization!M25,'Subdecision matrices'!$I$15:$L$17,4,TRUE),0)</f>
        <v>0</v>
      </c>
      <c r="AH33" s="2">
        <f>_xlfn.IFERROR(VLOOKUP(Prioritization!M25,'Subdecision matrices'!$I$15:$M$17,5,TRUE),0)</f>
        <v>0</v>
      </c>
      <c r="AI33" s="2">
        <f>_xlfn.IFERROR(VLOOKUP(Prioritization!M25,'Subdecision matrices'!$I$15:$N$17,6,TRUE),0)</f>
        <v>0</v>
      </c>
      <c r="AJ33" s="2">
        <f>_xlfn.IFERROR(VLOOKUP(Prioritization!M25,'Subdecision matrices'!$I$15:$O$17,7,TRUE),0)</f>
        <v>0</v>
      </c>
      <c r="AK33" s="2">
        <f>_xlfn.IFERROR(INDEX('Subdecision matrices'!$K$22:$O$24,MATCH(Prioritization!N25,'Subdecision matrices'!$J$22:$J$24,0),MATCH($AK$6,'Subdecision matrices'!$K$21:$O$21,0)),0)</f>
        <v>0</v>
      </c>
      <c r="AL33" s="2">
        <f>_xlfn.IFERROR(INDEX('Subdecision matrices'!$K$22:$O$24,MATCH(Prioritization!N25,'Subdecision matrices'!$J$22:$J$24,0),MATCH($AL$6,'Subdecision matrices'!$K$21:$O$21,0)),0)</f>
        <v>0</v>
      </c>
      <c r="AM33" s="2">
        <f>_xlfn.IFERROR(INDEX('Subdecision matrices'!$K$22:$O$24,MATCH(Prioritization!N25,'Subdecision matrices'!$J$22:$J$24,0),MATCH($AM$6,'Subdecision matrices'!$K$21:$O$21,0)),0)</f>
        <v>0</v>
      </c>
      <c r="AN33" s="2">
        <f>_xlfn.IFERROR(INDEX('Subdecision matrices'!$K$22:$O$24,MATCH(Prioritization!N25,'Subdecision matrices'!$J$22:$J$24,0),MATCH($AN$6,'Subdecision matrices'!$K$21:$O$21,0)),0)</f>
        <v>0</v>
      </c>
      <c r="AO33" s="2">
        <f>_xlfn.IFERROR(INDEX('Subdecision matrices'!$K$22:$O$24,MATCH(Prioritization!N25,'Subdecision matrices'!$J$22:$J$24,0),MATCH($AO$6,'Subdecision matrices'!$K$21:$O$21,0)),0)</f>
        <v>0</v>
      </c>
      <c r="AP33" s="2">
        <f>_xlfn.IFERROR(INDEX('Subdecision matrices'!$K$27:$O$30,MATCH(Prioritization!O25,'Subdecision matrices'!$J$27:$J$30,0),MATCH('CalcEng 2'!$AP$6,'Subdecision matrices'!$K$27:$O$27,0)),0)</f>
        <v>0</v>
      </c>
      <c r="AQ33" s="2">
        <f>_xlfn.IFERROR(INDEX('Subdecision matrices'!$K$27:$O$30,MATCH(Prioritization!O25,'Subdecision matrices'!$J$27:$J$30,0),MATCH('CalcEng 2'!$AQ$6,'Subdecision matrices'!$K$27:$O$27,0)),0)</f>
        <v>0</v>
      </c>
      <c r="AR33" s="2">
        <f>_xlfn.IFERROR(INDEX('Subdecision matrices'!$K$27:$O$30,MATCH(Prioritization!O25,'Subdecision matrices'!$J$27:$J$30,0),MATCH('CalcEng 2'!$AR$6,'Subdecision matrices'!$K$27:$O$27,0)),0)</f>
        <v>0</v>
      </c>
      <c r="AS33" s="2">
        <f>_xlfn.IFERROR(INDEX('Subdecision matrices'!$K$27:$O$30,MATCH(Prioritization!O25,'Subdecision matrices'!$J$27:$J$30,0),MATCH('CalcEng 2'!$AS$6,'Subdecision matrices'!$K$27:$O$27,0)),0)</f>
        <v>0</v>
      </c>
      <c r="AT33" s="2">
        <f>_xlfn.IFERROR(INDEX('Subdecision matrices'!$K$27:$O$30,MATCH(Prioritization!O25,'Subdecision matrices'!$J$27:$J$30,0),MATCH('CalcEng 2'!$AT$6,'Subdecision matrices'!$K$27:$O$27,0)),0)</f>
        <v>0</v>
      </c>
      <c r="AU33" s="2">
        <f>_xlfn.IFERROR(INDEX('Subdecision matrices'!$K$34:$O$36,MATCH(Prioritization!P25,'Subdecision matrices'!$J$34:$J$36,0),MATCH('CalcEng 2'!$AU$6,'Subdecision matrices'!$K$33:$O$33,0)),0)</f>
        <v>0</v>
      </c>
      <c r="AV33" s="2">
        <f>_xlfn.IFERROR(INDEX('Subdecision matrices'!$K$34:$O$36,MATCH(Prioritization!P25,'Subdecision matrices'!$J$34:$J$36,0),MATCH('CalcEng 2'!$AV$6,'Subdecision matrices'!$K$33:$O$33,0)),0)</f>
        <v>0</v>
      </c>
      <c r="AW33" s="2">
        <f>_xlfn.IFERROR(INDEX('Subdecision matrices'!$K$34:$O$36,MATCH(Prioritization!P25,'Subdecision matrices'!$J$34:$J$36,0),MATCH('CalcEng 2'!$AW$6,'Subdecision matrices'!$K$33:$O$33,0)),0)</f>
        <v>0</v>
      </c>
      <c r="AX33" s="2">
        <f>_xlfn.IFERROR(INDEX('Subdecision matrices'!$K$34:$O$36,MATCH(Prioritization!P25,'Subdecision matrices'!$J$34:$J$36,0),MATCH('CalcEng 2'!$AX$6,'Subdecision matrices'!$K$33:$O$33,0)),0)</f>
        <v>0</v>
      </c>
      <c r="AY33" s="2">
        <f>_xlfn.IFERROR(INDEX('Subdecision matrices'!$K$34:$O$36,MATCH(Prioritization!P25,'Subdecision matrices'!$J$34:$J$36,0),MATCH('CalcEng 2'!$AY$6,'Subdecision matrices'!$K$33:$O$33,0)),0)</f>
        <v>0</v>
      </c>
      <c r="AZ33" s="2"/>
      <c r="BA33" s="2"/>
      <c r="BB33" s="110">
        <f aca="true" t="shared" si="60" ref="BB33">((B33*B34)+(G33*G34)+(L33*L34)+(Q33*Q34)+(V33*V34)+(AA33*AA34)+(AF34*AF33)+(AK33*AK34)+(AP33*AP34)+(AU33*AU34))*10</f>
        <v>0</v>
      </c>
      <c r="BC33" s="110">
        <f aca="true" t="shared" si="61" ref="BC33">((C33*C34)+(H33*H34)+(M33*M34)+(R33*R34)+(W33*W34)+(AB33*AB34)+(AG34*AG33)+(AL33*AL34)+(AQ33*AQ34)+(AV33*AV34))*10</f>
        <v>0</v>
      </c>
      <c r="BD33" s="110">
        <f aca="true" t="shared" si="62" ref="BD33">((D33*D34)+(I33*I34)+(N33*N34)+(S33*S34)+(X33*X34)+(AC33*AC34)+(AH34*AH33)+(AM33*AM34)+(AR33*AR34)+(AW33*AW34))*10</f>
        <v>0</v>
      </c>
      <c r="BE33" s="110">
        <f aca="true" t="shared" si="63" ref="BE33">((E33*E34)+(J33*J34)+(O33*O34)+(T33*T34)+(Y33*Y34)+(AD33*AD34)+(AI34*AI33)+(AN33*AN34)+(AS33*AS34)+(AX33*AX34))*10</f>
        <v>0</v>
      </c>
      <c r="BF33" s="110">
        <f aca="true" t="shared" si="64" ref="BF33">((F33*F34)+(K33*K34)+(P33*P34)+(U33*U34)+(Z33*Z34)+(AE33*AE34)+(AJ34*AJ33)+(AO33*AO34)+(AT33*AT34)+(AY33*AY34))*10</f>
        <v>0</v>
      </c>
    </row>
    <row r="34" spans="1:58" ht="15.75" thickBot="1">
      <c r="A34" s="94"/>
      <c r="B34" s="5">
        <f>'Subdecision matrices'!$S$12</f>
        <v>0.1</v>
      </c>
      <c r="C34" s="5">
        <f>'Subdecision matrices'!$S$13</f>
        <v>0.1</v>
      </c>
      <c r="D34" s="5">
        <f>'Subdecision matrices'!$S$14</f>
        <v>0.1</v>
      </c>
      <c r="E34" s="5">
        <f>'Subdecision matrices'!$S$15</f>
        <v>0.1</v>
      </c>
      <c r="F34" s="5">
        <f>'Subdecision matrices'!$S$16</f>
        <v>0.1</v>
      </c>
      <c r="G34" s="5">
        <f>'Subdecision matrices'!$T$12</f>
        <v>0.1</v>
      </c>
      <c r="H34" s="5">
        <f>'Subdecision matrices'!$T$13</f>
        <v>0.1</v>
      </c>
      <c r="I34" s="5">
        <f>'Subdecision matrices'!$T$14</f>
        <v>0.1</v>
      </c>
      <c r="J34" s="5">
        <f>'Subdecision matrices'!$T$15</f>
        <v>0.1</v>
      </c>
      <c r="K34" s="5">
        <f>'Subdecision matrices'!$T$16</f>
        <v>0.1</v>
      </c>
      <c r="L34" s="5">
        <f>'Subdecision matrices'!$U$12</f>
        <v>0.05</v>
      </c>
      <c r="M34" s="5">
        <f>'Subdecision matrices'!$U$13</f>
        <v>0.05</v>
      </c>
      <c r="N34" s="5">
        <f>'Subdecision matrices'!$U$14</f>
        <v>0.05</v>
      </c>
      <c r="O34" s="5">
        <f>'Subdecision matrices'!$U$15</f>
        <v>0.05</v>
      </c>
      <c r="P34" s="5">
        <f>'Subdecision matrices'!$U$16</f>
        <v>0.05</v>
      </c>
      <c r="Q34" s="5">
        <f>'Subdecision matrices'!$V$12</f>
        <v>0.1</v>
      </c>
      <c r="R34" s="5">
        <f>'Subdecision matrices'!$V$13</f>
        <v>0.1</v>
      </c>
      <c r="S34" s="5">
        <f>'Subdecision matrices'!$V$14</f>
        <v>0.1</v>
      </c>
      <c r="T34" s="5">
        <f>'Subdecision matrices'!$V$15</f>
        <v>0.1</v>
      </c>
      <c r="U34" s="5">
        <f>'Subdecision matrices'!$V$16</f>
        <v>0.1</v>
      </c>
      <c r="V34" s="5">
        <f>'Subdecision matrices'!$W$12</f>
        <v>0.1</v>
      </c>
      <c r="W34" s="5">
        <f>'Subdecision matrices'!$W$13</f>
        <v>0.1</v>
      </c>
      <c r="X34" s="5">
        <f>'Subdecision matrices'!$W$14</f>
        <v>0.1</v>
      </c>
      <c r="Y34" s="5">
        <f>'Subdecision matrices'!$W$15</f>
        <v>0.1</v>
      </c>
      <c r="Z34" s="5">
        <f>'Subdecision matrices'!$W$16</f>
        <v>0.1</v>
      </c>
      <c r="AA34" s="5">
        <f>'Subdecision matrices'!$X$12</f>
        <v>0.05</v>
      </c>
      <c r="AB34" s="5">
        <f>'Subdecision matrices'!$X$13</f>
        <v>0.1</v>
      </c>
      <c r="AC34" s="5">
        <f>'Subdecision matrices'!$X$14</f>
        <v>0.1</v>
      </c>
      <c r="AD34" s="5">
        <f>'Subdecision matrices'!$X$15</f>
        <v>0.1</v>
      </c>
      <c r="AE34" s="5">
        <f>'Subdecision matrices'!$X$16</f>
        <v>0.1</v>
      </c>
      <c r="AF34" s="5">
        <f>'Subdecision matrices'!$Y$12</f>
        <v>0.1</v>
      </c>
      <c r="AG34" s="5">
        <f>'Subdecision matrices'!$Y$13</f>
        <v>0.1</v>
      </c>
      <c r="AH34" s="5">
        <f>'Subdecision matrices'!$Y$14</f>
        <v>0.1</v>
      </c>
      <c r="AI34" s="5">
        <f>'Subdecision matrices'!$Y$15</f>
        <v>0.05</v>
      </c>
      <c r="AJ34" s="5">
        <f>'Subdecision matrices'!$Y$16</f>
        <v>0.05</v>
      </c>
      <c r="AK34" s="5">
        <f>'Subdecision matrices'!$Z$12</f>
        <v>0.15</v>
      </c>
      <c r="AL34" s="5">
        <f>'Subdecision matrices'!$Z$13</f>
        <v>0.15</v>
      </c>
      <c r="AM34" s="5">
        <f>'Subdecision matrices'!$Z$14</f>
        <v>0.15</v>
      </c>
      <c r="AN34" s="5">
        <f>'Subdecision matrices'!$Z$15</f>
        <v>0.15</v>
      </c>
      <c r="AO34" s="5">
        <f>'Subdecision matrices'!$Z$16</f>
        <v>0.15</v>
      </c>
      <c r="AP34" s="5">
        <f>'Subdecision matrices'!$AA$12</f>
        <v>0.1</v>
      </c>
      <c r="AQ34" s="5">
        <f>'Subdecision matrices'!$AA$13</f>
        <v>0.1</v>
      </c>
      <c r="AR34" s="5">
        <f>'Subdecision matrices'!$AA$14</f>
        <v>0.1</v>
      </c>
      <c r="AS34" s="5">
        <f>'Subdecision matrices'!$AA$15</f>
        <v>0.1</v>
      </c>
      <c r="AT34" s="5">
        <f>'Subdecision matrices'!$AA$16</f>
        <v>0.15</v>
      </c>
      <c r="AU34" s="5">
        <f>'Subdecision matrices'!$AB$12</f>
        <v>0.15</v>
      </c>
      <c r="AV34" s="5">
        <f>'Subdecision matrices'!$AB$13</f>
        <v>0.1</v>
      </c>
      <c r="AW34" s="5">
        <f>'Subdecision matrices'!$AB$14</f>
        <v>0.1</v>
      </c>
      <c r="AX34" s="5">
        <f>'Subdecision matrices'!$AB$15</f>
        <v>0.15</v>
      </c>
      <c r="AY34" s="5">
        <f>'Subdecision matrices'!$AB$16</f>
        <v>0.1</v>
      </c>
      <c r="AZ34" s="3">
        <f aca="true" t="shared" si="65" ref="AZ34">SUM(L34:AY34)</f>
        <v>4</v>
      </c>
      <c r="BA34" s="3"/>
      <c r="BB34" s="111"/>
      <c r="BC34" s="111"/>
      <c r="BD34" s="111"/>
      <c r="BE34" s="111"/>
      <c r="BF34" s="111"/>
    </row>
    <row r="35" spans="1:58" ht="15">
      <c r="A35" s="94">
        <v>15</v>
      </c>
      <c r="B35" s="19">
        <f>_xlfn.IFERROR(VLOOKUP(Prioritization!G26,'Subdecision matrices'!$B$7:$C$8,2,TRUE),0)</f>
        <v>0</v>
      </c>
      <c r="C35" s="19">
        <f>_xlfn.IFERROR(VLOOKUP(Prioritization!G26,'Subdecision matrices'!$B$7:$D$8,3,TRUE),0)</f>
        <v>0</v>
      </c>
      <c r="D35" s="19">
        <f>_xlfn.IFERROR(VLOOKUP(Prioritization!G26,'Subdecision matrices'!$B$7:$E$8,4,TRUE),0)</f>
        <v>0</v>
      </c>
      <c r="E35" s="19">
        <f>_xlfn.IFERROR(VLOOKUP(Prioritization!G26,'Subdecision matrices'!$B$7:$F$8,5,TRUE),0)</f>
        <v>0</v>
      </c>
      <c r="F35" s="19">
        <f>_xlfn.IFERROR(VLOOKUP(Prioritization!G26,'Subdecision matrices'!$B$7:$G$8,6,TRUE),0)</f>
        <v>0</v>
      </c>
      <c r="G35" s="14">
        <f>VLOOKUP(Prioritization!$H$26,'Subdecision matrices'!$B$12:$C$19,2,TRUE)</f>
        <v>0</v>
      </c>
      <c r="H35" s="14">
        <f>VLOOKUP(Prioritization!$H$26,'Subdecision matrices'!$B$12:$D$19,3,TRUE)</f>
        <v>0</v>
      </c>
      <c r="I35" s="14">
        <f>VLOOKUP(Prioritization!$H$26,'Subdecision matrices'!$B$12:$E$19,4,TRUE)</f>
        <v>0</v>
      </c>
      <c r="J35" s="14">
        <f>VLOOKUP(Prioritization!$H$26,'Subdecision matrices'!$B$12:$F$19,5,TRUE)</f>
        <v>0</v>
      </c>
      <c r="K35" s="14">
        <f>VLOOKUP(Prioritization!$H$26,'Subdecision matrices'!$B$12:$G$19,6,TRUE)</f>
        <v>0</v>
      </c>
      <c r="L35" s="2">
        <f>_xlfn.IFERROR(INDEX('Subdecision matrices'!$C$23:$G$27,MATCH(Prioritization!I26,'Subdecision matrices'!$B$23:$B$27,0),MATCH('CalcEng 2'!$L$6,'Subdecision matrices'!$C$22:$G$22,0)),0)</f>
        <v>0</v>
      </c>
      <c r="M35" s="2">
        <f>_xlfn.IFERROR(INDEX('Subdecision matrices'!$C$23:$G$27,MATCH(Prioritization!I26,'Subdecision matrices'!$B$23:$B$27,0),MATCH('CalcEng 2'!$M$6,'Subdecision matrices'!$C$30:$G$30,0)),0)</f>
        <v>0</v>
      </c>
      <c r="N35" s="2">
        <f>_xlfn.IFERROR(INDEX('Subdecision matrices'!$C$23:$G$27,MATCH(Prioritization!I26,'Subdecision matrices'!$B$23:$B$27,0),MATCH('CalcEng 2'!$N$6,'Subdecision matrices'!$C$22:$G$22,0)),0)</f>
        <v>0</v>
      </c>
      <c r="O35" s="2">
        <f>_xlfn.IFERROR(INDEX('Subdecision matrices'!$C$23:$G$27,MATCH(Prioritization!I26,'Subdecision matrices'!$B$23:$B$27,0),MATCH('CalcEng 2'!$O$6,'Subdecision matrices'!$C$22:$G$22,0)),0)</f>
        <v>0</v>
      </c>
      <c r="P35" s="2">
        <f>_xlfn.IFERROR(INDEX('Subdecision matrices'!$C$23:$G$27,MATCH(Prioritization!I26,'Subdecision matrices'!$B$23:$B$27,0),MATCH('CalcEng 2'!$P$6,'Subdecision matrices'!$C$22:$G$22,0)),0)</f>
        <v>0</v>
      </c>
      <c r="Q35" s="2">
        <f>_xlfn.IFERROR(INDEX('Subdecision matrices'!$C$31:$G$33,MATCH(Prioritization!J26,'Subdecision matrices'!$B$31:$B$33,0),MATCH('CalcEng 2'!$Q$6,'Subdecision matrices'!$C$30:$G$30,0)),0)</f>
        <v>0</v>
      </c>
      <c r="R35" s="2">
        <f>_xlfn.IFERROR(INDEX('Subdecision matrices'!$C$31:$G$33,MATCH(Prioritization!J26,'Subdecision matrices'!$B$31:$B$33,0),MATCH('CalcEng 2'!$R$6,'Subdecision matrices'!$C$30:$G$30,0)),0)</f>
        <v>0</v>
      </c>
      <c r="S35" s="2">
        <f>_xlfn.IFERROR(INDEX('Subdecision matrices'!$C$31:$G$33,MATCH(Prioritization!J26,'Subdecision matrices'!$B$31:$B$33,0),MATCH('CalcEng 2'!$S$6,'Subdecision matrices'!$C$30:$G$30,0)),0)</f>
        <v>0</v>
      </c>
      <c r="T35" s="2">
        <f>_xlfn.IFERROR(INDEX('Subdecision matrices'!$C$31:$G$33,MATCH(Prioritization!J26,'Subdecision matrices'!$B$31:$B$33,0),MATCH('CalcEng 2'!$T$6,'Subdecision matrices'!$C$30:$G$30,0)),0)</f>
        <v>0</v>
      </c>
      <c r="U35" s="2">
        <f>_xlfn.IFERROR(INDEX('Subdecision matrices'!$C$31:$G$33,MATCH(Prioritization!J26,'Subdecision matrices'!$B$31:$B$33,0),MATCH('CalcEng 2'!$U$6,'Subdecision matrices'!$C$30:$G$30,0)),0)</f>
        <v>0</v>
      </c>
      <c r="V35" s="2">
        <f>_xlfn.IFERROR(VLOOKUP(Prioritization!K26,'Subdecision matrices'!$A$37:$C$41,3,TRUE),0)</f>
        <v>0</v>
      </c>
      <c r="W35" s="2">
        <f>_xlfn.IFERROR(VLOOKUP(Prioritization!K26,'Subdecision matrices'!$A$37:$D$41,4),0)</f>
        <v>0</v>
      </c>
      <c r="X35" s="2">
        <f>_xlfn.IFERROR(VLOOKUP(Prioritization!K26,'Subdecision matrices'!$A$37:$E$41,5),0)</f>
        <v>0</v>
      </c>
      <c r="Y35" s="2">
        <f>_xlfn.IFERROR(VLOOKUP(Prioritization!K26,'Subdecision matrices'!$A$37:$F$41,6),0)</f>
        <v>0</v>
      </c>
      <c r="Z35" s="2">
        <f>_xlfn.IFERROR(VLOOKUP(Prioritization!K26,'Subdecision matrices'!$A$37:$G$41,7),0)</f>
        <v>0</v>
      </c>
      <c r="AA35" s="2">
        <f>_xlfn.IFERROR(INDEX('Subdecision matrices'!$K$8:$O$11,MATCH(Prioritization!L26,'Subdecision matrices'!$J$8:$J$11,0),MATCH('CalcEng 2'!$AA$6,'Subdecision matrices'!$K$7:$O$7,0)),0)</f>
        <v>0</v>
      </c>
      <c r="AB35" s="2">
        <f>_xlfn.IFERROR(INDEX('Subdecision matrices'!$K$8:$O$11,MATCH(Prioritization!L26,'Subdecision matrices'!$J$8:$J$11,0),MATCH('CalcEng 2'!$AB$6,'Subdecision matrices'!$K$7:$O$7,0)),0)</f>
        <v>0</v>
      </c>
      <c r="AC35" s="2">
        <f>_xlfn.IFERROR(INDEX('Subdecision matrices'!$K$8:$O$11,MATCH(Prioritization!L26,'Subdecision matrices'!$J$8:$J$11,0),MATCH('CalcEng 2'!$AC$6,'Subdecision matrices'!$K$7:$O$7,0)),0)</f>
        <v>0</v>
      </c>
      <c r="AD35" s="2">
        <f>_xlfn.IFERROR(INDEX('Subdecision matrices'!$K$8:$O$11,MATCH(Prioritization!L26,'Subdecision matrices'!$J$8:$J$11,0),MATCH('CalcEng 2'!$AD$6,'Subdecision matrices'!$K$7:$O$7,0)),0)</f>
        <v>0</v>
      </c>
      <c r="AE35" s="2">
        <f>_xlfn.IFERROR(INDEX('Subdecision matrices'!$K$8:$O$11,MATCH(Prioritization!L26,'Subdecision matrices'!$J$8:$J$11,0),MATCH('CalcEng 2'!$AE$6,'Subdecision matrices'!$K$7:$O$7,0)),0)</f>
        <v>0</v>
      </c>
      <c r="AF35" s="2">
        <f>_xlfn.IFERROR(VLOOKUP(Prioritization!M26,'Subdecision matrices'!$I$15:$K$17,3,TRUE),0)</f>
        <v>0</v>
      </c>
      <c r="AG35" s="2">
        <f>_xlfn.IFERROR(VLOOKUP(Prioritization!M26,'Subdecision matrices'!$I$15:$L$17,4,TRUE),0)</f>
        <v>0</v>
      </c>
      <c r="AH35" s="2">
        <f>_xlfn.IFERROR(VLOOKUP(Prioritization!M26,'Subdecision matrices'!$I$15:$M$17,5,TRUE),0)</f>
        <v>0</v>
      </c>
      <c r="AI35" s="2">
        <f>_xlfn.IFERROR(VLOOKUP(Prioritization!M26,'Subdecision matrices'!$I$15:$N$17,6,TRUE),0)</f>
        <v>0</v>
      </c>
      <c r="AJ35" s="2">
        <f>_xlfn.IFERROR(VLOOKUP(Prioritization!M26,'Subdecision matrices'!$I$15:$O$17,7,TRUE),0)</f>
        <v>0</v>
      </c>
      <c r="AK35" s="2">
        <f>_xlfn.IFERROR(INDEX('Subdecision matrices'!$K$22:$O$24,MATCH(Prioritization!N26,'Subdecision matrices'!$J$22:$J$24,0),MATCH($AK$6,'Subdecision matrices'!$K$21:$O$21,0)),0)</f>
        <v>0</v>
      </c>
      <c r="AL35" s="2">
        <f>_xlfn.IFERROR(INDEX('Subdecision matrices'!$K$22:$O$24,MATCH(Prioritization!N26,'Subdecision matrices'!$J$22:$J$24,0),MATCH($AL$6,'Subdecision matrices'!$K$21:$O$21,0)),0)</f>
        <v>0</v>
      </c>
      <c r="AM35" s="2">
        <f>_xlfn.IFERROR(INDEX('Subdecision matrices'!$K$22:$O$24,MATCH(Prioritization!N26,'Subdecision matrices'!$J$22:$J$24,0),MATCH($AM$6,'Subdecision matrices'!$K$21:$O$21,0)),0)</f>
        <v>0</v>
      </c>
      <c r="AN35" s="2">
        <f>_xlfn.IFERROR(INDEX('Subdecision matrices'!$K$22:$O$24,MATCH(Prioritization!N26,'Subdecision matrices'!$J$22:$J$24,0),MATCH($AN$6,'Subdecision matrices'!$K$21:$O$21,0)),0)</f>
        <v>0</v>
      </c>
      <c r="AO35" s="2">
        <f>_xlfn.IFERROR(INDEX('Subdecision matrices'!$K$22:$O$24,MATCH(Prioritization!N26,'Subdecision matrices'!$J$22:$J$24,0),MATCH($AO$6,'Subdecision matrices'!$K$21:$O$21,0)),0)</f>
        <v>0</v>
      </c>
      <c r="AP35" s="2">
        <f>_xlfn.IFERROR(INDEX('Subdecision matrices'!$K$27:$O$30,MATCH(Prioritization!O26,'Subdecision matrices'!$J$27:$J$30,0),MATCH('CalcEng 2'!$AP$6,'Subdecision matrices'!$K$27:$O$27,0)),0)</f>
        <v>0</v>
      </c>
      <c r="AQ35" s="2">
        <f>_xlfn.IFERROR(INDEX('Subdecision matrices'!$K$27:$O$30,MATCH(Prioritization!O26,'Subdecision matrices'!$J$27:$J$30,0),MATCH('CalcEng 2'!$AQ$6,'Subdecision matrices'!$K$27:$O$27,0)),0)</f>
        <v>0</v>
      </c>
      <c r="AR35" s="2">
        <f>_xlfn.IFERROR(INDEX('Subdecision matrices'!$K$27:$O$30,MATCH(Prioritization!O26,'Subdecision matrices'!$J$27:$J$30,0),MATCH('CalcEng 2'!$AR$6,'Subdecision matrices'!$K$27:$O$27,0)),0)</f>
        <v>0</v>
      </c>
      <c r="AS35" s="2">
        <f>_xlfn.IFERROR(INDEX('Subdecision matrices'!$K$27:$O$30,MATCH(Prioritization!O26,'Subdecision matrices'!$J$27:$J$30,0),MATCH('CalcEng 2'!$AS$6,'Subdecision matrices'!$K$27:$O$27,0)),0)</f>
        <v>0</v>
      </c>
      <c r="AT35" s="2">
        <f>_xlfn.IFERROR(INDEX('Subdecision matrices'!$K$27:$O$30,MATCH(Prioritization!O26,'Subdecision matrices'!$J$27:$J$30,0),MATCH('CalcEng 2'!$AT$6,'Subdecision matrices'!$K$27:$O$27,0)),0)</f>
        <v>0</v>
      </c>
      <c r="AU35" s="2">
        <f>_xlfn.IFERROR(INDEX('Subdecision matrices'!$K$34:$O$36,MATCH(Prioritization!P26,'Subdecision matrices'!$J$34:$J$36,0),MATCH('CalcEng 2'!$AU$6,'Subdecision matrices'!$K$33:$O$33,0)),0)</f>
        <v>0</v>
      </c>
      <c r="AV35" s="2">
        <f>_xlfn.IFERROR(INDEX('Subdecision matrices'!$K$34:$O$36,MATCH(Prioritization!P26,'Subdecision matrices'!$J$34:$J$36,0),MATCH('CalcEng 2'!$AV$6,'Subdecision matrices'!$K$33:$O$33,0)),0)</f>
        <v>0</v>
      </c>
      <c r="AW35" s="2">
        <f>_xlfn.IFERROR(INDEX('Subdecision matrices'!$K$34:$O$36,MATCH(Prioritization!P26,'Subdecision matrices'!$J$34:$J$36,0),MATCH('CalcEng 2'!$AW$6,'Subdecision matrices'!$K$33:$O$33,0)),0)</f>
        <v>0</v>
      </c>
      <c r="AX35" s="2">
        <f>_xlfn.IFERROR(INDEX('Subdecision matrices'!$K$34:$O$36,MATCH(Prioritization!P26,'Subdecision matrices'!$J$34:$J$36,0),MATCH('CalcEng 2'!$AX$6,'Subdecision matrices'!$K$33:$O$33,0)),0)</f>
        <v>0</v>
      </c>
      <c r="AY35" s="2">
        <f>_xlfn.IFERROR(INDEX('Subdecision matrices'!$K$34:$O$36,MATCH(Prioritization!P26,'Subdecision matrices'!$J$34:$J$36,0),MATCH('CalcEng 2'!$AY$6,'Subdecision matrices'!$K$33:$O$33,0)),0)</f>
        <v>0</v>
      </c>
      <c r="AZ35" s="2"/>
      <c r="BA35" s="2"/>
      <c r="BB35" s="110">
        <f aca="true" t="shared" si="66" ref="BB35">((B35*B36)+(G35*G36)+(L35*L36)+(Q35*Q36)+(V35*V36)+(AA35*AA36)+(AF36*AF35)+(AK35*AK36)+(AP35*AP36)+(AU35*AU36))*10</f>
        <v>0</v>
      </c>
      <c r="BC35" s="110">
        <f aca="true" t="shared" si="67" ref="BC35">((C35*C36)+(H35*H36)+(M35*M36)+(R35*R36)+(W35*W36)+(AB35*AB36)+(AG36*AG35)+(AL35*AL36)+(AQ35*AQ36)+(AV35*AV36))*10</f>
        <v>0</v>
      </c>
      <c r="BD35" s="110">
        <f aca="true" t="shared" si="68" ref="BD35">((D35*D36)+(I35*I36)+(N35*N36)+(S35*S36)+(X35*X36)+(AC35*AC36)+(AH36*AH35)+(AM35*AM36)+(AR35*AR36)+(AW35*AW36))*10</f>
        <v>0</v>
      </c>
      <c r="BE35" s="110">
        <f aca="true" t="shared" si="69" ref="BE35">((E35*E36)+(J35*J36)+(O35*O36)+(T35*T36)+(Y35*Y36)+(AD35*AD36)+(AI36*AI35)+(AN35*AN36)+(AS35*AS36)+(AX35*AX36))*10</f>
        <v>0</v>
      </c>
      <c r="BF35" s="110">
        <f aca="true" t="shared" si="70" ref="BF35">((F35*F36)+(K35*K36)+(P35*P36)+(U35*U36)+(Z35*Z36)+(AE35*AE36)+(AJ36*AJ35)+(AO35*AO36)+(AT35*AT36)+(AY35*AY36))*10</f>
        <v>0</v>
      </c>
    </row>
    <row r="36" spans="1:58" ht="15.75" thickBot="1">
      <c r="A36" s="94"/>
      <c r="B36" s="5">
        <f>'Subdecision matrices'!$S$12</f>
        <v>0.1</v>
      </c>
      <c r="C36" s="5">
        <f>'Subdecision matrices'!$S$13</f>
        <v>0.1</v>
      </c>
      <c r="D36" s="5">
        <f>'Subdecision matrices'!$S$14</f>
        <v>0.1</v>
      </c>
      <c r="E36" s="5">
        <f>'Subdecision matrices'!$S$15</f>
        <v>0.1</v>
      </c>
      <c r="F36" s="5">
        <f>'Subdecision matrices'!$S$16</f>
        <v>0.1</v>
      </c>
      <c r="G36" s="5">
        <f>'Subdecision matrices'!$T$12</f>
        <v>0.1</v>
      </c>
      <c r="H36" s="5">
        <f>'Subdecision matrices'!$T$13</f>
        <v>0.1</v>
      </c>
      <c r="I36" s="5">
        <f>'Subdecision matrices'!$T$14</f>
        <v>0.1</v>
      </c>
      <c r="J36" s="5">
        <f>'Subdecision matrices'!$T$15</f>
        <v>0.1</v>
      </c>
      <c r="K36" s="5">
        <f>'Subdecision matrices'!$T$16</f>
        <v>0.1</v>
      </c>
      <c r="L36" s="5">
        <f>'Subdecision matrices'!$U$12</f>
        <v>0.05</v>
      </c>
      <c r="M36" s="5">
        <f>'Subdecision matrices'!$U$13</f>
        <v>0.05</v>
      </c>
      <c r="N36" s="5">
        <f>'Subdecision matrices'!$U$14</f>
        <v>0.05</v>
      </c>
      <c r="O36" s="5">
        <f>'Subdecision matrices'!$U$15</f>
        <v>0.05</v>
      </c>
      <c r="P36" s="5">
        <f>'Subdecision matrices'!$U$16</f>
        <v>0.05</v>
      </c>
      <c r="Q36" s="5">
        <f>'Subdecision matrices'!$V$12</f>
        <v>0.1</v>
      </c>
      <c r="R36" s="5">
        <f>'Subdecision matrices'!$V$13</f>
        <v>0.1</v>
      </c>
      <c r="S36" s="5">
        <f>'Subdecision matrices'!$V$14</f>
        <v>0.1</v>
      </c>
      <c r="T36" s="5">
        <f>'Subdecision matrices'!$V$15</f>
        <v>0.1</v>
      </c>
      <c r="U36" s="5">
        <f>'Subdecision matrices'!$V$16</f>
        <v>0.1</v>
      </c>
      <c r="V36" s="5">
        <f>'Subdecision matrices'!$W$12</f>
        <v>0.1</v>
      </c>
      <c r="W36" s="5">
        <f>'Subdecision matrices'!$W$13</f>
        <v>0.1</v>
      </c>
      <c r="X36" s="5">
        <f>'Subdecision matrices'!$W$14</f>
        <v>0.1</v>
      </c>
      <c r="Y36" s="5">
        <f>'Subdecision matrices'!$W$15</f>
        <v>0.1</v>
      </c>
      <c r="Z36" s="5">
        <f>'Subdecision matrices'!$W$16</f>
        <v>0.1</v>
      </c>
      <c r="AA36" s="5">
        <f>'Subdecision matrices'!$X$12</f>
        <v>0.05</v>
      </c>
      <c r="AB36" s="5">
        <f>'Subdecision matrices'!$X$13</f>
        <v>0.1</v>
      </c>
      <c r="AC36" s="5">
        <f>'Subdecision matrices'!$X$14</f>
        <v>0.1</v>
      </c>
      <c r="AD36" s="5">
        <f>'Subdecision matrices'!$X$15</f>
        <v>0.1</v>
      </c>
      <c r="AE36" s="5">
        <f>'Subdecision matrices'!$X$16</f>
        <v>0.1</v>
      </c>
      <c r="AF36" s="5">
        <f>'Subdecision matrices'!$Y$12</f>
        <v>0.1</v>
      </c>
      <c r="AG36" s="5">
        <f>'Subdecision matrices'!$Y$13</f>
        <v>0.1</v>
      </c>
      <c r="AH36" s="5">
        <f>'Subdecision matrices'!$Y$14</f>
        <v>0.1</v>
      </c>
      <c r="AI36" s="5">
        <f>'Subdecision matrices'!$Y$15</f>
        <v>0.05</v>
      </c>
      <c r="AJ36" s="5">
        <f>'Subdecision matrices'!$Y$16</f>
        <v>0.05</v>
      </c>
      <c r="AK36" s="5">
        <f>'Subdecision matrices'!$Z$12</f>
        <v>0.15</v>
      </c>
      <c r="AL36" s="5">
        <f>'Subdecision matrices'!$Z$13</f>
        <v>0.15</v>
      </c>
      <c r="AM36" s="5">
        <f>'Subdecision matrices'!$Z$14</f>
        <v>0.15</v>
      </c>
      <c r="AN36" s="5">
        <f>'Subdecision matrices'!$Z$15</f>
        <v>0.15</v>
      </c>
      <c r="AO36" s="5">
        <f>'Subdecision matrices'!$Z$16</f>
        <v>0.15</v>
      </c>
      <c r="AP36" s="5">
        <f>'Subdecision matrices'!$AA$12</f>
        <v>0.1</v>
      </c>
      <c r="AQ36" s="5">
        <f>'Subdecision matrices'!$AA$13</f>
        <v>0.1</v>
      </c>
      <c r="AR36" s="5">
        <f>'Subdecision matrices'!$AA$14</f>
        <v>0.1</v>
      </c>
      <c r="AS36" s="5">
        <f>'Subdecision matrices'!$AA$15</f>
        <v>0.1</v>
      </c>
      <c r="AT36" s="5">
        <f>'Subdecision matrices'!$AA$16</f>
        <v>0.15</v>
      </c>
      <c r="AU36" s="5">
        <f>'Subdecision matrices'!$AB$12</f>
        <v>0.15</v>
      </c>
      <c r="AV36" s="5">
        <f>'Subdecision matrices'!$AB$13</f>
        <v>0.1</v>
      </c>
      <c r="AW36" s="5">
        <f>'Subdecision matrices'!$AB$14</f>
        <v>0.1</v>
      </c>
      <c r="AX36" s="5">
        <f>'Subdecision matrices'!$AB$15</f>
        <v>0.15</v>
      </c>
      <c r="AY36" s="5">
        <f>'Subdecision matrices'!$AB$16</f>
        <v>0.1</v>
      </c>
      <c r="AZ36" s="3">
        <f aca="true" t="shared" si="71" ref="AZ36">SUM(L36:AY36)</f>
        <v>4</v>
      </c>
      <c r="BA36" s="3"/>
      <c r="BB36" s="111"/>
      <c r="BC36" s="111"/>
      <c r="BD36" s="111"/>
      <c r="BE36" s="111"/>
      <c r="BF36" s="111"/>
    </row>
    <row r="37" spans="1:58" ht="15">
      <c r="A37" s="94">
        <v>16</v>
      </c>
      <c r="B37" s="19">
        <f>_xlfn.IFERROR(VLOOKUP(Prioritization!G27,'Subdecision matrices'!$B$7:$C$8,2,TRUE),0)</f>
        <v>0</v>
      </c>
      <c r="C37" s="19">
        <f>_xlfn.IFERROR(VLOOKUP(Prioritization!G27,'Subdecision matrices'!$B$7:$D$8,3,TRUE),0)</f>
        <v>0</v>
      </c>
      <c r="D37" s="19">
        <f>_xlfn.IFERROR(VLOOKUP(Prioritization!G27,'Subdecision matrices'!$B$7:$E$8,4,TRUE),0)</f>
        <v>0</v>
      </c>
      <c r="E37" s="19">
        <f>_xlfn.IFERROR(VLOOKUP(Prioritization!G27,'Subdecision matrices'!$B$7:$F$8,5,TRUE),0)</f>
        <v>0</v>
      </c>
      <c r="F37" s="19">
        <f>_xlfn.IFERROR(VLOOKUP(Prioritization!G27,'Subdecision matrices'!$B$7:$G$8,6,TRUE),0)</f>
        <v>0</v>
      </c>
      <c r="G37" s="14">
        <f>VLOOKUP(Prioritization!$H$27,'Subdecision matrices'!$B$12:$C$19,2,TRUE)</f>
        <v>0</v>
      </c>
      <c r="H37" s="14">
        <f>VLOOKUP(Prioritization!$H$27,'Subdecision matrices'!$B$12:$D$19,3,TRUE)</f>
        <v>0</v>
      </c>
      <c r="I37" s="14">
        <f>VLOOKUP(Prioritization!$H$27,'Subdecision matrices'!$B$12:$E$19,4,TRUE)</f>
        <v>0</v>
      </c>
      <c r="J37" s="14">
        <f>VLOOKUP(Prioritization!$H$27,'Subdecision matrices'!$B$12:$F$19,5,TRUE)</f>
        <v>0</v>
      </c>
      <c r="K37" s="14">
        <f>VLOOKUP(Prioritization!$H$27,'Subdecision matrices'!$B$12:$G$19,6,TRUE)</f>
        <v>0</v>
      </c>
      <c r="L37" s="2">
        <f>_xlfn.IFERROR(INDEX('Subdecision matrices'!$C$23:$G$27,MATCH(Prioritization!I27,'Subdecision matrices'!$B$23:$B$27,0),MATCH('CalcEng 2'!$L$6,'Subdecision matrices'!$C$22:$G$22,0)),0)</f>
        <v>0</v>
      </c>
      <c r="M37" s="2">
        <f>_xlfn.IFERROR(INDEX('Subdecision matrices'!$C$23:$G$27,MATCH(Prioritization!I27,'Subdecision matrices'!$B$23:$B$27,0),MATCH('CalcEng 2'!$M$6,'Subdecision matrices'!$C$30:$G$30,0)),0)</f>
        <v>0</v>
      </c>
      <c r="N37" s="2">
        <f>_xlfn.IFERROR(INDEX('Subdecision matrices'!$C$23:$G$27,MATCH(Prioritization!I27,'Subdecision matrices'!$B$23:$B$27,0),MATCH('CalcEng 2'!$N$6,'Subdecision matrices'!$C$22:$G$22,0)),0)</f>
        <v>0</v>
      </c>
      <c r="O37" s="2">
        <f>_xlfn.IFERROR(INDEX('Subdecision matrices'!$C$23:$G$27,MATCH(Prioritization!I27,'Subdecision matrices'!$B$23:$B$27,0),MATCH('CalcEng 2'!$O$6,'Subdecision matrices'!$C$22:$G$22,0)),0)</f>
        <v>0</v>
      </c>
      <c r="P37" s="2">
        <f>_xlfn.IFERROR(INDEX('Subdecision matrices'!$C$23:$G$27,MATCH(Prioritization!I27,'Subdecision matrices'!$B$23:$B$27,0),MATCH('CalcEng 2'!$P$6,'Subdecision matrices'!$C$22:$G$22,0)),0)</f>
        <v>0</v>
      </c>
      <c r="Q37" s="2">
        <f>_xlfn.IFERROR(INDEX('Subdecision matrices'!$C$31:$G$33,MATCH(Prioritization!J27,'Subdecision matrices'!$B$31:$B$33,0),MATCH('CalcEng 2'!$Q$6,'Subdecision matrices'!$C$30:$G$30,0)),0)</f>
        <v>0</v>
      </c>
      <c r="R37" s="2">
        <f>_xlfn.IFERROR(INDEX('Subdecision matrices'!$C$31:$G$33,MATCH(Prioritization!J27,'Subdecision matrices'!$B$31:$B$33,0),MATCH('CalcEng 2'!$R$6,'Subdecision matrices'!$C$30:$G$30,0)),0)</f>
        <v>0</v>
      </c>
      <c r="S37" s="2">
        <f>_xlfn.IFERROR(INDEX('Subdecision matrices'!$C$31:$G$33,MATCH(Prioritization!J27,'Subdecision matrices'!$B$31:$B$33,0),MATCH('CalcEng 2'!$S$6,'Subdecision matrices'!$C$30:$G$30,0)),0)</f>
        <v>0</v>
      </c>
      <c r="T37" s="2">
        <f>_xlfn.IFERROR(INDEX('Subdecision matrices'!$C$31:$G$33,MATCH(Prioritization!J27,'Subdecision matrices'!$B$31:$B$33,0),MATCH('CalcEng 2'!$T$6,'Subdecision matrices'!$C$30:$G$30,0)),0)</f>
        <v>0</v>
      </c>
      <c r="U37" s="2">
        <f>_xlfn.IFERROR(INDEX('Subdecision matrices'!$C$31:$G$33,MATCH(Prioritization!J27,'Subdecision matrices'!$B$31:$B$33,0),MATCH('CalcEng 2'!$U$6,'Subdecision matrices'!$C$30:$G$30,0)),0)</f>
        <v>0</v>
      </c>
      <c r="V37" s="2">
        <f>_xlfn.IFERROR(VLOOKUP(Prioritization!K27,'Subdecision matrices'!$A$37:$C$41,3,TRUE),0)</f>
        <v>0</v>
      </c>
      <c r="W37" s="2">
        <f>_xlfn.IFERROR(VLOOKUP(Prioritization!K27,'Subdecision matrices'!$A$37:$D$41,4),0)</f>
        <v>0</v>
      </c>
      <c r="X37" s="2">
        <f>_xlfn.IFERROR(VLOOKUP(Prioritization!K27,'Subdecision matrices'!$A$37:$E$41,5),0)</f>
        <v>0</v>
      </c>
      <c r="Y37" s="2">
        <f>_xlfn.IFERROR(VLOOKUP(Prioritization!K27,'Subdecision matrices'!$A$37:$F$41,6),0)</f>
        <v>0</v>
      </c>
      <c r="Z37" s="2">
        <f>_xlfn.IFERROR(VLOOKUP(Prioritization!K27,'Subdecision matrices'!$A$37:$G$41,7),0)</f>
        <v>0</v>
      </c>
      <c r="AA37" s="2">
        <f>_xlfn.IFERROR(INDEX('Subdecision matrices'!$K$8:$O$11,MATCH(Prioritization!L27,'Subdecision matrices'!$J$8:$J$11,0),MATCH('CalcEng 2'!$AA$6,'Subdecision matrices'!$K$7:$O$7,0)),0)</f>
        <v>0</v>
      </c>
      <c r="AB37" s="2">
        <f>_xlfn.IFERROR(INDEX('Subdecision matrices'!$K$8:$O$11,MATCH(Prioritization!L27,'Subdecision matrices'!$J$8:$J$11,0),MATCH('CalcEng 2'!$AB$6,'Subdecision matrices'!$K$7:$O$7,0)),0)</f>
        <v>0</v>
      </c>
      <c r="AC37" s="2">
        <f>_xlfn.IFERROR(INDEX('Subdecision matrices'!$K$8:$O$11,MATCH(Prioritization!L27,'Subdecision matrices'!$J$8:$J$11,0),MATCH('CalcEng 2'!$AC$6,'Subdecision matrices'!$K$7:$O$7,0)),0)</f>
        <v>0</v>
      </c>
      <c r="AD37" s="2">
        <f>_xlfn.IFERROR(INDEX('Subdecision matrices'!$K$8:$O$11,MATCH(Prioritization!L27,'Subdecision matrices'!$J$8:$J$11,0),MATCH('CalcEng 2'!$AD$6,'Subdecision matrices'!$K$7:$O$7,0)),0)</f>
        <v>0</v>
      </c>
      <c r="AE37" s="2">
        <f>_xlfn.IFERROR(INDEX('Subdecision matrices'!$K$8:$O$11,MATCH(Prioritization!L27,'Subdecision matrices'!$J$8:$J$11,0),MATCH('CalcEng 2'!$AE$6,'Subdecision matrices'!$K$7:$O$7,0)),0)</f>
        <v>0</v>
      </c>
      <c r="AF37" s="2">
        <f>_xlfn.IFERROR(VLOOKUP(Prioritization!M27,'Subdecision matrices'!$I$15:$K$17,3,TRUE),0)</f>
        <v>0</v>
      </c>
      <c r="AG37" s="2">
        <f>_xlfn.IFERROR(VLOOKUP(Prioritization!M27,'Subdecision matrices'!$I$15:$L$17,4,TRUE),0)</f>
        <v>0</v>
      </c>
      <c r="AH37" s="2">
        <f>_xlfn.IFERROR(VLOOKUP(Prioritization!M27,'Subdecision matrices'!$I$15:$M$17,5,TRUE),0)</f>
        <v>0</v>
      </c>
      <c r="AI37" s="2">
        <f>_xlfn.IFERROR(VLOOKUP(Prioritization!M27,'Subdecision matrices'!$I$15:$N$17,6,TRUE),0)</f>
        <v>0</v>
      </c>
      <c r="AJ37" s="2">
        <f>_xlfn.IFERROR(VLOOKUP(Prioritization!M27,'Subdecision matrices'!$I$15:$O$17,7,TRUE),0)</f>
        <v>0</v>
      </c>
      <c r="AK37" s="2">
        <f>_xlfn.IFERROR(INDEX('Subdecision matrices'!$K$22:$O$24,MATCH(Prioritization!N27,'Subdecision matrices'!$J$22:$J$24,0),MATCH($AK$6,'Subdecision matrices'!$K$21:$O$21,0)),0)</f>
        <v>0</v>
      </c>
      <c r="AL37" s="2">
        <f>_xlfn.IFERROR(INDEX('Subdecision matrices'!$K$22:$O$24,MATCH(Prioritization!N27,'Subdecision matrices'!$J$22:$J$24,0),MATCH($AL$6,'Subdecision matrices'!$K$21:$O$21,0)),0)</f>
        <v>0</v>
      </c>
      <c r="AM37" s="2">
        <f>_xlfn.IFERROR(INDEX('Subdecision matrices'!$K$22:$O$24,MATCH(Prioritization!N27,'Subdecision matrices'!$J$22:$J$24,0),MATCH($AM$6,'Subdecision matrices'!$K$21:$O$21,0)),0)</f>
        <v>0</v>
      </c>
      <c r="AN37" s="2">
        <f>_xlfn.IFERROR(INDEX('Subdecision matrices'!$K$22:$O$24,MATCH(Prioritization!N27,'Subdecision matrices'!$J$22:$J$24,0),MATCH($AN$6,'Subdecision matrices'!$K$21:$O$21,0)),0)</f>
        <v>0</v>
      </c>
      <c r="AO37" s="2">
        <f>_xlfn.IFERROR(INDEX('Subdecision matrices'!$K$22:$O$24,MATCH(Prioritization!N27,'Subdecision matrices'!$J$22:$J$24,0),MATCH($AO$6,'Subdecision matrices'!$K$21:$O$21,0)),0)</f>
        <v>0</v>
      </c>
      <c r="AP37" s="2">
        <f>_xlfn.IFERROR(INDEX('Subdecision matrices'!$K$27:$O$30,MATCH(Prioritization!O27,'Subdecision matrices'!$J$27:$J$30,0),MATCH('CalcEng 2'!$AP$6,'Subdecision matrices'!$K$27:$O$27,0)),0)</f>
        <v>0</v>
      </c>
      <c r="AQ37" s="2">
        <f>_xlfn.IFERROR(INDEX('Subdecision matrices'!$K$27:$O$30,MATCH(Prioritization!O27,'Subdecision matrices'!$J$27:$J$30,0),MATCH('CalcEng 2'!$AQ$6,'Subdecision matrices'!$K$27:$O$27,0)),0)</f>
        <v>0</v>
      </c>
      <c r="AR37" s="2">
        <f>_xlfn.IFERROR(INDEX('Subdecision matrices'!$K$27:$O$30,MATCH(Prioritization!O27,'Subdecision matrices'!$J$27:$J$30,0),MATCH('CalcEng 2'!$AR$6,'Subdecision matrices'!$K$27:$O$27,0)),0)</f>
        <v>0</v>
      </c>
      <c r="AS37" s="2">
        <f>_xlfn.IFERROR(INDEX('Subdecision matrices'!$K$27:$O$30,MATCH(Prioritization!O27,'Subdecision matrices'!$J$27:$J$30,0),MATCH('CalcEng 2'!$AS$6,'Subdecision matrices'!$K$27:$O$27,0)),0)</f>
        <v>0</v>
      </c>
      <c r="AT37" s="2">
        <f>_xlfn.IFERROR(INDEX('Subdecision matrices'!$K$27:$O$30,MATCH(Prioritization!O27,'Subdecision matrices'!$J$27:$J$30,0),MATCH('CalcEng 2'!$AT$6,'Subdecision matrices'!$K$27:$O$27,0)),0)</f>
        <v>0</v>
      </c>
      <c r="AU37" s="2">
        <f>_xlfn.IFERROR(INDEX('Subdecision matrices'!$K$34:$O$36,MATCH(Prioritization!P27,'Subdecision matrices'!$J$34:$J$36,0),MATCH('CalcEng 2'!$AU$6,'Subdecision matrices'!$K$33:$O$33,0)),0)</f>
        <v>0</v>
      </c>
      <c r="AV37" s="2">
        <f>_xlfn.IFERROR(INDEX('Subdecision matrices'!$K$34:$O$36,MATCH(Prioritization!P27,'Subdecision matrices'!$J$34:$J$36,0),MATCH('CalcEng 2'!$AV$6,'Subdecision matrices'!$K$33:$O$33,0)),0)</f>
        <v>0</v>
      </c>
      <c r="AW37" s="2">
        <f>_xlfn.IFERROR(INDEX('Subdecision matrices'!$K$34:$O$36,MATCH(Prioritization!P27,'Subdecision matrices'!$J$34:$J$36,0),MATCH('CalcEng 2'!$AW$6,'Subdecision matrices'!$K$33:$O$33,0)),0)</f>
        <v>0</v>
      </c>
      <c r="AX37" s="2">
        <f>_xlfn.IFERROR(INDEX('Subdecision matrices'!$K$34:$O$36,MATCH(Prioritization!P27,'Subdecision matrices'!$J$34:$J$36,0),MATCH('CalcEng 2'!$AX$6,'Subdecision matrices'!$K$33:$O$33,0)),0)</f>
        <v>0</v>
      </c>
      <c r="AY37" s="2">
        <f>_xlfn.IFERROR(INDEX('Subdecision matrices'!$K$34:$O$36,MATCH(Prioritization!P27,'Subdecision matrices'!$J$34:$J$36,0),MATCH('CalcEng 2'!$AY$6,'Subdecision matrices'!$K$33:$O$33,0)),0)</f>
        <v>0</v>
      </c>
      <c r="AZ37" s="2"/>
      <c r="BA37" s="2"/>
      <c r="BB37" s="110">
        <f aca="true" t="shared" si="72" ref="BB37">((B37*B38)+(G37*G38)+(L37*L38)+(Q37*Q38)+(V37*V38)+(AA37*AA38)+(AF38*AF37)+(AK37*AK38)+(AP37*AP38)+(AU37*AU38))*10</f>
        <v>0</v>
      </c>
      <c r="BC37" s="110">
        <f aca="true" t="shared" si="73" ref="BC37">((C37*C38)+(H37*H38)+(M37*M38)+(R37*R38)+(W37*W38)+(AB37*AB38)+(AG38*AG37)+(AL37*AL38)+(AQ37*AQ38)+(AV37*AV38))*10</f>
        <v>0</v>
      </c>
      <c r="BD37" s="110">
        <f aca="true" t="shared" si="74" ref="BD37">((D37*D38)+(I37*I38)+(N37*N38)+(S37*S38)+(X37*X38)+(AC37*AC38)+(AH38*AH37)+(AM37*AM38)+(AR37*AR38)+(AW37*AW38))*10</f>
        <v>0</v>
      </c>
      <c r="BE37" s="110">
        <f aca="true" t="shared" si="75" ref="BE37">((E37*E38)+(J37*J38)+(O37*O38)+(T37*T38)+(Y37*Y38)+(AD37*AD38)+(AI38*AI37)+(AN37*AN38)+(AS37*AS38)+(AX37*AX38))*10</f>
        <v>0</v>
      </c>
      <c r="BF37" s="110">
        <f aca="true" t="shared" si="76" ref="BF37">((F37*F38)+(K37*K38)+(P37*P38)+(U37*U38)+(Z37*Z38)+(AE37*AE38)+(AJ38*AJ37)+(AO37*AO38)+(AT37*AT38)+(AY37*AY38))*10</f>
        <v>0</v>
      </c>
    </row>
    <row r="38" spans="1:58" ht="15.75" thickBot="1">
      <c r="A38" s="94"/>
      <c r="B38" s="5">
        <f>'Subdecision matrices'!$S$12</f>
        <v>0.1</v>
      </c>
      <c r="C38" s="5">
        <f>'Subdecision matrices'!$S$13</f>
        <v>0.1</v>
      </c>
      <c r="D38" s="5">
        <f>'Subdecision matrices'!$S$14</f>
        <v>0.1</v>
      </c>
      <c r="E38" s="5">
        <f>'Subdecision matrices'!$S$15</f>
        <v>0.1</v>
      </c>
      <c r="F38" s="5">
        <f>'Subdecision matrices'!$S$16</f>
        <v>0.1</v>
      </c>
      <c r="G38" s="5">
        <f>'Subdecision matrices'!$T$12</f>
        <v>0.1</v>
      </c>
      <c r="H38" s="5">
        <f>'Subdecision matrices'!$T$13</f>
        <v>0.1</v>
      </c>
      <c r="I38" s="5">
        <f>'Subdecision matrices'!$T$14</f>
        <v>0.1</v>
      </c>
      <c r="J38" s="5">
        <f>'Subdecision matrices'!$T$15</f>
        <v>0.1</v>
      </c>
      <c r="K38" s="5">
        <f>'Subdecision matrices'!$T$16</f>
        <v>0.1</v>
      </c>
      <c r="L38" s="5">
        <f>'Subdecision matrices'!$U$12</f>
        <v>0.05</v>
      </c>
      <c r="M38" s="5">
        <f>'Subdecision matrices'!$U$13</f>
        <v>0.05</v>
      </c>
      <c r="N38" s="5">
        <f>'Subdecision matrices'!$U$14</f>
        <v>0.05</v>
      </c>
      <c r="O38" s="5">
        <f>'Subdecision matrices'!$U$15</f>
        <v>0.05</v>
      </c>
      <c r="P38" s="5">
        <f>'Subdecision matrices'!$U$16</f>
        <v>0.05</v>
      </c>
      <c r="Q38" s="5">
        <f>'Subdecision matrices'!$V$12</f>
        <v>0.1</v>
      </c>
      <c r="R38" s="5">
        <f>'Subdecision matrices'!$V$13</f>
        <v>0.1</v>
      </c>
      <c r="S38" s="5">
        <f>'Subdecision matrices'!$V$14</f>
        <v>0.1</v>
      </c>
      <c r="T38" s="5">
        <f>'Subdecision matrices'!$V$15</f>
        <v>0.1</v>
      </c>
      <c r="U38" s="5">
        <f>'Subdecision matrices'!$V$16</f>
        <v>0.1</v>
      </c>
      <c r="V38" s="5">
        <f>'Subdecision matrices'!$W$12</f>
        <v>0.1</v>
      </c>
      <c r="W38" s="5">
        <f>'Subdecision matrices'!$W$13</f>
        <v>0.1</v>
      </c>
      <c r="X38" s="5">
        <f>'Subdecision matrices'!$W$14</f>
        <v>0.1</v>
      </c>
      <c r="Y38" s="5">
        <f>'Subdecision matrices'!$W$15</f>
        <v>0.1</v>
      </c>
      <c r="Z38" s="5">
        <f>'Subdecision matrices'!$W$16</f>
        <v>0.1</v>
      </c>
      <c r="AA38" s="5">
        <f>'Subdecision matrices'!$X$12</f>
        <v>0.05</v>
      </c>
      <c r="AB38" s="5">
        <f>'Subdecision matrices'!$X$13</f>
        <v>0.1</v>
      </c>
      <c r="AC38" s="5">
        <f>'Subdecision matrices'!$X$14</f>
        <v>0.1</v>
      </c>
      <c r="AD38" s="5">
        <f>'Subdecision matrices'!$X$15</f>
        <v>0.1</v>
      </c>
      <c r="AE38" s="5">
        <f>'Subdecision matrices'!$X$16</f>
        <v>0.1</v>
      </c>
      <c r="AF38" s="5">
        <f>'Subdecision matrices'!$Y$12</f>
        <v>0.1</v>
      </c>
      <c r="AG38" s="5">
        <f>'Subdecision matrices'!$Y$13</f>
        <v>0.1</v>
      </c>
      <c r="AH38" s="5">
        <f>'Subdecision matrices'!$Y$14</f>
        <v>0.1</v>
      </c>
      <c r="AI38" s="5">
        <f>'Subdecision matrices'!$Y$15</f>
        <v>0.05</v>
      </c>
      <c r="AJ38" s="5">
        <f>'Subdecision matrices'!$Y$16</f>
        <v>0.05</v>
      </c>
      <c r="AK38" s="5">
        <f>'Subdecision matrices'!$Z$12</f>
        <v>0.15</v>
      </c>
      <c r="AL38" s="5">
        <f>'Subdecision matrices'!$Z$13</f>
        <v>0.15</v>
      </c>
      <c r="AM38" s="5">
        <f>'Subdecision matrices'!$Z$14</f>
        <v>0.15</v>
      </c>
      <c r="AN38" s="5">
        <f>'Subdecision matrices'!$Z$15</f>
        <v>0.15</v>
      </c>
      <c r="AO38" s="5">
        <f>'Subdecision matrices'!$Z$16</f>
        <v>0.15</v>
      </c>
      <c r="AP38" s="5">
        <f>'Subdecision matrices'!$AA$12</f>
        <v>0.1</v>
      </c>
      <c r="AQ38" s="5">
        <f>'Subdecision matrices'!$AA$13</f>
        <v>0.1</v>
      </c>
      <c r="AR38" s="5">
        <f>'Subdecision matrices'!$AA$14</f>
        <v>0.1</v>
      </c>
      <c r="AS38" s="5">
        <f>'Subdecision matrices'!$AA$15</f>
        <v>0.1</v>
      </c>
      <c r="AT38" s="5">
        <f>'Subdecision matrices'!$AA$16</f>
        <v>0.15</v>
      </c>
      <c r="AU38" s="5">
        <f>'Subdecision matrices'!$AB$12</f>
        <v>0.15</v>
      </c>
      <c r="AV38" s="5">
        <f>'Subdecision matrices'!$AB$13</f>
        <v>0.1</v>
      </c>
      <c r="AW38" s="5">
        <f>'Subdecision matrices'!$AB$14</f>
        <v>0.1</v>
      </c>
      <c r="AX38" s="5">
        <f>'Subdecision matrices'!$AB$15</f>
        <v>0.15</v>
      </c>
      <c r="AY38" s="5">
        <f>'Subdecision matrices'!$AB$16</f>
        <v>0.1</v>
      </c>
      <c r="AZ38" s="3">
        <f aca="true" t="shared" si="77" ref="AZ38">SUM(L38:AY38)</f>
        <v>4</v>
      </c>
      <c r="BA38" s="3"/>
      <c r="BB38" s="111"/>
      <c r="BC38" s="111"/>
      <c r="BD38" s="111"/>
      <c r="BE38" s="111"/>
      <c r="BF38" s="111"/>
    </row>
    <row r="39" spans="1:58" ht="15">
      <c r="A39" s="94">
        <v>17</v>
      </c>
      <c r="B39" s="19">
        <f>_xlfn.IFERROR(VLOOKUP(Prioritization!G28,'Subdecision matrices'!$B$7:$C$8,2,TRUE),0)</f>
        <v>0</v>
      </c>
      <c r="C39" s="19">
        <f>_xlfn.IFERROR(VLOOKUP(Prioritization!G28,'Subdecision matrices'!$B$7:$D$8,3,TRUE),0)</f>
        <v>0</v>
      </c>
      <c r="D39" s="19">
        <f>_xlfn.IFERROR(VLOOKUP(Prioritization!G28,'Subdecision matrices'!$B$7:$E$8,4,TRUE),0)</f>
        <v>0</v>
      </c>
      <c r="E39" s="19">
        <f>_xlfn.IFERROR(VLOOKUP(Prioritization!G28,'Subdecision matrices'!$B$7:$F$8,5,TRUE),0)</f>
        <v>0</v>
      </c>
      <c r="F39" s="19">
        <f>_xlfn.IFERROR(VLOOKUP(Prioritization!G28,'Subdecision matrices'!$B$7:$G$8,6,TRUE),0)</f>
        <v>0</v>
      </c>
      <c r="G39" s="14">
        <f>VLOOKUP(Prioritization!$H$28,'Subdecision matrices'!$B$12:$C$19,2,TRUE)</f>
        <v>0</v>
      </c>
      <c r="H39" s="14">
        <f>VLOOKUP(Prioritization!$H$28,'Subdecision matrices'!$B$12:$D$19,3,TRUE)</f>
        <v>0</v>
      </c>
      <c r="I39" s="14">
        <f>VLOOKUP(Prioritization!$H$28,'Subdecision matrices'!$B$12:$E$19,4,TRUE)</f>
        <v>0</v>
      </c>
      <c r="J39" s="14">
        <f>VLOOKUP(Prioritization!$H$28,'Subdecision matrices'!$B$12:$F$19,5,TRUE)</f>
        <v>0</v>
      </c>
      <c r="K39" s="14">
        <f>VLOOKUP(Prioritization!$H$28,'Subdecision matrices'!$B$12:$G$19,6,TRUE)</f>
        <v>0</v>
      </c>
      <c r="L39" s="2">
        <f>_xlfn.IFERROR(INDEX('Subdecision matrices'!$C$23:$G$27,MATCH(Prioritization!I28,'Subdecision matrices'!$B$23:$B$27,0),MATCH('CalcEng 2'!$L$6,'Subdecision matrices'!$C$22:$G$22,0)),0)</f>
        <v>0</v>
      </c>
      <c r="M39" s="2">
        <f>_xlfn.IFERROR(INDEX('Subdecision matrices'!$C$23:$G$27,MATCH(Prioritization!I28,'Subdecision matrices'!$B$23:$B$27,0),MATCH('CalcEng 2'!$M$6,'Subdecision matrices'!$C$30:$G$30,0)),0)</f>
        <v>0</v>
      </c>
      <c r="N39" s="2">
        <f>_xlfn.IFERROR(INDEX('Subdecision matrices'!$C$23:$G$27,MATCH(Prioritization!I28,'Subdecision matrices'!$B$23:$B$27,0),MATCH('CalcEng 2'!$N$6,'Subdecision matrices'!$C$22:$G$22,0)),0)</f>
        <v>0</v>
      </c>
      <c r="O39" s="2">
        <f>_xlfn.IFERROR(INDEX('Subdecision matrices'!$C$23:$G$27,MATCH(Prioritization!I28,'Subdecision matrices'!$B$23:$B$27,0),MATCH('CalcEng 2'!$O$6,'Subdecision matrices'!$C$22:$G$22,0)),0)</f>
        <v>0</v>
      </c>
      <c r="P39" s="2">
        <f>_xlfn.IFERROR(INDEX('Subdecision matrices'!$C$23:$G$27,MATCH(Prioritization!I28,'Subdecision matrices'!$B$23:$B$27,0),MATCH('CalcEng 2'!$P$6,'Subdecision matrices'!$C$22:$G$22,0)),0)</f>
        <v>0</v>
      </c>
      <c r="Q39" s="2">
        <f>_xlfn.IFERROR(INDEX('Subdecision matrices'!$C$31:$G$33,MATCH(Prioritization!J28,'Subdecision matrices'!$B$31:$B$33,0),MATCH('CalcEng 2'!$Q$6,'Subdecision matrices'!$C$30:$G$30,0)),0)</f>
        <v>0</v>
      </c>
      <c r="R39" s="2">
        <f>_xlfn.IFERROR(INDEX('Subdecision matrices'!$C$31:$G$33,MATCH(Prioritization!J28,'Subdecision matrices'!$B$31:$B$33,0),MATCH('CalcEng 2'!$R$6,'Subdecision matrices'!$C$30:$G$30,0)),0)</f>
        <v>0</v>
      </c>
      <c r="S39" s="2">
        <f>_xlfn.IFERROR(INDEX('Subdecision matrices'!$C$31:$G$33,MATCH(Prioritization!J28,'Subdecision matrices'!$B$31:$B$33,0),MATCH('CalcEng 2'!$S$6,'Subdecision matrices'!$C$30:$G$30,0)),0)</f>
        <v>0</v>
      </c>
      <c r="T39" s="2">
        <f>_xlfn.IFERROR(INDEX('Subdecision matrices'!$C$31:$G$33,MATCH(Prioritization!J28,'Subdecision matrices'!$B$31:$B$33,0),MATCH('CalcEng 2'!$T$6,'Subdecision matrices'!$C$30:$G$30,0)),0)</f>
        <v>0</v>
      </c>
      <c r="U39" s="2">
        <f>_xlfn.IFERROR(INDEX('Subdecision matrices'!$C$31:$G$33,MATCH(Prioritization!J28,'Subdecision matrices'!$B$31:$B$33,0),MATCH('CalcEng 2'!$U$6,'Subdecision matrices'!$C$30:$G$30,0)),0)</f>
        <v>0</v>
      </c>
      <c r="V39" s="2">
        <f>_xlfn.IFERROR(VLOOKUP(Prioritization!K28,'Subdecision matrices'!$A$37:$C$41,3,TRUE),0)</f>
        <v>0</v>
      </c>
      <c r="W39" s="2">
        <f>_xlfn.IFERROR(VLOOKUP(Prioritization!K28,'Subdecision matrices'!$A$37:$D$41,4),0)</f>
        <v>0</v>
      </c>
      <c r="X39" s="2">
        <f>_xlfn.IFERROR(VLOOKUP(Prioritization!K28,'Subdecision matrices'!$A$37:$E$41,5),0)</f>
        <v>0</v>
      </c>
      <c r="Y39" s="2">
        <f>_xlfn.IFERROR(VLOOKUP(Prioritization!K28,'Subdecision matrices'!$A$37:$F$41,6),0)</f>
        <v>0</v>
      </c>
      <c r="Z39" s="2">
        <f>_xlfn.IFERROR(VLOOKUP(Prioritization!K28,'Subdecision matrices'!$A$37:$G$41,7),0)</f>
        <v>0</v>
      </c>
      <c r="AA39" s="2">
        <f>_xlfn.IFERROR(INDEX('Subdecision matrices'!$K$8:$O$11,MATCH(Prioritization!L28,'Subdecision matrices'!$J$8:$J$11,0),MATCH('CalcEng 2'!$AA$6,'Subdecision matrices'!$K$7:$O$7,0)),0)</f>
        <v>0</v>
      </c>
      <c r="AB39" s="2">
        <f>_xlfn.IFERROR(INDEX('Subdecision matrices'!$K$8:$O$11,MATCH(Prioritization!L28,'Subdecision matrices'!$J$8:$J$11,0),MATCH('CalcEng 2'!$AB$6,'Subdecision matrices'!$K$7:$O$7,0)),0)</f>
        <v>0</v>
      </c>
      <c r="AC39" s="2">
        <f>_xlfn.IFERROR(INDEX('Subdecision matrices'!$K$8:$O$11,MATCH(Prioritization!L28,'Subdecision matrices'!$J$8:$J$11,0),MATCH('CalcEng 2'!$AC$6,'Subdecision matrices'!$K$7:$O$7,0)),0)</f>
        <v>0</v>
      </c>
      <c r="AD39" s="2">
        <f>_xlfn.IFERROR(INDEX('Subdecision matrices'!$K$8:$O$11,MATCH(Prioritization!L28,'Subdecision matrices'!$J$8:$J$11,0),MATCH('CalcEng 2'!$AD$6,'Subdecision matrices'!$K$7:$O$7,0)),0)</f>
        <v>0</v>
      </c>
      <c r="AE39" s="2">
        <f>_xlfn.IFERROR(INDEX('Subdecision matrices'!$K$8:$O$11,MATCH(Prioritization!L28,'Subdecision matrices'!$J$8:$J$11,0),MATCH('CalcEng 2'!$AE$6,'Subdecision matrices'!$K$7:$O$7,0)),0)</f>
        <v>0</v>
      </c>
      <c r="AF39" s="2">
        <f>_xlfn.IFERROR(VLOOKUP(Prioritization!M28,'Subdecision matrices'!$I$15:$K$17,3,TRUE),0)</f>
        <v>0</v>
      </c>
      <c r="AG39" s="2">
        <f>_xlfn.IFERROR(VLOOKUP(Prioritization!M28,'Subdecision matrices'!$I$15:$L$17,4,TRUE),0)</f>
        <v>0</v>
      </c>
      <c r="AH39" s="2">
        <f>_xlfn.IFERROR(VLOOKUP(Prioritization!M28,'Subdecision matrices'!$I$15:$M$17,5,TRUE),0)</f>
        <v>0</v>
      </c>
      <c r="AI39" s="2">
        <f>_xlfn.IFERROR(VLOOKUP(Prioritization!M28,'Subdecision matrices'!$I$15:$N$17,6,TRUE),0)</f>
        <v>0</v>
      </c>
      <c r="AJ39" s="2">
        <f>_xlfn.IFERROR(VLOOKUP(Prioritization!M28,'Subdecision matrices'!$I$15:$O$17,7,TRUE),0)</f>
        <v>0</v>
      </c>
      <c r="AK39" s="2">
        <f>_xlfn.IFERROR(INDEX('Subdecision matrices'!$K$22:$O$24,MATCH(Prioritization!N28,'Subdecision matrices'!$J$22:$J$24,0),MATCH($AK$6,'Subdecision matrices'!$K$21:$O$21,0)),0)</f>
        <v>0</v>
      </c>
      <c r="AL39" s="2">
        <f>_xlfn.IFERROR(INDEX('Subdecision matrices'!$K$22:$O$24,MATCH(Prioritization!N28,'Subdecision matrices'!$J$22:$J$24,0),MATCH($AL$6,'Subdecision matrices'!$K$21:$O$21,0)),0)</f>
        <v>0</v>
      </c>
      <c r="AM39" s="2">
        <f>_xlfn.IFERROR(INDEX('Subdecision matrices'!$K$22:$O$24,MATCH(Prioritization!N28,'Subdecision matrices'!$J$22:$J$24,0),MATCH($AM$6,'Subdecision matrices'!$K$21:$O$21,0)),0)</f>
        <v>0</v>
      </c>
      <c r="AN39" s="2">
        <f>_xlfn.IFERROR(INDEX('Subdecision matrices'!$K$22:$O$24,MATCH(Prioritization!N28,'Subdecision matrices'!$J$22:$J$24,0),MATCH($AN$6,'Subdecision matrices'!$K$21:$O$21,0)),0)</f>
        <v>0</v>
      </c>
      <c r="AO39" s="2">
        <f>_xlfn.IFERROR(INDEX('Subdecision matrices'!$K$22:$O$24,MATCH(Prioritization!N28,'Subdecision matrices'!$J$22:$J$24,0),MATCH($AO$6,'Subdecision matrices'!$K$21:$O$21,0)),0)</f>
        <v>0</v>
      </c>
      <c r="AP39" s="2">
        <f>_xlfn.IFERROR(INDEX('Subdecision matrices'!$K$27:$O$30,MATCH(Prioritization!O28,'Subdecision matrices'!$J$27:$J$30,0),MATCH('CalcEng 2'!$AP$6,'Subdecision matrices'!$K$27:$O$27,0)),0)</f>
        <v>0</v>
      </c>
      <c r="AQ39" s="2">
        <f>_xlfn.IFERROR(INDEX('Subdecision matrices'!$K$27:$O$30,MATCH(Prioritization!O28,'Subdecision matrices'!$J$27:$J$30,0),MATCH('CalcEng 2'!$AQ$6,'Subdecision matrices'!$K$27:$O$27,0)),0)</f>
        <v>0</v>
      </c>
      <c r="AR39" s="2">
        <f>_xlfn.IFERROR(INDEX('Subdecision matrices'!$K$27:$O$30,MATCH(Prioritization!O28,'Subdecision matrices'!$J$27:$J$30,0),MATCH('CalcEng 2'!$AR$6,'Subdecision matrices'!$K$27:$O$27,0)),0)</f>
        <v>0</v>
      </c>
      <c r="AS39" s="2">
        <f>_xlfn.IFERROR(INDEX('Subdecision matrices'!$K$27:$O$30,MATCH(Prioritization!O28,'Subdecision matrices'!$J$27:$J$30,0),MATCH('CalcEng 2'!$AS$6,'Subdecision matrices'!$K$27:$O$27,0)),0)</f>
        <v>0</v>
      </c>
      <c r="AT39" s="2">
        <f>_xlfn.IFERROR(INDEX('Subdecision matrices'!$K$27:$O$30,MATCH(Prioritization!O28,'Subdecision matrices'!$J$27:$J$30,0),MATCH('CalcEng 2'!$AT$6,'Subdecision matrices'!$K$27:$O$27,0)),0)</f>
        <v>0</v>
      </c>
      <c r="AU39" s="2">
        <f>_xlfn.IFERROR(INDEX('Subdecision matrices'!$K$34:$O$36,MATCH(Prioritization!P28,'Subdecision matrices'!$J$34:$J$36,0),MATCH('CalcEng 2'!$AU$6,'Subdecision matrices'!$K$33:$O$33,0)),0)</f>
        <v>0</v>
      </c>
      <c r="AV39" s="2">
        <f>_xlfn.IFERROR(INDEX('Subdecision matrices'!$K$34:$O$36,MATCH(Prioritization!P28,'Subdecision matrices'!$J$34:$J$36,0),MATCH('CalcEng 2'!$AV$6,'Subdecision matrices'!$K$33:$O$33,0)),0)</f>
        <v>0</v>
      </c>
      <c r="AW39" s="2">
        <f>_xlfn.IFERROR(INDEX('Subdecision matrices'!$K$34:$O$36,MATCH(Prioritization!P28,'Subdecision matrices'!$J$34:$J$36,0),MATCH('CalcEng 2'!$AW$6,'Subdecision matrices'!$K$33:$O$33,0)),0)</f>
        <v>0</v>
      </c>
      <c r="AX39" s="2">
        <f>_xlfn.IFERROR(INDEX('Subdecision matrices'!$K$34:$O$36,MATCH(Prioritization!P28,'Subdecision matrices'!$J$34:$J$36,0),MATCH('CalcEng 2'!$AX$6,'Subdecision matrices'!$K$33:$O$33,0)),0)</f>
        <v>0</v>
      </c>
      <c r="AY39" s="2">
        <f>_xlfn.IFERROR(INDEX('Subdecision matrices'!$K$34:$O$36,MATCH(Prioritization!P28,'Subdecision matrices'!$J$34:$J$36,0),MATCH('CalcEng 2'!$AY$6,'Subdecision matrices'!$K$33:$O$33,0)),0)</f>
        <v>0</v>
      </c>
      <c r="AZ39" s="2"/>
      <c r="BA39" s="2"/>
      <c r="BB39" s="110">
        <f aca="true" t="shared" si="78" ref="BB39">((B39*B40)+(G39*G40)+(L39*L40)+(Q39*Q40)+(V39*V40)+(AA39*AA40)+(AF40*AF39)+(AK39*AK40)+(AP39*AP40)+(AU39*AU40))*10</f>
        <v>0</v>
      </c>
      <c r="BC39" s="110">
        <f aca="true" t="shared" si="79" ref="BC39">((C39*C40)+(H39*H40)+(M39*M40)+(R39*R40)+(W39*W40)+(AB39*AB40)+(AG40*AG39)+(AL39*AL40)+(AQ39*AQ40)+(AV39*AV40))*10</f>
        <v>0</v>
      </c>
      <c r="BD39" s="110">
        <f aca="true" t="shared" si="80" ref="BD39">((D39*D40)+(I39*I40)+(N39*N40)+(S39*S40)+(X39*X40)+(AC39*AC40)+(AH40*AH39)+(AM39*AM40)+(AR39*AR40)+(AW39*AW40))*10</f>
        <v>0</v>
      </c>
      <c r="BE39" s="110">
        <f aca="true" t="shared" si="81" ref="BE39">((E39*E40)+(J39*J40)+(O39*O40)+(T39*T40)+(Y39*Y40)+(AD39*AD40)+(AI40*AI39)+(AN39*AN40)+(AS39*AS40)+(AX39*AX40))*10</f>
        <v>0</v>
      </c>
      <c r="BF39" s="110">
        <f aca="true" t="shared" si="82" ref="BF39">((F39*F40)+(K39*K40)+(P39*P40)+(U39*U40)+(Z39*Z40)+(AE39*AE40)+(AJ40*AJ39)+(AO39*AO40)+(AT39*AT40)+(AY39*AY40))*10</f>
        <v>0</v>
      </c>
    </row>
    <row r="40" spans="1:58" ht="15.75" thickBot="1">
      <c r="A40" s="94"/>
      <c r="B40" s="5">
        <f>'Subdecision matrices'!$S$12</f>
        <v>0.1</v>
      </c>
      <c r="C40" s="5">
        <f>'Subdecision matrices'!$S$13</f>
        <v>0.1</v>
      </c>
      <c r="D40" s="5">
        <f>'Subdecision matrices'!$S$14</f>
        <v>0.1</v>
      </c>
      <c r="E40" s="5">
        <f>'Subdecision matrices'!$S$15</f>
        <v>0.1</v>
      </c>
      <c r="F40" s="5">
        <f>'Subdecision matrices'!$S$16</f>
        <v>0.1</v>
      </c>
      <c r="G40" s="5">
        <f>'Subdecision matrices'!$T$12</f>
        <v>0.1</v>
      </c>
      <c r="H40" s="5">
        <f>'Subdecision matrices'!$T$13</f>
        <v>0.1</v>
      </c>
      <c r="I40" s="5">
        <f>'Subdecision matrices'!$T$14</f>
        <v>0.1</v>
      </c>
      <c r="J40" s="5">
        <f>'Subdecision matrices'!$T$15</f>
        <v>0.1</v>
      </c>
      <c r="K40" s="5">
        <f>'Subdecision matrices'!$T$16</f>
        <v>0.1</v>
      </c>
      <c r="L40" s="5">
        <f>'Subdecision matrices'!$U$12</f>
        <v>0.05</v>
      </c>
      <c r="M40" s="5">
        <f>'Subdecision matrices'!$U$13</f>
        <v>0.05</v>
      </c>
      <c r="N40" s="5">
        <f>'Subdecision matrices'!$U$14</f>
        <v>0.05</v>
      </c>
      <c r="O40" s="5">
        <f>'Subdecision matrices'!$U$15</f>
        <v>0.05</v>
      </c>
      <c r="P40" s="5">
        <f>'Subdecision matrices'!$U$16</f>
        <v>0.05</v>
      </c>
      <c r="Q40" s="5">
        <f>'Subdecision matrices'!$V$12</f>
        <v>0.1</v>
      </c>
      <c r="R40" s="5">
        <f>'Subdecision matrices'!$V$13</f>
        <v>0.1</v>
      </c>
      <c r="S40" s="5">
        <f>'Subdecision matrices'!$V$14</f>
        <v>0.1</v>
      </c>
      <c r="T40" s="5">
        <f>'Subdecision matrices'!$V$15</f>
        <v>0.1</v>
      </c>
      <c r="U40" s="5">
        <f>'Subdecision matrices'!$V$16</f>
        <v>0.1</v>
      </c>
      <c r="V40" s="5">
        <f>'Subdecision matrices'!$W$12</f>
        <v>0.1</v>
      </c>
      <c r="W40" s="5">
        <f>'Subdecision matrices'!$W$13</f>
        <v>0.1</v>
      </c>
      <c r="X40" s="5">
        <f>'Subdecision matrices'!$W$14</f>
        <v>0.1</v>
      </c>
      <c r="Y40" s="5">
        <f>'Subdecision matrices'!$W$15</f>
        <v>0.1</v>
      </c>
      <c r="Z40" s="5">
        <f>'Subdecision matrices'!$W$16</f>
        <v>0.1</v>
      </c>
      <c r="AA40" s="5">
        <f>'Subdecision matrices'!$X$12</f>
        <v>0.05</v>
      </c>
      <c r="AB40" s="5">
        <f>'Subdecision matrices'!$X$13</f>
        <v>0.1</v>
      </c>
      <c r="AC40" s="5">
        <f>'Subdecision matrices'!$X$14</f>
        <v>0.1</v>
      </c>
      <c r="AD40" s="5">
        <f>'Subdecision matrices'!$X$15</f>
        <v>0.1</v>
      </c>
      <c r="AE40" s="5">
        <f>'Subdecision matrices'!$X$16</f>
        <v>0.1</v>
      </c>
      <c r="AF40" s="5">
        <f>'Subdecision matrices'!$Y$12</f>
        <v>0.1</v>
      </c>
      <c r="AG40" s="5">
        <f>'Subdecision matrices'!$Y$13</f>
        <v>0.1</v>
      </c>
      <c r="AH40" s="5">
        <f>'Subdecision matrices'!$Y$14</f>
        <v>0.1</v>
      </c>
      <c r="AI40" s="5">
        <f>'Subdecision matrices'!$Y$15</f>
        <v>0.05</v>
      </c>
      <c r="AJ40" s="5">
        <f>'Subdecision matrices'!$Y$16</f>
        <v>0.05</v>
      </c>
      <c r="AK40" s="5">
        <f>'Subdecision matrices'!$Z$12</f>
        <v>0.15</v>
      </c>
      <c r="AL40" s="5">
        <f>'Subdecision matrices'!$Z$13</f>
        <v>0.15</v>
      </c>
      <c r="AM40" s="5">
        <f>'Subdecision matrices'!$Z$14</f>
        <v>0.15</v>
      </c>
      <c r="AN40" s="5">
        <f>'Subdecision matrices'!$Z$15</f>
        <v>0.15</v>
      </c>
      <c r="AO40" s="5">
        <f>'Subdecision matrices'!$Z$16</f>
        <v>0.15</v>
      </c>
      <c r="AP40" s="5">
        <f>'Subdecision matrices'!$AA$12</f>
        <v>0.1</v>
      </c>
      <c r="AQ40" s="5">
        <f>'Subdecision matrices'!$AA$13</f>
        <v>0.1</v>
      </c>
      <c r="AR40" s="5">
        <f>'Subdecision matrices'!$AA$14</f>
        <v>0.1</v>
      </c>
      <c r="AS40" s="5">
        <f>'Subdecision matrices'!$AA$15</f>
        <v>0.1</v>
      </c>
      <c r="AT40" s="5">
        <f>'Subdecision matrices'!$AA$16</f>
        <v>0.15</v>
      </c>
      <c r="AU40" s="5">
        <f>'Subdecision matrices'!$AB$12</f>
        <v>0.15</v>
      </c>
      <c r="AV40" s="5">
        <f>'Subdecision matrices'!$AB$13</f>
        <v>0.1</v>
      </c>
      <c r="AW40" s="5">
        <f>'Subdecision matrices'!$AB$14</f>
        <v>0.1</v>
      </c>
      <c r="AX40" s="5">
        <f>'Subdecision matrices'!$AB$15</f>
        <v>0.15</v>
      </c>
      <c r="AY40" s="5">
        <f>'Subdecision matrices'!$AB$16</f>
        <v>0.1</v>
      </c>
      <c r="AZ40" s="3">
        <f aca="true" t="shared" si="83" ref="AZ40">SUM(L40:AY40)</f>
        <v>4</v>
      </c>
      <c r="BA40" s="3"/>
      <c r="BB40" s="111"/>
      <c r="BC40" s="111"/>
      <c r="BD40" s="111"/>
      <c r="BE40" s="111"/>
      <c r="BF40" s="111"/>
    </row>
    <row r="41" spans="1:58" ht="15">
      <c r="A41" s="94">
        <v>18</v>
      </c>
      <c r="B41" s="19">
        <f>_xlfn.IFERROR(VLOOKUP(Prioritization!G29,'Subdecision matrices'!$B$7:$C$8,2,TRUE),0)</f>
        <v>0</v>
      </c>
      <c r="C41" s="19">
        <f>_xlfn.IFERROR(VLOOKUP(Prioritization!G29,'Subdecision matrices'!$B$7:$D$8,3,TRUE),0)</f>
        <v>0</v>
      </c>
      <c r="D41" s="19">
        <f>_xlfn.IFERROR(VLOOKUP(Prioritization!G29,'Subdecision matrices'!$B$7:$E$8,4,TRUE),0)</f>
        <v>0</v>
      </c>
      <c r="E41" s="19">
        <f>_xlfn.IFERROR(VLOOKUP(Prioritization!G29,'Subdecision matrices'!$B$7:$F$8,5,TRUE),0)</f>
        <v>0</v>
      </c>
      <c r="F41" s="19">
        <f>_xlfn.IFERROR(VLOOKUP(Prioritization!G29,'Subdecision matrices'!$B$7:$G$8,6,TRUE),0)</f>
        <v>0</v>
      </c>
      <c r="G41" s="14">
        <f>VLOOKUP(Prioritization!$H$29,'Subdecision matrices'!$B$12:$C$19,2,TRUE)</f>
        <v>0</v>
      </c>
      <c r="H41" s="14">
        <f>VLOOKUP(Prioritization!$H$29,'Subdecision matrices'!$B$12:$D$19,3,TRUE)</f>
        <v>0</v>
      </c>
      <c r="I41" s="14">
        <f>VLOOKUP(Prioritization!$H$29,'Subdecision matrices'!$B$12:$E$19,4,TRUE)</f>
        <v>0</v>
      </c>
      <c r="J41" s="14">
        <f>VLOOKUP(Prioritization!$H$29,'Subdecision matrices'!$B$12:$F$19,5,TRUE)</f>
        <v>0</v>
      </c>
      <c r="K41" s="14">
        <f>VLOOKUP(Prioritization!$H$29,'Subdecision matrices'!$B$12:$G$19,6,TRUE)</f>
        <v>0</v>
      </c>
      <c r="L41" s="2">
        <f>_xlfn.IFERROR(INDEX('Subdecision matrices'!$C$23:$G$27,MATCH(Prioritization!I29,'Subdecision matrices'!$B$23:$B$27,0),MATCH('CalcEng 2'!$L$6,'Subdecision matrices'!$C$22:$G$22,0)),0)</f>
        <v>0</v>
      </c>
      <c r="M41" s="2">
        <f>_xlfn.IFERROR(INDEX('Subdecision matrices'!$C$23:$G$27,MATCH(Prioritization!I29,'Subdecision matrices'!$B$23:$B$27,0),MATCH('CalcEng 2'!$M$6,'Subdecision matrices'!$C$30:$G$30,0)),0)</f>
        <v>0</v>
      </c>
      <c r="N41" s="2">
        <f>_xlfn.IFERROR(INDEX('Subdecision matrices'!$C$23:$G$27,MATCH(Prioritization!I29,'Subdecision matrices'!$B$23:$B$27,0),MATCH('CalcEng 2'!$N$6,'Subdecision matrices'!$C$22:$G$22,0)),0)</f>
        <v>0</v>
      </c>
      <c r="O41" s="2">
        <f>_xlfn.IFERROR(INDEX('Subdecision matrices'!$C$23:$G$27,MATCH(Prioritization!I29,'Subdecision matrices'!$B$23:$B$27,0),MATCH('CalcEng 2'!$O$6,'Subdecision matrices'!$C$22:$G$22,0)),0)</f>
        <v>0</v>
      </c>
      <c r="P41" s="2">
        <f>_xlfn.IFERROR(INDEX('Subdecision matrices'!$C$23:$G$27,MATCH(Prioritization!I29,'Subdecision matrices'!$B$23:$B$27,0),MATCH('CalcEng 2'!$P$6,'Subdecision matrices'!$C$22:$G$22,0)),0)</f>
        <v>0</v>
      </c>
      <c r="Q41" s="2">
        <f>_xlfn.IFERROR(INDEX('Subdecision matrices'!$C$31:$G$33,MATCH(Prioritization!J29,'Subdecision matrices'!$B$31:$B$33,0),MATCH('CalcEng 2'!$Q$6,'Subdecision matrices'!$C$30:$G$30,0)),0)</f>
        <v>0</v>
      </c>
      <c r="R41" s="2">
        <f>_xlfn.IFERROR(INDEX('Subdecision matrices'!$C$31:$G$33,MATCH(Prioritization!J29,'Subdecision matrices'!$B$31:$B$33,0),MATCH('CalcEng 2'!$R$6,'Subdecision matrices'!$C$30:$G$30,0)),0)</f>
        <v>0</v>
      </c>
      <c r="S41" s="2">
        <f>_xlfn.IFERROR(INDEX('Subdecision matrices'!$C$31:$G$33,MATCH(Prioritization!J29,'Subdecision matrices'!$B$31:$B$33,0),MATCH('CalcEng 2'!$S$6,'Subdecision matrices'!$C$30:$G$30,0)),0)</f>
        <v>0</v>
      </c>
      <c r="T41" s="2">
        <f>_xlfn.IFERROR(INDEX('Subdecision matrices'!$C$31:$G$33,MATCH(Prioritization!J29,'Subdecision matrices'!$B$31:$B$33,0),MATCH('CalcEng 2'!$T$6,'Subdecision matrices'!$C$30:$G$30,0)),0)</f>
        <v>0</v>
      </c>
      <c r="U41" s="2">
        <f>_xlfn.IFERROR(INDEX('Subdecision matrices'!$C$31:$G$33,MATCH(Prioritization!J29,'Subdecision matrices'!$B$31:$B$33,0),MATCH('CalcEng 2'!$U$6,'Subdecision matrices'!$C$30:$G$30,0)),0)</f>
        <v>0</v>
      </c>
      <c r="V41" s="2">
        <f>_xlfn.IFERROR(VLOOKUP(Prioritization!K29,'Subdecision matrices'!$A$37:$C$41,3,TRUE),0)</f>
        <v>0</v>
      </c>
      <c r="W41" s="2">
        <f>_xlfn.IFERROR(VLOOKUP(Prioritization!K29,'Subdecision matrices'!$A$37:$D$41,4),0)</f>
        <v>0</v>
      </c>
      <c r="X41" s="2">
        <f>_xlfn.IFERROR(VLOOKUP(Prioritization!K29,'Subdecision matrices'!$A$37:$E$41,5),0)</f>
        <v>0</v>
      </c>
      <c r="Y41" s="2">
        <f>_xlfn.IFERROR(VLOOKUP(Prioritization!K29,'Subdecision matrices'!$A$37:$F$41,6),0)</f>
        <v>0</v>
      </c>
      <c r="Z41" s="2">
        <f>_xlfn.IFERROR(VLOOKUP(Prioritization!K29,'Subdecision matrices'!$A$37:$G$41,7),0)</f>
        <v>0</v>
      </c>
      <c r="AA41" s="2">
        <f>_xlfn.IFERROR(INDEX('Subdecision matrices'!$K$8:$O$11,MATCH(Prioritization!L29,'Subdecision matrices'!$J$8:$J$11,0),MATCH('CalcEng 2'!$AA$6,'Subdecision matrices'!$K$7:$O$7,0)),0)</f>
        <v>0</v>
      </c>
      <c r="AB41" s="2">
        <f>_xlfn.IFERROR(INDEX('Subdecision matrices'!$K$8:$O$11,MATCH(Prioritization!L29,'Subdecision matrices'!$J$8:$J$11,0),MATCH('CalcEng 2'!$AB$6,'Subdecision matrices'!$K$7:$O$7,0)),0)</f>
        <v>0</v>
      </c>
      <c r="AC41" s="2">
        <f>_xlfn.IFERROR(INDEX('Subdecision matrices'!$K$8:$O$11,MATCH(Prioritization!L29,'Subdecision matrices'!$J$8:$J$11,0),MATCH('CalcEng 2'!$AC$6,'Subdecision matrices'!$K$7:$O$7,0)),0)</f>
        <v>0</v>
      </c>
      <c r="AD41" s="2">
        <f>_xlfn.IFERROR(INDEX('Subdecision matrices'!$K$8:$O$11,MATCH(Prioritization!L29,'Subdecision matrices'!$J$8:$J$11,0),MATCH('CalcEng 2'!$AD$6,'Subdecision matrices'!$K$7:$O$7,0)),0)</f>
        <v>0</v>
      </c>
      <c r="AE41" s="2">
        <f>_xlfn.IFERROR(INDEX('Subdecision matrices'!$K$8:$O$11,MATCH(Prioritization!L29,'Subdecision matrices'!$J$8:$J$11,0),MATCH('CalcEng 2'!$AE$6,'Subdecision matrices'!$K$7:$O$7,0)),0)</f>
        <v>0</v>
      </c>
      <c r="AF41" s="2">
        <f>_xlfn.IFERROR(VLOOKUP(Prioritization!M29,'Subdecision matrices'!$I$15:$K$17,3,TRUE),0)</f>
        <v>0</v>
      </c>
      <c r="AG41" s="2">
        <f>_xlfn.IFERROR(VLOOKUP(Prioritization!M29,'Subdecision matrices'!$I$15:$L$17,4,TRUE),0)</f>
        <v>0</v>
      </c>
      <c r="AH41" s="2">
        <f>_xlfn.IFERROR(VLOOKUP(Prioritization!M29,'Subdecision matrices'!$I$15:$M$17,5,TRUE),0)</f>
        <v>0</v>
      </c>
      <c r="AI41" s="2">
        <f>_xlfn.IFERROR(VLOOKUP(Prioritization!M29,'Subdecision matrices'!$I$15:$N$17,6,TRUE),0)</f>
        <v>0</v>
      </c>
      <c r="AJ41" s="2">
        <f>_xlfn.IFERROR(VLOOKUP(Prioritization!M29,'Subdecision matrices'!$I$15:$O$17,7,TRUE),0)</f>
        <v>0</v>
      </c>
      <c r="AK41" s="2">
        <f>_xlfn.IFERROR(INDEX('Subdecision matrices'!$K$22:$O$24,MATCH(Prioritization!N29,'Subdecision matrices'!$J$22:$J$24,0),MATCH($AK$6,'Subdecision matrices'!$K$21:$O$21,0)),0)</f>
        <v>0</v>
      </c>
      <c r="AL41" s="2">
        <f>_xlfn.IFERROR(INDEX('Subdecision matrices'!$K$22:$O$24,MATCH(Prioritization!N29,'Subdecision matrices'!$J$22:$J$24,0),MATCH($AL$6,'Subdecision matrices'!$K$21:$O$21,0)),0)</f>
        <v>0</v>
      </c>
      <c r="AM41" s="2">
        <f>_xlfn.IFERROR(INDEX('Subdecision matrices'!$K$22:$O$24,MATCH(Prioritization!N29,'Subdecision matrices'!$J$22:$J$24,0),MATCH($AM$6,'Subdecision matrices'!$K$21:$O$21,0)),0)</f>
        <v>0</v>
      </c>
      <c r="AN41" s="2">
        <f>_xlfn.IFERROR(INDEX('Subdecision matrices'!$K$22:$O$24,MATCH(Prioritization!N29,'Subdecision matrices'!$J$22:$J$24,0),MATCH($AN$6,'Subdecision matrices'!$K$21:$O$21,0)),0)</f>
        <v>0</v>
      </c>
      <c r="AO41" s="2">
        <f>_xlfn.IFERROR(INDEX('Subdecision matrices'!$K$22:$O$24,MATCH(Prioritization!N29,'Subdecision matrices'!$J$22:$J$24,0),MATCH($AO$6,'Subdecision matrices'!$K$21:$O$21,0)),0)</f>
        <v>0</v>
      </c>
      <c r="AP41" s="2">
        <f>_xlfn.IFERROR(INDEX('Subdecision matrices'!$K$27:$O$30,MATCH(Prioritization!O29,'Subdecision matrices'!$J$27:$J$30,0),MATCH('CalcEng 2'!$AP$6,'Subdecision matrices'!$K$27:$O$27,0)),0)</f>
        <v>0</v>
      </c>
      <c r="AQ41" s="2">
        <f>_xlfn.IFERROR(INDEX('Subdecision matrices'!$K$27:$O$30,MATCH(Prioritization!O29,'Subdecision matrices'!$J$27:$J$30,0),MATCH('CalcEng 2'!$AQ$6,'Subdecision matrices'!$K$27:$O$27,0)),0)</f>
        <v>0</v>
      </c>
      <c r="AR41" s="2">
        <f>_xlfn.IFERROR(INDEX('Subdecision matrices'!$K$27:$O$30,MATCH(Prioritization!O29,'Subdecision matrices'!$J$27:$J$30,0),MATCH('CalcEng 2'!$AR$6,'Subdecision matrices'!$K$27:$O$27,0)),0)</f>
        <v>0</v>
      </c>
      <c r="AS41" s="2">
        <f>_xlfn.IFERROR(INDEX('Subdecision matrices'!$K$27:$O$30,MATCH(Prioritization!O29,'Subdecision matrices'!$J$27:$J$30,0),MATCH('CalcEng 2'!$AS$6,'Subdecision matrices'!$K$27:$O$27,0)),0)</f>
        <v>0</v>
      </c>
      <c r="AT41" s="2">
        <f>_xlfn.IFERROR(INDEX('Subdecision matrices'!$K$27:$O$30,MATCH(Prioritization!O29,'Subdecision matrices'!$J$27:$J$30,0),MATCH('CalcEng 2'!$AT$6,'Subdecision matrices'!$K$27:$O$27,0)),0)</f>
        <v>0</v>
      </c>
      <c r="AU41" s="2">
        <f>_xlfn.IFERROR(INDEX('Subdecision matrices'!$K$34:$O$36,MATCH(Prioritization!P29,'Subdecision matrices'!$J$34:$J$36,0),MATCH('CalcEng 2'!$AU$6,'Subdecision matrices'!$K$33:$O$33,0)),0)</f>
        <v>0</v>
      </c>
      <c r="AV41" s="2">
        <f>_xlfn.IFERROR(INDEX('Subdecision matrices'!$K$34:$O$36,MATCH(Prioritization!P29,'Subdecision matrices'!$J$34:$J$36,0),MATCH('CalcEng 2'!$AV$6,'Subdecision matrices'!$K$33:$O$33,0)),0)</f>
        <v>0</v>
      </c>
      <c r="AW41" s="2">
        <f>_xlfn.IFERROR(INDEX('Subdecision matrices'!$K$34:$O$36,MATCH(Prioritization!P29,'Subdecision matrices'!$J$34:$J$36,0),MATCH('CalcEng 2'!$AW$6,'Subdecision matrices'!$K$33:$O$33,0)),0)</f>
        <v>0</v>
      </c>
      <c r="AX41" s="2">
        <f>_xlfn.IFERROR(INDEX('Subdecision matrices'!$K$34:$O$36,MATCH(Prioritization!P29,'Subdecision matrices'!$J$34:$J$36,0),MATCH('CalcEng 2'!$AX$6,'Subdecision matrices'!$K$33:$O$33,0)),0)</f>
        <v>0</v>
      </c>
      <c r="AY41" s="2">
        <f>_xlfn.IFERROR(INDEX('Subdecision matrices'!$K$34:$O$36,MATCH(Prioritization!P29,'Subdecision matrices'!$J$34:$J$36,0),MATCH('CalcEng 2'!$AY$6,'Subdecision matrices'!$K$33:$O$33,0)),0)</f>
        <v>0</v>
      </c>
      <c r="AZ41" s="2"/>
      <c r="BA41" s="2"/>
      <c r="BB41" s="110">
        <f aca="true" t="shared" si="84" ref="BB41">((B41*B42)+(G41*G42)+(L41*L42)+(Q41*Q42)+(V41*V42)+(AA41*AA42)+(AF42*AF41)+(AK41*AK42)+(AP41*AP42)+(AU41*AU42))*10</f>
        <v>0</v>
      </c>
      <c r="BC41" s="110">
        <f aca="true" t="shared" si="85" ref="BC41">((C41*C42)+(H41*H42)+(M41*M42)+(R41*R42)+(W41*W42)+(AB41*AB42)+(AG42*AG41)+(AL41*AL42)+(AQ41*AQ42)+(AV41*AV42))*10</f>
        <v>0</v>
      </c>
      <c r="BD41" s="110">
        <f aca="true" t="shared" si="86" ref="BD41">((D41*D42)+(I41*I42)+(N41*N42)+(S41*S42)+(X41*X42)+(AC41*AC42)+(AH42*AH41)+(AM41*AM42)+(AR41*AR42)+(AW41*AW42))*10</f>
        <v>0</v>
      </c>
      <c r="BE41" s="110">
        <f aca="true" t="shared" si="87" ref="BE41">((E41*E42)+(J41*J42)+(O41*O42)+(T41*T42)+(Y41*Y42)+(AD41*AD42)+(AI42*AI41)+(AN41*AN42)+(AS41*AS42)+(AX41*AX42))*10</f>
        <v>0</v>
      </c>
      <c r="BF41" s="110">
        <f aca="true" t="shared" si="88" ref="BF41">((F41*F42)+(K41*K42)+(P41*P42)+(U41*U42)+(Z41*Z42)+(AE41*AE42)+(AJ42*AJ41)+(AO41*AO42)+(AT41*AT42)+(AY41*AY42))*10</f>
        <v>0</v>
      </c>
    </row>
    <row r="42" spans="1:58" ht="15.75" thickBot="1">
      <c r="A42" s="94"/>
      <c r="B42" s="5">
        <f>'Subdecision matrices'!$S$12</f>
        <v>0.1</v>
      </c>
      <c r="C42" s="5">
        <f>'Subdecision matrices'!$S$13</f>
        <v>0.1</v>
      </c>
      <c r="D42" s="5">
        <f>'Subdecision matrices'!$S$14</f>
        <v>0.1</v>
      </c>
      <c r="E42" s="5">
        <f>'Subdecision matrices'!$S$15</f>
        <v>0.1</v>
      </c>
      <c r="F42" s="5">
        <f>'Subdecision matrices'!$S$16</f>
        <v>0.1</v>
      </c>
      <c r="G42" s="5">
        <f>'Subdecision matrices'!$T$12</f>
        <v>0.1</v>
      </c>
      <c r="H42" s="5">
        <f>'Subdecision matrices'!$T$13</f>
        <v>0.1</v>
      </c>
      <c r="I42" s="5">
        <f>'Subdecision matrices'!$T$14</f>
        <v>0.1</v>
      </c>
      <c r="J42" s="5">
        <f>'Subdecision matrices'!$T$15</f>
        <v>0.1</v>
      </c>
      <c r="K42" s="5">
        <f>'Subdecision matrices'!$T$16</f>
        <v>0.1</v>
      </c>
      <c r="L42" s="5">
        <f>'Subdecision matrices'!$U$12</f>
        <v>0.05</v>
      </c>
      <c r="M42" s="5">
        <f>'Subdecision matrices'!$U$13</f>
        <v>0.05</v>
      </c>
      <c r="N42" s="5">
        <f>'Subdecision matrices'!$U$14</f>
        <v>0.05</v>
      </c>
      <c r="O42" s="5">
        <f>'Subdecision matrices'!$U$15</f>
        <v>0.05</v>
      </c>
      <c r="P42" s="5">
        <f>'Subdecision matrices'!$U$16</f>
        <v>0.05</v>
      </c>
      <c r="Q42" s="5">
        <f>'Subdecision matrices'!$V$12</f>
        <v>0.1</v>
      </c>
      <c r="R42" s="5">
        <f>'Subdecision matrices'!$V$13</f>
        <v>0.1</v>
      </c>
      <c r="S42" s="5">
        <f>'Subdecision matrices'!$V$14</f>
        <v>0.1</v>
      </c>
      <c r="T42" s="5">
        <f>'Subdecision matrices'!$V$15</f>
        <v>0.1</v>
      </c>
      <c r="U42" s="5">
        <f>'Subdecision matrices'!$V$16</f>
        <v>0.1</v>
      </c>
      <c r="V42" s="5">
        <f>'Subdecision matrices'!$W$12</f>
        <v>0.1</v>
      </c>
      <c r="W42" s="5">
        <f>'Subdecision matrices'!$W$13</f>
        <v>0.1</v>
      </c>
      <c r="X42" s="5">
        <f>'Subdecision matrices'!$W$14</f>
        <v>0.1</v>
      </c>
      <c r="Y42" s="5">
        <f>'Subdecision matrices'!$W$15</f>
        <v>0.1</v>
      </c>
      <c r="Z42" s="5">
        <f>'Subdecision matrices'!$W$16</f>
        <v>0.1</v>
      </c>
      <c r="AA42" s="5">
        <f>'Subdecision matrices'!$X$12</f>
        <v>0.05</v>
      </c>
      <c r="AB42" s="5">
        <f>'Subdecision matrices'!$X$13</f>
        <v>0.1</v>
      </c>
      <c r="AC42" s="5">
        <f>'Subdecision matrices'!$X$14</f>
        <v>0.1</v>
      </c>
      <c r="AD42" s="5">
        <f>'Subdecision matrices'!$X$15</f>
        <v>0.1</v>
      </c>
      <c r="AE42" s="5">
        <f>'Subdecision matrices'!$X$16</f>
        <v>0.1</v>
      </c>
      <c r="AF42" s="5">
        <f>'Subdecision matrices'!$Y$12</f>
        <v>0.1</v>
      </c>
      <c r="AG42" s="5">
        <f>'Subdecision matrices'!$Y$13</f>
        <v>0.1</v>
      </c>
      <c r="AH42" s="5">
        <f>'Subdecision matrices'!$Y$14</f>
        <v>0.1</v>
      </c>
      <c r="AI42" s="5">
        <f>'Subdecision matrices'!$Y$15</f>
        <v>0.05</v>
      </c>
      <c r="AJ42" s="5">
        <f>'Subdecision matrices'!$Y$16</f>
        <v>0.05</v>
      </c>
      <c r="AK42" s="5">
        <f>'Subdecision matrices'!$Z$12</f>
        <v>0.15</v>
      </c>
      <c r="AL42" s="5">
        <f>'Subdecision matrices'!$Z$13</f>
        <v>0.15</v>
      </c>
      <c r="AM42" s="5">
        <f>'Subdecision matrices'!$Z$14</f>
        <v>0.15</v>
      </c>
      <c r="AN42" s="5">
        <f>'Subdecision matrices'!$Z$15</f>
        <v>0.15</v>
      </c>
      <c r="AO42" s="5">
        <f>'Subdecision matrices'!$Z$16</f>
        <v>0.15</v>
      </c>
      <c r="AP42" s="5">
        <f>'Subdecision matrices'!$AA$12</f>
        <v>0.1</v>
      </c>
      <c r="AQ42" s="5">
        <f>'Subdecision matrices'!$AA$13</f>
        <v>0.1</v>
      </c>
      <c r="AR42" s="5">
        <f>'Subdecision matrices'!$AA$14</f>
        <v>0.1</v>
      </c>
      <c r="AS42" s="5">
        <f>'Subdecision matrices'!$AA$15</f>
        <v>0.1</v>
      </c>
      <c r="AT42" s="5">
        <f>'Subdecision matrices'!$AA$16</f>
        <v>0.15</v>
      </c>
      <c r="AU42" s="5">
        <f>'Subdecision matrices'!$AB$12</f>
        <v>0.15</v>
      </c>
      <c r="AV42" s="5">
        <f>'Subdecision matrices'!$AB$13</f>
        <v>0.1</v>
      </c>
      <c r="AW42" s="5">
        <f>'Subdecision matrices'!$AB$14</f>
        <v>0.1</v>
      </c>
      <c r="AX42" s="5">
        <f>'Subdecision matrices'!$AB$15</f>
        <v>0.15</v>
      </c>
      <c r="AY42" s="5">
        <f>'Subdecision matrices'!$AB$16</f>
        <v>0.1</v>
      </c>
      <c r="AZ42" s="3">
        <f aca="true" t="shared" si="89" ref="AZ42">SUM(L42:AY42)</f>
        <v>4</v>
      </c>
      <c r="BA42" s="3"/>
      <c r="BB42" s="111"/>
      <c r="BC42" s="111"/>
      <c r="BD42" s="111"/>
      <c r="BE42" s="111"/>
      <c r="BF42" s="111"/>
    </row>
    <row r="43" spans="1:58" ht="15">
      <c r="A43" s="94">
        <v>19</v>
      </c>
      <c r="B43" s="19">
        <f>_xlfn.IFERROR(VLOOKUP(Prioritization!G30,'Subdecision matrices'!$B$7:$C$8,2,TRUE),0)</f>
        <v>0</v>
      </c>
      <c r="C43" s="19">
        <f>_xlfn.IFERROR(VLOOKUP(Prioritization!G30,'Subdecision matrices'!$B$7:$D$8,3,TRUE),0)</f>
        <v>0</v>
      </c>
      <c r="D43" s="19">
        <f>_xlfn.IFERROR(VLOOKUP(Prioritization!G30,'Subdecision matrices'!$B$7:$E$8,4,TRUE),0)</f>
        <v>0</v>
      </c>
      <c r="E43" s="19">
        <f>_xlfn.IFERROR(VLOOKUP(Prioritization!G30,'Subdecision matrices'!$B$7:$F$8,5,TRUE),0)</f>
        <v>0</v>
      </c>
      <c r="F43" s="19">
        <f>_xlfn.IFERROR(VLOOKUP(Prioritization!G30,'Subdecision matrices'!$B$7:$G$8,6,TRUE),0)</f>
        <v>0</v>
      </c>
      <c r="G43" s="14">
        <f>VLOOKUP(Prioritization!$H$30,'Subdecision matrices'!$B$12:$C$19,2,TRUE)</f>
        <v>0</v>
      </c>
      <c r="H43" s="14">
        <f>VLOOKUP(Prioritization!$H$30,'Subdecision matrices'!$B$12:$D$19,3,TRUE)</f>
        <v>0</v>
      </c>
      <c r="I43" s="14">
        <f>VLOOKUP(Prioritization!$H$30,'Subdecision matrices'!$B$12:$E$19,4,TRUE)</f>
        <v>0</v>
      </c>
      <c r="J43" s="14">
        <f>VLOOKUP(Prioritization!$H$30,'Subdecision matrices'!$B$12:$F$19,5,TRUE)</f>
        <v>0</v>
      </c>
      <c r="K43" s="14">
        <f>VLOOKUP(Prioritization!$H$30,'Subdecision matrices'!$B$12:$G$19,6,TRUE)</f>
        <v>0</v>
      </c>
      <c r="L43" s="2">
        <f>_xlfn.IFERROR(INDEX('Subdecision matrices'!$C$23:$G$27,MATCH(Prioritization!I30,'Subdecision matrices'!$B$23:$B$27,0),MATCH('CalcEng 2'!$L$6,'Subdecision matrices'!$C$22:$G$22,0)),0)</f>
        <v>0</v>
      </c>
      <c r="M43" s="2">
        <f>_xlfn.IFERROR(INDEX('Subdecision matrices'!$C$23:$G$27,MATCH(Prioritization!I30,'Subdecision matrices'!$B$23:$B$27,0),MATCH('CalcEng 2'!$M$6,'Subdecision matrices'!$C$30:$G$30,0)),0)</f>
        <v>0</v>
      </c>
      <c r="N43" s="2">
        <f>_xlfn.IFERROR(INDEX('Subdecision matrices'!$C$23:$G$27,MATCH(Prioritization!I30,'Subdecision matrices'!$B$23:$B$27,0),MATCH('CalcEng 2'!$N$6,'Subdecision matrices'!$C$22:$G$22,0)),0)</f>
        <v>0</v>
      </c>
      <c r="O43" s="2">
        <f>_xlfn.IFERROR(INDEX('Subdecision matrices'!$C$23:$G$27,MATCH(Prioritization!I30,'Subdecision matrices'!$B$23:$B$27,0),MATCH('CalcEng 2'!$O$6,'Subdecision matrices'!$C$22:$G$22,0)),0)</f>
        <v>0</v>
      </c>
      <c r="P43" s="2">
        <f>_xlfn.IFERROR(INDEX('Subdecision matrices'!$C$23:$G$27,MATCH(Prioritization!I30,'Subdecision matrices'!$B$23:$B$27,0),MATCH('CalcEng 2'!$P$6,'Subdecision matrices'!$C$22:$G$22,0)),0)</f>
        <v>0</v>
      </c>
      <c r="Q43" s="2">
        <f>_xlfn.IFERROR(INDEX('Subdecision matrices'!$C$31:$G$33,MATCH(Prioritization!J30,'Subdecision matrices'!$B$31:$B$33,0),MATCH('CalcEng 2'!$Q$6,'Subdecision matrices'!$C$30:$G$30,0)),0)</f>
        <v>0</v>
      </c>
      <c r="R43" s="2">
        <f>_xlfn.IFERROR(INDEX('Subdecision matrices'!$C$31:$G$33,MATCH(Prioritization!J30,'Subdecision matrices'!$B$31:$B$33,0),MATCH('CalcEng 2'!$R$6,'Subdecision matrices'!$C$30:$G$30,0)),0)</f>
        <v>0</v>
      </c>
      <c r="S43" s="2">
        <f>_xlfn.IFERROR(INDEX('Subdecision matrices'!$C$31:$G$33,MATCH(Prioritization!J30,'Subdecision matrices'!$B$31:$B$33,0),MATCH('CalcEng 2'!$S$6,'Subdecision matrices'!$C$30:$G$30,0)),0)</f>
        <v>0</v>
      </c>
      <c r="T43" s="2">
        <f>_xlfn.IFERROR(INDEX('Subdecision matrices'!$C$31:$G$33,MATCH(Prioritization!J30,'Subdecision matrices'!$B$31:$B$33,0),MATCH('CalcEng 2'!$T$6,'Subdecision matrices'!$C$30:$G$30,0)),0)</f>
        <v>0</v>
      </c>
      <c r="U43" s="2">
        <f>_xlfn.IFERROR(INDEX('Subdecision matrices'!$C$31:$G$33,MATCH(Prioritization!J30,'Subdecision matrices'!$B$31:$B$33,0),MATCH('CalcEng 2'!$U$6,'Subdecision matrices'!$C$30:$G$30,0)),0)</f>
        <v>0</v>
      </c>
      <c r="V43" s="2">
        <f>_xlfn.IFERROR(VLOOKUP(Prioritization!K30,'Subdecision matrices'!$A$37:$C$41,3,TRUE),0)</f>
        <v>0</v>
      </c>
      <c r="W43" s="2">
        <f>_xlfn.IFERROR(VLOOKUP(Prioritization!K30,'Subdecision matrices'!$A$37:$D$41,4),0)</f>
        <v>0</v>
      </c>
      <c r="X43" s="2">
        <f>_xlfn.IFERROR(VLOOKUP(Prioritization!K30,'Subdecision matrices'!$A$37:$E$41,5),0)</f>
        <v>0</v>
      </c>
      <c r="Y43" s="2">
        <f>_xlfn.IFERROR(VLOOKUP(Prioritization!K30,'Subdecision matrices'!$A$37:$F$41,6),0)</f>
        <v>0</v>
      </c>
      <c r="Z43" s="2">
        <f>_xlfn.IFERROR(VLOOKUP(Prioritization!K30,'Subdecision matrices'!$A$37:$G$41,7),0)</f>
        <v>0</v>
      </c>
      <c r="AA43" s="2">
        <f>_xlfn.IFERROR(INDEX('Subdecision matrices'!$K$8:$O$11,MATCH(Prioritization!L30,'Subdecision matrices'!$J$8:$J$11,0),MATCH('CalcEng 2'!$AA$6,'Subdecision matrices'!$K$7:$O$7,0)),0)</f>
        <v>0</v>
      </c>
      <c r="AB43" s="2">
        <f>_xlfn.IFERROR(INDEX('Subdecision matrices'!$K$8:$O$11,MATCH(Prioritization!L30,'Subdecision matrices'!$J$8:$J$11,0),MATCH('CalcEng 2'!$AB$6,'Subdecision matrices'!$K$7:$O$7,0)),0)</f>
        <v>0</v>
      </c>
      <c r="AC43" s="2">
        <f>_xlfn.IFERROR(INDEX('Subdecision matrices'!$K$8:$O$11,MATCH(Prioritization!L30,'Subdecision matrices'!$J$8:$J$11,0),MATCH('CalcEng 2'!$AC$6,'Subdecision matrices'!$K$7:$O$7,0)),0)</f>
        <v>0</v>
      </c>
      <c r="AD43" s="2">
        <f>_xlfn.IFERROR(INDEX('Subdecision matrices'!$K$8:$O$11,MATCH(Prioritization!L30,'Subdecision matrices'!$J$8:$J$11,0),MATCH('CalcEng 2'!$AD$6,'Subdecision matrices'!$K$7:$O$7,0)),0)</f>
        <v>0</v>
      </c>
      <c r="AE43" s="2">
        <f>_xlfn.IFERROR(INDEX('Subdecision matrices'!$K$8:$O$11,MATCH(Prioritization!L30,'Subdecision matrices'!$J$8:$J$11,0),MATCH('CalcEng 2'!$AE$6,'Subdecision matrices'!$K$7:$O$7,0)),0)</f>
        <v>0</v>
      </c>
      <c r="AF43" s="2">
        <f>_xlfn.IFERROR(VLOOKUP(Prioritization!M30,'Subdecision matrices'!$I$15:$K$17,3,TRUE),0)</f>
        <v>0</v>
      </c>
      <c r="AG43" s="2">
        <f>_xlfn.IFERROR(VLOOKUP(Prioritization!M30,'Subdecision matrices'!$I$15:$L$17,4,TRUE),0)</f>
        <v>0</v>
      </c>
      <c r="AH43" s="2">
        <f>_xlfn.IFERROR(VLOOKUP(Prioritization!M30,'Subdecision matrices'!$I$15:$M$17,5,TRUE),0)</f>
        <v>0</v>
      </c>
      <c r="AI43" s="2">
        <f>_xlfn.IFERROR(VLOOKUP(Prioritization!M30,'Subdecision matrices'!$I$15:$N$17,6,TRUE),0)</f>
        <v>0</v>
      </c>
      <c r="AJ43" s="2">
        <f>_xlfn.IFERROR(VLOOKUP(Prioritization!M30,'Subdecision matrices'!$I$15:$O$17,7,TRUE),0)</f>
        <v>0</v>
      </c>
      <c r="AK43" s="2">
        <f>_xlfn.IFERROR(INDEX('Subdecision matrices'!$K$22:$O$24,MATCH(Prioritization!N30,'Subdecision matrices'!$J$22:$J$24,0),MATCH($AK$6,'Subdecision matrices'!$K$21:$O$21,0)),0)</f>
        <v>0</v>
      </c>
      <c r="AL43" s="2">
        <f>_xlfn.IFERROR(INDEX('Subdecision matrices'!$K$22:$O$24,MATCH(Prioritization!N30,'Subdecision matrices'!$J$22:$J$24,0),MATCH($AL$6,'Subdecision matrices'!$K$21:$O$21,0)),0)</f>
        <v>0</v>
      </c>
      <c r="AM43" s="2">
        <f>_xlfn.IFERROR(INDEX('Subdecision matrices'!$K$22:$O$24,MATCH(Prioritization!N30,'Subdecision matrices'!$J$22:$J$24,0),MATCH($AM$6,'Subdecision matrices'!$K$21:$O$21,0)),0)</f>
        <v>0</v>
      </c>
      <c r="AN43" s="2">
        <f>_xlfn.IFERROR(INDEX('Subdecision matrices'!$K$22:$O$24,MATCH(Prioritization!N30,'Subdecision matrices'!$J$22:$J$24,0),MATCH($AN$6,'Subdecision matrices'!$K$21:$O$21,0)),0)</f>
        <v>0</v>
      </c>
      <c r="AO43" s="2">
        <f>_xlfn.IFERROR(INDEX('Subdecision matrices'!$K$22:$O$24,MATCH(Prioritization!N30,'Subdecision matrices'!$J$22:$J$24,0),MATCH($AO$6,'Subdecision matrices'!$K$21:$O$21,0)),0)</f>
        <v>0</v>
      </c>
      <c r="AP43" s="2">
        <f>_xlfn.IFERROR(INDEX('Subdecision matrices'!$K$27:$O$30,MATCH(Prioritization!O30,'Subdecision matrices'!$J$27:$J$30,0),MATCH('CalcEng 2'!$AP$6,'Subdecision matrices'!$K$27:$O$27,0)),0)</f>
        <v>0</v>
      </c>
      <c r="AQ43" s="2">
        <f>_xlfn.IFERROR(INDEX('Subdecision matrices'!$K$27:$O$30,MATCH(Prioritization!O30,'Subdecision matrices'!$J$27:$J$30,0),MATCH('CalcEng 2'!$AQ$6,'Subdecision matrices'!$K$27:$O$27,0)),0)</f>
        <v>0</v>
      </c>
      <c r="AR43" s="2">
        <f>_xlfn.IFERROR(INDEX('Subdecision matrices'!$K$27:$O$30,MATCH(Prioritization!O30,'Subdecision matrices'!$J$27:$J$30,0),MATCH('CalcEng 2'!$AR$6,'Subdecision matrices'!$K$27:$O$27,0)),0)</f>
        <v>0</v>
      </c>
      <c r="AS43" s="2">
        <f>_xlfn.IFERROR(INDEX('Subdecision matrices'!$K$27:$O$30,MATCH(Prioritization!O30,'Subdecision matrices'!$J$27:$J$30,0),MATCH('CalcEng 2'!$AS$6,'Subdecision matrices'!$K$27:$O$27,0)),0)</f>
        <v>0</v>
      </c>
      <c r="AT43" s="2">
        <f>_xlfn.IFERROR(INDEX('Subdecision matrices'!$K$27:$O$30,MATCH(Prioritization!O30,'Subdecision matrices'!$J$27:$J$30,0),MATCH('CalcEng 2'!$AT$6,'Subdecision matrices'!$K$27:$O$27,0)),0)</f>
        <v>0</v>
      </c>
      <c r="AU43" s="2">
        <f>_xlfn.IFERROR(INDEX('Subdecision matrices'!$K$34:$O$36,MATCH(Prioritization!P30,'Subdecision matrices'!$J$34:$J$36,0),MATCH('CalcEng 2'!$AU$6,'Subdecision matrices'!$K$33:$O$33,0)),0)</f>
        <v>0</v>
      </c>
      <c r="AV43" s="2">
        <f>_xlfn.IFERROR(INDEX('Subdecision matrices'!$K$34:$O$36,MATCH(Prioritization!P30,'Subdecision matrices'!$J$34:$J$36,0),MATCH('CalcEng 2'!$AV$6,'Subdecision matrices'!$K$33:$O$33,0)),0)</f>
        <v>0</v>
      </c>
      <c r="AW43" s="2">
        <f>_xlfn.IFERROR(INDEX('Subdecision matrices'!$K$34:$O$36,MATCH(Prioritization!P30,'Subdecision matrices'!$J$34:$J$36,0),MATCH('CalcEng 2'!$AW$6,'Subdecision matrices'!$K$33:$O$33,0)),0)</f>
        <v>0</v>
      </c>
      <c r="AX43" s="2">
        <f>_xlfn.IFERROR(INDEX('Subdecision matrices'!$K$34:$O$36,MATCH(Prioritization!P30,'Subdecision matrices'!$J$34:$J$36,0),MATCH('CalcEng 2'!$AX$6,'Subdecision matrices'!$K$33:$O$33,0)),0)</f>
        <v>0</v>
      </c>
      <c r="AY43" s="2">
        <f>_xlfn.IFERROR(INDEX('Subdecision matrices'!$K$34:$O$36,MATCH(Prioritization!P30,'Subdecision matrices'!$J$34:$J$36,0),MATCH('CalcEng 2'!$AY$6,'Subdecision matrices'!$K$33:$O$33,0)),0)</f>
        <v>0</v>
      </c>
      <c r="AZ43" s="2"/>
      <c r="BA43" s="2"/>
      <c r="BB43" s="110">
        <f aca="true" t="shared" si="90" ref="BB43">((B43*B44)+(G43*G44)+(L43*L44)+(Q43*Q44)+(V43*V44)+(AA43*AA44)+(AF44*AF43)+(AK43*AK44)+(AP43*AP44)+(AU43*AU44))*10</f>
        <v>0</v>
      </c>
      <c r="BC43" s="110">
        <f aca="true" t="shared" si="91" ref="BC43">((C43*C44)+(H43*H44)+(M43*M44)+(R43*R44)+(W43*W44)+(AB43*AB44)+(AG44*AG43)+(AL43*AL44)+(AQ43*AQ44)+(AV43*AV44))*10</f>
        <v>0</v>
      </c>
      <c r="BD43" s="110">
        <f aca="true" t="shared" si="92" ref="BD43">((D43*D44)+(I43*I44)+(N43*N44)+(S43*S44)+(X43*X44)+(AC43*AC44)+(AH44*AH43)+(AM43*AM44)+(AR43*AR44)+(AW43*AW44))*10</f>
        <v>0</v>
      </c>
      <c r="BE43" s="110">
        <f aca="true" t="shared" si="93" ref="BE43">((E43*E44)+(J43*J44)+(O43*O44)+(T43*T44)+(Y43*Y44)+(AD43*AD44)+(AI44*AI43)+(AN43*AN44)+(AS43*AS44)+(AX43*AX44))*10</f>
        <v>0</v>
      </c>
      <c r="BF43" s="110">
        <f aca="true" t="shared" si="94" ref="BF43">((F43*F44)+(K43*K44)+(P43*P44)+(U43*U44)+(Z43*Z44)+(AE43*AE44)+(AJ44*AJ43)+(AO43*AO44)+(AT43*AT44)+(AY43*AY44))*10</f>
        <v>0</v>
      </c>
    </row>
    <row r="44" spans="1:58" ht="15.75" thickBot="1">
      <c r="A44" s="94"/>
      <c r="B44" s="5">
        <f>'Subdecision matrices'!$S$12</f>
        <v>0.1</v>
      </c>
      <c r="C44" s="5">
        <f>'Subdecision matrices'!$S$13</f>
        <v>0.1</v>
      </c>
      <c r="D44" s="5">
        <f>'Subdecision matrices'!$S$14</f>
        <v>0.1</v>
      </c>
      <c r="E44" s="5">
        <f>'Subdecision matrices'!$S$15</f>
        <v>0.1</v>
      </c>
      <c r="F44" s="5">
        <f>'Subdecision matrices'!$S$16</f>
        <v>0.1</v>
      </c>
      <c r="G44" s="5">
        <f>'Subdecision matrices'!$T$12</f>
        <v>0.1</v>
      </c>
      <c r="H44" s="5">
        <f>'Subdecision matrices'!$T$13</f>
        <v>0.1</v>
      </c>
      <c r="I44" s="5">
        <f>'Subdecision matrices'!$T$14</f>
        <v>0.1</v>
      </c>
      <c r="J44" s="5">
        <f>'Subdecision matrices'!$T$15</f>
        <v>0.1</v>
      </c>
      <c r="K44" s="5">
        <f>'Subdecision matrices'!$T$16</f>
        <v>0.1</v>
      </c>
      <c r="L44" s="5">
        <f>'Subdecision matrices'!$U$12</f>
        <v>0.05</v>
      </c>
      <c r="M44" s="5">
        <f>'Subdecision matrices'!$U$13</f>
        <v>0.05</v>
      </c>
      <c r="N44" s="5">
        <f>'Subdecision matrices'!$U$14</f>
        <v>0.05</v>
      </c>
      <c r="O44" s="5">
        <f>'Subdecision matrices'!$U$15</f>
        <v>0.05</v>
      </c>
      <c r="P44" s="5">
        <f>'Subdecision matrices'!$U$16</f>
        <v>0.05</v>
      </c>
      <c r="Q44" s="5">
        <f>'Subdecision matrices'!$V$12</f>
        <v>0.1</v>
      </c>
      <c r="R44" s="5">
        <f>'Subdecision matrices'!$V$13</f>
        <v>0.1</v>
      </c>
      <c r="S44" s="5">
        <f>'Subdecision matrices'!$V$14</f>
        <v>0.1</v>
      </c>
      <c r="T44" s="5">
        <f>'Subdecision matrices'!$V$15</f>
        <v>0.1</v>
      </c>
      <c r="U44" s="5">
        <f>'Subdecision matrices'!$V$16</f>
        <v>0.1</v>
      </c>
      <c r="V44" s="5">
        <f>'Subdecision matrices'!$W$12</f>
        <v>0.1</v>
      </c>
      <c r="W44" s="5">
        <f>'Subdecision matrices'!$W$13</f>
        <v>0.1</v>
      </c>
      <c r="X44" s="5">
        <f>'Subdecision matrices'!$W$14</f>
        <v>0.1</v>
      </c>
      <c r="Y44" s="5">
        <f>'Subdecision matrices'!$W$15</f>
        <v>0.1</v>
      </c>
      <c r="Z44" s="5">
        <f>'Subdecision matrices'!$W$16</f>
        <v>0.1</v>
      </c>
      <c r="AA44" s="5">
        <f>'Subdecision matrices'!$X$12</f>
        <v>0.05</v>
      </c>
      <c r="AB44" s="5">
        <f>'Subdecision matrices'!$X$13</f>
        <v>0.1</v>
      </c>
      <c r="AC44" s="5">
        <f>'Subdecision matrices'!$X$14</f>
        <v>0.1</v>
      </c>
      <c r="AD44" s="5">
        <f>'Subdecision matrices'!$X$15</f>
        <v>0.1</v>
      </c>
      <c r="AE44" s="5">
        <f>'Subdecision matrices'!$X$16</f>
        <v>0.1</v>
      </c>
      <c r="AF44" s="5">
        <f>'Subdecision matrices'!$Y$12</f>
        <v>0.1</v>
      </c>
      <c r="AG44" s="5">
        <f>'Subdecision matrices'!$Y$13</f>
        <v>0.1</v>
      </c>
      <c r="AH44" s="5">
        <f>'Subdecision matrices'!$Y$14</f>
        <v>0.1</v>
      </c>
      <c r="AI44" s="5">
        <f>'Subdecision matrices'!$Y$15</f>
        <v>0.05</v>
      </c>
      <c r="AJ44" s="5">
        <f>'Subdecision matrices'!$Y$16</f>
        <v>0.05</v>
      </c>
      <c r="AK44" s="5">
        <f>'Subdecision matrices'!$Z$12</f>
        <v>0.15</v>
      </c>
      <c r="AL44" s="5">
        <f>'Subdecision matrices'!$Z$13</f>
        <v>0.15</v>
      </c>
      <c r="AM44" s="5">
        <f>'Subdecision matrices'!$Z$14</f>
        <v>0.15</v>
      </c>
      <c r="AN44" s="5">
        <f>'Subdecision matrices'!$Z$15</f>
        <v>0.15</v>
      </c>
      <c r="AO44" s="5">
        <f>'Subdecision matrices'!$Z$16</f>
        <v>0.15</v>
      </c>
      <c r="AP44" s="5">
        <f>'Subdecision matrices'!$AA$12</f>
        <v>0.1</v>
      </c>
      <c r="AQ44" s="5">
        <f>'Subdecision matrices'!$AA$13</f>
        <v>0.1</v>
      </c>
      <c r="AR44" s="5">
        <f>'Subdecision matrices'!$AA$14</f>
        <v>0.1</v>
      </c>
      <c r="AS44" s="5">
        <f>'Subdecision matrices'!$AA$15</f>
        <v>0.1</v>
      </c>
      <c r="AT44" s="5">
        <f>'Subdecision matrices'!$AA$16</f>
        <v>0.15</v>
      </c>
      <c r="AU44" s="5">
        <f>'Subdecision matrices'!$AB$12</f>
        <v>0.15</v>
      </c>
      <c r="AV44" s="5">
        <f>'Subdecision matrices'!$AB$13</f>
        <v>0.1</v>
      </c>
      <c r="AW44" s="5">
        <f>'Subdecision matrices'!$AB$14</f>
        <v>0.1</v>
      </c>
      <c r="AX44" s="5">
        <f>'Subdecision matrices'!$AB$15</f>
        <v>0.15</v>
      </c>
      <c r="AY44" s="5">
        <f>'Subdecision matrices'!$AB$16</f>
        <v>0.1</v>
      </c>
      <c r="AZ44" s="3">
        <f aca="true" t="shared" si="95" ref="AZ44">SUM(L44:AY44)</f>
        <v>4</v>
      </c>
      <c r="BA44" s="3"/>
      <c r="BB44" s="111"/>
      <c r="BC44" s="111"/>
      <c r="BD44" s="111"/>
      <c r="BE44" s="111"/>
      <c r="BF44" s="111"/>
    </row>
    <row r="45" spans="1:58" ht="15">
      <c r="A45" s="94">
        <v>20</v>
      </c>
      <c r="B45" s="19">
        <f>_xlfn.IFERROR(VLOOKUP(Prioritization!G31,'Subdecision matrices'!$B$7:$C$8,2,TRUE),0)</f>
        <v>0</v>
      </c>
      <c r="C45" s="19">
        <f>_xlfn.IFERROR(VLOOKUP(Prioritization!G31,'Subdecision matrices'!$B$7:$D$8,3,TRUE),0)</f>
        <v>0</v>
      </c>
      <c r="D45" s="19">
        <f>_xlfn.IFERROR(VLOOKUP(Prioritization!G31,'Subdecision matrices'!$B$7:$E$8,4,TRUE),0)</f>
        <v>0</v>
      </c>
      <c r="E45" s="19">
        <f>_xlfn.IFERROR(VLOOKUP(Prioritization!G31,'Subdecision matrices'!$B$7:$F$8,5,TRUE),0)</f>
        <v>0</v>
      </c>
      <c r="F45" s="19">
        <f>_xlfn.IFERROR(VLOOKUP(Prioritization!G31,'Subdecision matrices'!$B$7:$G$8,6,TRUE),0)</f>
        <v>0</v>
      </c>
      <c r="G45" s="14">
        <f>VLOOKUP(Prioritization!$H$31,'Subdecision matrices'!$B$12:$C$19,2,TRUE)</f>
        <v>0</v>
      </c>
      <c r="H45" s="14">
        <f>VLOOKUP(Prioritization!$H$31,'Subdecision matrices'!$B$12:$D$19,3,TRUE)</f>
        <v>0</v>
      </c>
      <c r="I45" s="14">
        <f>VLOOKUP(Prioritization!$H$31,'Subdecision matrices'!$B$12:$E$19,4,TRUE)</f>
        <v>0</v>
      </c>
      <c r="J45" s="14">
        <f>VLOOKUP(Prioritization!$H$31,'Subdecision matrices'!$B$12:$F$19,5,TRUE)</f>
        <v>0</v>
      </c>
      <c r="K45" s="14">
        <f>VLOOKUP(Prioritization!$H$31,'Subdecision matrices'!$B$12:$G$19,6,TRUE)</f>
        <v>0</v>
      </c>
      <c r="L45" s="2">
        <f>_xlfn.IFERROR(INDEX('Subdecision matrices'!$C$23:$G$27,MATCH(Prioritization!I31,'Subdecision matrices'!$B$23:$B$27,0),MATCH('CalcEng 2'!$L$6,'Subdecision matrices'!$C$22:$G$22,0)),0)</f>
        <v>0</v>
      </c>
      <c r="M45" s="2">
        <f>_xlfn.IFERROR(INDEX('Subdecision matrices'!$C$23:$G$27,MATCH(Prioritization!I31,'Subdecision matrices'!$B$23:$B$27,0),MATCH('CalcEng 2'!$M$6,'Subdecision matrices'!$C$30:$G$30,0)),0)</f>
        <v>0</v>
      </c>
      <c r="N45" s="2">
        <f>_xlfn.IFERROR(INDEX('Subdecision matrices'!$C$23:$G$27,MATCH(Prioritization!I31,'Subdecision matrices'!$B$23:$B$27,0),MATCH('CalcEng 2'!$N$6,'Subdecision matrices'!$C$22:$G$22,0)),0)</f>
        <v>0</v>
      </c>
      <c r="O45" s="2">
        <f>_xlfn.IFERROR(INDEX('Subdecision matrices'!$C$23:$G$27,MATCH(Prioritization!I31,'Subdecision matrices'!$B$23:$B$27,0),MATCH('CalcEng 2'!$O$6,'Subdecision matrices'!$C$22:$G$22,0)),0)</f>
        <v>0</v>
      </c>
      <c r="P45" s="2">
        <f>_xlfn.IFERROR(INDEX('Subdecision matrices'!$C$23:$G$27,MATCH(Prioritization!I31,'Subdecision matrices'!$B$23:$B$27,0),MATCH('CalcEng 2'!$P$6,'Subdecision matrices'!$C$22:$G$22,0)),0)</f>
        <v>0</v>
      </c>
      <c r="Q45" s="2">
        <f>_xlfn.IFERROR(INDEX('Subdecision matrices'!$C$31:$G$33,MATCH(Prioritization!J31,'Subdecision matrices'!$B$31:$B$33,0),MATCH('CalcEng 2'!$Q$6,'Subdecision matrices'!$C$30:$G$30,0)),0)</f>
        <v>0</v>
      </c>
      <c r="R45" s="2">
        <f>_xlfn.IFERROR(INDEX('Subdecision matrices'!$C$31:$G$33,MATCH(Prioritization!J31,'Subdecision matrices'!$B$31:$B$33,0),MATCH('CalcEng 2'!$R$6,'Subdecision matrices'!$C$30:$G$30,0)),0)</f>
        <v>0</v>
      </c>
      <c r="S45" s="2">
        <f>_xlfn.IFERROR(INDEX('Subdecision matrices'!$C$31:$G$33,MATCH(Prioritization!J31,'Subdecision matrices'!$B$31:$B$33,0),MATCH('CalcEng 2'!$S$6,'Subdecision matrices'!$C$30:$G$30,0)),0)</f>
        <v>0</v>
      </c>
      <c r="T45" s="2">
        <f>_xlfn.IFERROR(INDEX('Subdecision matrices'!$C$31:$G$33,MATCH(Prioritization!J31,'Subdecision matrices'!$B$31:$B$33,0),MATCH('CalcEng 2'!$T$6,'Subdecision matrices'!$C$30:$G$30,0)),0)</f>
        <v>0</v>
      </c>
      <c r="U45" s="2">
        <f>_xlfn.IFERROR(INDEX('Subdecision matrices'!$C$31:$G$33,MATCH(Prioritization!J31,'Subdecision matrices'!$B$31:$B$33,0),MATCH('CalcEng 2'!$U$6,'Subdecision matrices'!$C$30:$G$30,0)),0)</f>
        <v>0</v>
      </c>
      <c r="V45" s="2">
        <f>_xlfn.IFERROR(VLOOKUP(Prioritization!K31,'Subdecision matrices'!$A$37:$C$41,3,TRUE),0)</f>
        <v>0</v>
      </c>
      <c r="W45" s="2">
        <f>_xlfn.IFERROR(VLOOKUP(Prioritization!K31,'Subdecision matrices'!$A$37:$D$41,4),0)</f>
        <v>0</v>
      </c>
      <c r="X45" s="2">
        <f>_xlfn.IFERROR(VLOOKUP(Prioritization!K31,'Subdecision matrices'!$A$37:$E$41,5),0)</f>
        <v>0</v>
      </c>
      <c r="Y45" s="2">
        <f>_xlfn.IFERROR(VLOOKUP(Prioritization!K31,'Subdecision matrices'!$A$37:$F$41,6),0)</f>
        <v>0</v>
      </c>
      <c r="Z45" s="2">
        <f>_xlfn.IFERROR(VLOOKUP(Prioritization!K31,'Subdecision matrices'!$A$37:$G$41,7),0)</f>
        <v>0</v>
      </c>
      <c r="AA45" s="2">
        <f>_xlfn.IFERROR(INDEX('Subdecision matrices'!$K$8:$O$11,MATCH(Prioritization!L31,'Subdecision matrices'!$J$8:$J$11,0),MATCH('CalcEng 2'!$AA$6,'Subdecision matrices'!$K$7:$O$7,0)),0)</f>
        <v>0</v>
      </c>
      <c r="AB45" s="2">
        <f>_xlfn.IFERROR(INDEX('Subdecision matrices'!$K$8:$O$11,MATCH(Prioritization!L31,'Subdecision matrices'!$J$8:$J$11,0),MATCH('CalcEng 2'!$AB$6,'Subdecision matrices'!$K$7:$O$7,0)),0)</f>
        <v>0</v>
      </c>
      <c r="AC45" s="2">
        <f>_xlfn.IFERROR(INDEX('Subdecision matrices'!$K$8:$O$11,MATCH(Prioritization!L31,'Subdecision matrices'!$J$8:$J$11,0),MATCH('CalcEng 2'!$AC$6,'Subdecision matrices'!$K$7:$O$7,0)),0)</f>
        <v>0</v>
      </c>
      <c r="AD45" s="2">
        <f>_xlfn.IFERROR(INDEX('Subdecision matrices'!$K$8:$O$11,MATCH(Prioritization!L31,'Subdecision matrices'!$J$8:$J$11,0),MATCH('CalcEng 2'!$AD$6,'Subdecision matrices'!$K$7:$O$7,0)),0)</f>
        <v>0</v>
      </c>
      <c r="AE45" s="2">
        <f>_xlfn.IFERROR(INDEX('Subdecision matrices'!$K$8:$O$11,MATCH(Prioritization!L31,'Subdecision matrices'!$J$8:$J$11,0),MATCH('CalcEng 2'!$AE$6,'Subdecision matrices'!$K$7:$O$7,0)),0)</f>
        <v>0</v>
      </c>
      <c r="AF45" s="2">
        <f>_xlfn.IFERROR(VLOOKUP(Prioritization!M31,'Subdecision matrices'!$I$15:$K$17,3,TRUE),0)</f>
        <v>0</v>
      </c>
      <c r="AG45" s="2">
        <f>_xlfn.IFERROR(VLOOKUP(Prioritization!M31,'Subdecision matrices'!$I$15:$L$17,4,TRUE),0)</f>
        <v>0</v>
      </c>
      <c r="AH45" s="2">
        <f>_xlfn.IFERROR(VLOOKUP(Prioritization!M31,'Subdecision matrices'!$I$15:$M$17,5,TRUE),0)</f>
        <v>0</v>
      </c>
      <c r="AI45" s="2">
        <f>_xlfn.IFERROR(VLOOKUP(Prioritization!M31,'Subdecision matrices'!$I$15:$N$17,6,TRUE),0)</f>
        <v>0</v>
      </c>
      <c r="AJ45" s="2">
        <f>_xlfn.IFERROR(VLOOKUP(Prioritization!M31,'Subdecision matrices'!$I$15:$O$17,7,TRUE),0)</f>
        <v>0</v>
      </c>
      <c r="AK45" s="2">
        <f>_xlfn.IFERROR(INDEX('Subdecision matrices'!$K$22:$O$24,MATCH(Prioritization!N31,'Subdecision matrices'!$J$22:$J$24,0),MATCH($AK$6,'Subdecision matrices'!$K$21:$O$21,0)),0)</f>
        <v>0</v>
      </c>
      <c r="AL45" s="2">
        <f>_xlfn.IFERROR(INDEX('Subdecision matrices'!$K$22:$O$24,MATCH(Prioritization!N31,'Subdecision matrices'!$J$22:$J$24,0),MATCH($AL$6,'Subdecision matrices'!$K$21:$O$21,0)),0)</f>
        <v>0</v>
      </c>
      <c r="AM45" s="2">
        <f>_xlfn.IFERROR(INDEX('Subdecision matrices'!$K$22:$O$24,MATCH(Prioritization!N31,'Subdecision matrices'!$J$22:$J$24,0),MATCH($AM$6,'Subdecision matrices'!$K$21:$O$21,0)),0)</f>
        <v>0</v>
      </c>
      <c r="AN45" s="2">
        <f>_xlfn.IFERROR(INDEX('Subdecision matrices'!$K$22:$O$24,MATCH(Prioritization!N31,'Subdecision matrices'!$J$22:$J$24,0),MATCH($AN$6,'Subdecision matrices'!$K$21:$O$21,0)),0)</f>
        <v>0</v>
      </c>
      <c r="AO45" s="2">
        <f>_xlfn.IFERROR(INDEX('Subdecision matrices'!$K$22:$O$24,MATCH(Prioritization!N31,'Subdecision matrices'!$J$22:$J$24,0),MATCH($AO$6,'Subdecision matrices'!$K$21:$O$21,0)),0)</f>
        <v>0</v>
      </c>
      <c r="AP45" s="2">
        <f>_xlfn.IFERROR(INDEX('Subdecision matrices'!$K$27:$O$30,MATCH(Prioritization!O31,'Subdecision matrices'!$J$27:$J$30,0),MATCH('CalcEng 2'!$AP$6,'Subdecision matrices'!$K$27:$O$27,0)),0)</f>
        <v>0</v>
      </c>
      <c r="AQ45" s="2">
        <f>_xlfn.IFERROR(INDEX('Subdecision matrices'!$K$27:$O$30,MATCH(Prioritization!O31,'Subdecision matrices'!$J$27:$J$30,0),MATCH('CalcEng 2'!$AQ$6,'Subdecision matrices'!$K$27:$O$27,0)),0)</f>
        <v>0</v>
      </c>
      <c r="AR45" s="2">
        <f>_xlfn.IFERROR(INDEX('Subdecision matrices'!$K$27:$O$30,MATCH(Prioritization!O31,'Subdecision matrices'!$J$27:$J$30,0),MATCH('CalcEng 2'!$AR$6,'Subdecision matrices'!$K$27:$O$27,0)),0)</f>
        <v>0</v>
      </c>
      <c r="AS45" s="2">
        <f>_xlfn.IFERROR(INDEX('Subdecision matrices'!$K$27:$O$30,MATCH(Prioritization!O31,'Subdecision matrices'!$J$27:$J$30,0),MATCH('CalcEng 2'!$AS$6,'Subdecision matrices'!$K$27:$O$27,0)),0)</f>
        <v>0</v>
      </c>
      <c r="AT45" s="2">
        <f>_xlfn.IFERROR(INDEX('Subdecision matrices'!$K$27:$O$30,MATCH(Prioritization!O31,'Subdecision matrices'!$J$27:$J$30,0),MATCH('CalcEng 2'!$AT$6,'Subdecision matrices'!$K$27:$O$27,0)),0)</f>
        <v>0</v>
      </c>
      <c r="AU45" s="2">
        <f>_xlfn.IFERROR(INDEX('Subdecision matrices'!$K$34:$O$36,MATCH(Prioritization!P31,'Subdecision matrices'!$J$34:$J$36,0),MATCH('CalcEng 2'!$AU$6,'Subdecision matrices'!$K$33:$O$33,0)),0)</f>
        <v>0</v>
      </c>
      <c r="AV45" s="2">
        <f>_xlfn.IFERROR(INDEX('Subdecision matrices'!$K$34:$O$36,MATCH(Prioritization!P31,'Subdecision matrices'!$J$34:$J$36,0),MATCH('CalcEng 2'!$AV$6,'Subdecision matrices'!$K$33:$O$33,0)),0)</f>
        <v>0</v>
      </c>
      <c r="AW45" s="2">
        <f>_xlfn.IFERROR(INDEX('Subdecision matrices'!$K$34:$O$36,MATCH(Prioritization!P31,'Subdecision matrices'!$J$34:$J$36,0),MATCH('CalcEng 2'!$AW$6,'Subdecision matrices'!$K$33:$O$33,0)),0)</f>
        <v>0</v>
      </c>
      <c r="AX45" s="2">
        <f>_xlfn.IFERROR(INDEX('Subdecision matrices'!$K$34:$O$36,MATCH(Prioritization!P31,'Subdecision matrices'!$J$34:$J$36,0),MATCH('CalcEng 2'!$AX$6,'Subdecision matrices'!$K$33:$O$33,0)),0)</f>
        <v>0</v>
      </c>
      <c r="AY45" s="2">
        <f>_xlfn.IFERROR(INDEX('Subdecision matrices'!$K$34:$O$36,MATCH(Prioritization!P31,'Subdecision matrices'!$J$34:$J$36,0),MATCH('CalcEng 2'!$AY$6,'Subdecision matrices'!$K$33:$O$33,0)),0)</f>
        <v>0</v>
      </c>
      <c r="AZ45" s="2"/>
      <c r="BA45" s="2"/>
      <c r="BB45" s="110">
        <f aca="true" t="shared" si="96" ref="BB45">((B45*B46)+(G45*G46)+(L45*L46)+(Q45*Q46)+(V45*V46)+(AA45*AA46)+(AF46*AF45)+(AK45*AK46)+(AP45*AP46)+(AU45*AU46))*10</f>
        <v>0</v>
      </c>
      <c r="BC45" s="110">
        <f aca="true" t="shared" si="97" ref="BC45">((C45*C46)+(H45*H46)+(M45*M46)+(R45*R46)+(W45*W46)+(AB45*AB46)+(AG46*AG45)+(AL45*AL46)+(AQ45*AQ46)+(AV45*AV46))*10</f>
        <v>0</v>
      </c>
      <c r="BD45" s="110">
        <f aca="true" t="shared" si="98" ref="BD45">((D45*D46)+(I45*I46)+(N45*N46)+(S45*S46)+(X45*X46)+(AC45*AC46)+(AH46*AH45)+(AM45*AM46)+(AR45*AR46)+(AW45*AW46))*10</f>
        <v>0</v>
      </c>
      <c r="BE45" s="110">
        <f aca="true" t="shared" si="99" ref="BE45">((E45*E46)+(J45*J46)+(O45*O46)+(T45*T46)+(Y45*Y46)+(AD45*AD46)+(AI46*AI45)+(AN45*AN46)+(AS45*AS46)+(AX45*AX46))*10</f>
        <v>0</v>
      </c>
      <c r="BF45" s="110">
        <f aca="true" t="shared" si="100" ref="BF45">((F45*F46)+(K45*K46)+(P45*P46)+(U45*U46)+(Z45*Z46)+(AE45*AE46)+(AJ46*AJ45)+(AO45*AO46)+(AT45*AT46)+(AY45*AY46))*10</f>
        <v>0</v>
      </c>
    </row>
    <row r="46" spans="1:58" ht="15.75" thickBot="1">
      <c r="A46" s="94"/>
      <c r="B46" s="5">
        <f>'Subdecision matrices'!$S$12</f>
        <v>0.1</v>
      </c>
      <c r="C46" s="5">
        <f>'Subdecision matrices'!$S$13</f>
        <v>0.1</v>
      </c>
      <c r="D46" s="5">
        <f>'Subdecision matrices'!$S$14</f>
        <v>0.1</v>
      </c>
      <c r="E46" s="5">
        <f>'Subdecision matrices'!$S$15</f>
        <v>0.1</v>
      </c>
      <c r="F46" s="5">
        <f>'Subdecision matrices'!$S$16</f>
        <v>0.1</v>
      </c>
      <c r="G46" s="5">
        <f>'Subdecision matrices'!$T$12</f>
        <v>0.1</v>
      </c>
      <c r="H46" s="5">
        <f>'Subdecision matrices'!$T$13</f>
        <v>0.1</v>
      </c>
      <c r="I46" s="5">
        <f>'Subdecision matrices'!$T$14</f>
        <v>0.1</v>
      </c>
      <c r="J46" s="5">
        <f>'Subdecision matrices'!$T$15</f>
        <v>0.1</v>
      </c>
      <c r="K46" s="5">
        <f>'Subdecision matrices'!$T$16</f>
        <v>0.1</v>
      </c>
      <c r="L46" s="5">
        <f>'Subdecision matrices'!$U$12</f>
        <v>0.05</v>
      </c>
      <c r="M46" s="5">
        <f>'Subdecision matrices'!$U$13</f>
        <v>0.05</v>
      </c>
      <c r="N46" s="5">
        <f>'Subdecision matrices'!$U$14</f>
        <v>0.05</v>
      </c>
      <c r="O46" s="5">
        <f>'Subdecision matrices'!$U$15</f>
        <v>0.05</v>
      </c>
      <c r="P46" s="5">
        <f>'Subdecision matrices'!$U$16</f>
        <v>0.05</v>
      </c>
      <c r="Q46" s="5">
        <f>'Subdecision matrices'!$V$12</f>
        <v>0.1</v>
      </c>
      <c r="R46" s="5">
        <f>'Subdecision matrices'!$V$13</f>
        <v>0.1</v>
      </c>
      <c r="S46" s="5">
        <f>'Subdecision matrices'!$V$14</f>
        <v>0.1</v>
      </c>
      <c r="T46" s="5">
        <f>'Subdecision matrices'!$V$15</f>
        <v>0.1</v>
      </c>
      <c r="U46" s="5">
        <f>'Subdecision matrices'!$V$16</f>
        <v>0.1</v>
      </c>
      <c r="V46" s="5">
        <f>'Subdecision matrices'!$W$12</f>
        <v>0.1</v>
      </c>
      <c r="W46" s="5">
        <f>'Subdecision matrices'!$W$13</f>
        <v>0.1</v>
      </c>
      <c r="X46" s="5">
        <f>'Subdecision matrices'!$W$14</f>
        <v>0.1</v>
      </c>
      <c r="Y46" s="5">
        <f>'Subdecision matrices'!$W$15</f>
        <v>0.1</v>
      </c>
      <c r="Z46" s="5">
        <f>'Subdecision matrices'!$W$16</f>
        <v>0.1</v>
      </c>
      <c r="AA46" s="5">
        <f>'Subdecision matrices'!$X$12</f>
        <v>0.05</v>
      </c>
      <c r="AB46" s="5">
        <f>'Subdecision matrices'!$X$13</f>
        <v>0.1</v>
      </c>
      <c r="AC46" s="5">
        <f>'Subdecision matrices'!$X$14</f>
        <v>0.1</v>
      </c>
      <c r="AD46" s="5">
        <f>'Subdecision matrices'!$X$15</f>
        <v>0.1</v>
      </c>
      <c r="AE46" s="5">
        <f>'Subdecision matrices'!$X$16</f>
        <v>0.1</v>
      </c>
      <c r="AF46" s="5">
        <f>'Subdecision matrices'!$Y$12</f>
        <v>0.1</v>
      </c>
      <c r="AG46" s="5">
        <f>'Subdecision matrices'!$Y$13</f>
        <v>0.1</v>
      </c>
      <c r="AH46" s="5">
        <f>'Subdecision matrices'!$Y$14</f>
        <v>0.1</v>
      </c>
      <c r="AI46" s="5">
        <f>'Subdecision matrices'!$Y$15</f>
        <v>0.05</v>
      </c>
      <c r="AJ46" s="5">
        <f>'Subdecision matrices'!$Y$16</f>
        <v>0.05</v>
      </c>
      <c r="AK46" s="5">
        <f>'Subdecision matrices'!$Z$12</f>
        <v>0.15</v>
      </c>
      <c r="AL46" s="5">
        <f>'Subdecision matrices'!$Z$13</f>
        <v>0.15</v>
      </c>
      <c r="AM46" s="5">
        <f>'Subdecision matrices'!$Z$14</f>
        <v>0.15</v>
      </c>
      <c r="AN46" s="5">
        <f>'Subdecision matrices'!$Z$15</f>
        <v>0.15</v>
      </c>
      <c r="AO46" s="5">
        <f>'Subdecision matrices'!$Z$16</f>
        <v>0.15</v>
      </c>
      <c r="AP46" s="5">
        <f>'Subdecision matrices'!$AA$12</f>
        <v>0.1</v>
      </c>
      <c r="AQ46" s="5">
        <f>'Subdecision matrices'!$AA$13</f>
        <v>0.1</v>
      </c>
      <c r="AR46" s="5">
        <f>'Subdecision matrices'!$AA$14</f>
        <v>0.1</v>
      </c>
      <c r="AS46" s="5">
        <f>'Subdecision matrices'!$AA$15</f>
        <v>0.1</v>
      </c>
      <c r="AT46" s="5">
        <f>'Subdecision matrices'!$AA$16</f>
        <v>0.15</v>
      </c>
      <c r="AU46" s="5">
        <f>'Subdecision matrices'!$AB$12</f>
        <v>0.15</v>
      </c>
      <c r="AV46" s="5">
        <f>'Subdecision matrices'!$AB$13</f>
        <v>0.1</v>
      </c>
      <c r="AW46" s="5">
        <f>'Subdecision matrices'!$AB$14</f>
        <v>0.1</v>
      </c>
      <c r="AX46" s="5">
        <f>'Subdecision matrices'!$AB$15</f>
        <v>0.15</v>
      </c>
      <c r="AY46" s="5">
        <f>'Subdecision matrices'!$AB$16</f>
        <v>0.1</v>
      </c>
      <c r="AZ46" s="3">
        <f aca="true" t="shared" si="101" ref="AZ46">SUM(L46:AY46)</f>
        <v>4</v>
      </c>
      <c r="BA46" s="3"/>
      <c r="BB46" s="111"/>
      <c r="BC46" s="111"/>
      <c r="BD46" s="111"/>
      <c r="BE46" s="111"/>
      <c r="BF46" s="111"/>
    </row>
    <row r="47" spans="1:58" ht="15">
      <c r="A47" s="94">
        <v>21</v>
      </c>
      <c r="B47" s="19">
        <f>_xlfn.IFERROR(VLOOKUP(Prioritization!G32,'Subdecision matrices'!$B$7:$C$8,2,TRUE),0)</f>
        <v>0</v>
      </c>
      <c r="C47" s="19">
        <f>_xlfn.IFERROR(VLOOKUP(Prioritization!G32,'Subdecision matrices'!$B$7:$D$8,3,TRUE),0)</f>
        <v>0</v>
      </c>
      <c r="D47" s="19">
        <f>_xlfn.IFERROR(VLOOKUP(Prioritization!G32,'Subdecision matrices'!$B$7:$E$8,4,TRUE),0)</f>
        <v>0</v>
      </c>
      <c r="E47" s="19">
        <f>_xlfn.IFERROR(VLOOKUP(Prioritization!G32,'Subdecision matrices'!$B$7:$F$8,5,TRUE),0)</f>
        <v>0</v>
      </c>
      <c r="F47" s="19">
        <f>_xlfn.IFERROR(VLOOKUP(Prioritization!G32,'Subdecision matrices'!$B$7:$G$8,6,TRUE),0)</f>
        <v>0</v>
      </c>
      <c r="G47" s="14">
        <f>VLOOKUP(Prioritization!$H$32,'Subdecision matrices'!$B$12:$C$19,2,TRUE)</f>
        <v>0</v>
      </c>
      <c r="H47" s="14">
        <f>VLOOKUP(Prioritization!$H$32,'Subdecision matrices'!$B$12:$D$19,3,TRUE)</f>
        <v>0</v>
      </c>
      <c r="I47" s="14">
        <f>VLOOKUP(Prioritization!$H$32,'Subdecision matrices'!$B$12:$E$19,4,TRUE)</f>
        <v>0</v>
      </c>
      <c r="J47" s="14">
        <f>VLOOKUP(Prioritization!$H$32,'Subdecision matrices'!$B$12:$F$19,5,TRUE)</f>
        <v>0</v>
      </c>
      <c r="K47" s="14">
        <f>VLOOKUP(Prioritization!$H$32,'Subdecision matrices'!$B$12:$G$19,6,TRUE)</f>
        <v>0</v>
      </c>
      <c r="L47" s="2">
        <f>_xlfn.IFERROR(INDEX('Subdecision matrices'!$C$23:$G$27,MATCH(Prioritization!I32,'Subdecision matrices'!$B$23:$B$27,0),MATCH('CalcEng 2'!$L$6,'Subdecision matrices'!$C$22:$G$22,0)),0)</f>
        <v>0</v>
      </c>
      <c r="M47" s="2">
        <f>_xlfn.IFERROR(INDEX('Subdecision matrices'!$C$23:$G$27,MATCH(Prioritization!I32,'Subdecision matrices'!$B$23:$B$27,0),MATCH('CalcEng 2'!$M$6,'Subdecision matrices'!$C$30:$G$30,0)),0)</f>
        <v>0</v>
      </c>
      <c r="N47" s="2">
        <f>_xlfn.IFERROR(INDEX('Subdecision matrices'!$C$23:$G$27,MATCH(Prioritization!I32,'Subdecision matrices'!$B$23:$B$27,0),MATCH('CalcEng 2'!$N$6,'Subdecision matrices'!$C$22:$G$22,0)),0)</f>
        <v>0</v>
      </c>
      <c r="O47" s="2">
        <f>_xlfn.IFERROR(INDEX('Subdecision matrices'!$C$23:$G$27,MATCH(Prioritization!I32,'Subdecision matrices'!$B$23:$B$27,0),MATCH('CalcEng 2'!$O$6,'Subdecision matrices'!$C$22:$G$22,0)),0)</f>
        <v>0</v>
      </c>
      <c r="P47" s="2">
        <f>_xlfn.IFERROR(INDEX('Subdecision matrices'!$C$23:$G$27,MATCH(Prioritization!I32,'Subdecision matrices'!$B$23:$B$27,0),MATCH('CalcEng 2'!$P$6,'Subdecision matrices'!$C$22:$G$22,0)),0)</f>
        <v>0</v>
      </c>
      <c r="Q47" s="2">
        <f>_xlfn.IFERROR(INDEX('Subdecision matrices'!$C$31:$G$33,MATCH(Prioritization!J32,'Subdecision matrices'!$B$31:$B$33,0),MATCH('CalcEng 2'!$Q$6,'Subdecision matrices'!$C$30:$G$30,0)),0)</f>
        <v>0</v>
      </c>
      <c r="R47" s="2">
        <f>_xlfn.IFERROR(INDEX('Subdecision matrices'!$C$31:$G$33,MATCH(Prioritization!J32,'Subdecision matrices'!$B$31:$B$33,0),MATCH('CalcEng 2'!$R$6,'Subdecision matrices'!$C$30:$G$30,0)),0)</f>
        <v>0</v>
      </c>
      <c r="S47" s="2">
        <f>_xlfn.IFERROR(INDEX('Subdecision matrices'!$C$31:$G$33,MATCH(Prioritization!J32,'Subdecision matrices'!$B$31:$B$33,0),MATCH('CalcEng 2'!$S$6,'Subdecision matrices'!$C$30:$G$30,0)),0)</f>
        <v>0</v>
      </c>
      <c r="T47" s="2">
        <f>_xlfn.IFERROR(INDEX('Subdecision matrices'!$C$31:$G$33,MATCH(Prioritization!J32,'Subdecision matrices'!$B$31:$B$33,0),MATCH('CalcEng 2'!$T$6,'Subdecision matrices'!$C$30:$G$30,0)),0)</f>
        <v>0</v>
      </c>
      <c r="U47" s="2">
        <f>_xlfn.IFERROR(INDEX('Subdecision matrices'!$C$31:$G$33,MATCH(Prioritization!J32,'Subdecision matrices'!$B$31:$B$33,0),MATCH('CalcEng 2'!$U$6,'Subdecision matrices'!$C$30:$G$30,0)),0)</f>
        <v>0</v>
      </c>
      <c r="V47" s="2">
        <f>_xlfn.IFERROR(VLOOKUP(Prioritization!K32,'Subdecision matrices'!$A$37:$C$41,3,TRUE),0)</f>
        <v>0</v>
      </c>
      <c r="W47" s="2">
        <f>_xlfn.IFERROR(VLOOKUP(Prioritization!K32,'Subdecision matrices'!$A$37:$D$41,4),0)</f>
        <v>0</v>
      </c>
      <c r="X47" s="2">
        <f>_xlfn.IFERROR(VLOOKUP(Prioritization!K32,'Subdecision matrices'!$A$37:$E$41,5),0)</f>
        <v>0</v>
      </c>
      <c r="Y47" s="2">
        <f>_xlfn.IFERROR(VLOOKUP(Prioritization!K32,'Subdecision matrices'!$A$37:$F$41,6),0)</f>
        <v>0</v>
      </c>
      <c r="Z47" s="2">
        <f>_xlfn.IFERROR(VLOOKUP(Prioritization!K32,'Subdecision matrices'!$A$37:$G$41,7),0)</f>
        <v>0</v>
      </c>
      <c r="AA47" s="2">
        <f>_xlfn.IFERROR(INDEX('Subdecision matrices'!$K$8:$O$11,MATCH(Prioritization!L32,'Subdecision matrices'!$J$8:$J$11,0),MATCH('CalcEng 2'!$AA$6,'Subdecision matrices'!$K$7:$O$7,0)),0)</f>
        <v>0</v>
      </c>
      <c r="AB47" s="2">
        <f>_xlfn.IFERROR(INDEX('Subdecision matrices'!$K$8:$O$11,MATCH(Prioritization!L32,'Subdecision matrices'!$J$8:$J$11,0),MATCH('CalcEng 2'!$AB$6,'Subdecision matrices'!$K$7:$O$7,0)),0)</f>
        <v>0</v>
      </c>
      <c r="AC47" s="2">
        <f>_xlfn.IFERROR(INDEX('Subdecision matrices'!$K$8:$O$11,MATCH(Prioritization!L32,'Subdecision matrices'!$J$8:$J$11,0),MATCH('CalcEng 2'!$AC$6,'Subdecision matrices'!$K$7:$O$7,0)),0)</f>
        <v>0</v>
      </c>
      <c r="AD47" s="2">
        <f>_xlfn.IFERROR(INDEX('Subdecision matrices'!$K$8:$O$11,MATCH(Prioritization!L32,'Subdecision matrices'!$J$8:$J$11,0),MATCH('CalcEng 2'!$AD$6,'Subdecision matrices'!$K$7:$O$7,0)),0)</f>
        <v>0</v>
      </c>
      <c r="AE47" s="2">
        <f>_xlfn.IFERROR(INDEX('Subdecision matrices'!$K$8:$O$11,MATCH(Prioritization!L32,'Subdecision matrices'!$J$8:$J$11,0),MATCH('CalcEng 2'!$AE$6,'Subdecision matrices'!$K$7:$O$7,0)),0)</f>
        <v>0</v>
      </c>
      <c r="AF47" s="2">
        <f>_xlfn.IFERROR(VLOOKUP(Prioritization!M32,'Subdecision matrices'!$I$15:$K$17,3,TRUE),0)</f>
        <v>0</v>
      </c>
      <c r="AG47" s="2">
        <f>_xlfn.IFERROR(VLOOKUP(Prioritization!M32,'Subdecision matrices'!$I$15:$L$17,4,TRUE),0)</f>
        <v>0</v>
      </c>
      <c r="AH47" s="2">
        <f>_xlfn.IFERROR(VLOOKUP(Prioritization!M32,'Subdecision matrices'!$I$15:$M$17,5,TRUE),0)</f>
        <v>0</v>
      </c>
      <c r="AI47" s="2">
        <f>_xlfn.IFERROR(VLOOKUP(Prioritization!M32,'Subdecision matrices'!$I$15:$N$17,6,TRUE),0)</f>
        <v>0</v>
      </c>
      <c r="AJ47" s="2">
        <f>_xlfn.IFERROR(VLOOKUP(Prioritization!M32,'Subdecision matrices'!$I$15:$O$17,7,TRUE),0)</f>
        <v>0</v>
      </c>
      <c r="AK47" s="2">
        <f>_xlfn.IFERROR(INDEX('Subdecision matrices'!$K$22:$O$24,MATCH(Prioritization!N32,'Subdecision matrices'!$J$22:$J$24,0),MATCH($AK$6,'Subdecision matrices'!$K$21:$O$21,0)),0)</f>
        <v>0</v>
      </c>
      <c r="AL47" s="2">
        <f>_xlfn.IFERROR(INDEX('Subdecision matrices'!$K$22:$O$24,MATCH(Prioritization!N32,'Subdecision matrices'!$J$22:$J$24,0),MATCH($AL$6,'Subdecision matrices'!$K$21:$O$21,0)),0)</f>
        <v>0</v>
      </c>
      <c r="AM47" s="2">
        <f>_xlfn.IFERROR(INDEX('Subdecision matrices'!$K$22:$O$24,MATCH(Prioritization!N32,'Subdecision matrices'!$J$22:$J$24,0),MATCH($AM$6,'Subdecision matrices'!$K$21:$O$21,0)),0)</f>
        <v>0</v>
      </c>
      <c r="AN47" s="2">
        <f>_xlfn.IFERROR(INDEX('Subdecision matrices'!$K$22:$O$24,MATCH(Prioritization!N32,'Subdecision matrices'!$J$22:$J$24,0),MATCH($AN$6,'Subdecision matrices'!$K$21:$O$21,0)),0)</f>
        <v>0</v>
      </c>
      <c r="AO47" s="2">
        <f>_xlfn.IFERROR(INDEX('Subdecision matrices'!$K$22:$O$24,MATCH(Prioritization!N32,'Subdecision matrices'!$J$22:$J$24,0),MATCH($AO$6,'Subdecision matrices'!$K$21:$O$21,0)),0)</f>
        <v>0</v>
      </c>
      <c r="AP47" s="2">
        <f>_xlfn.IFERROR(INDEX('Subdecision matrices'!$K$27:$O$30,MATCH(Prioritization!O32,'Subdecision matrices'!$J$27:$J$30,0),MATCH('CalcEng 2'!$AP$6,'Subdecision matrices'!$K$27:$O$27,0)),0)</f>
        <v>0</v>
      </c>
      <c r="AQ47" s="2">
        <f>_xlfn.IFERROR(INDEX('Subdecision matrices'!$K$27:$O$30,MATCH(Prioritization!O32,'Subdecision matrices'!$J$27:$J$30,0),MATCH('CalcEng 2'!$AQ$6,'Subdecision matrices'!$K$27:$O$27,0)),0)</f>
        <v>0</v>
      </c>
      <c r="AR47" s="2">
        <f>_xlfn.IFERROR(INDEX('Subdecision matrices'!$K$27:$O$30,MATCH(Prioritization!O32,'Subdecision matrices'!$J$27:$J$30,0),MATCH('CalcEng 2'!$AR$6,'Subdecision matrices'!$K$27:$O$27,0)),0)</f>
        <v>0</v>
      </c>
      <c r="AS47" s="2">
        <f>_xlfn.IFERROR(INDEX('Subdecision matrices'!$K$27:$O$30,MATCH(Prioritization!O32,'Subdecision matrices'!$J$27:$J$30,0),MATCH('CalcEng 2'!$AS$6,'Subdecision matrices'!$K$27:$O$27,0)),0)</f>
        <v>0</v>
      </c>
      <c r="AT47" s="2">
        <f>_xlfn.IFERROR(INDEX('Subdecision matrices'!$K$27:$O$30,MATCH(Prioritization!O32,'Subdecision matrices'!$J$27:$J$30,0),MATCH('CalcEng 2'!$AT$6,'Subdecision matrices'!$K$27:$O$27,0)),0)</f>
        <v>0</v>
      </c>
      <c r="AU47" s="2">
        <f>_xlfn.IFERROR(INDEX('Subdecision matrices'!$K$34:$O$36,MATCH(Prioritization!P32,'Subdecision matrices'!$J$34:$J$36,0),MATCH('CalcEng 2'!$AU$6,'Subdecision matrices'!$K$33:$O$33,0)),0)</f>
        <v>0</v>
      </c>
      <c r="AV47" s="2">
        <f>_xlfn.IFERROR(INDEX('Subdecision matrices'!$K$34:$O$36,MATCH(Prioritization!P32,'Subdecision matrices'!$J$34:$J$36,0),MATCH('CalcEng 2'!$AV$6,'Subdecision matrices'!$K$33:$O$33,0)),0)</f>
        <v>0</v>
      </c>
      <c r="AW47" s="2">
        <f>_xlfn.IFERROR(INDEX('Subdecision matrices'!$K$34:$O$36,MATCH(Prioritization!P32,'Subdecision matrices'!$J$34:$J$36,0),MATCH('CalcEng 2'!$AW$6,'Subdecision matrices'!$K$33:$O$33,0)),0)</f>
        <v>0</v>
      </c>
      <c r="AX47" s="2">
        <f>_xlfn.IFERROR(INDEX('Subdecision matrices'!$K$34:$O$36,MATCH(Prioritization!P32,'Subdecision matrices'!$J$34:$J$36,0),MATCH('CalcEng 2'!$AX$6,'Subdecision matrices'!$K$33:$O$33,0)),0)</f>
        <v>0</v>
      </c>
      <c r="AY47" s="2">
        <f>_xlfn.IFERROR(INDEX('Subdecision matrices'!$K$34:$O$36,MATCH(Prioritization!P32,'Subdecision matrices'!$J$34:$J$36,0),MATCH('CalcEng 2'!$AY$6,'Subdecision matrices'!$K$33:$O$33,0)),0)</f>
        <v>0</v>
      </c>
      <c r="AZ47" s="2"/>
      <c r="BA47" s="2"/>
      <c r="BB47" s="110">
        <f aca="true" t="shared" si="102" ref="BB47">((B47*B48)+(G47*G48)+(L47*L48)+(Q47*Q48)+(V47*V48)+(AA47*AA48)+(AF48*AF47)+(AK47*AK48)+(AP47*AP48)+(AU47*AU48))*10</f>
        <v>0</v>
      </c>
      <c r="BC47" s="110">
        <f aca="true" t="shared" si="103" ref="BC47">((C47*C48)+(H47*H48)+(M47*M48)+(R47*R48)+(W47*W48)+(AB47*AB48)+(AG48*AG47)+(AL47*AL48)+(AQ47*AQ48)+(AV47*AV48))*10</f>
        <v>0</v>
      </c>
      <c r="BD47" s="110">
        <f aca="true" t="shared" si="104" ref="BD47">((D47*D48)+(I47*I48)+(N47*N48)+(S47*S48)+(X47*X48)+(AC47*AC48)+(AH48*AH47)+(AM47*AM48)+(AR47*AR48)+(AW47*AW48))*10</f>
        <v>0</v>
      </c>
      <c r="BE47" s="110">
        <f aca="true" t="shared" si="105" ref="BE47">((E47*E48)+(J47*J48)+(O47*O48)+(T47*T48)+(Y47*Y48)+(AD47*AD48)+(AI48*AI47)+(AN47*AN48)+(AS47*AS48)+(AX47*AX48))*10</f>
        <v>0</v>
      </c>
      <c r="BF47" s="110">
        <f aca="true" t="shared" si="106" ref="BF47">((F47*F48)+(K47*K48)+(P47*P48)+(U47*U48)+(Z47*Z48)+(AE47*AE48)+(AJ48*AJ47)+(AO47*AO48)+(AT47*AT48)+(AY47*AY48))*10</f>
        <v>0</v>
      </c>
    </row>
    <row r="48" spans="1:58" ht="15.75" thickBot="1">
      <c r="A48" s="94"/>
      <c r="B48" s="5">
        <f>'Subdecision matrices'!$S$12</f>
        <v>0.1</v>
      </c>
      <c r="C48" s="5">
        <f>'Subdecision matrices'!$S$13</f>
        <v>0.1</v>
      </c>
      <c r="D48" s="5">
        <f>'Subdecision matrices'!$S$14</f>
        <v>0.1</v>
      </c>
      <c r="E48" s="5">
        <f>'Subdecision matrices'!$S$15</f>
        <v>0.1</v>
      </c>
      <c r="F48" s="5">
        <f>'Subdecision matrices'!$S$16</f>
        <v>0.1</v>
      </c>
      <c r="G48" s="5">
        <f>'Subdecision matrices'!$T$12</f>
        <v>0.1</v>
      </c>
      <c r="H48" s="5">
        <f>'Subdecision matrices'!$T$13</f>
        <v>0.1</v>
      </c>
      <c r="I48" s="5">
        <f>'Subdecision matrices'!$T$14</f>
        <v>0.1</v>
      </c>
      <c r="J48" s="5">
        <f>'Subdecision matrices'!$T$15</f>
        <v>0.1</v>
      </c>
      <c r="K48" s="5">
        <f>'Subdecision matrices'!$T$16</f>
        <v>0.1</v>
      </c>
      <c r="L48" s="5">
        <f>'Subdecision matrices'!$U$12</f>
        <v>0.05</v>
      </c>
      <c r="M48" s="5">
        <f>'Subdecision matrices'!$U$13</f>
        <v>0.05</v>
      </c>
      <c r="N48" s="5">
        <f>'Subdecision matrices'!$U$14</f>
        <v>0.05</v>
      </c>
      <c r="O48" s="5">
        <f>'Subdecision matrices'!$U$15</f>
        <v>0.05</v>
      </c>
      <c r="P48" s="5">
        <f>'Subdecision matrices'!$U$16</f>
        <v>0.05</v>
      </c>
      <c r="Q48" s="5">
        <f>'Subdecision matrices'!$V$12</f>
        <v>0.1</v>
      </c>
      <c r="R48" s="5">
        <f>'Subdecision matrices'!$V$13</f>
        <v>0.1</v>
      </c>
      <c r="S48" s="5">
        <f>'Subdecision matrices'!$V$14</f>
        <v>0.1</v>
      </c>
      <c r="T48" s="5">
        <f>'Subdecision matrices'!$V$15</f>
        <v>0.1</v>
      </c>
      <c r="U48" s="5">
        <f>'Subdecision matrices'!$V$16</f>
        <v>0.1</v>
      </c>
      <c r="V48" s="5">
        <f>'Subdecision matrices'!$W$12</f>
        <v>0.1</v>
      </c>
      <c r="W48" s="5">
        <f>'Subdecision matrices'!$W$13</f>
        <v>0.1</v>
      </c>
      <c r="X48" s="5">
        <f>'Subdecision matrices'!$W$14</f>
        <v>0.1</v>
      </c>
      <c r="Y48" s="5">
        <f>'Subdecision matrices'!$W$15</f>
        <v>0.1</v>
      </c>
      <c r="Z48" s="5">
        <f>'Subdecision matrices'!$W$16</f>
        <v>0.1</v>
      </c>
      <c r="AA48" s="5">
        <f>'Subdecision matrices'!$X$12</f>
        <v>0.05</v>
      </c>
      <c r="AB48" s="5">
        <f>'Subdecision matrices'!$X$13</f>
        <v>0.1</v>
      </c>
      <c r="AC48" s="5">
        <f>'Subdecision matrices'!$X$14</f>
        <v>0.1</v>
      </c>
      <c r="AD48" s="5">
        <f>'Subdecision matrices'!$X$15</f>
        <v>0.1</v>
      </c>
      <c r="AE48" s="5">
        <f>'Subdecision matrices'!$X$16</f>
        <v>0.1</v>
      </c>
      <c r="AF48" s="5">
        <f>'Subdecision matrices'!$Y$12</f>
        <v>0.1</v>
      </c>
      <c r="AG48" s="5">
        <f>'Subdecision matrices'!$Y$13</f>
        <v>0.1</v>
      </c>
      <c r="AH48" s="5">
        <f>'Subdecision matrices'!$Y$14</f>
        <v>0.1</v>
      </c>
      <c r="AI48" s="5">
        <f>'Subdecision matrices'!$Y$15</f>
        <v>0.05</v>
      </c>
      <c r="AJ48" s="5">
        <f>'Subdecision matrices'!$Y$16</f>
        <v>0.05</v>
      </c>
      <c r="AK48" s="5">
        <f>'Subdecision matrices'!$Z$12</f>
        <v>0.15</v>
      </c>
      <c r="AL48" s="5">
        <f>'Subdecision matrices'!$Z$13</f>
        <v>0.15</v>
      </c>
      <c r="AM48" s="5">
        <f>'Subdecision matrices'!$Z$14</f>
        <v>0.15</v>
      </c>
      <c r="AN48" s="5">
        <f>'Subdecision matrices'!$Z$15</f>
        <v>0.15</v>
      </c>
      <c r="AO48" s="5">
        <f>'Subdecision matrices'!$Z$16</f>
        <v>0.15</v>
      </c>
      <c r="AP48" s="5">
        <f>'Subdecision matrices'!$AA$12</f>
        <v>0.1</v>
      </c>
      <c r="AQ48" s="5">
        <f>'Subdecision matrices'!$AA$13</f>
        <v>0.1</v>
      </c>
      <c r="AR48" s="5">
        <f>'Subdecision matrices'!$AA$14</f>
        <v>0.1</v>
      </c>
      <c r="AS48" s="5">
        <f>'Subdecision matrices'!$AA$15</f>
        <v>0.1</v>
      </c>
      <c r="AT48" s="5">
        <f>'Subdecision matrices'!$AA$16</f>
        <v>0.15</v>
      </c>
      <c r="AU48" s="5">
        <f>'Subdecision matrices'!$AB$12</f>
        <v>0.15</v>
      </c>
      <c r="AV48" s="5">
        <f>'Subdecision matrices'!$AB$13</f>
        <v>0.1</v>
      </c>
      <c r="AW48" s="5">
        <f>'Subdecision matrices'!$AB$14</f>
        <v>0.1</v>
      </c>
      <c r="AX48" s="5">
        <f>'Subdecision matrices'!$AB$15</f>
        <v>0.15</v>
      </c>
      <c r="AY48" s="5">
        <f>'Subdecision matrices'!$AB$16</f>
        <v>0.1</v>
      </c>
      <c r="AZ48" s="3">
        <f aca="true" t="shared" si="107" ref="AZ48">SUM(L48:AY48)</f>
        <v>4</v>
      </c>
      <c r="BA48" s="3"/>
      <c r="BB48" s="111"/>
      <c r="BC48" s="111"/>
      <c r="BD48" s="111"/>
      <c r="BE48" s="111"/>
      <c r="BF48" s="111"/>
    </row>
    <row r="49" spans="1:58" ht="15">
      <c r="A49" s="94">
        <v>22</v>
      </c>
      <c r="B49" s="19">
        <f>_xlfn.IFERROR(VLOOKUP(Prioritization!G33,'Subdecision matrices'!$B$7:$C$8,2,TRUE),0)</f>
        <v>0</v>
      </c>
      <c r="C49" s="19">
        <f>_xlfn.IFERROR(VLOOKUP(Prioritization!G33,'Subdecision matrices'!$B$7:$D$8,3,TRUE),0)</f>
        <v>0</v>
      </c>
      <c r="D49" s="19">
        <f>_xlfn.IFERROR(VLOOKUP(Prioritization!G33,'Subdecision matrices'!$B$7:$E$8,4,TRUE),0)</f>
        <v>0</v>
      </c>
      <c r="E49" s="19">
        <f>_xlfn.IFERROR(VLOOKUP(Prioritization!G33,'Subdecision matrices'!$B$7:$F$8,5,TRUE),0)</f>
        <v>0</v>
      </c>
      <c r="F49" s="19">
        <f>_xlfn.IFERROR(VLOOKUP(Prioritization!G33,'Subdecision matrices'!$B$7:$G$8,6,TRUE),0)</f>
        <v>0</v>
      </c>
      <c r="G49" s="14">
        <f>VLOOKUP(Prioritization!$H$33,'Subdecision matrices'!$B$12:$C$19,2,TRUE)</f>
        <v>0</v>
      </c>
      <c r="H49" s="14">
        <f>VLOOKUP(Prioritization!$H$33,'Subdecision matrices'!$B$12:$D$19,3,TRUE)</f>
        <v>0</v>
      </c>
      <c r="I49" s="14">
        <f>VLOOKUP(Prioritization!$H$33,'Subdecision matrices'!$B$12:$E$19,4,TRUE)</f>
        <v>0</v>
      </c>
      <c r="J49" s="14">
        <f>VLOOKUP(Prioritization!$H$33,'Subdecision matrices'!$B$12:$F$19,5,TRUE)</f>
        <v>0</v>
      </c>
      <c r="K49" s="14">
        <f>VLOOKUP(Prioritization!$H$33,'Subdecision matrices'!$B$12:$G$19,6,TRUE)</f>
        <v>0</v>
      </c>
      <c r="L49" s="2">
        <f>_xlfn.IFERROR(INDEX('Subdecision matrices'!$C$23:$G$27,MATCH(Prioritization!I33,'Subdecision matrices'!$B$23:$B$27,0),MATCH('CalcEng 2'!$L$6,'Subdecision matrices'!$C$22:$G$22,0)),0)</f>
        <v>0</v>
      </c>
      <c r="M49" s="2">
        <f>_xlfn.IFERROR(INDEX('Subdecision matrices'!$C$23:$G$27,MATCH(Prioritization!I33,'Subdecision matrices'!$B$23:$B$27,0),MATCH('CalcEng 2'!$M$6,'Subdecision matrices'!$C$30:$G$30,0)),0)</f>
        <v>0</v>
      </c>
      <c r="N49" s="2">
        <f>_xlfn.IFERROR(INDEX('Subdecision matrices'!$C$23:$G$27,MATCH(Prioritization!I33,'Subdecision matrices'!$B$23:$B$27,0),MATCH('CalcEng 2'!$N$6,'Subdecision matrices'!$C$22:$G$22,0)),0)</f>
        <v>0</v>
      </c>
      <c r="O49" s="2">
        <f>_xlfn.IFERROR(INDEX('Subdecision matrices'!$C$23:$G$27,MATCH(Prioritization!I33,'Subdecision matrices'!$B$23:$B$27,0),MATCH('CalcEng 2'!$O$6,'Subdecision matrices'!$C$22:$G$22,0)),0)</f>
        <v>0</v>
      </c>
      <c r="P49" s="2">
        <f>_xlfn.IFERROR(INDEX('Subdecision matrices'!$C$23:$G$27,MATCH(Prioritization!I33,'Subdecision matrices'!$B$23:$B$27,0),MATCH('CalcEng 2'!$P$6,'Subdecision matrices'!$C$22:$G$22,0)),0)</f>
        <v>0</v>
      </c>
      <c r="Q49" s="2">
        <f>_xlfn.IFERROR(INDEX('Subdecision matrices'!$C$31:$G$33,MATCH(Prioritization!J33,'Subdecision matrices'!$B$31:$B$33,0),MATCH('CalcEng 2'!$Q$6,'Subdecision matrices'!$C$30:$G$30,0)),0)</f>
        <v>0</v>
      </c>
      <c r="R49" s="2">
        <f>_xlfn.IFERROR(INDEX('Subdecision matrices'!$C$31:$G$33,MATCH(Prioritization!J33,'Subdecision matrices'!$B$31:$B$33,0),MATCH('CalcEng 2'!$R$6,'Subdecision matrices'!$C$30:$G$30,0)),0)</f>
        <v>0</v>
      </c>
      <c r="S49" s="2">
        <f>_xlfn.IFERROR(INDEX('Subdecision matrices'!$C$31:$G$33,MATCH(Prioritization!J33,'Subdecision matrices'!$B$31:$B$33,0),MATCH('CalcEng 2'!$S$6,'Subdecision matrices'!$C$30:$G$30,0)),0)</f>
        <v>0</v>
      </c>
      <c r="T49" s="2">
        <f>_xlfn.IFERROR(INDEX('Subdecision matrices'!$C$31:$G$33,MATCH(Prioritization!J33,'Subdecision matrices'!$B$31:$B$33,0),MATCH('CalcEng 2'!$T$6,'Subdecision matrices'!$C$30:$G$30,0)),0)</f>
        <v>0</v>
      </c>
      <c r="U49" s="2">
        <f>_xlfn.IFERROR(INDEX('Subdecision matrices'!$C$31:$G$33,MATCH(Prioritization!J33,'Subdecision matrices'!$B$31:$B$33,0),MATCH('CalcEng 2'!$U$6,'Subdecision matrices'!$C$30:$G$30,0)),0)</f>
        <v>0</v>
      </c>
      <c r="V49" s="2">
        <f>_xlfn.IFERROR(VLOOKUP(Prioritization!K33,'Subdecision matrices'!$A$37:$C$41,3,TRUE),0)</f>
        <v>0</v>
      </c>
      <c r="W49" s="2">
        <f>_xlfn.IFERROR(VLOOKUP(Prioritization!K33,'Subdecision matrices'!$A$37:$D$41,4),0)</f>
        <v>0</v>
      </c>
      <c r="X49" s="2">
        <f>_xlfn.IFERROR(VLOOKUP(Prioritization!K33,'Subdecision matrices'!$A$37:$E$41,5),0)</f>
        <v>0</v>
      </c>
      <c r="Y49" s="2">
        <f>_xlfn.IFERROR(VLOOKUP(Prioritization!K33,'Subdecision matrices'!$A$37:$F$41,6),0)</f>
        <v>0</v>
      </c>
      <c r="Z49" s="2">
        <f>_xlfn.IFERROR(VLOOKUP(Prioritization!K33,'Subdecision matrices'!$A$37:$G$41,7),0)</f>
        <v>0</v>
      </c>
      <c r="AA49" s="2">
        <f>_xlfn.IFERROR(INDEX('Subdecision matrices'!$K$8:$O$11,MATCH(Prioritization!L33,'Subdecision matrices'!$J$8:$J$11,0),MATCH('CalcEng 2'!$AA$6,'Subdecision matrices'!$K$7:$O$7,0)),0)</f>
        <v>0</v>
      </c>
      <c r="AB49" s="2">
        <f>_xlfn.IFERROR(INDEX('Subdecision matrices'!$K$8:$O$11,MATCH(Prioritization!L33,'Subdecision matrices'!$J$8:$J$11,0),MATCH('CalcEng 2'!$AB$6,'Subdecision matrices'!$K$7:$O$7,0)),0)</f>
        <v>0</v>
      </c>
      <c r="AC49" s="2">
        <f>_xlfn.IFERROR(INDEX('Subdecision matrices'!$K$8:$O$11,MATCH(Prioritization!L33,'Subdecision matrices'!$J$8:$J$11,0),MATCH('CalcEng 2'!$AC$6,'Subdecision matrices'!$K$7:$O$7,0)),0)</f>
        <v>0</v>
      </c>
      <c r="AD49" s="2">
        <f>_xlfn.IFERROR(INDEX('Subdecision matrices'!$K$8:$O$11,MATCH(Prioritization!L33,'Subdecision matrices'!$J$8:$J$11,0),MATCH('CalcEng 2'!$AD$6,'Subdecision matrices'!$K$7:$O$7,0)),0)</f>
        <v>0</v>
      </c>
      <c r="AE49" s="2">
        <f>_xlfn.IFERROR(INDEX('Subdecision matrices'!$K$8:$O$11,MATCH(Prioritization!L33,'Subdecision matrices'!$J$8:$J$11,0),MATCH('CalcEng 2'!$AE$6,'Subdecision matrices'!$K$7:$O$7,0)),0)</f>
        <v>0</v>
      </c>
      <c r="AF49" s="2">
        <f>_xlfn.IFERROR(VLOOKUP(Prioritization!M33,'Subdecision matrices'!$I$15:$K$17,3,TRUE),0)</f>
        <v>0</v>
      </c>
      <c r="AG49" s="2">
        <f>_xlfn.IFERROR(VLOOKUP(Prioritization!M33,'Subdecision matrices'!$I$15:$L$17,4,TRUE),0)</f>
        <v>0</v>
      </c>
      <c r="AH49" s="2">
        <f>_xlfn.IFERROR(VLOOKUP(Prioritization!M33,'Subdecision matrices'!$I$15:$M$17,5,TRUE),0)</f>
        <v>0</v>
      </c>
      <c r="AI49" s="2">
        <f>_xlfn.IFERROR(VLOOKUP(Prioritization!M33,'Subdecision matrices'!$I$15:$N$17,6,TRUE),0)</f>
        <v>0</v>
      </c>
      <c r="AJ49" s="2">
        <f>_xlfn.IFERROR(VLOOKUP(Prioritization!M33,'Subdecision matrices'!$I$15:$O$17,7,TRUE),0)</f>
        <v>0</v>
      </c>
      <c r="AK49" s="2">
        <f>_xlfn.IFERROR(INDEX('Subdecision matrices'!$K$22:$O$24,MATCH(Prioritization!N33,'Subdecision matrices'!$J$22:$J$24,0),MATCH($AK$6,'Subdecision matrices'!$K$21:$O$21,0)),0)</f>
        <v>0</v>
      </c>
      <c r="AL49" s="2">
        <f>_xlfn.IFERROR(INDEX('Subdecision matrices'!$K$22:$O$24,MATCH(Prioritization!N33,'Subdecision matrices'!$J$22:$J$24,0),MATCH($AL$6,'Subdecision matrices'!$K$21:$O$21,0)),0)</f>
        <v>0</v>
      </c>
      <c r="AM49" s="2">
        <f>_xlfn.IFERROR(INDEX('Subdecision matrices'!$K$22:$O$24,MATCH(Prioritization!N33,'Subdecision matrices'!$J$22:$J$24,0),MATCH($AM$6,'Subdecision matrices'!$K$21:$O$21,0)),0)</f>
        <v>0</v>
      </c>
      <c r="AN49" s="2">
        <f>_xlfn.IFERROR(INDEX('Subdecision matrices'!$K$22:$O$24,MATCH(Prioritization!N33,'Subdecision matrices'!$J$22:$J$24,0),MATCH($AN$6,'Subdecision matrices'!$K$21:$O$21,0)),0)</f>
        <v>0</v>
      </c>
      <c r="AO49" s="2">
        <f>_xlfn.IFERROR(INDEX('Subdecision matrices'!$K$22:$O$24,MATCH(Prioritization!N33,'Subdecision matrices'!$J$22:$J$24,0),MATCH($AO$6,'Subdecision matrices'!$K$21:$O$21,0)),0)</f>
        <v>0</v>
      </c>
      <c r="AP49" s="2">
        <f>_xlfn.IFERROR(INDEX('Subdecision matrices'!$K$27:$O$30,MATCH(Prioritization!O33,'Subdecision matrices'!$J$27:$J$30,0),MATCH('CalcEng 2'!$AP$6,'Subdecision matrices'!$K$27:$O$27,0)),0)</f>
        <v>0</v>
      </c>
      <c r="AQ49" s="2">
        <f>_xlfn.IFERROR(INDEX('Subdecision matrices'!$K$27:$O$30,MATCH(Prioritization!O33,'Subdecision matrices'!$J$27:$J$30,0),MATCH('CalcEng 2'!$AQ$6,'Subdecision matrices'!$K$27:$O$27,0)),0)</f>
        <v>0</v>
      </c>
      <c r="AR49" s="2">
        <f>_xlfn.IFERROR(INDEX('Subdecision matrices'!$K$27:$O$30,MATCH(Prioritization!O33,'Subdecision matrices'!$J$27:$J$30,0),MATCH('CalcEng 2'!$AR$6,'Subdecision matrices'!$K$27:$O$27,0)),0)</f>
        <v>0</v>
      </c>
      <c r="AS49" s="2">
        <f>_xlfn.IFERROR(INDEX('Subdecision matrices'!$K$27:$O$30,MATCH(Prioritization!O33,'Subdecision matrices'!$J$27:$J$30,0),MATCH('CalcEng 2'!$AS$6,'Subdecision matrices'!$K$27:$O$27,0)),0)</f>
        <v>0</v>
      </c>
      <c r="AT49" s="2">
        <f>_xlfn.IFERROR(INDEX('Subdecision matrices'!$K$27:$O$30,MATCH(Prioritization!O33,'Subdecision matrices'!$J$27:$J$30,0),MATCH('CalcEng 2'!$AT$6,'Subdecision matrices'!$K$27:$O$27,0)),0)</f>
        <v>0</v>
      </c>
      <c r="AU49" s="2">
        <f>_xlfn.IFERROR(INDEX('Subdecision matrices'!$K$34:$O$36,MATCH(Prioritization!P33,'Subdecision matrices'!$J$34:$J$36,0),MATCH('CalcEng 2'!$AU$6,'Subdecision matrices'!$K$33:$O$33,0)),0)</f>
        <v>0</v>
      </c>
      <c r="AV49" s="2">
        <f>_xlfn.IFERROR(INDEX('Subdecision matrices'!$K$34:$O$36,MATCH(Prioritization!P33,'Subdecision matrices'!$J$34:$J$36,0),MATCH('CalcEng 2'!$AV$6,'Subdecision matrices'!$K$33:$O$33,0)),0)</f>
        <v>0</v>
      </c>
      <c r="AW49" s="2">
        <f>_xlfn.IFERROR(INDEX('Subdecision matrices'!$K$34:$O$36,MATCH(Prioritization!P33,'Subdecision matrices'!$J$34:$J$36,0),MATCH('CalcEng 2'!$AW$6,'Subdecision matrices'!$K$33:$O$33,0)),0)</f>
        <v>0</v>
      </c>
      <c r="AX49" s="2">
        <f>_xlfn.IFERROR(INDEX('Subdecision matrices'!$K$34:$O$36,MATCH(Prioritization!P33,'Subdecision matrices'!$J$34:$J$36,0),MATCH('CalcEng 2'!$AX$6,'Subdecision matrices'!$K$33:$O$33,0)),0)</f>
        <v>0</v>
      </c>
      <c r="AY49" s="2">
        <f>_xlfn.IFERROR(INDEX('Subdecision matrices'!$K$34:$O$36,MATCH(Prioritization!P33,'Subdecision matrices'!$J$34:$J$36,0),MATCH('CalcEng 2'!$AY$6,'Subdecision matrices'!$K$33:$O$33,0)),0)</f>
        <v>0</v>
      </c>
      <c r="AZ49" s="2"/>
      <c r="BA49" s="2"/>
      <c r="BB49" s="110">
        <f aca="true" t="shared" si="108" ref="BB49">((B49*B50)+(G49*G50)+(L49*L50)+(Q49*Q50)+(V49*V50)+(AA49*AA50)+(AF50*AF49)+(AK49*AK50)+(AP49*AP50)+(AU49*AU50))*10</f>
        <v>0</v>
      </c>
      <c r="BC49" s="110">
        <f aca="true" t="shared" si="109" ref="BC49">((C49*C50)+(H49*H50)+(M49*M50)+(R49*R50)+(W49*W50)+(AB49*AB50)+(AG50*AG49)+(AL49*AL50)+(AQ49*AQ50)+(AV49*AV50))*10</f>
        <v>0</v>
      </c>
      <c r="BD49" s="110">
        <f aca="true" t="shared" si="110" ref="BD49">((D49*D50)+(I49*I50)+(N49*N50)+(S49*S50)+(X49*X50)+(AC49*AC50)+(AH50*AH49)+(AM49*AM50)+(AR49*AR50)+(AW49*AW50))*10</f>
        <v>0</v>
      </c>
      <c r="BE49" s="110">
        <f aca="true" t="shared" si="111" ref="BE49">((E49*E50)+(J49*J50)+(O49*O50)+(T49*T50)+(Y49*Y50)+(AD49*AD50)+(AI50*AI49)+(AN49*AN50)+(AS49*AS50)+(AX49*AX50))*10</f>
        <v>0</v>
      </c>
      <c r="BF49" s="110">
        <f aca="true" t="shared" si="112" ref="BF49">((F49*F50)+(K49*K50)+(P49*P50)+(U49*U50)+(Z49*Z50)+(AE49*AE50)+(AJ50*AJ49)+(AO49*AO50)+(AT49*AT50)+(AY49*AY50))*10</f>
        <v>0</v>
      </c>
    </row>
    <row r="50" spans="1:58" ht="15.75" thickBot="1">
      <c r="A50" s="94"/>
      <c r="B50" s="5">
        <f>'Subdecision matrices'!$S$12</f>
        <v>0.1</v>
      </c>
      <c r="C50" s="5">
        <f>'Subdecision matrices'!$S$13</f>
        <v>0.1</v>
      </c>
      <c r="D50" s="5">
        <f>'Subdecision matrices'!$S$14</f>
        <v>0.1</v>
      </c>
      <c r="E50" s="5">
        <f>'Subdecision matrices'!$S$15</f>
        <v>0.1</v>
      </c>
      <c r="F50" s="5">
        <f>'Subdecision matrices'!$S$16</f>
        <v>0.1</v>
      </c>
      <c r="G50" s="5">
        <f>'Subdecision matrices'!$T$12</f>
        <v>0.1</v>
      </c>
      <c r="H50" s="5">
        <f>'Subdecision matrices'!$T$13</f>
        <v>0.1</v>
      </c>
      <c r="I50" s="5">
        <f>'Subdecision matrices'!$T$14</f>
        <v>0.1</v>
      </c>
      <c r="J50" s="5">
        <f>'Subdecision matrices'!$T$15</f>
        <v>0.1</v>
      </c>
      <c r="K50" s="5">
        <f>'Subdecision matrices'!$T$16</f>
        <v>0.1</v>
      </c>
      <c r="L50" s="5">
        <f>'Subdecision matrices'!$U$12</f>
        <v>0.05</v>
      </c>
      <c r="M50" s="5">
        <f>'Subdecision matrices'!$U$13</f>
        <v>0.05</v>
      </c>
      <c r="N50" s="5">
        <f>'Subdecision matrices'!$U$14</f>
        <v>0.05</v>
      </c>
      <c r="O50" s="5">
        <f>'Subdecision matrices'!$U$15</f>
        <v>0.05</v>
      </c>
      <c r="P50" s="5">
        <f>'Subdecision matrices'!$U$16</f>
        <v>0.05</v>
      </c>
      <c r="Q50" s="5">
        <f>'Subdecision matrices'!$V$12</f>
        <v>0.1</v>
      </c>
      <c r="R50" s="5">
        <f>'Subdecision matrices'!$V$13</f>
        <v>0.1</v>
      </c>
      <c r="S50" s="5">
        <f>'Subdecision matrices'!$V$14</f>
        <v>0.1</v>
      </c>
      <c r="T50" s="5">
        <f>'Subdecision matrices'!$V$15</f>
        <v>0.1</v>
      </c>
      <c r="U50" s="5">
        <f>'Subdecision matrices'!$V$16</f>
        <v>0.1</v>
      </c>
      <c r="V50" s="5">
        <f>'Subdecision matrices'!$W$12</f>
        <v>0.1</v>
      </c>
      <c r="W50" s="5">
        <f>'Subdecision matrices'!$W$13</f>
        <v>0.1</v>
      </c>
      <c r="X50" s="5">
        <f>'Subdecision matrices'!$W$14</f>
        <v>0.1</v>
      </c>
      <c r="Y50" s="5">
        <f>'Subdecision matrices'!$W$15</f>
        <v>0.1</v>
      </c>
      <c r="Z50" s="5">
        <f>'Subdecision matrices'!$W$16</f>
        <v>0.1</v>
      </c>
      <c r="AA50" s="5">
        <f>'Subdecision matrices'!$X$12</f>
        <v>0.05</v>
      </c>
      <c r="AB50" s="5">
        <f>'Subdecision matrices'!$X$13</f>
        <v>0.1</v>
      </c>
      <c r="AC50" s="5">
        <f>'Subdecision matrices'!$X$14</f>
        <v>0.1</v>
      </c>
      <c r="AD50" s="5">
        <f>'Subdecision matrices'!$X$15</f>
        <v>0.1</v>
      </c>
      <c r="AE50" s="5">
        <f>'Subdecision matrices'!$X$16</f>
        <v>0.1</v>
      </c>
      <c r="AF50" s="5">
        <f>'Subdecision matrices'!$Y$12</f>
        <v>0.1</v>
      </c>
      <c r="AG50" s="5">
        <f>'Subdecision matrices'!$Y$13</f>
        <v>0.1</v>
      </c>
      <c r="AH50" s="5">
        <f>'Subdecision matrices'!$Y$14</f>
        <v>0.1</v>
      </c>
      <c r="AI50" s="5">
        <f>'Subdecision matrices'!$Y$15</f>
        <v>0.05</v>
      </c>
      <c r="AJ50" s="5">
        <f>'Subdecision matrices'!$Y$16</f>
        <v>0.05</v>
      </c>
      <c r="AK50" s="5">
        <f>'Subdecision matrices'!$Z$12</f>
        <v>0.15</v>
      </c>
      <c r="AL50" s="5">
        <f>'Subdecision matrices'!$Z$13</f>
        <v>0.15</v>
      </c>
      <c r="AM50" s="5">
        <f>'Subdecision matrices'!$Z$14</f>
        <v>0.15</v>
      </c>
      <c r="AN50" s="5">
        <f>'Subdecision matrices'!$Z$15</f>
        <v>0.15</v>
      </c>
      <c r="AO50" s="5">
        <f>'Subdecision matrices'!$Z$16</f>
        <v>0.15</v>
      </c>
      <c r="AP50" s="5">
        <f>'Subdecision matrices'!$AA$12</f>
        <v>0.1</v>
      </c>
      <c r="AQ50" s="5">
        <f>'Subdecision matrices'!$AA$13</f>
        <v>0.1</v>
      </c>
      <c r="AR50" s="5">
        <f>'Subdecision matrices'!$AA$14</f>
        <v>0.1</v>
      </c>
      <c r="AS50" s="5">
        <f>'Subdecision matrices'!$AA$15</f>
        <v>0.1</v>
      </c>
      <c r="AT50" s="5">
        <f>'Subdecision matrices'!$AA$16</f>
        <v>0.15</v>
      </c>
      <c r="AU50" s="5">
        <f>'Subdecision matrices'!$AB$12</f>
        <v>0.15</v>
      </c>
      <c r="AV50" s="5">
        <f>'Subdecision matrices'!$AB$13</f>
        <v>0.1</v>
      </c>
      <c r="AW50" s="5">
        <f>'Subdecision matrices'!$AB$14</f>
        <v>0.1</v>
      </c>
      <c r="AX50" s="5">
        <f>'Subdecision matrices'!$AB$15</f>
        <v>0.15</v>
      </c>
      <c r="AY50" s="5">
        <f>'Subdecision matrices'!$AB$16</f>
        <v>0.1</v>
      </c>
      <c r="AZ50" s="3">
        <f aca="true" t="shared" si="113" ref="AZ50">SUM(L50:AY50)</f>
        <v>4</v>
      </c>
      <c r="BA50" s="3"/>
      <c r="BB50" s="111"/>
      <c r="BC50" s="111"/>
      <c r="BD50" s="111"/>
      <c r="BE50" s="111"/>
      <c r="BF50" s="111"/>
    </row>
    <row r="51" spans="1:58" ht="15">
      <c r="A51" s="94">
        <v>23</v>
      </c>
      <c r="B51" s="19">
        <f>_xlfn.IFERROR(VLOOKUP(Prioritization!G34,'Subdecision matrices'!$B$7:$C$8,2,TRUE),0)</f>
        <v>0</v>
      </c>
      <c r="C51" s="19">
        <f>_xlfn.IFERROR(VLOOKUP(Prioritization!G34,'Subdecision matrices'!$B$7:$D$8,3,TRUE),0)</f>
        <v>0</v>
      </c>
      <c r="D51" s="19">
        <f>_xlfn.IFERROR(VLOOKUP(Prioritization!G34,'Subdecision matrices'!$B$7:$E$8,4,TRUE),0)</f>
        <v>0</v>
      </c>
      <c r="E51" s="19">
        <f>_xlfn.IFERROR(VLOOKUP(Prioritization!G34,'Subdecision matrices'!$B$7:$F$8,5,TRUE),0)</f>
        <v>0</v>
      </c>
      <c r="F51" s="19">
        <f>_xlfn.IFERROR(VLOOKUP(Prioritization!G34,'Subdecision matrices'!$B$7:$G$8,6,TRUE),0)</f>
        <v>0</v>
      </c>
      <c r="G51" s="14">
        <f>VLOOKUP(Prioritization!$H$34,'Subdecision matrices'!$B$12:$C$19,2,TRUE)</f>
        <v>0</v>
      </c>
      <c r="H51" s="14">
        <f>VLOOKUP(Prioritization!$H$34,'Subdecision matrices'!$B$12:$D$19,3,TRUE)</f>
        <v>0</v>
      </c>
      <c r="I51" s="14">
        <f>VLOOKUP(Prioritization!$H$34,'Subdecision matrices'!$B$12:$E$19,4,TRUE)</f>
        <v>0</v>
      </c>
      <c r="J51" s="14">
        <f>VLOOKUP(Prioritization!$H$34,'Subdecision matrices'!$B$12:$F$19,5,TRUE)</f>
        <v>0</v>
      </c>
      <c r="K51" s="14">
        <f>VLOOKUP(Prioritization!$H$34,'Subdecision matrices'!$B$12:$G$19,6,TRUE)</f>
        <v>0</v>
      </c>
      <c r="L51" s="2">
        <f>_xlfn.IFERROR(INDEX('Subdecision matrices'!$C$23:$G$27,MATCH(Prioritization!I34,'Subdecision matrices'!$B$23:$B$27,0),MATCH('CalcEng 2'!$L$6,'Subdecision matrices'!$C$22:$G$22,0)),0)</f>
        <v>0</v>
      </c>
      <c r="M51" s="2">
        <f>_xlfn.IFERROR(INDEX('Subdecision matrices'!$C$23:$G$27,MATCH(Prioritization!I34,'Subdecision matrices'!$B$23:$B$27,0),MATCH('CalcEng 2'!$M$6,'Subdecision matrices'!$C$30:$G$30,0)),0)</f>
        <v>0</v>
      </c>
      <c r="N51" s="2">
        <f>_xlfn.IFERROR(INDEX('Subdecision matrices'!$C$23:$G$27,MATCH(Prioritization!I34,'Subdecision matrices'!$B$23:$B$27,0),MATCH('CalcEng 2'!$N$6,'Subdecision matrices'!$C$22:$G$22,0)),0)</f>
        <v>0</v>
      </c>
      <c r="O51" s="2">
        <f>_xlfn.IFERROR(INDEX('Subdecision matrices'!$C$23:$G$27,MATCH(Prioritization!I34,'Subdecision matrices'!$B$23:$B$27,0),MATCH('CalcEng 2'!$O$6,'Subdecision matrices'!$C$22:$G$22,0)),0)</f>
        <v>0</v>
      </c>
      <c r="P51" s="2">
        <f>_xlfn.IFERROR(INDEX('Subdecision matrices'!$C$23:$G$27,MATCH(Prioritization!I34,'Subdecision matrices'!$B$23:$B$27,0),MATCH('CalcEng 2'!$P$6,'Subdecision matrices'!$C$22:$G$22,0)),0)</f>
        <v>0</v>
      </c>
      <c r="Q51" s="2">
        <f>_xlfn.IFERROR(INDEX('Subdecision matrices'!$C$31:$G$33,MATCH(Prioritization!J34,'Subdecision matrices'!$B$31:$B$33,0),MATCH('CalcEng 2'!$Q$6,'Subdecision matrices'!$C$30:$G$30,0)),0)</f>
        <v>0</v>
      </c>
      <c r="R51" s="2">
        <f>_xlfn.IFERROR(INDEX('Subdecision matrices'!$C$31:$G$33,MATCH(Prioritization!J34,'Subdecision matrices'!$B$31:$B$33,0),MATCH('CalcEng 2'!$R$6,'Subdecision matrices'!$C$30:$G$30,0)),0)</f>
        <v>0</v>
      </c>
      <c r="S51" s="2">
        <f>_xlfn.IFERROR(INDEX('Subdecision matrices'!$C$31:$G$33,MATCH(Prioritization!J34,'Subdecision matrices'!$B$31:$B$33,0),MATCH('CalcEng 2'!$S$6,'Subdecision matrices'!$C$30:$G$30,0)),0)</f>
        <v>0</v>
      </c>
      <c r="T51" s="2">
        <f>_xlfn.IFERROR(INDEX('Subdecision matrices'!$C$31:$G$33,MATCH(Prioritization!J34,'Subdecision matrices'!$B$31:$B$33,0),MATCH('CalcEng 2'!$T$6,'Subdecision matrices'!$C$30:$G$30,0)),0)</f>
        <v>0</v>
      </c>
      <c r="U51" s="2">
        <f>_xlfn.IFERROR(INDEX('Subdecision matrices'!$C$31:$G$33,MATCH(Prioritization!J34,'Subdecision matrices'!$B$31:$B$33,0),MATCH('CalcEng 2'!$U$6,'Subdecision matrices'!$C$30:$G$30,0)),0)</f>
        <v>0</v>
      </c>
      <c r="V51" s="2">
        <f>_xlfn.IFERROR(VLOOKUP(Prioritization!K34,'Subdecision matrices'!$A$37:$C$41,3,TRUE),0)</f>
        <v>0</v>
      </c>
      <c r="W51" s="2">
        <f>_xlfn.IFERROR(VLOOKUP(Prioritization!K34,'Subdecision matrices'!$A$37:$D$41,4),0)</f>
        <v>0</v>
      </c>
      <c r="X51" s="2">
        <f>_xlfn.IFERROR(VLOOKUP(Prioritization!K34,'Subdecision matrices'!$A$37:$E$41,5),0)</f>
        <v>0</v>
      </c>
      <c r="Y51" s="2">
        <f>_xlfn.IFERROR(VLOOKUP(Prioritization!K34,'Subdecision matrices'!$A$37:$F$41,6),0)</f>
        <v>0</v>
      </c>
      <c r="Z51" s="2">
        <f>_xlfn.IFERROR(VLOOKUP(Prioritization!K34,'Subdecision matrices'!$A$37:$G$41,7),0)</f>
        <v>0</v>
      </c>
      <c r="AA51" s="2">
        <f>_xlfn.IFERROR(INDEX('Subdecision matrices'!$K$8:$O$11,MATCH(Prioritization!L34,'Subdecision matrices'!$J$8:$J$11,0),MATCH('CalcEng 2'!$AA$6,'Subdecision matrices'!$K$7:$O$7,0)),0)</f>
        <v>0</v>
      </c>
      <c r="AB51" s="2">
        <f>_xlfn.IFERROR(INDEX('Subdecision matrices'!$K$8:$O$11,MATCH(Prioritization!L34,'Subdecision matrices'!$J$8:$J$11,0),MATCH('CalcEng 2'!$AB$6,'Subdecision matrices'!$K$7:$O$7,0)),0)</f>
        <v>0</v>
      </c>
      <c r="AC51" s="2">
        <f>_xlfn.IFERROR(INDEX('Subdecision matrices'!$K$8:$O$11,MATCH(Prioritization!L34,'Subdecision matrices'!$J$8:$J$11,0),MATCH('CalcEng 2'!$AC$6,'Subdecision matrices'!$K$7:$O$7,0)),0)</f>
        <v>0</v>
      </c>
      <c r="AD51" s="2">
        <f>_xlfn.IFERROR(INDEX('Subdecision matrices'!$K$8:$O$11,MATCH(Prioritization!L34,'Subdecision matrices'!$J$8:$J$11,0),MATCH('CalcEng 2'!$AD$6,'Subdecision matrices'!$K$7:$O$7,0)),0)</f>
        <v>0</v>
      </c>
      <c r="AE51" s="2">
        <f>_xlfn.IFERROR(INDEX('Subdecision matrices'!$K$8:$O$11,MATCH(Prioritization!L34,'Subdecision matrices'!$J$8:$J$11,0),MATCH('CalcEng 2'!$AE$6,'Subdecision matrices'!$K$7:$O$7,0)),0)</f>
        <v>0</v>
      </c>
      <c r="AF51" s="2">
        <f>_xlfn.IFERROR(VLOOKUP(Prioritization!M34,'Subdecision matrices'!$I$15:$K$17,3,TRUE),0)</f>
        <v>0</v>
      </c>
      <c r="AG51" s="2">
        <f>_xlfn.IFERROR(VLOOKUP(Prioritization!M34,'Subdecision matrices'!$I$15:$L$17,4,TRUE),0)</f>
        <v>0</v>
      </c>
      <c r="AH51" s="2">
        <f>_xlfn.IFERROR(VLOOKUP(Prioritization!M34,'Subdecision matrices'!$I$15:$M$17,5,TRUE),0)</f>
        <v>0</v>
      </c>
      <c r="AI51" s="2">
        <f>_xlfn.IFERROR(VLOOKUP(Prioritization!M34,'Subdecision matrices'!$I$15:$N$17,6,TRUE),0)</f>
        <v>0</v>
      </c>
      <c r="AJ51" s="2">
        <f>_xlfn.IFERROR(VLOOKUP(Prioritization!M34,'Subdecision matrices'!$I$15:$O$17,7,TRUE),0)</f>
        <v>0</v>
      </c>
      <c r="AK51" s="2">
        <f>_xlfn.IFERROR(INDEX('Subdecision matrices'!$K$22:$O$24,MATCH(Prioritization!N34,'Subdecision matrices'!$J$22:$J$24,0),MATCH($AK$6,'Subdecision matrices'!$K$21:$O$21,0)),0)</f>
        <v>0</v>
      </c>
      <c r="AL51" s="2">
        <f>_xlfn.IFERROR(INDEX('Subdecision matrices'!$K$22:$O$24,MATCH(Prioritization!N34,'Subdecision matrices'!$J$22:$J$24,0),MATCH($AL$6,'Subdecision matrices'!$K$21:$O$21,0)),0)</f>
        <v>0</v>
      </c>
      <c r="AM51" s="2">
        <f>_xlfn.IFERROR(INDEX('Subdecision matrices'!$K$22:$O$24,MATCH(Prioritization!N34,'Subdecision matrices'!$J$22:$J$24,0),MATCH($AM$6,'Subdecision matrices'!$K$21:$O$21,0)),0)</f>
        <v>0</v>
      </c>
      <c r="AN51" s="2">
        <f>_xlfn.IFERROR(INDEX('Subdecision matrices'!$K$22:$O$24,MATCH(Prioritization!N34,'Subdecision matrices'!$J$22:$J$24,0),MATCH($AN$6,'Subdecision matrices'!$K$21:$O$21,0)),0)</f>
        <v>0</v>
      </c>
      <c r="AO51" s="2">
        <f>_xlfn.IFERROR(INDEX('Subdecision matrices'!$K$22:$O$24,MATCH(Prioritization!N34,'Subdecision matrices'!$J$22:$J$24,0),MATCH($AO$6,'Subdecision matrices'!$K$21:$O$21,0)),0)</f>
        <v>0</v>
      </c>
      <c r="AP51" s="2">
        <f>_xlfn.IFERROR(INDEX('Subdecision matrices'!$K$27:$O$30,MATCH(Prioritization!O34,'Subdecision matrices'!$J$27:$J$30,0),MATCH('CalcEng 2'!$AP$6,'Subdecision matrices'!$K$27:$O$27,0)),0)</f>
        <v>0</v>
      </c>
      <c r="AQ51" s="2">
        <f>_xlfn.IFERROR(INDEX('Subdecision matrices'!$K$27:$O$30,MATCH(Prioritization!O34,'Subdecision matrices'!$J$27:$J$30,0),MATCH('CalcEng 2'!$AQ$6,'Subdecision matrices'!$K$27:$O$27,0)),0)</f>
        <v>0</v>
      </c>
      <c r="AR51" s="2">
        <f>_xlfn.IFERROR(INDEX('Subdecision matrices'!$K$27:$O$30,MATCH(Prioritization!O34,'Subdecision matrices'!$J$27:$J$30,0),MATCH('CalcEng 2'!$AR$6,'Subdecision matrices'!$K$27:$O$27,0)),0)</f>
        <v>0</v>
      </c>
      <c r="AS51" s="2">
        <f>_xlfn.IFERROR(INDEX('Subdecision matrices'!$K$27:$O$30,MATCH(Prioritization!O34,'Subdecision matrices'!$J$27:$J$30,0),MATCH('CalcEng 2'!$AS$6,'Subdecision matrices'!$K$27:$O$27,0)),0)</f>
        <v>0</v>
      </c>
      <c r="AT51" s="2">
        <f>_xlfn.IFERROR(INDEX('Subdecision matrices'!$K$27:$O$30,MATCH(Prioritization!O34,'Subdecision matrices'!$J$27:$J$30,0),MATCH('CalcEng 2'!$AT$6,'Subdecision matrices'!$K$27:$O$27,0)),0)</f>
        <v>0</v>
      </c>
      <c r="AU51" s="2">
        <f>_xlfn.IFERROR(INDEX('Subdecision matrices'!$K$34:$O$36,MATCH(Prioritization!P34,'Subdecision matrices'!$J$34:$J$36,0),MATCH('CalcEng 2'!$AU$6,'Subdecision matrices'!$K$33:$O$33,0)),0)</f>
        <v>0</v>
      </c>
      <c r="AV51" s="2">
        <f>_xlfn.IFERROR(INDEX('Subdecision matrices'!$K$34:$O$36,MATCH(Prioritization!P34,'Subdecision matrices'!$J$34:$J$36,0),MATCH('CalcEng 2'!$AV$6,'Subdecision matrices'!$K$33:$O$33,0)),0)</f>
        <v>0</v>
      </c>
      <c r="AW51" s="2">
        <f>_xlfn.IFERROR(INDEX('Subdecision matrices'!$K$34:$O$36,MATCH(Prioritization!P34,'Subdecision matrices'!$J$34:$J$36,0),MATCH('CalcEng 2'!$AW$6,'Subdecision matrices'!$K$33:$O$33,0)),0)</f>
        <v>0</v>
      </c>
      <c r="AX51" s="2">
        <f>_xlfn.IFERROR(INDEX('Subdecision matrices'!$K$34:$O$36,MATCH(Prioritization!P34,'Subdecision matrices'!$J$34:$J$36,0),MATCH('CalcEng 2'!$AX$6,'Subdecision matrices'!$K$33:$O$33,0)),0)</f>
        <v>0</v>
      </c>
      <c r="AY51" s="2">
        <f>_xlfn.IFERROR(INDEX('Subdecision matrices'!$K$34:$O$36,MATCH(Prioritization!P34,'Subdecision matrices'!$J$34:$J$36,0),MATCH('CalcEng 2'!$AY$6,'Subdecision matrices'!$K$33:$O$33,0)),0)</f>
        <v>0</v>
      </c>
      <c r="AZ51" s="2"/>
      <c r="BA51" s="2"/>
      <c r="BB51" s="110">
        <f aca="true" t="shared" si="114" ref="BB51">((B51*B52)+(G51*G52)+(L51*L52)+(Q51*Q52)+(V51*V52)+(AA51*AA52)+(AF52*AF51)+(AK51*AK52)+(AP51*AP52)+(AU51*AU52))*10</f>
        <v>0</v>
      </c>
      <c r="BC51" s="110">
        <f aca="true" t="shared" si="115" ref="BC51">((C51*C52)+(H51*H52)+(M51*M52)+(R51*R52)+(W51*W52)+(AB51*AB52)+(AG52*AG51)+(AL51*AL52)+(AQ51*AQ52)+(AV51*AV52))*10</f>
        <v>0</v>
      </c>
      <c r="BD51" s="110">
        <f aca="true" t="shared" si="116" ref="BD51">((D51*D52)+(I51*I52)+(N51*N52)+(S51*S52)+(X51*X52)+(AC51*AC52)+(AH52*AH51)+(AM51*AM52)+(AR51*AR52)+(AW51*AW52))*10</f>
        <v>0</v>
      </c>
      <c r="BE51" s="110">
        <f aca="true" t="shared" si="117" ref="BE51">((E51*E52)+(J51*J52)+(O51*O52)+(T51*T52)+(Y51*Y52)+(AD51*AD52)+(AI52*AI51)+(AN51*AN52)+(AS51*AS52)+(AX51*AX52))*10</f>
        <v>0</v>
      </c>
      <c r="BF51" s="110">
        <f aca="true" t="shared" si="118" ref="BF51">((F51*F52)+(K51*K52)+(P51*P52)+(U51*U52)+(Z51*Z52)+(AE51*AE52)+(AJ52*AJ51)+(AO51*AO52)+(AT51*AT52)+(AY51*AY52))*10</f>
        <v>0</v>
      </c>
    </row>
    <row r="52" spans="1:58" ht="15.75" thickBot="1">
      <c r="A52" s="94"/>
      <c r="B52" s="5">
        <f>'Subdecision matrices'!$S$12</f>
        <v>0.1</v>
      </c>
      <c r="C52" s="5">
        <f>'Subdecision matrices'!$S$13</f>
        <v>0.1</v>
      </c>
      <c r="D52" s="5">
        <f>'Subdecision matrices'!$S$14</f>
        <v>0.1</v>
      </c>
      <c r="E52" s="5">
        <f>'Subdecision matrices'!$S$15</f>
        <v>0.1</v>
      </c>
      <c r="F52" s="5">
        <f>'Subdecision matrices'!$S$16</f>
        <v>0.1</v>
      </c>
      <c r="G52" s="5">
        <f>'Subdecision matrices'!$T$12</f>
        <v>0.1</v>
      </c>
      <c r="H52" s="5">
        <f>'Subdecision matrices'!$T$13</f>
        <v>0.1</v>
      </c>
      <c r="I52" s="5">
        <f>'Subdecision matrices'!$T$14</f>
        <v>0.1</v>
      </c>
      <c r="J52" s="5">
        <f>'Subdecision matrices'!$T$15</f>
        <v>0.1</v>
      </c>
      <c r="K52" s="5">
        <f>'Subdecision matrices'!$T$16</f>
        <v>0.1</v>
      </c>
      <c r="L52" s="5">
        <f>'Subdecision matrices'!$U$12</f>
        <v>0.05</v>
      </c>
      <c r="M52" s="5">
        <f>'Subdecision matrices'!$U$13</f>
        <v>0.05</v>
      </c>
      <c r="N52" s="5">
        <f>'Subdecision matrices'!$U$14</f>
        <v>0.05</v>
      </c>
      <c r="O52" s="5">
        <f>'Subdecision matrices'!$U$15</f>
        <v>0.05</v>
      </c>
      <c r="P52" s="5">
        <f>'Subdecision matrices'!$U$16</f>
        <v>0.05</v>
      </c>
      <c r="Q52" s="5">
        <f>'Subdecision matrices'!$V$12</f>
        <v>0.1</v>
      </c>
      <c r="R52" s="5">
        <f>'Subdecision matrices'!$V$13</f>
        <v>0.1</v>
      </c>
      <c r="S52" s="5">
        <f>'Subdecision matrices'!$V$14</f>
        <v>0.1</v>
      </c>
      <c r="T52" s="5">
        <f>'Subdecision matrices'!$V$15</f>
        <v>0.1</v>
      </c>
      <c r="U52" s="5">
        <f>'Subdecision matrices'!$V$16</f>
        <v>0.1</v>
      </c>
      <c r="V52" s="5">
        <f>'Subdecision matrices'!$W$12</f>
        <v>0.1</v>
      </c>
      <c r="W52" s="5">
        <f>'Subdecision matrices'!$W$13</f>
        <v>0.1</v>
      </c>
      <c r="X52" s="5">
        <f>'Subdecision matrices'!$W$14</f>
        <v>0.1</v>
      </c>
      <c r="Y52" s="5">
        <f>'Subdecision matrices'!$W$15</f>
        <v>0.1</v>
      </c>
      <c r="Z52" s="5">
        <f>'Subdecision matrices'!$W$16</f>
        <v>0.1</v>
      </c>
      <c r="AA52" s="5">
        <f>'Subdecision matrices'!$X$12</f>
        <v>0.05</v>
      </c>
      <c r="AB52" s="5">
        <f>'Subdecision matrices'!$X$13</f>
        <v>0.1</v>
      </c>
      <c r="AC52" s="5">
        <f>'Subdecision matrices'!$X$14</f>
        <v>0.1</v>
      </c>
      <c r="AD52" s="5">
        <f>'Subdecision matrices'!$X$15</f>
        <v>0.1</v>
      </c>
      <c r="AE52" s="5">
        <f>'Subdecision matrices'!$X$16</f>
        <v>0.1</v>
      </c>
      <c r="AF52" s="5">
        <f>'Subdecision matrices'!$Y$12</f>
        <v>0.1</v>
      </c>
      <c r="AG52" s="5">
        <f>'Subdecision matrices'!$Y$13</f>
        <v>0.1</v>
      </c>
      <c r="AH52" s="5">
        <f>'Subdecision matrices'!$Y$14</f>
        <v>0.1</v>
      </c>
      <c r="AI52" s="5">
        <f>'Subdecision matrices'!$Y$15</f>
        <v>0.05</v>
      </c>
      <c r="AJ52" s="5">
        <f>'Subdecision matrices'!$Y$16</f>
        <v>0.05</v>
      </c>
      <c r="AK52" s="5">
        <f>'Subdecision matrices'!$Z$12</f>
        <v>0.15</v>
      </c>
      <c r="AL52" s="5">
        <f>'Subdecision matrices'!$Z$13</f>
        <v>0.15</v>
      </c>
      <c r="AM52" s="5">
        <f>'Subdecision matrices'!$Z$14</f>
        <v>0.15</v>
      </c>
      <c r="AN52" s="5">
        <f>'Subdecision matrices'!$Z$15</f>
        <v>0.15</v>
      </c>
      <c r="AO52" s="5">
        <f>'Subdecision matrices'!$Z$16</f>
        <v>0.15</v>
      </c>
      <c r="AP52" s="5">
        <f>'Subdecision matrices'!$AA$12</f>
        <v>0.1</v>
      </c>
      <c r="AQ52" s="5">
        <f>'Subdecision matrices'!$AA$13</f>
        <v>0.1</v>
      </c>
      <c r="AR52" s="5">
        <f>'Subdecision matrices'!$AA$14</f>
        <v>0.1</v>
      </c>
      <c r="AS52" s="5">
        <f>'Subdecision matrices'!$AA$15</f>
        <v>0.1</v>
      </c>
      <c r="AT52" s="5">
        <f>'Subdecision matrices'!$AA$16</f>
        <v>0.15</v>
      </c>
      <c r="AU52" s="5">
        <f>'Subdecision matrices'!$AB$12</f>
        <v>0.15</v>
      </c>
      <c r="AV52" s="5">
        <f>'Subdecision matrices'!$AB$13</f>
        <v>0.1</v>
      </c>
      <c r="AW52" s="5">
        <f>'Subdecision matrices'!$AB$14</f>
        <v>0.1</v>
      </c>
      <c r="AX52" s="5">
        <f>'Subdecision matrices'!$AB$15</f>
        <v>0.15</v>
      </c>
      <c r="AY52" s="5">
        <f>'Subdecision matrices'!$AB$16</f>
        <v>0.1</v>
      </c>
      <c r="AZ52" s="3">
        <f aca="true" t="shared" si="119" ref="AZ52">SUM(L52:AY52)</f>
        <v>4</v>
      </c>
      <c r="BA52" s="3"/>
      <c r="BB52" s="111"/>
      <c r="BC52" s="111"/>
      <c r="BD52" s="111"/>
      <c r="BE52" s="111"/>
      <c r="BF52" s="111"/>
    </row>
    <row r="53" spans="1:58" ht="15">
      <c r="A53" s="94">
        <v>24</v>
      </c>
      <c r="B53" s="19">
        <f>_xlfn.IFERROR(VLOOKUP(Prioritization!G35,'Subdecision matrices'!$B$7:$C$8,2,TRUE),0)</f>
        <v>0</v>
      </c>
      <c r="C53" s="19">
        <f>_xlfn.IFERROR(VLOOKUP(Prioritization!G35,'Subdecision matrices'!$B$7:$D$8,3,TRUE),0)</f>
        <v>0</v>
      </c>
      <c r="D53" s="19">
        <f>_xlfn.IFERROR(VLOOKUP(Prioritization!G35,'Subdecision matrices'!$B$7:$E$8,4,TRUE),0)</f>
        <v>0</v>
      </c>
      <c r="E53" s="19">
        <f>_xlfn.IFERROR(VLOOKUP(Prioritization!G35,'Subdecision matrices'!$B$7:$F$8,5,TRUE),0)</f>
        <v>0</v>
      </c>
      <c r="F53" s="19">
        <f>_xlfn.IFERROR(VLOOKUP(Prioritization!G35,'Subdecision matrices'!$B$7:$G$8,6,TRUE),0)</f>
        <v>0</v>
      </c>
      <c r="G53" s="14">
        <f>VLOOKUP(Prioritization!$H$35,'Subdecision matrices'!$B$12:$C$19,2,TRUE)</f>
        <v>0</v>
      </c>
      <c r="H53" s="14">
        <f>VLOOKUP(Prioritization!$H$35,'Subdecision matrices'!$B$12:$D$19,3,TRUE)</f>
        <v>0</v>
      </c>
      <c r="I53" s="14">
        <f>VLOOKUP(Prioritization!$H$35,'Subdecision matrices'!$B$12:$E$19,4,TRUE)</f>
        <v>0</v>
      </c>
      <c r="J53" s="14">
        <f>VLOOKUP(Prioritization!$H$35,'Subdecision matrices'!$B$12:$F$19,5,TRUE)</f>
        <v>0</v>
      </c>
      <c r="K53" s="14">
        <f>VLOOKUP(Prioritization!$H$35,'Subdecision matrices'!$B$12:$G$19,6,TRUE)</f>
        <v>0</v>
      </c>
      <c r="L53" s="2">
        <f>_xlfn.IFERROR(INDEX('Subdecision matrices'!$C$23:$G$27,MATCH(Prioritization!I35,'Subdecision matrices'!$B$23:$B$27,0),MATCH('CalcEng 2'!$L$6,'Subdecision matrices'!$C$22:$G$22,0)),0)</f>
        <v>0</v>
      </c>
      <c r="M53" s="2">
        <f>_xlfn.IFERROR(INDEX('Subdecision matrices'!$C$23:$G$27,MATCH(Prioritization!I35,'Subdecision matrices'!$B$23:$B$27,0),MATCH('CalcEng 2'!$M$6,'Subdecision matrices'!$C$30:$G$30,0)),0)</f>
        <v>0</v>
      </c>
      <c r="N53" s="2">
        <f>_xlfn.IFERROR(INDEX('Subdecision matrices'!$C$23:$G$27,MATCH(Prioritization!I35,'Subdecision matrices'!$B$23:$B$27,0),MATCH('CalcEng 2'!$N$6,'Subdecision matrices'!$C$22:$G$22,0)),0)</f>
        <v>0</v>
      </c>
      <c r="O53" s="2">
        <f>_xlfn.IFERROR(INDEX('Subdecision matrices'!$C$23:$G$27,MATCH(Prioritization!I35,'Subdecision matrices'!$B$23:$B$27,0),MATCH('CalcEng 2'!$O$6,'Subdecision matrices'!$C$22:$G$22,0)),0)</f>
        <v>0</v>
      </c>
      <c r="P53" s="2">
        <f>_xlfn.IFERROR(INDEX('Subdecision matrices'!$C$23:$G$27,MATCH(Prioritization!I35,'Subdecision matrices'!$B$23:$B$27,0),MATCH('CalcEng 2'!$P$6,'Subdecision matrices'!$C$22:$G$22,0)),0)</f>
        <v>0</v>
      </c>
      <c r="Q53" s="2">
        <f>_xlfn.IFERROR(INDEX('Subdecision matrices'!$C$31:$G$33,MATCH(Prioritization!J35,'Subdecision matrices'!$B$31:$B$33,0),MATCH('CalcEng 2'!$Q$6,'Subdecision matrices'!$C$30:$G$30,0)),0)</f>
        <v>0</v>
      </c>
      <c r="R53" s="2">
        <f>_xlfn.IFERROR(INDEX('Subdecision matrices'!$C$31:$G$33,MATCH(Prioritization!J35,'Subdecision matrices'!$B$31:$B$33,0),MATCH('CalcEng 2'!$R$6,'Subdecision matrices'!$C$30:$G$30,0)),0)</f>
        <v>0</v>
      </c>
      <c r="S53" s="2">
        <f>_xlfn.IFERROR(INDEX('Subdecision matrices'!$C$31:$G$33,MATCH(Prioritization!J35,'Subdecision matrices'!$B$31:$B$33,0),MATCH('CalcEng 2'!$S$6,'Subdecision matrices'!$C$30:$G$30,0)),0)</f>
        <v>0</v>
      </c>
      <c r="T53" s="2">
        <f>_xlfn.IFERROR(INDEX('Subdecision matrices'!$C$31:$G$33,MATCH(Prioritization!J35,'Subdecision matrices'!$B$31:$B$33,0),MATCH('CalcEng 2'!$T$6,'Subdecision matrices'!$C$30:$G$30,0)),0)</f>
        <v>0</v>
      </c>
      <c r="U53" s="2">
        <f>_xlfn.IFERROR(INDEX('Subdecision matrices'!$C$31:$G$33,MATCH(Prioritization!J35,'Subdecision matrices'!$B$31:$B$33,0),MATCH('CalcEng 2'!$U$6,'Subdecision matrices'!$C$30:$G$30,0)),0)</f>
        <v>0</v>
      </c>
      <c r="V53" s="2">
        <f>_xlfn.IFERROR(VLOOKUP(Prioritization!K35,'Subdecision matrices'!$A$37:$C$41,3,TRUE),0)</f>
        <v>0</v>
      </c>
      <c r="W53" s="2">
        <f>_xlfn.IFERROR(VLOOKUP(Prioritization!K35,'Subdecision matrices'!$A$37:$D$41,4),0)</f>
        <v>0</v>
      </c>
      <c r="X53" s="2">
        <f>_xlfn.IFERROR(VLOOKUP(Prioritization!K35,'Subdecision matrices'!$A$37:$E$41,5),0)</f>
        <v>0</v>
      </c>
      <c r="Y53" s="2">
        <f>_xlfn.IFERROR(VLOOKUP(Prioritization!K35,'Subdecision matrices'!$A$37:$F$41,6),0)</f>
        <v>0</v>
      </c>
      <c r="Z53" s="2">
        <f>_xlfn.IFERROR(VLOOKUP(Prioritization!K35,'Subdecision matrices'!$A$37:$G$41,7),0)</f>
        <v>0</v>
      </c>
      <c r="AA53" s="2">
        <f>_xlfn.IFERROR(INDEX('Subdecision matrices'!$K$8:$O$11,MATCH(Prioritization!L35,'Subdecision matrices'!$J$8:$J$11,0),MATCH('CalcEng 2'!$AA$6,'Subdecision matrices'!$K$7:$O$7,0)),0)</f>
        <v>0</v>
      </c>
      <c r="AB53" s="2">
        <f>_xlfn.IFERROR(INDEX('Subdecision matrices'!$K$8:$O$11,MATCH(Prioritization!L35,'Subdecision matrices'!$J$8:$J$11,0),MATCH('CalcEng 2'!$AB$6,'Subdecision matrices'!$K$7:$O$7,0)),0)</f>
        <v>0</v>
      </c>
      <c r="AC53" s="2">
        <f>_xlfn.IFERROR(INDEX('Subdecision matrices'!$K$8:$O$11,MATCH(Prioritization!L35,'Subdecision matrices'!$J$8:$J$11,0),MATCH('CalcEng 2'!$AC$6,'Subdecision matrices'!$K$7:$O$7,0)),0)</f>
        <v>0</v>
      </c>
      <c r="AD53" s="2">
        <f>_xlfn.IFERROR(INDEX('Subdecision matrices'!$K$8:$O$11,MATCH(Prioritization!L35,'Subdecision matrices'!$J$8:$J$11,0),MATCH('CalcEng 2'!$AD$6,'Subdecision matrices'!$K$7:$O$7,0)),0)</f>
        <v>0</v>
      </c>
      <c r="AE53" s="2">
        <f>_xlfn.IFERROR(INDEX('Subdecision matrices'!$K$8:$O$11,MATCH(Prioritization!L35,'Subdecision matrices'!$J$8:$J$11,0),MATCH('CalcEng 2'!$AE$6,'Subdecision matrices'!$K$7:$O$7,0)),0)</f>
        <v>0</v>
      </c>
      <c r="AF53" s="2">
        <f>_xlfn.IFERROR(VLOOKUP(Prioritization!M35,'Subdecision matrices'!$I$15:$K$17,3,TRUE),0)</f>
        <v>0</v>
      </c>
      <c r="AG53" s="2">
        <f>_xlfn.IFERROR(VLOOKUP(Prioritization!M35,'Subdecision matrices'!$I$15:$L$17,4,TRUE),0)</f>
        <v>0</v>
      </c>
      <c r="AH53" s="2">
        <f>_xlfn.IFERROR(VLOOKUP(Prioritization!M35,'Subdecision matrices'!$I$15:$M$17,5,TRUE),0)</f>
        <v>0</v>
      </c>
      <c r="AI53" s="2">
        <f>_xlfn.IFERROR(VLOOKUP(Prioritization!M35,'Subdecision matrices'!$I$15:$N$17,6,TRUE),0)</f>
        <v>0</v>
      </c>
      <c r="AJ53" s="2">
        <f>_xlfn.IFERROR(VLOOKUP(Prioritization!M35,'Subdecision matrices'!$I$15:$O$17,7,TRUE),0)</f>
        <v>0</v>
      </c>
      <c r="AK53" s="2">
        <f>_xlfn.IFERROR(INDEX('Subdecision matrices'!$K$22:$O$24,MATCH(Prioritization!N35,'Subdecision matrices'!$J$22:$J$24,0),MATCH($AK$6,'Subdecision matrices'!$K$21:$O$21,0)),0)</f>
        <v>0</v>
      </c>
      <c r="AL53" s="2">
        <f>_xlfn.IFERROR(INDEX('Subdecision matrices'!$K$22:$O$24,MATCH(Prioritization!N35,'Subdecision matrices'!$J$22:$J$24,0),MATCH($AL$6,'Subdecision matrices'!$K$21:$O$21,0)),0)</f>
        <v>0</v>
      </c>
      <c r="AM53" s="2">
        <f>_xlfn.IFERROR(INDEX('Subdecision matrices'!$K$22:$O$24,MATCH(Prioritization!N35,'Subdecision matrices'!$J$22:$J$24,0),MATCH($AM$6,'Subdecision matrices'!$K$21:$O$21,0)),0)</f>
        <v>0</v>
      </c>
      <c r="AN53" s="2">
        <f>_xlfn.IFERROR(INDEX('Subdecision matrices'!$K$22:$O$24,MATCH(Prioritization!N35,'Subdecision matrices'!$J$22:$J$24,0),MATCH($AN$6,'Subdecision matrices'!$K$21:$O$21,0)),0)</f>
        <v>0</v>
      </c>
      <c r="AO53" s="2">
        <f>_xlfn.IFERROR(INDEX('Subdecision matrices'!$K$22:$O$24,MATCH(Prioritization!N35,'Subdecision matrices'!$J$22:$J$24,0),MATCH($AO$6,'Subdecision matrices'!$K$21:$O$21,0)),0)</f>
        <v>0</v>
      </c>
      <c r="AP53" s="2">
        <f>_xlfn.IFERROR(INDEX('Subdecision matrices'!$K$27:$O$30,MATCH(Prioritization!O35,'Subdecision matrices'!$J$27:$J$30,0),MATCH('CalcEng 2'!$AP$6,'Subdecision matrices'!$K$27:$O$27,0)),0)</f>
        <v>0</v>
      </c>
      <c r="AQ53" s="2">
        <f>_xlfn.IFERROR(INDEX('Subdecision matrices'!$K$27:$O$30,MATCH(Prioritization!O35,'Subdecision matrices'!$J$27:$J$30,0),MATCH('CalcEng 2'!$AQ$6,'Subdecision matrices'!$K$27:$O$27,0)),0)</f>
        <v>0</v>
      </c>
      <c r="AR53" s="2">
        <f>_xlfn.IFERROR(INDEX('Subdecision matrices'!$K$27:$O$30,MATCH(Prioritization!O35,'Subdecision matrices'!$J$27:$J$30,0),MATCH('CalcEng 2'!$AR$6,'Subdecision matrices'!$K$27:$O$27,0)),0)</f>
        <v>0</v>
      </c>
      <c r="AS53" s="2">
        <f>_xlfn.IFERROR(INDEX('Subdecision matrices'!$K$27:$O$30,MATCH(Prioritization!O35,'Subdecision matrices'!$J$27:$J$30,0),MATCH('CalcEng 2'!$AS$6,'Subdecision matrices'!$K$27:$O$27,0)),0)</f>
        <v>0</v>
      </c>
      <c r="AT53" s="2">
        <f>_xlfn.IFERROR(INDEX('Subdecision matrices'!$K$27:$O$30,MATCH(Prioritization!O35,'Subdecision matrices'!$J$27:$J$30,0),MATCH('CalcEng 2'!$AT$6,'Subdecision matrices'!$K$27:$O$27,0)),0)</f>
        <v>0</v>
      </c>
      <c r="AU53" s="2">
        <f>_xlfn.IFERROR(INDEX('Subdecision matrices'!$K$34:$O$36,MATCH(Prioritization!P35,'Subdecision matrices'!$J$34:$J$36,0),MATCH('CalcEng 2'!$AU$6,'Subdecision matrices'!$K$33:$O$33,0)),0)</f>
        <v>0</v>
      </c>
      <c r="AV53" s="2">
        <f>_xlfn.IFERROR(INDEX('Subdecision matrices'!$K$34:$O$36,MATCH(Prioritization!P35,'Subdecision matrices'!$J$34:$J$36,0),MATCH('CalcEng 2'!$AV$6,'Subdecision matrices'!$K$33:$O$33,0)),0)</f>
        <v>0</v>
      </c>
      <c r="AW53" s="2">
        <f>_xlfn.IFERROR(INDEX('Subdecision matrices'!$K$34:$O$36,MATCH(Prioritization!P35,'Subdecision matrices'!$J$34:$J$36,0),MATCH('CalcEng 2'!$AW$6,'Subdecision matrices'!$K$33:$O$33,0)),0)</f>
        <v>0</v>
      </c>
      <c r="AX53" s="2">
        <f>_xlfn.IFERROR(INDEX('Subdecision matrices'!$K$34:$O$36,MATCH(Prioritization!P35,'Subdecision matrices'!$J$34:$J$36,0),MATCH('CalcEng 2'!$AX$6,'Subdecision matrices'!$K$33:$O$33,0)),0)</f>
        <v>0</v>
      </c>
      <c r="AY53" s="2">
        <f>_xlfn.IFERROR(INDEX('Subdecision matrices'!$K$34:$O$36,MATCH(Prioritization!P35,'Subdecision matrices'!$J$34:$J$36,0),MATCH('CalcEng 2'!$AY$6,'Subdecision matrices'!$K$33:$O$33,0)),0)</f>
        <v>0</v>
      </c>
      <c r="AZ53" s="2"/>
      <c r="BA53" s="2"/>
      <c r="BB53" s="110">
        <f aca="true" t="shared" si="120" ref="BB53">((B53*B54)+(G53*G54)+(L53*L54)+(Q53*Q54)+(V53*V54)+(AA53*AA54)+(AF54*AF53)+(AK53*AK54)+(AP53*AP54)+(AU53*AU54))*10</f>
        <v>0</v>
      </c>
      <c r="BC53" s="110">
        <f aca="true" t="shared" si="121" ref="BC53">((C53*C54)+(H53*H54)+(M53*M54)+(R53*R54)+(W53*W54)+(AB53*AB54)+(AG54*AG53)+(AL53*AL54)+(AQ53*AQ54)+(AV53*AV54))*10</f>
        <v>0</v>
      </c>
      <c r="BD53" s="110">
        <f aca="true" t="shared" si="122" ref="BD53">((D53*D54)+(I53*I54)+(N53*N54)+(S53*S54)+(X53*X54)+(AC53*AC54)+(AH54*AH53)+(AM53*AM54)+(AR53*AR54)+(AW53*AW54))*10</f>
        <v>0</v>
      </c>
      <c r="BE53" s="110">
        <f aca="true" t="shared" si="123" ref="BE53">((E53*E54)+(J53*J54)+(O53*O54)+(T53*T54)+(Y53*Y54)+(AD53*AD54)+(AI54*AI53)+(AN53*AN54)+(AS53*AS54)+(AX53*AX54))*10</f>
        <v>0</v>
      </c>
      <c r="BF53" s="110">
        <f aca="true" t="shared" si="124" ref="BF53">((F53*F54)+(K53*K54)+(P53*P54)+(U53*U54)+(Z53*Z54)+(AE53*AE54)+(AJ54*AJ53)+(AO53*AO54)+(AT53*AT54)+(AY53*AY54))*10</f>
        <v>0</v>
      </c>
    </row>
    <row r="54" spans="1:58" ht="15.75" thickBot="1">
      <c r="A54" s="94"/>
      <c r="B54" s="5">
        <f>'Subdecision matrices'!$S$12</f>
        <v>0.1</v>
      </c>
      <c r="C54" s="5">
        <f>'Subdecision matrices'!$S$13</f>
        <v>0.1</v>
      </c>
      <c r="D54" s="5">
        <f>'Subdecision matrices'!$S$14</f>
        <v>0.1</v>
      </c>
      <c r="E54" s="5">
        <f>'Subdecision matrices'!$S$15</f>
        <v>0.1</v>
      </c>
      <c r="F54" s="5">
        <f>'Subdecision matrices'!$S$16</f>
        <v>0.1</v>
      </c>
      <c r="G54" s="5">
        <f>'Subdecision matrices'!$T$12</f>
        <v>0.1</v>
      </c>
      <c r="H54" s="5">
        <f>'Subdecision matrices'!$T$13</f>
        <v>0.1</v>
      </c>
      <c r="I54" s="5">
        <f>'Subdecision matrices'!$T$14</f>
        <v>0.1</v>
      </c>
      <c r="J54" s="5">
        <f>'Subdecision matrices'!$T$15</f>
        <v>0.1</v>
      </c>
      <c r="K54" s="5">
        <f>'Subdecision matrices'!$T$16</f>
        <v>0.1</v>
      </c>
      <c r="L54" s="5">
        <f>'Subdecision matrices'!$U$12</f>
        <v>0.05</v>
      </c>
      <c r="M54" s="5">
        <f>'Subdecision matrices'!$U$13</f>
        <v>0.05</v>
      </c>
      <c r="N54" s="5">
        <f>'Subdecision matrices'!$U$14</f>
        <v>0.05</v>
      </c>
      <c r="O54" s="5">
        <f>'Subdecision matrices'!$U$15</f>
        <v>0.05</v>
      </c>
      <c r="P54" s="5">
        <f>'Subdecision matrices'!$U$16</f>
        <v>0.05</v>
      </c>
      <c r="Q54" s="5">
        <f>'Subdecision matrices'!$V$12</f>
        <v>0.1</v>
      </c>
      <c r="R54" s="5">
        <f>'Subdecision matrices'!$V$13</f>
        <v>0.1</v>
      </c>
      <c r="S54" s="5">
        <f>'Subdecision matrices'!$V$14</f>
        <v>0.1</v>
      </c>
      <c r="T54" s="5">
        <f>'Subdecision matrices'!$V$15</f>
        <v>0.1</v>
      </c>
      <c r="U54" s="5">
        <f>'Subdecision matrices'!$V$16</f>
        <v>0.1</v>
      </c>
      <c r="V54" s="5">
        <f>'Subdecision matrices'!$W$12</f>
        <v>0.1</v>
      </c>
      <c r="W54" s="5">
        <f>'Subdecision matrices'!$W$13</f>
        <v>0.1</v>
      </c>
      <c r="X54" s="5">
        <f>'Subdecision matrices'!$W$14</f>
        <v>0.1</v>
      </c>
      <c r="Y54" s="5">
        <f>'Subdecision matrices'!$W$15</f>
        <v>0.1</v>
      </c>
      <c r="Z54" s="5">
        <f>'Subdecision matrices'!$W$16</f>
        <v>0.1</v>
      </c>
      <c r="AA54" s="5">
        <f>'Subdecision matrices'!$X$12</f>
        <v>0.05</v>
      </c>
      <c r="AB54" s="5">
        <f>'Subdecision matrices'!$X$13</f>
        <v>0.1</v>
      </c>
      <c r="AC54" s="5">
        <f>'Subdecision matrices'!$X$14</f>
        <v>0.1</v>
      </c>
      <c r="AD54" s="5">
        <f>'Subdecision matrices'!$X$15</f>
        <v>0.1</v>
      </c>
      <c r="AE54" s="5">
        <f>'Subdecision matrices'!$X$16</f>
        <v>0.1</v>
      </c>
      <c r="AF54" s="5">
        <f>'Subdecision matrices'!$Y$12</f>
        <v>0.1</v>
      </c>
      <c r="AG54" s="5">
        <f>'Subdecision matrices'!$Y$13</f>
        <v>0.1</v>
      </c>
      <c r="AH54" s="5">
        <f>'Subdecision matrices'!$Y$14</f>
        <v>0.1</v>
      </c>
      <c r="AI54" s="5">
        <f>'Subdecision matrices'!$Y$15</f>
        <v>0.05</v>
      </c>
      <c r="AJ54" s="5">
        <f>'Subdecision matrices'!$Y$16</f>
        <v>0.05</v>
      </c>
      <c r="AK54" s="5">
        <f>'Subdecision matrices'!$Z$12</f>
        <v>0.15</v>
      </c>
      <c r="AL54" s="5">
        <f>'Subdecision matrices'!$Z$13</f>
        <v>0.15</v>
      </c>
      <c r="AM54" s="5">
        <f>'Subdecision matrices'!$Z$14</f>
        <v>0.15</v>
      </c>
      <c r="AN54" s="5">
        <f>'Subdecision matrices'!$Z$15</f>
        <v>0.15</v>
      </c>
      <c r="AO54" s="5">
        <f>'Subdecision matrices'!$Z$16</f>
        <v>0.15</v>
      </c>
      <c r="AP54" s="5">
        <f>'Subdecision matrices'!$AA$12</f>
        <v>0.1</v>
      </c>
      <c r="AQ54" s="5">
        <f>'Subdecision matrices'!$AA$13</f>
        <v>0.1</v>
      </c>
      <c r="AR54" s="5">
        <f>'Subdecision matrices'!$AA$14</f>
        <v>0.1</v>
      </c>
      <c r="AS54" s="5">
        <f>'Subdecision matrices'!$AA$15</f>
        <v>0.1</v>
      </c>
      <c r="AT54" s="5">
        <f>'Subdecision matrices'!$AA$16</f>
        <v>0.15</v>
      </c>
      <c r="AU54" s="5">
        <f>'Subdecision matrices'!$AB$12</f>
        <v>0.15</v>
      </c>
      <c r="AV54" s="5">
        <f>'Subdecision matrices'!$AB$13</f>
        <v>0.1</v>
      </c>
      <c r="AW54" s="5">
        <f>'Subdecision matrices'!$AB$14</f>
        <v>0.1</v>
      </c>
      <c r="AX54" s="5">
        <f>'Subdecision matrices'!$AB$15</f>
        <v>0.15</v>
      </c>
      <c r="AY54" s="5">
        <f>'Subdecision matrices'!$AB$16</f>
        <v>0.1</v>
      </c>
      <c r="AZ54" s="3">
        <f aca="true" t="shared" si="125" ref="AZ54">SUM(L54:AY54)</f>
        <v>4</v>
      </c>
      <c r="BA54" s="3"/>
      <c r="BB54" s="111"/>
      <c r="BC54" s="111"/>
      <c r="BD54" s="111"/>
      <c r="BE54" s="111"/>
      <c r="BF54" s="111"/>
    </row>
    <row r="55" spans="1:58" ht="15">
      <c r="A55" s="94">
        <v>25</v>
      </c>
      <c r="B55" s="19">
        <f>_xlfn.IFERROR(VLOOKUP(Prioritization!G36,'Subdecision matrices'!$B$7:$C$8,2,TRUE),0)</f>
        <v>0</v>
      </c>
      <c r="C55" s="19">
        <f>_xlfn.IFERROR(VLOOKUP(Prioritization!G36,'Subdecision matrices'!$B$7:$D$8,3,TRUE),0)</f>
        <v>0</v>
      </c>
      <c r="D55" s="19">
        <f>_xlfn.IFERROR(VLOOKUP(Prioritization!G36,'Subdecision matrices'!$B$7:$E$8,4,TRUE),0)</f>
        <v>0</v>
      </c>
      <c r="E55" s="19">
        <f>_xlfn.IFERROR(VLOOKUP(Prioritization!G36,'Subdecision matrices'!$B$7:$F$8,5,TRUE),0)</f>
        <v>0</v>
      </c>
      <c r="F55" s="19">
        <f>_xlfn.IFERROR(VLOOKUP(Prioritization!G36,'Subdecision matrices'!$B$7:$G$8,6,TRUE),0)</f>
        <v>0</v>
      </c>
      <c r="G55" s="14">
        <f>VLOOKUP(Prioritization!$H$36,'Subdecision matrices'!$B$12:$C$19,2,TRUE)</f>
        <v>0</v>
      </c>
      <c r="H55" s="14">
        <f>VLOOKUP(Prioritization!$H$36,'Subdecision matrices'!$B$12:$D$19,3,TRUE)</f>
        <v>0</v>
      </c>
      <c r="I55" s="14">
        <f>VLOOKUP(Prioritization!$H$36,'Subdecision matrices'!$B$12:$E$19,4,TRUE)</f>
        <v>0</v>
      </c>
      <c r="J55" s="14">
        <f>VLOOKUP(Prioritization!$H$36,'Subdecision matrices'!$B$12:$F$19,5,TRUE)</f>
        <v>0</v>
      </c>
      <c r="K55" s="14">
        <f>VLOOKUP(Prioritization!$H$36,'Subdecision matrices'!$B$12:$G$19,6,TRUE)</f>
        <v>0</v>
      </c>
      <c r="L55" s="2">
        <f>_xlfn.IFERROR(INDEX('Subdecision matrices'!$C$23:$G$27,MATCH(Prioritization!I36,'Subdecision matrices'!$B$23:$B$27,0),MATCH('CalcEng 2'!$L$6,'Subdecision matrices'!$C$22:$G$22,0)),0)</f>
        <v>0</v>
      </c>
      <c r="M55" s="2">
        <f>_xlfn.IFERROR(INDEX('Subdecision matrices'!$C$23:$G$27,MATCH(Prioritization!I36,'Subdecision matrices'!$B$23:$B$27,0),MATCH('CalcEng 2'!$M$6,'Subdecision matrices'!$C$30:$G$30,0)),0)</f>
        <v>0</v>
      </c>
      <c r="N55" s="2">
        <f>_xlfn.IFERROR(INDEX('Subdecision matrices'!$C$23:$G$27,MATCH(Prioritization!I36,'Subdecision matrices'!$B$23:$B$27,0),MATCH('CalcEng 2'!$N$6,'Subdecision matrices'!$C$22:$G$22,0)),0)</f>
        <v>0</v>
      </c>
      <c r="O55" s="2">
        <f>_xlfn.IFERROR(INDEX('Subdecision matrices'!$C$23:$G$27,MATCH(Prioritization!I36,'Subdecision matrices'!$B$23:$B$27,0),MATCH('CalcEng 2'!$O$6,'Subdecision matrices'!$C$22:$G$22,0)),0)</f>
        <v>0</v>
      </c>
      <c r="P55" s="2">
        <f>_xlfn.IFERROR(INDEX('Subdecision matrices'!$C$23:$G$27,MATCH(Prioritization!I36,'Subdecision matrices'!$B$23:$B$27,0),MATCH('CalcEng 2'!$P$6,'Subdecision matrices'!$C$22:$G$22,0)),0)</f>
        <v>0</v>
      </c>
      <c r="Q55" s="2">
        <f>_xlfn.IFERROR(INDEX('Subdecision matrices'!$C$31:$G$33,MATCH(Prioritization!J36,'Subdecision matrices'!$B$31:$B$33,0),MATCH('CalcEng 2'!$Q$6,'Subdecision matrices'!$C$30:$G$30,0)),0)</f>
        <v>0</v>
      </c>
      <c r="R55" s="2">
        <f>_xlfn.IFERROR(INDEX('Subdecision matrices'!$C$31:$G$33,MATCH(Prioritization!J36,'Subdecision matrices'!$B$31:$B$33,0),MATCH('CalcEng 2'!$R$6,'Subdecision matrices'!$C$30:$G$30,0)),0)</f>
        <v>0</v>
      </c>
      <c r="S55" s="2">
        <f>_xlfn.IFERROR(INDEX('Subdecision matrices'!$C$31:$G$33,MATCH(Prioritization!J36,'Subdecision matrices'!$B$31:$B$33,0),MATCH('CalcEng 2'!$S$6,'Subdecision matrices'!$C$30:$G$30,0)),0)</f>
        <v>0</v>
      </c>
      <c r="T55" s="2">
        <f>_xlfn.IFERROR(INDEX('Subdecision matrices'!$C$31:$G$33,MATCH(Prioritization!J36,'Subdecision matrices'!$B$31:$B$33,0),MATCH('CalcEng 2'!$T$6,'Subdecision matrices'!$C$30:$G$30,0)),0)</f>
        <v>0</v>
      </c>
      <c r="U55" s="2">
        <f>_xlfn.IFERROR(INDEX('Subdecision matrices'!$C$31:$G$33,MATCH(Prioritization!J36,'Subdecision matrices'!$B$31:$B$33,0),MATCH('CalcEng 2'!$U$6,'Subdecision matrices'!$C$30:$G$30,0)),0)</f>
        <v>0</v>
      </c>
      <c r="V55" s="2">
        <f>_xlfn.IFERROR(VLOOKUP(Prioritization!K36,'Subdecision matrices'!$A$37:$C$41,3,TRUE),0)</f>
        <v>0</v>
      </c>
      <c r="W55" s="2">
        <f>_xlfn.IFERROR(VLOOKUP(Prioritization!K36,'Subdecision matrices'!$A$37:$D$41,4),0)</f>
        <v>0</v>
      </c>
      <c r="X55" s="2">
        <f>_xlfn.IFERROR(VLOOKUP(Prioritization!K36,'Subdecision matrices'!$A$37:$E$41,5),0)</f>
        <v>0</v>
      </c>
      <c r="Y55" s="2">
        <f>_xlfn.IFERROR(VLOOKUP(Prioritization!K36,'Subdecision matrices'!$A$37:$F$41,6),0)</f>
        <v>0</v>
      </c>
      <c r="Z55" s="2">
        <f>_xlfn.IFERROR(VLOOKUP(Prioritization!K36,'Subdecision matrices'!$A$37:$G$41,7),0)</f>
        <v>0</v>
      </c>
      <c r="AA55" s="2">
        <f>_xlfn.IFERROR(INDEX('Subdecision matrices'!$K$8:$O$11,MATCH(Prioritization!L36,'Subdecision matrices'!$J$8:$J$11,0),MATCH('CalcEng 2'!$AA$6,'Subdecision matrices'!$K$7:$O$7,0)),0)</f>
        <v>0</v>
      </c>
      <c r="AB55" s="2">
        <f>_xlfn.IFERROR(INDEX('Subdecision matrices'!$K$8:$O$11,MATCH(Prioritization!L36,'Subdecision matrices'!$J$8:$J$11,0),MATCH('CalcEng 2'!$AB$6,'Subdecision matrices'!$K$7:$O$7,0)),0)</f>
        <v>0</v>
      </c>
      <c r="AC55" s="2">
        <f>_xlfn.IFERROR(INDEX('Subdecision matrices'!$K$8:$O$11,MATCH(Prioritization!L36,'Subdecision matrices'!$J$8:$J$11,0),MATCH('CalcEng 2'!$AC$6,'Subdecision matrices'!$K$7:$O$7,0)),0)</f>
        <v>0</v>
      </c>
      <c r="AD55" s="2">
        <f>_xlfn.IFERROR(INDEX('Subdecision matrices'!$K$8:$O$11,MATCH(Prioritization!L36,'Subdecision matrices'!$J$8:$J$11,0),MATCH('CalcEng 2'!$AD$6,'Subdecision matrices'!$K$7:$O$7,0)),0)</f>
        <v>0</v>
      </c>
      <c r="AE55" s="2">
        <f>_xlfn.IFERROR(INDEX('Subdecision matrices'!$K$8:$O$11,MATCH(Prioritization!L36,'Subdecision matrices'!$J$8:$J$11,0),MATCH('CalcEng 2'!$AE$6,'Subdecision matrices'!$K$7:$O$7,0)),0)</f>
        <v>0</v>
      </c>
      <c r="AF55" s="2">
        <f>_xlfn.IFERROR(VLOOKUP(Prioritization!M36,'Subdecision matrices'!$I$15:$K$17,3,TRUE),0)</f>
        <v>0</v>
      </c>
      <c r="AG55" s="2">
        <f>_xlfn.IFERROR(VLOOKUP(Prioritization!M36,'Subdecision matrices'!$I$15:$L$17,4,TRUE),0)</f>
        <v>0</v>
      </c>
      <c r="AH55" s="2">
        <f>_xlfn.IFERROR(VLOOKUP(Prioritization!M36,'Subdecision matrices'!$I$15:$M$17,5,TRUE),0)</f>
        <v>0</v>
      </c>
      <c r="AI55" s="2">
        <f>_xlfn.IFERROR(VLOOKUP(Prioritization!M36,'Subdecision matrices'!$I$15:$N$17,6,TRUE),0)</f>
        <v>0</v>
      </c>
      <c r="AJ55" s="2">
        <f>_xlfn.IFERROR(VLOOKUP(Prioritization!M36,'Subdecision matrices'!$I$15:$O$17,7,TRUE),0)</f>
        <v>0</v>
      </c>
      <c r="AK55" s="2">
        <f>_xlfn.IFERROR(INDEX('Subdecision matrices'!$K$22:$O$24,MATCH(Prioritization!N36,'Subdecision matrices'!$J$22:$J$24,0),MATCH($AK$6,'Subdecision matrices'!$K$21:$O$21,0)),0)</f>
        <v>0</v>
      </c>
      <c r="AL55" s="2">
        <f>_xlfn.IFERROR(INDEX('Subdecision matrices'!$K$22:$O$24,MATCH(Prioritization!N36,'Subdecision matrices'!$J$22:$J$24,0),MATCH($AL$6,'Subdecision matrices'!$K$21:$O$21,0)),0)</f>
        <v>0</v>
      </c>
      <c r="AM55" s="2">
        <f>_xlfn.IFERROR(INDEX('Subdecision matrices'!$K$22:$O$24,MATCH(Prioritization!N36,'Subdecision matrices'!$J$22:$J$24,0),MATCH($AM$6,'Subdecision matrices'!$K$21:$O$21,0)),0)</f>
        <v>0</v>
      </c>
      <c r="AN55" s="2">
        <f>_xlfn.IFERROR(INDEX('Subdecision matrices'!$K$22:$O$24,MATCH(Prioritization!N36,'Subdecision matrices'!$J$22:$J$24,0),MATCH($AN$6,'Subdecision matrices'!$K$21:$O$21,0)),0)</f>
        <v>0</v>
      </c>
      <c r="AO55" s="2">
        <f>_xlfn.IFERROR(INDEX('Subdecision matrices'!$K$22:$O$24,MATCH(Prioritization!N36,'Subdecision matrices'!$J$22:$J$24,0),MATCH($AO$6,'Subdecision matrices'!$K$21:$O$21,0)),0)</f>
        <v>0</v>
      </c>
      <c r="AP55" s="2">
        <f>_xlfn.IFERROR(INDEX('Subdecision matrices'!$K$27:$O$30,MATCH(Prioritization!O36,'Subdecision matrices'!$J$27:$J$30,0),MATCH('CalcEng 2'!$AP$6,'Subdecision matrices'!$K$27:$O$27,0)),0)</f>
        <v>0</v>
      </c>
      <c r="AQ55" s="2">
        <f>_xlfn.IFERROR(INDEX('Subdecision matrices'!$K$27:$O$30,MATCH(Prioritization!O36,'Subdecision matrices'!$J$27:$J$30,0),MATCH('CalcEng 2'!$AQ$6,'Subdecision matrices'!$K$27:$O$27,0)),0)</f>
        <v>0</v>
      </c>
      <c r="AR55" s="2">
        <f>_xlfn.IFERROR(INDEX('Subdecision matrices'!$K$27:$O$30,MATCH(Prioritization!O36,'Subdecision matrices'!$J$27:$J$30,0),MATCH('CalcEng 2'!$AR$6,'Subdecision matrices'!$K$27:$O$27,0)),0)</f>
        <v>0</v>
      </c>
      <c r="AS55" s="2">
        <f>_xlfn.IFERROR(INDEX('Subdecision matrices'!$K$27:$O$30,MATCH(Prioritization!O36,'Subdecision matrices'!$J$27:$J$30,0),MATCH('CalcEng 2'!$AS$6,'Subdecision matrices'!$K$27:$O$27,0)),0)</f>
        <v>0</v>
      </c>
      <c r="AT55" s="2">
        <f>_xlfn.IFERROR(INDEX('Subdecision matrices'!$K$27:$O$30,MATCH(Prioritization!O36,'Subdecision matrices'!$J$27:$J$30,0),MATCH('CalcEng 2'!$AT$6,'Subdecision matrices'!$K$27:$O$27,0)),0)</f>
        <v>0</v>
      </c>
      <c r="AU55" s="2">
        <f>_xlfn.IFERROR(INDEX('Subdecision matrices'!$K$34:$O$36,MATCH(Prioritization!P36,'Subdecision matrices'!$J$34:$J$36,0),MATCH('CalcEng 2'!$AU$6,'Subdecision matrices'!$K$33:$O$33,0)),0)</f>
        <v>0</v>
      </c>
      <c r="AV55" s="2">
        <f>_xlfn.IFERROR(INDEX('Subdecision matrices'!$K$34:$O$36,MATCH(Prioritization!P36,'Subdecision matrices'!$J$34:$J$36,0),MATCH('CalcEng 2'!$AV$6,'Subdecision matrices'!$K$33:$O$33,0)),0)</f>
        <v>0</v>
      </c>
      <c r="AW55" s="2">
        <f>_xlfn.IFERROR(INDEX('Subdecision matrices'!$K$34:$O$36,MATCH(Prioritization!P36,'Subdecision matrices'!$J$34:$J$36,0),MATCH('CalcEng 2'!$AW$6,'Subdecision matrices'!$K$33:$O$33,0)),0)</f>
        <v>0</v>
      </c>
      <c r="AX55" s="2">
        <f>_xlfn.IFERROR(INDEX('Subdecision matrices'!$K$34:$O$36,MATCH(Prioritization!P36,'Subdecision matrices'!$J$34:$J$36,0),MATCH('CalcEng 2'!$AX$6,'Subdecision matrices'!$K$33:$O$33,0)),0)</f>
        <v>0</v>
      </c>
      <c r="AY55" s="2">
        <f>_xlfn.IFERROR(INDEX('Subdecision matrices'!$K$34:$O$36,MATCH(Prioritization!P36,'Subdecision matrices'!$J$34:$J$36,0),MATCH('CalcEng 2'!$AY$6,'Subdecision matrices'!$K$33:$O$33,0)),0)</f>
        <v>0</v>
      </c>
      <c r="AZ55" s="2"/>
      <c r="BA55" s="2"/>
      <c r="BB55" s="110">
        <f aca="true" t="shared" si="126" ref="BB55">((B55*B56)+(G55*G56)+(L55*L56)+(Q55*Q56)+(V55*V56)+(AA55*AA56)+(AF56*AF55)+(AK55*AK56)+(AP55*AP56)+(AU55*AU56))*10</f>
        <v>0</v>
      </c>
      <c r="BC55" s="110">
        <f aca="true" t="shared" si="127" ref="BC55">((C55*C56)+(H55*H56)+(M55*M56)+(R55*R56)+(W55*W56)+(AB55*AB56)+(AG56*AG55)+(AL55*AL56)+(AQ55*AQ56)+(AV55*AV56))*10</f>
        <v>0</v>
      </c>
      <c r="BD55" s="110">
        <f aca="true" t="shared" si="128" ref="BD55">((D55*D56)+(I55*I56)+(N55*N56)+(S55*S56)+(X55*X56)+(AC55*AC56)+(AH56*AH55)+(AM55*AM56)+(AR55*AR56)+(AW55*AW56))*10</f>
        <v>0</v>
      </c>
      <c r="BE55" s="110">
        <f aca="true" t="shared" si="129" ref="BE55">((E55*E56)+(J55*J56)+(O55*O56)+(T55*T56)+(Y55*Y56)+(AD55*AD56)+(AI56*AI55)+(AN55*AN56)+(AS55*AS56)+(AX55*AX56))*10</f>
        <v>0</v>
      </c>
      <c r="BF55" s="110">
        <f aca="true" t="shared" si="130" ref="BF55">((F55*F56)+(K55*K56)+(P55*P56)+(U55*U56)+(Z55*Z56)+(AE55*AE56)+(AJ56*AJ55)+(AO55*AO56)+(AT55*AT56)+(AY55*AY56))*10</f>
        <v>0</v>
      </c>
    </row>
    <row r="56" spans="1:58" ht="15.75" thickBot="1">
      <c r="A56" s="94"/>
      <c r="B56" s="5">
        <f>'Subdecision matrices'!$S$12</f>
        <v>0.1</v>
      </c>
      <c r="C56" s="5">
        <f>'Subdecision matrices'!$S$13</f>
        <v>0.1</v>
      </c>
      <c r="D56" s="5">
        <f>'Subdecision matrices'!$S$14</f>
        <v>0.1</v>
      </c>
      <c r="E56" s="5">
        <f>'Subdecision matrices'!$S$15</f>
        <v>0.1</v>
      </c>
      <c r="F56" s="5">
        <f>'Subdecision matrices'!$S$16</f>
        <v>0.1</v>
      </c>
      <c r="G56" s="5">
        <f>'Subdecision matrices'!$T$12</f>
        <v>0.1</v>
      </c>
      <c r="H56" s="5">
        <f>'Subdecision matrices'!$T$13</f>
        <v>0.1</v>
      </c>
      <c r="I56" s="5">
        <f>'Subdecision matrices'!$T$14</f>
        <v>0.1</v>
      </c>
      <c r="J56" s="5">
        <f>'Subdecision matrices'!$T$15</f>
        <v>0.1</v>
      </c>
      <c r="K56" s="5">
        <f>'Subdecision matrices'!$T$16</f>
        <v>0.1</v>
      </c>
      <c r="L56" s="5">
        <f>'Subdecision matrices'!$U$12</f>
        <v>0.05</v>
      </c>
      <c r="M56" s="5">
        <f>'Subdecision matrices'!$U$13</f>
        <v>0.05</v>
      </c>
      <c r="N56" s="5">
        <f>'Subdecision matrices'!$U$14</f>
        <v>0.05</v>
      </c>
      <c r="O56" s="5">
        <f>'Subdecision matrices'!$U$15</f>
        <v>0.05</v>
      </c>
      <c r="P56" s="5">
        <f>'Subdecision matrices'!$U$16</f>
        <v>0.05</v>
      </c>
      <c r="Q56" s="5">
        <f>'Subdecision matrices'!$V$12</f>
        <v>0.1</v>
      </c>
      <c r="R56" s="5">
        <f>'Subdecision matrices'!$V$13</f>
        <v>0.1</v>
      </c>
      <c r="S56" s="5">
        <f>'Subdecision matrices'!$V$14</f>
        <v>0.1</v>
      </c>
      <c r="T56" s="5">
        <f>'Subdecision matrices'!$V$15</f>
        <v>0.1</v>
      </c>
      <c r="U56" s="5">
        <f>'Subdecision matrices'!$V$16</f>
        <v>0.1</v>
      </c>
      <c r="V56" s="5">
        <f>'Subdecision matrices'!$W$12</f>
        <v>0.1</v>
      </c>
      <c r="W56" s="5">
        <f>'Subdecision matrices'!$W$13</f>
        <v>0.1</v>
      </c>
      <c r="X56" s="5">
        <f>'Subdecision matrices'!$W$14</f>
        <v>0.1</v>
      </c>
      <c r="Y56" s="5">
        <f>'Subdecision matrices'!$W$15</f>
        <v>0.1</v>
      </c>
      <c r="Z56" s="5">
        <f>'Subdecision matrices'!$W$16</f>
        <v>0.1</v>
      </c>
      <c r="AA56" s="5">
        <f>'Subdecision matrices'!$X$12</f>
        <v>0.05</v>
      </c>
      <c r="AB56" s="5">
        <f>'Subdecision matrices'!$X$13</f>
        <v>0.1</v>
      </c>
      <c r="AC56" s="5">
        <f>'Subdecision matrices'!$X$14</f>
        <v>0.1</v>
      </c>
      <c r="AD56" s="5">
        <f>'Subdecision matrices'!$X$15</f>
        <v>0.1</v>
      </c>
      <c r="AE56" s="5">
        <f>'Subdecision matrices'!$X$16</f>
        <v>0.1</v>
      </c>
      <c r="AF56" s="5">
        <f>'Subdecision matrices'!$Y$12</f>
        <v>0.1</v>
      </c>
      <c r="AG56" s="5">
        <f>'Subdecision matrices'!$Y$13</f>
        <v>0.1</v>
      </c>
      <c r="AH56" s="5">
        <f>'Subdecision matrices'!$Y$14</f>
        <v>0.1</v>
      </c>
      <c r="AI56" s="5">
        <f>'Subdecision matrices'!$Y$15</f>
        <v>0.05</v>
      </c>
      <c r="AJ56" s="5">
        <f>'Subdecision matrices'!$Y$16</f>
        <v>0.05</v>
      </c>
      <c r="AK56" s="5">
        <f>'Subdecision matrices'!$Z$12</f>
        <v>0.15</v>
      </c>
      <c r="AL56" s="5">
        <f>'Subdecision matrices'!$Z$13</f>
        <v>0.15</v>
      </c>
      <c r="AM56" s="5">
        <f>'Subdecision matrices'!$Z$14</f>
        <v>0.15</v>
      </c>
      <c r="AN56" s="5">
        <f>'Subdecision matrices'!$Z$15</f>
        <v>0.15</v>
      </c>
      <c r="AO56" s="5">
        <f>'Subdecision matrices'!$Z$16</f>
        <v>0.15</v>
      </c>
      <c r="AP56" s="5">
        <f>'Subdecision matrices'!$AA$12</f>
        <v>0.1</v>
      </c>
      <c r="AQ56" s="5">
        <f>'Subdecision matrices'!$AA$13</f>
        <v>0.1</v>
      </c>
      <c r="AR56" s="5">
        <f>'Subdecision matrices'!$AA$14</f>
        <v>0.1</v>
      </c>
      <c r="AS56" s="5">
        <f>'Subdecision matrices'!$AA$15</f>
        <v>0.1</v>
      </c>
      <c r="AT56" s="5">
        <f>'Subdecision matrices'!$AA$16</f>
        <v>0.15</v>
      </c>
      <c r="AU56" s="5">
        <f>'Subdecision matrices'!$AB$12</f>
        <v>0.15</v>
      </c>
      <c r="AV56" s="5">
        <f>'Subdecision matrices'!$AB$13</f>
        <v>0.1</v>
      </c>
      <c r="AW56" s="5">
        <f>'Subdecision matrices'!$AB$14</f>
        <v>0.1</v>
      </c>
      <c r="AX56" s="5">
        <f>'Subdecision matrices'!$AB$15</f>
        <v>0.15</v>
      </c>
      <c r="AY56" s="5">
        <f>'Subdecision matrices'!$AB$16</f>
        <v>0.1</v>
      </c>
      <c r="AZ56" s="3">
        <f aca="true" t="shared" si="131" ref="AZ56">SUM(L56:AY56)</f>
        <v>4</v>
      </c>
      <c r="BA56" s="3"/>
      <c r="BB56" s="111"/>
      <c r="BC56" s="111"/>
      <c r="BD56" s="111"/>
      <c r="BE56" s="111"/>
      <c r="BF56" s="111"/>
    </row>
    <row r="57" spans="1:58" ht="15">
      <c r="A57" s="94">
        <v>26</v>
      </c>
      <c r="B57" s="19">
        <f>_xlfn.IFERROR(VLOOKUP(Prioritization!G37,'Subdecision matrices'!$B$7:$C$8,2,TRUE),0)</f>
        <v>0</v>
      </c>
      <c r="C57" s="19">
        <f>_xlfn.IFERROR(VLOOKUP(Prioritization!G37,'Subdecision matrices'!$B$7:$D$8,3,TRUE),0)</f>
        <v>0</v>
      </c>
      <c r="D57" s="19">
        <f>_xlfn.IFERROR(VLOOKUP(Prioritization!G37,'Subdecision matrices'!$B$7:$E$8,4,TRUE),0)</f>
        <v>0</v>
      </c>
      <c r="E57" s="19">
        <f>_xlfn.IFERROR(VLOOKUP(Prioritization!G37,'Subdecision matrices'!$B$7:$F$8,5,TRUE),0)</f>
        <v>0</v>
      </c>
      <c r="F57" s="19">
        <f>_xlfn.IFERROR(VLOOKUP(Prioritization!G37,'Subdecision matrices'!$B$7:$G$8,6,TRUE),0)</f>
        <v>0</v>
      </c>
      <c r="G57" s="14">
        <f>VLOOKUP(Prioritization!$H$37,'Subdecision matrices'!$B$12:$C$19,2,TRUE)</f>
        <v>0</v>
      </c>
      <c r="H57" s="14">
        <f>VLOOKUP(Prioritization!$H$37,'Subdecision matrices'!$B$12:$D$19,3,TRUE)</f>
        <v>0</v>
      </c>
      <c r="I57" s="14">
        <f>VLOOKUP(Prioritization!$H$37,'Subdecision matrices'!$B$12:$E$19,4,TRUE)</f>
        <v>0</v>
      </c>
      <c r="J57" s="14">
        <f>VLOOKUP(Prioritization!$H$37,'Subdecision matrices'!$B$12:$F$19,5,TRUE)</f>
        <v>0</v>
      </c>
      <c r="K57" s="14">
        <f>VLOOKUP(Prioritization!$H$37,'Subdecision matrices'!$B$12:$G$19,6,TRUE)</f>
        <v>0</v>
      </c>
      <c r="L57" s="2">
        <f>_xlfn.IFERROR(INDEX('Subdecision matrices'!$C$23:$G$27,MATCH(Prioritization!I37,'Subdecision matrices'!$B$23:$B$27,0),MATCH('CalcEng 2'!$L$6,'Subdecision matrices'!$C$22:$G$22,0)),0)</f>
        <v>0</v>
      </c>
      <c r="M57" s="2">
        <f>_xlfn.IFERROR(INDEX('Subdecision matrices'!$C$23:$G$27,MATCH(Prioritization!I37,'Subdecision matrices'!$B$23:$B$27,0),MATCH('CalcEng 2'!$M$6,'Subdecision matrices'!$C$30:$G$30,0)),0)</f>
        <v>0</v>
      </c>
      <c r="N57" s="2">
        <f>_xlfn.IFERROR(INDEX('Subdecision matrices'!$C$23:$G$27,MATCH(Prioritization!I37,'Subdecision matrices'!$B$23:$B$27,0),MATCH('CalcEng 2'!$N$6,'Subdecision matrices'!$C$22:$G$22,0)),0)</f>
        <v>0</v>
      </c>
      <c r="O57" s="2">
        <f>_xlfn.IFERROR(INDEX('Subdecision matrices'!$C$23:$G$27,MATCH(Prioritization!I37,'Subdecision matrices'!$B$23:$B$27,0),MATCH('CalcEng 2'!$O$6,'Subdecision matrices'!$C$22:$G$22,0)),0)</f>
        <v>0</v>
      </c>
      <c r="P57" s="2">
        <f>_xlfn.IFERROR(INDEX('Subdecision matrices'!$C$23:$G$27,MATCH(Prioritization!I37,'Subdecision matrices'!$B$23:$B$27,0),MATCH('CalcEng 2'!$P$6,'Subdecision matrices'!$C$22:$G$22,0)),0)</f>
        <v>0</v>
      </c>
      <c r="Q57" s="2">
        <f>_xlfn.IFERROR(INDEX('Subdecision matrices'!$C$31:$G$33,MATCH(Prioritization!J37,'Subdecision matrices'!$B$31:$B$33,0),MATCH('CalcEng 2'!$Q$6,'Subdecision matrices'!$C$30:$G$30,0)),0)</f>
        <v>0</v>
      </c>
      <c r="R57" s="2">
        <f>_xlfn.IFERROR(INDEX('Subdecision matrices'!$C$31:$G$33,MATCH(Prioritization!J37,'Subdecision matrices'!$B$31:$B$33,0),MATCH('CalcEng 2'!$R$6,'Subdecision matrices'!$C$30:$G$30,0)),0)</f>
        <v>0</v>
      </c>
      <c r="S57" s="2">
        <f>_xlfn.IFERROR(INDEX('Subdecision matrices'!$C$31:$G$33,MATCH(Prioritization!J37,'Subdecision matrices'!$B$31:$B$33,0),MATCH('CalcEng 2'!$S$6,'Subdecision matrices'!$C$30:$G$30,0)),0)</f>
        <v>0</v>
      </c>
      <c r="T57" s="2">
        <f>_xlfn.IFERROR(INDEX('Subdecision matrices'!$C$31:$G$33,MATCH(Prioritization!J37,'Subdecision matrices'!$B$31:$B$33,0),MATCH('CalcEng 2'!$T$6,'Subdecision matrices'!$C$30:$G$30,0)),0)</f>
        <v>0</v>
      </c>
      <c r="U57" s="2">
        <f>_xlfn.IFERROR(INDEX('Subdecision matrices'!$C$31:$G$33,MATCH(Prioritization!J37,'Subdecision matrices'!$B$31:$B$33,0),MATCH('CalcEng 2'!$U$6,'Subdecision matrices'!$C$30:$G$30,0)),0)</f>
        <v>0</v>
      </c>
      <c r="V57" s="2">
        <f>_xlfn.IFERROR(VLOOKUP(Prioritization!K37,'Subdecision matrices'!$A$37:$C$41,3,TRUE),0)</f>
        <v>0</v>
      </c>
      <c r="W57" s="2">
        <f>_xlfn.IFERROR(VLOOKUP(Prioritization!K37,'Subdecision matrices'!$A$37:$D$41,4),0)</f>
        <v>0</v>
      </c>
      <c r="X57" s="2">
        <f>_xlfn.IFERROR(VLOOKUP(Prioritization!K37,'Subdecision matrices'!$A$37:$E$41,5),0)</f>
        <v>0</v>
      </c>
      <c r="Y57" s="2">
        <f>_xlfn.IFERROR(VLOOKUP(Prioritization!K37,'Subdecision matrices'!$A$37:$F$41,6),0)</f>
        <v>0</v>
      </c>
      <c r="Z57" s="2">
        <f>_xlfn.IFERROR(VLOOKUP(Prioritization!K37,'Subdecision matrices'!$A$37:$G$41,7),0)</f>
        <v>0</v>
      </c>
      <c r="AA57" s="2">
        <f>_xlfn.IFERROR(INDEX('Subdecision matrices'!$K$8:$O$11,MATCH(Prioritization!L37,'Subdecision matrices'!$J$8:$J$11,0),MATCH('CalcEng 2'!$AA$6,'Subdecision matrices'!$K$7:$O$7,0)),0)</f>
        <v>0</v>
      </c>
      <c r="AB57" s="2">
        <f>_xlfn.IFERROR(INDEX('Subdecision matrices'!$K$8:$O$11,MATCH(Prioritization!L37,'Subdecision matrices'!$J$8:$J$11,0),MATCH('CalcEng 2'!$AB$6,'Subdecision matrices'!$K$7:$O$7,0)),0)</f>
        <v>0</v>
      </c>
      <c r="AC57" s="2">
        <f>_xlfn.IFERROR(INDEX('Subdecision matrices'!$K$8:$O$11,MATCH(Prioritization!L37,'Subdecision matrices'!$J$8:$J$11,0),MATCH('CalcEng 2'!$AC$6,'Subdecision matrices'!$K$7:$O$7,0)),0)</f>
        <v>0</v>
      </c>
      <c r="AD57" s="2">
        <f>_xlfn.IFERROR(INDEX('Subdecision matrices'!$K$8:$O$11,MATCH(Prioritization!L37,'Subdecision matrices'!$J$8:$J$11,0),MATCH('CalcEng 2'!$AD$6,'Subdecision matrices'!$K$7:$O$7,0)),0)</f>
        <v>0</v>
      </c>
      <c r="AE57" s="2">
        <f>_xlfn.IFERROR(INDEX('Subdecision matrices'!$K$8:$O$11,MATCH(Prioritization!L37,'Subdecision matrices'!$J$8:$J$11,0),MATCH('CalcEng 2'!$AE$6,'Subdecision matrices'!$K$7:$O$7,0)),0)</f>
        <v>0</v>
      </c>
      <c r="AF57" s="2">
        <f>_xlfn.IFERROR(VLOOKUP(Prioritization!M37,'Subdecision matrices'!$I$15:$K$17,3,TRUE),0)</f>
        <v>0</v>
      </c>
      <c r="AG57" s="2">
        <f>_xlfn.IFERROR(VLOOKUP(Prioritization!M37,'Subdecision matrices'!$I$15:$L$17,4,TRUE),0)</f>
        <v>0</v>
      </c>
      <c r="AH57" s="2">
        <f>_xlfn.IFERROR(VLOOKUP(Prioritization!M37,'Subdecision matrices'!$I$15:$M$17,5,TRUE),0)</f>
        <v>0</v>
      </c>
      <c r="AI57" s="2">
        <f>_xlfn.IFERROR(VLOOKUP(Prioritization!M37,'Subdecision matrices'!$I$15:$N$17,6,TRUE),0)</f>
        <v>0</v>
      </c>
      <c r="AJ57" s="2">
        <f>_xlfn.IFERROR(VLOOKUP(Prioritization!M37,'Subdecision matrices'!$I$15:$O$17,7,TRUE),0)</f>
        <v>0</v>
      </c>
      <c r="AK57" s="2">
        <f>_xlfn.IFERROR(INDEX('Subdecision matrices'!$K$22:$O$24,MATCH(Prioritization!N37,'Subdecision matrices'!$J$22:$J$24,0),MATCH($AK$6,'Subdecision matrices'!$K$21:$O$21,0)),0)</f>
        <v>0</v>
      </c>
      <c r="AL57" s="2">
        <f>_xlfn.IFERROR(INDEX('Subdecision matrices'!$K$22:$O$24,MATCH(Prioritization!N37,'Subdecision matrices'!$J$22:$J$24,0),MATCH($AL$6,'Subdecision matrices'!$K$21:$O$21,0)),0)</f>
        <v>0</v>
      </c>
      <c r="AM57" s="2">
        <f>_xlfn.IFERROR(INDEX('Subdecision matrices'!$K$22:$O$24,MATCH(Prioritization!N37,'Subdecision matrices'!$J$22:$J$24,0),MATCH($AM$6,'Subdecision matrices'!$K$21:$O$21,0)),0)</f>
        <v>0</v>
      </c>
      <c r="AN57" s="2">
        <f>_xlfn.IFERROR(INDEX('Subdecision matrices'!$K$22:$O$24,MATCH(Prioritization!N37,'Subdecision matrices'!$J$22:$J$24,0),MATCH($AN$6,'Subdecision matrices'!$K$21:$O$21,0)),0)</f>
        <v>0</v>
      </c>
      <c r="AO57" s="2">
        <f>_xlfn.IFERROR(INDEX('Subdecision matrices'!$K$22:$O$24,MATCH(Prioritization!N37,'Subdecision matrices'!$J$22:$J$24,0),MATCH($AO$6,'Subdecision matrices'!$K$21:$O$21,0)),0)</f>
        <v>0</v>
      </c>
      <c r="AP57" s="2">
        <f>_xlfn.IFERROR(INDEX('Subdecision matrices'!$K$27:$O$30,MATCH(Prioritization!O37,'Subdecision matrices'!$J$27:$J$30,0),MATCH('CalcEng 2'!$AP$6,'Subdecision matrices'!$K$27:$O$27,0)),0)</f>
        <v>0</v>
      </c>
      <c r="AQ57" s="2">
        <f>_xlfn.IFERROR(INDEX('Subdecision matrices'!$K$27:$O$30,MATCH(Prioritization!O37,'Subdecision matrices'!$J$27:$J$30,0),MATCH('CalcEng 2'!$AQ$6,'Subdecision matrices'!$K$27:$O$27,0)),0)</f>
        <v>0</v>
      </c>
      <c r="AR57" s="2">
        <f>_xlfn.IFERROR(INDEX('Subdecision matrices'!$K$27:$O$30,MATCH(Prioritization!O37,'Subdecision matrices'!$J$27:$J$30,0),MATCH('CalcEng 2'!$AR$6,'Subdecision matrices'!$K$27:$O$27,0)),0)</f>
        <v>0</v>
      </c>
      <c r="AS57" s="2">
        <f>_xlfn.IFERROR(INDEX('Subdecision matrices'!$K$27:$O$30,MATCH(Prioritization!O37,'Subdecision matrices'!$J$27:$J$30,0),MATCH('CalcEng 2'!$AS$6,'Subdecision matrices'!$K$27:$O$27,0)),0)</f>
        <v>0</v>
      </c>
      <c r="AT57" s="2">
        <f>_xlfn.IFERROR(INDEX('Subdecision matrices'!$K$27:$O$30,MATCH(Prioritization!O37,'Subdecision matrices'!$J$27:$J$30,0),MATCH('CalcEng 2'!$AT$6,'Subdecision matrices'!$K$27:$O$27,0)),0)</f>
        <v>0</v>
      </c>
      <c r="AU57" s="2">
        <f>_xlfn.IFERROR(INDEX('Subdecision matrices'!$K$34:$O$36,MATCH(Prioritization!P37,'Subdecision matrices'!$J$34:$J$36,0),MATCH('CalcEng 2'!$AU$6,'Subdecision matrices'!$K$33:$O$33,0)),0)</f>
        <v>0</v>
      </c>
      <c r="AV57" s="2">
        <f>_xlfn.IFERROR(INDEX('Subdecision matrices'!$K$34:$O$36,MATCH(Prioritization!P37,'Subdecision matrices'!$J$34:$J$36,0),MATCH('CalcEng 2'!$AV$6,'Subdecision matrices'!$K$33:$O$33,0)),0)</f>
        <v>0</v>
      </c>
      <c r="AW57" s="2">
        <f>_xlfn.IFERROR(INDEX('Subdecision matrices'!$K$34:$O$36,MATCH(Prioritization!P37,'Subdecision matrices'!$J$34:$J$36,0),MATCH('CalcEng 2'!$AW$6,'Subdecision matrices'!$K$33:$O$33,0)),0)</f>
        <v>0</v>
      </c>
      <c r="AX57" s="2">
        <f>_xlfn.IFERROR(INDEX('Subdecision matrices'!$K$34:$O$36,MATCH(Prioritization!P37,'Subdecision matrices'!$J$34:$J$36,0),MATCH('CalcEng 2'!$AX$6,'Subdecision matrices'!$K$33:$O$33,0)),0)</f>
        <v>0</v>
      </c>
      <c r="AY57" s="2">
        <f>_xlfn.IFERROR(INDEX('Subdecision matrices'!$K$34:$O$36,MATCH(Prioritization!P37,'Subdecision matrices'!$J$34:$J$36,0),MATCH('CalcEng 2'!$AY$6,'Subdecision matrices'!$K$33:$O$33,0)),0)</f>
        <v>0</v>
      </c>
      <c r="AZ57" s="2"/>
      <c r="BA57" s="2"/>
      <c r="BB57" s="110">
        <f aca="true" t="shared" si="132" ref="BB57">((B57*B58)+(G57*G58)+(L57*L58)+(Q57*Q58)+(V57*V58)+(AA57*AA58)+(AF58*AF57)+(AK57*AK58)+(AP57*AP58)+(AU57*AU58))*10</f>
        <v>0</v>
      </c>
      <c r="BC57" s="110">
        <f aca="true" t="shared" si="133" ref="BC57">((C57*C58)+(H57*H58)+(M57*M58)+(R57*R58)+(W57*W58)+(AB57*AB58)+(AG58*AG57)+(AL57*AL58)+(AQ57*AQ58)+(AV57*AV58))*10</f>
        <v>0</v>
      </c>
      <c r="BD57" s="110">
        <f aca="true" t="shared" si="134" ref="BD57">((D57*D58)+(I57*I58)+(N57*N58)+(S57*S58)+(X57*X58)+(AC57*AC58)+(AH58*AH57)+(AM57*AM58)+(AR57*AR58)+(AW57*AW58))*10</f>
        <v>0</v>
      </c>
      <c r="BE57" s="110">
        <f aca="true" t="shared" si="135" ref="BE57">((E57*E58)+(J57*J58)+(O57*O58)+(T57*T58)+(Y57*Y58)+(AD57*AD58)+(AI58*AI57)+(AN57*AN58)+(AS57*AS58)+(AX57*AX58))*10</f>
        <v>0</v>
      </c>
      <c r="BF57" s="110">
        <f aca="true" t="shared" si="136" ref="BF57">((F57*F58)+(K57*K58)+(P57*P58)+(U57*U58)+(Z57*Z58)+(AE57*AE58)+(AJ58*AJ57)+(AO57*AO58)+(AT57*AT58)+(AY57*AY58))*10</f>
        <v>0</v>
      </c>
    </row>
    <row r="58" spans="1:58" ht="15.75" thickBot="1">
      <c r="A58" s="94"/>
      <c r="B58" s="5">
        <f>'Subdecision matrices'!$S$12</f>
        <v>0.1</v>
      </c>
      <c r="C58" s="5">
        <f>'Subdecision matrices'!$S$13</f>
        <v>0.1</v>
      </c>
      <c r="D58" s="5">
        <f>'Subdecision matrices'!$S$14</f>
        <v>0.1</v>
      </c>
      <c r="E58" s="5">
        <f>'Subdecision matrices'!$S$15</f>
        <v>0.1</v>
      </c>
      <c r="F58" s="5">
        <f>'Subdecision matrices'!$S$16</f>
        <v>0.1</v>
      </c>
      <c r="G58" s="5">
        <f>'Subdecision matrices'!$T$12</f>
        <v>0.1</v>
      </c>
      <c r="H58" s="5">
        <f>'Subdecision matrices'!$T$13</f>
        <v>0.1</v>
      </c>
      <c r="I58" s="5">
        <f>'Subdecision matrices'!$T$14</f>
        <v>0.1</v>
      </c>
      <c r="J58" s="5">
        <f>'Subdecision matrices'!$T$15</f>
        <v>0.1</v>
      </c>
      <c r="K58" s="5">
        <f>'Subdecision matrices'!$T$16</f>
        <v>0.1</v>
      </c>
      <c r="L58" s="5">
        <f>'Subdecision matrices'!$U$12</f>
        <v>0.05</v>
      </c>
      <c r="M58" s="5">
        <f>'Subdecision matrices'!$U$13</f>
        <v>0.05</v>
      </c>
      <c r="N58" s="5">
        <f>'Subdecision matrices'!$U$14</f>
        <v>0.05</v>
      </c>
      <c r="O58" s="5">
        <f>'Subdecision matrices'!$U$15</f>
        <v>0.05</v>
      </c>
      <c r="P58" s="5">
        <f>'Subdecision matrices'!$U$16</f>
        <v>0.05</v>
      </c>
      <c r="Q58" s="5">
        <f>'Subdecision matrices'!$V$12</f>
        <v>0.1</v>
      </c>
      <c r="R58" s="5">
        <f>'Subdecision matrices'!$V$13</f>
        <v>0.1</v>
      </c>
      <c r="S58" s="5">
        <f>'Subdecision matrices'!$V$14</f>
        <v>0.1</v>
      </c>
      <c r="T58" s="5">
        <f>'Subdecision matrices'!$V$15</f>
        <v>0.1</v>
      </c>
      <c r="U58" s="5">
        <f>'Subdecision matrices'!$V$16</f>
        <v>0.1</v>
      </c>
      <c r="V58" s="5">
        <f>'Subdecision matrices'!$W$12</f>
        <v>0.1</v>
      </c>
      <c r="W58" s="5">
        <f>'Subdecision matrices'!$W$13</f>
        <v>0.1</v>
      </c>
      <c r="X58" s="5">
        <f>'Subdecision matrices'!$W$14</f>
        <v>0.1</v>
      </c>
      <c r="Y58" s="5">
        <f>'Subdecision matrices'!$W$15</f>
        <v>0.1</v>
      </c>
      <c r="Z58" s="5">
        <f>'Subdecision matrices'!$W$16</f>
        <v>0.1</v>
      </c>
      <c r="AA58" s="5">
        <f>'Subdecision matrices'!$X$12</f>
        <v>0.05</v>
      </c>
      <c r="AB58" s="5">
        <f>'Subdecision matrices'!$X$13</f>
        <v>0.1</v>
      </c>
      <c r="AC58" s="5">
        <f>'Subdecision matrices'!$X$14</f>
        <v>0.1</v>
      </c>
      <c r="AD58" s="5">
        <f>'Subdecision matrices'!$X$15</f>
        <v>0.1</v>
      </c>
      <c r="AE58" s="5">
        <f>'Subdecision matrices'!$X$16</f>
        <v>0.1</v>
      </c>
      <c r="AF58" s="5">
        <f>'Subdecision matrices'!$Y$12</f>
        <v>0.1</v>
      </c>
      <c r="AG58" s="5">
        <f>'Subdecision matrices'!$Y$13</f>
        <v>0.1</v>
      </c>
      <c r="AH58" s="5">
        <f>'Subdecision matrices'!$Y$14</f>
        <v>0.1</v>
      </c>
      <c r="AI58" s="5">
        <f>'Subdecision matrices'!$Y$15</f>
        <v>0.05</v>
      </c>
      <c r="AJ58" s="5">
        <f>'Subdecision matrices'!$Y$16</f>
        <v>0.05</v>
      </c>
      <c r="AK58" s="5">
        <f>'Subdecision matrices'!$Z$12</f>
        <v>0.15</v>
      </c>
      <c r="AL58" s="5">
        <f>'Subdecision matrices'!$Z$13</f>
        <v>0.15</v>
      </c>
      <c r="AM58" s="5">
        <f>'Subdecision matrices'!$Z$14</f>
        <v>0.15</v>
      </c>
      <c r="AN58" s="5">
        <f>'Subdecision matrices'!$Z$15</f>
        <v>0.15</v>
      </c>
      <c r="AO58" s="5">
        <f>'Subdecision matrices'!$Z$16</f>
        <v>0.15</v>
      </c>
      <c r="AP58" s="5">
        <f>'Subdecision matrices'!$AA$12</f>
        <v>0.1</v>
      </c>
      <c r="AQ58" s="5">
        <f>'Subdecision matrices'!$AA$13</f>
        <v>0.1</v>
      </c>
      <c r="AR58" s="5">
        <f>'Subdecision matrices'!$AA$14</f>
        <v>0.1</v>
      </c>
      <c r="AS58" s="5">
        <f>'Subdecision matrices'!$AA$15</f>
        <v>0.1</v>
      </c>
      <c r="AT58" s="5">
        <f>'Subdecision matrices'!$AA$16</f>
        <v>0.15</v>
      </c>
      <c r="AU58" s="5">
        <f>'Subdecision matrices'!$AB$12</f>
        <v>0.15</v>
      </c>
      <c r="AV58" s="5">
        <f>'Subdecision matrices'!$AB$13</f>
        <v>0.1</v>
      </c>
      <c r="AW58" s="5">
        <f>'Subdecision matrices'!$AB$14</f>
        <v>0.1</v>
      </c>
      <c r="AX58" s="5">
        <f>'Subdecision matrices'!$AB$15</f>
        <v>0.15</v>
      </c>
      <c r="AY58" s="5">
        <f>'Subdecision matrices'!$AB$16</f>
        <v>0.1</v>
      </c>
      <c r="AZ58" s="3">
        <f aca="true" t="shared" si="137" ref="AZ58">SUM(L58:AY58)</f>
        <v>4</v>
      </c>
      <c r="BA58" s="3"/>
      <c r="BB58" s="111"/>
      <c r="BC58" s="111"/>
      <c r="BD58" s="111"/>
      <c r="BE58" s="111"/>
      <c r="BF58" s="111"/>
    </row>
    <row r="59" spans="1:58" ht="15">
      <c r="A59" s="94">
        <v>27</v>
      </c>
      <c r="B59" s="19">
        <f>_xlfn.IFERROR(VLOOKUP(Prioritization!G38,'Subdecision matrices'!$B$7:$C$8,2,TRUE),0)</f>
        <v>0</v>
      </c>
      <c r="C59" s="19">
        <f>_xlfn.IFERROR(VLOOKUP(Prioritization!G38,'Subdecision matrices'!$B$7:$D$8,3,TRUE),0)</f>
        <v>0</v>
      </c>
      <c r="D59" s="19">
        <f>_xlfn.IFERROR(VLOOKUP(Prioritization!G38,'Subdecision matrices'!$B$7:$E$8,4,TRUE),0)</f>
        <v>0</v>
      </c>
      <c r="E59" s="19">
        <f>_xlfn.IFERROR(VLOOKUP(Prioritization!G38,'Subdecision matrices'!$B$7:$F$8,5,TRUE),0)</f>
        <v>0</v>
      </c>
      <c r="F59" s="19">
        <f>_xlfn.IFERROR(VLOOKUP(Prioritization!G38,'Subdecision matrices'!$B$7:$G$8,6,TRUE),0)</f>
        <v>0</v>
      </c>
      <c r="G59" s="14">
        <f>VLOOKUP(Prioritization!$H$38,'Subdecision matrices'!$B$12:$C$19,2,TRUE)</f>
        <v>0</v>
      </c>
      <c r="H59" s="14">
        <f>VLOOKUP(Prioritization!$H$38,'Subdecision matrices'!$B$12:$D$19,3,TRUE)</f>
        <v>0</v>
      </c>
      <c r="I59" s="14">
        <f>VLOOKUP(Prioritization!$H$38,'Subdecision matrices'!$B$12:$E$19,4,TRUE)</f>
        <v>0</v>
      </c>
      <c r="J59" s="14">
        <f>VLOOKUP(Prioritization!$H$38,'Subdecision matrices'!$B$12:$F$19,5,TRUE)</f>
        <v>0</v>
      </c>
      <c r="K59" s="14">
        <f>VLOOKUP(Prioritization!$H$38,'Subdecision matrices'!$B$12:$G$19,6,TRUE)</f>
        <v>0</v>
      </c>
      <c r="L59" s="2">
        <f>_xlfn.IFERROR(INDEX('Subdecision matrices'!$C$23:$G$27,MATCH(Prioritization!I38,'Subdecision matrices'!$B$23:$B$27,0),MATCH('CalcEng 2'!$L$6,'Subdecision matrices'!$C$22:$G$22,0)),0)</f>
        <v>0</v>
      </c>
      <c r="M59" s="2">
        <f>_xlfn.IFERROR(INDEX('Subdecision matrices'!$C$23:$G$27,MATCH(Prioritization!I38,'Subdecision matrices'!$B$23:$B$27,0),MATCH('CalcEng 2'!$M$6,'Subdecision matrices'!$C$30:$G$30,0)),0)</f>
        <v>0</v>
      </c>
      <c r="N59" s="2">
        <f>_xlfn.IFERROR(INDEX('Subdecision matrices'!$C$23:$G$27,MATCH(Prioritization!I38,'Subdecision matrices'!$B$23:$B$27,0),MATCH('CalcEng 2'!$N$6,'Subdecision matrices'!$C$22:$G$22,0)),0)</f>
        <v>0</v>
      </c>
      <c r="O59" s="2">
        <f>_xlfn.IFERROR(INDEX('Subdecision matrices'!$C$23:$G$27,MATCH(Prioritization!I38,'Subdecision matrices'!$B$23:$B$27,0),MATCH('CalcEng 2'!$O$6,'Subdecision matrices'!$C$22:$G$22,0)),0)</f>
        <v>0</v>
      </c>
      <c r="P59" s="2">
        <f>_xlfn.IFERROR(INDEX('Subdecision matrices'!$C$23:$G$27,MATCH(Prioritization!I38,'Subdecision matrices'!$B$23:$B$27,0),MATCH('CalcEng 2'!$P$6,'Subdecision matrices'!$C$22:$G$22,0)),0)</f>
        <v>0</v>
      </c>
      <c r="Q59" s="2">
        <f>_xlfn.IFERROR(INDEX('Subdecision matrices'!$C$31:$G$33,MATCH(Prioritization!J38,'Subdecision matrices'!$B$31:$B$33,0),MATCH('CalcEng 2'!$Q$6,'Subdecision matrices'!$C$30:$G$30,0)),0)</f>
        <v>0</v>
      </c>
      <c r="R59" s="2">
        <f>_xlfn.IFERROR(INDEX('Subdecision matrices'!$C$31:$G$33,MATCH(Prioritization!J38,'Subdecision matrices'!$B$31:$B$33,0),MATCH('CalcEng 2'!$R$6,'Subdecision matrices'!$C$30:$G$30,0)),0)</f>
        <v>0</v>
      </c>
      <c r="S59" s="2">
        <f>_xlfn.IFERROR(INDEX('Subdecision matrices'!$C$31:$G$33,MATCH(Prioritization!J38,'Subdecision matrices'!$B$31:$B$33,0),MATCH('CalcEng 2'!$S$6,'Subdecision matrices'!$C$30:$G$30,0)),0)</f>
        <v>0</v>
      </c>
      <c r="T59" s="2">
        <f>_xlfn.IFERROR(INDEX('Subdecision matrices'!$C$31:$G$33,MATCH(Prioritization!J38,'Subdecision matrices'!$B$31:$B$33,0),MATCH('CalcEng 2'!$T$6,'Subdecision matrices'!$C$30:$G$30,0)),0)</f>
        <v>0</v>
      </c>
      <c r="U59" s="2">
        <f>_xlfn.IFERROR(INDEX('Subdecision matrices'!$C$31:$G$33,MATCH(Prioritization!J38,'Subdecision matrices'!$B$31:$B$33,0),MATCH('CalcEng 2'!$U$6,'Subdecision matrices'!$C$30:$G$30,0)),0)</f>
        <v>0</v>
      </c>
      <c r="V59" s="2">
        <f>_xlfn.IFERROR(VLOOKUP(Prioritization!K38,'Subdecision matrices'!$A$37:$C$41,3,TRUE),0)</f>
        <v>0</v>
      </c>
      <c r="W59" s="2">
        <f>_xlfn.IFERROR(VLOOKUP(Prioritization!K38,'Subdecision matrices'!$A$37:$D$41,4),0)</f>
        <v>0</v>
      </c>
      <c r="X59" s="2">
        <f>_xlfn.IFERROR(VLOOKUP(Prioritization!K38,'Subdecision matrices'!$A$37:$E$41,5),0)</f>
        <v>0</v>
      </c>
      <c r="Y59" s="2">
        <f>_xlfn.IFERROR(VLOOKUP(Prioritization!K38,'Subdecision matrices'!$A$37:$F$41,6),0)</f>
        <v>0</v>
      </c>
      <c r="Z59" s="2">
        <f>_xlfn.IFERROR(VLOOKUP(Prioritization!K38,'Subdecision matrices'!$A$37:$G$41,7),0)</f>
        <v>0</v>
      </c>
      <c r="AA59" s="2">
        <f>_xlfn.IFERROR(INDEX('Subdecision matrices'!$K$8:$O$11,MATCH(Prioritization!L38,'Subdecision matrices'!$J$8:$J$11,0),MATCH('CalcEng 2'!$AA$6,'Subdecision matrices'!$K$7:$O$7,0)),0)</f>
        <v>0</v>
      </c>
      <c r="AB59" s="2">
        <f>_xlfn.IFERROR(INDEX('Subdecision matrices'!$K$8:$O$11,MATCH(Prioritization!L38,'Subdecision matrices'!$J$8:$J$11,0),MATCH('CalcEng 2'!$AB$6,'Subdecision matrices'!$K$7:$O$7,0)),0)</f>
        <v>0</v>
      </c>
      <c r="AC59" s="2">
        <f>_xlfn.IFERROR(INDEX('Subdecision matrices'!$K$8:$O$11,MATCH(Prioritization!L38,'Subdecision matrices'!$J$8:$J$11,0),MATCH('CalcEng 2'!$AC$6,'Subdecision matrices'!$K$7:$O$7,0)),0)</f>
        <v>0</v>
      </c>
      <c r="AD59" s="2">
        <f>_xlfn.IFERROR(INDEX('Subdecision matrices'!$K$8:$O$11,MATCH(Prioritization!L38,'Subdecision matrices'!$J$8:$J$11,0),MATCH('CalcEng 2'!$AD$6,'Subdecision matrices'!$K$7:$O$7,0)),0)</f>
        <v>0</v>
      </c>
      <c r="AE59" s="2">
        <f>_xlfn.IFERROR(INDEX('Subdecision matrices'!$K$8:$O$11,MATCH(Prioritization!L38,'Subdecision matrices'!$J$8:$J$11,0),MATCH('CalcEng 2'!$AE$6,'Subdecision matrices'!$K$7:$O$7,0)),0)</f>
        <v>0</v>
      </c>
      <c r="AF59" s="2">
        <f>_xlfn.IFERROR(VLOOKUP(Prioritization!M38,'Subdecision matrices'!$I$15:$K$17,3,TRUE),0)</f>
        <v>0</v>
      </c>
      <c r="AG59" s="2">
        <f>_xlfn.IFERROR(VLOOKUP(Prioritization!M38,'Subdecision matrices'!$I$15:$L$17,4,TRUE),0)</f>
        <v>0</v>
      </c>
      <c r="AH59" s="2">
        <f>_xlfn.IFERROR(VLOOKUP(Prioritization!M38,'Subdecision matrices'!$I$15:$M$17,5,TRUE),0)</f>
        <v>0</v>
      </c>
      <c r="AI59" s="2">
        <f>_xlfn.IFERROR(VLOOKUP(Prioritization!M38,'Subdecision matrices'!$I$15:$N$17,6,TRUE),0)</f>
        <v>0</v>
      </c>
      <c r="AJ59" s="2">
        <f>_xlfn.IFERROR(VLOOKUP(Prioritization!M38,'Subdecision matrices'!$I$15:$O$17,7,TRUE),0)</f>
        <v>0</v>
      </c>
      <c r="AK59" s="2">
        <f>_xlfn.IFERROR(INDEX('Subdecision matrices'!$K$22:$O$24,MATCH(Prioritization!N38,'Subdecision matrices'!$J$22:$J$24,0),MATCH($AK$6,'Subdecision matrices'!$K$21:$O$21,0)),0)</f>
        <v>0</v>
      </c>
      <c r="AL59" s="2">
        <f>_xlfn.IFERROR(INDEX('Subdecision matrices'!$K$22:$O$24,MATCH(Prioritization!N38,'Subdecision matrices'!$J$22:$J$24,0),MATCH($AL$6,'Subdecision matrices'!$K$21:$O$21,0)),0)</f>
        <v>0</v>
      </c>
      <c r="AM59" s="2">
        <f>_xlfn.IFERROR(INDEX('Subdecision matrices'!$K$22:$O$24,MATCH(Prioritization!N38,'Subdecision matrices'!$J$22:$J$24,0),MATCH($AM$6,'Subdecision matrices'!$K$21:$O$21,0)),0)</f>
        <v>0</v>
      </c>
      <c r="AN59" s="2">
        <f>_xlfn.IFERROR(INDEX('Subdecision matrices'!$K$22:$O$24,MATCH(Prioritization!N38,'Subdecision matrices'!$J$22:$J$24,0),MATCH($AN$6,'Subdecision matrices'!$K$21:$O$21,0)),0)</f>
        <v>0</v>
      </c>
      <c r="AO59" s="2">
        <f>_xlfn.IFERROR(INDEX('Subdecision matrices'!$K$22:$O$24,MATCH(Prioritization!N38,'Subdecision matrices'!$J$22:$J$24,0),MATCH($AO$6,'Subdecision matrices'!$K$21:$O$21,0)),0)</f>
        <v>0</v>
      </c>
      <c r="AP59" s="2">
        <f>_xlfn.IFERROR(INDEX('Subdecision matrices'!$K$27:$O$30,MATCH(Prioritization!O38,'Subdecision matrices'!$J$27:$J$30,0),MATCH('CalcEng 2'!$AP$6,'Subdecision matrices'!$K$27:$O$27,0)),0)</f>
        <v>0</v>
      </c>
      <c r="AQ59" s="2">
        <f>_xlfn.IFERROR(INDEX('Subdecision matrices'!$K$27:$O$30,MATCH(Prioritization!O38,'Subdecision matrices'!$J$27:$J$30,0),MATCH('CalcEng 2'!$AQ$6,'Subdecision matrices'!$K$27:$O$27,0)),0)</f>
        <v>0</v>
      </c>
      <c r="AR59" s="2">
        <f>_xlfn.IFERROR(INDEX('Subdecision matrices'!$K$27:$O$30,MATCH(Prioritization!O38,'Subdecision matrices'!$J$27:$J$30,0),MATCH('CalcEng 2'!$AR$6,'Subdecision matrices'!$K$27:$O$27,0)),0)</f>
        <v>0</v>
      </c>
      <c r="AS59" s="2">
        <f>_xlfn.IFERROR(INDEX('Subdecision matrices'!$K$27:$O$30,MATCH(Prioritization!O38,'Subdecision matrices'!$J$27:$J$30,0),MATCH('CalcEng 2'!$AS$6,'Subdecision matrices'!$K$27:$O$27,0)),0)</f>
        <v>0</v>
      </c>
      <c r="AT59" s="2">
        <f>_xlfn.IFERROR(INDEX('Subdecision matrices'!$K$27:$O$30,MATCH(Prioritization!O38,'Subdecision matrices'!$J$27:$J$30,0),MATCH('CalcEng 2'!$AT$6,'Subdecision matrices'!$K$27:$O$27,0)),0)</f>
        <v>0</v>
      </c>
      <c r="AU59" s="2">
        <f>_xlfn.IFERROR(INDEX('Subdecision matrices'!$K$34:$O$36,MATCH(Prioritization!P38,'Subdecision matrices'!$J$34:$J$36,0),MATCH('CalcEng 2'!$AU$6,'Subdecision matrices'!$K$33:$O$33,0)),0)</f>
        <v>0</v>
      </c>
      <c r="AV59" s="2">
        <f>_xlfn.IFERROR(INDEX('Subdecision matrices'!$K$34:$O$36,MATCH(Prioritization!P38,'Subdecision matrices'!$J$34:$J$36,0),MATCH('CalcEng 2'!$AV$6,'Subdecision matrices'!$K$33:$O$33,0)),0)</f>
        <v>0</v>
      </c>
      <c r="AW59" s="2">
        <f>_xlfn.IFERROR(INDEX('Subdecision matrices'!$K$34:$O$36,MATCH(Prioritization!P38,'Subdecision matrices'!$J$34:$J$36,0),MATCH('CalcEng 2'!$AW$6,'Subdecision matrices'!$K$33:$O$33,0)),0)</f>
        <v>0</v>
      </c>
      <c r="AX59" s="2">
        <f>_xlfn.IFERROR(INDEX('Subdecision matrices'!$K$34:$O$36,MATCH(Prioritization!P38,'Subdecision matrices'!$J$34:$J$36,0),MATCH('CalcEng 2'!$AX$6,'Subdecision matrices'!$K$33:$O$33,0)),0)</f>
        <v>0</v>
      </c>
      <c r="AY59" s="2">
        <f>_xlfn.IFERROR(INDEX('Subdecision matrices'!$K$34:$O$36,MATCH(Prioritization!P38,'Subdecision matrices'!$J$34:$J$36,0),MATCH('CalcEng 2'!$AY$6,'Subdecision matrices'!$K$33:$O$33,0)),0)</f>
        <v>0</v>
      </c>
      <c r="AZ59" s="2"/>
      <c r="BA59" s="2"/>
      <c r="BB59" s="110">
        <f aca="true" t="shared" si="138" ref="BB59">((B59*B60)+(G59*G60)+(L59*L60)+(Q59*Q60)+(V59*V60)+(AA59*AA60)+(AF60*AF59)+(AK59*AK60)+(AP59*AP60)+(AU59*AU60))*10</f>
        <v>0</v>
      </c>
      <c r="BC59" s="110">
        <f aca="true" t="shared" si="139" ref="BC59">((C59*C60)+(H59*H60)+(M59*M60)+(R59*R60)+(W59*W60)+(AB59*AB60)+(AG60*AG59)+(AL59*AL60)+(AQ59*AQ60)+(AV59*AV60))*10</f>
        <v>0</v>
      </c>
      <c r="BD59" s="110">
        <f aca="true" t="shared" si="140" ref="BD59">((D59*D60)+(I59*I60)+(N59*N60)+(S59*S60)+(X59*X60)+(AC59*AC60)+(AH60*AH59)+(AM59*AM60)+(AR59*AR60)+(AW59*AW60))*10</f>
        <v>0</v>
      </c>
      <c r="BE59" s="110">
        <f aca="true" t="shared" si="141" ref="BE59">((E59*E60)+(J59*J60)+(O59*O60)+(T59*T60)+(Y59*Y60)+(AD59*AD60)+(AI60*AI59)+(AN59*AN60)+(AS59*AS60)+(AX59*AX60))*10</f>
        <v>0</v>
      </c>
      <c r="BF59" s="110">
        <f aca="true" t="shared" si="142" ref="BF59">((F59*F60)+(K59*K60)+(P59*P60)+(U59*U60)+(Z59*Z60)+(AE59*AE60)+(AJ60*AJ59)+(AO59*AO60)+(AT59*AT60)+(AY59*AY60))*10</f>
        <v>0</v>
      </c>
    </row>
    <row r="60" spans="1:58" ht="15.75" thickBot="1">
      <c r="A60" s="94"/>
      <c r="B60" s="5">
        <f>'Subdecision matrices'!$S$12</f>
        <v>0.1</v>
      </c>
      <c r="C60" s="5">
        <f>'Subdecision matrices'!$S$13</f>
        <v>0.1</v>
      </c>
      <c r="D60" s="5">
        <f>'Subdecision matrices'!$S$14</f>
        <v>0.1</v>
      </c>
      <c r="E60" s="5">
        <f>'Subdecision matrices'!$S$15</f>
        <v>0.1</v>
      </c>
      <c r="F60" s="5">
        <f>'Subdecision matrices'!$S$16</f>
        <v>0.1</v>
      </c>
      <c r="G60" s="5">
        <f>'Subdecision matrices'!$T$12</f>
        <v>0.1</v>
      </c>
      <c r="H60" s="5">
        <f>'Subdecision matrices'!$T$13</f>
        <v>0.1</v>
      </c>
      <c r="I60" s="5">
        <f>'Subdecision matrices'!$T$14</f>
        <v>0.1</v>
      </c>
      <c r="J60" s="5">
        <f>'Subdecision matrices'!$T$15</f>
        <v>0.1</v>
      </c>
      <c r="K60" s="5">
        <f>'Subdecision matrices'!$T$16</f>
        <v>0.1</v>
      </c>
      <c r="L60" s="5">
        <f>'Subdecision matrices'!$U$12</f>
        <v>0.05</v>
      </c>
      <c r="M60" s="5">
        <f>'Subdecision matrices'!$U$13</f>
        <v>0.05</v>
      </c>
      <c r="N60" s="5">
        <f>'Subdecision matrices'!$U$14</f>
        <v>0.05</v>
      </c>
      <c r="O60" s="5">
        <f>'Subdecision matrices'!$U$15</f>
        <v>0.05</v>
      </c>
      <c r="P60" s="5">
        <f>'Subdecision matrices'!$U$16</f>
        <v>0.05</v>
      </c>
      <c r="Q60" s="5">
        <f>'Subdecision matrices'!$V$12</f>
        <v>0.1</v>
      </c>
      <c r="R60" s="5">
        <f>'Subdecision matrices'!$V$13</f>
        <v>0.1</v>
      </c>
      <c r="S60" s="5">
        <f>'Subdecision matrices'!$V$14</f>
        <v>0.1</v>
      </c>
      <c r="T60" s="5">
        <f>'Subdecision matrices'!$V$15</f>
        <v>0.1</v>
      </c>
      <c r="U60" s="5">
        <f>'Subdecision matrices'!$V$16</f>
        <v>0.1</v>
      </c>
      <c r="V60" s="5">
        <f>'Subdecision matrices'!$W$12</f>
        <v>0.1</v>
      </c>
      <c r="W60" s="5">
        <f>'Subdecision matrices'!$W$13</f>
        <v>0.1</v>
      </c>
      <c r="X60" s="5">
        <f>'Subdecision matrices'!$W$14</f>
        <v>0.1</v>
      </c>
      <c r="Y60" s="5">
        <f>'Subdecision matrices'!$W$15</f>
        <v>0.1</v>
      </c>
      <c r="Z60" s="5">
        <f>'Subdecision matrices'!$W$16</f>
        <v>0.1</v>
      </c>
      <c r="AA60" s="5">
        <f>'Subdecision matrices'!$X$12</f>
        <v>0.05</v>
      </c>
      <c r="AB60" s="5">
        <f>'Subdecision matrices'!$X$13</f>
        <v>0.1</v>
      </c>
      <c r="AC60" s="5">
        <f>'Subdecision matrices'!$X$14</f>
        <v>0.1</v>
      </c>
      <c r="AD60" s="5">
        <f>'Subdecision matrices'!$X$15</f>
        <v>0.1</v>
      </c>
      <c r="AE60" s="5">
        <f>'Subdecision matrices'!$X$16</f>
        <v>0.1</v>
      </c>
      <c r="AF60" s="5">
        <f>'Subdecision matrices'!$Y$12</f>
        <v>0.1</v>
      </c>
      <c r="AG60" s="5">
        <f>'Subdecision matrices'!$Y$13</f>
        <v>0.1</v>
      </c>
      <c r="AH60" s="5">
        <f>'Subdecision matrices'!$Y$14</f>
        <v>0.1</v>
      </c>
      <c r="AI60" s="5">
        <f>'Subdecision matrices'!$Y$15</f>
        <v>0.05</v>
      </c>
      <c r="AJ60" s="5">
        <f>'Subdecision matrices'!$Y$16</f>
        <v>0.05</v>
      </c>
      <c r="AK60" s="5">
        <f>'Subdecision matrices'!$Z$12</f>
        <v>0.15</v>
      </c>
      <c r="AL60" s="5">
        <f>'Subdecision matrices'!$Z$13</f>
        <v>0.15</v>
      </c>
      <c r="AM60" s="5">
        <f>'Subdecision matrices'!$Z$14</f>
        <v>0.15</v>
      </c>
      <c r="AN60" s="5">
        <f>'Subdecision matrices'!$Z$15</f>
        <v>0.15</v>
      </c>
      <c r="AO60" s="5">
        <f>'Subdecision matrices'!$Z$16</f>
        <v>0.15</v>
      </c>
      <c r="AP60" s="5">
        <f>'Subdecision matrices'!$AA$12</f>
        <v>0.1</v>
      </c>
      <c r="AQ60" s="5">
        <f>'Subdecision matrices'!$AA$13</f>
        <v>0.1</v>
      </c>
      <c r="AR60" s="5">
        <f>'Subdecision matrices'!$AA$14</f>
        <v>0.1</v>
      </c>
      <c r="AS60" s="5">
        <f>'Subdecision matrices'!$AA$15</f>
        <v>0.1</v>
      </c>
      <c r="AT60" s="5">
        <f>'Subdecision matrices'!$AA$16</f>
        <v>0.15</v>
      </c>
      <c r="AU60" s="5">
        <f>'Subdecision matrices'!$AB$12</f>
        <v>0.15</v>
      </c>
      <c r="AV60" s="5">
        <f>'Subdecision matrices'!$AB$13</f>
        <v>0.1</v>
      </c>
      <c r="AW60" s="5">
        <f>'Subdecision matrices'!$AB$14</f>
        <v>0.1</v>
      </c>
      <c r="AX60" s="5">
        <f>'Subdecision matrices'!$AB$15</f>
        <v>0.15</v>
      </c>
      <c r="AY60" s="5">
        <f>'Subdecision matrices'!$AB$16</f>
        <v>0.1</v>
      </c>
      <c r="AZ60" s="3">
        <f aca="true" t="shared" si="143" ref="AZ60">SUM(L60:AY60)</f>
        <v>4</v>
      </c>
      <c r="BA60" s="3"/>
      <c r="BB60" s="111"/>
      <c r="BC60" s="111"/>
      <c r="BD60" s="111"/>
      <c r="BE60" s="111"/>
      <c r="BF60" s="111"/>
    </row>
    <row r="61" spans="1:58" ht="15">
      <c r="A61" s="94">
        <v>28</v>
      </c>
      <c r="B61" s="19">
        <f>_xlfn.IFERROR(VLOOKUP(Prioritization!G39,'Subdecision matrices'!$B$7:$C$8,2,TRUE),0)</f>
        <v>0</v>
      </c>
      <c r="C61" s="19">
        <f>_xlfn.IFERROR(VLOOKUP(Prioritization!G39,'Subdecision matrices'!$B$7:$D$8,3,TRUE),0)</f>
        <v>0</v>
      </c>
      <c r="D61" s="19">
        <f>_xlfn.IFERROR(VLOOKUP(Prioritization!G39,'Subdecision matrices'!$B$7:$E$8,4,TRUE),0)</f>
        <v>0</v>
      </c>
      <c r="E61" s="19">
        <f>_xlfn.IFERROR(VLOOKUP(Prioritization!G39,'Subdecision matrices'!$B$7:$F$8,5,TRUE),0)</f>
        <v>0</v>
      </c>
      <c r="F61" s="19">
        <f>_xlfn.IFERROR(VLOOKUP(Prioritization!G39,'Subdecision matrices'!$B$7:$G$8,6,TRUE),0)</f>
        <v>0</v>
      </c>
      <c r="G61" s="14">
        <f>VLOOKUP(Prioritization!$H$39,'Subdecision matrices'!$B$12:$C$19,2,TRUE)</f>
        <v>0</v>
      </c>
      <c r="H61" s="14">
        <f>VLOOKUP(Prioritization!$H$39,'Subdecision matrices'!$B$12:$D$19,3,TRUE)</f>
        <v>0</v>
      </c>
      <c r="I61" s="14">
        <f>VLOOKUP(Prioritization!$H$39,'Subdecision matrices'!$B$12:$E$19,4,TRUE)</f>
        <v>0</v>
      </c>
      <c r="J61" s="14">
        <f>VLOOKUP(Prioritization!$H$39,'Subdecision matrices'!$B$12:$F$19,5,TRUE)</f>
        <v>0</v>
      </c>
      <c r="K61" s="14">
        <f>VLOOKUP(Prioritization!$H$39,'Subdecision matrices'!$B$12:$G$19,6,TRUE)</f>
        <v>0</v>
      </c>
      <c r="L61" s="2">
        <f>_xlfn.IFERROR(INDEX('Subdecision matrices'!$C$23:$G$27,MATCH(Prioritization!I39,'Subdecision matrices'!$B$23:$B$27,0),MATCH('CalcEng 2'!$L$6,'Subdecision matrices'!$C$22:$G$22,0)),0)</f>
        <v>0</v>
      </c>
      <c r="M61" s="2">
        <f>_xlfn.IFERROR(INDEX('Subdecision matrices'!$C$23:$G$27,MATCH(Prioritization!I39,'Subdecision matrices'!$B$23:$B$27,0),MATCH('CalcEng 2'!$M$6,'Subdecision matrices'!$C$30:$G$30,0)),0)</f>
        <v>0</v>
      </c>
      <c r="N61" s="2">
        <f>_xlfn.IFERROR(INDEX('Subdecision matrices'!$C$23:$G$27,MATCH(Prioritization!I39,'Subdecision matrices'!$B$23:$B$27,0),MATCH('CalcEng 2'!$N$6,'Subdecision matrices'!$C$22:$G$22,0)),0)</f>
        <v>0</v>
      </c>
      <c r="O61" s="2">
        <f>_xlfn.IFERROR(INDEX('Subdecision matrices'!$C$23:$G$27,MATCH(Prioritization!I39,'Subdecision matrices'!$B$23:$B$27,0),MATCH('CalcEng 2'!$O$6,'Subdecision matrices'!$C$22:$G$22,0)),0)</f>
        <v>0</v>
      </c>
      <c r="P61" s="2">
        <f>_xlfn.IFERROR(INDEX('Subdecision matrices'!$C$23:$G$27,MATCH(Prioritization!I39,'Subdecision matrices'!$B$23:$B$27,0),MATCH('CalcEng 2'!$P$6,'Subdecision matrices'!$C$22:$G$22,0)),0)</f>
        <v>0</v>
      </c>
      <c r="Q61" s="2">
        <f>_xlfn.IFERROR(INDEX('Subdecision matrices'!$C$31:$G$33,MATCH(Prioritization!J39,'Subdecision matrices'!$B$31:$B$33,0),MATCH('CalcEng 2'!$Q$6,'Subdecision matrices'!$C$30:$G$30,0)),0)</f>
        <v>0</v>
      </c>
      <c r="R61" s="2">
        <f>_xlfn.IFERROR(INDEX('Subdecision matrices'!$C$31:$G$33,MATCH(Prioritization!J39,'Subdecision matrices'!$B$31:$B$33,0),MATCH('CalcEng 2'!$R$6,'Subdecision matrices'!$C$30:$G$30,0)),0)</f>
        <v>0</v>
      </c>
      <c r="S61" s="2">
        <f>_xlfn.IFERROR(INDEX('Subdecision matrices'!$C$31:$G$33,MATCH(Prioritization!J39,'Subdecision matrices'!$B$31:$B$33,0),MATCH('CalcEng 2'!$S$6,'Subdecision matrices'!$C$30:$G$30,0)),0)</f>
        <v>0</v>
      </c>
      <c r="T61" s="2">
        <f>_xlfn.IFERROR(INDEX('Subdecision matrices'!$C$31:$G$33,MATCH(Prioritization!J39,'Subdecision matrices'!$B$31:$B$33,0),MATCH('CalcEng 2'!$T$6,'Subdecision matrices'!$C$30:$G$30,0)),0)</f>
        <v>0</v>
      </c>
      <c r="U61" s="2">
        <f>_xlfn.IFERROR(INDEX('Subdecision matrices'!$C$31:$G$33,MATCH(Prioritization!J39,'Subdecision matrices'!$B$31:$B$33,0),MATCH('CalcEng 2'!$U$6,'Subdecision matrices'!$C$30:$G$30,0)),0)</f>
        <v>0</v>
      </c>
      <c r="V61" s="2">
        <f>_xlfn.IFERROR(VLOOKUP(Prioritization!K39,'Subdecision matrices'!$A$37:$C$41,3,TRUE),0)</f>
        <v>0</v>
      </c>
      <c r="W61" s="2">
        <f>_xlfn.IFERROR(VLOOKUP(Prioritization!K39,'Subdecision matrices'!$A$37:$D$41,4),0)</f>
        <v>0</v>
      </c>
      <c r="X61" s="2">
        <f>_xlfn.IFERROR(VLOOKUP(Prioritization!K39,'Subdecision matrices'!$A$37:$E$41,5),0)</f>
        <v>0</v>
      </c>
      <c r="Y61" s="2">
        <f>_xlfn.IFERROR(VLOOKUP(Prioritization!K39,'Subdecision matrices'!$A$37:$F$41,6),0)</f>
        <v>0</v>
      </c>
      <c r="Z61" s="2">
        <f>_xlfn.IFERROR(VLOOKUP(Prioritization!K39,'Subdecision matrices'!$A$37:$G$41,7),0)</f>
        <v>0</v>
      </c>
      <c r="AA61" s="2">
        <f>_xlfn.IFERROR(INDEX('Subdecision matrices'!$K$8:$O$11,MATCH(Prioritization!L39,'Subdecision matrices'!$J$8:$J$11,0),MATCH('CalcEng 2'!$AA$6,'Subdecision matrices'!$K$7:$O$7,0)),0)</f>
        <v>0</v>
      </c>
      <c r="AB61" s="2">
        <f>_xlfn.IFERROR(INDEX('Subdecision matrices'!$K$8:$O$11,MATCH(Prioritization!L39,'Subdecision matrices'!$J$8:$J$11,0),MATCH('CalcEng 2'!$AB$6,'Subdecision matrices'!$K$7:$O$7,0)),0)</f>
        <v>0</v>
      </c>
      <c r="AC61" s="2">
        <f>_xlfn.IFERROR(INDEX('Subdecision matrices'!$K$8:$O$11,MATCH(Prioritization!L39,'Subdecision matrices'!$J$8:$J$11,0),MATCH('CalcEng 2'!$AC$6,'Subdecision matrices'!$K$7:$O$7,0)),0)</f>
        <v>0</v>
      </c>
      <c r="AD61" s="2">
        <f>_xlfn.IFERROR(INDEX('Subdecision matrices'!$K$8:$O$11,MATCH(Prioritization!L39,'Subdecision matrices'!$J$8:$J$11,0),MATCH('CalcEng 2'!$AD$6,'Subdecision matrices'!$K$7:$O$7,0)),0)</f>
        <v>0</v>
      </c>
      <c r="AE61" s="2">
        <f>_xlfn.IFERROR(INDEX('Subdecision matrices'!$K$8:$O$11,MATCH(Prioritization!L39,'Subdecision matrices'!$J$8:$J$11,0),MATCH('CalcEng 2'!$AE$6,'Subdecision matrices'!$K$7:$O$7,0)),0)</f>
        <v>0</v>
      </c>
      <c r="AF61" s="2">
        <f>_xlfn.IFERROR(VLOOKUP(Prioritization!M39,'Subdecision matrices'!$I$15:$K$17,3,TRUE),0)</f>
        <v>0</v>
      </c>
      <c r="AG61" s="2">
        <f>_xlfn.IFERROR(VLOOKUP(Prioritization!M39,'Subdecision matrices'!$I$15:$L$17,4,TRUE),0)</f>
        <v>0</v>
      </c>
      <c r="AH61" s="2">
        <f>_xlfn.IFERROR(VLOOKUP(Prioritization!M39,'Subdecision matrices'!$I$15:$M$17,5,TRUE),0)</f>
        <v>0</v>
      </c>
      <c r="AI61" s="2">
        <f>_xlfn.IFERROR(VLOOKUP(Prioritization!M39,'Subdecision matrices'!$I$15:$N$17,6,TRUE),0)</f>
        <v>0</v>
      </c>
      <c r="AJ61" s="2">
        <f>_xlfn.IFERROR(VLOOKUP(Prioritization!M39,'Subdecision matrices'!$I$15:$O$17,7,TRUE),0)</f>
        <v>0</v>
      </c>
      <c r="AK61" s="2">
        <f>_xlfn.IFERROR(INDEX('Subdecision matrices'!$K$22:$O$24,MATCH(Prioritization!N39,'Subdecision matrices'!$J$22:$J$24,0),MATCH($AK$6,'Subdecision matrices'!$K$21:$O$21,0)),0)</f>
        <v>0</v>
      </c>
      <c r="AL61" s="2">
        <f>_xlfn.IFERROR(INDEX('Subdecision matrices'!$K$22:$O$24,MATCH(Prioritization!N39,'Subdecision matrices'!$J$22:$J$24,0),MATCH($AL$6,'Subdecision matrices'!$K$21:$O$21,0)),0)</f>
        <v>0</v>
      </c>
      <c r="AM61" s="2">
        <f>_xlfn.IFERROR(INDEX('Subdecision matrices'!$K$22:$O$24,MATCH(Prioritization!N39,'Subdecision matrices'!$J$22:$J$24,0),MATCH($AM$6,'Subdecision matrices'!$K$21:$O$21,0)),0)</f>
        <v>0</v>
      </c>
      <c r="AN61" s="2">
        <f>_xlfn.IFERROR(INDEX('Subdecision matrices'!$K$22:$O$24,MATCH(Prioritization!N39,'Subdecision matrices'!$J$22:$J$24,0),MATCH($AN$6,'Subdecision matrices'!$K$21:$O$21,0)),0)</f>
        <v>0</v>
      </c>
      <c r="AO61" s="2">
        <f>_xlfn.IFERROR(INDEX('Subdecision matrices'!$K$22:$O$24,MATCH(Prioritization!N39,'Subdecision matrices'!$J$22:$J$24,0),MATCH($AO$6,'Subdecision matrices'!$K$21:$O$21,0)),0)</f>
        <v>0</v>
      </c>
      <c r="AP61" s="2">
        <f>_xlfn.IFERROR(INDEX('Subdecision matrices'!$K$27:$O$30,MATCH(Prioritization!O39,'Subdecision matrices'!$J$27:$J$30,0),MATCH('CalcEng 2'!$AP$6,'Subdecision matrices'!$K$27:$O$27,0)),0)</f>
        <v>0</v>
      </c>
      <c r="AQ61" s="2">
        <f>_xlfn.IFERROR(INDEX('Subdecision matrices'!$K$27:$O$30,MATCH(Prioritization!O39,'Subdecision matrices'!$J$27:$J$30,0),MATCH('CalcEng 2'!$AQ$6,'Subdecision matrices'!$K$27:$O$27,0)),0)</f>
        <v>0</v>
      </c>
      <c r="AR61" s="2">
        <f>_xlfn.IFERROR(INDEX('Subdecision matrices'!$K$27:$O$30,MATCH(Prioritization!O39,'Subdecision matrices'!$J$27:$J$30,0),MATCH('CalcEng 2'!$AR$6,'Subdecision matrices'!$K$27:$O$27,0)),0)</f>
        <v>0</v>
      </c>
      <c r="AS61" s="2">
        <f>_xlfn.IFERROR(INDEX('Subdecision matrices'!$K$27:$O$30,MATCH(Prioritization!O39,'Subdecision matrices'!$J$27:$J$30,0),MATCH('CalcEng 2'!$AS$6,'Subdecision matrices'!$K$27:$O$27,0)),0)</f>
        <v>0</v>
      </c>
      <c r="AT61" s="2">
        <f>_xlfn.IFERROR(INDEX('Subdecision matrices'!$K$27:$O$30,MATCH(Prioritization!O39,'Subdecision matrices'!$J$27:$J$30,0),MATCH('CalcEng 2'!$AT$6,'Subdecision matrices'!$K$27:$O$27,0)),0)</f>
        <v>0</v>
      </c>
      <c r="AU61" s="2">
        <f>_xlfn.IFERROR(INDEX('Subdecision matrices'!$K$34:$O$36,MATCH(Prioritization!P39,'Subdecision matrices'!$J$34:$J$36,0),MATCH('CalcEng 2'!$AU$6,'Subdecision matrices'!$K$33:$O$33,0)),0)</f>
        <v>0</v>
      </c>
      <c r="AV61" s="2">
        <f>_xlfn.IFERROR(INDEX('Subdecision matrices'!$K$34:$O$36,MATCH(Prioritization!P39,'Subdecision matrices'!$J$34:$J$36,0),MATCH('CalcEng 2'!$AV$6,'Subdecision matrices'!$K$33:$O$33,0)),0)</f>
        <v>0</v>
      </c>
      <c r="AW61" s="2">
        <f>_xlfn.IFERROR(INDEX('Subdecision matrices'!$K$34:$O$36,MATCH(Prioritization!P39,'Subdecision matrices'!$J$34:$J$36,0),MATCH('CalcEng 2'!$AW$6,'Subdecision matrices'!$K$33:$O$33,0)),0)</f>
        <v>0</v>
      </c>
      <c r="AX61" s="2">
        <f>_xlfn.IFERROR(INDEX('Subdecision matrices'!$K$34:$O$36,MATCH(Prioritization!P39,'Subdecision matrices'!$J$34:$J$36,0),MATCH('CalcEng 2'!$AX$6,'Subdecision matrices'!$K$33:$O$33,0)),0)</f>
        <v>0</v>
      </c>
      <c r="AY61" s="2">
        <f>_xlfn.IFERROR(INDEX('Subdecision matrices'!$K$34:$O$36,MATCH(Prioritization!P39,'Subdecision matrices'!$J$34:$J$36,0),MATCH('CalcEng 2'!$AY$6,'Subdecision matrices'!$K$33:$O$33,0)),0)</f>
        <v>0</v>
      </c>
      <c r="AZ61" s="2"/>
      <c r="BA61" s="2"/>
      <c r="BB61" s="110">
        <f aca="true" t="shared" si="144" ref="BB61">((B61*B62)+(G61*G62)+(L61*L62)+(Q61*Q62)+(V61*V62)+(AA61*AA62)+(AF62*AF61)+(AK61*AK62)+(AP61*AP62)+(AU61*AU62))*10</f>
        <v>0</v>
      </c>
      <c r="BC61" s="110">
        <f aca="true" t="shared" si="145" ref="BC61">((C61*C62)+(H61*H62)+(M61*M62)+(R61*R62)+(W61*W62)+(AB61*AB62)+(AG62*AG61)+(AL61*AL62)+(AQ61*AQ62)+(AV61*AV62))*10</f>
        <v>0</v>
      </c>
      <c r="BD61" s="110">
        <f aca="true" t="shared" si="146" ref="BD61">((D61*D62)+(I61*I62)+(N61*N62)+(S61*S62)+(X61*X62)+(AC61*AC62)+(AH62*AH61)+(AM61*AM62)+(AR61*AR62)+(AW61*AW62))*10</f>
        <v>0</v>
      </c>
      <c r="BE61" s="110">
        <f aca="true" t="shared" si="147" ref="BE61">((E61*E62)+(J61*J62)+(O61*O62)+(T61*T62)+(Y61*Y62)+(AD61*AD62)+(AI62*AI61)+(AN61*AN62)+(AS61*AS62)+(AX61*AX62))*10</f>
        <v>0</v>
      </c>
      <c r="BF61" s="110">
        <f aca="true" t="shared" si="148" ref="BF61">((F61*F62)+(K61*K62)+(P61*P62)+(U61*U62)+(Z61*Z62)+(AE61*AE62)+(AJ62*AJ61)+(AO61*AO62)+(AT61*AT62)+(AY61*AY62))*10</f>
        <v>0</v>
      </c>
    </row>
    <row r="62" spans="1:58" ht="15.75" thickBot="1">
      <c r="A62" s="94"/>
      <c r="B62" s="5">
        <f>'Subdecision matrices'!$S$12</f>
        <v>0.1</v>
      </c>
      <c r="C62" s="5">
        <f>'Subdecision matrices'!$S$13</f>
        <v>0.1</v>
      </c>
      <c r="D62" s="5">
        <f>'Subdecision matrices'!$S$14</f>
        <v>0.1</v>
      </c>
      <c r="E62" s="5">
        <f>'Subdecision matrices'!$S$15</f>
        <v>0.1</v>
      </c>
      <c r="F62" s="5">
        <f>'Subdecision matrices'!$S$16</f>
        <v>0.1</v>
      </c>
      <c r="G62" s="5">
        <f>'Subdecision matrices'!$T$12</f>
        <v>0.1</v>
      </c>
      <c r="H62" s="5">
        <f>'Subdecision matrices'!$T$13</f>
        <v>0.1</v>
      </c>
      <c r="I62" s="5">
        <f>'Subdecision matrices'!$T$14</f>
        <v>0.1</v>
      </c>
      <c r="J62" s="5">
        <f>'Subdecision matrices'!$T$15</f>
        <v>0.1</v>
      </c>
      <c r="K62" s="5">
        <f>'Subdecision matrices'!$T$16</f>
        <v>0.1</v>
      </c>
      <c r="L62" s="5">
        <f>'Subdecision matrices'!$U$12</f>
        <v>0.05</v>
      </c>
      <c r="M62" s="5">
        <f>'Subdecision matrices'!$U$13</f>
        <v>0.05</v>
      </c>
      <c r="N62" s="5">
        <f>'Subdecision matrices'!$U$14</f>
        <v>0.05</v>
      </c>
      <c r="O62" s="5">
        <f>'Subdecision matrices'!$U$15</f>
        <v>0.05</v>
      </c>
      <c r="P62" s="5">
        <f>'Subdecision matrices'!$U$16</f>
        <v>0.05</v>
      </c>
      <c r="Q62" s="5">
        <f>'Subdecision matrices'!$V$12</f>
        <v>0.1</v>
      </c>
      <c r="R62" s="5">
        <f>'Subdecision matrices'!$V$13</f>
        <v>0.1</v>
      </c>
      <c r="S62" s="5">
        <f>'Subdecision matrices'!$V$14</f>
        <v>0.1</v>
      </c>
      <c r="T62" s="5">
        <f>'Subdecision matrices'!$V$15</f>
        <v>0.1</v>
      </c>
      <c r="U62" s="5">
        <f>'Subdecision matrices'!$V$16</f>
        <v>0.1</v>
      </c>
      <c r="V62" s="5">
        <f>'Subdecision matrices'!$W$12</f>
        <v>0.1</v>
      </c>
      <c r="W62" s="5">
        <f>'Subdecision matrices'!$W$13</f>
        <v>0.1</v>
      </c>
      <c r="X62" s="5">
        <f>'Subdecision matrices'!$W$14</f>
        <v>0.1</v>
      </c>
      <c r="Y62" s="5">
        <f>'Subdecision matrices'!$W$15</f>
        <v>0.1</v>
      </c>
      <c r="Z62" s="5">
        <f>'Subdecision matrices'!$W$16</f>
        <v>0.1</v>
      </c>
      <c r="AA62" s="5">
        <f>'Subdecision matrices'!$X$12</f>
        <v>0.05</v>
      </c>
      <c r="AB62" s="5">
        <f>'Subdecision matrices'!$X$13</f>
        <v>0.1</v>
      </c>
      <c r="AC62" s="5">
        <f>'Subdecision matrices'!$X$14</f>
        <v>0.1</v>
      </c>
      <c r="AD62" s="5">
        <f>'Subdecision matrices'!$X$15</f>
        <v>0.1</v>
      </c>
      <c r="AE62" s="5">
        <f>'Subdecision matrices'!$X$16</f>
        <v>0.1</v>
      </c>
      <c r="AF62" s="5">
        <f>'Subdecision matrices'!$Y$12</f>
        <v>0.1</v>
      </c>
      <c r="AG62" s="5">
        <f>'Subdecision matrices'!$Y$13</f>
        <v>0.1</v>
      </c>
      <c r="AH62" s="5">
        <f>'Subdecision matrices'!$Y$14</f>
        <v>0.1</v>
      </c>
      <c r="AI62" s="5">
        <f>'Subdecision matrices'!$Y$15</f>
        <v>0.05</v>
      </c>
      <c r="AJ62" s="5">
        <f>'Subdecision matrices'!$Y$16</f>
        <v>0.05</v>
      </c>
      <c r="AK62" s="5">
        <f>'Subdecision matrices'!$Z$12</f>
        <v>0.15</v>
      </c>
      <c r="AL62" s="5">
        <f>'Subdecision matrices'!$Z$13</f>
        <v>0.15</v>
      </c>
      <c r="AM62" s="5">
        <f>'Subdecision matrices'!$Z$14</f>
        <v>0.15</v>
      </c>
      <c r="AN62" s="5">
        <f>'Subdecision matrices'!$Z$15</f>
        <v>0.15</v>
      </c>
      <c r="AO62" s="5">
        <f>'Subdecision matrices'!$Z$16</f>
        <v>0.15</v>
      </c>
      <c r="AP62" s="5">
        <f>'Subdecision matrices'!$AA$12</f>
        <v>0.1</v>
      </c>
      <c r="AQ62" s="5">
        <f>'Subdecision matrices'!$AA$13</f>
        <v>0.1</v>
      </c>
      <c r="AR62" s="5">
        <f>'Subdecision matrices'!$AA$14</f>
        <v>0.1</v>
      </c>
      <c r="AS62" s="5">
        <f>'Subdecision matrices'!$AA$15</f>
        <v>0.1</v>
      </c>
      <c r="AT62" s="5">
        <f>'Subdecision matrices'!$AA$16</f>
        <v>0.15</v>
      </c>
      <c r="AU62" s="5">
        <f>'Subdecision matrices'!$AB$12</f>
        <v>0.15</v>
      </c>
      <c r="AV62" s="5">
        <f>'Subdecision matrices'!$AB$13</f>
        <v>0.1</v>
      </c>
      <c r="AW62" s="5">
        <f>'Subdecision matrices'!$AB$14</f>
        <v>0.1</v>
      </c>
      <c r="AX62" s="5">
        <f>'Subdecision matrices'!$AB$15</f>
        <v>0.15</v>
      </c>
      <c r="AY62" s="5">
        <f>'Subdecision matrices'!$AB$16</f>
        <v>0.1</v>
      </c>
      <c r="AZ62" s="3">
        <f aca="true" t="shared" si="149" ref="AZ62">SUM(L62:AY62)</f>
        <v>4</v>
      </c>
      <c r="BA62" s="3"/>
      <c r="BB62" s="111"/>
      <c r="BC62" s="111"/>
      <c r="BD62" s="111"/>
      <c r="BE62" s="111"/>
      <c r="BF62" s="111"/>
    </row>
    <row r="63" spans="1:58" ht="15">
      <c r="A63" s="94">
        <v>29</v>
      </c>
      <c r="B63" s="19">
        <f>_xlfn.IFERROR(VLOOKUP(Prioritization!G40,'Subdecision matrices'!$B$7:$C$8,2,TRUE),0)</f>
        <v>0</v>
      </c>
      <c r="C63" s="19">
        <f>_xlfn.IFERROR(VLOOKUP(Prioritization!G40,'Subdecision matrices'!$B$7:$D$8,3,TRUE),0)</f>
        <v>0</v>
      </c>
      <c r="D63" s="19">
        <f>_xlfn.IFERROR(VLOOKUP(Prioritization!G40,'Subdecision matrices'!$B$7:$E$8,4,TRUE),0)</f>
        <v>0</v>
      </c>
      <c r="E63" s="19">
        <f>_xlfn.IFERROR(VLOOKUP(Prioritization!G40,'Subdecision matrices'!$B$7:$F$8,5,TRUE),0)</f>
        <v>0</v>
      </c>
      <c r="F63" s="19">
        <f>_xlfn.IFERROR(VLOOKUP(Prioritization!G40,'Subdecision matrices'!$B$7:$G$8,6,TRUE),0)</f>
        <v>0</v>
      </c>
      <c r="G63" s="14">
        <f>VLOOKUP(Prioritization!$H$40,'Subdecision matrices'!$B$12:$C$19,2,TRUE)</f>
        <v>0</v>
      </c>
      <c r="H63" s="14">
        <f>VLOOKUP(Prioritization!$H$40,'Subdecision matrices'!$B$12:$D$19,3,TRUE)</f>
        <v>0</v>
      </c>
      <c r="I63" s="14">
        <f>VLOOKUP(Prioritization!$H$40,'Subdecision matrices'!$B$12:$E$19,4,TRUE)</f>
        <v>0</v>
      </c>
      <c r="J63" s="14">
        <f>VLOOKUP(Prioritization!$H$40,'Subdecision matrices'!$B$12:$F$19,5,TRUE)</f>
        <v>0</v>
      </c>
      <c r="K63" s="14">
        <f>VLOOKUP(Prioritization!$H$40,'Subdecision matrices'!$B$12:$G$19,6,TRUE)</f>
        <v>0</v>
      </c>
      <c r="L63" s="2">
        <f>_xlfn.IFERROR(INDEX('Subdecision matrices'!$C$23:$G$27,MATCH(Prioritization!I40,'Subdecision matrices'!$B$23:$B$27,0),MATCH('CalcEng 2'!$L$6,'Subdecision matrices'!$C$22:$G$22,0)),0)</f>
        <v>0</v>
      </c>
      <c r="M63" s="2">
        <f>_xlfn.IFERROR(INDEX('Subdecision matrices'!$C$23:$G$27,MATCH(Prioritization!I40,'Subdecision matrices'!$B$23:$B$27,0),MATCH('CalcEng 2'!$M$6,'Subdecision matrices'!$C$30:$G$30,0)),0)</f>
        <v>0</v>
      </c>
      <c r="N63" s="2">
        <f>_xlfn.IFERROR(INDEX('Subdecision matrices'!$C$23:$G$27,MATCH(Prioritization!I40,'Subdecision matrices'!$B$23:$B$27,0),MATCH('CalcEng 2'!$N$6,'Subdecision matrices'!$C$22:$G$22,0)),0)</f>
        <v>0</v>
      </c>
      <c r="O63" s="2">
        <f>_xlfn.IFERROR(INDEX('Subdecision matrices'!$C$23:$G$27,MATCH(Prioritization!I40,'Subdecision matrices'!$B$23:$B$27,0),MATCH('CalcEng 2'!$O$6,'Subdecision matrices'!$C$22:$G$22,0)),0)</f>
        <v>0</v>
      </c>
      <c r="P63" s="2">
        <f>_xlfn.IFERROR(INDEX('Subdecision matrices'!$C$23:$G$27,MATCH(Prioritization!I40,'Subdecision matrices'!$B$23:$B$27,0),MATCH('CalcEng 2'!$P$6,'Subdecision matrices'!$C$22:$G$22,0)),0)</f>
        <v>0</v>
      </c>
      <c r="Q63" s="2">
        <f>_xlfn.IFERROR(INDEX('Subdecision matrices'!$C$31:$G$33,MATCH(Prioritization!J40,'Subdecision matrices'!$B$31:$B$33,0),MATCH('CalcEng 2'!$Q$6,'Subdecision matrices'!$C$30:$G$30,0)),0)</f>
        <v>0</v>
      </c>
      <c r="R63" s="2">
        <f>_xlfn.IFERROR(INDEX('Subdecision matrices'!$C$31:$G$33,MATCH(Prioritization!J40,'Subdecision matrices'!$B$31:$B$33,0),MATCH('CalcEng 2'!$R$6,'Subdecision matrices'!$C$30:$G$30,0)),0)</f>
        <v>0</v>
      </c>
      <c r="S63" s="2">
        <f>_xlfn.IFERROR(INDEX('Subdecision matrices'!$C$31:$G$33,MATCH(Prioritization!J40,'Subdecision matrices'!$B$31:$B$33,0),MATCH('CalcEng 2'!$S$6,'Subdecision matrices'!$C$30:$G$30,0)),0)</f>
        <v>0</v>
      </c>
      <c r="T63" s="2">
        <f>_xlfn.IFERROR(INDEX('Subdecision matrices'!$C$31:$G$33,MATCH(Prioritization!J40,'Subdecision matrices'!$B$31:$B$33,0),MATCH('CalcEng 2'!$T$6,'Subdecision matrices'!$C$30:$G$30,0)),0)</f>
        <v>0</v>
      </c>
      <c r="U63" s="2">
        <f>_xlfn.IFERROR(INDEX('Subdecision matrices'!$C$31:$G$33,MATCH(Prioritization!J40,'Subdecision matrices'!$B$31:$B$33,0),MATCH('CalcEng 2'!$U$6,'Subdecision matrices'!$C$30:$G$30,0)),0)</f>
        <v>0</v>
      </c>
      <c r="V63" s="2">
        <f>_xlfn.IFERROR(VLOOKUP(Prioritization!K40,'Subdecision matrices'!$A$37:$C$41,3,TRUE),0)</f>
        <v>0</v>
      </c>
      <c r="W63" s="2">
        <f>_xlfn.IFERROR(VLOOKUP(Prioritization!K40,'Subdecision matrices'!$A$37:$D$41,4),0)</f>
        <v>0</v>
      </c>
      <c r="X63" s="2">
        <f>_xlfn.IFERROR(VLOOKUP(Prioritization!K40,'Subdecision matrices'!$A$37:$E$41,5),0)</f>
        <v>0</v>
      </c>
      <c r="Y63" s="2">
        <f>_xlfn.IFERROR(VLOOKUP(Prioritization!K40,'Subdecision matrices'!$A$37:$F$41,6),0)</f>
        <v>0</v>
      </c>
      <c r="Z63" s="2">
        <f>_xlfn.IFERROR(VLOOKUP(Prioritization!K40,'Subdecision matrices'!$A$37:$G$41,7),0)</f>
        <v>0</v>
      </c>
      <c r="AA63" s="2">
        <f>_xlfn.IFERROR(INDEX('Subdecision matrices'!$K$8:$O$11,MATCH(Prioritization!L40,'Subdecision matrices'!$J$8:$J$11,0),MATCH('CalcEng 2'!$AA$6,'Subdecision matrices'!$K$7:$O$7,0)),0)</f>
        <v>0</v>
      </c>
      <c r="AB63" s="2">
        <f>_xlfn.IFERROR(INDEX('Subdecision matrices'!$K$8:$O$11,MATCH(Prioritization!L40,'Subdecision matrices'!$J$8:$J$11,0),MATCH('CalcEng 2'!$AB$6,'Subdecision matrices'!$K$7:$O$7,0)),0)</f>
        <v>0</v>
      </c>
      <c r="AC63" s="2">
        <f>_xlfn.IFERROR(INDEX('Subdecision matrices'!$K$8:$O$11,MATCH(Prioritization!L40,'Subdecision matrices'!$J$8:$J$11,0),MATCH('CalcEng 2'!$AC$6,'Subdecision matrices'!$K$7:$O$7,0)),0)</f>
        <v>0</v>
      </c>
      <c r="AD63" s="2">
        <f>_xlfn.IFERROR(INDEX('Subdecision matrices'!$K$8:$O$11,MATCH(Prioritization!L40,'Subdecision matrices'!$J$8:$J$11,0),MATCH('CalcEng 2'!$AD$6,'Subdecision matrices'!$K$7:$O$7,0)),0)</f>
        <v>0</v>
      </c>
      <c r="AE63" s="2">
        <f>_xlfn.IFERROR(INDEX('Subdecision matrices'!$K$8:$O$11,MATCH(Prioritization!L40,'Subdecision matrices'!$J$8:$J$11,0),MATCH('CalcEng 2'!$AE$6,'Subdecision matrices'!$K$7:$O$7,0)),0)</f>
        <v>0</v>
      </c>
      <c r="AF63" s="2">
        <f>_xlfn.IFERROR(VLOOKUP(Prioritization!M40,'Subdecision matrices'!$I$15:$K$17,3,TRUE),0)</f>
        <v>0</v>
      </c>
      <c r="AG63" s="2">
        <f>_xlfn.IFERROR(VLOOKUP(Prioritization!M40,'Subdecision matrices'!$I$15:$L$17,4,TRUE),0)</f>
        <v>0</v>
      </c>
      <c r="AH63" s="2">
        <f>_xlfn.IFERROR(VLOOKUP(Prioritization!M40,'Subdecision matrices'!$I$15:$M$17,5,TRUE),0)</f>
        <v>0</v>
      </c>
      <c r="AI63" s="2">
        <f>_xlfn.IFERROR(VLOOKUP(Prioritization!M40,'Subdecision matrices'!$I$15:$N$17,6,TRUE),0)</f>
        <v>0</v>
      </c>
      <c r="AJ63" s="2">
        <f>_xlfn.IFERROR(VLOOKUP(Prioritization!M40,'Subdecision matrices'!$I$15:$O$17,7,TRUE),0)</f>
        <v>0</v>
      </c>
      <c r="AK63" s="2">
        <f>_xlfn.IFERROR(INDEX('Subdecision matrices'!$K$22:$O$24,MATCH(Prioritization!N40,'Subdecision matrices'!$J$22:$J$24,0),MATCH($AK$6,'Subdecision matrices'!$K$21:$O$21,0)),0)</f>
        <v>0</v>
      </c>
      <c r="AL63" s="2">
        <f>_xlfn.IFERROR(INDEX('Subdecision matrices'!$K$22:$O$24,MATCH(Prioritization!N40,'Subdecision matrices'!$J$22:$J$24,0),MATCH($AL$6,'Subdecision matrices'!$K$21:$O$21,0)),0)</f>
        <v>0</v>
      </c>
      <c r="AM63" s="2">
        <f>_xlfn.IFERROR(INDEX('Subdecision matrices'!$K$22:$O$24,MATCH(Prioritization!N40,'Subdecision matrices'!$J$22:$J$24,0),MATCH($AM$6,'Subdecision matrices'!$K$21:$O$21,0)),0)</f>
        <v>0</v>
      </c>
      <c r="AN63" s="2">
        <f>_xlfn.IFERROR(INDEX('Subdecision matrices'!$K$22:$O$24,MATCH(Prioritization!N40,'Subdecision matrices'!$J$22:$J$24,0),MATCH($AN$6,'Subdecision matrices'!$K$21:$O$21,0)),0)</f>
        <v>0</v>
      </c>
      <c r="AO63" s="2">
        <f>_xlfn.IFERROR(INDEX('Subdecision matrices'!$K$22:$O$24,MATCH(Prioritization!N40,'Subdecision matrices'!$J$22:$J$24,0),MATCH($AO$6,'Subdecision matrices'!$K$21:$O$21,0)),0)</f>
        <v>0</v>
      </c>
      <c r="AP63" s="2">
        <f>_xlfn.IFERROR(INDEX('Subdecision matrices'!$K$27:$O$30,MATCH(Prioritization!O40,'Subdecision matrices'!$J$27:$J$30,0),MATCH('CalcEng 2'!$AP$6,'Subdecision matrices'!$K$27:$O$27,0)),0)</f>
        <v>0</v>
      </c>
      <c r="AQ63" s="2">
        <f>_xlfn.IFERROR(INDEX('Subdecision matrices'!$K$27:$O$30,MATCH(Prioritization!O40,'Subdecision matrices'!$J$27:$J$30,0),MATCH('CalcEng 2'!$AQ$6,'Subdecision matrices'!$K$27:$O$27,0)),0)</f>
        <v>0</v>
      </c>
      <c r="AR63" s="2">
        <f>_xlfn.IFERROR(INDEX('Subdecision matrices'!$K$27:$O$30,MATCH(Prioritization!O40,'Subdecision matrices'!$J$27:$J$30,0),MATCH('CalcEng 2'!$AR$6,'Subdecision matrices'!$K$27:$O$27,0)),0)</f>
        <v>0</v>
      </c>
      <c r="AS63" s="2">
        <f>_xlfn.IFERROR(INDEX('Subdecision matrices'!$K$27:$O$30,MATCH(Prioritization!O40,'Subdecision matrices'!$J$27:$J$30,0),MATCH('CalcEng 2'!$AS$6,'Subdecision matrices'!$K$27:$O$27,0)),0)</f>
        <v>0</v>
      </c>
      <c r="AT63" s="2">
        <f>_xlfn.IFERROR(INDEX('Subdecision matrices'!$K$27:$O$30,MATCH(Prioritization!O40,'Subdecision matrices'!$J$27:$J$30,0),MATCH('CalcEng 2'!$AT$6,'Subdecision matrices'!$K$27:$O$27,0)),0)</f>
        <v>0</v>
      </c>
      <c r="AU63" s="2">
        <f>_xlfn.IFERROR(INDEX('Subdecision matrices'!$K$34:$O$36,MATCH(Prioritization!P40,'Subdecision matrices'!$J$34:$J$36,0),MATCH('CalcEng 2'!$AU$6,'Subdecision matrices'!$K$33:$O$33,0)),0)</f>
        <v>0</v>
      </c>
      <c r="AV63" s="2">
        <f>_xlfn.IFERROR(INDEX('Subdecision matrices'!$K$34:$O$36,MATCH(Prioritization!P40,'Subdecision matrices'!$J$34:$J$36,0),MATCH('CalcEng 2'!$AV$6,'Subdecision matrices'!$K$33:$O$33,0)),0)</f>
        <v>0</v>
      </c>
      <c r="AW63" s="2">
        <f>_xlfn.IFERROR(INDEX('Subdecision matrices'!$K$34:$O$36,MATCH(Prioritization!P40,'Subdecision matrices'!$J$34:$J$36,0),MATCH('CalcEng 2'!$AW$6,'Subdecision matrices'!$K$33:$O$33,0)),0)</f>
        <v>0</v>
      </c>
      <c r="AX63" s="2">
        <f>_xlfn.IFERROR(INDEX('Subdecision matrices'!$K$34:$O$36,MATCH(Prioritization!P40,'Subdecision matrices'!$J$34:$J$36,0),MATCH('CalcEng 2'!$AX$6,'Subdecision matrices'!$K$33:$O$33,0)),0)</f>
        <v>0</v>
      </c>
      <c r="AY63" s="2">
        <f>_xlfn.IFERROR(INDEX('Subdecision matrices'!$K$34:$O$36,MATCH(Prioritization!P40,'Subdecision matrices'!$J$34:$J$36,0),MATCH('CalcEng 2'!$AY$6,'Subdecision matrices'!$K$33:$O$33,0)),0)</f>
        <v>0</v>
      </c>
      <c r="AZ63" s="2"/>
      <c r="BA63" s="2"/>
      <c r="BB63" s="110">
        <f aca="true" t="shared" si="150" ref="BB63">((B63*B64)+(G63*G64)+(L63*L64)+(Q63*Q64)+(V63*V64)+(AA63*AA64)+(AF64*AF63)+(AK63*AK64)+(AP63*AP64)+(AU63*AU64))*10</f>
        <v>0</v>
      </c>
      <c r="BC63" s="110">
        <f aca="true" t="shared" si="151" ref="BC63">((C63*C64)+(H63*H64)+(M63*M64)+(R63*R64)+(W63*W64)+(AB63*AB64)+(AG64*AG63)+(AL63*AL64)+(AQ63*AQ64)+(AV63*AV64))*10</f>
        <v>0</v>
      </c>
      <c r="BD63" s="110">
        <f aca="true" t="shared" si="152" ref="BD63">((D63*D64)+(I63*I64)+(N63*N64)+(S63*S64)+(X63*X64)+(AC63*AC64)+(AH64*AH63)+(AM63*AM64)+(AR63*AR64)+(AW63*AW64))*10</f>
        <v>0</v>
      </c>
      <c r="BE63" s="110">
        <f aca="true" t="shared" si="153" ref="BE63">((E63*E64)+(J63*J64)+(O63*O64)+(T63*T64)+(Y63*Y64)+(AD63*AD64)+(AI64*AI63)+(AN63*AN64)+(AS63*AS64)+(AX63*AX64))*10</f>
        <v>0</v>
      </c>
      <c r="BF63" s="110">
        <f aca="true" t="shared" si="154" ref="BF63">((F63*F64)+(K63*K64)+(P63*P64)+(U63*U64)+(Z63*Z64)+(AE63*AE64)+(AJ64*AJ63)+(AO63*AO64)+(AT63*AT64)+(AY63*AY64))*10</f>
        <v>0</v>
      </c>
    </row>
    <row r="64" spans="1:58" ht="15.75" thickBot="1">
      <c r="A64" s="94"/>
      <c r="B64" s="5">
        <f>'Subdecision matrices'!$S$12</f>
        <v>0.1</v>
      </c>
      <c r="C64" s="5">
        <f>'Subdecision matrices'!$S$13</f>
        <v>0.1</v>
      </c>
      <c r="D64" s="5">
        <f>'Subdecision matrices'!$S$14</f>
        <v>0.1</v>
      </c>
      <c r="E64" s="5">
        <f>'Subdecision matrices'!$S$15</f>
        <v>0.1</v>
      </c>
      <c r="F64" s="5">
        <f>'Subdecision matrices'!$S$16</f>
        <v>0.1</v>
      </c>
      <c r="G64" s="5">
        <f>'Subdecision matrices'!$T$12</f>
        <v>0.1</v>
      </c>
      <c r="H64" s="5">
        <f>'Subdecision matrices'!$T$13</f>
        <v>0.1</v>
      </c>
      <c r="I64" s="5">
        <f>'Subdecision matrices'!$T$14</f>
        <v>0.1</v>
      </c>
      <c r="J64" s="5">
        <f>'Subdecision matrices'!$T$15</f>
        <v>0.1</v>
      </c>
      <c r="K64" s="5">
        <f>'Subdecision matrices'!$T$16</f>
        <v>0.1</v>
      </c>
      <c r="L64" s="5">
        <f>'Subdecision matrices'!$U$12</f>
        <v>0.05</v>
      </c>
      <c r="M64" s="5">
        <f>'Subdecision matrices'!$U$13</f>
        <v>0.05</v>
      </c>
      <c r="N64" s="5">
        <f>'Subdecision matrices'!$U$14</f>
        <v>0.05</v>
      </c>
      <c r="O64" s="5">
        <f>'Subdecision matrices'!$U$15</f>
        <v>0.05</v>
      </c>
      <c r="P64" s="5">
        <f>'Subdecision matrices'!$U$16</f>
        <v>0.05</v>
      </c>
      <c r="Q64" s="5">
        <f>'Subdecision matrices'!$V$12</f>
        <v>0.1</v>
      </c>
      <c r="R64" s="5">
        <f>'Subdecision matrices'!$V$13</f>
        <v>0.1</v>
      </c>
      <c r="S64" s="5">
        <f>'Subdecision matrices'!$V$14</f>
        <v>0.1</v>
      </c>
      <c r="T64" s="5">
        <f>'Subdecision matrices'!$V$15</f>
        <v>0.1</v>
      </c>
      <c r="U64" s="5">
        <f>'Subdecision matrices'!$V$16</f>
        <v>0.1</v>
      </c>
      <c r="V64" s="5">
        <f>'Subdecision matrices'!$W$12</f>
        <v>0.1</v>
      </c>
      <c r="W64" s="5">
        <f>'Subdecision matrices'!$W$13</f>
        <v>0.1</v>
      </c>
      <c r="X64" s="5">
        <f>'Subdecision matrices'!$W$14</f>
        <v>0.1</v>
      </c>
      <c r="Y64" s="5">
        <f>'Subdecision matrices'!$W$15</f>
        <v>0.1</v>
      </c>
      <c r="Z64" s="5">
        <f>'Subdecision matrices'!$W$16</f>
        <v>0.1</v>
      </c>
      <c r="AA64" s="5">
        <f>'Subdecision matrices'!$X$12</f>
        <v>0.05</v>
      </c>
      <c r="AB64" s="5">
        <f>'Subdecision matrices'!$X$13</f>
        <v>0.1</v>
      </c>
      <c r="AC64" s="5">
        <f>'Subdecision matrices'!$X$14</f>
        <v>0.1</v>
      </c>
      <c r="AD64" s="5">
        <f>'Subdecision matrices'!$X$15</f>
        <v>0.1</v>
      </c>
      <c r="AE64" s="5">
        <f>'Subdecision matrices'!$X$16</f>
        <v>0.1</v>
      </c>
      <c r="AF64" s="5">
        <f>'Subdecision matrices'!$Y$12</f>
        <v>0.1</v>
      </c>
      <c r="AG64" s="5">
        <f>'Subdecision matrices'!$Y$13</f>
        <v>0.1</v>
      </c>
      <c r="AH64" s="5">
        <f>'Subdecision matrices'!$Y$14</f>
        <v>0.1</v>
      </c>
      <c r="AI64" s="5">
        <f>'Subdecision matrices'!$Y$15</f>
        <v>0.05</v>
      </c>
      <c r="AJ64" s="5">
        <f>'Subdecision matrices'!$Y$16</f>
        <v>0.05</v>
      </c>
      <c r="AK64" s="5">
        <f>'Subdecision matrices'!$Z$12</f>
        <v>0.15</v>
      </c>
      <c r="AL64" s="5">
        <f>'Subdecision matrices'!$Z$13</f>
        <v>0.15</v>
      </c>
      <c r="AM64" s="5">
        <f>'Subdecision matrices'!$Z$14</f>
        <v>0.15</v>
      </c>
      <c r="AN64" s="5">
        <f>'Subdecision matrices'!$Z$15</f>
        <v>0.15</v>
      </c>
      <c r="AO64" s="5">
        <f>'Subdecision matrices'!$Z$16</f>
        <v>0.15</v>
      </c>
      <c r="AP64" s="5">
        <f>'Subdecision matrices'!$AA$12</f>
        <v>0.1</v>
      </c>
      <c r="AQ64" s="5">
        <f>'Subdecision matrices'!$AA$13</f>
        <v>0.1</v>
      </c>
      <c r="AR64" s="5">
        <f>'Subdecision matrices'!$AA$14</f>
        <v>0.1</v>
      </c>
      <c r="AS64" s="5">
        <f>'Subdecision matrices'!$AA$15</f>
        <v>0.1</v>
      </c>
      <c r="AT64" s="5">
        <f>'Subdecision matrices'!$AA$16</f>
        <v>0.15</v>
      </c>
      <c r="AU64" s="5">
        <f>'Subdecision matrices'!$AB$12</f>
        <v>0.15</v>
      </c>
      <c r="AV64" s="5">
        <f>'Subdecision matrices'!$AB$13</f>
        <v>0.1</v>
      </c>
      <c r="AW64" s="5">
        <f>'Subdecision matrices'!$AB$14</f>
        <v>0.1</v>
      </c>
      <c r="AX64" s="5">
        <f>'Subdecision matrices'!$AB$15</f>
        <v>0.15</v>
      </c>
      <c r="AY64" s="5">
        <f>'Subdecision matrices'!$AB$16</f>
        <v>0.1</v>
      </c>
      <c r="AZ64" s="3">
        <f aca="true" t="shared" si="155" ref="AZ64">SUM(L64:AY64)</f>
        <v>4</v>
      </c>
      <c r="BA64" s="3"/>
      <c r="BB64" s="111"/>
      <c r="BC64" s="111"/>
      <c r="BD64" s="111"/>
      <c r="BE64" s="111"/>
      <c r="BF64" s="111"/>
    </row>
    <row r="65" spans="1:58" ht="15">
      <c r="A65" s="94">
        <v>30</v>
      </c>
      <c r="B65" s="19">
        <f>_xlfn.IFERROR(VLOOKUP(Prioritization!G41,'Subdecision matrices'!$B$7:$C$8,2,TRUE),0)</f>
        <v>0</v>
      </c>
      <c r="C65" s="19">
        <f>_xlfn.IFERROR(VLOOKUP(Prioritization!G41,'Subdecision matrices'!$B$7:$D$8,3,TRUE),0)</f>
        <v>0</v>
      </c>
      <c r="D65" s="19">
        <f>_xlfn.IFERROR(VLOOKUP(Prioritization!G41,'Subdecision matrices'!$B$7:$E$8,4,TRUE),0)</f>
        <v>0</v>
      </c>
      <c r="E65" s="19">
        <f>_xlfn.IFERROR(VLOOKUP(Prioritization!G41,'Subdecision matrices'!$B$7:$F$8,5,TRUE),0)</f>
        <v>0</v>
      </c>
      <c r="F65" s="19">
        <f>_xlfn.IFERROR(VLOOKUP(Prioritization!G41,'Subdecision matrices'!$B$7:$G$8,6,TRUE),0)</f>
        <v>0</v>
      </c>
      <c r="G65" s="14">
        <f>VLOOKUP(Prioritization!$H$41,'Subdecision matrices'!$B$12:$C$19,2,TRUE)</f>
        <v>0</v>
      </c>
      <c r="H65" s="14">
        <f>VLOOKUP(Prioritization!$H$41,'Subdecision matrices'!$B$12:$D$19,3,TRUE)</f>
        <v>0</v>
      </c>
      <c r="I65" s="14">
        <f>VLOOKUP(Prioritization!$H$41,'Subdecision matrices'!$B$12:$E$19,4,TRUE)</f>
        <v>0</v>
      </c>
      <c r="J65" s="14">
        <f>VLOOKUP(Prioritization!$H$41,'Subdecision matrices'!$B$12:$F$19,5,TRUE)</f>
        <v>0</v>
      </c>
      <c r="K65" s="14">
        <f>VLOOKUP(Prioritization!$H$41,'Subdecision matrices'!$B$12:$G$19,6,TRUE)</f>
        <v>0</v>
      </c>
      <c r="L65" s="2">
        <f>_xlfn.IFERROR(INDEX('Subdecision matrices'!$C$23:$G$27,MATCH(Prioritization!I41,'Subdecision matrices'!$B$23:$B$27,0),MATCH('CalcEng 2'!$L$6,'Subdecision matrices'!$C$22:$G$22,0)),0)</f>
        <v>0</v>
      </c>
      <c r="M65" s="2">
        <f>_xlfn.IFERROR(INDEX('Subdecision matrices'!$C$23:$G$27,MATCH(Prioritization!I41,'Subdecision matrices'!$B$23:$B$27,0),MATCH('CalcEng 2'!$M$6,'Subdecision matrices'!$C$30:$G$30,0)),0)</f>
        <v>0</v>
      </c>
      <c r="N65" s="2">
        <f>_xlfn.IFERROR(INDEX('Subdecision matrices'!$C$23:$G$27,MATCH(Prioritization!I41,'Subdecision matrices'!$B$23:$B$27,0),MATCH('CalcEng 2'!$N$6,'Subdecision matrices'!$C$22:$G$22,0)),0)</f>
        <v>0</v>
      </c>
      <c r="O65" s="2">
        <f>_xlfn.IFERROR(INDEX('Subdecision matrices'!$C$23:$G$27,MATCH(Prioritization!I41,'Subdecision matrices'!$B$23:$B$27,0),MATCH('CalcEng 2'!$O$6,'Subdecision matrices'!$C$22:$G$22,0)),0)</f>
        <v>0</v>
      </c>
      <c r="P65" s="2">
        <f>_xlfn.IFERROR(INDEX('Subdecision matrices'!$C$23:$G$27,MATCH(Prioritization!I41,'Subdecision matrices'!$B$23:$B$27,0),MATCH('CalcEng 2'!$P$6,'Subdecision matrices'!$C$22:$G$22,0)),0)</f>
        <v>0</v>
      </c>
      <c r="Q65" s="2">
        <f>_xlfn.IFERROR(INDEX('Subdecision matrices'!$C$31:$G$33,MATCH(Prioritization!J41,'Subdecision matrices'!$B$31:$B$33,0),MATCH('CalcEng 2'!$Q$6,'Subdecision matrices'!$C$30:$G$30,0)),0)</f>
        <v>0</v>
      </c>
      <c r="R65" s="2">
        <f>_xlfn.IFERROR(INDEX('Subdecision matrices'!$C$31:$G$33,MATCH(Prioritization!J41,'Subdecision matrices'!$B$31:$B$33,0),MATCH('CalcEng 2'!$R$6,'Subdecision matrices'!$C$30:$G$30,0)),0)</f>
        <v>0</v>
      </c>
      <c r="S65" s="2">
        <f>_xlfn.IFERROR(INDEX('Subdecision matrices'!$C$31:$G$33,MATCH(Prioritization!J41,'Subdecision matrices'!$B$31:$B$33,0),MATCH('CalcEng 2'!$S$6,'Subdecision matrices'!$C$30:$G$30,0)),0)</f>
        <v>0</v>
      </c>
      <c r="T65" s="2">
        <f>_xlfn.IFERROR(INDEX('Subdecision matrices'!$C$31:$G$33,MATCH(Prioritization!J41,'Subdecision matrices'!$B$31:$B$33,0),MATCH('CalcEng 2'!$T$6,'Subdecision matrices'!$C$30:$G$30,0)),0)</f>
        <v>0</v>
      </c>
      <c r="U65" s="2">
        <f>_xlfn.IFERROR(INDEX('Subdecision matrices'!$C$31:$G$33,MATCH(Prioritization!J41,'Subdecision matrices'!$B$31:$B$33,0),MATCH('CalcEng 2'!$U$6,'Subdecision matrices'!$C$30:$G$30,0)),0)</f>
        <v>0</v>
      </c>
      <c r="V65" s="2">
        <f>_xlfn.IFERROR(VLOOKUP(Prioritization!K41,'Subdecision matrices'!$A$37:$C$41,3,TRUE),0)</f>
        <v>0</v>
      </c>
      <c r="W65" s="2">
        <f>_xlfn.IFERROR(VLOOKUP(Prioritization!K41,'Subdecision matrices'!$A$37:$D$41,4),0)</f>
        <v>0</v>
      </c>
      <c r="X65" s="2">
        <f>_xlfn.IFERROR(VLOOKUP(Prioritization!K41,'Subdecision matrices'!$A$37:$E$41,5),0)</f>
        <v>0</v>
      </c>
      <c r="Y65" s="2">
        <f>_xlfn.IFERROR(VLOOKUP(Prioritization!K41,'Subdecision matrices'!$A$37:$F$41,6),0)</f>
        <v>0</v>
      </c>
      <c r="Z65" s="2">
        <f>_xlfn.IFERROR(VLOOKUP(Prioritization!K41,'Subdecision matrices'!$A$37:$G$41,7),0)</f>
        <v>0</v>
      </c>
      <c r="AA65" s="2">
        <f>_xlfn.IFERROR(INDEX('Subdecision matrices'!$K$8:$O$11,MATCH(Prioritization!L41,'Subdecision matrices'!$J$8:$J$11,0),MATCH('CalcEng 2'!$AA$6,'Subdecision matrices'!$K$7:$O$7,0)),0)</f>
        <v>0</v>
      </c>
      <c r="AB65" s="2">
        <f>_xlfn.IFERROR(INDEX('Subdecision matrices'!$K$8:$O$11,MATCH(Prioritization!L41,'Subdecision matrices'!$J$8:$J$11,0),MATCH('CalcEng 2'!$AB$6,'Subdecision matrices'!$K$7:$O$7,0)),0)</f>
        <v>0</v>
      </c>
      <c r="AC65" s="2">
        <f>_xlfn.IFERROR(INDEX('Subdecision matrices'!$K$8:$O$11,MATCH(Prioritization!L41,'Subdecision matrices'!$J$8:$J$11,0),MATCH('CalcEng 2'!$AC$6,'Subdecision matrices'!$K$7:$O$7,0)),0)</f>
        <v>0</v>
      </c>
      <c r="AD65" s="2">
        <f>_xlfn.IFERROR(INDEX('Subdecision matrices'!$K$8:$O$11,MATCH(Prioritization!L41,'Subdecision matrices'!$J$8:$J$11,0),MATCH('CalcEng 2'!$AD$6,'Subdecision matrices'!$K$7:$O$7,0)),0)</f>
        <v>0</v>
      </c>
      <c r="AE65" s="2">
        <f>_xlfn.IFERROR(INDEX('Subdecision matrices'!$K$8:$O$11,MATCH(Prioritization!L41,'Subdecision matrices'!$J$8:$J$11,0),MATCH('CalcEng 2'!$AE$6,'Subdecision matrices'!$K$7:$O$7,0)),0)</f>
        <v>0</v>
      </c>
      <c r="AF65" s="2">
        <f>_xlfn.IFERROR(VLOOKUP(Prioritization!M41,'Subdecision matrices'!$I$15:$K$17,3,TRUE),0)</f>
        <v>0</v>
      </c>
      <c r="AG65" s="2">
        <f>_xlfn.IFERROR(VLOOKUP(Prioritization!M41,'Subdecision matrices'!$I$15:$L$17,4,TRUE),0)</f>
        <v>0</v>
      </c>
      <c r="AH65" s="2">
        <f>_xlfn.IFERROR(VLOOKUP(Prioritization!M41,'Subdecision matrices'!$I$15:$M$17,5,TRUE),0)</f>
        <v>0</v>
      </c>
      <c r="AI65" s="2">
        <f>_xlfn.IFERROR(VLOOKUP(Prioritization!M41,'Subdecision matrices'!$I$15:$N$17,6,TRUE),0)</f>
        <v>0</v>
      </c>
      <c r="AJ65" s="2">
        <f>_xlfn.IFERROR(VLOOKUP(Prioritization!M41,'Subdecision matrices'!$I$15:$O$17,7,TRUE),0)</f>
        <v>0</v>
      </c>
      <c r="AK65" s="2">
        <f>_xlfn.IFERROR(INDEX('Subdecision matrices'!$K$22:$O$24,MATCH(Prioritization!N41,'Subdecision matrices'!$J$22:$J$24,0),MATCH($AK$6,'Subdecision matrices'!$K$21:$O$21,0)),0)</f>
        <v>0</v>
      </c>
      <c r="AL65" s="2">
        <f>_xlfn.IFERROR(INDEX('Subdecision matrices'!$K$22:$O$24,MATCH(Prioritization!N41,'Subdecision matrices'!$J$22:$J$24,0),MATCH($AL$6,'Subdecision matrices'!$K$21:$O$21,0)),0)</f>
        <v>0</v>
      </c>
      <c r="AM65" s="2">
        <f>_xlfn.IFERROR(INDEX('Subdecision matrices'!$K$22:$O$24,MATCH(Prioritization!N41,'Subdecision matrices'!$J$22:$J$24,0),MATCH($AM$6,'Subdecision matrices'!$K$21:$O$21,0)),0)</f>
        <v>0</v>
      </c>
      <c r="AN65" s="2">
        <f>_xlfn.IFERROR(INDEX('Subdecision matrices'!$K$22:$O$24,MATCH(Prioritization!N41,'Subdecision matrices'!$J$22:$J$24,0),MATCH($AN$6,'Subdecision matrices'!$K$21:$O$21,0)),0)</f>
        <v>0</v>
      </c>
      <c r="AO65" s="2">
        <f>_xlfn.IFERROR(INDEX('Subdecision matrices'!$K$22:$O$24,MATCH(Prioritization!N41,'Subdecision matrices'!$J$22:$J$24,0),MATCH($AO$6,'Subdecision matrices'!$K$21:$O$21,0)),0)</f>
        <v>0</v>
      </c>
      <c r="AP65" s="2">
        <f>_xlfn.IFERROR(INDEX('Subdecision matrices'!$K$27:$O$30,MATCH(Prioritization!O41,'Subdecision matrices'!$J$27:$J$30,0),MATCH('CalcEng 2'!$AP$6,'Subdecision matrices'!$K$27:$O$27,0)),0)</f>
        <v>0</v>
      </c>
      <c r="AQ65" s="2">
        <f>_xlfn.IFERROR(INDEX('Subdecision matrices'!$K$27:$O$30,MATCH(Prioritization!O41,'Subdecision matrices'!$J$27:$J$30,0),MATCH('CalcEng 2'!$AQ$6,'Subdecision matrices'!$K$27:$O$27,0)),0)</f>
        <v>0</v>
      </c>
      <c r="AR65" s="2">
        <f>_xlfn.IFERROR(INDEX('Subdecision matrices'!$K$27:$O$30,MATCH(Prioritization!O41,'Subdecision matrices'!$J$27:$J$30,0),MATCH('CalcEng 2'!$AR$6,'Subdecision matrices'!$K$27:$O$27,0)),0)</f>
        <v>0</v>
      </c>
      <c r="AS65" s="2">
        <f>_xlfn.IFERROR(INDEX('Subdecision matrices'!$K$27:$O$30,MATCH(Prioritization!O41,'Subdecision matrices'!$J$27:$J$30,0),MATCH('CalcEng 2'!$AS$6,'Subdecision matrices'!$K$27:$O$27,0)),0)</f>
        <v>0</v>
      </c>
      <c r="AT65" s="2">
        <f>_xlfn.IFERROR(INDEX('Subdecision matrices'!$K$27:$O$30,MATCH(Prioritization!O41,'Subdecision matrices'!$J$27:$J$30,0),MATCH('CalcEng 2'!$AT$6,'Subdecision matrices'!$K$27:$O$27,0)),0)</f>
        <v>0</v>
      </c>
      <c r="AU65" s="2">
        <f>_xlfn.IFERROR(INDEX('Subdecision matrices'!$K$34:$O$36,MATCH(Prioritization!P41,'Subdecision matrices'!$J$34:$J$36,0),MATCH('CalcEng 2'!$AU$6,'Subdecision matrices'!$K$33:$O$33,0)),0)</f>
        <v>0</v>
      </c>
      <c r="AV65" s="2">
        <f>_xlfn.IFERROR(INDEX('Subdecision matrices'!$K$34:$O$36,MATCH(Prioritization!P41,'Subdecision matrices'!$J$34:$J$36,0),MATCH('CalcEng 2'!$AV$6,'Subdecision matrices'!$K$33:$O$33,0)),0)</f>
        <v>0</v>
      </c>
      <c r="AW65" s="2">
        <f>_xlfn.IFERROR(INDEX('Subdecision matrices'!$K$34:$O$36,MATCH(Prioritization!P41,'Subdecision matrices'!$J$34:$J$36,0),MATCH('CalcEng 2'!$AW$6,'Subdecision matrices'!$K$33:$O$33,0)),0)</f>
        <v>0</v>
      </c>
      <c r="AX65" s="2">
        <f>_xlfn.IFERROR(INDEX('Subdecision matrices'!$K$34:$O$36,MATCH(Prioritization!P41,'Subdecision matrices'!$J$34:$J$36,0),MATCH('CalcEng 2'!$AX$6,'Subdecision matrices'!$K$33:$O$33,0)),0)</f>
        <v>0</v>
      </c>
      <c r="AY65" s="2">
        <f>_xlfn.IFERROR(INDEX('Subdecision matrices'!$K$34:$O$36,MATCH(Prioritization!P41,'Subdecision matrices'!$J$34:$J$36,0),MATCH('CalcEng 2'!$AY$6,'Subdecision matrices'!$K$33:$O$33,0)),0)</f>
        <v>0</v>
      </c>
      <c r="AZ65" s="2"/>
      <c r="BA65" s="2"/>
      <c r="BB65" s="110">
        <f aca="true" t="shared" si="156" ref="BB65">((B65*B66)+(G65*G66)+(L65*L66)+(Q65*Q66)+(V65*V66)+(AA65*AA66)+(AF66*AF65)+(AK65*AK66)+(AP65*AP66)+(AU65*AU66))*10</f>
        <v>0</v>
      </c>
      <c r="BC65" s="110">
        <f aca="true" t="shared" si="157" ref="BC65">((C65*C66)+(H65*H66)+(M65*M66)+(R65*R66)+(W65*W66)+(AB65*AB66)+(AG66*AG65)+(AL65*AL66)+(AQ65*AQ66)+(AV65*AV66))*10</f>
        <v>0</v>
      </c>
      <c r="BD65" s="110">
        <f aca="true" t="shared" si="158" ref="BD65">((D65*D66)+(I65*I66)+(N65*N66)+(S65*S66)+(X65*X66)+(AC65*AC66)+(AH66*AH65)+(AM65*AM66)+(AR65*AR66)+(AW65*AW66))*10</f>
        <v>0</v>
      </c>
      <c r="BE65" s="110">
        <f aca="true" t="shared" si="159" ref="BE65">((E65*E66)+(J65*J66)+(O65*O66)+(T65*T66)+(Y65*Y66)+(AD65*AD66)+(AI66*AI65)+(AN65*AN66)+(AS65*AS66)+(AX65*AX66))*10</f>
        <v>0</v>
      </c>
      <c r="BF65" s="110">
        <f aca="true" t="shared" si="160" ref="BF65">((F65*F66)+(K65*K66)+(P65*P66)+(U65*U66)+(Z65*Z66)+(AE65*AE66)+(AJ66*AJ65)+(AO65*AO66)+(AT65*AT66)+(AY65*AY66))*10</f>
        <v>0</v>
      </c>
    </row>
    <row r="66" spans="1:58" ht="15.75" thickBot="1">
      <c r="A66" s="94"/>
      <c r="B66" s="5">
        <f>'Subdecision matrices'!$S$12</f>
        <v>0.1</v>
      </c>
      <c r="C66" s="5">
        <f>'Subdecision matrices'!$S$13</f>
        <v>0.1</v>
      </c>
      <c r="D66" s="5">
        <f>'Subdecision matrices'!$S$14</f>
        <v>0.1</v>
      </c>
      <c r="E66" s="5">
        <f>'Subdecision matrices'!$S$15</f>
        <v>0.1</v>
      </c>
      <c r="F66" s="5">
        <f>'Subdecision matrices'!$S$16</f>
        <v>0.1</v>
      </c>
      <c r="G66" s="5">
        <f>'Subdecision matrices'!$T$12</f>
        <v>0.1</v>
      </c>
      <c r="H66" s="5">
        <f>'Subdecision matrices'!$T$13</f>
        <v>0.1</v>
      </c>
      <c r="I66" s="5">
        <f>'Subdecision matrices'!$T$14</f>
        <v>0.1</v>
      </c>
      <c r="J66" s="5">
        <f>'Subdecision matrices'!$T$15</f>
        <v>0.1</v>
      </c>
      <c r="K66" s="5">
        <f>'Subdecision matrices'!$T$16</f>
        <v>0.1</v>
      </c>
      <c r="L66" s="5">
        <f>'Subdecision matrices'!$U$12</f>
        <v>0.05</v>
      </c>
      <c r="M66" s="5">
        <f>'Subdecision matrices'!$U$13</f>
        <v>0.05</v>
      </c>
      <c r="N66" s="5">
        <f>'Subdecision matrices'!$U$14</f>
        <v>0.05</v>
      </c>
      <c r="O66" s="5">
        <f>'Subdecision matrices'!$U$15</f>
        <v>0.05</v>
      </c>
      <c r="P66" s="5">
        <f>'Subdecision matrices'!$U$16</f>
        <v>0.05</v>
      </c>
      <c r="Q66" s="5">
        <f>'Subdecision matrices'!$V$12</f>
        <v>0.1</v>
      </c>
      <c r="R66" s="5">
        <f>'Subdecision matrices'!$V$13</f>
        <v>0.1</v>
      </c>
      <c r="S66" s="5">
        <f>'Subdecision matrices'!$V$14</f>
        <v>0.1</v>
      </c>
      <c r="T66" s="5">
        <f>'Subdecision matrices'!$V$15</f>
        <v>0.1</v>
      </c>
      <c r="U66" s="5">
        <f>'Subdecision matrices'!$V$16</f>
        <v>0.1</v>
      </c>
      <c r="V66" s="5">
        <f>'Subdecision matrices'!$W$12</f>
        <v>0.1</v>
      </c>
      <c r="W66" s="5">
        <f>'Subdecision matrices'!$W$13</f>
        <v>0.1</v>
      </c>
      <c r="X66" s="5">
        <f>'Subdecision matrices'!$W$14</f>
        <v>0.1</v>
      </c>
      <c r="Y66" s="5">
        <f>'Subdecision matrices'!$W$15</f>
        <v>0.1</v>
      </c>
      <c r="Z66" s="5">
        <f>'Subdecision matrices'!$W$16</f>
        <v>0.1</v>
      </c>
      <c r="AA66" s="5">
        <f>'Subdecision matrices'!$X$12</f>
        <v>0.05</v>
      </c>
      <c r="AB66" s="5">
        <f>'Subdecision matrices'!$X$13</f>
        <v>0.1</v>
      </c>
      <c r="AC66" s="5">
        <f>'Subdecision matrices'!$X$14</f>
        <v>0.1</v>
      </c>
      <c r="AD66" s="5">
        <f>'Subdecision matrices'!$X$15</f>
        <v>0.1</v>
      </c>
      <c r="AE66" s="5">
        <f>'Subdecision matrices'!$X$16</f>
        <v>0.1</v>
      </c>
      <c r="AF66" s="5">
        <f>'Subdecision matrices'!$Y$12</f>
        <v>0.1</v>
      </c>
      <c r="AG66" s="5">
        <f>'Subdecision matrices'!$Y$13</f>
        <v>0.1</v>
      </c>
      <c r="AH66" s="5">
        <f>'Subdecision matrices'!$Y$14</f>
        <v>0.1</v>
      </c>
      <c r="AI66" s="5">
        <f>'Subdecision matrices'!$Y$15</f>
        <v>0.05</v>
      </c>
      <c r="AJ66" s="5">
        <f>'Subdecision matrices'!$Y$16</f>
        <v>0.05</v>
      </c>
      <c r="AK66" s="5">
        <f>'Subdecision matrices'!$Z$12</f>
        <v>0.15</v>
      </c>
      <c r="AL66" s="5">
        <f>'Subdecision matrices'!$Z$13</f>
        <v>0.15</v>
      </c>
      <c r="AM66" s="5">
        <f>'Subdecision matrices'!$Z$14</f>
        <v>0.15</v>
      </c>
      <c r="AN66" s="5">
        <f>'Subdecision matrices'!$Z$15</f>
        <v>0.15</v>
      </c>
      <c r="AO66" s="5">
        <f>'Subdecision matrices'!$Z$16</f>
        <v>0.15</v>
      </c>
      <c r="AP66" s="5">
        <f>'Subdecision matrices'!$AA$12</f>
        <v>0.1</v>
      </c>
      <c r="AQ66" s="5">
        <f>'Subdecision matrices'!$AA$13</f>
        <v>0.1</v>
      </c>
      <c r="AR66" s="5">
        <f>'Subdecision matrices'!$AA$14</f>
        <v>0.1</v>
      </c>
      <c r="AS66" s="5">
        <f>'Subdecision matrices'!$AA$15</f>
        <v>0.1</v>
      </c>
      <c r="AT66" s="5">
        <f>'Subdecision matrices'!$AA$16</f>
        <v>0.15</v>
      </c>
      <c r="AU66" s="5">
        <f>'Subdecision matrices'!$AB$12</f>
        <v>0.15</v>
      </c>
      <c r="AV66" s="5">
        <f>'Subdecision matrices'!$AB$13</f>
        <v>0.1</v>
      </c>
      <c r="AW66" s="5">
        <f>'Subdecision matrices'!$AB$14</f>
        <v>0.1</v>
      </c>
      <c r="AX66" s="5">
        <f>'Subdecision matrices'!$AB$15</f>
        <v>0.15</v>
      </c>
      <c r="AY66" s="5">
        <f>'Subdecision matrices'!$AB$16</f>
        <v>0.1</v>
      </c>
      <c r="AZ66" s="3">
        <f aca="true" t="shared" si="161" ref="AZ66">SUM(L66:AY66)</f>
        <v>4</v>
      </c>
      <c r="BA66" s="3"/>
      <c r="BB66" s="111"/>
      <c r="BC66" s="111"/>
      <c r="BD66" s="111"/>
      <c r="BE66" s="111"/>
      <c r="BF66" s="111"/>
    </row>
    <row r="67" spans="1:58" ht="15">
      <c r="A67" s="94">
        <v>31</v>
      </c>
      <c r="B67" s="19">
        <f>_xlfn.IFERROR(VLOOKUP(Prioritization!G42,'Subdecision matrices'!$B$7:$C$8,2,TRUE),0)</f>
        <v>0</v>
      </c>
      <c r="C67" s="19">
        <f>_xlfn.IFERROR(VLOOKUP(Prioritization!G42,'Subdecision matrices'!$B$7:$D$8,3,TRUE),0)</f>
        <v>0</v>
      </c>
      <c r="D67" s="19">
        <f>_xlfn.IFERROR(VLOOKUP(Prioritization!G42,'Subdecision matrices'!$B$7:$E$8,4,TRUE),0)</f>
        <v>0</v>
      </c>
      <c r="E67" s="19">
        <f>_xlfn.IFERROR(VLOOKUP(Prioritization!G42,'Subdecision matrices'!$B$7:$F$8,5,TRUE),0)</f>
        <v>0</v>
      </c>
      <c r="F67" s="19">
        <f>_xlfn.IFERROR(VLOOKUP(Prioritization!G42,'Subdecision matrices'!$B$7:$G$8,6,TRUE),0)</f>
        <v>0</v>
      </c>
      <c r="G67" s="14">
        <f>VLOOKUP(Prioritization!$H$42,'Subdecision matrices'!$B$12:$C$19,2,TRUE)</f>
        <v>0</v>
      </c>
      <c r="H67" s="14">
        <f>VLOOKUP(Prioritization!$H$42,'Subdecision matrices'!$B$12:$D$19,3,TRUE)</f>
        <v>0</v>
      </c>
      <c r="I67" s="14">
        <f>VLOOKUP(Prioritization!$H$42,'Subdecision matrices'!$B$12:$E$19,4,TRUE)</f>
        <v>0</v>
      </c>
      <c r="J67" s="14">
        <f>VLOOKUP(Prioritization!$H$42,'Subdecision matrices'!$B$12:$F$19,5,TRUE)</f>
        <v>0</v>
      </c>
      <c r="K67" s="14">
        <f>VLOOKUP(Prioritization!$H$42,'Subdecision matrices'!$B$12:$G$19,6,TRUE)</f>
        <v>0</v>
      </c>
      <c r="L67" s="2">
        <f>_xlfn.IFERROR(INDEX('Subdecision matrices'!$C$23:$G$27,MATCH(Prioritization!I42,'Subdecision matrices'!$B$23:$B$27,0),MATCH('CalcEng 2'!$L$6,'Subdecision matrices'!$C$22:$G$22,0)),0)</f>
        <v>0</v>
      </c>
      <c r="M67" s="2">
        <f>_xlfn.IFERROR(INDEX('Subdecision matrices'!$C$23:$G$27,MATCH(Prioritization!I42,'Subdecision matrices'!$B$23:$B$27,0),MATCH('CalcEng 2'!$M$6,'Subdecision matrices'!$C$30:$G$30,0)),0)</f>
        <v>0</v>
      </c>
      <c r="N67" s="2">
        <f>_xlfn.IFERROR(INDEX('Subdecision matrices'!$C$23:$G$27,MATCH(Prioritization!I42,'Subdecision matrices'!$B$23:$B$27,0),MATCH('CalcEng 2'!$N$6,'Subdecision matrices'!$C$22:$G$22,0)),0)</f>
        <v>0</v>
      </c>
      <c r="O67" s="2">
        <f>_xlfn.IFERROR(INDEX('Subdecision matrices'!$C$23:$G$27,MATCH(Prioritization!I42,'Subdecision matrices'!$B$23:$B$27,0),MATCH('CalcEng 2'!$O$6,'Subdecision matrices'!$C$22:$G$22,0)),0)</f>
        <v>0</v>
      </c>
      <c r="P67" s="2">
        <f>_xlfn.IFERROR(INDEX('Subdecision matrices'!$C$23:$G$27,MATCH(Prioritization!I42,'Subdecision matrices'!$B$23:$B$27,0),MATCH('CalcEng 2'!$P$6,'Subdecision matrices'!$C$22:$G$22,0)),0)</f>
        <v>0</v>
      </c>
      <c r="Q67" s="2">
        <f>_xlfn.IFERROR(INDEX('Subdecision matrices'!$C$31:$G$33,MATCH(Prioritization!J42,'Subdecision matrices'!$B$31:$B$33,0),MATCH('CalcEng 2'!$Q$6,'Subdecision matrices'!$C$30:$G$30,0)),0)</f>
        <v>0</v>
      </c>
      <c r="R67" s="2">
        <f>_xlfn.IFERROR(INDEX('Subdecision matrices'!$C$31:$G$33,MATCH(Prioritization!J42,'Subdecision matrices'!$B$31:$B$33,0),MATCH('CalcEng 2'!$R$6,'Subdecision matrices'!$C$30:$G$30,0)),0)</f>
        <v>0</v>
      </c>
      <c r="S67" s="2">
        <f>_xlfn.IFERROR(INDEX('Subdecision matrices'!$C$31:$G$33,MATCH(Prioritization!J42,'Subdecision matrices'!$B$31:$B$33,0),MATCH('CalcEng 2'!$S$6,'Subdecision matrices'!$C$30:$G$30,0)),0)</f>
        <v>0</v>
      </c>
      <c r="T67" s="2">
        <f>_xlfn.IFERROR(INDEX('Subdecision matrices'!$C$31:$G$33,MATCH(Prioritization!J42,'Subdecision matrices'!$B$31:$B$33,0),MATCH('CalcEng 2'!$T$6,'Subdecision matrices'!$C$30:$G$30,0)),0)</f>
        <v>0</v>
      </c>
      <c r="U67" s="2">
        <f>_xlfn.IFERROR(INDEX('Subdecision matrices'!$C$31:$G$33,MATCH(Prioritization!J42,'Subdecision matrices'!$B$31:$B$33,0),MATCH('CalcEng 2'!$U$6,'Subdecision matrices'!$C$30:$G$30,0)),0)</f>
        <v>0</v>
      </c>
      <c r="V67" s="2">
        <f>_xlfn.IFERROR(VLOOKUP(Prioritization!K42,'Subdecision matrices'!$A$37:$C$41,3,TRUE),0)</f>
        <v>0</v>
      </c>
      <c r="W67" s="2">
        <f>_xlfn.IFERROR(VLOOKUP(Prioritization!K42,'Subdecision matrices'!$A$37:$D$41,4),0)</f>
        <v>0</v>
      </c>
      <c r="X67" s="2">
        <f>_xlfn.IFERROR(VLOOKUP(Prioritization!K42,'Subdecision matrices'!$A$37:$E$41,5),0)</f>
        <v>0</v>
      </c>
      <c r="Y67" s="2">
        <f>_xlfn.IFERROR(VLOOKUP(Prioritization!K42,'Subdecision matrices'!$A$37:$F$41,6),0)</f>
        <v>0</v>
      </c>
      <c r="Z67" s="2">
        <f>_xlfn.IFERROR(VLOOKUP(Prioritization!K42,'Subdecision matrices'!$A$37:$G$41,7),0)</f>
        <v>0</v>
      </c>
      <c r="AA67" s="2">
        <f>_xlfn.IFERROR(INDEX('Subdecision matrices'!$K$8:$O$11,MATCH(Prioritization!L42,'Subdecision matrices'!$J$8:$J$11,0),MATCH('CalcEng 2'!$AA$6,'Subdecision matrices'!$K$7:$O$7,0)),0)</f>
        <v>0</v>
      </c>
      <c r="AB67" s="2">
        <f>_xlfn.IFERROR(INDEX('Subdecision matrices'!$K$8:$O$11,MATCH(Prioritization!L42,'Subdecision matrices'!$J$8:$J$11,0),MATCH('CalcEng 2'!$AB$6,'Subdecision matrices'!$K$7:$O$7,0)),0)</f>
        <v>0</v>
      </c>
      <c r="AC67" s="2">
        <f>_xlfn.IFERROR(INDEX('Subdecision matrices'!$K$8:$O$11,MATCH(Prioritization!L42,'Subdecision matrices'!$J$8:$J$11,0),MATCH('CalcEng 2'!$AC$6,'Subdecision matrices'!$K$7:$O$7,0)),0)</f>
        <v>0</v>
      </c>
      <c r="AD67" s="2">
        <f>_xlfn.IFERROR(INDEX('Subdecision matrices'!$K$8:$O$11,MATCH(Prioritization!L42,'Subdecision matrices'!$J$8:$J$11,0),MATCH('CalcEng 2'!$AD$6,'Subdecision matrices'!$K$7:$O$7,0)),0)</f>
        <v>0</v>
      </c>
      <c r="AE67" s="2">
        <f>_xlfn.IFERROR(INDEX('Subdecision matrices'!$K$8:$O$11,MATCH(Prioritization!L42,'Subdecision matrices'!$J$8:$J$11,0),MATCH('CalcEng 2'!$AE$6,'Subdecision matrices'!$K$7:$O$7,0)),0)</f>
        <v>0</v>
      </c>
      <c r="AF67" s="2">
        <f>_xlfn.IFERROR(VLOOKUP(Prioritization!M42,'Subdecision matrices'!$I$15:$K$17,3,TRUE),0)</f>
        <v>0</v>
      </c>
      <c r="AG67" s="2">
        <f>_xlfn.IFERROR(VLOOKUP(Prioritization!M42,'Subdecision matrices'!$I$15:$L$17,4,TRUE),0)</f>
        <v>0</v>
      </c>
      <c r="AH67" s="2">
        <f>_xlfn.IFERROR(VLOOKUP(Prioritization!M42,'Subdecision matrices'!$I$15:$M$17,5,TRUE),0)</f>
        <v>0</v>
      </c>
      <c r="AI67" s="2">
        <f>_xlfn.IFERROR(VLOOKUP(Prioritization!M42,'Subdecision matrices'!$I$15:$N$17,6,TRUE),0)</f>
        <v>0</v>
      </c>
      <c r="AJ67" s="2">
        <f>_xlfn.IFERROR(VLOOKUP(Prioritization!M42,'Subdecision matrices'!$I$15:$O$17,7,TRUE),0)</f>
        <v>0</v>
      </c>
      <c r="AK67" s="2">
        <f>_xlfn.IFERROR(INDEX('Subdecision matrices'!$K$22:$O$24,MATCH(Prioritization!N42,'Subdecision matrices'!$J$22:$J$24,0),MATCH($AK$6,'Subdecision matrices'!$K$21:$O$21,0)),0)</f>
        <v>0</v>
      </c>
      <c r="AL67" s="2">
        <f>_xlfn.IFERROR(INDEX('Subdecision matrices'!$K$22:$O$24,MATCH(Prioritization!N42,'Subdecision matrices'!$J$22:$J$24,0),MATCH($AL$6,'Subdecision matrices'!$K$21:$O$21,0)),0)</f>
        <v>0</v>
      </c>
      <c r="AM67" s="2">
        <f>_xlfn.IFERROR(INDEX('Subdecision matrices'!$K$22:$O$24,MATCH(Prioritization!N42,'Subdecision matrices'!$J$22:$J$24,0),MATCH($AM$6,'Subdecision matrices'!$K$21:$O$21,0)),0)</f>
        <v>0</v>
      </c>
      <c r="AN67" s="2">
        <f>_xlfn.IFERROR(INDEX('Subdecision matrices'!$K$22:$O$24,MATCH(Prioritization!N42,'Subdecision matrices'!$J$22:$J$24,0),MATCH($AN$6,'Subdecision matrices'!$K$21:$O$21,0)),0)</f>
        <v>0</v>
      </c>
      <c r="AO67" s="2">
        <f>_xlfn.IFERROR(INDEX('Subdecision matrices'!$K$22:$O$24,MATCH(Prioritization!N42,'Subdecision matrices'!$J$22:$J$24,0),MATCH($AO$6,'Subdecision matrices'!$K$21:$O$21,0)),0)</f>
        <v>0</v>
      </c>
      <c r="AP67" s="2">
        <f>_xlfn.IFERROR(INDEX('Subdecision matrices'!$K$27:$O$30,MATCH(Prioritization!O42,'Subdecision matrices'!$J$27:$J$30,0),MATCH('CalcEng 2'!$AP$6,'Subdecision matrices'!$K$27:$O$27,0)),0)</f>
        <v>0</v>
      </c>
      <c r="AQ67" s="2">
        <f>_xlfn.IFERROR(INDEX('Subdecision matrices'!$K$27:$O$30,MATCH(Prioritization!O42,'Subdecision matrices'!$J$27:$J$30,0),MATCH('CalcEng 2'!$AQ$6,'Subdecision matrices'!$K$27:$O$27,0)),0)</f>
        <v>0</v>
      </c>
      <c r="AR67" s="2">
        <f>_xlfn.IFERROR(INDEX('Subdecision matrices'!$K$27:$O$30,MATCH(Prioritization!O42,'Subdecision matrices'!$J$27:$J$30,0),MATCH('CalcEng 2'!$AR$6,'Subdecision matrices'!$K$27:$O$27,0)),0)</f>
        <v>0</v>
      </c>
      <c r="AS67" s="2">
        <f>_xlfn.IFERROR(INDEX('Subdecision matrices'!$K$27:$O$30,MATCH(Prioritization!O42,'Subdecision matrices'!$J$27:$J$30,0),MATCH('CalcEng 2'!$AS$6,'Subdecision matrices'!$K$27:$O$27,0)),0)</f>
        <v>0</v>
      </c>
      <c r="AT67" s="2">
        <f>_xlfn.IFERROR(INDEX('Subdecision matrices'!$K$27:$O$30,MATCH(Prioritization!O42,'Subdecision matrices'!$J$27:$J$30,0),MATCH('CalcEng 2'!$AT$6,'Subdecision matrices'!$K$27:$O$27,0)),0)</f>
        <v>0</v>
      </c>
      <c r="AU67" s="2">
        <f>_xlfn.IFERROR(INDEX('Subdecision matrices'!$K$34:$O$36,MATCH(Prioritization!P42,'Subdecision matrices'!$J$34:$J$36,0),MATCH('CalcEng 2'!$AU$6,'Subdecision matrices'!$K$33:$O$33,0)),0)</f>
        <v>0</v>
      </c>
      <c r="AV67" s="2">
        <f>_xlfn.IFERROR(INDEX('Subdecision matrices'!$K$34:$O$36,MATCH(Prioritization!P42,'Subdecision matrices'!$J$34:$J$36,0),MATCH('CalcEng 2'!$AV$6,'Subdecision matrices'!$K$33:$O$33,0)),0)</f>
        <v>0</v>
      </c>
      <c r="AW67" s="2">
        <f>_xlfn.IFERROR(INDEX('Subdecision matrices'!$K$34:$O$36,MATCH(Prioritization!P42,'Subdecision matrices'!$J$34:$J$36,0),MATCH('CalcEng 2'!$AW$6,'Subdecision matrices'!$K$33:$O$33,0)),0)</f>
        <v>0</v>
      </c>
      <c r="AX67" s="2">
        <f>_xlfn.IFERROR(INDEX('Subdecision matrices'!$K$34:$O$36,MATCH(Prioritization!P42,'Subdecision matrices'!$J$34:$J$36,0),MATCH('CalcEng 2'!$AX$6,'Subdecision matrices'!$K$33:$O$33,0)),0)</f>
        <v>0</v>
      </c>
      <c r="AY67" s="2">
        <f>_xlfn.IFERROR(INDEX('Subdecision matrices'!$K$34:$O$36,MATCH(Prioritization!P42,'Subdecision matrices'!$J$34:$J$36,0),MATCH('CalcEng 2'!$AY$6,'Subdecision matrices'!$K$33:$O$33,0)),0)</f>
        <v>0</v>
      </c>
      <c r="AZ67" s="2"/>
      <c r="BA67" s="2"/>
      <c r="BB67" s="110">
        <f aca="true" t="shared" si="162" ref="BB67">((B67*B68)+(G67*G68)+(L67*L68)+(Q67*Q68)+(V67*V68)+(AA67*AA68)+(AF68*AF67)+(AK67*AK68)+(AP67*AP68)+(AU67*AU68))*10</f>
        <v>0</v>
      </c>
      <c r="BC67" s="110">
        <f aca="true" t="shared" si="163" ref="BC67">((C67*C68)+(H67*H68)+(M67*M68)+(R67*R68)+(W67*W68)+(AB67*AB68)+(AG68*AG67)+(AL67*AL68)+(AQ67*AQ68)+(AV67*AV68))*10</f>
        <v>0</v>
      </c>
      <c r="BD67" s="110">
        <f aca="true" t="shared" si="164" ref="BD67">((D67*D68)+(I67*I68)+(N67*N68)+(S67*S68)+(X67*X68)+(AC67*AC68)+(AH68*AH67)+(AM67*AM68)+(AR67*AR68)+(AW67*AW68))*10</f>
        <v>0</v>
      </c>
      <c r="BE67" s="110">
        <f aca="true" t="shared" si="165" ref="BE67">((E67*E68)+(J67*J68)+(O67*O68)+(T67*T68)+(Y67*Y68)+(AD67*AD68)+(AI68*AI67)+(AN67*AN68)+(AS67*AS68)+(AX67*AX68))*10</f>
        <v>0</v>
      </c>
      <c r="BF67" s="110">
        <f aca="true" t="shared" si="166" ref="BF67">((F67*F68)+(K67*K68)+(P67*P68)+(U67*U68)+(Z67*Z68)+(AE67*AE68)+(AJ68*AJ67)+(AO67*AO68)+(AT67*AT68)+(AY67*AY68))*10</f>
        <v>0</v>
      </c>
    </row>
    <row r="68" spans="1:58" ht="15.75" thickBot="1">
      <c r="A68" s="94"/>
      <c r="B68" s="5">
        <f>'Subdecision matrices'!$S$12</f>
        <v>0.1</v>
      </c>
      <c r="C68" s="5">
        <f>'Subdecision matrices'!$S$13</f>
        <v>0.1</v>
      </c>
      <c r="D68" s="5">
        <f>'Subdecision matrices'!$S$14</f>
        <v>0.1</v>
      </c>
      <c r="E68" s="5">
        <f>'Subdecision matrices'!$S$15</f>
        <v>0.1</v>
      </c>
      <c r="F68" s="5">
        <f>'Subdecision matrices'!$S$16</f>
        <v>0.1</v>
      </c>
      <c r="G68" s="5">
        <f>'Subdecision matrices'!$T$12</f>
        <v>0.1</v>
      </c>
      <c r="H68" s="5">
        <f>'Subdecision matrices'!$T$13</f>
        <v>0.1</v>
      </c>
      <c r="I68" s="5">
        <f>'Subdecision matrices'!$T$14</f>
        <v>0.1</v>
      </c>
      <c r="J68" s="5">
        <f>'Subdecision matrices'!$T$15</f>
        <v>0.1</v>
      </c>
      <c r="K68" s="5">
        <f>'Subdecision matrices'!$T$16</f>
        <v>0.1</v>
      </c>
      <c r="L68" s="5">
        <f>'Subdecision matrices'!$U$12</f>
        <v>0.05</v>
      </c>
      <c r="M68" s="5">
        <f>'Subdecision matrices'!$U$13</f>
        <v>0.05</v>
      </c>
      <c r="N68" s="5">
        <f>'Subdecision matrices'!$U$14</f>
        <v>0.05</v>
      </c>
      <c r="O68" s="5">
        <f>'Subdecision matrices'!$U$15</f>
        <v>0.05</v>
      </c>
      <c r="P68" s="5">
        <f>'Subdecision matrices'!$U$16</f>
        <v>0.05</v>
      </c>
      <c r="Q68" s="5">
        <f>'Subdecision matrices'!$V$12</f>
        <v>0.1</v>
      </c>
      <c r="R68" s="5">
        <f>'Subdecision matrices'!$V$13</f>
        <v>0.1</v>
      </c>
      <c r="S68" s="5">
        <f>'Subdecision matrices'!$V$14</f>
        <v>0.1</v>
      </c>
      <c r="T68" s="5">
        <f>'Subdecision matrices'!$V$15</f>
        <v>0.1</v>
      </c>
      <c r="U68" s="5">
        <f>'Subdecision matrices'!$V$16</f>
        <v>0.1</v>
      </c>
      <c r="V68" s="5">
        <f>'Subdecision matrices'!$W$12</f>
        <v>0.1</v>
      </c>
      <c r="W68" s="5">
        <f>'Subdecision matrices'!$W$13</f>
        <v>0.1</v>
      </c>
      <c r="X68" s="5">
        <f>'Subdecision matrices'!$W$14</f>
        <v>0.1</v>
      </c>
      <c r="Y68" s="5">
        <f>'Subdecision matrices'!$W$15</f>
        <v>0.1</v>
      </c>
      <c r="Z68" s="5">
        <f>'Subdecision matrices'!$W$16</f>
        <v>0.1</v>
      </c>
      <c r="AA68" s="5">
        <f>'Subdecision matrices'!$X$12</f>
        <v>0.05</v>
      </c>
      <c r="AB68" s="5">
        <f>'Subdecision matrices'!$X$13</f>
        <v>0.1</v>
      </c>
      <c r="AC68" s="5">
        <f>'Subdecision matrices'!$X$14</f>
        <v>0.1</v>
      </c>
      <c r="AD68" s="5">
        <f>'Subdecision matrices'!$X$15</f>
        <v>0.1</v>
      </c>
      <c r="AE68" s="5">
        <f>'Subdecision matrices'!$X$16</f>
        <v>0.1</v>
      </c>
      <c r="AF68" s="5">
        <f>'Subdecision matrices'!$Y$12</f>
        <v>0.1</v>
      </c>
      <c r="AG68" s="5">
        <f>'Subdecision matrices'!$Y$13</f>
        <v>0.1</v>
      </c>
      <c r="AH68" s="5">
        <f>'Subdecision matrices'!$Y$14</f>
        <v>0.1</v>
      </c>
      <c r="AI68" s="5">
        <f>'Subdecision matrices'!$Y$15</f>
        <v>0.05</v>
      </c>
      <c r="AJ68" s="5">
        <f>'Subdecision matrices'!$Y$16</f>
        <v>0.05</v>
      </c>
      <c r="AK68" s="5">
        <f>'Subdecision matrices'!$Z$12</f>
        <v>0.15</v>
      </c>
      <c r="AL68" s="5">
        <f>'Subdecision matrices'!$Z$13</f>
        <v>0.15</v>
      </c>
      <c r="AM68" s="5">
        <f>'Subdecision matrices'!$Z$14</f>
        <v>0.15</v>
      </c>
      <c r="AN68" s="5">
        <f>'Subdecision matrices'!$Z$15</f>
        <v>0.15</v>
      </c>
      <c r="AO68" s="5">
        <f>'Subdecision matrices'!$Z$16</f>
        <v>0.15</v>
      </c>
      <c r="AP68" s="5">
        <f>'Subdecision matrices'!$AA$12</f>
        <v>0.1</v>
      </c>
      <c r="AQ68" s="5">
        <f>'Subdecision matrices'!$AA$13</f>
        <v>0.1</v>
      </c>
      <c r="AR68" s="5">
        <f>'Subdecision matrices'!$AA$14</f>
        <v>0.1</v>
      </c>
      <c r="AS68" s="5">
        <f>'Subdecision matrices'!$AA$15</f>
        <v>0.1</v>
      </c>
      <c r="AT68" s="5">
        <f>'Subdecision matrices'!$AA$16</f>
        <v>0.15</v>
      </c>
      <c r="AU68" s="5">
        <f>'Subdecision matrices'!$AB$12</f>
        <v>0.15</v>
      </c>
      <c r="AV68" s="5">
        <f>'Subdecision matrices'!$AB$13</f>
        <v>0.1</v>
      </c>
      <c r="AW68" s="5">
        <f>'Subdecision matrices'!$AB$14</f>
        <v>0.1</v>
      </c>
      <c r="AX68" s="5">
        <f>'Subdecision matrices'!$AB$15</f>
        <v>0.15</v>
      </c>
      <c r="AY68" s="5">
        <f>'Subdecision matrices'!$AB$16</f>
        <v>0.1</v>
      </c>
      <c r="AZ68" s="3">
        <f aca="true" t="shared" si="167" ref="AZ68">SUM(L68:AY68)</f>
        <v>4</v>
      </c>
      <c r="BA68" s="3"/>
      <c r="BB68" s="111"/>
      <c r="BC68" s="111"/>
      <c r="BD68" s="111"/>
      <c r="BE68" s="111"/>
      <c r="BF68" s="111"/>
    </row>
    <row r="69" spans="1:58" ht="15">
      <c r="A69" s="94">
        <v>32</v>
      </c>
      <c r="B69" s="19">
        <f>_xlfn.IFERROR(VLOOKUP(Prioritization!G43,'Subdecision matrices'!$B$7:$C$8,2,TRUE),0)</f>
        <v>0</v>
      </c>
      <c r="C69" s="19">
        <f>_xlfn.IFERROR(VLOOKUP(Prioritization!G43,'Subdecision matrices'!$B$7:$D$8,3,TRUE),0)</f>
        <v>0</v>
      </c>
      <c r="D69" s="19">
        <f>_xlfn.IFERROR(VLOOKUP(Prioritization!G43,'Subdecision matrices'!$B$7:$E$8,4,TRUE),0)</f>
        <v>0</v>
      </c>
      <c r="E69" s="19">
        <f>_xlfn.IFERROR(VLOOKUP(Prioritization!G43,'Subdecision matrices'!$B$7:$F$8,5,TRUE),0)</f>
        <v>0</v>
      </c>
      <c r="F69" s="19">
        <f>_xlfn.IFERROR(VLOOKUP(Prioritization!G43,'Subdecision matrices'!$B$7:$G$8,6,TRUE),0)</f>
        <v>0</v>
      </c>
      <c r="G69" s="14">
        <f>VLOOKUP(Prioritization!$H$43,'Subdecision matrices'!$B$12:$C$19,2,TRUE)</f>
        <v>0</v>
      </c>
      <c r="H69" s="14">
        <f>VLOOKUP(Prioritization!$H$43,'Subdecision matrices'!$B$12:$D$19,3,TRUE)</f>
        <v>0</v>
      </c>
      <c r="I69" s="14">
        <f>VLOOKUP(Prioritization!$H$43,'Subdecision matrices'!$B$12:$E$19,4,TRUE)</f>
        <v>0</v>
      </c>
      <c r="J69" s="14">
        <f>VLOOKUP(Prioritization!$H$43,'Subdecision matrices'!$B$12:$F$19,5,TRUE)</f>
        <v>0</v>
      </c>
      <c r="K69" s="14">
        <f>VLOOKUP(Prioritization!$H$43,'Subdecision matrices'!$B$12:$G$19,6,TRUE)</f>
        <v>0</v>
      </c>
      <c r="L69" s="2">
        <f>_xlfn.IFERROR(INDEX('Subdecision matrices'!$C$23:$G$27,MATCH(Prioritization!I43,'Subdecision matrices'!$B$23:$B$27,0),MATCH('CalcEng 2'!$L$6,'Subdecision matrices'!$C$22:$G$22,0)),0)</f>
        <v>0</v>
      </c>
      <c r="M69" s="2">
        <f>_xlfn.IFERROR(INDEX('Subdecision matrices'!$C$23:$G$27,MATCH(Prioritization!I43,'Subdecision matrices'!$B$23:$B$27,0),MATCH('CalcEng 2'!$M$6,'Subdecision matrices'!$C$30:$G$30,0)),0)</f>
        <v>0</v>
      </c>
      <c r="N69" s="2">
        <f>_xlfn.IFERROR(INDEX('Subdecision matrices'!$C$23:$G$27,MATCH(Prioritization!I43,'Subdecision matrices'!$B$23:$B$27,0),MATCH('CalcEng 2'!$N$6,'Subdecision matrices'!$C$22:$G$22,0)),0)</f>
        <v>0</v>
      </c>
      <c r="O69" s="2">
        <f>_xlfn.IFERROR(INDEX('Subdecision matrices'!$C$23:$G$27,MATCH(Prioritization!I43,'Subdecision matrices'!$B$23:$B$27,0),MATCH('CalcEng 2'!$O$6,'Subdecision matrices'!$C$22:$G$22,0)),0)</f>
        <v>0</v>
      </c>
      <c r="P69" s="2">
        <f>_xlfn.IFERROR(INDEX('Subdecision matrices'!$C$23:$G$27,MATCH(Prioritization!I43,'Subdecision matrices'!$B$23:$B$27,0),MATCH('CalcEng 2'!$P$6,'Subdecision matrices'!$C$22:$G$22,0)),0)</f>
        <v>0</v>
      </c>
      <c r="Q69" s="2">
        <f>_xlfn.IFERROR(INDEX('Subdecision matrices'!$C$31:$G$33,MATCH(Prioritization!J43,'Subdecision matrices'!$B$31:$B$33,0),MATCH('CalcEng 2'!$Q$6,'Subdecision matrices'!$C$30:$G$30,0)),0)</f>
        <v>0</v>
      </c>
      <c r="R69" s="2">
        <f>_xlfn.IFERROR(INDEX('Subdecision matrices'!$C$31:$G$33,MATCH(Prioritization!J43,'Subdecision matrices'!$B$31:$B$33,0),MATCH('CalcEng 2'!$R$6,'Subdecision matrices'!$C$30:$G$30,0)),0)</f>
        <v>0</v>
      </c>
      <c r="S69" s="2">
        <f>_xlfn.IFERROR(INDEX('Subdecision matrices'!$C$31:$G$33,MATCH(Prioritization!J43,'Subdecision matrices'!$B$31:$B$33,0),MATCH('CalcEng 2'!$S$6,'Subdecision matrices'!$C$30:$G$30,0)),0)</f>
        <v>0</v>
      </c>
      <c r="T69" s="2">
        <f>_xlfn.IFERROR(INDEX('Subdecision matrices'!$C$31:$G$33,MATCH(Prioritization!J43,'Subdecision matrices'!$B$31:$B$33,0),MATCH('CalcEng 2'!$T$6,'Subdecision matrices'!$C$30:$G$30,0)),0)</f>
        <v>0</v>
      </c>
      <c r="U69" s="2">
        <f>_xlfn.IFERROR(INDEX('Subdecision matrices'!$C$31:$G$33,MATCH(Prioritization!J43,'Subdecision matrices'!$B$31:$B$33,0),MATCH('CalcEng 2'!$U$6,'Subdecision matrices'!$C$30:$G$30,0)),0)</f>
        <v>0</v>
      </c>
      <c r="V69" s="2">
        <f>_xlfn.IFERROR(VLOOKUP(Prioritization!K43,'Subdecision matrices'!$A$37:$C$41,3,TRUE),0)</f>
        <v>0</v>
      </c>
      <c r="W69" s="2">
        <f>_xlfn.IFERROR(VLOOKUP(Prioritization!K43,'Subdecision matrices'!$A$37:$D$41,4),0)</f>
        <v>0</v>
      </c>
      <c r="X69" s="2">
        <f>_xlfn.IFERROR(VLOOKUP(Prioritization!K43,'Subdecision matrices'!$A$37:$E$41,5),0)</f>
        <v>0</v>
      </c>
      <c r="Y69" s="2">
        <f>_xlfn.IFERROR(VLOOKUP(Prioritization!K43,'Subdecision matrices'!$A$37:$F$41,6),0)</f>
        <v>0</v>
      </c>
      <c r="Z69" s="2">
        <f>_xlfn.IFERROR(VLOOKUP(Prioritization!K43,'Subdecision matrices'!$A$37:$G$41,7),0)</f>
        <v>0</v>
      </c>
      <c r="AA69" s="2">
        <f>_xlfn.IFERROR(INDEX('Subdecision matrices'!$K$8:$O$11,MATCH(Prioritization!L43,'Subdecision matrices'!$J$8:$J$11,0),MATCH('CalcEng 2'!$AA$6,'Subdecision matrices'!$K$7:$O$7,0)),0)</f>
        <v>0</v>
      </c>
      <c r="AB69" s="2">
        <f>_xlfn.IFERROR(INDEX('Subdecision matrices'!$K$8:$O$11,MATCH(Prioritization!L43,'Subdecision matrices'!$J$8:$J$11,0),MATCH('CalcEng 2'!$AB$6,'Subdecision matrices'!$K$7:$O$7,0)),0)</f>
        <v>0</v>
      </c>
      <c r="AC69" s="2">
        <f>_xlfn.IFERROR(INDEX('Subdecision matrices'!$K$8:$O$11,MATCH(Prioritization!L43,'Subdecision matrices'!$J$8:$J$11,0),MATCH('CalcEng 2'!$AC$6,'Subdecision matrices'!$K$7:$O$7,0)),0)</f>
        <v>0</v>
      </c>
      <c r="AD69" s="2">
        <f>_xlfn.IFERROR(INDEX('Subdecision matrices'!$K$8:$O$11,MATCH(Prioritization!L43,'Subdecision matrices'!$J$8:$J$11,0),MATCH('CalcEng 2'!$AD$6,'Subdecision matrices'!$K$7:$O$7,0)),0)</f>
        <v>0</v>
      </c>
      <c r="AE69" s="2">
        <f>_xlfn.IFERROR(INDEX('Subdecision matrices'!$K$8:$O$11,MATCH(Prioritization!L43,'Subdecision matrices'!$J$8:$J$11,0),MATCH('CalcEng 2'!$AE$6,'Subdecision matrices'!$K$7:$O$7,0)),0)</f>
        <v>0</v>
      </c>
      <c r="AF69" s="2">
        <f>_xlfn.IFERROR(VLOOKUP(Prioritization!M43,'Subdecision matrices'!$I$15:$K$17,3,TRUE),0)</f>
        <v>0</v>
      </c>
      <c r="AG69" s="2">
        <f>_xlfn.IFERROR(VLOOKUP(Prioritization!M43,'Subdecision matrices'!$I$15:$L$17,4,TRUE),0)</f>
        <v>0</v>
      </c>
      <c r="AH69" s="2">
        <f>_xlfn.IFERROR(VLOOKUP(Prioritization!M43,'Subdecision matrices'!$I$15:$M$17,5,TRUE),0)</f>
        <v>0</v>
      </c>
      <c r="AI69" s="2">
        <f>_xlfn.IFERROR(VLOOKUP(Prioritization!M43,'Subdecision matrices'!$I$15:$N$17,6,TRUE),0)</f>
        <v>0</v>
      </c>
      <c r="AJ69" s="2">
        <f>_xlfn.IFERROR(VLOOKUP(Prioritization!M43,'Subdecision matrices'!$I$15:$O$17,7,TRUE),0)</f>
        <v>0</v>
      </c>
      <c r="AK69" s="2">
        <f>_xlfn.IFERROR(INDEX('Subdecision matrices'!$K$22:$O$24,MATCH(Prioritization!N43,'Subdecision matrices'!$J$22:$J$24,0),MATCH($AK$6,'Subdecision matrices'!$K$21:$O$21,0)),0)</f>
        <v>0</v>
      </c>
      <c r="AL69" s="2">
        <f>_xlfn.IFERROR(INDEX('Subdecision matrices'!$K$22:$O$24,MATCH(Prioritization!N43,'Subdecision matrices'!$J$22:$J$24,0),MATCH($AL$6,'Subdecision matrices'!$K$21:$O$21,0)),0)</f>
        <v>0</v>
      </c>
      <c r="AM69" s="2">
        <f>_xlfn.IFERROR(INDEX('Subdecision matrices'!$K$22:$O$24,MATCH(Prioritization!N43,'Subdecision matrices'!$J$22:$J$24,0),MATCH($AM$6,'Subdecision matrices'!$K$21:$O$21,0)),0)</f>
        <v>0</v>
      </c>
      <c r="AN69" s="2">
        <f>_xlfn.IFERROR(INDEX('Subdecision matrices'!$K$22:$O$24,MATCH(Prioritization!N43,'Subdecision matrices'!$J$22:$J$24,0),MATCH($AN$6,'Subdecision matrices'!$K$21:$O$21,0)),0)</f>
        <v>0</v>
      </c>
      <c r="AO69" s="2">
        <f>_xlfn.IFERROR(INDEX('Subdecision matrices'!$K$22:$O$24,MATCH(Prioritization!N43,'Subdecision matrices'!$J$22:$J$24,0),MATCH($AO$6,'Subdecision matrices'!$K$21:$O$21,0)),0)</f>
        <v>0</v>
      </c>
      <c r="AP69" s="2">
        <f>_xlfn.IFERROR(INDEX('Subdecision matrices'!$K$27:$O$30,MATCH(Prioritization!O43,'Subdecision matrices'!$J$27:$J$30,0),MATCH('CalcEng 2'!$AP$6,'Subdecision matrices'!$K$27:$O$27,0)),0)</f>
        <v>0</v>
      </c>
      <c r="AQ69" s="2">
        <f>_xlfn.IFERROR(INDEX('Subdecision matrices'!$K$27:$O$30,MATCH(Prioritization!O43,'Subdecision matrices'!$J$27:$J$30,0),MATCH('CalcEng 2'!$AQ$6,'Subdecision matrices'!$K$27:$O$27,0)),0)</f>
        <v>0</v>
      </c>
      <c r="AR69" s="2">
        <f>_xlfn.IFERROR(INDEX('Subdecision matrices'!$K$27:$O$30,MATCH(Prioritization!O43,'Subdecision matrices'!$J$27:$J$30,0),MATCH('CalcEng 2'!$AR$6,'Subdecision matrices'!$K$27:$O$27,0)),0)</f>
        <v>0</v>
      </c>
      <c r="AS69" s="2">
        <f>_xlfn.IFERROR(INDEX('Subdecision matrices'!$K$27:$O$30,MATCH(Prioritization!O43,'Subdecision matrices'!$J$27:$J$30,0),MATCH('CalcEng 2'!$AS$6,'Subdecision matrices'!$K$27:$O$27,0)),0)</f>
        <v>0</v>
      </c>
      <c r="AT69" s="2">
        <f>_xlfn.IFERROR(INDEX('Subdecision matrices'!$K$27:$O$30,MATCH(Prioritization!O43,'Subdecision matrices'!$J$27:$J$30,0),MATCH('CalcEng 2'!$AT$6,'Subdecision matrices'!$K$27:$O$27,0)),0)</f>
        <v>0</v>
      </c>
      <c r="AU69" s="2">
        <f>_xlfn.IFERROR(INDEX('Subdecision matrices'!$K$34:$O$36,MATCH(Prioritization!P43,'Subdecision matrices'!$J$34:$J$36,0),MATCH('CalcEng 2'!$AU$6,'Subdecision matrices'!$K$33:$O$33,0)),0)</f>
        <v>0</v>
      </c>
      <c r="AV69" s="2">
        <f>_xlfn.IFERROR(INDEX('Subdecision matrices'!$K$34:$O$36,MATCH(Prioritization!P43,'Subdecision matrices'!$J$34:$J$36,0),MATCH('CalcEng 2'!$AV$6,'Subdecision matrices'!$K$33:$O$33,0)),0)</f>
        <v>0</v>
      </c>
      <c r="AW69" s="2">
        <f>_xlfn.IFERROR(INDEX('Subdecision matrices'!$K$34:$O$36,MATCH(Prioritization!P43,'Subdecision matrices'!$J$34:$J$36,0),MATCH('CalcEng 2'!$AW$6,'Subdecision matrices'!$K$33:$O$33,0)),0)</f>
        <v>0</v>
      </c>
      <c r="AX69" s="2">
        <f>_xlfn.IFERROR(INDEX('Subdecision matrices'!$K$34:$O$36,MATCH(Prioritization!P43,'Subdecision matrices'!$J$34:$J$36,0),MATCH('CalcEng 2'!$AX$6,'Subdecision matrices'!$K$33:$O$33,0)),0)</f>
        <v>0</v>
      </c>
      <c r="AY69" s="2">
        <f>_xlfn.IFERROR(INDEX('Subdecision matrices'!$K$34:$O$36,MATCH(Prioritization!P43,'Subdecision matrices'!$J$34:$J$36,0),MATCH('CalcEng 2'!$AY$6,'Subdecision matrices'!$K$33:$O$33,0)),0)</f>
        <v>0</v>
      </c>
      <c r="AZ69" s="2"/>
      <c r="BA69" s="2"/>
      <c r="BB69" s="110">
        <f aca="true" t="shared" si="168" ref="BB69">((B69*B70)+(G69*G70)+(L69*L70)+(Q69*Q70)+(V69*V70)+(AA69*AA70)+(AF70*AF69)+(AK69*AK70)+(AP69*AP70)+(AU69*AU70))*10</f>
        <v>0</v>
      </c>
      <c r="BC69" s="110">
        <f aca="true" t="shared" si="169" ref="BC69">((C69*C70)+(H69*H70)+(M69*M70)+(R69*R70)+(W69*W70)+(AB69*AB70)+(AG70*AG69)+(AL69*AL70)+(AQ69*AQ70)+(AV69*AV70))*10</f>
        <v>0</v>
      </c>
      <c r="BD69" s="110">
        <f aca="true" t="shared" si="170" ref="BD69">((D69*D70)+(I69*I70)+(N69*N70)+(S69*S70)+(X69*X70)+(AC69*AC70)+(AH70*AH69)+(AM69*AM70)+(AR69*AR70)+(AW69*AW70))*10</f>
        <v>0</v>
      </c>
      <c r="BE69" s="110">
        <f aca="true" t="shared" si="171" ref="BE69">((E69*E70)+(J69*J70)+(O69*O70)+(T69*T70)+(Y69*Y70)+(AD69*AD70)+(AI70*AI69)+(AN69*AN70)+(AS69*AS70)+(AX69*AX70))*10</f>
        <v>0</v>
      </c>
      <c r="BF69" s="110">
        <f aca="true" t="shared" si="172" ref="BF69">((F69*F70)+(K69*K70)+(P69*P70)+(U69*U70)+(Z69*Z70)+(AE69*AE70)+(AJ70*AJ69)+(AO69*AO70)+(AT69*AT70)+(AY69*AY70))*10</f>
        <v>0</v>
      </c>
    </row>
    <row r="70" spans="1:58" ht="15.75" thickBot="1">
      <c r="A70" s="94"/>
      <c r="B70" s="5">
        <f>'Subdecision matrices'!$S$12</f>
        <v>0.1</v>
      </c>
      <c r="C70" s="5">
        <f>'Subdecision matrices'!$S$13</f>
        <v>0.1</v>
      </c>
      <c r="D70" s="5">
        <f>'Subdecision matrices'!$S$14</f>
        <v>0.1</v>
      </c>
      <c r="E70" s="5">
        <f>'Subdecision matrices'!$S$15</f>
        <v>0.1</v>
      </c>
      <c r="F70" s="5">
        <f>'Subdecision matrices'!$S$16</f>
        <v>0.1</v>
      </c>
      <c r="G70" s="5">
        <f>'Subdecision matrices'!$T$12</f>
        <v>0.1</v>
      </c>
      <c r="H70" s="5">
        <f>'Subdecision matrices'!$T$13</f>
        <v>0.1</v>
      </c>
      <c r="I70" s="5">
        <f>'Subdecision matrices'!$T$14</f>
        <v>0.1</v>
      </c>
      <c r="J70" s="5">
        <f>'Subdecision matrices'!$T$15</f>
        <v>0.1</v>
      </c>
      <c r="K70" s="5">
        <f>'Subdecision matrices'!$T$16</f>
        <v>0.1</v>
      </c>
      <c r="L70" s="5">
        <f>'Subdecision matrices'!$U$12</f>
        <v>0.05</v>
      </c>
      <c r="M70" s="5">
        <f>'Subdecision matrices'!$U$13</f>
        <v>0.05</v>
      </c>
      <c r="N70" s="5">
        <f>'Subdecision matrices'!$U$14</f>
        <v>0.05</v>
      </c>
      <c r="O70" s="5">
        <f>'Subdecision matrices'!$U$15</f>
        <v>0.05</v>
      </c>
      <c r="P70" s="5">
        <f>'Subdecision matrices'!$U$16</f>
        <v>0.05</v>
      </c>
      <c r="Q70" s="5">
        <f>'Subdecision matrices'!$V$12</f>
        <v>0.1</v>
      </c>
      <c r="R70" s="5">
        <f>'Subdecision matrices'!$V$13</f>
        <v>0.1</v>
      </c>
      <c r="S70" s="5">
        <f>'Subdecision matrices'!$V$14</f>
        <v>0.1</v>
      </c>
      <c r="T70" s="5">
        <f>'Subdecision matrices'!$V$15</f>
        <v>0.1</v>
      </c>
      <c r="U70" s="5">
        <f>'Subdecision matrices'!$V$16</f>
        <v>0.1</v>
      </c>
      <c r="V70" s="5">
        <f>'Subdecision matrices'!$W$12</f>
        <v>0.1</v>
      </c>
      <c r="W70" s="5">
        <f>'Subdecision matrices'!$W$13</f>
        <v>0.1</v>
      </c>
      <c r="X70" s="5">
        <f>'Subdecision matrices'!$W$14</f>
        <v>0.1</v>
      </c>
      <c r="Y70" s="5">
        <f>'Subdecision matrices'!$W$15</f>
        <v>0.1</v>
      </c>
      <c r="Z70" s="5">
        <f>'Subdecision matrices'!$W$16</f>
        <v>0.1</v>
      </c>
      <c r="AA70" s="5">
        <f>'Subdecision matrices'!$X$12</f>
        <v>0.05</v>
      </c>
      <c r="AB70" s="5">
        <f>'Subdecision matrices'!$X$13</f>
        <v>0.1</v>
      </c>
      <c r="AC70" s="5">
        <f>'Subdecision matrices'!$X$14</f>
        <v>0.1</v>
      </c>
      <c r="AD70" s="5">
        <f>'Subdecision matrices'!$X$15</f>
        <v>0.1</v>
      </c>
      <c r="AE70" s="5">
        <f>'Subdecision matrices'!$X$16</f>
        <v>0.1</v>
      </c>
      <c r="AF70" s="5">
        <f>'Subdecision matrices'!$Y$12</f>
        <v>0.1</v>
      </c>
      <c r="AG70" s="5">
        <f>'Subdecision matrices'!$Y$13</f>
        <v>0.1</v>
      </c>
      <c r="AH70" s="5">
        <f>'Subdecision matrices'!$Y$14</f>
        <v>0.1</v>
      </c>
      <c r="AI70" s="5">
        <f>'Subdecision matrices'!$Y$15</f>
        <v>0.05</v>
      </c>
      <c r="AJ70" s="5">
        <f>'Subdecision matrices'!$Y$16</f>
        <v>0.05</v>
      </c>
      <c r="AK70" s="5">
        <f>'Subdecision matrices'!$Z$12</f>
        <v>0.15</v>
      </c>
      <c r="AL70" s="5">
        <f>'Subdecision matrices'!$Z$13</f>
        <v>0.15</v>
      </c>
      <c r="AM70" s="5">
        <f>'Subdecision matrices'!$Z$14</f>
        <v>0.15</v>
      </c>
      <c r="AN70" s="5">
        <f>'Subdecision matrices'!$Z$15</f>
        <v>0.15</v>
      </c>
      <c r="AO70" s="5">
        <f>'Subdecision matrices'!$Z$16</f>
        <v>0.15</v>
      </c>
      <c r="AP70" s="5">
        <f>'Subdecision matrices'!$AA$12</f>
        <v>0.1</v>
      </c>
      <c r="AQ70" s="5">
        <f>'Subdecision matrices'!$AA$13</f>
        <v>0.1</v>
      </c>
      <c r="AR70" s="5">
        <f>'Subdecision matrices'!$AA$14</f>
        <v>0.1</v>
      </c>
      <c r="AS70" s="5">
        <f>'Subdecision matrices'!$AA$15</f>
        <v>0.1</v>
      </c>
      <c r="AT70" s="5">
        <f>'Subdecision matrices'!$AA$16</f>
        <v>0.15</v>
      </c>
      <c r="AU70" s="5">
        <f>'Subdecision matrices'!$AB$12</f>
        <v>0.15</v>
      </c>
      <c r="AV70" s="5">
        <f>'Subdecision matrices'!$AB$13</f>
        <v>0.1</v>
      </c>
      <c r="AW70" s="5">
        <f>'Subdecision matrices'!$AB$14</f>
        <v>0.1</v>
      </c>
      <c r="AX70" s="5">
        <f>'Subdecision matrices'!$AB$15</f>
        <v>0.15</v>
      </c>
      <c r="AY70" s="5">
        <f>'Subdecision matrices'!$AB$16</f>
        <v>0.1</v>
      </c>
      <c r="AZ70" s="3">
        <f aca="true" t="shared" si="173" ref="AZ70">SUM(L70:AY70)</f>
        <v>4</v>
      </c>
      <c r="BA70" s="3"/>
      <c r="BB70" s="111"/>
      <c r="BC70" s="111"/>
      <c r="BD70" s="111"/>
      <c r="BE70" s="111"/>
      <c r="BF70" s="111"/>
    </row>
    <row r="71" spans="1:58" ht="15">
      <c r="A71" s="94">
        <v>33</v>
      </c>
      <c r="B71" s="19">
        <f>_xlfn.IFERROR(VLOOKUP(Prioritization!G44,'Subdecision matrices'!$B$7:$C$8,2,TRUE),0)</f>
        <v>0</v>
      </c>
      <c r="C71" s="19">
        <f>_xlfn.IFERROR(VLOOKUP(Prioritization!G44,'Subdecision matrices'!$B$7:$D$8,3,TRUE),0)</f>
        <v>0</v>
      </c>
      <c r="D71" s="19">
        <f>_xlfn.IFERROR(VLOOKUP(Prioritization!G44,'Subdecision matrices'!$B$7:$E$8,4,TRUE),0)</f>
        <v>0</v>
      </c>
      <c r="E71" s="19">
        <f>_xlfn.IFERROR(VLOOKUP(Prioritization!G44,'Subdecision matrices'!$B$7:$F$8,5,TRUE),0)</f>
        <v>0</v>
      </c>
      <c r="F71" s="19">
        <f>_xlfn.IFERROR(VLOOKUP(Prioritization!G44,'Subdecision matrices'!$B$7:$G$8,6,TRUE),0)</f>
        <v>0</v>
      </c>
      <c r="G71" s="14">
        <f>VLOOKUP(Prioritization!$H$44,'Subdecision matrices'!$B$12:$C$19,2,TRUE)</f>
        <v>0</v>
      </c>
      <c r="H71" s="14">
        <f>VLOOKUP(Prioritization!$H$44,'Subdecision matrices'!$B$12:$D$19,3,TRUE)</f>
        <v>0</v>
      </c>
      <c r="I71" s="14">
        <f>VLOOKUP(Prioritization!$H$44,'Subdecision matrices'!$B$12:$E$19,4,TRUE)</f>
        <v>0</v>
      </c>
      <c r="J71" s="14">
        <f>VLOOKUP(Prioritization!$H$44,'Subdecision matrices'!$B$12:$F$19,5,TRUE)</f>
        <v>0</v>
      </c>
      <c r="K71" s="14">
        <f>VLOOKUP(Prioritization!$H$44,'Subdecision matrices'!$B$12:$G$19,6,TRUE)</f>
        <v>0</v>
      </c>
      <c r="L71" s="2">
        <f>_xlfn.IFERROR(INDEX('Subdecision matrices'!$C$23:$G$27,MATCH(Prioritization!I44,'Subdecision matrices'!$B$23:$B$27,0),MATCH('CalcEng 2'!$L$6,'Subdecision matrices'!$C$22:$G$22,0)),0)</f>
        <v>0</v>
      </c>
      <c r="M71" s="2">
        <f>_xlfn.IFERROR(INDEX('Subdecision matrices'!$C$23:$G$27,MATCH(Prioritization!I44,'Subdecision matrices'!$B$23:$B$27,0),MATCH('CalcEng 2'!$M$6,'Subdecision matrices'!$C$30:$G$30,0)),0)</f>
        <v>0</v>
      </c>
      <c r="N71" s="2">
        <f>_xlfn.IFERROR(INDEX('Subdecision matrices'!$C$23:$G$27,MATCH(Prioritization!I44,'Subdecision matrices'!$B$23:$B$27,0),MATCH('CalcEng 2'!$N$6,'Subdecision matrices'!$C$22:$G$22,0)),0)</f>
        <v>0</v>
      </c>
      <c r="O71" s="2">
        <f>_xlfn.IFERROR(INDEX('Subdecision matrices'!$C$23:$G$27,MATCH(Prioritization!I44,'Subdecision matrices'!$B$23:$B$27,0),MATCH('CalcEng 2'!$O$6,'Subdecision matrices'!$C$22:$G$22,0)),0)</f>
        <v>0</v>
      </c>
      <c r="P71" s="2">
        <f>_xlfn.IFERROR(INDEX('Subdecision matrices'!$C$23:$G$27,MATCH(Prioritization!I44,'Subdecision matrices'!$B$23:$B$27,0),MATCH('CalcEng 2'!$P$6,'Subdecision matrices'!$C$22:$G$22,0)),0)</f>
        <v>0</v>
      </c>
      <c r="Q71" s="2">
        <f>_xlfn.IFERROR(INDEX('Subdecision matrices'!$C$31:$G$33,MATCH(Prioritization!J44,'Subdecision matrices'!$B$31:$B$33,0),MATCH('CalcEng 2'!$Q$6,'Subdecision matrices'!$C$30:$G$30,0)),0)</f>
        <v>0</v>
      </c>
      <c r="R71" s="2">
        <f>_xlfn.IFERROR(INDEX('Subdecision matrices'!$C$31:$G$33,MATCH(Prioritization!J44,'Subdecision matrices'!$B$31:$B$33,0),MATCH('CalcEng 2'!$R$6,'Subdecision matrices'!$C$30:$G$30,0)),0)</f>
        <v>0</v>
      </c>
      <c r="S71" s="2">
        <f>_xlfn.IFERROR(INDEX('Subdecision matrices'!$C$31:$G$33,MATCH(Prioritization!J44,'Subdecision matrices'!$B$31:$B$33,0),MATCH('CalcEng 2'!$S$6,'Subdecision matrices'!$C$30:$G$30,0)),0)</f>
        <v>0</v>
      </c>
      <c r="T71" s="2">
        <f>_xlfn.IFERROR(INDEX('Subdecision matrices'!$C$31:$G$33,MATCH(Prioritization!J44,'Subdecision matrices'!$B$31:$B$33,0),MATCH('CalcEng 2'!$T$6,'Subdecision matrices'!$C$30:$G$30,0)),0)</f>
        <v>0</v>
      </c>
      <c r="U71" s="2">
        <f>_xlfn.IFERROR(INDEX('Subdecision matrices'!$C$31:$G$33,MATCH(Prioritization!J44,'Subdecision matrices'!$B$31:$B$33,0),MATCH('CalcEng 2'!$U$6,'Subdecision matrices'!$C$30:$G$30,0)),0)</f>
        <v>0</v>
      </c>
      <c r="V71" s="2">
        <f>_xlfn.IFERROR(VLOOKUP(Prioritization!K44,'Subdecision matrices'!$A$37:$C$41,3,TRUE),0)</f>
        <v>0</v>
      </c>
      <c r="W71" s="2">
        <f>_xlfn.IFERROR(VLOOKUP(Prioritization!K44,'Subdecision matrices'!$A$37:$D$41,4),0)</f>
        <v>0</v>
      </c>
      <c r="X71" s="2">
        <f>_xlfn.IFERROR(VLOOKUP(Prioritization!K44,'Subdecision matrices'!$A$37:$E$41,5),0)</f>
        <v>0</v>
      </c>
      <c r="Y71" s="2">
        <f>_xlfn.IFERROR(VLOOKUP(Prioritization!K44,'Subdecision matrices'!$A$37:$F$41,6),0)</f>
        <v>0</v>
      </c>
      <c r="Z71" s="2">
        <f>_xlfn.IFERROR(VLOOKUP(Prioritization!K44,'Subdecision matrices'!$A$37:$G$41,7),0)</f>
        <v>0</v>
      </c>
      <c r="AA71" s="2">
        <f>_xlfn.IFERROR(INDEX('Subdecision matrices'!$K$8:$O$11,MATCH(Prioritization!L44,'Subdecision matrices'!$J$8:$J$11,0),MATCH('CalcEng 2'!$AA$6,'Subdecision matrices'!$K$7:$O$7,0)),0)</f>
        <v>0</v>
      </c>
      <c r="AB71" s="2">
        <f>_xlfn.IFERROR(INDEX('Subdecision matrices'!$K$8:$O$11,MATCH(Prioritization!L44,'Subdecision matrices'!$J$8:$J$11,0),MATCH('CalcEng 2'!$AB$6,'Subdecision matrices'!$K$7:$O$7,0)),0)</f>
        <v>0</v>
      </c>
      <c r="AC71" s="2">
        <f>_xlfn.IFERROR(INDEX('Subdecision matrices'!$K$8:$O$11,MATCH(Prioritization!L44,'Subdecision matrices'!$J$8:$J$11,0),MATCH('CalcEng 2'!$AC$6,'Subdecision matrices'!$K$7:$O$7,0)),0)</f>
        <v>0</v>
      </c>
      <c r="AD71" s="2">
        <f>_xlfn.IFERROR(INDEX('Subdecision matrices'!$K$8:$O$11,MATCH(Prioritization!L44,'Subdecision matrices'!$J$8:$J$11,0),MATCH('CalcEng 2'!$AD$6,'Subdecision matrices'!$K$7:$O$7,0)),0)</f>
        <v>0</v>
      </c>
      <c r="AE71" s="2">
        <f>_xlfn.IFERROR(INDEX('Subdecision matrices'!$K$8:$O$11,MATCH(Prioritization!L44,'Subdecision matrices'!$J$8:$J$11,0),MATCH('CalcEng 2'!$AE$6,'Subdecision matrices'!$K$7:$O$7,0)),0)</f>
        <v>0</v>
      </c>
      <c r="AF71" s="2">
        <f>_xlfn.IFERROR(VLOOKUP(Prioritization!M44,'Subdecision matrices'!$I$15:$K$17,3,TRUE),0)</f>
        <v>0</v>
      </c>
      <c r="AG71" s="2">
        <f>_xlfn.IFERROR(VLOOKUP(Prioritization!M44,'Subdecision matrices'!$I$15:$L$17,4,TRUE),0)</f>
        <v>0</v>
      </c>
      <c r="AH71" s="2">
        <f>_xlfn.IFERROR(VLOOKUP(Prioritization!M44,'Subdecision matrices'!$I$15:$M$17,5,TRUE),0)</f>
        <v>0</v>
      </c>
      <c r="AI71" s="2">
        <f>_xlfn.IFERROR(VLOOKUP(Prioritization!M44,'Subdecision matrices'!$I$15:$N$17,6,TRUE),0)</f>
        <v>0</v>
      </c>
      <c r="AJ71" s="2">
        <f>_xlfn.IFERROR(VLOOKUP(Prioritization!M44,'Subdecision matrices'!$I$15:$O$17,7,TRUE),0)</f>
        <v>0</v>
      </c>
      <c r="AK71" s="2">
        <f>_xlfn.IFERROR(INDEX('Subdecision matrices'!$K$22:$O$24,MATCH(Prioritization!N44,'Subdecision matrices'!$J$22:$J$24,0),MATCH($AK$6,'Subdecision matrices'!$K$21:$O$21,0)),0)</f>
        <v>0</v>
      </c>
      <c r="AL71" s="2">
        <f>_xlfn.IFERROR(INDEX('Subdecision matrices'!$K$22:$O$24,MATCH(Prioritization!N44,'Subdecision matrices'!$J$22:$J$24,0),MATCH($AL$6,'Subdecision matrices'!$K$21:$O$21,0)),0)</f>
        <v>0</v>
      </c>
      <c r="AM71" s="2">
        <f>_xlfn.IFERROR(INDEX('Subdecision matrices'!$K$22:$O$24,MATCH(Prioritization!N44,'Subdecision matrices'!$J$22:$J$24,0),MATCH($AM$6,'Subdecision matrices'!$K$21:$O$21,0)),0)</f>
        <v>0</v>
      </c>
      <c r="AN71" s="2">
        <f>_xlfn.IFERROR(INDEX('Subdecision matrices'!$K$22:$O$24,MATCH(Prioritization!N44,'Subdecision matrices'!$J$22:$J$24,0),MATCH($AN$6,'Subdecision matrices'!$K$21:$O$21,0)),0)</f>
        <v>0</v>
      </c>
      <c r="AO71" s="2">
        <f>_xlfn.IFERROR(INDEX('Subdecision matrices'!$K$22:$O$24,MATCH(Prioritization!N44,'Subdecision matrices'!$J$22:$J$24,0),MATCH($AO$6,'Subdecision matrices'!$K$21:$O$21,0)),0)</f>
        <v>0</v>
      </c>
      <c r="AP71" s="2">
        <f>_xlfn.IFERROR(INDEX('Subdecision matrices'!$K$27:$O$30,MATCH(Prioritization!O44,'Subdecision matrices'!$J$27:$J$30,0),MATCH('CalcEng 2'!$AP$6,'Subdecision matrices'!$K$27:$O$27,0)),0)</f>
        <v>0</v>
      </c>
      <c r="AQ71" s="2">
        <f>_xlfn.IFERROR(INDEX('Subdecision matrices'!$K$27:$O$30,MATCH(Prioritization!O44,'Subdecision matrices'!$J$27:$J$30,0),MATCH('CalcEng 2'!$AQ$6,'Subdecision matrices'!$K$27:$O$27,0)),0)</f>
        <v>0</v>
      </c>
      <c r="AR71" s="2">
        <f>_xlfn.IFERROR(INDEX('Subdecision matrices'!$K$27:$O$30,MATCH(Prioritization!O44,'Subdecision matrices'!$J$27:$J$30,0),MATCH('CalcEng 2'!$AR$6,'Subdecision matrices'!$K$27:$O$27,0)),0)</f>
        <v>0</v>
      </c>
      <c r="AS71" s="2">
        <f>_xlfn.IFERROR(INDEX('Subdecision matrices'!$K$27:$O$30,MATCH(Prioritization!O44,'Subdecision matrices'!$J$27:$J$30,0),MATCH('CalcEng 2'!$AS$6,'Subdecision matrices'!$K$27:$O$27,0)),0)</f>
        <v>0</v>
      </c>
      <c r="AT71" s="2">
        <f>_xlfn.IFERROR(INDEX('Subdecision matrices'!$K$27:$O$30,MATCH(Prioritization!O44,'Subdecision matrices'!$J$27:$J$30,0),MATCH('CalcEng 2'!$AT$6,'Subdecision matrices'!$K$27:$O$27,0)),0)</f>
        <v>0</v>
      </c>
      <c r="AU71" s="2">
        <f>_xlfn.IFERROR(INDEX('Subdecision matrices'!$K$34:$O$36,MATCH(Prioritization!P44,'Subdecision matrices'!$J$34:$J$36,0),MATCH('CalcEng 2'!$AU$6,'Subdecision matrices'!$K$33:$O$33,0)),0)</f>
        <v>0</v>
      </c>
      <c r="AV71" s="2">
        <f>_xlfn.IFERROR(INDEX('Subdecision matrices'!$K$34:$O$36,MATCH(Prioritization!P44,'Subdecision matrices'!$J$34:$J$36,0),MATCH('CalcEng 2'!$AV$6,'Subdecision matrices'!$K$33:$O$33,0)),0)</f>
        <v>0</v>
      </c>
      <c r="AW71" s="2">
        <f>_xlfn.IFERROR(INDEX('Subdecision matrices'!$K$34:$O$36,MATCH(Prioritization!P44,'Subdecision matrices'!$J$34:$J$36,0),MATCH('CalcEng 2'!$AW$6,'Subdecision matrices'!$K$33:$O$33,0)),0)</f>
        <v>0</v>
      </c>
      <c r="AX71" s="2">
        <f>_xlfn.IFERROR(INDEX('Subdecision matrices'!$K$34:$O$36,MATCH(Prioritization!P44,'Subdecision matrices'!$J$34:$J$36,0),MATCH('CalcEng 2'!$AX$6,'Subdecision matrices'!$K$33:$O$33,0)),0)</f>
        <v>0</v>
      </c>
      <c r="AY71" s="2">
        <f>_xlfn.IFERROR(INDEX('Subdecision matrices'!$K$34:$O$36,MATCH(Prioritization!P44,'Subdecision matrices'!$J$34:$J$36,0),MATCH('CalcEng 2'!$AY$6,'Subdecision matrices'!$K$33:$O$33,0)),0)</f>
        <v>0</v>
      </c>
      <c r="AZ71" s="2"/>
      <c r="BA71" s="2"/>
      <c r="BB71" s="110">
        <f aca="true" t="shared" si="174" ref="BB71">((B71*B72)+(G71*G72)+(L71*L72)+(Q71*Q72)+(V71*V72)+(AA71*AA72)+(AF72*AF71)+(AK71*AK72)+(AP71*AP72)+(AU71*AU72))*10</f>
        <v>0</v>
      </c>
      <c r="BC71" s="110">
        <f aca="true" t="shared" si="175" ref="BC71">((C71*C72)+(H71*H72)+(M71*M72)+(R71*R72)+(W71*W72)+(AB71*AB72)+(AG72*AG71)+(AL71*AL72)+(AQ71*AQ72)+(AV71*AV72))*10</f>
        <v>0</v>
      </c>
      <c r="BD71" s="110">
        <f aca="true" t="shared" si="176" ref="BD71">((D71*D72)+(I71*I72)+(N71*N72)+(S71*S72)+(X71*X72)+(AC71*AC72)+(AH72*AH71)+(AM71*AM72)+(AR71*AR72)+(AW71*AW72))*10</f>
        <v>0</v>
      </c>
      <c r="BE71" s="110">
        <f aca="true" t="shared" si="177" ref="BE71">((E71*E72)+(J71*J72)+(O71*O72)+(T71*T72)+(Y71*Y72)+(AD71*AD72)+(AI72*AI71)+(AN71*AN72)+(AS71*AS72)+(AX71*AX72))*10</f>
        <v>0</v>
      </c>
      <c r="BF71" s="110">
        <f aca="true" t="shared" si="178" ref="BF71">((F71*F72)+(K71*K72)+(P71*P72)+(U71*U72)+(Z71*Z72)+(AE71*AE72)+(AJ72*AJ71)+(AO71*AO72)+(AT71*AT72)+(AY71*AY72))*10</f>
        <v>0</v>
      </c>
    </row>
    <row r="72" spans="1:58" ht="15.75" thickBot="1">
      <c r="A72" s="94"/>
      <c r="B72" s="5">
        <f>'Subdecision matrices'!$S$12</f>
        <v>0.1</v>
      </c>
      <c r="C72" s="5">
        <f>'Subdecision matrices'!$S$13</f>
        <v>0.1</v>
      </c>
      <c r="D72" s="5">
        <f>'Subdecision matrices'!$S$14</f>
        <v>0.1</v>
      </c>
      <c r="E72" s="5">
        <f>'Subdecision matrices'!$S$15</f>
        <v>0.1</v>
      </c>
      <c r="F72" s="5">
        <f>'Subdecision matrices'!$S$16</f>
        <v>0.1</v>
      </c>
      <c r="G72" s="5">
        <f>'Subdecision matrices'!$T$12</f>
        <v>0.1</v>
      </c>
      <c r="H72" s="5">
        <f>'Subdecision matrices'!$T$13</f>
        <v>0.1</v>
      </c>
      <c r="I72" s="5">
        <f>'Subdecision matrices'!$T$14</f>
        <v>0.1</v>
      </c>
      <c r="J72" s="5">
        <f>'Subdecision matrices'!$T$15</f>
        <v>0.1</v>
      </c>
      <c r="K72" s="5">
        <f>'Subdecision matrices'!$T$16</f>
        <v>0.1</v>
      </c>
      <c r="L72" s="5">
        <f>'Subdecision matrices'!$U$12</f>
        <v>0.05</v>
      </c>
      <c r="M72" s="5">
        <f>'Subdecision matrices'!$U$13</f>
        <v>0.05</v>
      </c>
      <c r="N72" s="5">
        <f>'Subdecision matrices'!$U$14</f>
        <v>0.05</v>
      </c>
      <c r="O72" s="5">
        <f>'Subdecision matrices'!$U$15</f>
        <v>0.05</v>
      </c>
      <c r="P72" s="5">
        <f>'Subdecision matrices'!$U$16</f>
        <v>0.05</v>
      </c>
      <c r="Q72" s="5">
        <f>'Subdecision matrices'!$V$12</f>
        <v>0.1</v>
      </c>
      <c r="R72" s="5">
        <f>'Subdecision matrices'!$V$13</f>
        <v>0.1</v>
      </c>
      <c r="S72" s="5">
        <f>'Subdecision matrices'!$V$14</f>
        <v>0.1</v>
      </c>
      <c r="T72" s="5">
        <f>'Subdecision matrices'!$V$15</f>
        <v>0.1</v>
      </c>
      <c r="U72" s="5">
        <f>'Subdecision matrices'!$V$16</f>
        <v>0.1</v>
      </c>
      <c r="V72" s="5">
        <f>'Subdecision matrices'!$W$12</f>
        <v>0.1</v>
      </c>
      <c r="W72" s="5">
        <f>'Subdecision matrices'!$W$13</f>
        <v>0.1</v>
      </c>
      <c r="X72" s="5">
        <f>'Subdecision matrices'!$W$14</f>
        <v>0.1</v>
      </c>
      <c r="Y72" s="5">
        <f>'Subdecision matrices'!$W$15</f>
        <v>0.1</v>
      </c>
      <c r="Z72" s="5">
        <f>'Subdecision matrices'!$W$16</f>
        <v>0.1</v>
      </c>
      <c r="AA72" s="5">
        <f>'Subdecision matrices'!$X$12</f>
        <v>0.05</v>
      </c>
      <c r="AB72" s="5">
        <f>'Subdecision matrices'!$X$13</f>
        <v>0.1</v>
      </c>
      <c r="AC72" s="5">
        <f>'Subdecision matrices'!$X$14</f>
        <v>0.1</v>
      </c>
      <c r="AD72" s="5">
        <f>'Subdecision matrices'!$X$15</f>
        <v>0.1</v>
      </c>
      <c r="AE72" s="5">
        <f>'Subdecision matrices'!$X$16</f>
        <v>0.1</v>
      </c>
      <c r="AF72" s="5">
        <f>'Subdecision matrices'!$Y$12</f>
        <v>0.1</v>
      </c>
      <c r="AG72" s="5">
        <f>'Subdecision matrices'!$Y$13</f>
        <v>0.1</v>
      </c>
      <c r="AH72" s="5">
        <f>'Subdecision matrices'!$Y$14</f>
        <v>0.1</v>
      </c>
      <c r="AI72" s="5">
        <f>'Subdecision matrices'!$Y$15</f>
        <v>0.05</v>
      </c>
      <c r="AJ72" s="5">
        <f>'Subdecision matrices'!$Y$16</f>
        <v>0.05</v>
      </c>
      <c r="AK72" s="5">
        <f>'Subdecision matrices'!$Z$12</f>
        <v>0.15</v>
      </c>
      <c r="AL72" s="5">
        <f>'Subdecision matrices'!$Z$13</f>
        <v>0.15</v>
      </c>
      <c r="AM72" s="5">
        <f>'Subdecision matrices'!$Z$14</f>
        <v>0.15</v>
      </c>
      <c r="AN72" s="5">
        <f>'Subdecision matrices'!$Z$15</f>
        <v>0.15</v>
      </c>
      <c r="AO72" s="5">
        <f>'Subdecision matrices'!$Z$16</f>
        <v>0.15</v>
      </c>
      <c r="AP72" s="5">
        <f>'Subdecision matrices'!$AA$12</f>
        <v>0.1</v>
      </c>
      <c r="AQ72" s="5">
        <f>'Subdecision matrices'!$AA$13</f>
        <v>0.1</v>
      </c>
      <c r="AR72" s="5">
        <f>'Subdecision matrices'!$AA$14</f>
        <v>0.1</v>
      </c>
      <c r="AS72" s="5">
        <f>'Subdecision matrices'!$AA$15</f>
        <v>0.1</v>
      </c>
      <c r="AT72" s="5">
        <f>'Subdecision matrices'!$AA$16</f>
        <v>0.15</v>
      </c>
      <c r="AU72" s="5">
        <f>'Subdecision matrices'!$AB$12</f>
        <v>0.15</v>
      </c>
      <c r="AV72" s="5">
        <f>'Subdecision matrices'!$AB$13</f>
        <v>0.1</v>
      </c>
      <c r="AW72" s="5">
        <f>'Subdecision matrices'!$AB$14</f>
        <v>0.1</v>
      </c>
      <c r="AX72" s="5">
        <f>'Subdecision matrices'!$AB$15</f>
        <v>0.15</v>
      </c>
      <c r="AY72" s="5">
        <f>'Subdecision matrices'!$AB$16</f>
        <v>0.1</v>
      </c>
      <c r="AZ72" s="3">
        <f aca="true" t="shared" si="179" ref="AZ72">SUM(L72:AY72)</f>
        <v>4</v>
      </c>
      <c r="BA72" s="3"/>
      <c r="BB72" s="111"/>
      <c r="BC72" s="111"/>
      <c r="BD72" s="111"/>
      <c r="BE72" s="111"/>
      <c r="BF72" s="111"/>
    </row>
    <row r="73" spans="1:58" ht="15">
      <c r="A73" s="94">
        <v>34</v>
      </c>
      <c r="B73" s="19">
        <f>_xlfn.IFERROR(VLOOKUP(Prioritization!G45,'Subdecision matrices'!$B$7:$C$8,2,TRUE),0)</f>
        <v>0</v>
      </c>
      <c r="C73" s="19">
        <f>_xlfn.IFERROR(VLOOKUP(Prioritization!G45,'Subdecision matrices'!$B$7:$D$8,3,TRUE),0)</f>
        <v>0</v>
      </c>
      <c r="D73" s="19">
        <f>_xlfn.IFERROR(VLOOKUP(Prioritization!G45,'Subdecision matrices'!$B$7:$E$8,4,TRUE),0)</f>
        <v>0</v>
      </c>
      <c r="E73" s="19">
        <f>_xlfn.IFERROR(VLOOKUP(Prioritization!G45,'Subdecision matrices'!$B$7:$F$8,5,TRUE),0)</f>
        <v>0</v>
      </c>
      <c r="F73" s="19">
        <f>_xlfn.IFERROR(VLOOKUP(Prioritization!G45,'Subdecision matrices'!$B$7:$G$8,6,TRUE),0)</f>
        <v>0</v>
      </c>
      <c r="G73" s="14">
        <f>VLOOKUP(Prioritization!$H$45,'Subdecision matrices'!$B$12:$C$19,2,TRUE)</f>
        <v>0</v>
      </c>
      <c r="H73" s="14">
        <f>VLOOKUP(Prioritization!$H$45,'Subdecision matrices'!$B$12:$D$19,3,TRUE)</f>
        <v>0</v>
      </c>
      <c r="I73" s="14">
        <f>VLOOKUP(Prioritization!$H$45,'Subdecision matrices'!$B$12:$E$19,4,TRUE)</f>
        <v>0</v>
      </c>
      <c r="J73" s="14">
        <f>VLOOKUP(Prioritization!$H$45,'Subdecision matrices'!$B$12:$F$19,5,TRUE)</f>
        <v>0</v>
      </c>
      <c r="K73" s="14">
        <f>VLOOKUP(Prioritization!$H$45,'Subdecision matrices'!$B$12:$G$19,6,TRUE)</f>
        <v>0</v>
      </c>
      <c r="L73" s="2">
        <f>_xlfn.IFERROR(INDEX('Subdecision matrices'!$C$23:$G$27,MATCH(Prioritization!I45,'Subdecision matrices'!$B$23:$B$27,0),MATCH('CalcEng 2'!$L$6,'Subdecision matrices'!$C$22:$G$22,0)),0)</f>
        <v>0</v>
      </c>
      <c r="M73" s="2">
        <f>_xlfn.IFERROR(INDEX('Subdecision matrices'!$C$23:$G$27,MATCH(Prioritization!I45,'Subdecision matrices'!$B$23:$B$27,0),MATCH('CalcEng 2'!$M$6,'Subdecision matrices'!$C$30:$G$30,0)),0)</f>
        <v>0</v>
      </c>
      <c r="N73" s="2">
        <f>_xlfn.IFERROR(INDEX('Subdecision matrices'!$C$23:$G$27,MATCH(Prioritization!I45,'Subdecision matrices'!$B$23:$B$27,0),MATCH('CalcEng 2'!$N$6,'Subdecision matrices'!$C$22:$G$22,0)),0)</f>
        <v>0</v>
      </c>
      <c r="O73" s="2">
        <f>_xlfn.IFERROR(INDEX('Subdecision matrices'!$C$23:$G$27,MATCH(Prioritization!I45,'Subdecision matrices'!$B$23:$B$27,0),MATCH('CalcEng 2'!$O$6,'Subdecision matrices'!$C$22:$G$22,0)),0)</f>
        <v>0</v>
      </c>
      <c r="P73" s="2">
        <f>_xlfn.IFERROR(INDEX('Subdecision matrices'!$C$23:$G$27,MATCH(Prioritization!I45,'Subdecision matrices'!$B$23:$B$27,0),MATCH('CalcEng 2'!$P$6,'Subdecision matrices'!$C$22:$G$22,0)),0)</f>
        <v>0</v>
      </c>
      <c r="Q73" s="2">
        <f>_xlfn.IFERROR(INDEX('Subdecision matrices'!$C$31:$G$33,MATCH(Prioritization!J45,'Subdecision matrices'!$B$31:$B$33,0),MATCH('CalcEng 2'!$Q$6,'Subdecision matrices'!$C$30:$G$30,0)),0)</f>
        <v>0</v>
      </c>
      <c r="R73" s="2">
        <f>_xlfn.IFERROR(INDEX('Subdecision matrices'!$C$31:$G$33,MATCH(Prioritization!J45,'Subdecision matrices'!$B$31:$B$33,0),MATCH('CalcEng 2'!$R$6,'Subdecision matrices'!$C$30:$G$30,0)),0)</f>
        <v>0</v>
      </c>
      <c r="S73" s="2">
        <f>_xlfn.IFERROR(INDEX('Subdecision matrices'!$C$31:$G$33,MATCH(Prioritization!J45,'Subdecision matrices'!$B$31:$B$33,0),MATCH('CalcEng 2'!$S$6,'Subdecision matrices'!$C$30:$G$30,0)),0)</f>
        <v>0</v>
      </c>
      <c r="T73" s="2">
        <f>_xlfn.IFERROR(INDEX('Subdecision matrices'!$C$31:$G$33,MATCH(Prioritization!J45,'Subdecision matrices'!$B$31:$B$33,0),MATCH('CalcEng 2'!$T$6,'Subdecision matrices'!$C$30:$G$30,0)),0)</f>
        <v>0</v>
      </c>
      <c r="U73" s="2">
        <f>_xlfn.IFERROR(INDEX('Subdecision matrices'!$C$31:$G$33,MATCH(Prioritization!J45,'Subdecision matrices'!$B$31:$B$33,0),MATCH('CalcEng 2'!$U$6,'Subdecision matrices'!$C$30:$G$30,0)),0)</f>
        <v>0</v>
      </c>
      <c r="V73" s="2">
        <f>_xlfn.IFERROR(VLOOKUP(Prioritization!K45,'Subdecision matrices'!$A$37:$C$41,3,TRUE),0)</f>
        <v>0</v>
      </c>
      <c r="W73" s="2">
        <f>_xlfn.IFERROR(VLOOKUP(Prioritization!K45,'Subdecision matrices'!$A$37:$D$41,4),0)</f>
        <v>0</v>
      </c>
      <c r="X73" s="2">
        <f>_xlfn.IFERROR(VLOOKUP(Prioritization!K45,'Subdecision matrices'!$A$37:$E$41,5),0)</f>
        <v>0</v>
      </c>
      <c r="Y73" s="2">
        <f>_xlfn.IFERROR(VLOOKUP(Prioritization!K45,'Subdecision matrices'!$A$37:$F$41,6),0)</f>
        <v>0</v>
      </c>
      <c r="Z73" s="2">
        <f>_xlfn.IFERROR(VLOOKUP(Prioritization!K45,'Subdecision matrices'!$A$37:$G$41,7),0)</f>
        <v>0</v>
      </c>
      <c r="AA73" s="2">
        <f>_xlfn.IFERROR(INDEX('Subdecision matrices'!$K$8:$O$11,MATCH(Prioritization!L45,'Subdecision matrices'!$J$8:$J$11,0),MATCH('CalcEng 2'!$AA$6,'Subdecision matrices'!$K$7:$O$7,0)),0)</f>
        <v>0</v>
      </c>
      <c r="AB73" s="2">
        <f>_xlfn.IFERROR(INDEX('Subdecision matrices'!$K$8:$O$11,MATCH(Prioritization!L45,'Subdecision matrices'!$J$8:$J$11,0),MATCH('CalcEng 2'!$AB$6,'Subdecision matrices'!$K$7:$O$7,0)),0)</f>
        <v>0</v>
      </c>
      <c r="AC73" s="2">
        <f>_xlfn.IFERROR(INDEX('Subdecision matrices'!$K$8:$O$11,MATCH(Prioritization!L45,'Subdecision matrices'!$J$8:$J$11,0),MATCH('CalcEng 2'!$AC$6,'Subdecision matrices'!$K$7:$O$7,0)),0)</f>
        <v>0</v>
      </c>
      <c r="AD73" s="2">
        <f>_xlfn.IFERROR(INDEX('Subdecision matrices'!$K$8:$O$11,MATCH(Prioritization!L45,'Subdecision matrices'!$J$8:$J$11,0),MATCH('CalcEng 2'!$AD$6,'Subdecision matrices'!$K$7:$O$7,0)),0)</f>
        <v>0</v>
      </c>
      <c r="AE73" s="2">
        <f>_xlfn.IFERROR(INDEX('Subdecision matrices'!$K$8:$O$11,MATCH(Prioritization!L45,'Subdecision matrices'!$J$8:$J$11,0),MATCH('CalcEng 2'!$AE$6,'Subdecision matrices'!$K$7:$O$7,0)),0)</f>
        <v>0</v>
      </c>
      <c r="AF73" s="2">
        <f>_xlfn.IFERROR(VLOOKUP(Prioritization!M45,'Subdecision matrices'!$I$15:$K$17,3,TRUE),0)</f>
        <v>0</v>
      </c>
      <c r="AG73" s="2">
        <f>_xlfn.IFERROR(VLOOKUP(Prioritization!M45,'Subdecision matrices'!$I$15:$L$17,4,TRUE),0)</f>
        <v>0</v>
      </c>
      <c r="AH73" s="2">
        <f>_xlfn.IFERROR(VLOOKUP(Prioritization!M45,'Subdecision matrices'!$I$15:$M$17,5,TRUE),0)</f>
        <v>0</v>
      </c>
      <c r="AI73" s="2">
        <f>_xlfn.IFERROR(VLOOKUP(Prioritization!M45,'Subdecision matrices'!$I$15:$N$17,6,TRUE),0)</f>
        <v>0</v>
      </c>
      <c r="AJ73" s="2">
        <f>_xlfn.IFERROR(VLOOKUP(Prioritization!M45,'Subdecision matrices'!$I$15:$O$17,7,TRUE),0)</f>
        <v>0</v>
      </c>
      <c r="AK73" s="2">
        <f>_xlfn.IFERROR(INDEX('Subdecision matrices'!$K$22:$O$24,MATCH(Prioritization!N45,'Subdecision matrices'!$J$22:$J$24,0),MATCH($AK$6,'Subdecision matrices'!$K$21:$O$21,0)),0)</f>
        <v>0</v>
      </c>
      <c r="AL73" s="2">
        <f>_xlfn.IFERROR(INDEX('Subdecision matrices'!$K$22:$O$24,MATCH(Prioritization!N45,'Subdecision matrices'!$J$22:$J$24,0),MATCH($AL$6,'Subdecision matrices'!$K$21:$O$21,0)),0)</f>
        <v>0</v>
      </c>
      <c r="AM73" s="2">
        <f>_xlfn.IFERROR(INDEX('Subdecision matrices'!$K$22:$O$24,MATCH(Prioritization!N45,'Subdecision matrices'!$J$22:$J$24,0),MATCH($AM$6,'Subdecision matrices'!$K$21:$O$21,0)),0)</f>
        <v>0</v>
      </c>
      <c r="AN73" s="2">
        <f>_xlfn.IFERROR(INDEX('Subdecision matrices'!$K$22:$O$24,MATCH(Prioritization!N45,'Subdecision matrices'!$J$22:$J$24,0),MATCH($AN$6,'Subdecision matrices'!$K$21:$O$21,0)),0)</f>
        <v>0</v>
      </c>
      <c r="AO73" s="2">
        <f>_xlfn.IFERROR(INDEX('Subdecision matrices'!$K$22:$O$24,MATCH(Prioritization!N45,'Subdecision matrices'!$J$22:$J$24,0),MATCH($AO$6,'Subdecision matrices'!$K$21:$O$21,0)),0)</f>
        <v>0</v>
      </c>
      <c r="AP73" s="2">
        <f>_xlfn.IFERROR(INDEX('Subdecision matrices'!$K$27:$O$30,MATCH(Prioritization!O45,'Subdecision matrices'!$J$27:$J$30,0),MATCH('CalcEng 2'!$AP$6,'Subdecision matrices'!$K$27:$O$27,0)),0)</f>
        <v>0</v>
      </c>
      <c r="AQ73" s="2">
        <f>_xlfn.IFERROR(INDEX('Subdecision matrices'!$K$27:$O$30,MATCH(Prioritization!O45,'Subdecision matrices'!$J$27:$J$30,0),MATCH('CalcEng 2'!$AQ$6,'Subdecision matrices'!$K$27:$O$27,0)),0)</f>
        <v>0</v>
      </c>
      <c r="AR73" s="2">
        <f>_xlfn.IFERROR(INDEX('Subdecision matrices'!$K$27:$O$30,MATCH(Prioritization!O45,'Subdecision matrices'!$J$27:$J$30,0),MATCH('CalcEng 2'!$AR$6,'Subdecision matrices'!$K$27:$O$27,0)),0)</f>
        <v>0</v>
      </c>
      <c r="AS73" s="2">
        <f>_xlfn.IFERROR(INDEX('Subdecision matrices'!$K$27:$O$30,MATCH(Prioritization!O45,'Subdecision matrices'!$J$27:$J$30,0),MATCH('CalcEng 2'!$AS$6,'Subdecision matrices'!$K$27:$O$27,0)),0)</f>
        <v>0</v>
      </c>
      <c r="AT73" s="2">
        <f>_xlfn.IFERROR(INDEX('Subdecision matrices'!$K$27:$O$30,MATCH(Prioritization!O45,'Subdecision matrices'!$J$27:$J$30,0),MATCH('CalcEng 2'!$AT$6,'Subdecision matrices'!$K$27:$O$27,0)),0)</f>
        <v>0</v>
      </c>
      <c r="AU73" s="2">
        <f>_xlfn.IFERROR(INDEX('Subdecision matrices'!$K$34:$O$36,MATCH(Prioritization!P45,'Subdecision matrices'!$J$34:$J$36,0),MATCH('CalcEng 2'!$AU$6,'Subdecision matrices'!$K$33:$O$33,0)),0)</f>
        <v>0</v>
      </c>
      <c r="AV73" s="2">
        <f>_xlfn.IFERROR(INDEX('Subdecision matrices'!$K$34:$O$36,MATCH(Prioritization!P45,'Subdecision matrices'!$J$34:$J$36,0),MATCH('CalcEng 2'!$AV$6,'Subdecision matrices'!$K$33:$O$33,0)),0)</f>
        <v>0</v>
      </c>
      <c r="AW73" s="2">
        <f>_xlfn.IFERROR(INDEX('Subdecision matrices'!$K$34:$O$36,MATCH(Prioritization!P45,'Subdecision matrices'!$J$34:$J$36,0),MATCH('CalcEng 2'!$AW$6,'Subdecision matrices'!$K$33:$O$33,0)),0)</f>
        <v>0</v>
      </c>
      <c r="AX73" s="2">
        <f>_xlfn.IFERROR(INDEX('Subdecision matrices'!$K$34:$O$36,MATCH(Prioritization!P45,'Subdecision matrices'!$J$34:$J$36,0),MATCH('CalcEng 2'!$AX$6,'Subdecision matrices'!$K$33:$O$33,0)),0)</f>
        <v>0</v>
      </c>
      <c r="AY73" s="2">
        <f>_xlfn.IFERROR(INDEX('Subdecision matrices'!$K$34:$O$36,MATCH(Prioritization!P45,'Subdecision matrices'!$J$34:$J$36,0),MATCH('CalcEng 2'!$AY$6,'Subdecision matrices'!$K$33:$O$33,0)),0)</f>
        <v>0</v>
      </c>
      <c r="AZ73" s="2"/>
      <c r="BA73" s="2"/>
      <c r="BB73" s="110">
        <f aca="true" t="shared" si="180" ref="BB73">((B73*B74)+(G73*G74)+(L73*L74)+(Q73*Q74)+(V73*V74)+(AA73*AA74)+(AF74*AF73)+(AK73*AK74)+(AP73*AP74)+(AU73*AU74))*10</f>
        <v>0</v>
      </c>
      <c r="BC73" s="110">
        <f aca="true" t="shared" si="181" ref="BC73">((C73*C74)+(H73*H74)+(M73*M74)+(R73*R74)+(W73*W74)+(AB73*AB74)+(AG74*AG73)+(AL73*AL74)+(AQ73*AQ74)+(AV73*AV74))*10</f>
        <v>0</v>
      </c>
      <c r="BD73" s="110">
        <f aca="true" t="shared" si="182" ref="BD73">((D73*D74)+(I73*I74)+(N73*N74)+(S73*S74)+(X73*X74)+(AC73*AC74)+(AH74*AH73)+(AM73*AM74)+(AR73*AR74)+(AW73*AW74))*10</f>
        <v>0</v>
      </c>
      <c r="BE73" s="110">
        <f aca="true" t="shared" si="183" ref="BE73">((E73*E74)+(J73*J74)+(O73*O74)+(T73*T74)+(Y73*Y74)+(AD73*AD74)+(AI74*AI73)+(AN73*AN74)+(AS73*AS74)+(AX73*AX74))*10</f>
        <v>0</v>
      </c>
      <c r="BF73" s="110">
        <f aca="true" t="shared" si="184" ref="BF73">((F73*F74)+(K73*K74)+(P73*P74)+(U73*U74)+(Z73*Z74)+(AE73*AE74)+(AJ74*AJ73)+(AO73*AO74)+(AT73*AT74)+(AY73*AY74))*10</f>
        <v>0</v>
      </c>
    </row>
    <row r="74" spans="1:58" ht="15.75" thickBot="1">
      <c r="A74" s="94"/>
      <c r="B74" s="5">
        <f>'Subdecision matrices'!$S$12</f>
        <v>0.1</v>
      </c>
      <c r="C74" s="5">
        <f>'Subdecision matrices'!$S$13</f>
        <v>0.1</v>
      </c>
      <c r="D74" s="5">
        <f>'Subdecision matrices'!$S$14</f>
        <v>0.1</v>
      </c>
      <c r="E74" s="5">
        <f>'Subdecision matrices'!$S$15</f>
        <v>0.1</v>
      </c>
      <c r="F74" s="5">
        <f>'Subdecision matrices'!$S$16</f>
        <v>0.1</v>
      </c>
      <c r="G74" s="5">
        <f>'Subdecision matrices'!$T$12</f>
        <v>0.1</v>
      </c>
      <c r="H74" s="5">
        <f>'Subdecision matrices'!$T$13</f>
        <v>0.1</v>
      </c>
      <c r="I74" s="5">
        <f>'Subdecision matrices'!$T$14</f>
        <v>0.1</v>
      </c>
      <c r="J74" s="5">
        <f>'Subdecision matrices'!$T$15</f>
        <v>0.1</v>
      </c>
      <c r="K74" s="5">
        <f>'Subdecision matrices'!$T$16</f>
        <v>0.1</v>
      </c>
      <c r="L74" s="5">
        <f>'Subdecision matrices'!$U$12</f>
        <v>0.05</v>
      </c>
      <c r="M74" s="5">
        <f>'Subdecision matrices'!$U$13</f>
        <v>0.05</v>
      </c>
      <c r="N74" s="5">
        <f>'Subdecision matrices'!$U$14</f>
        <v>0.05</v>
      </c>
      <c r="O74" s="5">
        <f>'Subdecision matrices'!$U$15</f>
        <v>0.05</v>
      </c>
      <c r="P74" s="5">
        <f>'Subdecision matrices'!$U$16</f>
        <v>0.05</v>
      </c>
      <c r="Q74" s="5">
        <f>'Subdecision matrices'!$V$12</f>
        <v>0.1</v>
      </c>
      <c r="R74" s="5">
        <f>'Subdecision matrices'!$V$13</f>
        <v>0.1</v>
      </c>
      <c r="S74" s="5">
        <f>'Subdecision matrices'!$V$14</f>
        <v>0.1</v>
      </c>
      <c r="T74" s="5">
        <f>'Subdecision matrices'!$V$15</f>
        <v>0.1</v>
      </c>
      <c r="U74" s="5">
        <f>'Subdecision matrices'!$V$16</f>
        <v>0.1</v>
      </c>
      <c r="V74" s="5">
        <f>'Subdecision matrices'!$W$12</f>
        <v>0.1</v>
      </c>
      <c r="W74" s="5">
        <f>'Subdecision matrices'!$W$13</f>
        <v>0.1</v>
      </c>
      <c r="X74" s="5">
        <f>'Subdecision matrices'!$W$14</f>
        <v>0.1</v>
      </c>
      <c r="Y74" s="5">
        <f>'Subdecision matrices'!$W$15</f>
        <v>0.1</v>
      </c>
      <c r="Z74" s="5">
        <f>'Subdecision matrices'!$W$16</f>
        <v>0.1</v>
      </c>
      <c r="AA74" s="5">
        <f>'Subdecision matrices'!$X$12</f>
        <v>0.05</v>
      </c>
      <c r="AB74" s="5">
        <f>'Subdecision matrices'!$X$13</f>
        <v>0.1</v>
      </c>
      <c r="AC74" s="5">
        <f>'Subdecision matrices'!$X$14</f>
        <v>0.1</v>
      </c>
      <c r="AD74" s="5">
        <f>'Subdecision matrices'!$X$15</f>
        <v>0.1</v>
      </c>
      <c r="AE74" s="5">
        <f>'Subdecision matrices'!$X$16</f>
        <v>0.1</v>
      </c>
      <c r="AF74" s="5">
        <f>'Subdecision matrices'!$Y$12</f>
        <v>0.1</v>
      </c>
      <c r="AG74" s="5">
        <f>'Subdecision matrices'!$Y$13</f>
        <v>0.1</v>
      </c>
      <c r="AH74" s="5">
        <f>'Subdecision matrices'!$Y$14</f>
        <v>0.1</v>
      </c>
      <c r="AI74" s="5">
        <f>'Subdecision matrices'!$Y$15</f>
        <v>0.05</v>
      </c>
      <c r="AJ74" s="5">
        <f>'Subdecision matrices'!$Y$16</f>
        <v>0.05</v>
      </c>
      <c r="AK74" s="5">
        <f>'Subdecision matrices'!$Z$12</f>
        <v>0.15</v>
      </c>
      <c r="AL74" s="5">
        <f>'Subdecision matrices'!$Z$13</f>
        <v>0.15</v>
      </c>
      <c r="AM74" s="5">
        <f>'Subdecision matrices'!$Z$14</f>
        <v>0.15</v>
      </c>
      <c r="AN74" s="5">
        <f>'Subdecision matrices'!$Z$15</f>
        <v>0.15</v>
      </c>
      <c r="AO74" s="5">
        <f>'Subdecision matrices'!$Z$16</f>
        <v>0.15</v>
      </c>
      <c r="AP74" s="5">
        <f>'Subdecision matrices'!$AA$12</f>
        <v>0.1</v>
      </c>
      <c r="AQ74" s="5">
        <f>'Subdecision matrices'!$AA$13</f>
        <v>0.1</v>
      </c>
      <c r="AR74" s="5">
        <f>'Subdecision matrices'!$AA$14</f>
        <v>0.1</v>
      </c>
      <c r="AS74" s="5">
        <f>'Subdecision matrices'!$AA$15</f>
        <v>0.1</v>
      </c>
      <c r="AT74" s="5">
        <f>'Subdecision matrices'!$AA$16</f>
        <v>0.15</v>
      </c>
      <c r="AU74" s="5">
        <f>'Subdecision matrices'!$AB$12</f>
        <v>0.15</v>
      </c>
      <c r="AV74" s="5">
        <f>'Subdecision matrices'!$AB$13</f>
        <v>0.1</v>
      </c>
      <c r="AW74" s="5">
        <f>'Subdecision matrices'!$AB$14</f>
        <v>0.1</v>
      </c>
      <c r="AX74" s="5">
        <f>'Subdecision matrices'!$AB$15</f>
        <v>0.15</v>
      </c>
      <c r="AY74" s="5">
        <f>'Subdecision matrices'!$AB$16</f>
        <v>0.1</v>
      </c>
      <c r="AZ74" s="3">
        <f aca="true" t="shared" si="185" ref="AZ74">SUM(L74:AY74)</f>
        <v>4</v>
      </c>
      <c r="BA74" s="3"/>
      <c r="BB74" s="111"/>
      <c r="BC74" s="111"/>
      <c r="BD74" s="111"/>
      <c r="BE74" s="111"/>
      <c r="BF74" s="111"/>
    </row>
    <row r="75" spans="1:58" ht="15">
      <c r="A75" s="94">
        <v>35</v>
      </c>
      <c r="B75" s="19">
        <f>_xlfn.IFERROR(VLOOKUP(Prioritization!G46,'Subdecision matrices'!$B$7:$C$8,2,TRUE),0)</f>
        <v>0</v>
      </c>
      <c r="C75" s="19">
        <f>_xlfn.IFERROR(VLOOKUP(Prioritization!G46,'Subdecision matrices'!$B$7:$D$8,3,TRUE),0)</f>
        <v>0</v>
      </c>
      <c r="D75" s="19">
        <f>_xlfn.IFERROR(VLOOKUP(Prioritization!G46,'Subdecision matrices'!$B$7:$E$8,4,TRUE),0)</f>
        <v>0</v>
      </c>
      <c r="E75" s="19">
        <f>_xlfn.IFERROR(VLOOKUP(Prioritization!G46,'Subdecision matrices'!$B$7:$F$8,5,TRUE),0)</f>
        <v>0</v>
      </c>
      <c r="F75" s="19">
        <f>_xlfn.IFERROR(VLOOKUP(Prioritization!G46,'Subdecision matrices'!$B$7:$G$8,6,TRUE),0)</f>
        <v>0</v>
      </c>
      <c r="G75" s="14">
        <f>VLOOKUP(Prioritization!$H$46,'Subdecision matrices'!$B$12:$C$19,2,TRUE)</f>
        <v>0</v>
      </c>
      <c r="H75" s="14">
        <f>VLOOKUP(Prioritization!$H$46,'Subdecision matrices'!$B$12:$D$19,3,TRUE)</f>
        <v>0</v>
      </c>
      <c r="I75" s="14">
        <f>VLOOKUP(Prioritization!$H$46,'Subdecision matrices'!$B$12:$E$19,4,TRUE)</f>
        <v>0</v>
      </c>
      <c r="J75" s="14">
        <f>VLOOKUP(Prioritization!$H$46,'Subdecision matrices'!$B$12:$F$19,5,TRUE)</f>
        <v>0</v>
      </c>
      <c r="K75" s="14">
        <f>VLOOKUP(Prioritization!$H$46,'Subdecision matrices'!$B$12:$G$19,6,TRUE)</f>
        <v>0</v>
      </c>
      <c r="L75" s="2">
        <f>_xlfn.IFERROR(INDEX('Subdecision matrices'!$C$23:$G$27,MATCH(Prioritization!I46,'Subdecision matrices'!$B$23:$B$27,0),MATCH('CalcEng 2'!$L$6,'Subdecision matrices'!$C$22:$G$22,0)),0)</f>
        <v>0</v>
      </c>
      <c r="M75" s="2">
        <f>_xlfn.IFERROR(INDEX('Subdecision matrices'!$C$23:$G$27,MATCH(Prioritization!I46,'Subdecision matrices'!$B$23:$B$27,0),MATCH('CalcEng 2'!$M$6,'Subdecision matrices'!$C$30:$G$30,0)),0)</f>
        <v>0</v>
      </c>
      <c r="N75" s="2">
        <f>_xlfn.IFERROR(INDEX('Subdecision matrices'!$C$23:$G$27,MATCH(Prioritization!I46,'Subdecision matrices'!$B$23:$B$27,0),MATCH('CalcEng 2'!$N$6,'Subdecision matrices'!$C$22:$G$22,0)),0)</f>
        <v>0</v>
      </c>
      <c r="O75" s="2">
        <f>_xlfn.IFERROR(INDEX('Subdecision matrices'!$C$23:$G$27,MATCH(Prioritization!I46,'Subdecision matrices'!$B$23:$B$27,0),MATCH('CalcEng 2'!$O$6,'Subdecision matrices'!$C$22:$G$22,0)),0)</f>
        <v>0</v>
      </c>
      <c r="P75" s="2">
        <f>_xlfn.IFERROR(INDEX('Subdecision matrices'!$C$23:$G$27,MATCH(Prioritization!I46,'Subdecision matrices'!$B$23:$B$27,0),MATCH('CalcEng 2'!$P$6,'Subdecision matrices'!$C$22:$G$22,0)),0)</f>
        <v>0</v>
      </c>
      <c r="Q75" s="2">
        <f>_xlfn.IFERROR(INDEX('Subdecision matrices'!$C$31:$G$33,MATCH(Prioritization!J46,'Subdecision matrices'!$B$31:$B$33,0),MATCH('CalcEng 2'!$Q$6,'Subdecision matrices'!$C$30:$G$30,0)),0)</f>
        <v>0</v>
      </c>
      <c r="R75" s="2">
        <f>_xlfn.IFERROR(INDEX('Subdecision matrices'!$C$31:$G$33,MATCH(Prioritization!J46,'Subdecision matrices'!$B$31:$B$33,0),MATCH('CalcEng 2'!$R$6,'Subdecision matrices'!$C$30:$G$30,0)),0)</f>
        <v>0</v>
      </c>
      <c r="S75" s="2">
        <f>_xlfn.IFERROR(INDEX('Subdecision matrices'!$C$31:$G$33,MATCH(Prioritization!J46,'Subdecision matrices'!$B$31:$B$33,0),MATCH('CalcEng 2'!$S$6,'Subdecision matrices'!$C$30:$G$30,0)),0)</f>
        <v>0</v>
      </c>
      <c r="T75" s="2">
        <f>_xlfn.IFERROR(INDEX('Subdecision matrices'!$C$31:$G$33,MATCH(Prioritization!J46,'Subdecision matrices'!$B$31:$B$33,0),MATCH('CalcEng 2'!$T$6,'Subdecision matrices'!$C$30:$G$30,0)),0)</f>
        <v>0</v>
      </c>
      <c r="U75" s="2">
        <f>_xlfn.IFERROR(INDEX('Subdecision matrices'!$C$31:$G$33,MATCH(Prioritization!J46,'Subdecision matrices'!$B$31:$B$33,0),MATCH('CalcEng 2'!$U$6,'Subdecision matrices'!$C$30:$G$30,0)),0)</f>
        <v>0</v>
      </c>
      <c r="V75" s="2">
        <f>_xlfn.IFERROR(VLOOKUP(Prioritization!K46,'Subdecision matrices'!$A$37:$C$41,3,TRUE),0)</f>
        <v>0</v>
      </c>
      <c r="W75" s="2">
        <f>_xlfn.IFERROR(VLOOKUP(Prioritization!K46,'Subdecision matrices'!$A$37:$D$41,4),0)</f>
        <v>0</v>
      </c>
      <c r="X75" s="2">
        <f>_xlfn.IFERROR(VLOOKUP(Prioritization!K46,'Subdecision matrices'!$A$37:$E$41,5),0)</f>
        <v>0</v>
      </c>
      <c r="Y75" s="2">
        <f>_xlfn.IFERROR(VLOOKUP(Prioritization!K46,'Subdecision matrices'!$A$37:$F$41,6),0)</f>
        <v>0</v>
      </c>
      <c r="Z75" s="2">
        <f>_xlfn.IFERROR(VLOOKUP(Prioritization!K46,'Subdecision matrices'!$A$37:$G$41,7),0)</f>
        <v>0</v>
      </c>
      <c r="AA75" s="2">
        <f>_xlfn.IFERROR(INDEX('Subdecision matrices'!$K$8:$O$11,MATCH(Prioritization!L46,'Subdecision matrices'!$J$8:$J$11,0),MATCH('CalcEng 2'!$AA$6,'Subdecision matrices'!$K$7:$O$7,0)),0)</f>
        <v>0</v>
      </c>
      <c r="AB75" s="2">
        <f>_xlfn.IFERROR(INDEX('Subdecision matrices'!$K$8:$O$11,MATCH(Prioritization!L46,'Subdecision matrices'!$J$8:$J$11,0),MATCH('CalcEng 2'!$AB$6,'Subdecision matrices'!$K$7:$O$7,0)),0)</f>
        <v>0</v>
      </c>
      <c r="AC75" s="2">
        <f>_xlfn.IFERROR(INDEX('Subdecision matrices'!$K$8:$O$11,MATCH(Prioritization!L46,'Subdecision matrices'!$J$8:$J$11,0),MATCH('CalcEng 2'!$AC$6,'Subdecision matrices'!$K$7:$O$7,0)),0)</f>
        <v>0</v>
      </c>
      <c r="AD75" s="2">
        <f>_xlfn.IFERROR(INDEX('Subdecision matrices'!$K$8:$O$11,MATCH(Prioritization!L46,'Subdecision matrices'!$J$8:$J$11,0),MATCH('CalcEng 2'!$AD$6,'Subdecision matrices'!$K$7:$O$7,0)),0)</f>
        <v>0</v>
      </c>
      <c r="AE75" s="2">
        <f>_xlfn.IFERROR(INDEX('Subdecision matrices'!$K$8:$O$11,MATCH(Prioritization!L46,'Subdecision matrices'!$J$8:$J$11,0),MATCH('CalcEng 2'!$AE$6,'Subdecision matrices'!$K$7:$O$7,0)),0)</f>
        <v>0</v>
      </c>
      <c r="AF75" s="2">
        <f>_xlfn.IFERROR(VLOOKUP(Prioritization!M46,'Subdecision matrices'!$I$15:$K$17,3,TRUE),0)</f>
        <v>0</v>
      </c>
      <c r="AG75" s="2">
        <f>_xlfn.IFERROR(VLOOKUP(Prioritization!M46,'Subdecision matrices'!$I$15:$L$17,4,TRUE),0)</f>
        <v>0</v>
      </c>
      <c r="AH75" s="2">
        <f>_xlfn.IFERROR(VLOOKUP(Prioritization!M46,'Subdecision matrices'!$I$15:$M$17,5,TRUE),0)</f>
        <v>0</v>
      </c>
      <c r="AI75" s="2">
        <f>_xlfn.IFERROR(VLOOKUP(Prioritization!M46,'Subdecision matrices'!$I$15:$N$17,6,TRUE),0)</f>
        <v>0</v>
      </c>
      <c r="AJ75" s="2">
        <f>_xlfn.IFERROR(VLOOKUP(Prioritization!M46,'Subdecision matrices'!$I$15:$O$17,7,TRUE),0)</f>
        <v>0</v>
      </c>
      <c r="AK75" s="2">
        <f>_xlfn.IFERROR(INDEX('Subdecision matrices'!$K$22:$O$24,MATCH(Prioritization!N46,'Subdecision matrices'!$J$22:$J$24,0),MATCH($AK$6,'Subdecision matrices'!$K$21:$O$21,0)),0)</f>
        <v>0</v>
      </c>
      <c r="AL75" s="2">
        <f>_xlfn.IFERROR(INDEX('Subdecision matrices'!$K$22:$O$24,MATCH(Prioritization!N46,'Subdecision matrices'!$J$22:$J$24,0),MATCH($AL$6,'Subdecision matrices'!$K$21:$O$21,0)),0)</f>
        <v>0</v>
      </c>
      <c r="AM75" s="2">
        <f>_xlfn.IFERROR(INDEX('Subdecision matrices'!$K$22:$O$24,MATCH(Prioritization!N46,'Subdecision matrices'!$J$22:$J$24,0),MATCH($AM$6,'Subdecision matrices'!$K$21:$O$21,0)),0)</f>
        <v>0</v>
      </c>
      <c r="AN75" s="2">
        <f>_xlfn.IFERROR(INDEX('Subdecision matrices'!$K$22:$O$24,MATCH(Prioritization!N46,'Subdecision matrices'!$J$22:$J$24,0),MATCH($AN$6,'Subdecision matrices'!$K$21:$O$21,0)),0)</f>
        <v>0</v>
      </c>
      <c r="AO75" s="2">
        <f>_xlfn.IFERROR(INDEX('Subdecision matrices'!$K$22:$O$24,MATCH(Prioritization!N46,'Subdecision matrices'!$J$22:$J$24,0),MATCH($AO$6,'Subdecision matrices'!$K$21:$O$21,0)),0)</f>
        <v>0</v>
      </c>
      <c r="AP75" s="2">
        <f>_xlfn.IFERROR(INDEX('Subdecision matrices'!$K$27:$O$30,MATCH(Prioritization!O46,'Subdecision matrices'!$J$27:$J$30,0),MATCH('CalcEng 2'!$AP$6,'Subdecision matrices'!$K$27:$O$27,0)),0)</f>
        <v>0</v>
      </c>
      <c r="AQ75" s="2">
        <f>_xlfn.IFERROR(INDEX('Subdecision matrices'!$K$27:$O$30,MATCH(Prioritization!O46,'Subdecision matrices'!$J$27:$J$30,0),MATCH('CalcEng 2'!$AQ$6,'Subdecision matrices'!$K$27:$O$27,0)),0)</f>
        <v>0</v>
      </c>
      <c r="AR75" s="2">
        <f>_xlfn.IFERROR(INDEX('Subdecision matrices'!$K$27:$O$30,MATCH(Prioritization!O46,'Subdecision matrices'!$J$27:$J$30,0),MATCH('CalcEng 2'!$AR$6,'Subdecision matrices'!$K$27:$O$27,0)),0)</f>
        <v>0</v>
      </c>
      <c r="AS75" s="2">
        <f>_xlfn.IFERROR(INDEX('Subdecision matrices'!$K$27:$O$30,MATCH(Prioritization!O46,'Subdecision matrices'!$J$27:$J$30,0),MATCH('CalcEng 2'!$AS$6,'Subdecision matrices'!$K$27:$O$27,0)),0)</f>
        <v>0</v>
      </c>
      <c r="AT75" s="2">
        <f>_xlfn.IFERROR(INDEX('Subdecision matrices'!$K$27:$O$30,MATCH(Prioritization!O46,'Subdecision matrices'!$J$27:$J$30,0),MATCH('CalcEng 2'!$AT$6,'Subdecision matrices'!$K$27:$O$27,0)),0)</f>
        <v>0</v>
      </c>
      <c r="AU75" s="2">
        <f>_xlfn.IFERROR(INDEX('Subdecision matrices'!$K$34:$O$36,MATCH(Prioritization!P46,'Subdecision matrices'!$J$34:$J$36,0),MATCH('CalcEng 2'!$AU$6,'Subdecision matrices'!$K$33:$O$33,0)),0)</f>
        <v>0</v>
      </c>
      <c r="AV75" s="2">
        <f>_xlfn.IFERROR(INDEX('Subdecision matrices'!$K$34:$O$36,MATCH(Prioritization!P46,'Subdecision matrices'!$J$34:$J$36,0),MATCH('CalcEng 2'!$AV$6,'Subdecision matrices'!$K$33:$O$33,0)),0)</f>
        <v>0</v>
      </c>
      <c r="AW75" s="2">
        <f>_xlfn.IFERROR(INDEX('Subdecision matrices'!$K$34:$O$36,MATCH(Prioritization!P46,'Subdecision matrices'!$J$34:$J$36,0),MATCH('CalcEng 2'!$AW$6,'Subdecision matrices'!$K$33:$O$33,0)),0)</f>
        <v>0</v>
      </c>
      <c r="AX75" s="2">
        <f>_xlfn.IFERROR(INDEX('Subdecision matrices'!$K$34:$O$36,MATCH(Prioritization!P46,'Subdecision matrices'!$J$34:$J$36,0),MATCH('CalcEng 2'!$AX$6,'Subdecision matrices'!$K$33:$O$33,0)),0)</f>
        <v>0</v>
      </c>
      <c r="AY75" s="2">
        <f>_xlfn.IFERROR(INDEX('Subdecision matrices'!$K$34:$O$36,MATCH(Prioritization!P46,'Subdecision matrices'!$J$34:$J$36,0),MATCH('CalcEng 2'!$AY$6,'Subdecision matrices'!$K$33:$O$33,0)),0)</f>
        <v>0</v>
      </c>
      <c r="AZ75" s="2"/>
      <c r="BA75" s="2"/>
      <c r="BB75" s="110">
        <f aca="true" t="shared" si="186" ref="BB75">((B75*B76)+(G75*G76)+(L75*L76)+(Q75*Q76)+(V75*V76)+(AA75*AA76)+(AF76*AF75)+(AK75*AK76)+(AP75*AP76)+(AU75*AU76))*10</f>
        <v>0</v>
      </c>
      <c r="BC75" s="110">
        <f aca="true" t="shared" si="187" ref="BC75">((C75*C76)+(H75*H76)+(M75*M76)+(R75*R76)+(W75*W76)+(AB75*AB76)+(AG76*AG75)+(AL75*AL76)+(AQ75*AQ76)+(AV75*AV76))*10</f>
        <v>0</v>
      </c>
      <c r="BD75" s="110">
        <f aca="true" t="shared" si="188" ref="BD75">((D75*D76)+(I75*I76)+(N75*N76)+(S75*S76)+(X75*X76)+(AC75*AC76)+(AH76*AH75)+(AM75*AM76)+(AR75*AR76)+(AW75*AW76))*10</f>
        <v>0</v>
      </c>
      <c r="BE75" s="110">
        <f aca="true" t="shared" si="189" ref="BE75">((E75*E76)+(J75*J76)+(O75*O76)+(T75*T76)+(Y75*Y76)+(AD75*AD76)+(AI76*AI75)+(AN75*AN76)+(AS75*AS76)+(AX75*AX76))*10</f>
        <v>0</v>
      </c>
      <c r="BF75" s="110">
        <f aca="true" t="shared" si="190" ref="BF75">((F75*F76)+(K75*K76)+(P75*P76)+(U75*U76)+(Z75*Z76)+(AE75*AE76)+(AJ76*AJ75)+(AO75*AO76)+(AT75*AT76)+(AY75*AY76))*10</f>
        <v>0</v>
      </c>
    </row>
    <row r="76" spans="1:58" ht="15.75" thickBot="1">
      <c r="A76" s="94"/>
      <c r="B76" s="5">
        <f>'Subdecision matrices'!$S$12</f>
        <v>0.1</v>
      </c>
      <c r="C76" s="5">
        <f>'Subdecision matrices'!$S$13</f>
        <v>0.1</v>
      </c>
      <c r="D76" s="5">
        <f>'Subdecision matrices'!$S$14</f>
        <v>0.1</v>
      </c>
      <c r="E76" s="5">
        <f>'Subdecision matrices'!$S$15</f>
        <v>0.1</v>
      </c>
      <c r="F76" s="5">
        <f>'Subdecision matrices'!$S$16</f>
        <v>0.1</v>
      </c>
      <c r="G76" s="5">
        <f>'Subdecision matrices'!$T$12</f>
        <v>0.1</v>
      </c>
      <c r="H76" s="5">
        <f>'Subdecision matrices'!$T$13</f>
        <v>0.1</v>
      </c>
      <c r="I76" s="5">
        <f>'Subdecision matrices'!$T$14</f>
        <v>0.1</v>
      </c>
      <c r="J76" s="5">
        <f>'Subdecision matrices'!$T$15</f>
        <v>0.1</v>
      </c>
      <c r="K76" s="5">
        <f>'Subdecision matrices'!$T$16</f>
        <v>0.1</v>
      </c>
      <c r="L76" s="5">
        <f>'Subdecision matrices'!$U$12</f>
        <v>0.05</v>
      </c>
      <c r="M76" s="5">
        <f>'Subdecision matrices'!$U$13</f>
        <v>0.05</v>
      </c>
      <c r="N76" s="5">
        <f>'Subdecision matrices'!$U$14</f>
        <v>0.05</v>
      </c>
      <c r="O76" s="5">
        <f>'Subdecision matrices'!$U$15</f>
        <v>0.05</v>
      </c>
      <c r="P76" s="5">
        <f>'Subdecision matrices'!$U$16</f>
        <v>0.05</v>
      </c>
      <c r="Q76" s="5">
        <f>'Subdecision matrices'!$V$12</f>
        <v>0.1</v>
      </c>
      <c r="R76" s="5">
        <f>'Subdecision matrices'!$V$13</f>
        <v>0.1</v>
      </c>
      <c r="S76" s="5">
        <f>'Subdecision matrices'!$V$14</f>
        <v>0.1</v>
      </c>
      <c r="T76" s="5">
        <f>'Subdecision matrices'!$V$15</f>
        <v>0.1</v>
      </c>
      <c r="U76" s="5">
        <f>'Subdecision matrices'!$V$16</f>
        <v>0.1</v>
      </c>
      <c r="V76" s="5">
        <f>'Subdecision matrices'!$W$12</f>
        <v>0.1</v>
      </c>
      <c r="W76" s="5">
        <f>'Subdecision matrices'!$W$13</f>
        <v>0.1</v>
      </c>
      <c r="X76" s="5">
        <f>'Subdecision matrices'!$W$14</f>
        <v>0.1</v>
      </c>
      <c r="Y76" s="5">
        <f>'Subdecision matrices'!$W$15</f>
        <v>0.1</v>
      </c>
      <c r="Z76" s="5">
        <f>'Subdecision matrices'!$W$16</f>
        <v>0.1</v>
      </c>
      <c r="AA76" s="5">
        <f>'Subdecision matrices'!$X$12</f>
        <v>0.05</v>
      </c>
      <c r="AB76" s="5">
        <f>'Subdecision matrices'!$X$13</f>
        <v>0.1</v>
      </c>
      <c r="AC76" s="5">
        <f>'Subdecision matrices'!$X$14</f>
        <v>0.1</v>
      </c>
      <c r="AD76" s="5">
        <f>'Subdecision matrices'!$X$15</f>
        <v>0.1</v>
      </c>
      <c r="AE76" s="5">
        <f>'Subdecision matrices'!$X$16</f>
        <v>0.1</v>
      </c>
      <c r="AF76" s="5">
        <f>'Subdecision matrices'!$Y$12</f>
        <v>0.1</v>
      </c>
      <c r="AG76" s="5">
        <f>'Subdecision matrices'!$Y$13</f>
        <v>0.1</v>
      </c>
      <c r="AH76" s="5">
        <f>'Subdecision matrices'!$Y$14</f>
        <v>0.1</v>
      </c>
      <c r="AI76" s="5">
        <f>'Subdecision matrices'!$Y$15</f>
        <v>0.05</v>
      </c>
      <c r="AJ76" s="5">
        <f>'Subdecision matrices'!$Y$16</f>
        <v>0.05</v>
      </c>
      <c r="AK76" s="5">
        <f>'Subdecision matrices'!$Z$12</f>
        <v>0.15</v>
      </c>
      <c r="AL76" s="5">
        <f>'Subdecision matrices'!$Z$13</f>
        <v>0.15</v>
      </c>
      <c r="AM76" s="5">
        <f>'Subdecision matrices'!$Z$14</f>
        <v>0.15</v>
      </c>
      <c r="AN76" s="5">
        <f>'Subdecision matrices'!$Z$15</f>
        <v>0.15</v>
      </c>
      <c r="AO76" s="5">
        <f>'Subdecision matrices'!$Z$16</f>
        <v>0.15</v>
      </c>
      <c r="AP76" s="5">
        <f>'Subdecision matrices'!$AA$12</f>
        <v>0.1</v>
      </c>
      <c r="AQ76" s="5">
        <f>'Subdecision matrices'!$AA$13</f>
        <v>0.1</v>
      </c>
      <c r="AR76" s="5">
        <f>'Subdecision matrices'!$AA$14</f>
        <v>0.1</v>
      </c>
      <c r="AS76" s="5">
        <f>'Subdecision matrices'!$AA$15</f>
        <v>0.1</v>
      </c>
      <c r="AT76" s="5">
        <f>'Subdecision matrices'!$AA$16</f>
        <v>0.15</v>
      </c>
      <c r="AU76" s="5">
        <f>'Subdecision matrices'!$AB$12</f>
        <v>0.15</v>
      </c>
      <c r="AV76" s="5">
        <f>'Subdecision matrices'!$AB$13</f>
        <v>0.1</v>
      </c>
      <c r="AW76" s="5">
        <f>'Subdecision matrices'!$AB$14</f>
        <v>0.1</v>
      </c>
      <c r="AX76" s="5">
        <f>'Subdecision matrices'!$AB$15</f>
        <v>0.15</v>
      </c>
      <c r="AY76" s="5">
        <f>'Subdecision matrices'!$AB$16</f>
        <v>0.1</v>
      </c>
      <c r="AZ76" s="3">
        <f aca="true" t="shared" si="191" ref="AZ76">SUM(L76:AY76)</f>
        <v>4</v>
      </c>
      <c r="BA76" s="3"/>
      <c r="BB76" s="111"/>
      <c r="BC76" s="111"/>
      <c r="BD76" s="111"/>
      <c r="BE76" s="111"/>
      <c r="BF76" s="111"/>
    </row>
    <row r="77" spans="1:58" ht="15">
      <c r="A77" s="94">
        <v>36</v>
      </c>
      <c r="B77" s="19">
        <f>_xlfn.IFERROR(VLOOKUP(Prioritization!G47,'Subdecision matrices'!$B$7:$C$8,2,TRUE),0)</f>
        <v>0</v>
      </c>
      <c r="C77" s="19">
        <f>_xlfn.IFERROR(VLOOKUP(Prioritization!G47,'Subdecision matrices'!$B$7:$D$8,3,TRUE),0)</f>
        <v>0</v>
      </c>
      <c r="D77" s="19">
        <f>_xlfn.IFERROR(VLOOKUP(Prioritization!G47,'Subdecision matrices'!$B$7:$E$8,4,TRUE),0)</f>
        <v>0</v>
      </c>
      <c r="E77" s="19">
        <f>_xlfn.IFERROR(VLOOKUP(Prioritization!G47,'Subdecision matrices'!$B$7:$F$8,5,TRUE),0)</f>
        <v>0</v>
      </c>
      <c r="F77" s="19">
        <f>_xlfn.IFERROR(VLOOKUP(Prioritization!G47,'Subdecision matrices'!$B$7:$G$8,6,TRUE),0)</f>
        <v>0</v>
      </c>
      <c r="G77" s="14">
        <f>VLOOKUP(Prioritization!$H$47,'Subdecision matrices'!$B$12:$C$19,2,TRUE)</f>
        <v>0</v>
      </c>
      <c r="H77" s="14">
        <f>VLOOKUP(Prioritization!$H$47,'Subdecision matrices'!$B$12:$D$19,3,TRUE)</f>
        <v>0</v>
      </c>
      <c r="I77" s="14">
        <f>VLOOKUP(Prioritization!$H$47,'Subdecision matrices'!$B$12:$E$19,4,TRUE)</f>
        <v>0</v>
      </c>
      <c r="J77" s="14">
        <f>VLOOKUP(Prioritization!$H$47,'Subdecision matrices'!$B$12:$F$19,5,TRUE)</f>
        <v>0</v>
      </c>
      <c r="K77" s="14">
        <f>VLOOKUP(Prioritization!$H$47,'Subdecision matrices'!$B$12:$G$19,6,TRUE)</f>
        <v>0</v>
      </c>
      <c r="L77" s="2">
        <f>_xlfn.IFERROR(INDEX('Subdecision matrices'!$C$23:$G$27,MATCH(Prioritization!I47,'Subdecision matrices'!$B$23:$B$27,0),MATCH('CalcEng 2'!$L$6,'Subdecision matrices'!$C$22:$G$22,0)),0)</f>
        <v>0</v>
      </c>
      <c r="M77" s="2">
        <f>_xlfn.IFERROR(INDEX('Subdecision matrices'!$C$23:$G$27,MATCH(Prioritization!I47,'Subdecision matrices'!$B$23:$B$27,0),MATCH('CalcEng 2'!$M$6,'Subdecision matrices'!$C$30:$G$30,0)),0)</f>
        <v>0</v>
      </c>
      <c r="N77" s="2">
        <f>_xlfn.IFERROR(INDEX('Subdecision matrices'!$C$23:$G$27,MATCH(Prioritization!I47,'Subdecision matrices'!$B$23:$B$27,0),MATCH('CalcEng 2'!$N$6,'Subdecision matrices'!$C$22:$G$22,0)),0)</f>
        <v>0</v>
      </c>
      <c r="O77" s="2">
        <f>_xlfn.IFERROR(INDEX('Subdecision matrices'!$C$23:$G$27,MATCH(Prioritization!I47,'Subdecision matrices'!$B$23:$B$27,0),MATCH('CalcEng 2'!$O$6,'Subdecision matrices'!$C$22:$G$22,0)),0)</f>
        <v>0</v>
      </c>
      <c r="P77" s="2">
        <f>_xlfn.IFERROR(INDEX('Subdecision matrices'!$C$23:$G$27,MATCH(Prioritization!I47,'Subdecision matrices'!$B$23:$B$27,0),MATCH('CalcEng 2'!$P$6,'Subdecision matrices'!$C$22:$G$22,0)),0)</f>
        <v>0</v>
      </c>
      <c r="Q77" s="2">
        <f>_xlfn.IFERROR(INDEX('Subdecision matrices'!$C$31:$G$33,MATCH(Prioritization!J47,'Subdecision matrices'!$B$31:$B$33,0),MATCH('CalcEng 2'!$Q$6,'Subdecision matrices'!$C$30:$G$30,0)),0)</f>
        <v>0</v>
      </c>
      <c r="R77" s="2">
        <f>_xlfn.IFERROR(INDEX('Subdecision matrices'!$C$31:$G$33,MATCH(Prioritization!J47,'Subdecision matrices'!$B$31:$B$33,0),MATCH('CalcEng 2'!$R$6,'Subdecision matrices'!$C$30:$G$30,0)),0)</f>
        <v>0</v>
      </c>
      <c r="S77" s="2">
        <f>_xlfn.IFERROR(INDEX('Subdecision matrices'!$C$31:$G$33,MATCH(Prioritization!J47,'Subdecision matrices'!$B$31:$B$33,0),MATCH('CalcEng 2'!$S$6,'Subdecision matrices'!$C$30:$G$30,0)),0)</f>
        <v>0</v>
      </c>
      <c r="T77" s="2">
        <f>_xlfn.IFERROR(INDEX('Subdecision matrices'!$C$31:$G$33,MATCH(Prioritization!J47,'Subdecision matrices'!$B$31:$B$33,0),MATCH('CalcEng 2'!$T$6,'Subdecision matrices'!$C$30:$G$30,0)),0)</f>
        <v>0</v>
      </c>
      <c r="U77" s="2">
        <f>_xlfn.IFERROR(INDEX('Subdecision matrices'!$C$31:$G$33,MATCH(Prioritization!J47,'Subdecision matrices'!$B$31:$B$33,0),MATCH('CalcEng 2'!$U$6,'Subdecision matrices'!$C$30:$G$30,0)),0)</f>
        <v>0</v>
      </c>
      <c r="V77" s="2">
        <f>_xlfn.IFERROR(VLOOKUP(Prioritization!K47,'Subdecision matrices'!$A$37:$C$41,3,TRUE),0)</f>
        <v>0</v>
      </c>
      <c r="W77" s="2">
        <f>_xlfn.IFERROR(VLOOKUP(Prioritization!K47,'Subdecision matrices'!$A$37:$D$41,4),0)</f>
        <v>0</v>
      </c>
      <c r="X77" s="2">
        <f>_xlfn.IFERROR(VLOOKUP(Prioritization!K47,'Subdecision matrices'!$A$37:$E$41,5),0)</f>
        <v>0</v>
      </c>
      <c r="Y77" s="2">
        <f>_xlfn.IFERROR(VLOOKUP(Prioritization!K47,'Subdecision matrices'!$A$37:$F$41,6),0)</f>
        <v>0</v>
      </c>
      <c r="Z77" s="2">
        <f>_xlfn.IFERROR(VLOOKUP(Prioritization!K47,'Subdecision matrices'!$A$37:$G$41,7),0)</f>
        <v>0</v>
      </c>
      <c r="AA77" s="2">
        <f>_xlfn.IFERROR(INDEX('Subdecision matrices'!$K$8:$O$11,MATCH(Prioritization!L47,'Subdecision matrices'!$J$8:$J$11,0),MATCH('CalcEng 2'!$AA$6,'Subdecision matrices'!$K$7:$O$7,0)),0)</f>
        <v>0</v>
      </c>
      <c r="AB77" s="2">
        <f>_xlfn.IFERROR(INDEX('Subdecision matrices'!$K$8:$O$11,MATCH(Prioritization!L47,'Subdecision matrices'!$J$8:$J$11,0),MATCH('CalcEng 2'!$AB$6,'Subdecision matrices'!$K$7:$O$7,0)),0)</f>
        <v>0</v>
      </c>
      <c r="AC77" s="2">
        <f>_xlfn.IFERROR(INDEX('Subdecision matrices'!$K$8:$O$11,MATCH(Prioritization!L47,'Subdecision matrices'!$J$8:$J$11,0),MATCH('CalcEng 2'!$AC$6,'Subdecision matrices'!$K$7:$O$7,0)),0)</f>
        <v>0</v>
      </c>
      <c r="AD77" s="2">
        <f>_xlfn.IFERROR(INDEX('Subdecision matrices'!$K$8:$O$11,MATCH(Prioritization!L47,'Subdecision matrices'!$J$8:$J$11,0),MATCH('CalcEng 2'!$AD$6,'Subdecision matrices'!$K$7:$O$7,0)),0)</f>
        <v>0</v>
      </c>
      <c r="AE77" s="2">
        <f>_xlfn.IFERROR(INDEX('Subdecision matrices'!$K$8:$O$11,MATCH(Prioritization!L47,'Subdecision matrices'!$J$8:$J$11,0),MATCH('CalcEng 2'!$AE$6,'Subdecision matrices'!$K$7:$O$7,0)),0)</f>
        <v>0</v>
      </c>
      <c r="AF77" s="2">
        <f>_xlfn.IFERROR(VLOOKUP(Prioritization!M47,'Subdecision matrices'!$I$15:$K$17,3,TRUE),0)</f>
        <v>0</v>
      </c>
      <c r="AG77" s="2">
        <f>_xlfn.IFERROR(VLOOKUP(Prioritization!M47,'Subdecision matrices'!$I$15:$L$17,4,TRUE),0)</f>
        <v>0</v>
      </c>
      <c r="AH77" s="2">
        <f>_xlfn.IFERROR(VLOOKUP(Prioritization!M47,'Subdecision matrices'!$I$15:$M$17,5,TRUE),0)</f>
        <v>0</v>
      </c>
      <c r="AI77" s="2">
        <f>_xlfn.IFERROR(VLOOKUP(Prioritization!M47,'Subdecision matrices'!$I$15:$N$17,6,TRUE),0)</f>
        <v>0</v>
      </c>
      <c r="AJ77" s="2">
        <f>_xlfn.IFERROR(VLOOKUP(Prioritization!M47,'Subdecision matrices'!$I$15:$O$17,7,TRUE),0)</f>
        <v>0</v>
      </c>
      <c r="AK77" s="2">
        <f>_xlfn.IFERROR(INDEX('Subdecision matrices'!$K$22:$O$24,MATCH(Prioritization!N47,'Subdecision matrices'!$J$22:$J$24,0),MATCH($AK$6,'Subdecision matrices'!$K$21:$O$21,0)),0)</f>
        <v>0</v>
      </c>
      <c r="AL77" s="2">
        <f>_xlfn.IFERROR(INDEX('Subdecision matrices'!$K$22:$O$24,MATCH(Prioritization!N47,'Subdecision matrices'!$J$22:$J$24,0),MATCH($AL$6,'Subdecision matrices'!$K$21:$O$21,0)),0)</f>
        <v>0</v>
      </c>
      <c r="AM77" s="2">
        <f>_xlfn.IFERROR(INDEX('Subdecision matrices'!$K$22:$O$24,MATCH(Prioritization!N47,'Subdecision matrices'!$J$22:$J$24,0),MATCH($AM$6,'Subdecision matrices'!$K$21:$O$21,0)),0)</f>
        <v>0</v>
      </c>
      <c r="AN77" s="2">
        <f>_xlfn.IFERROR(INDEX('Subdecision matrices'!$K$22:$O$24,MATCH(Prioritization!N47,'Subdecision matrices'!$J$22:$J$24,0),MATCH($AN$6,'Subdecision matrices'!$K$21:$O$21,0)),0)</f>
        <v>0</v>
      </c>
      <c r="AO77" s="2">
        <f>_xlfn.IFERROR(INDEX('Subdecision matrices'!$K$22:$O$24,MATCH(Prioritization!N47,'Subdecision matrices'!$J$22:$J$24,0),MATCH($AO$6,'Subdecision matrices'!$K$21:$O$21,0)),0)</f>
        <v>0</v>
      </c>
      <c r="AP77" s="2">
        <f>_xlfn.IFERROR(INDEX('Subdecision matrices'!$K$27:$O$30,MATCH(Prioritization!O47,'Subdecision matrices'!$J$27:$J$30,0),MATCH('CalcEng 2'!$AP$6,'Subdecision matrices'!$K$27:$O$27,0)),0)</f>
        <v>0</v>
      </c>
      <c r="AQ77" s="2">
        <f>_xlfn.IFERROR(INDEX('Subdecision matrices'!$K$27:$O$30,MATCH(Prioritization!O47,'Subdecision matrices'!$J$27:$J$30,0),MATCH('CalcEng 2'!$AQ$6,'Subdecision matrices'!$K$27:$O$27,0)),0)</f>
        <v>0</v>
      </c>
      <c r="AR77" s="2">
        <f>_xlfn.IFERROR(INDEX('Subdecision matrices'!$K$27:$O$30,MATCH(Prioritization!O47,'Subdecision matrices'!$J$27:$J$30,0),MATCH('CalcEng 2'!$AR$6,'Subdecision matrices'!$K$27:$O$27,0)),0)</f>
        <v>0</v>
      </c>
      <c r="AS77" s="2">
        <f>_xlfn.IFERROR(INDEX('Subdecision matrices'!$K$27:$O$30,MATCH(Prioritization!O47,'Subdecision matrices'!$J$27:$J$30,0),MATCH('CalcEng 2'!$AS$6,'Subdecision matrices'!$K$27:$O$27,0)),0)</f>
        <v>0</v>
      </c>
      <c r="AT77" s="2">
        <f>_xlfn.IFERROR(INDEX('Subdecision matrices'!$K$27:$O$30,MATCH(Prioritization!O47,'Subdecision matrices'!$J$27:$J$30,0),MATCH('CalcEng 2'!$AT$6,'Subdecision matrices'!$K$27:$O$27,0)),0)</f>
        <v>0</v>
      </c>
      <c r="AU77" s="2">
        <f>_xlfn.IFERROR(INDEX('Subdecision matrices'!$K$34:$O$36,MATCH(Prioritization!P47,'Subdecision matrices'!$J$34:$J$36,0),MATCH('CalcEng 2'!$AU$6,'Subdecision matrices'!$K$33:$O$33,0)),0)</f>
        <v>0</v>
      </c>
      <c r="AV77" s="2">
        <f>_xlfn.IFERROR(INDEX('Subdecision matrices'!$K$34:$O$36,MATCH(Prioritization!P47,'Subdecision matrices'!$J$34:$J$36,0),MATCH('CalcEng 2'!$AV$6,'Subdecision matrices'!$K$33:$O$33,0)),0)</f>
        <v>0</v>
      </c>
      <c r="AW77" s="2">
        <f>_xlfn.IFERROR(INDEX('Subdecision matrices'!$K$34:$O$36,MATCH(Prioritization!P47,'Subdecision matrices'!$J$34:$J$36,0),MATCH('CalcEng 2'!$AW$6,'Subdecision matrices'!$K$33:$O$33,0)),0)</f>
        <v>0</v>
      </c>
      <c r="AX77" s="2">
        <f>_xlfn.IFERROR(INDEX('Subdecision matrices'!$K$34:$O$36,MATCH(Prioritization!P47,'Subdecision matrices'!$J$34:$J$36,0),MATCH('CalcEng 2'!$AX$6,'Subdecision matrices'!$K$33:$O$33,0)),0)</f>
        <v>0</v>
      </c>
      <c r="AY77" s="2">
        <f>_xlfn.IFERROR(INDEX('Subdecision matrices'!$K$34:$O$36,MATCH(Prioritization!P47,'Subdecision matrices'!$J$34:$J$36,0),MATCH('CalcEng 2'!$AY$6,'Subdecision matrices'!$K$33:$O$33,0)),0)</f>
        <v>0</v>
      </c>
      <c r="AZ77" s="2"/>
      <c r="BA77" s="2"/>
      <c r="BB77" s="110">
        <f aca="true" t="shared" si="192" ref="BB77">((B77*B78)+(G77*G78)+(L77*L78)+(Q77*Q78)+(V77*V78)+(AA77*AA78)+(AF78*AF77)+(AK77*AK78)+(AP77*AP78)+(AU77*AU78))*10</f>
        <v>0</v>
      </c>
      <c r="BC77" s="110">
        <f aca="true" t="shared" si="193" ref="BC77">((C77*C78)+(H77*H78)+(M77*M78)+(R77*R78)+(W77*W78)+(AB77*AB78)+(AG78*AG77)+(AL77*AL78)+(AQ77*AQ78)+(AV77*AV78))*10</f>
        <v>0</v>
      </c>
      <c r="BD77" s="110">
        <f aca="true" t="shared" si="194" ref="BD77">((D77*D78)+(I77*I78)+(N77*N78)+(S77*S78)+(X77*X78)+(AC77*AC78)+(AH78*AH77)+(AM77*AM78)+(AR77*AR78)+(AW77*AW78))*10</f>
        <v>0</v>
      </c>
      <c r="BE77" s="110">
        <f aca="true" t="shared" si="195" ref="BE77">((E77*E78)+(J77*J78)+(O77*O78)+(T77*T78)+(Y77*Y78)+(AD77*AD78)+(AI78*AI77)+(AN77*AN78)+(AS77*AS78)+(AX77*AX78))*10</f>
        <v>0</v>
      </c>
      <c r="BF77" s="110">
        <f aca="true" t="shared" si="196" ref="BF77">((F77*F78)+(K77*K78)+(P77*P78)+(U77*U78)+(Z77*Z78)+(AE77*AE78)+(AJ78*AJ77)+(AO77*AO78)+(AT77*AT78)+(AY77*AY78))*10</f>
        <v>0</v>
      </c>
    </row>
    <row r="78" spans="1:58" ht="15.75" thickBot="1">
      <c r="A78" s="94"/>
      <c r="B78" s="5">
        <f>'Subdecision matrices'!$S$12</f>
        <v>0.1</v>
      </c>
      <c r="C78" s="5">
        <f>'Subdecision matrices'!$S$13</f>
        <v>0.1</v>
      </c>
      <c r="D78" s="5">
        <f>'Subdecision matrices'!$S$14</f>
        <v>0.1</v>
      </c>
      <c r="E78" s="5">
        <f>'Subdecision matrices'!$S$15</f>
        <v>0.1</v>
      </c>
      <c r="F78" s="5">
        <f>'Subdecision matrices'!$S$16</f>
        <v>0.1</v>
      </c>
      <c r="G78" s="5">
        <f>'Subdecision matrices'!$T$12</f>
        <v>0.1</v>
      </c>
      <c r="H78" s="5">
        <f>'Subdecision matrices'!$T$13</f>
        <v>0.1</v>
      </c>
      <c r="I78" s="5">
        <f>'Subdecision matrices'!$T$14</f>
        <v>0.1</v>
      </c>
      <c r="J78" s="5">
        <f>'Subdecision matrices'!$T$15</f>
        <v>0.1</v>
      </c>
      <c r="K78" s="5">
        <f>'Subdecision matrices'!$T$16</f>
        <v>0.1</v>
      </c>
      <c r="L78" s="5">
        <f>'Subdecision matrices'!$U$12</f>
        <v>0.05</v>
      </c>
      <c r="M78" s="5">
        <f>'Subdecision matrices'!$U$13</f>
        <v>0.05</v>
      </c>
      <c r="N78" s="5">
        <f>'Subdecision matrices'!$U$14</f>
        <v>0.05</v>
      </c>
      <c r="O78" s="5">
        <f>'Subdecision matrices'!$U$15</f>
        <v>0.05</v>
      </c>
      <c r="P78" s="5">
        <f>'Subdecision matrices'!$U$16</f>
        <v>0.05</v>
      </c>
      <c r="Q78" s="5">
        <f>'Subdecision matrices'!$V$12</f>
        <v>0.1</v>
      </c>
      <c r="R78" s="5">
        <f>'Subdecision matrices'!$V$13</f>
        <v>0.1</v>
      </c>
      <c r="S78" s="5">
        <f>'Subdecision matrices'!$V$14</f>
        <v>0.1</v>
      </c>
      <c r="T78" s="5">
        <f>'Subdecision matrices'!$V$15</f>
        <v>0.1</v>
      </c>
      <c r="U78" s="5">
        <f>'Subdecision matrices'!$V$16</f>
        <v>0.1</v>
      </c>
      <c r="V78" s="5">
        <f>'Subdecision matrices'!$W$12</f>
        <v>0.1</v>
      </c>
      <c r="W78" s="5">
        <f>'Subdecision matrices'!$W$13</f>
        <v>0.1</v>
      </c>
      <c r="X78" s="5">
        <f>'Subdecision matrices'!$W$14</f>
        <v>0.1</v>
      </c>
      <c r="Y78" s="5">
        <f>'Subdecision matrices'!$W$15</f>
        <v>0.1</v>
      </c>
      <c r="Z78" s="5">
        <f>'Subdecision matrices'!$W$16</f>
        <v>0.1</v>
      </c>
      <c r="AA78" s="5">
        <f>'Subdecision matrices'!$X$12</f>
        <v>0.05</v>
      </c>
      <c r="AB78" s="5">
        <f>'Subdecision matrices'!$X$13</f>
        <v>0.1</v>
      </c>
      <c r="AC78" s="5">
        <f>'Subdecision matrices'!$X$14</f>
        <v>0.1</v>
      </c>
      <c r="AD78" s="5">
        <f>'Subdecision matrices'!$X$15</f>
        <v>0.1</v>
      </c>
      <c r="AE78" s="5">
        <f>'Subdecision matrices'!$X$16</f>
        <v>0.1</v>
      </c>
      <c r="AF78" s="5">
        <f>'Subdecision matrices'!$Y$12</f>
        <v>0.1</v>
      </c>
      <c r="AG78" s="5">
        <f>'Subdecision matrices'!$Y$13</f>
        <v>0.1</v>
      </c>
      <c r="AH78" s="5">
        <f>'Subdecision matrices'!$Y$14</f>
        <v>0.1</v>
      </c>
      <c r="AI78" s="5">
        <f>'Subdecision matrices'!$Y$15</f>
        <v>0.05</v>
      </c>
      <c r="AJ78" s="5">
        <f>'Subdecision matrices'!$Y$16</f>
        <v>0.05</v>
      </c>
      <c r="AK78" s="5">
        <f>'Subdecision matrices'!$Z$12</f>
        <v>0.15</v>
      </c>
      <c r="AL78" s="5">
        <f>'Subdecision matrices'!$Z$13</f>
        <v>0.15</v>
      </c>
      <c r="AM78" s="5">
        <f>'Subdecision matrices'!$Z$14</f>
        <v>0.15</v>
      </c>
      <c r="AN78" s="5">
        <f>'Subdecision matrices'!$Z$15</f>
        <v>0.15</v>
      </c>
      <c r="AO78" s="5">
        <f>'Subdecision matrices'!$Z$16</f>
        <v>0.15</v>
      </c>
      <c r="AP78" s="5">
        <f>'Subdecision matrices'!$AA$12</f>
        <v>0.1</v>
      </c>
      <c r="AQ78" s="5">
        <f>'Subdecision matrices'!$AA$13</f>
        <v>0.1</v>
      </c>
      <c r="AR78" s="5">
        <f>'Subdecision matrices'!$AA$14</f>
        <v>0.1</v>
      </c>
      <c r="AS78" s="5">
        <f>'Subdecision matrices'!$AA$15</f>
        <v>0.1</v>
      </c>
      <c r="AT78" s="5">
        <f>'Subdecision matrices'!$AA$16</f>
        <v>0.15</v>
      </c>
      <c r="AU78" s="5">
        <f>'Subdecision matrices'!$AB$12</f>
        <v>0.15</v>
      </c>
      <c r="AV78" s="5">
        <f>'Subdecision matrices'!$AB$13</f>
        <v>0.1</v>
      </c>
      <c r="AW78" s="5">
        <f>'Subdecision matrices'!$AB$14</f>
        <v>0.1</v>
      </c>
      <c r="AX78" s="5">
        <f>'Subdecision matrices'!$AB$15</f>
        <v>0.15</v>
      </c>
      <c r="AY78" s="5">
        <f>'Subdecision matrices'!$AB$16</f>
        <v>0.1</v>
      </c>
      <c r="AZ78" s="3">
        <f aca="true" t="shared" si="197" ref="AZ78">SUM(L78:AY78)</f>
        <v>4</v>
      </c>
      <c r="BA78" s="3"/>
      <c r="BB78" s="111"/>
      <c r="BC78" s="111"/>
      <c r="BD78" s="111"/>
      <c r="BE78" s="111"/>
      <c r="BF78" s="111"/>
    </row>
    <row r="79" spans="1:58" ht="15">
      <c r="A79" s="94">
        <v>37</v>
      </c>
      <c r="B79" s="19">
        <f>_xlfn.IFERROR(VLOOKUP(Prioritization!G48,'Subdecision matrices'!$B$7:$C$8,2,TRUE),0)</f>
        <v>0</v>
      </c>
      <c r="C79" s="19">
        <f>_xlfn.IFERROR(VLOOKUP(Prioritization!G48,'Subdecision matrices'!$B$7:$D$8,3,TRUE),0)</f>
        <v>0</v>
      </c>
      <c r="D79" s="19">
        <f>_xlfn.IFERROR(VLOOKUP(Prioritization!G48,'Subdecision matrices'!$B$7:$E$8,4,TRUE),0)</f>
        <v>0</v>
      </c>
      <c r="E79" s="19">
        <f>_xlfn.IFERROR(VLOOKUP(Prioritization!G48,'Subdecision matrices'!$B$7:$F$8,5,TRUE),0)</f>
        <v>0</v>
      </c>
      <c r="F79" s="19">
        <f>_xlfn.IFERROR(VLOOKUP(Prioritization!G48,'Subdecision matrices'!$B$7:$G$8,6,TRUE),0)</f>
        <v>0</v>
      </c>
      <c r="G79" s="14">
        <f>VLOOKUP(Prioritization!$H$48,'Subdecision matrices'!$B$12:$C$19,2,TRUE)</f>
        <v>0</v>
      </c>
      <c r="H79" s="14">
        <f>VLOOKUP(Prioritization!$H$48,'Subdecision matrices'!$B$12:$D$19,3,TRUE)</f>
        <v>0</v>
      </c>
      <c r="I79" s="14">
        <f>VLOOKUP(Prioritization!$H$48,'Subdecision matrices'!$B$12:$E$19,4,TRUE)</f>
        <v>0</v>
      </c>
      <c r="J79" s="14">
        <f>VLOOKUP(Prioritization!$H$48,'Subdecision matrices'!$B$12:$F$19,5,TRUE)</f>
        <v>0</v>
      </c>
      <c r="K79" s="14">
        <f>VLOOKUP(Prioritization!$H$48,'Subdecision matrices'!$B$12:$G$19,6,TRUE)</f>
        <v>0</v>
      </c>
      <c r="L79" s="2">
        <f>_xlfn.IFERROR(INDEX('Subdecision matrices'!$C$23:$G$27,MATCH(Prioritization!I48,'Subdecision matrices'!$B$23:$B$27,0),MATCH('CalcEng 2'!$L$6,'Subdecision matrices'!$C$22:$G$22,0)),0)</f>
        <v>0</v>
      </c>
      <c r="M79" s="2">
        <f>_xlfn.IFERROR(INDEX('Subdecision matrices'!$C$23:$G$27,MATCH(Prioritization!I48,'Subdecision matrices'!$B$23:$B$27,0),MATCH('CalcEng 2'!$M$6,'Subdecision matrices'!$C$30:$G$30,0)),0)</f>
        <v>0</v>
      </c>
      <c r="N79" s="2">
        <f>_xlfn.IFERROR(INDEX('Subdecision matrices'!$C$23:$G$27,MATCH(Prioritization!I48,'Subdecision matrices'!$B$23:$B$27,0),MATCH('CalcEng 2'!$N$6,'Subdecision matrices'!$C$22:$G$22,0)),0)</f>
        <v>0</v>
      </c>
      <c r="O79" s="2">
        <f>_xlfn.IFERROR(INDEX('Subdecision matrices'!$C$23:$G$27,MATCH(Prioritization!I48,'Subdecision matrices'!$B$23:$B$27,0),MATCH('CalcEng 2'!$O$6,'Subdecision matrices'!$C$22:$G$22,0)),0)</f>
        <v>0</v>
      </c>
      <c r="P79" s="2">
        <f>_xlfn.IFERROR(INDEX('Subdecision matrices'!$C$23:$G$27,MATCH(Prioritization!I48,'Subdecision matrices'!$B$23:$B$27,0),MATCH('CalcEng 2'!$P$6,'Subdecision matrices'!$C$22:$G$22,0)),0)</f>
        <v>0</v>
      </c>
      <c r="Q79" s="2">
        <f>_xlfn.IFERROR(INDEX('Subdecision matrices'!$C$31:$G$33,MATCH(Prioritization!J48,'Subdecision matrices'!$B$31:$B$33,0),MATCH('CalcEng 2'!$Q$6,'Subdecision matrices'!$C$30:$G$30,0)),0)</f>
        <v>0</v>
      </c>
      <c r="R79" s="2">
        <f>_xlfn.IFERROR(INDEX('Subdecision matrices'!$C$31:$G$33,MATCH(Prioritization!J48,'Subdecision matrices'!$B$31:$B$33,0),MATCH('CalcEng 2'!$R$6,'Subdecision matrices'!$C$30:$G$30,0)),0)</f>
        <v>0</v>
      </c>
      <c r="S79" s="2">
        <f>_xlfn.IFERROR(INDEX('Subdecision matrices'!$C$31:$G$33,MATCH(Prioritization!J48,'Subdecision matrices'!$B$31:$B$33,0),MATCH('CalcEng 2'!$S$6,'Subdecision matrices'!$C$30:$G$30,0)),0)</f>
        <v>0</v>
      </c>
      <c r="T79" s="2">
        <f>_xlfn.IFERROR(INDEX('Subdecision matrices'!$C$31:$G$33,MATCH(Prioritization!J48,'Subdecision matrices'!$B$31:$B$33,0),MATCH('CalcEng 2'!$T$6,'Subdecision matrices'!$C$30:$G$30,0)),0)</f>
        <v>0</v>
      </c>
      <c r="U79" s="2">
        <f>_xlfn.IFERROR(INDEX('Subdecision matrices'!$C$31:$G$33,MATCH(Prioritization!J48,'Subdecision matrices'!$B$31:$B$33,0),MATCH('CalcEng 2'!$U$6,'Subdecision matrices'!$C$30:$G$30,0)),0)</f>
        <v>0</v>
      </c>
      <c r="V79" s="2">
        <f>_xlfn.IFERROR(VLOOKUP(Prioritization!K48,'Subdecision matrices'!$A$37:$C$41,3,TRUE),0)</f>
        <v>0</v>
      </c>
      <c r="W79" s="2">
        <f>_xlfn.IFERROR(VLOOKUP(Prioritization!K48,'Subdecision matrices'!$A$37:$D$41,4),0)</f>
        <v>0</v>
      </c>
      <c r="X79" s="2">
        <f>_xlfn.IFERROR(VLOOKUP(Prioritization!K48,'Subdecision matrices'!$A$37:$E$41,5),0)</f>
        <v>0</v>
      </c>
      <c r="Y79" s="2">
        <f>_xlfn.IFERROR(VLOOKUP(Prioritization!K48,'Subdecision matrices'!$A$37:$F$41,6),0)</f>
        <v>0</v>
      </c>
      <c r="Z79" s="2">
        <f>_xlfn.IFERROR(VLOOKUP(Prioritization!K48,'Subdecision matrices'!$A$37:$G$41,7),0)</f>
        <v>0</v>
      </c>
      <c r="AA79" s="2">
        <f>_xlfn.IFERROR(INDEX('Subdecision matrices'!$K$8:$O$11,MATCH(Prioritization!L48,'Subdecision matrices'!$J$8:$J$11,0),MATCH('CalcEng 2'!$AA$6,'Subdecision matrices'!$K$7:$O$7,0)),0)</f>
        <v>0</v>
      </c>
      <c r="AB79" s="2">
        <f>_xlfn.IFERROR(INDEX('Subdecision matrices'!$K$8:$O$11,MATCH(Prioritization!L48,'Subdecision matrices'!$J$8:$J$11,0),MATCH('CalcEng 2'!$AB$6,'Subdecision matrices'!$K$7:$O$7,0)),0)</f>
        <v>0</v>
      </c>
      <c r="AC79" s="2">
        <f>_xlfn.IFERROR(INDEX('Subdecision matrices'!$K$8:$O$11,MATCH(Prioritization!L48,'Subdecision matrices'!$J$8:$J$11,0),MATCH('CalcEng 2'!$AC$6,'Subdecision matrices'!$K$7:$O$7,0)),0)</f>
        <v>0</v>
      </c>
      <c r="AD79" s="2">
        <f>_xlfn.IFERROR(INDEX('Subdecision matrices'!$K$8:$O$11,MATCH(Prioritization!L48,'Subdecision matrices'!$J$8:$J$11,0),MATCH('CalcEng 2'!$AD$6,'Subdecision matrices'!$K$7:$O$7,0)),0)</f>
        <v>0</v>
      </c>
      <c r="AE79" s="2">
        <f>_xlfn.IFERROR(INDEX('Subdecision matrices'!$K$8:$O$11,MATCH(Prioritization!L48,'Subdecision matrices'!$J$8:$J$11,0),MATCH('CalcEng 2'!$AE$6,'Subdecision matrices'!$K$7:$O$7,0)),0)</f>
        <v>0</v>
      </c>
      <c r="AF79" s="2">
        <f>_xlfn.IFERROR(VLOOKUP(Prioritization!M48,'Subdecision matrices'!$I$15:$K$17,3,TRUE),0)</f>
        <v>0</v>
      </c>
      <c r="AG79" s="2">
        <f>_xlfn.IFERROR(VLOOKUP(Prioritization!M48,'Subdecision matrices'!$I$15:$L$17,4,TRUE),0)</f>
        <v>0</v>
      </c>
      <c r="AH79" s="2">
        <f>_xlfn.IFERROR(VLOOKUP(Prioritization!M48,'Subdecision matrices'!$I$15:$M$17,5,TRUE),0)</f>
        <v>0</v>
      </c>
      <c r="AI79" s="2">
        <f>_xlfn.IFERROR(VLOOKUP(Prioritization!M48,'Subdecision matrices'!$I$15:$N$17,6,TRUE),0)</f>
        <v>0</v>
      </c>
      <c r="AJ79" s="2">
        <f>_xlfn.IFERROR(VLOOKUP(Prioritization!M48,'Subdecision matrices'!$I$15:$O$17,7,TRUE),0)</f>
        <v>0</v>
      </c>
      <c r="AK79" s="2">
        <f>_xlfn.IFERROR(INDEX('Subdecision matrices'!$K$22:$O$24,MATCH(Prioritization!N48,'Subdecision matrices'!$J$22:$J$24,0),MATCH($AK$6,'Subdecision matrices'!$K$21:$O$21,0)),0)</f>
        <v>0</v>
      </c>
      <c r="AL79" s="2">
        <f>_xlfn.IFERROR(INDEX('Subdecision matrices'!$K$22:$O$24,MATCH(Prioritization!N48,'Subdecision matrices'!$J$22:$J$24,0),MATCH($AL$6,'Subdecision matrices'!$K$21:$O$21,0)),0)</f>
        <v>0</v>
      </c>
      <c r="AM79" s="2">
        <f>_xlfn.IFERROR(INDEX('Subdecision matrices'!$K$22:$O$24,MATCH(Prioritization!N48,'Subdecision matrices'!$J$22:$J$24,0),MATCH($AM$6,'Subdecision matrices'!$K$21:$O$21,0)),0)</f>
        <v>0</v>
      </c>
      <c r="AN79" s="2">
        <f>_xlfn.IFERROR(INDEX('Subdecision matrices'!$K$22:$O$24,MATCH(Prioritization!N48,'Subdecision matrices'!$J$22:$J$24,0),MATCH($AN$6,'Subdecision matrices'!$K$21:$O$21,0)),0)</f>
        <v>0</v>
      </c>
      <c r="AO79" s="2">
        <f>_xlfn.IFERROR(INDEX('Subdecision matrices'!$K$22:$O$24,MATCH(Prioritization!N48,'Subdecision matrices'!$J$22:$J$24,0),MATCH($AO$6,'Subdecision matrices'!$K$21:$O$21,0)),0)</f>
        <v>0</v>
      </c>
      <c r="AP79" s="2">
        <f>_xlfn.IFERROR(INDEX('Subdecision matrices'!$K$27:$O$30,MATCH(Prioritization!O48,'Subdecision matrices'!$J$27:$J$30,0),MATCH('CalcEng 2'!$AP$6,'Subdecision matrices'!$K$27:$O$27,0)),0)</f>
        <v>0</v>
      </c>
      <c r="AQ79" s="2">
        <f>_xlfn.IFERROR(INDEX('Subdecision matrices'!$K$27:$O$30,MATCH(Prioritization!O48,'Subdecision matrices'!$J$27:$J$30,0),MATCH('CalcEng 2'!$AQ$6,'Subdecision matrices'!$K$27:$O$27,0)),0)</f>
        <v>0</v>
      </c>
      <c r="AR79" s="2">
        <f>_xlfn.IFERROR(INDEX('Subdecision matrices'!$K$27:$O$30,MATCH(Prioritization!O48,'Subdecision matrices'!$J$27:$J$30,0),MATCH('CalcEng 2'!$AR$6,'Subdecision matrices'!$K$27:$O$27,0)),0)</f>
        <v>0</v>
      </c>
      <c r="AS79" s="2">
        <f>_xlfn.IFERROR(INDEX('Subdecision matrices'!$K$27:$O$30,MATCH(Prioritization!O48,'Subdecision matrices'!$J$27:$J$30,0),MATCH('CalcEng 2'!$AS$6,'Subdecision matrices'!$K$27:$O$27,0)),0)</f>
        <v>0</v>
      </c>
      <c r="AT79" s="2">
        <f>_xlfn.IFERROR(INDEX('Subdecision matrices'!$K$27:$O$30,MATCH(Prioritization!O48,'Subdecision matrices'!$J$27:$J$30,0),MATCH('CalcEng 2'!$AT$6,'Subdecision matrices'!$K$27:$O$27,0)),0)</f>
        <v>0</v>
      </c>
      <c r="AU79" s="2">
        <f>_xlfn.IFERROR(INDEX('Subdecision matrices'!$K$34:$O$36,MATCH(Prioritization!P48,'Subdecision matrices'!$J$34:$J$36,0),MATCH('CalcEng 2'!$AU$6,'Subdecision matrices'!$K$33:$O$33,0)),0)</f>
        <v>0</v>
      </c>
      <c r="AV79" s="2">
        <f>_xlfn.IFERROR(INDEX('Subdecision matrices'!$K$34:$O$36,MATCH(Prioritization!P48,'Subdecision matrices'!$J$34:$J$36,0),MATCH('CalcEng 2'!$AV$6,'Subdecision matrices'!$K$33:$O$33,0)),0)</f>
        <v>0</v>
      </c>
      <c r="AW79" s="2">
        <f>_xlfn.IFERROR(INDEX('Subdecision matrices'!$K$34:$O$36,MATCH(Prioritization!P48,'Subdecision matrices'!$J$34:$J$36,0),MATCH('CalcEng 2'!$AW$6,'Subdecision matrices'!$K$33:$O$33,0)),0)</f>
        <v>0</v>
      </c>
      <c r="AX79" s="2">
        <f>_xlfn.IFERROR(INDEX('Subdecision matrices'!$K$34:$O$36,MATCH(Prioritization!P48,'Subdecision matrices'!$J$34:$J$36,0),MATCH('CalcEng 2'!$AX$6,'Subdecision matrices'!$K$33:$O$33,0)),0)</f>
        <v>0</v>
      </c>
      <c r="AY79" s="2">
        <f>_xlfn.IFERROR(INDEX('Subdecision matrices'!$K$34:$O$36,MATCH(Prioritization!P48,'Subdecision matrices'!$J$34:$J$36,0),MATCH('CalcEng 2'!$AY$6,'Subdecision matrices'!$K$33:$O$33,0)),0)</f>
        <v>0</v>
      </c>
      <c r="AZ79" s="2"/>
      <c r="BA79" s="2"/>
      <c r="BB79" s="110">
        <f aca="true" t="shared" si="198" ref="BB79">((B79*B80)+(G79*G80)+(L79*L80)+(Q79*Q80)+(V79*V80)+(AA79*AA80)+(AF80*AF79)+(AK79*AK80)+(AP79*AP80)+(AU79*AU80))*10</f>
        <v>0</v>
      </c>
      <c r="BC79" s="110">
        <f aca="true" t="shared" si="199" ref="BC79">((C79*C80)+(H79*H80)+(M79*M80)+(R79*R80)+(W79*W80)+(AB79*AB80)+(AG80*AG79)+(AL79*AL80)+(AQ79*AQ80)+(AV79*AV80))*10</f>
        <v>0</v>
      </c>
      <c r="BD79" s="110">
        <f aca="true" t="shared" si="200" ref="BD79">((D79*D80)+(I79*I80)+(N79*N80)+(S79*S80)+(X79*X80)+(AC79*AC80)+(AH80*AH79)+(AM79*AM80)+(AR79*AR80)+(AW79*AW80))*10</f>
        <v>0</v>
      </c>
      <c r="BE79" s="110">
        <f aca="true" t="shared" si="201" ref="BE79">((E79*E80)+(J79*J80)+(O79*O80)+(T79*T80)+(Y79*Y80)+(AD79*AD80)+(AI80*AI79)+(AN79*AN80)+(AS79*AS80)+(AX79*AX80))*10</f>
        <v>0</v>
      </c>
      <c r="BF79" s="110">
        <f aca="true" t="shared" si="202" ref="BF79">((F79*F80)+(K79*K80)+(P79*P80)+(U79*U80)+(Z79*Z80)+(AE79*AE80)+(AJ80*AJ79)+(AO79*AO80)+(AT79*AT80)+(AY79*AY80))*10</f>
        <v>0</v>
      </c>
    </row>
    <row r="80" spans="1:58" ht="15.75" thickBot="1">
      <c r="A80" s="94"/>
      <c r="B80" s="5">
        <f>'Subdecision matrices'!$S$12</f>
        <v>0.1</v>
      </c>
      <c r="C80" s="5">
        <f>'Subdecision matrices'!$S$13</f>
        <v>0.1</v>
      </c>
      <c r="D80" s="5">
        <f>'Subdecision matrices'!$S$14</f>
        <v>0.1</v>
      </c>
      <c r="E80" s="5">
        <f>'Subdecision matrices'!$S$15</f>
        <v>0.1</v>
      </c>
      <c r="F80" s="5">
        <f>'Subdecision matrices'!$S$16</f>
        <v>0.1</v>
      </c>
      <c r="G80" s="5">
        <f>'Subdecision matrices'!$T$12</f>
        <v>0.1</v>
      </c>
      <c r="H80" s="5">
        <f>'Subdecision matrices'!$T$13</f>
        <v>0.1</v>
      </c>
      <c r="I80" s="5">
        <f>'Subdecision matrices'!$T$14</f>
        <v>0.1</v>
      </c>
      <c r="J80" s="5">
        <f>'Subdecision matrices'!$T$15</f>
        <v>0.1</v>
      </c>
      <c r="K80" s="5">
        <f>'Subdecision matrices'!$T$16</f>
        <v>0.1</v>
      </c>
      <c r="L80" s="5">
        <f>'Subdecision matrices'!$U$12</f>
        <v>0.05</v>
      </c>
      <c r="M80" s="5">
        <f>'Subdecision matrices'!$U$13</f>
        <v>0.05</v>
      </c>
      <c r="N80" s="5">
        <f>'Subdecision matrices'!$U$14</f>
        <v>0.05</v>
      </c>
      <c r="O80" s="5">
        <f>'Subdecision matrices'!$U$15</f>
        <v>0.05</v>
      </c>
      <c r="P80" s="5">
        <f>'Subdecision matrices'!$U$16</f>
        <v>0.05</v>
      </c>
      <c r="Q80" s="5">
        <f>'Subdecision matrices'!$V$12</f>
        <v>0.1</v>
      </c>
      <c r="R80" s="5">
        <f>'Subdecision matrices'!$V$13</f>
        <v>0.1</v>
      </c>
      <c r="S80" s="5">
        <f>'Subdecision matrices'!$V$14</f>
        <v>0.1</v>
      </c>
      <c r="T80" s="5">
        <f>'Subdecision matrices'!$V$15</f>
        <v>0.1</v>
      </c>
      <c r="U80" s="5">
        <f>'Subdecision matrices'!$V$16</f>
        <v>0.1</v>
      </c>
      <c r="V80" s="5">
        <f>'Subdecision matrices'!$W$12</f>
        <v>0.1</v>
      </c>
      <c r="W80" s="5">
        <f>'Subdecision matrices'!$W$13</f>
        <v>0.1</v>
      </c>
      <c r="X80" s="5">
        <f>'Subdecision matrices'!$W$14</f>
        <v>0.1</v>
      </c>
      <c r="Y80" s="5">
        <f>'Subdecision matrices'!$W$15</f>
        <v>0.1</v>
      </c>
      <c r="Z80" s="5">
        <f>'Subdecision matrices'!$W$16</f>
        <v>0.1</v>
      </c>
      <c r="AA80" s="5">
        <f>'Subdecision matrices'!$X$12</f>
        <v>0.05</v>
      </c>
      <c r="AB80" s="5">
        <f>'Subdecision matrices'!$X$13</f>
        <v>0.1</v>
      </c>
      <c r="AC80" s="5">
        <f>'Subdecision matrices'!$X$14</f>
        <v>0.1</v>
      </c>
      <c r="AD80" s="5">
        <f>'Subdecision matrices'!$X$15</f>
        <v>0.1</v>
      </c>
      <c r="AE80" s="5">
        <f>'Subdecision matrices'!$X$16</f>
        <v>0.1</v>
      </c>
      <c r="AF80" s="5">
        <f>'Subdecision matrices'!$Y$12</f>
        <v>0.1</v>
      </c>
      <c r="AG80" s="5">
        <f>'Subdecision matrices'!$Y$13</f>
        <v>0.1</v>
      </c>
      <c r="AH80" s="5">
        <f>'Subdecision matrices'!$Y$14</f>
        <v>0.1</v>
      </c>
      <c r="AI80" s="5">
        <f>'Subdecision matrices'!$Y$15</f>
        <v>0.05</v>
      </c>
      <c r="AJ80" s="5">
        <f>'Subdecision matrices'!$Y$16</f>
        <v>0.05</v>
      </c>
      <c r="AK80" s="5">
        <f>'Subdecision matrices'!$Z$12</f>
        <v>0.15</v>
      </c>
      <c r="AL80" s="5">
        <f>'Subdecision matrices'!$Z$13</f>
        <v>0.15</v>
      </c>
      <c r="AM80" s="5">
        <f>'Subdecision matrices'!$Z$14</f>
        <v>0.15</v>
      </c>
      <c r="AN80" s="5">
        <f>'Subdecision matrices'!$Z$15</f>
        <v>0.15</v>
      </c>
      <c r="AO80" s="5">
        <f>'Subdecision matrices'!$Z$16</f>
        <v>0.15</v>
      </c>
      <c r="AP80" s="5">
        <f>'Subdecision matrices'!$AA$12</f>
        <v>0.1</v>
      </c>
      <c r="AQ80" s="5">
        <f>'Subdecision matrices'!$AA$13</f>
        <v>0.1</v>
      </c>
      <c r="AR80" s="5">
        <f>'Subdecision matrices'!$AA$14</f>
        <v>0.1</v>
      </c>
      <c r="AS80" s="5">
        <f>'Subdecision matrices'!$AA$15</f>
        <v>0.1</v>
      </c>
      <c r="AT80" s="5">
        <f>'Subdecision matrices'!$AA$16</f>
        <v>0.15</v>
      </c>
      <c r="AU80" s="5">
        <f>'Subdecision matrices'!$AB$12</f>
        <v>0.15</v>
      </c>
      <c r="AV80" s="5">
        <f>'Subdecision matrices'!$AB$13</f>
        <v>0.1</v>
      </c>
      <c r="AW80" s="5">
        <f>'Subdecision matrices'!$AB$14</f>
        <v>0.1</v>
      </c>
      <c r="AX80" s="5">
        <f>'Subdecision matrices'!$AB$15</f>
        <v>0.15</v>
      </c>
      <c r="AY80" s="5">
        <f>'Subdecision matrices'!$AB$16</f>
        <v>0.1</v>
      </c>
      <c r="AZ80" s="3">
        <f aca="true" t="shared" si="203" ref="AZ80">SUM(L80:AY80)</f>
        <v>4</v>
      </c>
      <c r="BA80" s="3"/>
      <c r="BB80" s="111"/>
      <c r="BC80" s="111"/>
      <c r="BD80" s="111"/>
      <c r="BE80" s="111"/>
      <c r="BF80" s="111"/>
    </row>
    <row r="81" spans="1:58" ht="15">
      <c r="A81" s="94">
        <v>38</v>
      </c>
      <c r="B81" s="19">
        <f>_xlfn.IFERROR(VLOOKUP(Prioritization!G49,'Subdecision matrices'!$B$7:$C$8,2,TRUE),0)</f>
        <v>0</v>
      </c>
      <c r="C81" s="19">
        <f>_xlfn.IFERROR(VLOOKUP(Prioritization!G49,'Subdecision matrices'!$B$7:$D$8,3,TRUE),0)</f>
        <v>0</v>
      </c>
      <c r="D81" s="19">
        <f>_xlfn.IFERROR(VLOOKUP(Prioritization!G49,'Subdecision matrices'!$B$7:$E$8,4,TRUE),0)</f>
        <v>0</v>
      </c>
      <c r="E81" s="19">
        <f>_xlfn.IFERROR(VLOOKUP(Prioritization!G49,'Subdecision matrices'!$B$7:$F$8,5,TRUE),0)</f>
        <v>0</v>
      </c>
      <c r="F81" s="19">
        <f>_xlfn.IFERROR(VLOOKUP(Prioritization!G49,'Subdecision matrices'!$B$7:$G$8,6,TRUE),0)</f>
        <v>0</v>
      </c>
      <c r="G81" s="14">
        <f>VLOOKUP(Prioritization!$H$49,'Subdecision matrices'!$B$12:$C$19,2,TRUE)</f>
        <v>0</v>
      </c>
      <c r="H81" s="14">
        <f>VLOOKUP(Prioritization!$H$49,'Subdecision matrices'!$B$12:$D$19,3,TRUE)</f>
        <v>0</v>
      </c>
      <c r="I81" s="14">
        <f>VLOOKUP(Prioritization!$H$49,'Subdecision matrices'!$B$12:$E$19,4,TRUE)</f>
        <v>0</v>
      </c>
      <c r="J81" s="14">
        <f>VLOOKUP(Prioritization!$H$49,'Subdecision matrices'!$B$12:$F$19,5,TRUE)</f>
        <v>0</v>
      </c>
      <c r="K81" s="14">
        <f>VLOOKUP(Prioritization!$H$49,'Subdecision matrices'!$B$12:$G$19,6,TRUE)</f>
        <v>0</v>
      </c>
      <c r="L81" s="2">
        <f>_xlfn.IFERROR(INDEX('Subdecision matrices'!$C$23:$G$27,MATCH(Prioritization!I49,'Subdecision matrices'!$B$23:$B$27,0),MATCH('CalcEng 2'!$L$6,'Subdecision matrices'!$C$22:$G$22,0)),0)</f>
        <v>0</v>
      </c>
      <c r="M81" s="2">
        <f>_xlfn.IFERROR(INDEX('Subdecision matrices'!$C$23:$G$27,MATCH(Prioritization!I49,'Subdecision matrices'!$B$23:$B$27,0),MATCH('CalcEng 2'!$M$6,'Subdecision matrices'!$C$30:$G$30,0)),0)</f>
        <v>0</v>
      </c>
      <c r="N81" s="2">
        <f>_xlfn.IFERROR(INDEX('Subdecision matrices'!$C$23:$G$27,MATCH(Prioritization!I49,'Subdecision matrices'!$B$23:$B$27,0),MATCH('CalcEng 2'!$N$6,'Subdecision matrices'!$C$22:$G$22,0)),0)</f>
        <v>0</v>
      </c>
      <c r="O81" s="2">
        <f>_xlfn.IFERROR(INDEX('Subdecision matrices'!$C$23:$G$27,MATCH(Prioritization!I49,'Subdecision matrices'!$B$23:$B$27,0),MATCH('CalcEng 2'!$O$6,'Subdecision matrices'!$C$22:$G$22,0)),0)</f>
        <v>0</v>
      </c>
      <c r="P81" s="2">
        <f>_xlfn.IFERROR(INDEX('Subdecision matrices'!$C$23:$G$27,MATCH(Prioritization!I49,'Subdecision matrices'!$B$23:$B$27,0),MATCH('CalcEng 2'!$P$6,'Subdecision matrices'!$C$22:$G$22,0)),0)</f>
        <v>0</v>
      </c>
      <c r="Q81" s="2">
        <f>_xlfn.IFERROR(INDEX('Subdecision matrices'!$C$31:$G$33,MATCH(Prioritization!J49,'Subdecision matrices'!$B$31:$B$33,0),MATCH('CalcEng 2'!$Q$6,'Subdecision matrices'!$C$30:$G$30,0)),0)</f>
        <v>0</v>
      </c>
      <c r="R81" s="2">
        <f>_xlfn.IFERROR(INDEX('Subdecision matrices'!$C$31:$G$33,MATCH(Prioritization!J49,'Subdecision matrices'!$B$31:$B$33,0),MATCH('CalcEng 2'!$R$6,'Subdecision matrices'!$C$30:$G$30,0)),0)</f>
        <v>0</v>
      </c>
      <c r="S81" s="2">
        <f>_xlfn.IFERROR(INDEX('Subdecision matrices'!$C$31:$G$33,MATCH(Prioritization!J49,'Subdecision matrices'!$B$31:$B$33,0),MATCH('CalcEng 2'!$S$6,'Subdecision matrices'!$C$30:$G$30,0)),0)</f>
        <v>0</v>
      </c>
      <c r="T81" s="2">
        <f>_xlfn.IFERROR(INDEX('Subdecision matrices'!$C$31:$G$33,MATCH(Prioritization!J49,'Subdecision matrices'!$B$31:$B$33,0),MATCH('CalcEng 2'!$T$6,'Subdecision matrices'!$C$30:$G$30,0)),0)</f>
        <v>0</v>
      </c>
      <c r="U81" s="2">
        <f>_xlfn.IFERROR(INDEX('Subdecision matrices'!$C$31:$G$33,MATCH(Prioritization!J49,'Subdecision matrices'!$B$31:$B$33,0),MATCH('CalcEng 2'!$U$6,'Subdecision matrices'!$C$30:$G$30,0)),0)</f>
        <v>0</v>
      </c>
      <c r="V81" s="2">
        <f>_xlfn.IFERROR(VLOOKUP(Prioritization!K49,'Subdecision matrices'!$A$37:$C$41,3,TRUE),0)</f>
        <v>0</v>
      </c>
      <c r="W81" s="2">
        <f>_xlfn.IFERROR(VLOOKUP(Prioritization!K49,'Subdecision matrices'!$A$37:$D$41,4),0)</f>
        <v>0</v>
      </c>
      <c r="X81" s="2">
        <f>_xlfn.IFERROR(VLOOKUP(Prioritization!K49,'Subdecision matrices'!$A$37:$E$41,5),0)</f>
        <v>0</v>
      </c>
      <c r="Y81" s="2">
        <f>_xlfn.IFERROR(VLOOKUP(Prioritization!K49,'Subdecision matrices'!$A$37:$F$41,6),0)</f>
        <v>0</v>
      </c>
      <c r="Z81" s="2">
        <f>_xlfn.IFERROR(VLOOKUP(Prioritization!K49,'Subdecision matrices'!$A$37:$G$41,7),0)</f>
        <v>0</v>
      </c>
      <c r="AA81" s="2">
        <f>_xlfn.IFERROR(INDEX('Subdecision matrices'!$K$8:$O$11,MATCH(Prioritization!L49,'Subdecision matrices'!$J$8:$J$11,0),MATCH('CalcEng 2'!$AA$6,'Subdecision matrices'!$K$7:$O$7,0)),0)</f>
        <v>0</v>
      </c>
      <c r="AB81" s="2">
        <f>_xlfn.IFERROR(INDEX('Subdecision matrices'!$K$8:$O$11,MATCH(Prioritization!L49,'Subdecision matrices'!$J$8:$J$11,0),MATCH('CalcEng 2'!$AB$6,'Subdecision matrices'!$K$7:$O$7,0)),0)</f>
        <v>0</v>
      </c>
      <c r="AC81" s="2">
        <f>_xlfn.IFERROR(INDEX('Subdecision matrices'!$K$8:$O$11,MATCH(Prioritization!L49,'Subdecision matrices'!$J$8:$J$11,0),MATCH('CalcEng 2'!$AC$6,'Subdecision matrices'!$K$7:$O$7,0)),0)</f>
        <v>0</v>
      </c>
      <c r="AD81" s="2">
        <f>_xlfn.IFERROR(INDEX('Subdecision matrices'!$K$8:$O$11,MATCH(Prioritization!L49,'Subdecision matrices'!$J$8:$J$11,0),MATCH('CalcEng 2'!$AD$6,'Subdecision matrices'!$K$7:$O$7,0)),0)</f>
        <v>0</v>
      </c>
      <c r="AE81" s="2">
        <f>_xlfn.IFERROR(INDEX('Subdecision matrices'!$K$8:$O$11,MATCH(Prioritization!L49,'Subdecision matrices'!$J$8:$J$11,0),MATCH('CalcEng 2'!$AE$6,'Subdecision matrices'!$K$7:$O$7,0)),0)</f>
        <v>0</v>
      </c>
      <c r="AF81" s="2">
        <f>_xlfn.IFERROR(VLOOKUP(Prioritization!M49,'Subdecision matrices'!$I$15:$K$17,3,TRUE),0)</f>
        <v>0</v>
      </c>
      <c r="AG81" s="2">
        <f>_xlfn.IFERROR(VLOOKUP(Prioritization!M49,'Subdecision matrices'!$I$15:$L$17,4,TRUE),0)</f>
        <v>0</v>
      </c>
      <c r="AH81" s="2">
        <f>_xlfn.IFERROR(VLOOKUP(Prioritization!M49,'Subdecision matrices'!$I$15:$M$17,5,TRUE),0)</f>
        <v>0</v>
      </c>
      <c r="AI81" s="2">
        <f>_xlfn.IFERROR(VLOOKUP(Prioritization!M49,'Subdecision matrices'!$I$15:$N$17,6,TRUE),0)</f>
        <v>0</v>
      </c>
      <c r="AJ81" s="2">
        <f>_xlfn.IFERROR(VLOOKUP(Prioritization!M49,'Subdecision matrices'!$I$15:$O$17,7,TRUE),0)</f>
        <v>0</v>
      </c>
      <c r="AK81" s="2">
        <f>_xlfn.IFERROR(INDEX('Subdecision matrices'!$K$22:$O$24,MATCH(Prioritization!N49,'Subdecision matrices'!$J$22:$J$24,0),MATCH($AK$6,'Subdecision matrices'!$K$21:$O$21,0)),0)</f>
        <v>0</v>
      </c>
      <c r="AL81" s="2">
        <f>_xlfn.IFERROR(INDEX('Subdecision matrices'!$K$22:$O$24,MATCH(Prioritization!N49,'Subdecision matrices'!$J$22:$J$24,0),MATCH($AL$6,'Subdecision matrices'!$K$21:$O$21,0)),0)</f>
        <v>0</v>
      </c>
      <c r="AM81" s="2">
        <f>_xlfn.IFERROR(INDEX('Subdecision matrices'!$K$22:$O$24,MATCH(Prioritization!N49,'Subdecision matrices'!$J$22:$J$24,0),MATCH($AM$6,'Subdecision matrices'!$K$21:$O$21,0)),0)</f>
        <v>0</v>
      </c>
      <c r="AN81" s="2">
        <f>_xlfn.IFERROR(INDEX('Subdecision matrices'!$K$22:$O$24,MATCH(Prioritization!N49,'Subdecision matrices'!$J$22:$J$24,0),MATCH($AN$6,'Subdecision matrices'!$K$21:$O$21,0)),0)</f>
        <v>0</v>
      </c>
      <c r="AO81" s="2">
        <f>_xlfn.IFERROR(INDEX('Subdecision matrices'!$K$22:$O$24,MATCH(Prioritization!N49,'Subdecision matrices'!$J$22:$J$24,0),MATCH($AO$6,'Subdecision matrices'!$K$21:$O$21,0)),0)</f>
        <v>0</v>
      </c>
      <c r="AP81" s="2">
        <f>_xlfn.IFERROR(INDEX('Subdecision matrices'!$K$27:$O$30,MATCH(Prioritization!O49,'Subdecision matrices'!$J$27:$J$30,0),MATCH('CalcEng 2'!$AP$6,'Subdecision matrices'!$K$27:$O$27,0)),0)</f>
        <v>0</v>
      </c>
      <c r="AQ81" s="2">
        <f>_xlfn.IFERROR(INDEX('Subdecision matrices'!$K$27:$O$30,MATCH(Prioritization!O49,'Subdecision matrices'!$J$27:$J$30,0),MATCH('CalcEng 2'!$AQ$6,'Subdecision matrices'!$K$27:$O$27,0)),0)</f>
        <v>0</v>
      </c>
      <c r="AR81" s="2">
        <f>_xlfn.IFERROR(INDEX('Subdecision matrices'!$K$27:$O$30,MATCH(Prioritization!O49,'Subdecision matrices'!$J$27:$J$30,0),MATCH('CalcEng 2'!$AR$6,'Subdecision matrices'!$K$27:$O$27,0)),0)</f>
        <v>0</v>
      </c>
      <c r="AS81" s="2">
        <f>_xlfn.IFERROR(INDEX('Subdecision matrices'!$K$27:$O$30,MATCH(Prioritization!O49,'Subdecision matrices'!$J$27:$J$30,0),MATCH('CalcEng 2'!$AS$6,'Subdecision matrices'!$K$27:$O$27,0)),0)</f>
        <v>0</v>
      </c>
      <c r="AT81" s="2">
        <f>_xlfn.IFERROR(INDEX('Subdecision matrices'!$K$27:$O$30,MATCH(Prioritization!O49,'Subdecision matrices'!$J$27:$J$30,0),MATCH('CalcEng 2'!$AT$6,'Subdecision matrices'!$K$27:$O$27,0)),0)</f>
        <v>0</v>
      </c>
      <c r="AU81" s="2">
        <f>_xlfn.IFERROR(INDEX('Subdecision matrices'!$K$34:$O$36,MATCH(Prioritization!P49,'Subdecision matrices'!$J$34:$J$36,0),MATCH('CalcEng 2'!$AU$6,'Subdecision matrices'!$K$33:$O$33,0)),0)</f>
        <v>0</v>
      </c>
      <c r="AV81" s="2">
        <f>_xlfn.IFERROR(INDEX('Subdecision matrices'!$K$34:$O$36,MATCH(Prioritization!P49,'Subdecision matrices'!$J$34:$J$36,0),MATCH('CalcEng 2'!$AV$6,'Subdecision matrices'!$K$33:$O$33,0)),0)</f>
        <v>0</v>
      </c>
      <c r="AW81" s="2">
        <f>_xlfn.IFERROR(INDEX('Subdecision matrices'!$K$34:$O$36,MATCH(Prioritization!P49,'Subdecision matrices'!$J$34:$J$36,0),MATCH('CalcEng 2'!$AW$6,'Subdecision matrices'!$K$33:$O$33,0)),0)</f>
        <v>0</v>
      </c>
      <c r="AX81" s="2">
        <f>_xlfn.IFERROR(INDEX('Subdecision matrices'!$K$34:$O$36,MATCH(Prioritization!P49,'Subdecision matrices'!$J$34:$J$36,0),MATCH('CalcEng 2'!$AX$6,'Subdecision matrices'!$K$33:$O$33,0)),0)</f>
        <v>0</v>
      </c>
      <c r="AY81" s="2">
        <f>_xlfn.IFERROR(INDEX('Subdecision matrices'!$K$34:$O$36,MATCH(Prioritization!P49,'Subdecision matrices'!$J$34:$J$36,0),MATCH('CalcEng 2'!$AY$6,'Subdecision matrices'!$K$33:$O$33,0)),0)</f>
        <v>0</v>
      </c>
      <c r="AZ81" s="2"/>
      <c r="BA81" s="2"/>
      <c r="BB81" s="110">
        <f aca="true" t="shared" si="204" ref="BB81">((B81*B82)+(G81*G82)+(L81*L82)+(Q81*Q82)+(V81*V82)+(AA81*AA82)+(AF82*AF81)+(AK81*AK82)+(AP81*AP82)+(AU81*AU82))*10</f>
        <v>0</v>
      </c>
      <c r="BC81" s="110">
        <f aca="true" t="shared" si="205" ref="BC81">((C81*C82)+(H81*H82)+(M81*M82)+(R81*R82)+(W81*W82)+(AB81*AB82)+(AG82*AG81)+(AL81*AL82)+(AQ81*AQ82)+(AV81*AV82))*10</f>
        <v>0</v>
      </c>
      <c r="BD81" s="110">
        <f aca="true" t="shared" si="206" ref="BD81">((D81*D82)+(I81*I82)+(N81*N82)+(S81*S82)+(X81*X82)+(AC81*AC82)+(AH82*AH81)+(AM81*AM82)+(AR81*AR82)+(AW81*AW82))*10</f>
        <v>0</v>
      </c>
      <c r="BE81" s="110">
        <f aca="true" t="shared" si="207" ref="BE81">((E81*E82)+(J81*J82)+(O81*O82)+(T81*T82)+(Y81*Y82)+(AD81*AD82)+(AI82*AI81)+(AN81*AN82)+(AS81*AS82)+(AX81*AX82))*10</f>
        <v>0</v>
      </c>
      <c r="BF81" s="110">
        <f aca="true" t="shared" si="208" ref="BF81">((F81*F82)+(K81*K82)+(P81*P82)+(U81*U82)+(Z81*Z82)+(AE81*AE82)+(AJ82*AJ81)+(AO81*AO82)+(AT81*AT82)+(AY81*AY82))*10</f>
        <v>0</v>
      </c>
    </row>
    <row r="82" spans="1:58" ht="15.75" thickBot="1">
      <c r="A82" s="94"/>
      <c r="B82" s="5">
        <f>'Subdecision matrices'!$S$12</f>
        <v>0.1</v>
      </c>
      <c r="C82" s="5">
        <f>'Subdecision matrices'!$S$13</f>
        <v>0.1</v>
      </c>
      <c r="D82" s="5">
        <f>'Subdecision matrices'!$S$14</f>
        <v>0.1</v>
      </c>
      <c r="E82" s="5">
        <f>'Subdecision matrices'!$S$15</f>
        <v>0.1</v>
      </c>
      <c r="F82" s="5">
        <f>'Subdecision matrices'!$S$16</f>
        <v>0.1</v>
      </c>
      <c r="G82" s="5">
        <f>'Subdecision matrices'!$T$12</f>
        <v>0.1</v>
      </c>
      <c r="H82" s="5">
        <f>'Subdecision matrices'!$T$13</f>
        <v>0.1</v>
      </c>
      <c r="I82" s="5">
        <f>'Subdecision matrices'!$T$14</f>
        <v>0.1</v>
      </c>
      <c r="J82" s="5">
        <f>'Subdecision matrices'!$T$15</f>
        <v>0.1</v>
      </c>
      <c r="K82" s="5">
        <f>'Subdecision matrices'!$T$16</f>
        <v>0.1</v>
      </c>
      <c r="L82" s="5">
        <f>'Subdecision matrices'!$U$12</f>
        <v>0.05</v>
      </c>
      <c r="M82" s="5">
        <f>'Subdecision matrices'!$U$13</f>
        <v>0.05</v>
      </c>
      <c r="N82" s="5">
        <f>'Subdecision matrices'!$U$14</f>
        <v>0.05</v>
      </c>
      <c r="O82" s="5">
        <f>'Subdecision matrices'!$U$15</f>
        <v>0.05</v>
      </c>
      <c r="P82" s="5">
        <f>'Subdecision matrices'!$U$16</f>
        <v>0.05</v>
      </c>
      <c r="Q82" s="5">
        <f>'Subdecision matrices'!$V$12</f>
        <v>0.1</v>
      </c>
      <c r="R82" s="5">
        <f>'Subdecision matrices'!$V$13</f>
        <v>0.1</v>
      </c>
      <c r="S82" s="5">
        <f>'Subdecision matrices'!$V$14</f>
        <v>0.1</v>
      </c>
      <c r="T82" s="5">
        <f>'Subdecision matrices'!$V$15</f>
        <v>0.1</v>
      </c>
      <c r="U82" s="5">
        <f>'Subdecision matrices'!$V$16</f>
        <v>0.1</v>
      </c>
      <c r="V82" s="5">
        <f>'Subdecision matrices'!$W$12</f>
        <v>0.1</v>
      </c>
      <c r="W82" s="5">
        <f>'Subdecision matrices'!$W$13</f>
        <v>0.1</v>
      </c>
      <c r="X82" s="5">
        <f>'Subdecision matrices'!$W$14</f>
        <v>0.1</v>
      </c>
      <c r="Y82" s="5">
        <f>'Subdecision matrices'!$W$15</f>
        <v>0.1</v>
      </c>
      <c r="Z82" s="5">
        <f>'Subdecision matrices'!$W$16</f>
        <v>0.1</v>
      </c>
      <c r="AA82" s="5">
        <f>'Subdecision matrices'!$X$12</f>
        <v>0.05</v>
      </c>
      <c r="AB82" s="5">
        <f>'Subdecision matrices'!$X$13</f>
        <v>0.1</v>
      </c>
      <c r="AC82" s="5">
        <f>'Subdecision matrices'!$X$14</f>
        <v>0.1</v>
      </c>
      <c r="AD82" s="5">
        <f>'Subdecision matrices'!$X$15</f>
        <v>0.1</v>
      </c>
      <c r="AE82" s="5">
        <f>'Subdecision matrices'!$X$16</f>
        <v>0.1</v>
      </c>
      <c r="AF82" s="5">
        <f>'Subdecision matrices'!$Y$12</f>
        <v>0.1</v>
      </c>
      <c r="AG82" s="5">
        <f>'Subdecision matrices'!$Y$13</f>
        <v>0.1</v>
      </c>
      <c r="AH82" s="5">
        <f>'Subdecision matrices'!$Y$14</f>
        <v>0.1</v>
      </c>
      <c r="AI82" s="5">
        <f>'Subdecision matrices'!$Y$15</f>
        <v>0.05</v>
      </c>
      <c r="AJ82" s="5">
        <f>'Subdecision matrices'!$Y$16</f>
        <v>0.05</v>
      </c>
      <c r="AK82" s="5">
        <f>'Subdecision matrices'!$Z$12</f>
        <v>0.15</v>
      </c>
      <c r="AL82" s="5">
        <f>'Subdecision matrices'!$Z$13</f>
        <v>0.15</v>
      </c>
      <c r="AM82" s="5">
        <f>'Subdecision matrices'!$Z$14</f>
        <v>0.15</v>
      </c>
      <c r="AN82" s="5">
        <f>'Subdecision matrices'!$Z$15</f>
        <v>0.15</v>
      </c>
      <c r="AO82" s="5">
        <f>'Subdecision matrices'!$Z$16</f>
        <v>0.15</v>
      </c>
      <c r="AP82" s="5">
        <f>'Subdecision matrices'!$AA$12</f>
        <v>0.1</v>
      </c>
      <c r="AQ82" s="5">
        <f>'Subdecision matrices'!$AA$13</f>
        <v>0.1</v>
      </c>
      <c r="AR82" s="5">
        <f>'Subdecision matrices'!$AA$14</f>
        <v>0.1</v>
      </c>
      <c r="AS82" s="5">
        <f>'Subdecision matrices'!$AA$15</f>
        <v>0.1</v>
      </c>
      <c r="AT82" s="5">
        <f>'Subdecision matrices'!$AA$16</f>
        <v>0.15</v>
      </c>
      <c r="AU82" s="5">
        <f>'Subdecision matrices'!$AB$12</f>
        <v>0.15</v>
      </c>
      <c r="AV82" s="5">
        <f>'Subdecision matrices'!$AB$13</f>
        <v>0.1</v>
      </c>
      <c r="AW82" s="5">
        <f>'Subdecision matrices'!$AB$14</f>
        <v>0.1</v>
      </c>
      <c r="AX82" s="5">
        <f>'Subdecision matrices'!$AB$15</f>
        <v>0.15</v>
      </c>
      <c r="AY82" s="5">
        <f>'Subdecision matrices'!$AB$16</f>
        <v>0.1</v>
      </c>
      <c r="AZ82" s="3">
        <f aca="true" t="shared" si="209" ref="AZ82">SUM(L82:AY82)</f>
        <v>4</v>
      </c>
      <c r="BA82" s="3"/>
      <c r="BB82" s="111"/>
      <c r="BC82" s="111"/>
      <c r="BD82" s="111"/>
      <c r="BE82" s="111"/>
      <c r="BF82" s="111"/>
    </row>
    <row r="83" spans="1:58" ht="15">
      <c r="A83" s="94">
        <v>36</v>
      </c>
      <c r="B83" s="19">
        <f>_xlfn.IFERROR(VLOOKUP(Prioritization!G50,'Subdecision matrices'!$B$7:$C$8,2,TRUE),0)</f>
        <v>0</v>
      </c>
      <c r="C83" s="19">
        <f>_xlfn.IFERROR(VLOOKUP(Prioritization!G50,'Subdecision matrices'!$B$7:$D$8,3,TRUE),0)</f>
        <v>0</v>
      </c>
      <c r="D83" s="19">
        <f>_xlfn.IFERROR(VLOOKUP(Prioritization!G50,'Subdecision matrices'!$B$7:$E$8,4,TRUE),0)</f>
        <v>0</v>
      </c>
      <c r="E83" s="19">
        <f>_xlfn.IFERROR(VLOOKUP(Prioritization!G50,'Subdecision matrices'!$B$7:$F$8,5,TRUE),0)</f>
        <v>0</v>
      </c>
      <c r="F83" s="19">
        <f>_xlfn.IFERROR(VLOOKUP(Prioritization!G50,'Subdecision matrices'!$B$7:$G$8,6,TRUE),0)</f>
        <v>0</v>
      </c>
      <c r="G83" s="14">
        <f>VLOOKUP(Prioritization!$H$50,'Subdecision matrices'!$B$12:$C$19,2,TRUE)</f>
        <v>0</v>
      </c>
      <c r="H83" s="14">
        <f>VLOOKUP(Prioritization!$H$50,'Subdecision matrices'!$B$12:$D$19,3,TRUE)</f>
        <v>0</v>
      </c>
      <c r="I83" s="14">
        <f>VLOOKUP(Prioritization!$H$50,'Subdecision matrices'!$B$12:$E$19,4,TRUE)</f>
        <v>0</v>
      </c>
      <c r="J83" s="14">
        <f>VLOOKUP(Prioritization!$H$50,'Subdecision matrices'!$B$12:$F$19,5,TRUE)</f>
        <v>0</v>
      </c>
      <c r="K83" s="14">
        <f>VLOOKUP(Prioritization!$H$50,'Subdecision matrices'!$B$12:$G$19,6,TRUE)</f>
        <v>0</v>
      </c>
      <c r="L83" s="2">
        <f>_xlfn.IFERROR(INDEX('Subdecision matrices'!$C$23:$G$27,MATCH(Prioritization!I50,'Subdecision matrices'!$B$23:$B$27,0),MATCH('CalcEng 2'!$L$6,'Subdecision matrices'!$C$22:$G$22,0)),0)</f>
        <v>0</v>
      </c>
      <c r="M83" s="2">
        <f>_xlfn.IFERROR(INDEX('Subdecision matrices'!$C$23:$G$27,MATCH(Prioritization!I50,'Subdecision matrices'!$B$23:$B$27,0),MATCH('CalcEng 2'!$M$6,'Subdecision matrices'!$C$30:$G$30,0)),0)</f>
        <v>0</v>
      </c>
      <c r="N83" s="2">
        <f>_xlfn.IFERROR(INDEX('Subdecision matrices'!$C$23:$G$27,MATCH(Prioritization!I50,'Subdecision matrices'!$B$23:$B$27,0),MATCH('CalcEng 2'!$N$6,'Subdecision matrices'!$C$22:$G$22,0)),0)</f>
        <v>0</v>
      </c>
      <c r="O83" s="2">
        <f>_xlfn.IFERROR(INDEX('Subdecision matrices'!$C$23:$G$27,MATCH(Prioritization!I50,'Subdecision matrices'!$B$23:$B$27,0),MATCH('CalcEng 2'!$O$6,'Subdecision matrices'!$C$22:$G$22,0)),0)</f>
        <v>0</v>
      </c>
      <c r="P83" s="2">
        <f>_xlfn.IFERROR(INDEX('Subdecision matrices'!$C$23:$G$27,MATCH(Prioritization!I50,'Subdecision matrices'!$B$23:$B$27,0),MATCH('CalcEng 2'!$P$6,'Subdecision matrices'!$C$22:$G$22,0)),0)</f>
        <v>0</v>
      </c>
      <c r="Q83" s="2">
        <f>_xlfn.IFERROR(INDEX('Subdecision matrices'!$C$31:$G$33,MATCH(Prioritization!J50,'Subdecision matrices'!$B$31:$B$33,0),MATCH('CalcEng 2'!$Q$6,'Subdecision matrices'!$C$30:$G$30,0)),0)</f>
        <v>0</v>
      </c>
      <c r="R83" s="2">
        <f>_xlfn.IFERROR(INDEX('Subdecision matrices'!$C$31:$G$33,MATCH(Prioritization!J50,'Subdecision matrices'!$B$31:$B$33,0),MATCH('CalcEng 2'!$R$6,'Subdecision matrices'!$C$30:$G$30,0)),0)</f>
        <v>0</v>
      </c>
      <c r="S83" s="2">
        <f>_xlfn.IFERROR(INDEX('Subdecision matrices'!$C$31:$G$33,MATCH(Prioritization!J50,'Subdecision matrices'!$B$31:$B$33,0),MATCH('CalcEng 2'!$S$6,'Subdecision matrices'!$C$30:$G$30,0)),0)</f>
        <v>0</v>
      </c>
      <c r="T83" s="2">
        <f>_xlfn.IFERROR(INDEX('Subdecision matrices'!$C$31:$G$33,MATCH(Prioritization!J50,'Subdecision matrices'!$B$31:$B$33,0),MATCH('CalcEng 2'!$T$6,'Subdecision matrices'!$C$30:$G$30,0)),0)</f>
        <v>0</v>
      </c>
      <c r="U83" s="2">
        <f>_xlfn.IFERROR(INDEX('Subdecision matrices'!$C$31:$G$33,MATCH(Prioritization!J50,'Subdecision matrices'!$B$31:$B$33,0),MATCH('CalcEng 2'!$U$6,'Subdecision matrices'!$C$30:$G$30,0)),0)</f>
        <v>0</v>
      </c>
      <c r="V83" s="2">
        <f>_xlfn.IFERROR(VLOOKUP(Prioritization!K50,'Subdecision matrices'!$A$37:$C$41,3,TRUE),0)</f>
        <v>0</v>
      </c>
      <c r="W83" s="2">
        <f>_xlfn.IFERROR(VLOOKUP(Prioritization!K50,'Subdecision matrices'!$A$37:$D$41,4),0)</f>
        <v>0</v>
      </c>
      <c r="X83" s="2">
        <f>_xlfn.IFERROR(VLOOKUP(Prioritization!K50,'Subdecision matrices'!$A$37:$E$41,5),0)</f>
        <v>0</v>
      </c>
      <c r="Y83" s="2">
        <f>_xlfn.IFERROR(VLOOKUP(Prioritization!K50,'Subdecision matrices'!$A$37:$F$41,6),0)</f>
        <v>0</v>
      </c>
      <c r="Z83" s="2">
        <f>_xlfn.IFERROR(VLOOKUP(Prioritization!K50,'Subdecision matrices'!$A$37:$G$41,7),0)</f>
        <v>0</v>
      </c>
      <c r="AA83" s="2">
        <f>_xlfn.IFERROR(INDEX('Subdecision matrices'!$K$8:$O$11,MATCH(Prioritization!L50,'Subdecision matrices'!$J$8:$J$11,0),MATCH('CalcEng 2'!$AA$6,'Subdecision matrices'!$K$7:$O$7,0)),0)</f>
        <v>0</v>
      </c>
      <c r="AB83" s="2">
        <f>_xlfn.IFERROR(INDEX('Subdecision matrices'!$K$8:$O$11,MATCH(Prioritization!L50,'Subdecision matrices'!$J$8:$J$11,0),MATCH('CalcEng 2'!$AB$6,'Subdecision matrices'!$K$7:$O$7,0)),0)</f>
        <v>0</v>
      </c>
      <c r="AC83" s="2">
        <f>_xlfn.IFERROR(INDEX('Subdecision matrices'!$K$8:$O$11,MATCH(Prioritization!L50,'Subdecision matrices'!$J$8:$J$11,0),MATCH('CalcEng 2'!$AC$6,'Subdecision matrices'!$K$7:$O$7,0)),0)</f>
        <v>0</v>
      </c>
      <c r="AD83" s="2">
        <f>_xlfn.IFERROR(INDEX('Subdecision matrices'!$K$8:$O$11,MATCH(Prioritization!L50,'Subdecision matrices'!$J$8:$J$11,0),MATCH('CalcEng 2'!$AD$6,'Subdecision matrices'!$K$7:$O$7,0)),0)</f>
        <v>0</v>
      </c>
      <c r="AE83" s="2">
        <f>_xlfn.IFERROR(INDEX('Subdecision matrices'!$K$8:$O$11,MATCH(Prioritization!L50,'Subdecision matrices'!$J$8:$J$11,0),MATCH('CalcEng 2'!$AE$6,'Subdecision matrices'!$K$7:$O$7,0)),0)</f>
        <v>0</v>
      </c>
      <c r="AF83" s="2">
        <f>_xlfn.IFERROR(VLOOKUP(Prioritization!M50,'Subdecision matrices'!$I$15:$K$17,3,TRUE),0)</f>
        <v>0</v>
      </c>
      <c r="AG83" s="2">
        <f>_xlfn.IFERROR(VLOOKUP(Prioritization!M50,'Subdecision matrices'!$I$15:$L$17,4,TRUE),0)</f>
        <v>0</v>
      </c>
      <c r="AH83" s="2">
        <f>_xlfn.IFERROR(VLOOKUP(Prioritization!M50,'Subdecision matrices'!$I$15:$M$17,5,TRUE),0)</f>
        <v>0</v>
      </c>
      <c r="AI83" s="2">
        <f>_xlfn.IFERROR(VLOOKUP(Prioritization!M50,'Subdecision matrices'!$I$15:$N$17,6,TRUE),0)</f>
        <v>0</v>
      </c>
      <c r="AJ83" s="2">
        <f>_xlfn.IFERROR(VLOOKUP(Prioritization!M50,'Subdecision matrices'!$I$15:$O$17,7,TRUE),0)</f>
        <v>0</v>
      </c>
      <c r="AK83" s="2">
        <f>_xlfn.IFERROR(INDEX('Subdecision matrices'!$K$22:$O$24,MATCH(Prioritization!N50,'Subdecision matrices'!$J$22:$J$24,0),MATCH($AK$6,'Subdecision matrices'!$K$21:$O$21,0)),0)</f>
        <v>0</v>
      </c>
      <c r="AL83" s="2">
        <f>_xlfn.IFERROR(INDEX('Subdecision matrices'!$K$22:$O$24,MATCH(Prioritization!N50,'Subdecision matrices'!$J$22:$J$24,0),MATCH($AL$6,'Subdecision matrices'!$K$21:$O$21,0)),0)</f>
        <v>0</v>
      </c>
      <c r="AM83" s="2">
        <f>_xlfn.IFERROR(INDEX('Subdecision matrices'!$K$22:$O$24,MATCH(Prioritization!N50,'Subdecision matrices'!$J$22:$J$24,0),MATCH($AM$6,'Subdecision matrices'!$K$21:$O$21,0)),0)</f>
        <v>0</v>
      </c>
      <c r="AN83" s="2">
        <f>_xlfn.IFERROR(INDEX('Subdecision matrices'!$K$22:$O$24,MATCH(Prioritization!N50,'Subdecision matrices'!$J$22:$J$24,0),MATCH($AN$6,'Subdecision matrices'!$K$21:$O$21,0)),0)</f>
        <v>0</v>
      </c>
      <c r="AO83" s="2">
        <f>_xlfn.IFERROR(INDEX('Subdecision matrices'!$K$22:$O$24,MATCH(Prioritization!N50,'Subdecision matrices'!$J$22:$J$24,0),MATCH($AO$6,'Subdecision matrices'!$K$21:$O$21,0)),0)</f>
        <v>0</v>
      </c>
      <c r="AP83" s="2">
        <f>_xlfn.IFERROR(INDEX('Subdecision matrices'!$K$27:$O$30,MATCH(Prioritization!O50,'Subdecision matrices'!$J$27:$J$30,0),MATCH('CalcEng 2'!$AP$6,'Subdecision matrices'!$K$27:$O$27,0)),0)</f>
        <v>0</v>
      </c>
      <c r="AQ83" s="2">
        <f>_xlfn.IFERROR(INDEX('Subdecision matrices'!$K$27:$O$30,MATCH(Prioritization!O50,'Subdecision matrices'!$J$27:$J$30,0),MATCH('CalcEng 2'!$AQ$6,'Subdecision matrices'!$K$27:$O$27,0)),0)</f>
        <v>0</v>
      </c>
      <c r="AR83" s="2">
        <f>_xlfn.IFERROR(INDEX('Subdecision matrices'!$K$27:$O$30,MATCH(Prioritization!O50,'Subdecision matrices'!$J$27:$J$30,0),MATCH('CalcEng 2'!$AR$6,'Subdecision matrices'!$K$27:$O$27,0)),0)</f>
        <v>0</v>
      </c>
      <c r="AS83" s="2">
        <f>_xlfn.IFERROR(INDEX('Subdecision matrices'!$K$27:$O$30,MATCH(Prioritization!O50,'Subdecision matrices'!$J$27:$J$30,0),MATCH('CalcEng 2'!$AS$6,'Subdecision matrices'!$K$27:$O$27,0)),0)</f>
        <v>0</v>
      </c>
      <c r="AT83" s="2">
        <f>_xlfn.IFERROR(INDEX('Subdecision matrices'!$K$27:$O$30,MATCH(Prioritization!O50,'Subdecision matrices'!$J$27:$J$30,0),MATCH('CalcEng 2'!$AT$6,'Subdecision matrices'!$K$27:$O$27,0)),0)</f>
        <v>0</v>
      </c>
      <c r="AU83" s="2">
        <f>_xlfn.IFERROR(INDEX('Subdecision matrices'!$K$34:$O$36,MATCH(Prioritization!P50,'Subdecision matrices'!$J$34:$J$36,0),MATCH('CalcEng 2'!$AU$6,'Subdecision matrices'!$K$33:$O$33,0)),0)</f>
        <v>0</v>
      </c>
      <c r="AV83" s="2">
        <f>_xlfn.IFERROR(INDEX('Subdecision matrices'!$K$34:$O$36,MATCH(Prioritization!P50,'Subdecision matrices'!$J$34:$J$36,0),MATCH('CalcEng 2'!$AV$6,'Subdecision matrices'!$K$33:$O$33,0)),0)</f>
        <v>0</v>
      </c>
      <c r="AW83" s="2">
        <f>_xlfn.IFERROR(INDEX('Subdecision matrices'!$K$34:$O$36,MATCH(Prioritization!P50,'Subdecision matrices'!$J$34:$J$36,0),MATCH('CalcEng 2'!$AW$6,'Subdecision matrices'!$K$33:$O$33,0)),0)</f>
        <v>0</v>
      </c>
      <c r="AX83" s="2">
        <f>_xlfn.IFERROR(INDEX('Subdecision matrices'!$K$34:$O$36,MATCH(Prioritization!P50,'Subdecision matrices'!$J$34:$J$36,0),MATCH('CalcEng 2'!$AX$6,'Subdecision matrices'!$K$33:$O$33,0)),0)</f>
        <v>0</v>
      </c>
      <c r="AY83" s="2">
        <f>_xlfn.IFERROR(INDEX('Subdecision matrices'!$K$34:$O$36,MATCH(Prioritization!P50,'Subdecision matrices'!$J$34:$J$36,0),MATCH('CalcEng 2'!$AY$6,'Subdecision matrices'!$K$33:$O$33,0)),0)</f>
        <v>0</v>
      </c>
      <c r="AZ83" s="2"/>
      <c r="BA83" s="2"/>
      <c r="BB83" s="110">
        <f aca="true" t="shared" si="210" ref="BB83">((B83*B84)+(G83*G84)+(L83*L84)+(Q83*Q84)+(V83*V84)+(AA83*AA84)+(AF84*AF83)+(AK83*AK84)+(AP83*AP84)+(AU83*AU84))*10</f>
        <v>0</v>
      </c>
      <c r="BC83" s="110">
        <f aca="true" t="shared" si="211" ref="BC83">((C83*C84)+(H83*H84)+(M83*M84)+(R83*R84)+(W83*W84)+(AB83*AB84)+(AG84*AG83)+(AL83*AL84)+(AQ83*AQ84)+(AV83*AV84))*10</f>
        <v>0</v>
      </c>
      <c r="BD83" s="110">
        <f aca="true" t="shared" si="212" ref="BD83">((D83*D84)+(I83*I84)+(N83*N84)+(S83*S84)+(X83*X84)+(AC83*AC84)+(AH84*AH83)+(AM83*AM84)+(AR83*AR84)+(AW83*AW84))*10</f>
        <v>0</v>
      </c>
      <c r="BE83" s="110">
        <f aca="true" t="shared" si="213" ref="BE83">((E83*E84)+(J83*J84)+(O83*O84)+(T83*T84)+(Y83*Y84)+(AD83*AD84)+(AI84*AI83)+(AN83*AN84)+(AS83*AS84)+(AX83*AX84))*10</f>
        <v>0</v>
      </c>
      <c r="BF83" s="110">
        <f aca="true" t="shared" si="214" ref="BF83">((F83*F84)+(K83*K84)+(P83*P84)+(U83*U84)+(Z83*Z84)+(AE83*AE84)+(AJ84*AJ83)+(AO83*AO84)+(AT83*AT84)+(AY83*AY84))*10</f>
        <v>0</v>
      </c>
    </row>
    <row r="84" spans="1:58" ht="15.75" thickBot="1">
      <c r="A84" s="94"/>
      <c r="B84" s="5">
        <f>'Subdecision matrices'!$S$12</f>
        <v>0.1</v>
      </c>
      <c r="C84" s="5">
        <f>'Subdecision matrices'!$S$13</f>
        <v>0.1</v>
      </c>
      <c r="D84" s="5">
        <f>'Subdecision matrices'!$S$14</f>
        <v>0.1</v>
      </c>
      <c r="E84" s="5">
        <f>'Subdecision matrices'!$S$15</f>
        <v>0.1</v>
      </c>
      <c r="F84" s="5">
        <f>'Subdecision matrices'!$S$16</f>
        <v>0.1</v>
      </c>
      <c r="G84" s="5">
        <f>'Subdecision matrices'!$T$12</f>
        <v>0.1</v>
      </c>
      <c r="H84" s="5">
        <f>'Subdecision matrices'!$T$13</f>
        <v>0.1</v>
      </c>
      <c r="I84" s="5">
        <f>'Subdecision matrices'!$T$14</f>
        <v>0.1</v>
      </c>
      <c r="J84" s="5">
        <f>'Subdecision matrices'!$T$15</f>
        <v>0.1</v>
      </c>
      <c r="K84" s="5">
        <f>'Subdecision matrices'!$T$16</f>
        <v>0.1</v>
      </c>
      <c r="L84" s="5">
        <f>'Subdecision matrices'!$U$12</f>
        <v>0.05</v>
      </c>
      <c r="M84" s="5">
        <f>'Subdecision matrices'!$U$13</f>
        <v>0.05</v>
      </c>
      <c r="N84" s="5">
        <f>'Subdecision matrices'!$U$14</f>
        <v>0.05</v>
      </c>
      <c r="O84" s="5">
        <f>'Subdecision matrices'!$U$15</f>
        <v>0.05</v>
      </c>
      <c r="P84" s="5">
        <f>'Subdecision matrices'!$U$16</f>
        <v>0.05</v>
      </c>
      <c r="Q84" s="5">
        <f>'Subdecision matrices'!$V$12</f>
        <v>0.1</v>
      </c>
      <c r="R84" s="5">
        <f>'Subdecision matrices'!$V$13</f>
        <v>0.1</v>
      </c>
      <c r="S84" s="5">
        <f>'Subdecision matrices'!$V$14</f>
        <v>0.1</v>
      </c>
      <c r="T84" s="5">
        <f>'Subdecision matrices'!$V$15</f>
        <v>0.1</v>
      </c>
      <c r="U84" s="5">
        <f>'Subdecision matrices'!$V$16</f>
        <v>0.1</v>
      </c>
      <c r="V84" s="5">
        <f>'Subdecision matrices'!$W$12</f>
        <v>0.1</v>
      </c>
      <c r="W84" s="5">
        <f>'Subdecision matrices'!$W$13</f>
        <v>0.1</v>
      </c>
      <c r="X84" s="5">
        <f>'Subdecision matrices'!$W$14</f>
        <v>0.1</v>
      </c>
      <c r="Y84" s="5">
        <f>'Subdecision matrices'!$W$15</f>
        <v>0.1</v>
      </c>
      <c r="Z84" s="5">
        <f>'Subdecision matrices'!$W$16</f>
        <v>0.1</v>
      </c>
      <c r="AA84" s="5">
        <f>'Subdecision matrices'!$X$12</f>
        <v>0.05</v>
      </c>
      <c r="AB84" s="5">
        <f>'Subdecision matrices'!$X$13</f>
        <v>0.1</v>
      </c>
      <c r="AC84" s="5">
        <f>'Subdecision matrices'!$X$14</f>
        <v>0.1</v>
      </c>
      <c r="AD84" s="5">
        <f>'Subdecision matrices'!$X$15</f>
        <v>0.1</v>
      </c>
      <c r="AE84" s="5">
        <f>'Subdecision matrices'!$X$16</f>
        <v>0.1</v>
      </c>
      <c r="AF84" s="5">
        <f>'Subdecision matrices'!$Y$12</f>
        <v>0.1</v>
      </c>
      <c r="AG84" s="5">
        <f>'Subdecision matrices'!$Y$13</f>
        <v>0.1</v>
      </c>
      <c r="AH84" s="5">
        <f>'Subdecision matrices'!$Y$14</f>
        <v>0.1</v>
      </c>
      <c r="AI84" s="5">
        <f>'Subdecision matrices'!$Y$15</f>
        <v>0.05</v>
      </c>
      <c r="AJ84" s="5">
        <f>'Subdecision matrices'!$Y$16</f>
        <v>0.05</v>
      </c>
      <c r="AK84" s="5">
        <f>'Subdecision matrices'!$Z$12</f>
        <v>0.15</v>
      </c>
      <c r="AL84" s="5">
        <f>'Subdecision matrices'!$Z$13</f>
        <v>0.15</v>
      </c>
      <c r="AM84" s="5">
        <f>'Subdecision matrices'!$Z$14</f>
        <v>0.15</v>
      </c>
      <c r="AN84" s="5">
        <f>'Subdecision matrices'!$Z$15</f>
        <v>0.15</v>
      </c>
      <c r="AO84" s="5">
        <f>'Subdecision matrices'!$Z$16</f>
        <v>0.15</v>
      </c>
      <c r="AP84" s="5">
        <f>'Subdecision matrices'!$AA$12</f>
        <v>0.1</v>
      </c>
      <c r="AQ84" s="5">
        <f>'Subdecision matrices'!$AA$13</f>
        <v>0.1</v>
      </c>
      <c r="AR84" s="5">
        <f>'Subdecision matrices'!$AA$14</f>
        <v>0.1</v>
      </c>
      <c r="AS84" s="5">
        <f>'Subdecision matrices'!$AA$15</f>
        <v>0.1</v>
      </c>
      <c r="AT84" s="5">
        <f>'Subdecision matrices'!$AA$16</f>
        <v>0.15</v>
      </c>
      <c r="AU84" s="5">
        <f>'Subdecision matrices'!$AB$12</f>
        <v>0.15</v>
      </c>
      <c r="AV84" s="5">
        <f>'Subdecision matrices'!$AB$13</f>
        <v>0.1</v>
      </c>
      <c r="AW84" s="5">
        <f>'Subdecision matrices'!$AB$14</f>
        <v>0.1</v>
      </c>
      <c r="AX84" s="5">
        <f>'Subdecision matrices'!$AB$15</f>
        <v>0.15</v>
      </c>
      <c r="AY84" s="5">
        <f>'Subdecision matrices'!$AB$16</f>
        <v>0.1</v>
      </c>
      <c r="AZ84" s="3">
        <f aca="true" t="shared" si="215" ref="AZ84">SUM(L84:AY84)</f>
        <v>4</v>
      </c>
      <c r="BA84" s="3"/>
      <c r="BB84" s="111"/>
      <c r="BC84" s="111"/>
      <c r="BD84" s="111"/>
      <c r="BE84" s="111"/>
      <c r="BF84" s="111"/>
    </row>
    <row r="85" spans="1:58" ht="15">
      <c r="A85" s="94">
        <v>40</v>
      </c>
      <c r="B85" s="19">
        <f>_xlfn.IFERROR(VLOOKUP(Prioritization!G51,'Subdecision matrices'!$B$7:$C$8,2,TRUE),0)</f>
        <v>0</v>
      </c>
      <c r="C85" s="19">
        <f>_xlfn.IFERROR(VLOOKUP(Prioritization!G51,'Subdecision matrices'!$B$7:$D$8,3,TRUE),0)</f>
        <v>0</v>
      </c>
      <c r="D85" s="19">
        <f>_xlfn.IFERROR(VLOOKUP(Prioritization!G51,'Subdecision matrices'!$B$7:$E$8,4,TRUE),0)</f>
        <v>0</v>
      </c>
      <c r="E85" s="19">
        <f>_xlfn.IFERROR(VLOOKUP(Prioritization!G51,'Subdecision matrices'!$B$7:$F$8,5,TRUE),0)</f>
        <v>0</v>
      </c>
      <c r="F85" s="19">
        <f>_xlfn.IFERROR(VLOOKUP(Prioritization!G51,'Subdecision matrices'!$B$7:$G$8,6,TRUE),0)</f>
        <v>0</v>
      </c>
      <c r="G85" s="14">
        <f>VLOOKUP(Prioritization!$H$51,'Subdecision matrices'!$B$12:$C$19,2,TRUE)</f>
        <v>0</v>
      </c>
      <c r="H85" s="14">
        <f>VLOOKUP(Prioritization!$H$51,'Subdecision matrices'!$B$12:$D$19,3,TRUE)</f>
        <v>0</v>
      </c>
      <c r="I85" s="14">
        <f>VLOOKUP(Prioritization!$H$51,'Subdecision matrices'!$B$12:$E$19,4,TRUE)</f>
        <v>0</v>
      </c>
      <c r="J85" s="14">
        <f>VLOOKUP(Prioritization!$H$51,'Subdecision matrices'!$B$12:$F$19,5,TRUE)</f>
        <v>0</v>
      </c>
      <c r="K85" s="14">
        <f>VLOOKUP(Prioritization!$H$51,'Subdecision matrices'!$B$12:$G$19,6,TRUE)</f>
        <v>0</v>
      </c>
      <c r="L85" s="2">
        <f>_xlfn.IFERROR(INDEX('Subdecision matrices'!$C$23:$G$27,MATCH(Prioritization!I51,'Subdecision matrices'!$B$23:$B$27,0),MATCH('CalcEng 2'!$L$6,'Subdecision matrices'!$C$22:$G$22,0)),0)</f>
        <v>0</v>
      </c>
      <c r="M85" s="2">
        <f>_xlfn.IFERROR(INDEX('Subdecision matrices'!$C$23:$G$27,MATCH(Prioritization!I51,'Subdecision matrices'!$B$23:$B$27,0),MATCH('CalcEng 2'!$M$6,'Subdecision matrices'!$C$30:$G$30,0)),0)</f>
        <v>0</v>
      </c>
      <c r="N85" s="2">
        <f>_xlfn.IFERROR(INDEX('Subdecision matrices'!$C$23:$G$27,MATCH(Prioritization!I51,'Subdecision matrices'!$B$23:$B$27,0),MATCH('CalcEng 2'!$N$6,'Subdecision matrices'!$C$22:$G$22,0)),0)</f>
        <v>0</v>
      </c>
      <c r="O85" s="2">
        <f>_xlfn.IFERROR(INDEX('Subdecision matrices'!$C$23:$G$27,MATCH(Prioritization!I51,'Subdecision matrices'!$B$23:$B$27,0),MATCH('CalcEng 2'!$O$6,'Subdecision matrices'!$C$22:$G$22,0)),0)</f>
        <v>0</v>
      </c>
      <c r="P85" s="2">
        <f>_xlfn.IFERROR(INDEX('Subdecision matrices'!$C$23:$G$27,MATCH(Prioritization!I51,'Subdecision matrices'!$B$23:$B$27,0),MATCH('CalcEng 2'!$P$6,'Subdecision matrices'!$C$22:$G$22,0)),0)</f>
        <v>0</v>
      </c>
      <c r="Q85" s="2">
        <f>_xlfn.IFERROR(INDEX('Subdecision matrices'!$C$31:$G$33,MATCH(Prioritization!J51,'Subdecision matrices'!$B$31:$B$33,0),MATCH('CalcEng 2'!$Q$6,'Subdecision matrices'!$C$30:$G$30,0)),0)</f>
        <v>0</v>
      </c>
      <c r="R85" s="2">
        <f>_xlfn.IFERROR(INDEX('Subdecision matrices'!$C$31:$G$33,MATCH(Prioritization!J51,'Subdecision matrices'!$B$31:$B$33,0),MATCH('CalcEng 2'!$R$6,'Subdecision matrices'!$C$30:$G$30,0)),0)</f>
        <v>0</v>
      </c>
      <c r="S85" s="2">
        <f>_xlfn.IFERROR(INDEX('Subdecision matrices'!$C$31:$G$33,MATCH(Prioritization!J51,'Subdecision matrices'!$B$31:$B$33,0),MATCH('CalcEng 2'!$S$6,'Subdecision matrices'!$C$30:$G$30,0)),0)</f>
        <v>0</v>
      </c>
      <c r="T85" s="2">
        <f>_xlfn.IFERROR(INDEX('Subdecision matrices'!$C$31:$G$33,MATCH(Prioritization!J51,'Subdecision matrices'!$B$31:$B$33,0),MATCH('CalcEng 2'!$T$6,'Subdecision matrices'!$C$30:$G$30,0)),0)</f>
        <v>0</v>
      </c>
      <c r="U85" s="2">
        <f>_xlfn.IFERROR(INDEX('Subdecision matrices'!$C$31:$G$33,MATCH(Prioritization!J51,'Subdecision matrices'!$B$31:$B$33,0),MATCH('CalcEng 2'!$U$6,'Subdecision matrices'!$C$30:$G$30,0)),0)</f>
        <v>0</v>
      </c>
      <c r="V85" s="2">
        <f>_xlfn.IFERROR(VLOOKUP(Prioritization!K51,'Subdecision matrices'!$A$37:$C$41,3,TRUE),0)</f>
        <v>0</v>
      </c>
      <c r="W85" s="2">
        <f>_xlfn.IFERROR(VLOOKUP(Prioritization!K51,'Subdecision matrices'!$A$37:$D$41,4),0)</f>
        <v>0</v>
      </c>
      <c r="X85" s="2">
        <f>_xlfn.IFERROR(VLOOKUP(Prioritization!K51,'Subdecision matrices'!$A$37:$E$41,5),0)</f>
        <v>0</v>
      </c>
      <c r="Y85" s="2">
        <f>_xlfn.IFERROR(VLOOKUP(Prioritization!K51,'Subdecision matrices'!$A$37:$F$41,6),0)</f>
        <v>0</v>
      </c>
      <c r="Z85" s="2">
        <f>_xlfn.IFERROR(VLOOKUP(Prioritization!K51,'Subdecision matrices'!$A$37:$G$41,7),0)</f>
        <v>0</v>
      </c>
      <c r="AA85" s="2">
        <f>_xlfn.IFERROR(INDEX('Subdecision matrices'!$K$8:$O$11,MATCH(Prioritization!L51,'Subdecision matrices'!$J$8:$J$11,0),MATCH('CalcEng 2'!$AA$6,'Subdecision matrices'!$K$7:$O$7,0)),0)</f>
        <v>0</v>
      </c>
      <c r="AB85" s="2">
        <f>_xlfn.IFERROR(INDEX('Subdecision matrices'!$K$8:$O$11,MATCH(Prioritization!L51,'Subdecision matrices'!$J$8:$J$11,0),MATCH('CalcEng 2'!$AB$6,'Subdecision matrices'!$K$7:$O$7,0)),0)</f>
        <v>0</v>
      </c>
      <c r="AC85" s="2">
        <f>_xlfn.IFERROR(INDEX('Subdecision matrices'!$K$8:$O$11,MATCH(Prioritization!L51,'Subdecision matrices'!$J$8:$J$11,0),MATCH('CalcEng 2'!$AC$6,'Subdecision matrices'!$K$7:$O$7,0)),0)</f>
        <v>0</v>
      </c>
      <c r="AD85" s="2">
        <f>_xlfn.IFERROR(INDEX('Subdecision matrices'!$K$8:$O$11,MATCH(Prioritization!L51,'Subdecision matrices'!$J$8:$J$11,0),MATCH('CalcEng 2'!$AD$6,'Subdecision matrices'!$K$7:$O$7,0)),0)</f>
        <v>0</v>
      </c>
      <c r="AE85" s="2">
        <f>_xlfn.IFERROR(INDEX('Subdecision matrices'!$K$8:$O$11,MATCH(Prioritization!L51,'Subdecision matrices'!$J$8:$J$11,0),MATCH('CalcEng 2'!$AE$6,'Subdecision matrices'!$K$7:$O$7,0)),0)</f>
        <v>0</v>
      </c>
      <c r="AF85" s="2">
        <f>_xlfn.IFERROR(VLOOKUP(Prioritization!M51,'Subdecision matrices'!$I$15:$K$17,3,TRUE),0)</f>
        <v>0</v>
      </c>
      <c r="AG85" s="2">
        <f>_xlfn.IFERROR(VLOOKUP(Prioritization!M51,'Subdecision matrices'!$I$15:$L$17,4,TRUE),0)</f>
        <v>0</v>
      </c>
      <c r="AH85" s="2">
        <f>_xlfn.IFERROR(VLOOKUP(Prioritization!M51,'Subdecision matrices'!$I$15:$M$17,5,TRUE),0)</f>
        <v>0</v>
      </c>
      <c r="AI85" s="2">
        <f>_xlfn.IFERROR(VLOOKUP(Prioritization!M51,'Subdecision matrices'!$I$15:$N$17,6,TRUE),0)</f>
        <v>0</v>
      </c>
      <c r="AJ85" s="2">
        <f>_xlfn.IFERROR(VLOOKUP(Prioritization!M51,'Subdecision matrices'!$I$15:$O$17,7,TRUE),0)</f>
        <v>0</v>
      </c>
      <c r="AK85" s="2">
        <f>_xlfn.IFERROR(INDEX('Subdecision matrices'!$K$22:$O$24,MATCH(Prioritization!N51,'Subdecision matrices'!$J$22:$J$24,0),MATCH($AK$6,'Subdecision matrices'!$K$21:$O$21,0)),0)</f>
        <v>0</v>
      </c>
      <c r="AL85" s="2">
        <f>_xlfn.IFERROR(INDEX('Subdecision matrices'!$K$22:$O$24,MATCH(Prioritization!N51,'Subdecision matrices'!$J$22:$J$24,0),MATCH($AL$6,'Subdecision matrices'!$K$21:$O$21,0)),0)</f>
        <v>0</v>
      </c>
      <c r="AM85" s="2">
        <f>_xlfn.IFERROR(INDEX('Subdecision matrices'!$K$22:$O$24,MATCH(Prioritization!N51,'Subdecision matrices'!$J$22:$J$24,0),MATCH($AM$6,'Subdecision matrices'!$K$21:$O$21,0)),0)</f>
        <v>0</v>
      </c>
      <c r="AN85" s="2">
        <f>_xlfn.IFERROR(INDEX('Subdecision matrices'!$K$22:$O$24,MATCH(Prioritization!N51,'Subdecision matrices'!$J$22:$J$24,0),MATCH($AN$6,'Subdecision matrices'!$K$21:$O$21,0)),0)</f>
        <v>0</v>
      </c>
      <c r="AO85" s="2">
        <f>_xlfn.IFERROR(INDEX('Subdecision matrices'!$K$22:$O$24,MATCH(Prioritization!N51,'Subdecision matrices'!$J$22:$J$24,0),MATCH($AO$6,'Subdecision matrices'!$K$21:$O$21,0)),0)</f>
        <v>0</v>
      </c>
      <c r="AP85" s="2">
        <f>_xlfn.IFERROR(INDEX('Subdecision matrices'!$K$27:$O$30,MATCH(Prioritization!O51,'Subdecision matrices'!$J$27:$J$30,0),MATCH('CalcEng 2'!$AP$6,'Subdecision matrices'!$K$27:$O$27,0)),0)</f>
        <v>0</v>
      </c>
      <c r="AQ85" s="2">
        <f>_xlfn.IFERROR(INDEX('Subdecision matrices'!$K$27:$O$30,MATCH(Prioritization!O51,'Subdecision matrices'!$J$27:$J$30,0),MATCH('CalcEng 2'!$AQ$6,'Subdecision matrices'!$K$27:$O$27,0)),0)</f>
        <v>0</v>
      </c>
      <c r="AR85" s="2">
        <f>_xlfn.IFERROR(INDEX('Subdecision matrices'!$K$27:$O$30,MATCH(Prioritization!O51,'Subdecision matrices'!$J$27:$J$30,0),MATCH('CalcEng 2'!$AR$6,'Subdecision matrices'!$K$27:$O$27,0)),0)</f>
        <v>0</v>
      </c>
      <c r="AS85" s="2">
        <f>_xlfn.IFERROR(INDEX('Subdecision matrices'!$K$27:$O$30,MATCH(Prioritization!O51,'Subdecision matrices'!$J$27:$J$30,0),MATCH('CalcEng 2'!$AS$6,'Subdecision matrices'!$K$27:$O$27,0)),0)</f>
        <v>0</v>
      </c>
      <c r="AT85" s="2">
        <f>_xlfn.IFERROR(INDEX('Subdecision matrices'!$K$27:$O$30,MATCH(Prioritization!O51,'Subdecision matrices'!$J$27:$J$30,0),MATCH('CalcEng 2'!$AT$6,'Subdecision matrices'!$K$27:$O$27,0)),0)</f>
        <v>0</v>
      </c>
      <c r="AU85" s="2">
        <f>_xlfn.IFERROR(INDEX('Subdecision matrices'!$K$34:$O$36,MATCH(Prioritization!P51,'Subdecision matrices'!$J$34:$J$36,0),MATCH('CalcEng 2'!$AU$6,'Subdecision matrices'!$K$33:$O$33,0)),0)</f>
        <v>0</v>
      </c>
      <c r="AV85" s="2">
        <f>_xlfn.IFERROR(INDEX('Subdecision matrices'!$K$34:$O$36,MATCH(Prioritization!P51,'Subdecision matrices'!$J$34:$J$36,0),MATCH('CalcEng 2'!$AV$6,'Subdecision matrices'!$K$33:$O$33,0)),0)</f>
        <v>0</v>
      </c>
      <c r="AW85" s="2">
        <f>_xlfn.IFERROR(INDEX('Subdecision matrices'!$K$34:$O$36,MATCH(Prioritization!P51,'Subdecision matrices'!$J$34:$J$36,0),MATCH('CalcEng 2'!$AW$6,'Subdecision matrices'!$K$33:$O$33,0)),0)</f>
        <v>0</v>
      </c>
      <c r="AX85" s="2">
        <f>_xlfn.IFERROR(INDEX('Subdecision matrices'!$K$34:$O$36,MATCH(Prioritization!P51,'Subdecision matrices'!$J$34:$J$36,0),MATCH('CalcEng 2'!$AX$6,'Subdecision matrices'!$K$33:$O$33,0)),0)</f>
        <v>0</v>
      </c>
      <c r="AY85" s="2">
        <f>_xlfn.IFERROR(INDEX('Subdecision matrices'!$K$34:$O$36,MATCH(Prioritization!P51,'Subdecision matrices'!$J$34:$J$36,0),MATCH('CalcEng 2'!$AY$6,'Subdecision matrices'!$K$33:$O$33,0)),0)</f>
        <v>0</v>
      </c>
      <c r="AZ85" s="2"/>
      <c r="BA85" s="2"/>
      <c r="BB85" s="110">
        <f aca="true" t="shared" si="216" ref="BB85">((B85*B86)+(G85*G86)+(L85*L86)+(Q85*Q86)+(V85*V86)+(AA85*AA86)+(AF86*AF85)+(AK85*AK86)+(AP85*AP86)+(AU85*AU86))*10</f>
        <v>0</v>
      </c>
      <c r="BC85" s="110">
        <f aca="true" t="shared" si="217" ref="BC85">((C85*C86)+(H85*H86)+(M85*M86)+(R85*R86)+(W85*W86)+(AB85*AB86)+(AG86*AG85)+(AL85*AL86)+(AQ85*AQ86)+(AV85*AV86))*10</f>
        <v>0</v>
      </c>
      <c r="BD85" s="110">
        <f aca="true" t="shared" si="218" ref="BD85">((D85*D86)+(I85*I86)+(N85*N86)+(S85*S86)+(X85*X86)+(AC85*AC86)+(AH86*AH85)+(AM85*AM86)+(AR85*AR86)+(AW85*AW86))*10</f>
        <v>0</v>
      </c>
      <c r="BE85" s="110">
        <f aca="true" t="shared" si="219" ref="BE85">((E85*E86)+(J85*J86)+(O85*O86)+(T85*T86)+(Y85*Y86)+(AD85*AD86)+(AI86*AI85)+(AN85*AN86)+(AS85*AS86)+(AX85*AX86))*10</f>
        <v>0</v>
      </c>
      <c r="BF85" s="110">
        <f aca="true" t="shared" si="220" ref="BF85">((F85*F86)+(K85*K86)+(P85*P86)+(U85*U86)+(Z85*Z86)+(AE85*AE86)+(AJ86*AJ85)+(AO85*AO86)+(AT85*AT86)+(AY85*AY86))*10</f>
        <v>0</v>
      </c>
    </row>
    <row r="86" spans="1:58" ht="15.75" thickBot="1">
      <c r="A86" s="94"/>
      <c r="B86" s="5">
        <f>'Subdecision matrices'!$S$12</f>
        <v>0.1</v>
      </c>
      <c r="C86" s="5">
        <f>'Subdecision matrices'!$S$13</f>
        <v>0.1</v>
      </c>
      <c r="D86" s="5">
        <f>'Subdecision matrices'!$S$14</f>
        <v>0.1</v>
      </c>
      <c r="E86" s="5">
        <f>'Subdecision matrices'!$S$15</f>
        <v>0.1</v>
      </c>
      <c r="F86" s="5">
        <f>'Subdecision matrices'!$S$16</f>
        <v>0.1</v>
      </c>
      <c r="G86" s="5">
        <f>'Subdecision matrices'!$T$12</f>
        <v>0.1</v>
      </c>
      <c r="H86" s="5">
        <f>'Subdecision matrices'!$T$13</f>
        <v>0.1</v>
      </c>
      <c r="I86" s="5">
        <f>'Subdecision matrices'!$T$14</f>
        <v>0.1</v>
      </c>
      <c r="J86" s="5">
        <f>'Subdecision matrices'!$T$15</f>
        <v>0.1</v>
      </c>
      <c r="K86" s="5">
        <f>'Subdecision matrices'!$T$16</f>
        <v>0.1</v>
      </c>
      <c r="L86" s="5">
        <f>'Subdecision matrices'!$U$12</f>
        <v>0.05</v>
      </c>
      <c r="M86" s="5">
        <f>'Subdecision matrices'!$U$13</f>
        <v>0.05</v>
      </c>
      <c r="N86" s="5">
        <f>'Subdecision matrices'!$U$14</f>
        <v>0.05</v>
      </c>
      <c r="O86" s="5">
        <f>'Subdecision matrices'!$U$15</f>
        <v>0.05</v>
      </c>
      <c r="P86" s="5">
        <f>'Subdecision matrices'!$U$16</f>
        <v>0.05</v>
      </c>
      <c r="Q86" s="5">
        <f>'Subdecision matrices'!$V$12</f>
        <v>0.1</v>
      </c>
      <c r="R86" s="5">
        <f>'Subdecision matrices'!$V$13</f>
        <v>0.1</v>
      </c>
      <c r="S86" s="5">
        <f>'Subdecision matrices'!$V$14</f>
        <v>0.1</v>
      </c>
      <c r="T86" s="5">
        <f>'Subdecision matrices'!$V$15</f>
        <v>0.1</v>
      </c>
      <c r="U86" s="5">
        <f>'Subdecision matrices'!$V$16</f>
        <v>0.1</v>
      </c>
      <c r="V86" s="5">
        <f>'Subdecision matrices'!$W$12</f>
        <v>0.1</v>
      </c>
      <c r="W86" s="5">
        <f>'Subdecision matrices'!$W$13</f>
        <v>0.1</v>
      </c>
      <c r="X86" s="5">
        <f>'Subdecision matrices'!$W$14</f>
        <v>0.1</v>
      </c>
      <c r="Y86" s="5">
        <f>'Subdecision matrices'!$W$15</f>
        <v>0.1</v>
      </c>
      <c r="Z86" s="5">
        <f>'Subdecision matrices'!$W$16</f>
        <v>0.1</v>
      </c>
      <c r="AA86" s="5">
        <f>'Subdecision matrices'!$X$12</f>
        <v>0.05</v>
      </c>
      <c r="AB86" s="5">
        <f>'Subdecision matrices'!$X$13</f>
        <v>0.1</v>
      </c>
      <c r="AC86" s="5">
        <f>'Subdecision matrices'!$X$14</f>
        <v>0.1</v>
      </c>
      <c r="AD86" s="5">
        <f>'Subdecision matrices'!$X$15</f>
        <v>0.1</v>
      </c>
      <c r="AE86" s="5">
        <f>'Subdecision matrices'!$X$16</f>
        <v>0.1</v>
      </c>
      <c r="AF86" s="5">
        <f>'Subdecision matrices'!$Y$12</f>
        <v>0.1</v>
      </c>
      <c r="AG86" s="5">
        <f>'Subdecision matrices'!$Y$13</f>
        <v>0.1</v>
      </c>
      <c r="AH86" s="5">
        <f>'Subdecision matrices'!$Y$14</f>
        <v>0.1</v>
      </c>
      <c r="AI86" s="5">
        <f>'Subdecision matrices'!$Y$15</f>
        <v>0.05</v>
      </c>
      <c r="AJ86" s="5">
        <f>'Subdecision matrices'!$Y$16</f>
        <v>0.05</v>
      </c>
      <c r="AK86" s="5">
        <f>'Subdecision matrices'!$Z$12</f>
        <v>0.15</v>
      </c>
      <c r="AL86" s="5">
        <f>'Subdecision matrices'!$Z$13</f>
        <v>0.15</v>
      </c>
      <c r="AM86" s="5">
        <f>'Subdecision matrices'!$Z$14</f>
        <v>0.15</v>
      </c>
      <c r="AN86" s="5">
        <f>'Subdecision matrices'!$Z$15</f>
        <v>0.15</v>
      </c>
      <c r="AO86" s="5">
        <f>'Subdecision matrices'!$Z$16</f>
        <v>0.15</v>
      </c>
      <c r="AP86" s="5">
        <f>'Subdecision matrices'!$AA$12</f>
        <v>0.1</v>
      </c>
      <c r="AQ86" s="5">
        <f>'Subdecision matrices'!$AA$13</f>
        <v>0.1</v>
      </c>
      <c r="AR86" s="5">
        <f>'Subdecision matrices'!$AA$14</f>
        <v>0.1</v>
      </c>
      <c r="AS86" s="5">
        <f>'Subdecision matrices'!$AA$15</f>
        <v>0.1</v>
      </c>
      <c r="AT86" s="5">
        <f>'Subdecision matrices'!$AA$16</f>
        <v>0.15</v>
      </c>
      <c r="AU86" s="5">
        <f>'Subdecision matrices'!$AB$12</f>
        <v>0.15</v>
      </c>
      <c r="AV86" s="5">
        <f>'Subdecision matrices'!$AB$13</f>
        <v>0.1</v>
      </c>
      <c r="AW86" s="5">
        <f>'Subdecision matrices'!$AB$14</f>
        <v>0.1</v>
      </c>
      <c r="AX86" s="5">
        <f>'Subdecision matrices'!$AB$15</f>
        <v>0.15</v>
      </c>
      <c r="AY86" s="5">
        <f>'Subdecision matrices'!$AB$16</f>
        <v>0.1</v>
      </c>
      <c r="AZ86" s="3">
        <f aca="true" t="shared" si="221" ref="AZ86">SUM(L86:AY86)</f>
        <v>4</v>
      </c>
      <c r="BA86" s="3"/>
      <c r="BB86" s="111"/>
      <c r="BC86" s="111"/>
      <c r="BD86" s="111"/>
      <c r="BE86" s="111"/>
      <c r="BF86" s="111"/>
    </row>
    <row r="87" spans="1:58" ht="15">
      <c r="A87" s="94">
        <v>41</v>
      </c>
      <c r="B87" s="19">
        <f>_xlfn.IFERROR(VLOOKUP(Prioritization!G52,'Subdecision matrices'!$B$7:$C$8,2,TRUE),0)</f>
        <v>0</v>
      </c>
      <c r="C87" s="19">
        <f>_xlfn.IFERROR(VLOOKUP(Prioritization!G52,'Subdecision matrices'!$B$7:$D$8,3,TRUE),0)</f>
        <v>0</v>
      </c>
      <c r="D87" s="19">
        <f>_xlfn.IFERROR(VLOOKUP(Prioritization!G52,'Subdecision matrices'!$B$7:$E$8,4,TRUE),0)</f>
        <v>0</v>
      </c>
      <c r="E87" s="19">
        <f>_xlfn.IFERROR(VLOOKUP(Prioritization!G52,'Subdecision matrices'!$B$7:$F$8,5,TRUE),0)</f>
        <v>0</v>
      </c>
      <c r="F87" s="19">
        <f>_xlfn.IFERROR(VLOOKUP(Prioritization!G52,'Subdecision matrices'!$B$7:$G$8,6,TRUE),0)</f>
        <v>0</v>
      </c>
      <c r="G87" s="14">
        <f>VLOOKUP(Prioritization!$H$52,'Subdecision matrices'!$B$12:$C$19,2,TRUE)</f>
        <v>0</v>
      </c>
      <c r="H87" s="14">
        <f>VLOOKUP(Prioritization!$H$52,'Subdecision matrices'!$B$12:$D$19,3,TRUE)</f>
        <v>0</v>
      </c>
      <c r="I87" s="14">
        <f>VLOOKUP(Prioritization!$H$52,'Subdecision matrices'!$B$12:$E$19,4,TRUE)</f>
        <v>0</v>
      </c>
      <c r="J87" s="14">
        <f>VLOOKUP(Prioritization!$H$52,'Subdecision matrices'!$B$12:$F$19,5,TRUE)</f>
        <v>0</v>
      </c>
      <c r="K87" s="14">
        <f>VLOOKUP(Prioritization!$H$52,'Subdecision matrices'!$B$12:$G$19,6,TRUE)</f>
        <v>0</v>
      </c>
      <c r="L87" s="2">
        <f>_xlfn.IFERROR(INDEX('Subdecision matrices'!$C$23:$G$27,MATCH(Prioritization!I52,'Subdecision matrices'!$B$23:$B$27,0),MATCH('CalcEng 2'!$L$6,'Subdecision matrices'!$C$22:$G$22,0)),0)</f>
        <v>0</v>
      </c>
      <c r="M87" s="2">
        <f>_xlfn.IFERROR(INDEX('Subdecision matrices'!$C$23:$G$27,MATCH(Prioritization!I52,'Subdecision matrices'!$B$23:$B$27,0),MATCH('CalcEng 2'!$M$6,'Subdecision matrices'!$C$30:$G$30,0)),0)</f>
        <v>0</v>
      </c>
      <c r="N87" s="2">
        <f>_xlfn.IFERROR(INDEX('Subdecision matrices'!$C$23:$G$27,MATCH(Prioritization!I52,'Subdecision matrices'!$B$23:$B$27,0),MATCH('CalcEng 2'!$N$6,'Subdecision matrices'!$C$22:$G$22,0)),0)</f>
        <v>0</v>
      </c>
      <c r="O87" s="2">
        <f>_xlfn.IFERROR(INDEX('Subdecision matrices'!$C$23:$G$27,MATCH(Prioritization!I52,'Subdecision matrices'!$B$23:$B$27,0),MATCH('CalcEng 2'!$O$6,'Subdecision matrices'!$C$22:$G$22,0)),0)</f>
        <v>0</v>
      </c>
      <c r="P87" s="2">
        <f>_xlfn.IFERROR(INDEX('Subdecision matrices'!$C$23:$G$27,MATCH(Prioritization!I52,'Subdecision matrices'!$B$23:$B$27,0),MATCH('CalcEng 2'!$P$6,'Subdecision matrices'!$C$22:$G$22,0)),0)</f>
        <v>0</v>
      </c>
      <c r="Q87" s="2">
        <f>_xlfn.IFERROR(INDEX('Subdecision matrices'!$C$31:$G$33,MATCH(Prioritization!J52,'Subdecision matrices'!$B$31:$B$33,0),MATCH('CalcEng 2'!$Q$6,'Subdecision matrices'!$C$30:$G$30,0)),0)</f>
        <v>0</v>
      </c>
      <c r="R87" s="2">
        <f>_xlfn.IFERROR(INDEX('Subdecision matrices'!$C$31:$G$33,MATCH(Prioritization!J52,'Subdecision matrices'!$B$31:$B$33,0),MATCH('CalcEng 2'!$R$6,'Subdecision matrices'!$C$30:$G$30,0)),0)</f>
        <v>0</v>
      </c>
      <c r="S87" s="2">
        <f>_xlfn.IFERROR(INDEX('Subdecision matrices'!$C$31:$G$33,MATCH(Prioritization!J52,'Subdecision matrices'!$B$31:$B$33,0),MATCH('CalcEng 2'!$S$6,'Subdecision matrices'!$C$30:$G$30,0)),0)</f>
        <v>0</v>
      </c>
      <c r="T87" s="2">
        <f>_xlfn.IFERROR(INDEX('Subdecision matrices'!$C$31:$G$33,MATCH(Prioritization!J52,'Subdecision matrices'!$B$31:$B$33,0),MATCH('CalcEng 2'!$T$6,'Subdecision matrices'!$C$30:$G$30,0)),0)</f>
        <v>0</v>
      </c>
      <c r="U87" s="2">
        <f>_xlfn.IFERROR(INDEX('Subdecision matrices'!$C$31:$G$33,MATCH(Prioritization!J52,'Subdecision matrices'!$B$31:$B$33,0),MATCH('CalcEng 2'!$U$6,'Subdecision matrices'!$C$30:$G$30,0)),0)</f>
        <v>0</v>
      </c>
      <c r="V87" s="2">
        <f>_xlfn.IFERROR(VLOOKUP(Prioritization!K52,'Subdecision matrices'!$A$37:$C$41,3,TRUE),0)</f>
        <v>0</v>
      </c>
      <c r="W87" s="2">
        <f>_xlfn.IFERROR(VLOOKUP(Prioritization!K52,'Subdecision matrices'!$A$37:$D$41,4),0)</f>
        <v>0</v>
      </c>
      <c r="X87" s="2">
        <f>_xlfn.IFERROR(VLOOKUP(Prioritization!K52,'Subdecision matrices'!$A$37:$E$41,5),0)</f>
        <v>0</v>
      </c>
      <c r="Y87" s="2">
        <f>_xlfn.IFERROR(VLOOKUP(Prioritization!K52,'Subdecision matrices'!$A$37:$F$41,6),0)</f>
        <v>0</v>
      </c>
      <c r="Z87" s="2">
        <f>_xlfn.IFERROR(VLOOKUP(Prioritization!K52,'Subdecision matrices'!$A$37:$G$41,7),0)</f>
        <v>0</v>
      </c>
      <c r="AA87" s="2">
        <f>_xlfn.IFERROR(INDEX('Subdecision matrices'!$K$8:$O$11,MATCH(Prioritization!L52,'Subdecision matrices'!$J$8:$J$11,0),MATCH('CalcEng 2'!$AA$6,'Subdecision matrices'!$K$7:$O$7,0)),0)</f>
        <v>0</v>
      </c>
      <c r="AB87" s="2">
        <f>_xlfn.IFERROR(INDEX('Subdecision matrices'!$K$8:$O$11,MATCH(Prioritization!L52,'Subdecision matrices'!$J$8:$J$11,0),MATCH('CalcEng 2'!$AB$6,'Subdecision matrices'!$K$7:$O$7,0)),0)</f>
        <v>0</v>
      </c>
      <c r="AC87" s="2">
        <f>_xlfn.IFERROR(INDEX('Subdecision matrices'!$K$8:$O$11,MATCH(Prioritization!L52,'Subdecision matrices'!$J$8:$J$11,0),MATCH('CalcEng 2'!$AC$6,'Subdecision matrices'!$K$7:$O$7,0)),0)</f>
        <v>0</v>
      </c>
      <c r="AD87" s="2">
        <f>_xlfn.IFERROR(INDEX('Subdecision matrices'!$K$8:$O$11,MATCH(Prioritization!L52,'Subdecision matrices'!$J$8:$J$11,0),MATCH('CalcEng 2'!$AD$6,'Subdecision matrices'!$K$7:$O$7,0)),0)</f>
        <v>0</v>
      </c>
      <c r="AE87" s="2">
        <f>_xlfn.IFERROR(INDEX('Subdecision matrices'!$K$8:$O$11,MATCH(Prioritization!L52,'Subdecision matrices'!$J$8:$J$11,0),MATCH('CalcEng 2'!$AE$6,'Subdecision matrices'!$K$7:$O$7,0)),0)</f>
        <v>0</v>
      </c>
      <c r="AF87" s="2">
        <f>_xlfn.IFERROR(VLOOKUP(Prioritization!M52,'Subdecision matrices'!$I$15:$K$17,3,TRUE),0)</f>
        <v>0</v>
      </c>
      <c r="AG87" s="2">
        <f>_xlfn.IFERROR(VLOOKUP(Prioritization!M52,'Subdecision matrices'!$I$15:$L$17,4,TRUE),0)</f>
        <v>0</v>
      </c>
      <c r="AH87" s="2">
        <f>_xlfn.IFERROR(VLOOKUP(Prioritization!M52,'Subdecision matrices'!$I$15:$M$17,5,TRUE),0)</f>
        <v>0</v>
      </c>
      <c r="AI87" s="2">
        <f>_xlfn.IFERROR(VLOOKUP(Prioritization!M52,'Subdecision matrices'!$I$15:$N$17,6,TRUE),0)</f>
        <v>0</v>
      </c>
      <c r="AJ87" s="2">
        <f>_xlfn.IFERROR(VLOOKUP(Prioritization!M52,'Subdecision matrices'!$I$15:$O$17,7,TRUE),0)</f>
        <v>0</v>
      </c>
      <c r="AK87" s="2">
        <f>_xlfn.IFERROR(INDEX('Subdecision matrices'!$K$22:$O$24,MATCH(Prioritization!N52,'Subdecision matrices'!$J$22:$J$24,0),MATCH($AK$6,'Subdecision matrices'!$K$21:$O$21,0)),0)</f>
        <v>0</v>
      </c>
      <c r="AL87" s="2">
        <f>_xlfn.IFERROR(INDEX('Subdecision matrices'!$K$22:$O$24,MATCH(Prioritization!N52,'Subdecision matrices'!$J$22:$J$24,0),MATCH($AL$6,'Subdecision matrices'!$K$21:$O$21,0)),0)</f>
        <v>0</v>
      </c>
      <c r="AM87" s="2">
        <f>_xlfn.IFERROR(INDEX('Subdecision matrices'!$K$22:$O$24,MATCH(Prioritization!N52,'Subdecision matrices'!$J$22:$J$24,0),MATCH($AM$6,'Subdecision matrices'!$K$21:$O$21,0)),0)</f>
        <v>0</v>
      </c>
      <c r="AN87" s="2">
        <f>_xlfn.IFERROR(INDEX('Subdecision matrices'!$K$22:$O$24,MATCH(Prioritization!N52,'Subdecision matrices'!$J$22:$J$24,0),MATCH($AN$6,'Subdecision matrices'!$K$21:$O$21,0)),0)</f>
        <v>0</v>
      </c>
      <c r="AO87" s="2">
        <f>_xlfn.IFERROR(INDEX('Subdecision matrices'!$K$22:$O$24,MATCH(Prioritization!N52,'Subdecision matrices'!$J$22:$J$24,0),MATCH($AO$6,'Subdecision matrices'!$K$21:$O$21,0)),0)</f>
        <v>0</v>
      </c>
      <c r="AP87" s="2">
        <f>_xlfn.IFERROR(INDEX('Subdecision matrices'!$K$27:$O$30,MATCH(Prioritization!O52,'Subdecision matrices'!$J$27:$J$30,0),MATCH('CalcEng 2'!$AP$6,'Subdecision matrices'!$K$27:$O$27,0)),0)</f>
        <v>0</v>
      </c>
      <c r="AQ87" s="2">
        <f>_xlfn.IFERROR(INDEX('Subdecision matrices'!$K$27:$O$30,MATCH(Prioritization!O52,'Subdecision matrices'!$J$27:$J$30,0),MATCH('CalcEng 2'!$AQ$6,'Subdecision matrices'!$K$27:$O$27,0)),0)</f>
        <v>0</v>
      </c>
      <c r="AR87" s="2">
        <f>_xlfn.IFERROR(INDEX('Subdecision matrices'!$K$27:$O$30,MATCH(Prioritization!O52,'Subdecision matrices'!$J$27:$J$30,0),MATCH('CalcEng 2'!$AR$6,'Subdecision matrices'!$K$27:$O$27,0)),0)</f>
        <v>0</v>
      </c>
      <c r="AS87" s="2">
        <f>_xlfn.IFERROR(INDEX('Subdecision matrices'!$K$27:$O$30,MATCH(Prioritization!O52,'Subdecision matrices'!$J$27:$J$30,0),MATCH('CalcEng 2'!$AS$6,'Subdecision matrices'!$K$27:$O$27,0)),0)</f>
        <v>0</v>
      </c>
      <c r="AT87" s="2">
        <f>_xlfn.IFERROR(INDEX('Subdecision matrices'!$K$27:$O$30,MATCH(Prioritization!O52,'Subdecision matrices'!$J$27:$J$30,0),MATCH('CalcEng 2'!$AT$6,'Subdecision matrices'!$K$27:$O$27,0)),0)</f>
        <v>0</v>
      </c>
      <c r="AU87" s="2">
        <f>_xlfn.IFERROR(INDEX('Subdecision matrices'!$K$34:$O$36,MATCH(Prioritization!P52,'Subdecision matrices'!$J$34:$J$36,0),MATCH('CalcEng 2'!$AU$6,'Subdecision matrices'!$K$33:$O$33,0)),0)</f>
        <v>0</v>
      </c>
      <c r="AV87" s="2">
        <f>_xlfn.IFERROR(INDEX('Subdecision matrices'!$K$34:$O$36,MATCH(Prioritization!P52,'Subdecision matrices'!$J$34:$J$36,0),MATCH('CalcEng 2'!$AV$6,'Subdecision matrices'!$K$33:$O$33,0)),0)</f>
        <v>0</v>
      </c>
      <c r="AW87" s="2">
        <f>_xlfn.IFERROR(INDEX('Subdecision matrices'!$K$34:$O$36,MATCH(Prioritization!P52,'Subdecision matrices'!$J$34:$J$36,0),MATCH('CalcEng 2'!$AW$6,'Subdecision matrices'!$K$33:$O$33,0)),0)</f>
        <v>0</v>
      </c>
      <c r="AX87" s="2">
        <f>_xlfn.IFERROR(INDEX('Subdecision matrices'!$K$34:$O$36,MATCH(Prioritization!P52,'Subdecision matrices'!$J$34:$J$36,0),MATCH('CalcEng 2'!$AX$6,'Subdecision matrices'!$K$33:$O$33,0)),0)</f>
        <v>0</v>
      </c>
      <c r="AY87" s="2">
        <f>_xlfn.IFERROR(INDEX('Subdecision matrices'!$K$34:$O$36,MATCH(Prioritization!P52,'Subdecision matrices'!$J$34:$J$36,0),MATCH('CalcEng 2'!$AY$6,'Subdecision matrices'!$K$33:$O$33,0)),0)</f>
        <v>0</v>
      </c>
      <c r="AZ87" s="2"/>
      <c r="BA87" s="2"/>
      <c r="BB87" s="110">
        <f aca="true" t="shared" si="222" ref="BB87">((B87*B88)+(G87*G88)+(L87*L88)+(Q87*Q88)+(V87*V88)+(AA87*AA88)+(AF88*AF87)+(AK87*AK88)+(AP87*AP88)+(AU87*AU88))*10</f>
        <v>0</v>
      </c>
      <c r="BC87" s="110">
        <f aca="true" t="shared" si="223" ref="BC87">((C87*C88)+(H87*H88)+(M87*M88)+(R87*R88)+(W87*W88)+(AB87*AB88)+(AG88*AG87)+(AL87*AL88)+(AQ87*AQ88)+(AV87*AV88))*10</f>
        <v>0</v>
      </c>
      <c r="BD87" s="110">
        <f aca="true" t="shared" si="224" ref="BD87">((D87*D88)+(I87*I88)+(N87*N88)+(S87*S88)+(X87*X88)+(AC87*AC88)+(AH88*AH87)+(AM87*AM88)+(AR87*AR88)+(AW87*AW88))*10</f>
        <v>0</v>
      </c>
      <c r="BE87" s="110">
        <f aca="true" t="shared" si="225" ref="BE87">((E87*E88)+(J87*J88)+(O87*O88)+(T87*T88)+(Y87*Y88)+(AD87*AD88)+(AI88*AI87)+(AN87*AN88)+(AS87*AS88)+(AX87*AX88))*10</f>
        <v>0</v>
      </c>
      <c r="BF87" s="110">
        <f aca="true" t="shared" si="226" ref="BF87">((F87*F88)+(K87*K88)+(P87*P88)+(U87*U88)+(Z87*Z88)+(AE87*AE88)+(AJ88*AJ87)+(AO87*AO88)+(AT87*AT88)+(AY87*AY88))*10</f>
        <v>0</v>
      </c>
    </row>
    <row r="88" spans="1:58" ht="15.75" thickBot="1">
      <c r="A88" s="94"/>
      <c r="B88" s="5">
        <f>'Subdecision matrices'!$S$12</f>
        <v>0.1</v>
      </c>
      <c r="C88" s="5">
        <f>'Subdecision matrices'!$S$13</f>
        <v>0.1</v>
      </c>
      <c r="D88" s="5">
        <f>'Subdecision matrices'!$S$14</f>
        <v>0.1</v>
      </c>
      <c r="E88" s="5">
        <f>'Subdecision matrices'!$S$15</f>
        <v>0.1</v>
      </c>
      <c r="F88" s="5">
        <f>'Subdecision matrices'!$S$16</f>
        <v>0.1</v>
      </c>
      <c r="G88" s="5">
        <f>'Subdecision matrices'!$T$12</f>
        <v>0.1</v>
      </c>
      <c r="H88" s="5">
        <f>'Subdecision matrices'!$T$13</f>
        <v>0.1</v>
      </c>
      <c r="I88" s="5">
        <f>'Subdecision matrices'!$T$14</f>
        <v>0.1</v>
      </c>
      <c r="J88" s="5">
        <f>'Subdecision matrices'!$T$15</f>
        <v>0.1</v>
      </c>
      <c r="K88" s="5">
        <f>'Subdecision matrices'!$T$16</f>
        <v>0.1</v>
      </c>
      <c r="L88" s="5">
        <f>'Subdecision matrices'!$U$12</f>
        <v>0.05</v>
      </c>
      <c r="M88" s="5">
        <f>'Subdecision matrices'!$U$13</f>
        <v>0.05</v>
      </c>
      <c r="N88" s="5">
        <f>'Subdecision matrices'!$U$14</f>
        <v>0.05</v>
      </c>
      <c r="O88" s="5">
        <f>'Subdecision matrices'!$U$15</f>
        <v>0.05</v>
      </c>
      <c r="P88" s="5">
        <f>'Subdecision matrices'!$U$16</f>
        <v>0.05</v>
      </c>
      <c r="Q88" s="5">
        <f>'Subdecision matrices'!$V$12</f>
        <v>0.1</v>
      </c>
      <c r="R88" s="5">
        <f>'Subdecision matrices'!$V$13</f>
        <v>0.1</v>
      </c>
      <c r="S88" s="5">
        <f>'Subdecision matrices'!$V$14</f>
        <v>0.1</v>
      </c>
      <c r="T88" s="5">
        <f>'Subdecision matrices'!$V$15</f>
        <v>0.1</v>
      </c>
      <c r="U88" s="5">
        <f>'Subdecision matrices'!$V$16</f>
        <v>0.1</v>
      </c>
      <c r="V88" s="5">
        <f>'Subdecision matrices'!$W$12</f>
        <v>0.1</v>
      </c>
      <c r="W88" s="5">
        <f>'Subdecision matrices'!$W$13</f>
        <v>0.1</v>
      </c>
      <c r="X88" s="5">
        <f>'Subdecision matrices'!$W$14</f>
        <v>0.1</v>
      </c>
      <c r="Y88" s="5">
        <f>'Subdecision matrices'!$W$15</f>
        <v>0.1</v>
      </c>
      <c r="Z88" s="5">
        <f>'Subdecision matrices'!$W$16</f>
        <v>0.1</v>
      </c>
      <c r="AA88" s="5">
        <f>'Subdecision matrices'!$X$12</f>
        <v>0.05</v>
      </c>
      <c r="AB88" s="5">
        <f>'Subdecision matrices'!$X$13</f>
        <v>0.1</v>
      </c>
      <c r="AC88" s="5">
        <f>'Subdecision matrices'!$X$14</f>
        <v>0.1</v>
      </c>
      <c r="AD88" s="5">
        <f>'Subdecision matrices'!$X$15</f>
        <v>0.1</v>
      </c>
      <c r="AE88" s="5">
        <f>'Subdecision matrices'!$X$16</f>
        <v>0.1</v>
      </c>
      <c r="AF88" s="5">
        <f>'Subdecision matrices'!$Y$12</f>
        <v>0.1</v>
      </c>
      <c r="AG88" s="5">
        <f>'Subdecision matrices'!$Y$13</f>
        <v>0.1</v>
      </c>
      <c r="AH88" s="5">
        <f>'Subdecision matrices'!$Y$14</f>
        <v>0.1</v>
      </c>
      <c r="AI88" s="5">
        <f>'Subdecision matrices'!$Y$15</f>
        <v>0.05</v>
      </c>
      <c r="AJ88" s="5">
        <f>'Subdecision matrices'!$Y$16</f>
        <v>0.05</v>
      </c>
      <c r="AK88" s="5">
        <f>'Subdecision matrices'!$Z$12</f>
        <v>0.15</v>
      </c>
      <c r="AL88" s="5">
        <f>'Subdecision matrices'!$Z$13</f>
        <v>0.15</v>
      </c>
      <c r="AM88" s="5">
        <f>'Subdecision matrices'!$Z$14</f>
        <v>0.15</v>
      </c>
      <c r="AN88" s="5">
        <f>'Subdecision matrices'!$Z$15</f>
        <v>0.15</v>
      </c>
      <c r="AO88" s="5">
        <f>'Subdecision matrices'!$Z$16</f>
        <v>0.15</v>
      </c>
      <c r="AP88" s="5">
        <f>'Subdecision matrices'!$AA$12</f>
        <v>0.1</v>
      </c>
      <c r="AQ88" s="5">
        <f>'Subdecision matrices'!$AA$13</f>
        <v>0.1</v>
      </c>
      <c r="AR88" s="5">
        <f>'Subdecision matrices'!$AA$14</f>
        <v>0.1</v>
      </c>
      <c r="AS88" s="5">
        <f>'Subdecision matrices'!$AA$15</f>
        <v>0.1</v>
      </c>
      <c r="AT88" s="5">
        <f>'Subdecision matrices'!$AA$16</f>
        <v>0.15</v>
      </c>
      <c r="AU88" s="5">
        <f>'Subdecision matrices'!$AB$12</f>
        <v>0.15</v>
      </c>
      <c r="AV88" s="5">
        <f>'Subdecision matrices'!$AB$13</f>
        <v>0.1</v>
      </c>
      <c r="AW88" s="5">
        <f>'Subdecision matrices'!$AB$14</f>
        <v>0.1</v>
      </c>
      <c r="AX88" s="5">
        <f>'Subdecision matrices'!$AB$15</f>
        <v>0.15</v>
      </c>
      <c r="AY88" s="5">
        <f>'Subdecision matrices'!$AB$16</f>
        <v>0.1</v>
      </c>
      <c r="AZ88" s="3">
        <f aca="true" t="shared" si="227" ref="AZ88">SUM(L88:AY88)</f>
        <v>4</v>
      </c>
      <c r="BA88" s="3"/>
      <c r="BB88" s="111"/>
      <c r="BC88" s="111"/>
      <c r="BD88" s="111"/>
      <c r="BE88" s="111"/>
      <c r="BF88" s="111"/>
    </row>
    <row r="89" spans="1:58" ht="15">
      <c r="A89" s="94">
        <v>42</v>
      </c>
      <c r="B89" s="19">
        <f>_xlfn.IFERROR(VLOOKUP(Prioritization!G53,'Subdecision matrices'!$B$7:$C$8,2,TRUE),0)</f>
        <v>0</v>
      </c>
      <c r="C89" s="19">
        <f>_xlfn.IFERROR(VLOOKUP(Prioritization!G53,'Subdecision matrices'!$B$7:$D$8,3,TRUE),0)</f>
        <v>0</v>
      </c>
      <c r="D89" s="19">
        <f>_xlfn.IFERROR(VLOOKUP(Prioritization!G53,'Subdecision matrices'!$B$7:$E$8,4,TRUE),0)</f>
        <v>0</v>
      </c>
      <c r="E89" s="19">
        <f>_xlfn.IFERROR(VLOOKUP(Prioritization!G53,'Subdecision matrices'!$B$7:$F$8,5,TRUE),0)</f>
        <v>0</v>
      </c>
      <c r="F89" s="19">
        <f>_xlfn.IFERROR(VLOOKUP(Prioritization!G53,'Subdecision matrices'!$B$7:$G$8,6,TRUE),0)</f>
        <v>0</v>
      </c>
      <c r="G89" s="14">
        <f>VLOOKUP(Prioritization!$H$53,'Subdecision matrices'!$B$12:$C$19,2,TRUE)</f>
        <v>0</v>
      </c>
      <c r="H89" s="14">
        <f>VLOOKUP(Prioritization!$H$53,'Subdecision matrices'!$B$12:$D$19,3,TRUE)</f>
        <v>0</v>
      </c>
      <c r="I89" s="14">
        <f>VLOOKUP(Prioritization!$H$53,'Subdecision matrices'!$B$12:$E$19,4,TRUE)</f>
        <v>0</v>
      </c>
      <c r="J89" s="14">
        <f>VLOOKUP(Prioritization!$H$53,'Subdecision matrices'!$B$12:$F$19,5,TRUE)</f>
        <v>0</v>
      </c>
      <c r="K89" s="14">
        <f>VLOOKUP(Prioritization!$H$53,'Subdecision matrices'!$B$12:$G$19,6,TRUE)</f>
        <v>0</v>
      </c>
      <c r="L89" s="2">
        <f>_xlfn.IFERROR(INDEX('Subdecision matrices'!$C$23:$G$27,MATCH(Prioritization!I53,'Subdecision matrices'!$B$23:$B$27,0),MATCH('CalcEng 2'!$L$6,'Subdecision matrices'!$C$22:$G$22,0)),0)</f>
        <v>0</v>
      </c>
      <c r="M89" s="2">
        <f>_xlfn.IFERROR(INDEX('Subdecision matrices'!$C$23:$G$27,MATCH(Prioritization!I53,'Subdecision matrices'!$B$23:$B$27,0),MATCH('CalcEng 2'!$M$6,'Subdecision matrices'!$C$30:$G$30,0)),0)</f>
        <v>0</v>
      </c>
      <c r="N89" s="2">
        <f>_xlfn.IFERROR(INDEX('Subdecision matrices'!$C$23:$G$27,MATCH(Prioritization!I53,'Subdecision matrices'!$B$23:$B$27,0),MATCH('CalcEng 2'!$N$6,'Subdecision matrices'!$C$22:$G$22,0)),0)</f>
        <v>0</v>
      </c>
      <c r="O89" s="2">
        <f>_xlfn.IFERROR(INDEX('Subdecision matrices'!$C$23:$G$27,MATCH(Prioritization!I53,'Subdecision matrices'!$B$23:$B$27,0),MATCH('CalcEng 2'!$O$6,'Subdecision matrices'!$C$22:$G$22,0)),0)</f>
        <v>0</v>
      </c>
      <c r="P89" s="2">
        <f>_xlfn.IFERROR(INDEX('Subdecision matrices'!$C$23:$G$27,MATCH(Prioritization!I53,'Subdecision matrices'!$B$23:$B$27,0),MATCH('CalcEng 2'!$P$6,'Subdecision matrices'!$C$22:$G$22,0)),0)</f>
        <v>0</v>
      </c>
      <c r="Q89" s="2">
        <f>_xlfn.IFERROR(INDEX('Subdecision matrices'!$C$31:$G$33,MATCH(Prioritization!J53,'Subdecision matrices'!$B$31:$B$33,0),MATCH('CalcEng 2'!$Q$6,'Subdecision matrices'!$C$30:$G$30,0)),0)</f>
        <v>0</v>
      </c>
      <c r="R89" s="2">
        <f>_xlfn.IFERROR(INDEX('Subdecision matrices'!$C$31:$G$33,MATCH(Prioritization!J53,'Subdecision matrices'!$B$31:$B$33,0),MATCH('CalcEng 2'!$R$6,'Subdecision matrices'!$C$30:$G$30,0)),0)</f>
        <v>0</v>
      </c>
      <c r="S89" s="2">
        <f>_xlfn.IFERROR(INDEX('Subdecision matrices'!$C$31:$G$33,MATCH(Prioritization!J53,'Subdecision matrices'!$B$31:$B$33,0),MATCH('CalcEng 2'!$S$6,'Subdecision matrices'!$C$30:$G$30,0)),0)</f>
        <v>0</v>
      </c>
      <c r="T89" s="2">
        <f>_xlfn.IFERROR(INDEX('Subdecision matrices'!$C$31:$G$33,MATCH(Prioritization!J53,'Subdecision matrices'!$B$31:$B$33,0),MATCH('CalcEng 2'!$T$6,'Subdecision matrices'!$C$30:$G$30,0)),0)</f>
        <v>0</v>
      </c>
      <c r="U89" s="2">
        <f>_xlfn.IFERROR(INDEX('Subdecision matrices'!$C$31:$G$33,MATCH(Prioritization!J53,'Subdecision matrices'!$B$31:$B$33,0),MATCH('CalcEng 2'!$U$6,'Subdecision matrices'!$C$30:$G$30,0)),0)</f>
        <v>0</v>
      </c>
      <c r="V89" s="2">
        <f>_xlfn.IFERROR(VLOOKUP(Prioritization!K53,'Subdecision matrices'!$A$37:$C$41,3,TRUE),0)</f>
        <v>0</v>
      </c>
      <c r="W89" s="2">
        <f>_xlfn.IFERROR(VLOOKUP(Prioritization!K53,'Subdecision matrices'!$A$37:$D$41,4),0)</f>
        <v>0</v>
      </c>
      <c r="X89" s="2">
        <f>_xlfn.IFERROR(VLOOKUP(Prioritization!K53,'Subdecision matrices'!$A$37:$E$41,5),0)</f>
        <v>0</v>
      </c>
      <c r="Y89" s="2">
        <f>_xlfn.IFERROR(VLOOKUP(Prioritization!K53,'Subdecision matrices'!$A$37:$F$41,6),0)</f>
        <v>0</v>
      </c>
      <c r="Z89" s="2">
        <f>_xlfn.IFERROR(VLOOKUP(Prioritization!K53,'Subdecision matrices'!$A$37:$G$41,7),0)</f>
        <v>0</v>
      </c>
      <c r="AA89" s="2">
        <f>_xlfn.IFERROR(INDEX('Subdecision matrices'!$K$8:$O$11,MATCH(Prioritization!L53,'Subdecision matrices'!$J$8:$J$11,0),MATCH('CalcEng 2'!$AA$6,'Subdecision matrices'!$K$7:$O$7,0)),0)</f>
        <v>0</v>
      </c>
      <c r="AB89" s="2">
        <f>_xlfn.IFERROR(INDEX('Subdecision matrices'!$K$8:$O$11,MATCH(Prioritization!L53,'Subdecision matrices'!$J$8:$J$11,0),MATCH('CalcEng 2'!$AB$6,'Subdecision matrices'!$K$7:$O$7,0)),0)</f>
        <v>0</v>
      </c>
      <c r="AC89" s="2">
        <f>_xlfn.IFERROR(INDEX('Subdecision matrices'!$K$8:$O$11,MATCH(Prioritization!L53,'Subdecision matrices'!$J$8:$J$11,0),MATCH('CalcEng 2'!$AC$6,'Subdecision matrices'!$K$7:$O$7,0)),0)</f>
        <v>0</v>
      </c>
      <c r="AD89" s="2">
        <f>_xlfn.IFERROR(INDEX('Subdecision matrices'!$K$8:$O$11,MATCH(Prioritization!L53,'Subdecision matrices'!$J$8:$J$11,0),MATCH('CalcEng 2'!$AD$6,'Subdecision matrices'!$K$7:$O$7,0)),0)</f>
        <v>0</v>
      </c>
      <c r="AE89" s="2">
        <f>_xlfn.IFERROR(INDEX('Subdecision matrices'!$K$8:$O$11,MATCH(Prioritization!L53,'Subdecision matrices'!$J$8:$J$11,0),MATCH('CalcEng 2'!$AE$6,'Subdecision matrices'!$K$7:$O$7,0)),0)</f>
        <v>0</v>
      </c>
      <c r="AF89" s="2">
        <f>_xlfn.IFERROR(VLOOKUP(Prioritization!M53,'Subdecision matrices'!$I$15:$K$17,3,TRUE),0)</f>
        <v>0</v>
      </c>
      <c r="AG89" s="2">
        <f>_xlfn.IFERROR(VLOOKUP(Prioritization!M53,'Subdecision matrices'!$I$15:$L$17,4,TRUE),0)</f>
        <v>0</v>
      </c>
      <c r="AH89" s="2">
        <f>_xlfn.IFERROR(VLOOKUP(Prioritization!M53,'Subdecision matrices'!$I$15:$M$17,5,TRUE),0)</f>
        <v>0</v>
      </c>
      <c r="AI89" s="2">
        <f>_xlfn.IFERROR(VLOOKUP(Prioritization!M53,'Subdecision matrices'!$I$15:$N$17,6,TRUE),0)</f>
        <v>0</v>
      </c>
      <c r="AJ89" s="2">
        <f>_xlfn.IFERROR(VLOOKUP(Prioritization!M53,'Subdecision matrices'!$I$15:$O$17,7,TRUE),0)</f>
        <v>0</v>
      </c>
      <c r="AK89" s="2">
        <f>_xlfn.IFERROR(INDEX('Subdecision matrices'!$K$22:$O$24,MATCH(Prioritization!N53,'Subdecision matrices'!$J$22:$J$24,0),MATCH($AK$6,'Subdecision matrices'!$K$21:$O$21,0)),0)</f>
        <v>0</v>
      </c>
      <c r="AL89" s="2">
        <f>_xlfn.IFERROR(INDEX('Subdecision matrices'!$K$22:$O$24,MATCH(Prioritization!N53,'Subdecision matrices'!$J$22:$J$24,0),MATCH($AL$6,'Subdecision matrices'!$K$21:$O$21,0)),0)</f>
        <v>0</v>
      </c>
      <c r="AM89" s="2">
        <f>_xlfn.IFERROR(INDEX('Subdecision matrices'!$K$22:$O$24,MATCH(Prioritization!N53,'Subdecision matrices'!$J$22:$J$24,0),MATCH($AM$6,'Subdecision matrices'!$K$21:$O$21,0)),0)</f>
        <v>0</v>
      </c>
      <c r="AN89" s="2">
        <f>_xlfn.IFERROR(INDEX('Subdecision matrices'!$K$22:$O$24,MATCH(Prioritization!N53,'Subdecision matrices'!$J$22:$J$24,0),MATCH($AN$6,'Subdecision matrices'!$K$21:$O$21,0)),0)</f>
        <v>0</v>
      </c>
      <c r="AO89" s="2">
        <f>_xlfn.IFERROR(INDEX('Subdecision matrices'!$K$22:$O$24,MATCH(Prioritization!N53,'Subdecision matrices'!$J$22:$J$24,0),MATCH($AO$6,'Subdecision matrices'!$K$21:$O$21,0)),0)</f>
        <v>0</v>
      </c>
      <c r="AP89" s="2">
        <f>_xlfn.IFERROR(INDEX('Subdecision matrices'!$K$27:$O$30,MATCH(Prioritization!O53,'Subdecision matrices'!$J$27:$J$30,0),MATCH('CalcEng 2'!$AP$6,'Subdecision matrices'!$K$27:$O$27,0)),0)</f>
        <v>0</v>
      </c>
      <c r="AQ89" s="2">
        <f>_xlfn.IFERROR(INDEX('Subdecision matrices'!$K$27:$O$30,MATCH(Prioritization!O53,'Subdecision matrices'!$J$27:$J$30,0),MATCH('CalcEng 2'!$AQ$6,'Subdecision matrices'!$K$27:$O$27,0)),0)</f>
        <v>0</v>
      </c>
      <c r="AR89" s="2">
        <f>_xlfn.IFERROR(INDEX('Subdecision matrices'!$K$27:$O$30,MATCH(Prioritization!O53,'Subdecision matrices'!$J$27:$J$30,0),MATCH('CalcEng 2'!$AR$6,'Subdecision matrices'!$K$27:$O$27,0)),0)</f>
        <v>0</v>
      </c>
      <c r="AS89" s="2">
        <f>_xlfn.IFERROR(INDEX('Subdecision matrices'!$K$27:$O$30,MATCH(Prioritization!O53,'Subdecision matrices'!$J$27:$J$30,0),MATCH('CalcEng 2'!$AS$6,'Subdecision matrices'!$K$27:$O$27,0)),0)</f>
        <v>0</v>
      </c>
      <c r="AT89" s="2">
        <f>_xlfn.IFERROR(INDEX('Subdecision matrices'!$K$27:$O$30,MATCH(Prioritization!O53,'Subdecision matrices'!$J$27:$J$30,0),MATCH('CalcEng 2'!$AT$6,'Subdecision matrices'!$K$27:$O$27,0)),0)</f>
        <v>0</v>
      </c>
      <c r="AU89" s="2">
        <f>_xlfn.IFERROR(INDEX('Subdecision matrices'!$K$34:$O$36,MATCH(Prioritization!P53,'Subdecision matrices'!$J$34:$J$36,0),MATCH('CalcEng 2'!$AU$6,'Subdecision matrices'!$K$33:$O$33,0)),0)</f>
        <v>0</v>
      </c>
      <c r="AV89" s="2">
        <f>_xlfn.IFERROR(INDEX('Subdecision matrices'!$K$34:$O$36,MATCH(Prioritization!P53,'Subdecision matrices'!$J$34:$J$36,0),MATCH('CalcEng 2'!$AV$6,'Subdecision matrices'!$K$33:$O$33,0)),0)</f>
        <v>0</v>
      </c>
      <c r="AW89" s="2">
        <f>_xlfn.IFERROR(INDEX('Subdecision matrices'!$K$34:$O$36,MATCH(Prioritization!P53,'Subdecision matrices'!$J$34:$J$36,0),MATCH('CalcEng 2'!$AW$6,'Subdecision matrices'!$K$33:$O$33,0)),0)</f>
        <v>0</v>
      </c>
      <c r="AX89" s="2">
        <f>_xlfn.IFERROR(INDEX('Subdecision matrices'!$K$34:$O$36,MATCH(Prioritization!P53,'Subdecision matrices'!$J$34:$J$36,0),MATCH('CalcEng 2'!$AX$6,'Subdecision matrices'!$K$33:$O$33,0)),0)</f>
        <v>0</v>
      </c>
      <c r="AY89" s="2">
        <f>_xlfn.IFERROR(INDEX('Subdecision matrices'!$K$34:$O$36,MATCH(Prioritization!P53,'Subdecision matrices'!$J$34:$J$36,0),MATCH('CalcEng 2'!$AY$6,'Subdecision matrices'!$K$33:$O$33,0)),0)</f>
        <v>0</v>
      </c>
      <c r="AZ89" s="2"/>
      <c r="BA89" s="2"/>
      <c r="BB89" s="110">
        <f aca="true" t="shared" si="228" ref="BB89">((B89*B90)+(G89*G90)+(L89*L90)+(Q89*Q90)+(V89*V90)+(AA89*AA90)+(AF90*AF89)+(AK89*AK90)+(AP89*AP90)+(AU89*AU90))*10</f>
        <v>0</v>
      </c>
      <c r="BC89" s="110">
        <f aca="true" t="shared" si="229" ref="BC89">((C89*C90)+(H89*H90)+(M89*M90)+(R89*R90)+(W89*W90)+(AB89*AB90)+(AG90*AG89)+(AL89*AL90)+(AQ89*AQ90)+(AV89*AV90))*10</f>
        <v>0</v>
      </c>
      <c r="BD89" s="110">
        <f aca="true" t="shared" si="230" ref="BD89">((D89*D90)+(I89*I90)+(N89*N90)+(S89*S90)+(X89*X90)+(AC89*AC90)+(AH90*AH89)+(AM89*AM90)+(AR89*AR90)+(AW89*AW90))*10</f>
        <v>0</v>
      </c>
      <c r="BE89" s="110">
        <f aca="true" t="shared" si="231" ref="BE89">((E89*E90)+(J89*J90)+(O89*O90)+(T89*T90)+(Y89*Y90)+(AD89*AD90)+(AI90*AI89)+(AN89*AN90)+(AS89*AS90)+(AX89*AX90))*10</f>
        <v>0</v>
      </c>
      <c r="BF89" s="110">
        <f aca="true" t="shared" si="232" ref="BF89">((F89*F90)+(K89*K90)+(P89*P90)+(U89*U90)+(Z89*Z90)+(AE89*AE90)+(AJ90*AJ89)+(AO89*AO90)+(AT89*AT90)+(AY89*AY90))*10</f>
        <v>0</v>
      </c>
    </row>
    <row r="90" spans="1:58" ht="15.75" thickBot="1">
      <c r="A90" s="94"/>
      <c r="B90" s="5">
        <f>'Subdecision matrices'!$S$12</f>
        <v>0.1</v>
      </c>
      <c r="C90" s="5">
        <f>'Subdecision matrices'!$S$13</f>
        <v>0.1</v>
      </c>
      <c r="D90" s="5">
        <f>'Subdecision matrices'!$S$14</f>
        <v>0.1</v>
      </c>
      <c r="E90" s="5">
        <f>'Subdecision matrices'!$S$15</f>
        <v>0.1</v>
      </c>
      <c r="F90" s="5">
        <f>'Subdecision matrices'!$S$16</f>
        <v>0.1</v>
      </c>
      <c r="G90" s="5">
        <f>'Subdecision matrices'!$T$12</f>
        <v>0.1</v>
      </c>
      <c r="H90" s="5">
        <f>'Subdecision matrices'!$T$13</f>
        <v>0.1</v>
      </c>
      <c r="I90" s="5">
        <f>'Subdecision matrices'!$T$14</f>
        <v>0.1</v>
      </c>
      <c r="J90" s="5">
        <f>'Subdecision matrices'!$T$15</f>
        <v>0.1</v>
      </c>
      <c r="K90" s="5">
        <f>'Subdecision matrices'!$T$16</f>
        <v>0.1</v>
      </c>
      <c r="L90" s="5">
        <f>'Subdecision matrices'!$U$12</f>
        <v>0.05</v>
      </c>
      <c r="M90" s="5">
        <f>'Subdecision matrices'!$U$13</f>
        <v>0.05</v>
      </c>
      <c r="N90" s="5">
        <f>'Subdecision matrices'!$U$14</f>
        <v>0.05</v>
      </c>
      <c r="O90" s="5">
        <f>'Subdecision matrices'!$U$15</f>
        <v>0.05</v>
      </c>
      <c r="P90" s="5">
        <f>'Subdecision matrices'!$U$16</f>
        <v>0.05</v>
      </c>
      <c r="Q90" s="5">
        <f>'Subdecision matrices'!$V$12</f>
        <v>0.1</v>
      </c>
      <c r="R90" s="5">
        <f>'Subdecision matrices'!$V$13</f>
        <v>0.1</v>
      </c>
      <c r="S90" s="5">
        <f>'Subdecision matrices'!$V$14</f>
        <v>0.1</v>
      </c>
      <c r="T90" s="5">
        <f>'Subdecision matrices'!$V$15</f>
        <v>0.1</v>
      </c>
      <c r="U90" s="5">
        <f>'Subdecision matrices'!$V$16</f>
        <v>0.1</v>
      </c>
      <c r="V90" s="5">
        <f>'Subdecision matrices'!$W$12</f>
        <v>0.1</v>
      </c>
      <c r="W90" s="5">
        <f>'Subdecision matrices'!$W$13</f>
        <v>0.1</v>
      </c>
      <c r="X90" s="5">
        <f>'Subdecision matrices'!$W$14</f>
        <v>0.1</v>
      </c>
      <c r="Y90" s="5">
        <f>'Subdecision matrices'!$W$15</f>
        <v>0.1</v>
      </c>
      <c r="Z90" s="5">
        <f>'Subdecision matrices'!$W$16</f>
        <v>0.1</v>
      </c>
      <c r="AA90" s="5">
        <f>'Subdecision matrices'!$X$12</f>
        <v>0.05</v>
      </c>
      <c r="AB90" s="5">
        <f>'Subdecision matrices'!$X$13</f>
        <v>0.1</v>
      </c>
      <c r="AC90" s="5">
        <f>'Subdecision matrices'!$X$14</f>
        <v>0.1</v>
      </c>
      <c r="AD90" s="5">
        <f>'Subdecision matrices'!$X$15</f>
        <v>0.1</v>
      </c>
      <c r="AE90" s="5">
        <f>'Subdecision matrices'!$X$16</f>
        <v>0.1</v>
      </c>
      <c r="AF90" s="5">
        <f>'Subdecision matrices'!$Y$12</f>
        <v>0.1</v>
      </c>
      <c r="AG90" s="5">
        <f>'Subdecision matrices'!$Y$13</f>
        <v>0.1</v>
      </c>
      <c r="AH90" s="5">
        <f>'Subdecision matrices'!$Y$14</f>
        <v>0.1</v>
      </c>
      <c r="AI90" s="5">
        <f>'Subdecision matrices'!$Y$15</f>
        <v>0.05</v>
      </c>
      <c r="AJ90" s="5">
        <f>'Subdecision matrices'!$Y$16</f>
        <v>0.05</v>
      </c>
      <c r="AK90" s="5">
        <f>'Subdecision matrices'!$Z$12</f>
        <v>0.15</v>
      </c>
      <c r="AL90" s="5">
        <f>'Subdecision matrices'!$Z$13</f>
        <v>0.15</v>
      </c>
      <c r="AM90" s="5">
        <f>'Subdecision matrices'!$Z$14</f>
        <v>0.15</v>
      </c>
      <c r="AN90" s="5">
        <f>'Subdecision matrices'!$Z$15</f>
        <v>0.15</v>
      </c>
      <c r="AO90" s="5">
        <f>'Subdecision matrices'!$Z$16</f>
        <v>0.15</v>
      </c>
      <c r="AP90" s="5">
        <f>'Subdecision matrices'!$AA$12</f>
        <v>0.1</v>
      </c>
      <c r="AQ90" s="5">
        <f>'Subdecision matrices'!$AA$13</f>
        <v>0.1</v>
      </c>
      <c r="AR90" s="5">
        <f>'Subdecision matrices'!$AA$14</f>
        <v>0.1</v>
      </c>
      <c r="AS90" s="5">
        <f>'Subdecision matrices'!$AA$15</f>
        <v>0.1</v>
      </c>
      <c r="AT90" s="5">
        <f>'Subdecision matrices'!$AA$16</f>
        <v>0.15</v>
      </c>
      <c r="AU90" s="5">
        <f>'Subdecision matrices'!$AB$12</f>
        <v>0.15</v>
      </c>
      <c r="AV90" s="5">
        <f>'Subdecision matrices'!$AB$13</f>
        <v>0.1</v>
      </c>
      <c r="AW90" s="5">
        <f>'Subdecision matrices'!$AB$14</f>
        <v>0.1</v>
      </c>
      <c r="AX90" s="5">
        <f>'Subdecision matrices'!$AB$15</f>
        <v>0.15</v>
      </c>
      <c r="AY90" s="5">
        <f>'Subdecision matrices'!$AB$16</f>
        <v>0.1</v>
      </c>
      <c r="AZ90" s="3">
        <f aca="true" t="shared" si="233" ref="AZ90">SUM(L90:AY90)</f>
        <v>4</v>
      </c>
      <c r="BA90" s="3"/>
      <c r="BB90" s="111"/>
      <c r="BC90" s="111"/>
      <c r="BD90" s="111"/>
      <c r="BE90" s="111"/>
      <c r="BF90" s="111"/>
    </row>
    <row r="91" spans="1:58" ht="15">
      <c r="A91" s="94">
        <v>43</v>
      </c>
      <c r="B91" s="19">
        <f>_xlfn.IFERROR(VLOOKUP(Prioritization!G54,'Subdecision matrices'!$B$7:$C$8,2,TRUE),0)</f>
        <v>0</v>
      </c>
      <c r="C91" s="19">
        <f>_xlfn.IFERROR(VLOOKUP(Prioritization!G54,'Subdecision matrices'!$B$7:$D$8,3,TRUE),0)</f>
        <v>0</v>
      </c>
      <c r="D91" s="19">
        <f>_xlfn.IFERROR(VLOOKUP(Prioritization!G54,'Subdecision matrices'!$B$7:$E$8,4,TRUE),0)</f>
        <v>0</v>
      </c>
      <c r="E91" s="19">
        <f>_xlfn.IFERROR(VLOOKUP(Prioritization!G54,'Subdecision matrices'!$B$7:$F$8,5,TRUE),0)</f>
        <v>0</v>
      </c>
      <c r="F91" s="19">
        <f>_xlfn.IFERROR(VLOOKUP(Prioritization!G54,'Subdecision matrices'!$B$7:$G$8,6,TRUE),0)</f>
        <v>0</v>
      </c>
      <c r="G91" s="14">
        <f>VLOOKUP(Prioritization!$H$54,'Subdecision matrices'!$B$12:$C$19,2,TRUE)</f>
        <v>0</v>
      </c>
      <c r="H91" s="14">
        <f>VLOOKUP(Prioritization!$H$54,'Subdecision matrices'!$B$12:$D$19,3,TRUE)</f>
        <v>0</v>
      </c>
      <c r="I91" s="14">
        <f>VLOOKUP(Prioritization!$H$54,'Subdecision matrices'!$B$12:$E$19,4,TRUE)</f>
        <v>0</v>
      </c>
      <c r="J91" s="14">
        <f>VLOOKUP(Prioritization!$H$54,'Subdecision matrices'!$B$12:$F$19,5,TRUE)</f>
        <v>0</v>
      </c>
      <c r="K91" s="14">
        <f>VLOOKUP(Prioritization!$H$54,'Subdecision matrices'!$B$12:$G$19,6,TRUE)</f>
        <v>0</v>
      </c>
      <c r="L91" s="2">
        <f>_xlfn.IFERROR(INDEX('Subdecision matrices'!$C$23:$G$27,MATCH(Prioritization!I54,'Subdecision matrices'!$B$23:$B$27,0),MATCH('CalcEng 2'!$L$6,'Subdecision matrices'!$C$22:$G$22,0)),0)</f>
        <v>0</v>
      </c>
      <c r="M91" s="2">
        <f>_xlfn.IFERROR(INDEX('Subdecision matrices'!$C$23:$G$27,MATCH(Prioritization!I54,'Subdecision matrices'!$B$23:$B$27,0),MATCH('CalcEng 2'!$M$6,'Subdecision matrices'!$C$30:$G$30,0)),0)</f>
        <v>0</v>
      </c>
      <c r="N91" s="2">
        <f>_xlfn.IFERROR(INDEX('Subdecision matrices'!$C$23:$G$27,MATCH(Prioritization!I54,'Subdecision matrices'!$B$23:$B$27,0),MATCH('CalcEng 2'!$N$6,'Subdecision matrices'!$C$22:$G$22,0)),0)</f>
        <v>0</v>
      </c>
      <c r="O91" s="2">
        <f>_xlfn.IFERROR(INDEX('Subdecision matrices'!$C$23:$G$27,MATCH(Prioritization!I54,'Subdecision matrices'!$B$23:$B$27,0),MATCH('CalcEng 2'!$O$6,'Subdecision matrices'!$C$22:$G$22,0)),0)</f>
        <v>0</v>
      </c>
      <c r="P91" s="2">
        <f>_xlfn.IFERROR(INDEX('Subdecision matrices'!$C$23:$G$27,MATCH(Prioritization!I54,'Subdecision matrices'!$B$23:$B$27,0),MATCH('CalcEng 2'!$P$6,'Subdecision matrices'!$C$22:$G$22,0)),0)</f>
        <v>0</v>
      </c>
      <c r="Q91" s="2">
        <f>_xlfn.IFERROR(INDEX('Subdecision matrices'!$C$31:$G$33,MATCH(Prioritization!J54,'Subdecision matrices'!$B$31:$B$33,0),MATCH('CalcEng 2'!$Q$6,'Subdecision matrices'!$C$30:$G$30,0)),0)</f>
        <v>0</v>
      </c>
      <c r="R91" s="2">
        <f>_xlfn.IFERROR(INDEX('Subdecision matrices'!$C$31:$G$33,MATCH(Prioritization!J54,'Subdecision matrices'!$B$31:$B$33,0),MATCH('CalcEng 2'!$R$6,'Subdecision matrices'!$C$30:$G$30,0)),0)</f>
        <v>0</v>
      </c>
      <c r="S91" s="2">
        <f>_xlfn.IFERROR(INDEX('Subdecision matrices'!$C$31:$G$33,MATCH(Prioritization!J54,'Subdecision matrices'!$B$31:$B$33,0),MATCH('CalcEng 2'!$S$6,'Subdecision matrices'!$C$30:$G$30,0)),0)</f>
        <v>0</v>
      </c>
      <c r="T91" s="2">
        <f>_xlfn.IFERROR(INDEX('Subdecision matrices'!$C$31:$G$33,MATCH(Prioritization!J54,'Subdecision matrices'!$B$31:$B$33,0),MATCH('CalcEng 2'!$T$6,'Subdecision matrices'!$C$30:$G$30,0)),0)</f>
        <v>0</v>
      </c>
      <c r="U91" s="2">
        <f>_xlfn.IFERROR(INDEX('Subdecision matrices'!$C$31:$G$33,MATCH(Prioritization!J54,'Subdecision matrices'!$B$31:$B$33,0),MATCH('CalcEng 2'!$U$6,'Subdecision matrices'!$C$30:$G$30,0)),0)</f>
        <v>0</v>
      </c>
      <c r="V91" s="2">
        <f>_xlfn.IFERROR(VLOOKUP(Prioritization!K54,'Subdecision matrices'!$A$37:$C$41,3,TRUE),0)</f>
        <v>0</v>
      </c>
      <c r="W91" s="2">
        <f>_xlfn.IFERROR(VLOOKUP(Prioritization!K54,'Subdecision matrices'!$A$37:$D$41,4),0)</f>
        <v>0</v>
      </c>
      <c r="X91" s="2">
        <f>_xlfn.IFERROR(VLOOKUP(Prioritization!K54,'Subdecision matrices'!$A$37:$E$41,5),0)</f>
        <v>0</v>
      </c>
      <c r="Y91" s="2">
        <f>_xlfn.IFERROR(VLOOKUP(Prioritization!K54,'Subdecision matrices'!$A$37:$F$41,6),0)</f>
        <v>0</v>
      </c>
      <c r="Z91" s="2">
        <f>_xlfn.IFERROR(VLOOKUP(Prioritization!K54,'Subdecision matrices'!$A$37:$G$41,7),0)</f>
        <v>0</v>
      </c>
      <c r="AA91" s="2">
        <f>_xlfn.IFERROR(INDEX('Subdecision matrices'!$K$8:$O$11,MATCH(Prioritization!L54,'Subdecision matrices'!$J$8:$J$11,0),MATCH('CalcEng 2'!$AA$6,'Subdecision matrices'!$K$7:$O$7,0)),0)</f>
        <v>0</v>
      </c>
      <c r="AB91" s="2">
        <f>_xlfn.IFERROR(INDEX('Subdecision matrices'!$K$8:$O$11,MATCH(Prioritization!L54,'Subdecision matrices'!$J$8:$J$11,0),MATCH('CalcEng 2'!$AB$6,'Subdecision matrices'!$K$7:$O$7,0)),0)</f>
        <v>0</v>
      </c>
      <c r="AC91" s="2">
        <f>_xlfn.IFERROR(INDEX('Subdecision matrices'!$K$8:$O$11,MATCH(Prioritization!L54,'Subdecision matrices'!$J$8:$J$11,0),MATCH('CalcEng 2'!$AC$6,'Subdecision matrices'!$K$7:$O$7,0)),0)</f>
        <v>0</v>
      </c>
      <c r="AD91" s="2">
        <f>_xlfn.IFERROR(INDEX('Subdecision matrices'!$K$8:$O$11,MATCH(Prioritization!L54,'Subdecision matrices'!$J$8:$J$11,0),MATCH('CalcEng 2'!$AD$6,'Subdecision matrices'!$K$7:$O$7,0)),0)</f>
        <v>0</v>
      </c>
      <c r="AE91" s="2">
        <f>_xlfn.IFERROR(INDEX('Subdecision matrices'!$K$8:$O$11,MATCH(Prioritization!L54,'Subdecision matrices'!$J$8:$J$11,0),MATCH('CalcEng 2'!$AE$6,'Subdecision matrices'!$K$7:$O$7,0)),0)</f>
        <v>0</v>
      </c>
      <c r="AF91" s="2">
        <f>_xlfn.IFERROR(VLOOKUP(Prioritization!M54,'Subdecision matrices'!$I$15:$K$17,3,TRUE),0)</f>
        <v>0</v>
      </c>
      <c r="AG91" s="2">
        <f>_xlfn.IFERROR(VLOOKUP(Prioritization!M54,'Subdecision matrices'!$I$15:$L$17,4,TRUE),0)</f>
        <v>0</v>
      </c>
      <c r="AH91" s="2">
        <f>_xlfn.IFERROR(VLOOKUP(Prioritization!M54,'Subdecision matrices'!$I$15:$M$17,5,TRUE),0)</f>
        <v>0</v>
      </c>
      <c r="AI91" s="2">
        <f>_xlfn.IFERROR(VLOOKUP(Prioritization!M54,'Subdecision matrices'!$I$15:$N$17,6,TRUE),0)</f>
        <v>0</v>
      </c>
      <c r="AJ91" s="2">
        <f>_xlfn.IFERROR(VLOOKUP(Prioritization!M54,'Subdecision matrices'!$I$15:$O$17,7,TRUE),0)</f>
        <v>0</v>
      </c>
      <c r="AK91" s="2">
        <f>_xlfn.IFERROR(INDEX('Subdecision matrices'!$K$22:$O$24,MATCH(Prioritization!N54,'Subdecision matrices'!$J$22:$J$24,0),MATCH($AK$6,'Subdecision matrices'!$K$21:$O$21,0)),0)</f>
        <v>0</v>
      </c>
      <c r="AL91" s="2">
        <f>_xlfn.IFERROR(INDEX('Subdecision matrices'!$K$22:$O$24,MATCH(Prioritization!N54,'Subdecision matrices'!$J$22:$J$24,0),MATCH($AL$6,'Subdecision matrices'!$K$21:$O$21,0)),0)</f>
        <v>0</v>
      </c>
      <c r="AM91" s="2">
        <f>_xlfn.IFERROR(INDEX('Subdecision matrices'!$K$22:$O$24,MATCH(Prioritization!N54,'Subdecision matrices'!$J$22:$J$24,0),MATCH($AM$6,'Subdecision matrices'!$K$21:$O$21,0)),0)</f>
        <v>0</v>
      </c>
      <c r="AN91" s="2">
        <f>_xlfn.IFERROR(INDEX('Subdecision matrices'!$K$22:$O$24,MATCH(Prioritization!N54,'Subdecision matrices'!$J$22:$J$24,0),MATCH($AN$6,'Subdecision matrices'!$K$21:$O$21,0)),0)</f>
        <v>0</v>
      </c>
      <c r="AO91" s="2">
        <f>_xlfn.IFERROR(INDEX('Subdecision matrices'!$K$22:$O$24,MATCH(Prioritization!N54,'Subdecision matrices'!$J$22:$J$24,0),MATCH($AO$6,'Subdecision matrices'!$K$21:$O$21,0)),0)</f>
        <v>0</v>
      </c>
      <c r="AP91" s="2">
        <f>_xlfn.IFERROR(INDEX('Subdecision matrices'!$K$27:$O$30,MATCH(Prioritization!O54,'Subdecision matrices'!$J$27:$J$30,0),MATCH('CalcEng 2'!$AP$6,'Subdecision matrices'!$K$27:$O$27,0)),0)</f>
        <v>0</v>
      </c>
      <c r="AQ91" s="2">
        <f>_xlfn.IFERROR(INDEX('Subdecision matrices'!$K$27:$O$30,MATCH(Prioritization!O54,'Subdecision matrices'!$J$27:$J$30,0),MATCH('CalcEng 2'!$AQ$6,'Subdecision matrices'!$K$27:$O$27,0)),0)</f>
        <v>0</v>
      </c>
      <c r="AR91" s="2">
        <f>_xlfn.IFERROR(INDEX('Subdecision matrices'!$K$27:$O$30,MATCH(Prioritization!O54,'Subdecision matrices'!$J$27:$J$30,0),MATCH('CalcEng 2'!$AR$6,'Subdecision matrices'!$K$27:$O$27,0)),0)</f>
        <v>0</v>
      </c>
      <c r="AS91" s="2">
        <f>_xlfn.IFERROR(INDEX('Subdecision matrices'!$K$27:$O$30,MATCH(Prioritization!O54,'Subdecision matrices'!$J$27:$J$30,0),MATCH('CalcEng 2'!$AS$6,'Subdecision matrices'!$K$27:$O$27,0)),0)</f>
        <v>0</v>
      </c>
      <c r="AT91" s="2">
        <f>_xlfn.IFERROR(INDEX('Subdecision matrices'!$K$27:$O$30,MATCH(Prioritization!O54,'Subdecision matrices'!$J$27:$J$30,0),MATCH('CalcEng 2'!$AT$6,'Subdecision matrices'!$K$27:$O$27,0)),0)</f>
        <v>0</v>
      </c>
      <c r="AU91" s="2">
        <f>_xlfn.IFERROR(INDEX('Subdecision matrices'!$K$34:$O$36,MATCH(Prioritization!P54,'Subdecision matrices'!$J$34:$J$36,0),MATCH('CalcEng 2'!$AU$6,'Subdecision matrices'!$K$33:$O$33,0)),0)</f>
        <v>0</v>
      </c>
      <c r="AV91" s="2">
        <f>_xlfn.IFERROR(INDEX('Subdecision matrices'!$K$34:$O$36,MATCH(Prioritization!P54,'Subdecision matrices'!$J$34:$J$36,0),MATCH('CalcEng 2'!$AV$6,'Subdecision matrices'!$K$33:$O$33,0)),0)</f>
        <v>0</v>
      </c>
      <c r="AW91" s="2">
        <f>_xlfn.IFERROR(INDEX('Subdecision matrices'!$K$34:$O$36,MATCH(Prioritization!P54,'Subdecision matrices'!$J$34:$J$36,0),MATCH('CalcEng 2'!$AW$6,'Subdecision matrices'!$K$33:$O$33,0)),0)</f>
        <v>0</v>
      </c>
      <c r="AX91" s="2">
        <f>_xlfn.IFERROR(INDEX('Subdecision matrices'!$K$34:$O$36,MATCH(Prioritization!P54,'Subdecision matrices'!$J$34:$J$36,0),MATCH('CalcEng 2'!$AX$6,'Subdecision matrices'!$K$33:$O$33,0)),0)</f>
        <v>0</v>
      </c>
      <c r="AY91" s="2">
        <f>_xlfn.IFERROR(INDEX('Subdecision matrices'!$K$34:$O$36,MATCH(Prioritization!P54,'Subdecision matrices'!$J$34:$J$36,0),MATCH('CalcEng 2'!$AY$6,'Subdecision matrices'!$K$33:$O$33,0)),0)</f>
        <v>0</v>
      </c>
      <c r="AZ91" s="2"/>
      <c r="BA91" s="2"/>
      <c r="BB91" s="110">
        <f aca="true" t="shared" si="234" ref="BB91">((B91*B92)+(G91*G92)+(L91*L92)+(Q91*Q92)+(V91*V92)+(AA91*AA92)+(AF92*AF91)+(AK91*AK92)+(AP91*AP92)+(AU91*AU92))*10</f>
        <v>0</v>
      </c>
      <c r="BC91" s="110">
        <f aca="true" t="shared" si="235" ref="BC91">((C91*C92)+(H91*H92)+(M91*M92)+(R91*R92)+(W91*W92)+(AB91*AB92)+(AG92*AG91)+(AL91*AL92)+(AQ91*AQ92)+(AV91*AV92))*10</f>
        <v>0</v>
      </c>
      <c r="BD91" s="110">
        <f aca="true" t="shared" si="236" ref="BD91">((D91*D92)+(I91*I92)+(N91*N92)+(S91*S92)+(X91*X92)+(AC91*AC92)+(AH92*AH91)+(AM91*AM92)+(AR91*AR92)+(AW91*AW92))*10</f>
        <v>0</v>
      </c>
      <c r="BE91" s="110">
        <f aca="true" t="shared" si="237" ref="BE91">((E91*E92)+(J91*J92)+(O91*O92)+(T91*T92)+(Y91*Y92)+(AD91*AD92)+(AI92*AI91)+(AN91*AN92)+(AS91*AS92)+(AX91*AX92))*10</f>
        <v>0</v>
      </c>
      <c r="BF91" s="110">
        <f aca="true" t="shared" si="238" ref="BF91">((F91*F92)+(K91*K92)+(P91*P92)+(U91*U92)+(Z91*Z92)+(AE91*AE92)+(AJ92*AJ91)+(AO91*AO92)+(AT91*AT92)+(AY91*AY92))*10</f>
        <v>0</v>
      </c>
    </row>
    <row r="92" spans="1:58" ht="15.75" thickBot="1">
      <c r="A92" s="94"/>
      <c r="B92" s="5">
        <f>'Subdecision matrices'!$S$12</f>
        <v>0.1</v>
      </c>
      <c r="C92" s="5">
        <f>'Subdecision matrices'!$S$13</f>
        <v>0.1</v>
      </c>
      <c r="D92" s="5">
        <f>'Subdecision matrices'!$S$14</f>
        <v>0.1</v>
      </c>
      <c r="E92" s="5">
        <f>'Subdecision matrices'!$S$15</f>
        <v>0.1</v>
      </c>
      <c r="F92" s="5">
        <f>'Subdecision matrices'!$S$16</f>
        <v>0.1</v>
      </c>
      <c r="G92" s="5">
        <f>'Subdecision matrices'!$T$12</f>
        <v>0.1</v>
      </c>
      <c r="H92" s="5">
        <f>'Subdecision matrices'!$T$13</f>
        <v>0.1</v>
      </c>
      <c r="I92" s="5">
        <f>'Subdecision matrices'!$T$14</f>
        <v>0.1</v>
      </c>
      <c r="J92" s="5">
        <f>'Subdecision matrices'!$T$15</f>
        <v>0.1</v>
      </c>
      <c r="K92" s="5">
        <f>'Subdecision matrices'!$T$16</f>
        <v>0.1</v>
      </c>
      <c r="L92" s="5">
        <f>'Subdecision matrices'!$U$12</f>
        <v>0.05</v>
      </c>
      <c r="M92" s="5">
        <f>'Subdecision matrices'!$U$13</f>
        <v>0.05</v>
      </c>
      <c r="N92" s="5">
        <f>'Subdecision matrices'!$U$14</f>
        <v>0.05</v>
      </c>
      <c r="O92" s="5">
        <f>'Subdecision matrices'!$U$15</f>
        <v>0.05</v>
      </c>
      <c r="P92" s="5">
        <f>'Subdecision matrices'!$U$16</f>
        <v>0.05</v>
      </c>
      <c r="Q92" s="5">
        <f>'Subdecision matrices'!$V$12</f>
        <v>0.1</v>
      </c>
      <c r="R92" s="5">
        <f>'Subdecision matrices'!$V$13</f>
        <v>0.1</v>
      </c>
      <c r="S92" s="5">
        <f>'Subdecision matrices'!$V$14</f>
        <v>0.1</v>
      </c>
      <c r="T92" s="5">
        <f>'Subdecision matrices'!$V$15</f>
        <v>0.1</v>
      </c>
      <c r="U92" s="5">
        <f>'Subdecision matrices'!$V$16</f>
        <v>0.1</v>
      </c>
      <c r="V92" s="5">
        <f>'Subdecision matrices'!$W$12</f>
        <v>0.1</v>
      </c>
      <c r="W92" s="5">
        <f>'Subdecision matrices'!$W$13</f>
        <v>0.1</v>
      </c>
      <c r="X92" s="5">
        <f>'Subdecision matrices'!$W$14</f>
        <v>0.1</v>
      </c>
      <c r="Y92" s="5">
        <f>'Subdecision matrices'!$W$15</f>
        <v>0.1</v>
      </c>
      <c r="Z92" s="5">
        <f>'Subdecision matrices'!$W$16</f>
        <v>0.1</v>
      </c>
      <c r="AA92" s="5">
        <f>'Subdecision matrices'!$X$12</f>
        <v>0.05</v>
      </c>
      <c r="AB92" s="5">
        <f>'Subdecision matrices'!$X$13</f>
        <v>0.1</v>
      </c>
      <c r="AC92" s="5">
        <f>'Subdecision matrices'!$X$14</f>
        <v>0.1</v>
      </c>
      <c r="AD92" s="5">
        <f>'Subdecision matrices'!$X$15</f>
        <v>0.1</v>
      </c>
      <c r="AE92" s="5">
        <f>'Subdecision matrices'!$X$16</f>
        <v>0.1</v>
      </c>
      <c r="AF92" s="5">
        <f>'Subdecision matrices'!$Y$12</f>
        <v>0.1</v>
      </c>
      <c r="AG92" s="5">
        <f>'Subdecision matrices'!$Y$13</f>
        <v>0.1</v>
      </c>
      <c r="AH92" s="5">
        <f>'Subdecision matrices'!$Y$14</f>
        <v>0.1</v>
      </c>
      <c r="AI92" s="5">
        <f>'Subdecision matrices'!$Y$15</f>
        <v>0.05</v>
      </c>
      <c r="AJ92" s="5">
        <f>'Subdecision matrices'!$Y$16</f>
        <v>0.05</v>
      </c>
      <c r="AK92" s="5">
        <f>'Subdecision matrices'!$Z$12</f>
        <v>0.15</v>
      </c>
      <c r="AL92" s="5">
        <f>'Subdecision matrices'!$Z$13</f>
        <v>0.15</v>
      </c>
      <c r="AM92" s="5">
        <f>'Subdecision matrices'!$Z$14</f>
        <v>0.15</v>
      </c>
      <c r="AN92" s="5">
        <f>'Subdecision matrices'!$Z$15</f>
        <v>0.15</v>
      </c>
      <c r="AO92" s="5">
        <f>'Subdecision matrices'!$Z$16</f>
        <v>0.15</v>
      </c>
      <c r="AP92" s="5">
        <f>'Subdecision matrices'!$AA$12</f>
        <v>0.1</v>
      </c>
      <c r="AQ92" s="5">
        <f>'Subdecision matrices'!$AA$13</f>
        <v>0.1</v>
      </c>
      <c r="AR92" s="5">
        <f>'Subdecision matrices'!$AA$14</f>
        <v>0.1</v>
      </c>
      <c r="AS92" s="5">
        <f>'Subdecision matrices'!$AA$15</f>
        <v>0.1</v>
      </c>
      <c r="AT92" s="5">
        <f>'Subdecision matrices'!$AA$16</f>
        <v>0.15</v>
      </c>
      <c r="AU92" s="5">
        <f>'Subdecision matrices'!$AB$12</f>
        <v>0.15</v>
      </c>
      <c r="AV92" s="5">
        <f>'Subdecision matrices'!$AB$13</f>
        <v>0.1</v>
      </c>
      <c r="AW92" s="5">
        <f>'Subdecision matrices'!$AB$14</f>
        <v>0.1</v>
      </c>
      <c r="AX92" s="5">
        <f>'Subdecision matrices'!$AB$15</f>
        <v>0.15</v>
      </c>
      <c r="AY92" s="5">
        <f>'Subdecision matrices'!$AB$16</f>
        <v>0.1</v>
      </c>
      <c r="AZ92" s="3">
        <f aca="true" t="shared" si="239" ref="AZ92">SUM(L92:AY92)</f>
        <v>4</v>
      </c>
      <c r="BA92" s="3"/>
      <c r="BB92" s="111"/>
      <c r="BC92" s="111"/>
      <c r="BD92" s="111"/>
      <c r="BE92" s="111"/>
      <c r="BF92" s="111"/>
    </row>
    <row r="93" spans="1:58" ht="15">
      <c r="A93" s="94">
        <v>44</v>
      </c>
      <c r="B93" s="19">
        <f>_xlfn.IFERROR(VLOOKUP(Prioritization!G55,'Subdecision matrices'!$B$7:$C$8,2,TRUE),0)</f>
        <v>0</v>
      </c>
      <c r="C93" s="19">
        <f>_xlfn.IFERROR(VLOOKUP(Prioritization!G55,'Subdecision matrices'!$B$7:$D$8,3,TRUE),0)</f>
        <v>0</v>
      </c>
      <c r="D93" s="19">
        <f>_xlfn.IFERROR(VLOOKUP(Prioritization!G55,'Subdecision matrices'!$B$7:$E$8,4,TRUE),0)</f>
        <v>0</v>
      </c>
      <c r="E93" s="19">
        <f>_xlfn.IFERROR(VLOOKUP(Prioritization!G55,'Subdecision matrices'!$B$7:$F$8,5,TRUE),0)</f>
        <v>0</v>
      </c>
      <c r="F93" s="19">
        <f>_xlfn.IFERROR(VLOOKUP(Prioritization!G55,'Subdecision matrices'!$B$7:$G$8,6,TRUE),0)</f>
        <v>0</v>
      </c>
      <c r="G93" s="14">
        <f>VLOOKUP(Prioritization!$H$55,'Subdecision matrices'!$B$12:$C$19,2,TRUE)</f>
        <v>0</v>
      </c>
      <c r="H93" s="14">
        <f>VLOOKUP(Prioritization!$H$55,'Subdecision matrices'!$B$12:$D$19,3,TRUE)</f>
        <v>0</v>
      </c>
      <c r="I93" s="14">
        <f>VLOOKUP(Prioritization!$H$55,'Subdecision matrices'!$B$12:$E$19,4,TRUE)</f>
        <v>0</v>
      </c>
      <c r="J93" s="14">
        <f>VLOOKUP(Prioritization!$H$55,'Subdecision matrices'!$B$12:$F$19,5,TRUE)</f>
        <v>0</v>
      </c>
      <c r="K93" s="14">
        <f>VLOOKUP(Prioritization!$H$55,'Subdecision matrices'!$B$12:$G$19,6,TRUE)</f>
        <v>0</v>
      </c>
      <c r="L93" s="2">
        <f>_xlfn.IFERROR(INDEX('Subdecision matrices'!$C$23:$G$27,MATCH(Prioritization!I55,'Subdecision matrices'!$B$23:$B$27,0),MATCH('CalcEng 2'!$L$6,'Subdecision matrices'!$C$22:$G$22,0)),0)</f>
        <v>0</v>
      </c>
      <c r="M93" s="2">
        <f>_xlfn.IFERROR(INDEX('Subdecision matrices'!$C$23:$G$27,MATCH(Prioritization!I55,'Subdecision matrices'!$B$23:$B$27,0),MATCH('CalcEng 2'!$M$6,'Subdecision matrices'!$C$30:$G$30,0)),0)</f>
        <v>0</v>
      </c>
      <c r="N93" s="2">
        <f>_xlfn.IFERROR(INDEX('Subdecision matrices'!$C$23:$G$27,MATCH(Prioritization!I55,'Subdecision matrices'!$B$23:$B$27,0),MATCH('CalcEng 2'!$N$6,'Subdecision matrices'!$C$22:$G$22,0)),0)</f>
        <v>0</v>
      </c>
      <c r="O93" s="2">
        <f>_xlfn.IFERROR(INDEX('Subdecision matrices'!$C$23:$G$27,MATCH(Prioritization!I55,'Subdecision matrices'!$B$23:$B$27,0),MATCH('CalcEng 2'!$O$6,'Subdecision matrices'!$C$22:$G$22,0)),0)</f>
        <v>0</v>
      </c>
      <c r="P93" s="2">
        <f>_xlfn.IFERROR(INDEX('Subdecision matrices'!$C$23:$G$27,MATCH(Prioritization!I55,'Subdecision matrices'!$B$23:$B$27,0),MATCH('CalcEng 2'!$P$6,'Subdecision matrices'!$C$22:$G$22,0)),0)</f>
        <v>0</v>
      </c>
      <c r="Q93" s="2">
        <f>_xlfn.IFERROR(INDEX('Subdecision matrices'!$C$31:$G$33,MATCH(Prioritization!J55,'Subdecision matrices'!$B$31:$B$33,0),MATCH('CalcEng 2'!$Q$6,'Subdecision matrices'!$C$30:$G$30,0)),0)</f>
        <v>0</v>
      </c>
      <c r="R93" s="2">
        <f>_xlfn.IFERROR(INDEX('Subdecision matrices'!$C$31:$G$33,MATCH(Prioritization!J55,'Subdecision matrices'!$B$31:$B$33,0),MATCH('CalcEng 2'!$R$6,'Subdecision matrices'!$C$30:$G$30,0)),0)</f>
        <v>0</v>
      </c>
      <c r="S93" s="2">
        <f>_xlfn.IFERROR(INDEX('Subdecision matrices'!$C$31:$G$33,MATCH(Prioritization!J55,'Subdecision matrices'!$B$31:$B$33,0),MATCH('CalcEng 2'!$S$6,'Subdecision matrices'!$C$30:$G$30,0)),0)</f>
        <v>0</v>
      </c>
      <c r="T93" s="2">
        <f>_xlfn.IFERROR(INDEX('Subdecision matrices'!$C$31:$G$33,MATCH(Prioritization!J55,'Subdecision matrices'!$B$31:$B$33,0),MATCH('CalcEng 2'!$T$6,'Subdecision matrices'!$C$30:$G$30,0)),0)</f>
        <v>0</v>
      </c>
      <c r="U93" s="2">
        <f>_xlfn.IFERROR(INDEX('Subdecision matrices'!$C$31:$G$33,MATCH(Prioritization!J55,'Subdecision matrices'!$B$31:$B$33,0),MATCH('CalcEng 2'!$U$6,'Subdecision matrices'!$C$30:$G$30,0)),0)</f>
        <v>0</v>
      </c>
      <c r="V93" s="2">
        <f>_xlfn.IFERROR(VLOOKUP(Prioritization!K55,'Subdecision matrices'!$A$37:$C$41,3,TRUE),0)</f>
        <v>0</v>
      </c>
      <c r="W93" s="2">
        <f>_xlfn.IFERROR(VLOOKUP(Prioritization!K55,'Subdecision matrices'!$A$37:$D$41,4),0)</f>
        <v>0</v>
      </c>
      <c r="X93" s="2">
        <f>_xlfn.IFERROR(VLOOKUP(Prioritization!K55,'Subdecision matrices'!$A$37:$E$41,5),0)</f>
        <v>0</v>
      </c>
      <c r="Y93" s="2">
        <f>_xlfn.IFERROR(VLOOKUP(Prioritization!K55,'Subdecision matrices'!$A$37:$F$41,6),0)</f>
        <v>0</v>
      </c>
      <c r="Z93" s="2">
        <f>_xlfn.IFERROR(VLOOKUP(Prioritization!K55,'Subdecision matrices'!$A$37:$G$41,7),0)</f>
        <v>0</v>
      </c>
      <c r="AA93" s="2">
        <f>_xlfn.IFERROR(INDEX('Subdecision matrices'!$K$8:$O$11,MATCH(Prioritization!L55,'Subdecision matrices'!$J$8:$J$11,0),MATCH('CalcEng 2'!$AA$6,'Subdecision matrices'!$K$7:$O$7,0)),0)</f>
        <v>0</v>
      </c>
      <c r="AB93" s="2">
        <f>_xlfn.IFERROR(INDEX('Subdecision matrices'!$K$8:$O$11,MATCH(Prioritization!L55,'Subdecision matrices'!$J$8:$J$11,0),MATCH('CalcEng 2'!$AB$6,'Subdecision matrices'!$K$7:$O$7,0)),0)</f>
        <v>0</v>
      </c>
      <c r="AC93" s="2">
        <f>_xlfn.IFERROR(INDEX('Subdecision matrices'!$K$8:$O$11,MATCH(Prioritization!L55,'Subdecision matrices'!$J$8:$J$11,0),MATCH('CalcEng 2'!$AC$6,'Subdecision matrices'!$K$7:$O$7,0)),0)</f>
        <v>0</v>
      </c>
      <c r="AD93" s="2">
        <f>_xlfn.IFERROR(INDEX('Subdecision matrices'!$K$8:$O$11,MATCH(Prioritization!L55,'Subdecision matrices'!$J$8:$J$11,0),MATCH('CalcEng 2'!$AD$6,'Subdecision matrices'!$K$7:$O$7,0)),0)</f>
        <v>0</v>
      </c>
      <c r="AE93" s="2">
        <f>_xlfn.IFERROR(INDEX('Subdecision matrices'!$K$8:$O$11,MATCH(Prioritization!L55,'Subdecision matrices'!$J$8:$J$11,0),MATCH('CalcEng 2'!$AE$6,'Subdecision matrices'!$K$7:$O$7,0)),0)</f>
        <v>0</v>
      </c>
      <c r="AF93" s="2">
        <f>_xlfn.IFERROR(VLOOKUP(Prioritization!M55,'Subdecision matrices'!$I$15:$K$17,3,TRUE),0)</f>
        <v>0</v>
      </c>
      <c r="AG93" s="2">
        <f>_xlfn.IFERROR(VLOOKUP(Prioritization!M55,'Subdecision matrices'!$I$15:$L$17,4,TRUE),0)</f>
        <v>0</v>
      </c>
      <c r="AH93" s="2">
        <f>_xlfn.IFERROR(VLOOKUP(Prioritization!M55,'Subdecision matrices'!$I$15:$M$17,5,TRUE),0)</f>
        <v>0</v>
      </c>
      <c r="AI93" s="2">
        <f>_xlfn.IFERROR(VLOOKUP(Prioritization!M55,'Subdecision matrices'!$I$15:$N$17,6,TRUE),0)</f>
        <v>0</v>
      </c>
      <c r="AJ93" s="2">
        <f>_xlfn.IFERROR(VLOOKUP(Prioritization!M55,'Subdecision matrices'!$I$15:$O$17,7,TRUE),0)</f>
        <v>0</v>
      </c>
      <c r="AK93" s="2">
        <f>_xlfn.IFERROR(INDEX('Subdecision matrices'!$K$22:$O$24,MATCH(Prioritization!N55,'Subdecision matrices'!$J$22:$J$24,0),MATCH($AK$6,'Subdecision matrices'!$K$21:$O$21,0)),0)</f>
        <v>0</v>
      </c>
      <c r="AL93" s="2">
        <f>_xlfn.IFERROR(INDEX('Subdecision matrices'!$K$22:$O$24,MATCH(Prioritization!N55,'Subdecision matrices'!$J$22:$J$24,0),MATCH($AL$6,'Subdecision matrices'!$K$21:$O$21,0)),0)</f>
        <v>0</v>
      </c>
      <c r="AM93" s="2">
        <f>_xlfn.IFERROR(INDEX('Subdecision matrices'!$K$22:$O$24,MATCH(Prioritization!N55,'Subdecision matrices'!$J$22:$J$24,0),MATCH($AM$6,'Subdecision matrices'!$K$21:$O$21,0)),0)</f>
        <v>0</v>
      </c>
      <c r="AN93" s="2">
        <f>_xlfn.IFERROR(INDEX('Subdecision matrices'!$K$22:$O$24,MATCH(Prioritization!N55,'Subdecision matrices'!$J$22:$J$24,0),MATCH($AN$6,'Subdecision matrices'!$K$21:$O$21,0)),0)</f>
        <v>0</v>
      </c>
      <c r="AO93" s="2">
        <f>_xlfn.IFERROR(INDEX('Subdecision matrices'!$K$22:$O$24,MATCH(Prioritization!N55,'Subdecision matrices'!$J$22:$J$24,0),MATCH($AO$6,'Subdecision matrices'!$K$21:$O$21,0)),0)</f>
        <v>0</v>
      </c>
      <c r="AP93" s="2">
        <f>_xlfn.IFERROR(INDEX('Subdecision matrices'!$K$27:$O$30,MATCH(Prioritization!O55,'Subdecision matrices'!$J$27:$J$30,0),MATCH('CalcEng 2'!$AP$6,'Subdecision matrices'!$K$27:$O$27,0)),0)</f>
        <v>0</v>
      </c>
      <c r="AQ93" s="2">
        <f>_xlfn.IFERROR(INDEX('Subdecision matrices'!$K$27:$O$30,MATCH(Prioritization!O55,'Subdecision matrices'!$J$27:$J$30,0),MATCH('CalcEng 2'!$AQ$6,'Subdecision matrices'!$K$27:$O$27,0)),0)</f>
        <v>0</v>
      </c>
      <c r="AR93" s="2">
        <f>_xlfn.IFERROR(INDEX('Subdecision matrices'!$K$27:$O$30,MATCH(Prioritization!O55,'Subdecision matrices'!$J$27:$J$30,0),MATCH('CalcEng 2'!$AR$6,'Subdecision matrices'!$K$27:$O$27,0)),0)</f>
        <v>0</v>
      </c>
      <c r="AS93" s="2">
        <f>_xlfn.IFERROR(INDEX('Subdecision matrices'!$K$27:$O$30,MATCH(Prioritization!O55,'Subdecision matrices'!$J$27:$J$30,0),MATCH('CalcEng 2'!$AS$6,'Subdecision matrices'!$K$27:$O$27,0)),0)</f>
        <v>0</v>
      </c>
      <c r="AT93" s="2">
        <f>_xlfn.IFERROR(INDEX('Subdecision matrices'!$K$27:$O$30,MATCH(Prioritization!O55,'Subdecision matrices'!$J$27:$J$30,0),MATCH('CalcEng 2'!$AT$6,'Subdecision matrices'!$K$27:$O$27,0)),0)</f>
        <v>0</v>
      </c>
      <c r="AU93" s="2">
        <f>_xlfn.IFERROR(INDEX('Subdecision matrices'!$K$34:$O$36,MATCH(Prioritization!P55,'Subdecision matrices'!$J$34:$J$36,0),MATCH('CalcEng 2'!$AU$6,'Subdecision matrices'!$K$33:$O$33,0)),0)</f>
        <v>0</v>
      </c>
      <c r="AV93" s="2">
        <f>_xlfn.IFERROR(INDEX('Subdecision matrices'!$K$34:$O$36,MATCH(Prioritization!P55,'Subdecision matrices'!$J$34:$J$36,0),MATCH('CalcEng 2'!$AV$6,'Subdecision matrices'!$K$33:$O$33,0)),0)</f>
        <v>0</v>
      </c>
      <c r="AW93" s="2">
        <f>_xlfn.IFERROR(INDEX('Subdecision matrices'!$K$34:$O$36,MATCH(Prioritization!P55,'Subdecision matrices'!$J$34:$J$36,0),MATCH('CalcEng 2'!$AW$6,'Subdecision matrices'!$K$33:$O$33,0)),0)</f>
        <v>0</v>
      </c>
      <c r="AX93" s="2">
        <f>_xlfn.IFERROR(INDEX('Subdecision matrices'!$K$34:$O$36,MATCH(Prioritization!P55,'Subdecision matrices'!$J$34:$J$36,0),MATCH('CalcEng 2'!$AX$6,'Subdecision matrices'!$K$33:$O$33,0)),0)</f>
        <v>0</v>
      </c>
      <c r="AY93" s="2">
        <f>_xlfn.IFERROR(INDEX('Subdecision matrices'!$K$34:$O$36,MATCH(Prioritization!P55,'Subdecision matrices'!$J$34:$J$36,0),MATCH('CalcEng 2'!$AY$6,'Subdecision matrices'!$K$33:$O$33,0)),0)</f>
        <v>0</v>
      </c>
      <c r="AZ93" s="2"/>
      <c r="BA93" s="2"/>
      <c r="BB93" s="110">
        <f aca="true" t="shared" si="240" ref="BB93">((B93*B94)+(G93*G94)+(L93*L94)+(Q93*Q94)+(V93*V94)+(AA93*AA94)+(AF94*AF93)+(AK93*AK94)+(AP93*AP94)+(AU93*AU94))*10</f>
        <v>0</v>
      </c>
      <c r="BC93" s="110">
        <f aca="true" t="shared" si="241" ref="BC93">((C93*C94)+(H93*H94)+(M93*M94)+(R93*R94)+(W93*W94)+(AB93*AB94)+(AG94*AG93)+(AL93*AL94)+(AQ93*AQ94)+(AV93*AV94))*10</f>
        <v>0</v>
      </c>
      <c r="BD93" s="110">
        <f aca="true" t="shared" si="242" ref="BD93">((D93*D94)+(I93*I94)+(N93*N94)+(S93*S94)+(X93*X94)+(AC93*AC94)+(AH94*AH93)+(AM93*AM94)+(AR93*AR94)+(AW93*AW94))*10</f>
        <v>0</v>
      </c>
      <c r="BE93" s="110">
        <f aca="true" t="shared" si="243" ref="BE93">((E93*E94)+(J93*J94)+(O93*O94)+(T93*T94)+(Y93*Y94)+(AD93*AD94)+(AI94*AI93)+(AN93*AN94)+(AS93*AS94)+(AX93*AX94))*10</f>
        <v>0</v>
      </c>
      <c r="BF93" s="110">
        <f aca="true" t="shared" si="244" ref="BF93">((F93*F94)+(K93*K94)+(P93*P94)+(U93*U94)+(Z93*Z94)+(AE93*AE94)+(AJ94*AJ93)+(AO93*AO94)+(AT93*AT94)+(AY93*AY94))*10</f>
        <v>0</v>
      </c>
    </row>
    <row r="94" spans="1:58" ht="15.75" thickBot="1">
      <c r="A94" s="94"/>
      <c r="B94" s="5">
        <f>'Subdecision matrices'!$S$12</f>
        <v>0.1</v>
      </c>
      <c r="C94" s="5">
        <f>'Subdecision matrices'!$S$13</f>
        <v>0.1</v>
      </c>
      <c r="D94" s="5">
        <f>'Subdecision matrices'!$S$14</f>
        <v>0.1</v>
      </c>
      <c r="E94" s="5">
        <f>'Subdecision matrices'!$S$15</f>
        <v>0.1</v>
      </c>
      <c r="F94" s="5">
        <f>'Subdecision matrices'!$S$16</f>
        <v>0.1</v>
      </c>
      <c r="G94" s="5">
        <f>'Subdecision matrices'!$T$12</f>
        <v>0.1</v>
      </c>
      <c r="H94" s="5">
        <f>'Subdecision matrices'!$T$13</f>
        <v>0.1</v>
      </c>
      <c r="I94" s="5">
        <f>'Subdecision matrices'!$T$14</f>
        <v>0.1</v>
      </c>
      <c r="J94" s="5">
        <f>'Subdecision matrices'!$T$15</f>
        <v>0.1</v>
      </c>
      <c r="K94" s="5">
        <f>'Subdecision matrices'!$T$16</f>
        <v>0.1</v>
      </c>
      <c r="L94" s="5">
        <f>'Subdecision matrices'!$U$12</f>
        <v>0.05</v>
      </c>
      <c r="M94" s="5">
        <f>'Subdecision matrices'!$U$13</f>
        <v>0.05</v>
      </c>
      <c r="N94" s="5">
        <f>'Subdecision matrices'!$U$14</f>
        <v>0.05</v>
      </c>
      <c r="O94" s="5">
        <f>'Subdecision matrices'!$U$15</f>
        <v>0.05</v>
      </c>
      <c r="P94" s="5">
        <f>'Subdecision matrices'!$U$16</f>
        <v>0.05</v>
      </c>
      <c r="Q94" s="5">
        <f>'Subdecision matrices'!$V$12</f>
        <v>0.1</v>
      </c>
      <c r="R94" s="5">
        <f>'Subdecision matrices'!$V$13</f>
        <v>0.1</v>
      </c>
      <c r="S94" s="5">
        <f>'Subdecision matrices'!$V$14</f>
        <v>0.1</v>
      </c>
      <c r="T94" s="5">
        <f>'Subdecision matrices'!$V$15</f>
        <v>0.1</v>
      </c>
      <c r="U94" s="5">
        <f>'Subdecision matrices'!$V$16</f>
        <v>0.1</v>
      </c>
      <c r="V94" s="5">
        <f>'Subdecision matrices'!$W$12</f>
        <v>0.1</v>
      </c>
      <c r="W94" s="5">
        <f>'Subdecision matrices'!$W$13</f>
        <v>0.1</v>
      </c>
      <c r="X94" s="5">
        <f>'Subdecision matrices'!$W$14</f>
        <v>0.1</v>
      </c>
      <c r="Y94" s="5">
        <f>'Subdecision matrices'!$W$15</f>
        <v>0.1</v>
      </c>
      <c r="Z94" s="5">
        <f>'Subdecision matrices'!$W$16</f>
        <v>0.1</v>
      </c>
      <c r="AA94" s="5">
        <f>'Subdecision matrices'!$X$12</f>
        <v>0.05</v>
      </c>
      <c r="AB94" s="5">
        <f>'Subdecision matrices'!$X$13</f>
        <v>0.1</v>
      </c>
      <c r="AC94" s="5">
        <f>'Subdecision matrices'!$X$14</f>
        <v>0.1</v>
      </c>
      <c r="AD94" s="5">
        <f>'Subdecision matrices'!$X$15</f>
        <v>0.1</v>
      </c>
      <c r="AE94" s="5">
        <f>'Subdecision matrices'!$X$16</f>
        <v>0.1</v>
      </c>
      <c r="AF94" s="5">
        <f>'Subdecision matrices'!$Y$12</f>
        <v>0.1</v>
      </c>
      <c r="AG94" s="5">
        <f>'Subdecision matrices'!$Y$13</f>
        <v>0.1</v>
      </c>
      <c r="AH94" s="5">
        <f>'Subdecision matrices'!$Y$14</f>
        <v>0.1</v>
      </c>
      <c r="AI94" s="5">
        <f>'Subdecision matrices'!$Y$15</f>
        <v>0.05</v>
      </c>
      <c r="AJ94" s="5">
        <f>'Subdecision matrices'!$Y$16</f>
        <v>0.05</v>
      </c>
      <c r="AK94" s="5">
        <f>'Subdecision matrices'!$Z$12</f>
        <v>0.15</v>
      </c>
      <c r="AL94" s="5">
        <f>'Subdecision matrices'!$Z$13</f>
        <v>0.15</v>
      </c>
      <c r="AM94" s="5">
        <f>'Subdecision matrices'!$Z$14</f>
        <v>0.15</v>
      </c>
      <c r="AN94" s="5">
        <f>'Subdecision matrices'!$Z$15</f>
        <v>0.15</v>
      </c>
      <c r="AO94" s="5">
        <f>'Subdecision matrices'!$Z$16</f>
        <v>0.15</v>
      </c>
      <c r="AP94" s="5">
        <f>'Subdecision matrices'!$AA$12</f>
        <v>0.1</v>
      </c>
      <c r="AQ94" s="5">
        <f>'Subdecision matrices'!$AA$13</f>
        <v>0.1</v>
      </c>
      <c r="AR94" s="5">
        <f>'Subdecision matrices'!$AA$14</f>
        <v>0.1</v>
      </c>
      <c r="AS94" s="5">
        <f>'Subdecision matrices'!$AA$15</f>
        <v>0.1</v>
      </c>
      <c r="AT94" s="5">
        <f>'Subdecision matrices'!$AA$16</f>
        <v>0.15</v>
      </c>
      <c r="AU94" s="5">
        <f>'Subdecision matrices'!$AB$12</f>
        <v>0.15</v>
      </c>
      <c r="AV94" s="5">
        <f>'Subdecision matrices'!$AB$13</f>
        <v>0.1</v>
      </c>
      <c r="AW94" s="5">
        <f>'Subdecision matrices'!$AB$14</f>
        <v>0.1</v>
      </c>
      <c r="AX94" s="5">
        <f>'Subdecision matrices'!$AB$15</f>
        <v>0.15</v>
      </c>
      <c r="AY94" s="5">
        <f>'Subdecision matrices'!$AB$16</f>
        <v>0.1</v>
      </c>
      <c r="AZ94" s="3">
        <f aca="true" t="shared" si="245" ref="AZ94">SUM(L94:AY94)</f>
        <v>4</v>
      </c>
      <c r="BA94" s="3"/>
      <c r="BB94" s="111"/>
      <c r="BC94" s="111"/>
      <c r="BD94" s="111"/>
      <c r="BE94" s="111"/>
      <c r="BF94" s="111"/>
    </row>
    <row r="95" spans="1:58" ht="15">
      <c r="A95" s="94">
        <v>45</v>
      </c>
      <c r="B95" s="19">
        <f>_xlfn.IFERROR(VLOOKUP(Prioritization!G56,'Subdecision matrices'!$B$7:$C$8,2,TRUE),0)</f>
        <v>0</v>
      </c>
      <c r="C95" s="19">
        <f>_xlfn.IFERROR(VLOOKUP(Prioritization!G56,'Subdecision matrices'!$B$7:$D$8,3,TRUE),0)</f>
        <v>0</v>
      </c>
      <c r="D95" s="19">
        <f>_xlfn.IFERROR(VLOOKUP(Prioritization!G56,'Subdecision matrices'!$B$7:$E$8,4,TRUE),0)</f>
        <v>0</v>
      </c>
      <c r="E95" s="19">
        <f>_xlfn.IFERROR(VLOOKUP(Prioritization!G56,'Subdecision matrices'!$B$7:$F$8,5,TRUE),0)</f>
        <v>0</v>
      </c>
      <c r="F95" s="19">
        <f>_xlfn.IFERROR(VLOOKUP(Prioritization!G56,'Subdecision matrices'!$B$7:$G$8,6,TRUE),0)</f>
        <v>0</v>
      </c>
      <c r="G95" s="14">
        <f>VLOOKUP(Prioritization!$H$56,'Subdecision matrices'!$B$12:$C$19,2,TRUE)</f>
        <v>0</v>
      </c>
      <c r="H95" s="14">
        <f>VLOOKUP(Prioritization!$H$56,'Subdecision matrices'!$B$12:$D$19,3,TRUE)</f>
        <v>0</v>
      </c>
      <c r="I95" s="14">
        <f>VLOOKUP(Prioritization!$H$56,'Subdecision matrices'!$B$12:$E$19,4,TRUE)</f>
        <v>0</v>
      </c>
      <c r="J95" s="14">
        <f>VLOOKUP(Prioritization!$H$56,'Subdecision matrices'!$B$12:$F$19,5,TRUE)</f>
        <v>0</v>
      </c>
      <c r="K95" s="14">
        <f>VLOOKUP(Prioritization!$H$56,'Subdecision matrices'!$B$12:$G$19,6,TRUE)</f>
        <v>0</v>
      </c>
      <c r="L95" s="2">
        <f>_xlfn.IFERROR(INDEX('Subdecision matrices'!$C$23:$G$27,MATCH(Prioritization!I56,'Subdecision matrices'!$B$23:$B$27,0),MATCH('CalcEng 2'!$L$6,'Subdecision matrices'!$C$22:$G$22,0)),0)</f>
        <v>0</v>
      </c>
      <c r="M95" s="2">
        <f>_xlfn.IFERROR(INDEX('Subdecision matrices'!$C$23:$G$27,MATCH(Prioritization!I56,'Subdecision matrices'!$B$23:$B$27,0),MATCH('CalcEng 2'!$M$6,'Subdecision matrices'!$C$30:$G$30,0)),0)</f>
        <v>0</v>
      </c>
      <c r="N95" s="2">
        <f>_xlfn.IFERROR(INDEX('Subdecision matrices'!$C$23:$G$27,MATCH(Prioritization!I56,'Subdecision matrices'!$B$23:$B$27,0),MATCH('CalcEng 2'!$N$6,'Subdecision matrices'!$C$22:$G$22,0)),0)</f>
        <v>0</v>
      </c>
      <c r="O95" s="2">
        <f>_xlfn.IFERROR(INDEX('Subdecision matrices'!$C$23:$G$27,MATCH(Prioritization!I56,'Subdecision matrices'!$B$23:$B$27,0),MATCH('CalcEng 2'!$O$6,'Subdecision matrices'!$C$22:$G$22,0)),0)</f>
        <v>0</v>
      </c>
      <c r="P95" s="2">
        <f>_xlfn.IFERROR(INDEX('Subdecision matrices'!$C$23:$G$27,MATCH(Prioritization!I56,'Subdecision matrices'!$B$23:$B$27,0),MATCH('CalcEng 2'!$P$6,'Subdecision matrices'!$C$22:$G$22,0)),0)</f>
        <v>0</v>
      </c>
      <c r="Q95" s="2">
        <f>_xlfn.IFERROR(INDEX('Subdecision matrices'!$C$31:$G$33,MATCH(Prioritization!J56,'Subdecision matrices'!$B$31:$B$33,0),MATCH('CalcEng 2'!$Q$6,'Subdecision matrices'!$C$30:$G$30,0)),0)</f>
        <v>0</v>
      </c>
      <c r="R95" s="2">
        <f>_xlfn.IFERROR(INDEX('Subdecision matrices'!$C$31:$G$33,MATCH(Prioritization!J56,'Subdecision matrices'!$B$31:$B$33,0),MATCH('CalcEng 2'!$R$6,'Subdecision matrices'!$C$30:$G$30,0)),0)</f>
        <v>0</v>
      </c>
      <c r="S95" s="2">
        <f>_xlfn.IFERROR(INDEX('Subdecision matrices'!$C$31:$G$33,MATCH(Prioritization!J56,'Subdecision matrices'!$B$31:$B$33,0),MATCH('CalcEng 2'!$S$6,'Subdecision matrices'!$C$30:$G$30,0)),0)</f>
        <v>0</v>
      </c>
      <c r="T95" s="2">
        <f>_xlfn.IFERROR(INDEX('Subdecision matrices'!$C$31:$G$33,MATCH(Prioritization!J56,'Subdecision matrices'!$B$31:$B$33,0),MATCH('CalcEng 2'!$T$6,'Subdecision matrices'!$C$30:$G$30,0)),0)</f>
        <v>0</v>
      </c>
      <c r="U95" s="2">
        <f>_xlfn.IFERROR(INDEX('Subdecision matrices'!$C$31:$G$33,MATCH(Prioritization!J56,'Subdecision matrices'!$B$31:$B$33,0),MATCH('CalcEng 2'!$U$6,'Subdecision matrices'!$C$30:$G$30,0)),0)</f>
        <v>0</v>
      </c>
      <c r="V95" s="2">
        <f>_xlfn.IFERROR(VLOOKUP(Prioritization!K56,'Subdecision matrices'!$A$37:$C$41,3,TRUE),0)</f>
        <v>0</v>
      </c>
      <c r="W95" s="2">
        <f>_xlfn.IFERROR(VLOOKUP(Prioritization!K56,'Subdecision matrices'!$A$37:$D$41,4),0)</f>
        <v>0</v>
      </c>
      <c r="X95" s="2">
        <f>_xlfn.IFERROR(VLOOKUP(Prioritization!K56,'Subdecision matrices'!$A$37:$E$41,5),0)</f>
        <v>0</v>
      </c>
      <c r="Y95" s="2">
        <f>_xlfn.IFERROR(VLOOKUP(Prioritization!K56,'Subdecision matrices'!$A$37:$F$41,6),0)</f>
        <v>0</v>
      </c>
      <c r="Z95" s="2">
        <f>_xlfn.IFERROR(VLOOKUP(Prioritization!K56,'Subdecision matrices'!$A$37:$G$41,7),0)</f>
        <v>0</v>
      </c>
      <c r="AA95" s="2">
        <f>_xlfn.IFERROR(INDEX('Subdecision matrices'!$K$8:$O$11,MATCH(Prioritization!L56,'Subdecision matrices'!$J$8:$J$11,0),MATCH('CalcEng 2'!$AA$6,'Subdecision matrices'!$K$7:$O$7,0)),0)</f>
        <v>0</v>
      </c>
      <c r="AB95" s="2">
        <f>_xlfn.IFERROR(INDEX('Subdecision matrices'!$K$8:$O$11,MATCH(Prioritization!L56,'Subdecision matrices'!$J$8:$J$11,0),MATCH('CalcEng 2'!$AB$6,'Subdecision matrices'!$K$7:$O$7,0)),0)</f>
        <v>0</v>
      </c>
      <c r="AC95" s="2">
        <f>_xlfn.IFERROR(INDEX('Subdecision matrices'!$K$8:$O$11,MATCH(Prioritization!L56,'Subdecision matrices'!$J$8:$J$11,0),MATCH('CalcEng 2'!$AC$6,'Subdecision matrices'!$K$7:$O$7,0)),0)</f>
        <v>0</v>
      </c>
      <c r="AD95" s="2">
        <f>_xlfn.IFERROR(INDEX('Subdecision matrices'!$K$8:$O$11,MATCH(Prioritization!L56,'Subdecision matrices'!$J$8:$J$11,0),MATCH('CalcEng 2'!$AD$6,'Subdecision matrices'!$K$7:$O$7,0)),0)</f>
        <v>0</v>
      </c>
      <c r="AE95" s="2">
        <f>_xlfn.IFERROR(INDEX('Subdecision matrices'!$K$8:$O$11,MATCH(Prioritization!L56,'Subdecision matrices'!$J$8:$J$11,0),MATCH('CalcEng 2'!$AE$6,'Subdecision matrices'!$K$7:$O$7,0)),0)</f>
        <v>0</v>
      </c>
      <c r="AF95" s="2">
        <f>_xlfn.IFERROR(VLOOKUP(Prioritization!M56,'Subdecision matrices'!$I$15:$K$17,3,TRUE),0)</f>
        <v>0</v>
      </c>
      <c r="AG95" s="2">
        <f>_xlfn.IFERROR(VLOOKUP(Prioritization!M56,'Subdecision matrices'!$I$15:$L$17,4,TRUE),0)</f>
        <v>0</v>
      </c>
      <c r="AH95" s="2">
        <f>_xlfn.IFERROR(VLOOKUP(Prioritization!M56,'Subdecision matrices'!$I$15:$M$17,5,TRUE),0)</f>
        <v>0</v>
      </c>
      <c r="AI95" s="2">
        <f>_xlfn.IFERROR(VLOOKUP(Prioritization!M56,'Subdecision matrices'!$I$15:$N$17,6,TRUE),0)</f>
        <v>0</v>
      </c>
      <c r="AJ95" s="2">
        <f>_xlfn.IFERROR(VLOOKUP(Prioritization!M56,'Subdecision matrices'!$I$15:$O$17,7,TRUE),0)</f>
        <v>0</v>
      </c>
      <c r="AK95" s="2">
        <f>_xlfn.IFERROR(INDEX('Subdecision matrices'!$K$22:$O$24,MATCH(Prioritization!N56,'Subdecision matrices'!$J$22:$J$24,0),MATCH($AK$6,'Subdecision matrices'!$K$21:$O$21,0)),0)</f>
        <v>0</v>
      </c>
      <c r="AL95" s="2">
        <f>_xlfn.IFERROR(INDEX('Subdecision matrices'!$K$22:$O$24,MATCH(Prioritization!N56,'Subdecision matrices'!$J$22:$J$24,0),MATCH($AL$6,'Subdecision matrices'!$K$21:$O$21,0)),0)</f>
        <v>0</v>
      </c>
      <c r="AM95" s="2">
        <f>_xlfn.IFERROR(INDEX('Subdecision matrices'!$K$22:$O$24,MATCH(Prioritization!N56,'Subdecision matrices'!$J$22:$J$24,0),MATCH($AM$6,'Subdecision matrices'!$K$21:$O$21,0)),0)</f>
        <v>0</v>
      </c>
      <c r="AN95" s="2">
        <f>_xlfn.IFERROR(INDEX('Subdecision matrices'!$K$22:$O$24,MATCH(Prioritization!N56,'Subdecision matrices'!$J$22:$J$24,0),MATCH($AN$6,'Subdecision matrices'!$K$21:$O$21,0)),0)</f>
        <v>0</v>
      </c>
      <c r="AO95" s="2">
        <f>_xlfn.IFERROR(INDEX('Subdecision matrices'!$K$22:$O$24,MATCH(Prioritization!N56,'Subdecision matrices'!$J$22:$J$24,0),MATCH($AO$6,'Subdecision matrices'!$K$21:$O$21,0)),0)</f>
        <v>0</v>
      </c>
      <c r="AP95" s="2">
        <f>_xlfn.IFERROR(INDEX('Subdecision matrices'!$K$27:$O$30,MATCH(Prioritization!O56,'Subdecision matrices'!$J$27:$J$30,0),MATCH('CalcEng 2'!$AP$6,'Subdecision matrices'!$K$27:$O$27,0)),0)</f>
        <v>0</v>
      </c>
      <c r="AQ95" s="2">
        <f>_xlfn.IFERROR(INDEX('Subdecision matrices'!$K$27:$O$30,MATCH(Prioritization!O56,'Subdecision matrices'!$J$27:$J$30,0),MATCH('CalcEng 2'!$AQ$6,'Subdecision matrices'!$K$27:$O$27,0)),0)</f>
        <v>0</v>
      </c>
      <c r="AR95" s="2">
        <f>_xlfn.IFERROR(INDEX('Subdecision matrices'!$K$27:$O$30,MATCH(Prioritization!O56,'Subdecision matrices'!$J$27:$J$30,0),MATCH('CalcEng 2'!$AR$6,'Subdecision matrices'!$K$27:$O$27,0)),0)</f>
        <v>0</v>
      </c>
      <c r="AS95" s="2">
        <f>_xlfn.IFERROR(INDEX('Subdecision matrices'!$K$27:$O$30,MATCH(Prioritization!O56,'Subdecision matrices'!$J$27:$J$30,0),MATCH('CalcEng 2'!$AS$6,'Subdecision matrices'!$K$27:$O$27,0)),0)</f>
        <v>0</v>
      </c>
      <c r="AT95" s="2">
        <f>_xlfn.IFERROR(INDEX('Subdecision matrices'!$K$27:$O$30,MATCH(Prioritization!O56,'Subdecision matrices'!$J$27:$J$30,0),MATCH('CalcEng 2'!$AT$6,'Subdecision matrices'!$K$27:$O$27,0)),0)</f>
        <v>0</v>
      </c>
      <c r="AU95" s="2">
        <f>_xlfn.IFERROR(INDEX('Subdecision matrices'!$K$34:$O$36,MATCH(Prioritization!P56,'Subdecision matrices'!$J$34:$J$36,0),MATCH('CalcEng 2'!$AU$6,'Subdecision matrices'!$K$33:$O$33,0)),0)</f>
        <v>0</v>
      </c>
      <c r="AV95" s="2">
        <f>_xlfn.IFERROR(INDEX('Subdecision matrices'!$K$34:$O$36,MATCH(Prioritization!P56,'Subdecision matrices'!$J$34:$J$36,0),MATCH('CalcEng 2'!$AV$6,'Subdecision matrices'!$K$33:$O$33,0)),0)</f>
        <v>0</v>
      </c>
      <c r="AW95" s="2">
        <f>_xlfn.IFERROR(INDEX('Subdecision matrices'!$K$34:$O$36,MATCH(Prioritization!P56,'Subdecision matrices'!$J$34:$J$36,0),MATCH('CalcEng 2'!$AW$6,'Subdecision matrices'!$K$33:$O$33,0)),0)</f>
        <v>0</v>
      </c>
      <c r="AX95" s="2">
        <f>_xlfn.IFERROR(INDEX('Subdecision matrices'!$K$34:$O$36,MATCH(Prioritization!P56,'Subdecision matrices'!$J$34:$J$36,0),MATCH('CalcEng 2'!$AX$6,'Subdecision matrices'!$K$33:$O$33,0)),0)</f>
        <v>0</v>
      </c>
      <c r="AY95" s="2">
        <f>_xlfn.IFERROR(INDEX('Subdecision matrices'!$K$34:$O$36,MATCH(Prioritization!P56,'Subdecision matrices'!$J$34:$J$36,0),MATCH('CalcEng 2'!$AY$6,'Subdecision matrices'!$K$33:$O$33,0)),0)</f>
        <v>0</v>
      </c>
      <c r="AZ95" s="2"/>
      <c r="BA95" s="2"/>
      <c r="BB95" s="110">
        <f aca="true" t="shared" si="246" ref="BB95">((B95*B96)+(G95*G96)+(L95*L96)+(Q95*Q96)+(V95*V96)+(AA95*AA96)+(AF96*AF95)+(AK95*AK96)+(AP95*AP96)+(AU95*AU96))*10</f>
        <v>0</v>
      </c>
      <c r="BC95" s="110">
        <f aca="true" t="shared" si="247" ref="BC95">((C95*C96)+(H95*H96)+(M95*M96)+(R95*R96)+(W95*W96)+(AB95*AB96)+(AG96*AG95)+(AL95*AL96)+(AQ95*AQ96)+(AV95*AV96))*10</f>
        <v>0</v>
      </c>
      <c r="BD95" s="110">
        <f aca="true" t="shared" si="248" ref="BD95">((D95*D96)+(I95*I96)+(N95*N96)+(S95*S96)+(X95*X96)+(AC95*AC96)+(AH96*AH95)+(AM95*AM96)+(AR95*AR96)+(AW95*AW96))*10</f>
        <v>0</v>
      </c>
      <c r="BE95" s="110">
        <f aca="true" t="shared" si="249" ref="BE95">((E95*E96)+(J95*J96)+(O95*O96)+(T95*T96)+(Y95*Y96)+(AD95*AD96)+(AI96*AI95)+(AN95*AN96)+(AS95*AS96)+(AX95*AX96))*10</f>
        <v>0</v>
      </c>
      <c r="BF95" s="110">
        <f aca="true" t="shared" si="250" ref="BF95">((F95*F96)+(K95*K96)+(P95*P96)+(U95*U96)+(Z95*Z96)+(AE95*AE96)+(AJ96*AJ95)+(AO95*AO96)+(AT95*AT96)+(AY95*AY96))*10</f>
        <v>0</v>
      </c>
    </row>
    <row r="96" spans="1:58" ht="15.75" thickBot="1">
      <c r="A96" s="94"/>
      <c r="B96" s="5">
        <f>'Subdecision matrices'!$S$12</f>
        <v>0.1</v>
      </c>
      <c r="C96" s="5">
        <f>'Subdecision matrices'!$S$13</f>
        <v>0.1</v>
      </c>
      <c r="D96" s="5">
        <f>'Subdecision matrices'!$S$14</f>
        <v>0.1</v>
      </c>
      <c r="E96" s="5">
        <f>'Subdecision matrices'!$S$15</f>
        <v>0.1</v>
      </c>
      <c r="F96" s="5">
        <f>'Subdecision matrices'!$S$16</f>
        <v>0.1</v>
      </c>
      <c r="G96" s="5">
        <f>'Subdecision matrices'!$T$12</f>
        <v>0.1</v>
      </c>
      <c r="H96" s="5">
        <f>'Subdecision matrices'!$T$13</f>
        <v>0.1</v>
      </c>
      <c r="I96" s="5">
        <f>'Subdecision matrices'!$T$14</f>
        <v>0.1</v>
      </c>
      <c r="J96" s="5">
        <f>'Subdecision matrices'!$T$15</f>
        <v>0.1</v>
      </c>
      <c r="K96" s="5">
        <f>'Subdecision matrices'!$T$16</f>
        <v>0.1</v>
      </c>
      <c r="L96" s="5">
        <f>'Subdecision matrices'!$U$12</f>
        <v>0.05</v>
      </c>
      <c r="M96" s="5">
        <f>'Subdecision matrices'!$U$13</f>
        <v>0.05</v>
      </c>
      <c r="N96" s="5">
        <f>'Subdecision matrices'!$U$14</f>
        <v>0.05</v>
      </c>
      <c r="O96" s="5">
        <f>'Subdecision matrices'!$U$15</f>
        <v>0.05</v>
      </c>
      <c r="P96" s="5">
        <f>'Subdecision matrices'!$U$16</f>
        <v>0.05</v>
      </c>
      <c r="Q96" s="5">
        <f>'Subdecision matrices'!$V$12</f>
        <v>0.1</v>
      </c>
      <c r="R96" s="5">
        <f>'Subdecision matrices'!$V$13</f>
        <v>0.1</v>
      </c>
      <c r="S96" s="5">
        <f>'Subdecision matrices'!$V$14</f>
        <v>0.1</v>
      </c>
      <c r="T96" s="5">
        <f>'Subdecision matrices'!$V$15</f>
        <v>0.1</v>
      </c>
      <c r="U96" s="5">
        <f>'Subdecision matrices'!$V$16</f>
        <v>0.1</v>
      </c>
      <c r="V96" s="5">
        <f>'Subdecision matrices'!$W$12</f>
        <v>0.1</v>
      </c>
      <c r="W96" s="5">
        <f>'Subdecision matrices'!$W$13</f>
        <v>0.1</v>
      </c>
      <c r="X96" s="5">
        <f>'Subdecision matrices'!$W$14</f>
        <v>0.1</v>
      </c>
      <c r="Y96" s="5">
        <f>'Subdecision matrices'!$W$15</f>
        <v>0.1</v>
      </c>
      <c r="Z96" s="5">
        <f>'Subdecision matrices'!$W$16</f>
        <v>0.1</v>
      </c>
      <c r="AA96" s="5">
        <f>'Subdecision matrices'!$X$12</f>
        <v>0.05</v>
      </c>
      <c r="AB96" s="5">
        <f>'Subdecision matrices'!$X$13</f>
        <v>0.1</v>
      </c>
      <c r="AC96" s="5">
        <f>'Subdecision matrices'!$X$14</f>
        <v>0.1</v>
      </c>
      <c r="AD96" s="5">
        <f>'Subdecision matrices'!$X$15</f>
        <v>0.1</v>
      </c>
      <c r="AE96" s="5">
        <f>'Subdecision matrices'!$X$16</f>
        <v>0.1</v>
      </c>
      <c r="AF96" s="5">
        <f>'Subdecision matrices'!$Y$12</f>
        <v>0.1</v>
      </c>
      <c r="AG96" s="5">
        <f>'Subdecision matrices'!$Y$13</f>
        <v>0.1</v>
      </c>
      <c r="AH96" s="5">
        <f>'Subdecision matrices'!$Y$14</f>
        <v>0.1</v>
      </c>
      <c r="AI96" s="5">
        <f>'Subdecision matrices'!$Y$15</f>
        <v>0.05</v>
      </c>
      <c r="AJ96" s="5">
        <f>'Subdecision matrices'!$Y$16</f>
        <v>0.05</v>
      </c>
      <c r="AK96" s="5">
        <f>'Subdecision matrices'!$Z$12</f>
        <v>0.15</v>
      </c>
      <c r="AL96" s="5">
        <f>'Subdecision matrices'!$Z$13</f>
        <v>0.15</v>
      </c>
      <c r="AM96" s="5">
        <f>'Subdecision matrices'!$Z$14</f>
        <v>0.15</v>
      </c>
      <c r="AN96" s="5">
        <f>'Subdecision matrices'!$Z$15</f>
        <v>0.15</v>
      </c>
      <c r="AO96" s="5">
        <f>'Subdecision matrices'!$Z$16</f>
        <v>0.15</v>
      </c>
      <c r="AP96" s="5">
        <f>'Subdecision matrices'!$AA$12</f>
        <v>0.1</v>
      </c>
      <c r="AQ96" s="5">
        <f>'Subdecision matrices'!$AA$13</f>
        <v>0.1</v>
      </c>
      <c r="AR96" s="5">
        <f>'Subdecision matrices'!$AA$14</f>
        <v>0.1</v>
      </c>
      <c r="AS96" s="5">
        <f>'Subdecision matrices'!$AA$15</f>
        <v>0.1</v>
      </c>
      <c r="AT96" s="5">
        <f>'Subdecision matrices'!$AA$16</f>
        <v>0.15</v>
      </c>
      <c r="AU96" s="5">
        <f>'Subdecision matrices'!$AB$12</f>
        <v>0.15</v>
      </c>
      <c r="AV96" s="5">
        <f>'Subdecision matrices'!$AB$13</f>
        <v>0.1</v>
      </c>
      <c r="AW96" s="5">
        <f>'Subdecision matrices'!$AB$14</f>
        <v>0.1</v>
      </c>
      <c r="AX96" s="5">
        <f>'Subdecision matrices'!$AB$15</f>
        <v>0.15</v>
      </c>
      <c r="AY96" s="5">
        <f>'Subdecision matrices'!$AB$16</f>
        <v>0.1</v>
      </c>
      <c r="AZ96" s="3">
        <f aca="true" t="shared" si="251" ref="AZ96">SUM(L96:AY96)</f>
        <v>4</v>
      </c>
      <c r="BA96" s="3"/>
      <c r="BB96" s="111"/>
      <c r="BC96" s="111"/>
      <c r="BD96" s="111"/>
      <c r="BE96" s="111"/>
      <c r="BF96" s="111"/>
    </row>
    <row r="97" spans="1:58" ht="15">
      <c r="A97" s="94">
        <v>46</v>
      </c>
      <c r="B97" s="19">
        <f>_xlfn.IFERROR(VLOOKUP(Prioritization!G57,'Subdecision matrices'!$B$7:$C$8,2,TRUE),0)</f>
        <v>0</v>
      </c>
      <c r="C97" s="19">
        <f>_xlfn.IFERROR(VLOOKUP(Prioritization!G57,'Subdecision matrices'!$B$7:$D$8,3,TRUE),0)</f>
        <v>0</v>
      </c>
      <c r="D97" s="19">
        <f>_xlfn.IFERROR(VLOOKUP(Prioritization!G57,'Subdecision matrices'!$B$7:$E$8,4,TRUE),0)</f>
        <v>0</v>
      </c>
      <c r="E97" s="19">
        <f>_xlfn.IFERROR(VLOOKUP(Prioritization!G57,'Subdecision matrices'!$B$7:$F$8,5,TRUE),0)</f>
        <v>0</v>
      </c>
      <c r="F97" s="19">
        <f>_xlfn.IFERROR(VLOOKUP(Prioritization!G57,'Subdecision matrices'!$B$7:$G$8,6,TRUE),0)</f>
        <v>0</v>
      </c>
      <c r="G97" s="14">
        <f>VLOOKUP(Prioritization!$H$57,'Subdecision matrices'!$B$12:$C$19,2,TRUE)</f>
        <v>0</v>
      </c>
      <c r="H97" s="14">
        <f>VLOOKUP(Prioritization!$H$57,'Subdecision matrices'!$B$12:$D$19,3,TRUE)</f>
        <v>0</v>
      </c>
      <c r="I97" s="14">
        <f>VLOOKUP(Prioritization!$H$57,'Subdecision matrices'!$B$12:$E$19,4,TRUE)</f>
        <v>0</v>
      </c>
      <c r="J97" s="14">
        <f>VLOOKUP(Prioritization!$H$57,'Subdecision matrices'!$B$12:$F$19,5,TRUE)</f>
        <v>0</v>
      </c>
      <c r="K97" s="14">
        <f>VLOOKUP(Prioritization!$H$57,'Subdecision matrices'!$B$12:$G$19,6,TRUE)</f>
        <v>0</v>
      </c>
      <c r="L97" s="2">
        <f>_xlfn.IFERROR(INDEX('Subdecision matrices'!$C$23:$G$27,MATCH(Prioritization!I57,'Subdecision matrices'!$B$23:$B$27,0),MATCH('CalcEng 2'!$L$6,'Subdecision matrices'!$C$22:$G$22,0)),0)</f>
        <v>0</v>
      </c>
      <c r="M97" s="2">
        <f>_xlfn.IFERROR(INDEX('Subdecision matrices'!$C$23:$G$27,MATCH(Prioritization!I57,'Subdecision matrices'!$B$23:$B$27,0),MATCH('CalcEng 2'!$M$6,'Subdecision matrices'!$C$30:$G$30,0)),0)</f>
        <v>0</v>
      </c>
      <c r="N97" s="2">
        <f>_xlfn.IFERROR(INDEX('Subdecision matrices'!$C$23:$G$27,MATCH(Prioritization!I57,'Subdecision matrices'!$B$23:$B$27,0),MATCH('CalcEng 2'!$N$6,'Subdecision matrices'!$C$22:$G$22,0)),0)</f>
        <v>0</v>
      </c>
      <c r="O97" s="2">
        <f>_xlfn.IFERROR(INDEX('Subdecision matrices'!$C$23:$G$27,MATCH(Prioritization!I57,'Subdecision matrices'!$B$23:$B$27,0),MATCH('CalcEng 2'!$O$6,'Subdecision matrices'!$C$22:$G$22,0)),0)</f>
        <v>0</v>
      </c>
      <c r="P97" s="2">
        <f>_xlfn.IFERROR(INDEX('Subdecision matrices'!$C$23:$G$27,MATCH(Prioritization!I57,'Subdecision matrices'!$B$23:$B$27,0),MATCH('CalcEng 2'!$P$6,'Subdecision matrices'!$C$22:$G$22,0)),0)</f>
        <v>0</v>
      </c>
      <c r="Q97" s="2">
        <f>_xlfn.IFERROR(INDEX('Subdecision matrices'!$C$31:$G$33,MATCH(Prioritization!J57,'Subdecision matrices'!$B$31:$B$33,0),MATCH('CalcEng 2'!$Q$6,'Subdecision matrices'!$C$30:$G$30,0)),0)</f>
        <v>0</v>
      </c>
      <c r="R97" s="2">
        <f>_xlfn.IFERROR(INDEX('Subdecision matrices'!$C$31:$G$33,MATCH(Prioritization!J57,'Subdecision matrices'!$B$31:$B$33,0),MATCH('CalcEng 2'!$R$6,'Subdecision matrices'!$C$30:$G$30,0)),0)</f>
        <v>0</v>
      </c>
      <c r="S97" s="2">
        <f>_xlfn.IFERROR(INDEX('Subdecision matrices'!$C$31:$G$33,MATCH(Prioritization!J57,'Subdecision matrices'!$B$31:$B$33,0),MATCH('CalcEng 2'!$S$6,'Subdecision matrices'!$C$30:$G$30,0)),0)</f>
        <v>0</v>
      </c>
      <c r="T97" s="2">
        <f>_xlfn.IFERROR(INDEX('Subdecision matrices'!$C$31:$G$33,MATCH(Prioritization!J57,'Subdecision matrices'!$B$31:$B$33,0),MATCH('CalcEng 2'!$T$6,'Subdecision matrices'!$C$30:$G$30,0)),0)</f>
        <v>0</v>
      </c>
      <c r="U97" s="2">
        <f>_xlfn.IFERROR(INDEX('Subdecision matrices'!$C$31:$G$33,MATCH(Prioritization!J57,'Subdecision matrices'!$B$31:$B$33,0),MATCH('CalcEng 2'!$U$6,'Subdecision matrices'!$C$30:$G$30,0)),0)</f>
        <v>0</v>
      </c>
      <c r="V97" s="2">
        <f>_xlfn.IFERROR(VLOOKUP(Prioritization!K57,'Subdecision matrices'!$A$37:$C$41,3,TRUE),0)</f>
        <v>0</v>
      </c>
      <c r="W97" s="2">
        <f>_xlfn.IFERROR(VLOOKUP(Prioritization!K57,'Subdecision matrices'!$A$37:$D$41,4),0)</f>
        <v>0</v>
      </c>
      <c r="X97" s="2">
        <f>_xlfn.IFERROR(VLOOKUP(Prioritization!K57,'Subdecision matrices'!$A$37:$E$41,5),0)</f>
        <v>0</v>
      </c>
      <c r="Y97" s="2">
        <f>_xlfn.IFERROR(VLOOKUP(Prioritization!K57,'Subdecision matrices'!$A$37:$F$41,6),0)</f>
        <v>0</v>
      </c>
      <c r="Z97" s="2">
        <f>_xlfn.IFERROR(VLOOKUP(Prioritization!K57,'Subdecision matrices'!$A$37:$G$41,7),0)</f>
        <v>0</v>
      </c>
      <c r="AA97" s="2">
        <f>_xlfn.IFERROR(INDEX('Subdecision matrices'!$K$8:$O$11,MATCH(Prioritization!L57,'Subdecision matrices'!$J$8:$J$11,0),MATCH('CalcEng 2'!$AA$6,'Subdecision matrices'!$K$7:$O$7,0)),0)</f>
        <v>0</v>
      </c>
      <c r="AB97" s="2">
        <f>_xlfn.IFERROR(INDEX('Subdecision matrices'!$K$8:$O$11,MATCH(Prioritization!L57,'Subdecision matrices'!$J$8:$J$11,0),MATCH('CalcEng 2'!$AB$6,'Subdecision matrices'!$K$7:$O$7,0)),0)</f>
        <v>0</v>
      </c>
      <c r="AC97" s="2">
        <f>_xlfn.IFERROR(INDEX('Subdecision matrices'!$K$8:$O$11,MATCH(Prioritization!L57,'Subdecision matrices'!$J$8:$J$11,0),MATCH('CalcEng 2'!$AC$6,'Subdecision matrices'!$K$7:$O$7,0)),0)</f>
        <v>0</v>
      </c>
      <c r="AD97" s="2">
        <f>_xlfn.IFERROR(INDEX('Subdecision matrices'!$K$8:$O$11,MATCH(Prioritization!L57,'Subdecision matrices'!$J$8:$J$11,0),MATCH('CalcEng 2'!$AD$6,'Subdecision matrices'!$K$7:$O$7,0)),0)</f>
        <v>0</v>
      </c>
      <c r="AE97" s="2">
        <f>_xlfn.IFERROR(INDEX('Subdecision matrices'!$K$8:$O$11,MATCH(Prioritization!L57,'Subdecision matrices'!$J$8:$J$11,0),MATCH('CalcEng 2'!$AE$6,'Subdecision matrices'!$K$7:$O$7,0)),0)</f>
        <v>0</v>
      </c>
      <c r="AF97" s="2">
        <f>_xlfn.IFERROR(VLOOKUP(Prioritization!M57,'Subdecision matrices'!$I$15:$K$17,3,TRUE),0)</f>
        <v>0</v>
      </c>
      <c r="AG97" s="2">
        <f>_xlfn.IFERROR(VLOOKUP(Prioritization!M57,'Subdecision matrices'!$I$15:$L$17,4,TRUE),0)</f>
        <v>0</v>
      </c>
      <c r="AH97" s="2">
        <f>_xlfn.IFERROR(VLOOKUP(Prioritization!M57,'Subdecision matrices'!$I$15:$M$17,5,TRUE),0)</f>
        <v>0</v>
      </c>
      <c r="AI97" s="2">
        <f>_xlfn.IFERROR(VLOOKUP(Prioritization!M57,'Subdecision matrices'!$I$15:$N$17,6,TRUE),0)</f>
        <v>0</v>
      </c>
      <c r="AJ97" s="2">
        <f>_xlfn.IFERROR(VLOOKUP(Prioritization!M57,'Subdecision matrices'!$I$15:$O$17,7,TRUE),0)</f>
        <v>0</v>
      </c>
      <c r="AK97" s="2">
        <f>_xlfn.IFERROR(INDEX('Subdecision matrices'!$K$22:$O$24,MATCH(Prioritization!N57,'Subdecision matrices'!$J$22:$J$24,0),MATCH($AK$6,'Subdecision matrices'!$K$21:$O$21,0)),0)</f>
        <v>0</v>
      </c>
      <c r="AL97" s="2">
        <f>_xlfn.IFERROR(INDEX('Subdecision matrices'!$K$22:$O$24,MATCH(Prioritization!N57,'Subdecision matrices'!$J$22:$J$24,0),MATCH($AL$6,'Subdecision matrices'!$K$21:$O$21,0)),0)</f>
        <v>0</v>
      </c>
      <c r="AM97" s="2">
        <f>_xlfn.IFERROR(INDEX('Subdecision matrices'!$K$22:$O$24,MATCH(Prioritization!N57,'Subdecision matrices'!$J$22:$J$24,0),MATCH($AM$6,'Subdecision matrices'!$K$21:$O$21,0)),0)</f>
        <v>0</v>
      </c>
      <c r="AN97" s="2">
        <f>_xlfn.IFERROR(INDEX('Subdecision matrices'!$K$22:$O$24,MATCH(Prioritization!N57,'Subdecision matrices'!$J$22:$J$24,0),MATCH($AN$6,'Subdecision matrices'!$K$21:$O$21,0)),0)</f>
        <v>0</v>
      </c>
      <c r="AO97" s="2">
        <f>_xlfn.IFERROR(INDEX('Subdecision matrices'!$K$22:$O$24,MATCH(Prioritization!N57,'Subdecision matrices'!$J$22:$J$24,0),MATCH($AO$6,'Subdecision matrices'!$K$21:$O$21,0)),0)</f>
        <v>0</v>
      </c>
      <c r="AP97" s="2">
        <f>_xlfn.IFERROR(INDEX('Subdecision matrices'!$K$27:$O$30,MATCH(Prioritization!O57,'Subdecision matrices'!$J$27:$J$30,0),MATCH('CalcEng 2'!$AP$6,'Subdecision matrices'!$K$27:$O$27,0)),0)</f>
        <v>0</v>
      </c>
      <c r="AQ97" s="2">
        <f>_xlfn.IFERROR(INDEX('Subdecision matrices'!$K$27:$O$30,MATCH(Prioritization!O57,'Subdecision matrices'!$J$27:$J$30,0),MATCH('CalcEng 2'!$AQ$6,'Subdecision matrices'!$K$27:$O$27,0)),0)</f>
        <v>0</v>
      </c>
      <c r="AR97" s="2">
        <f>_xlfn.IFERROR(INDEX('Subdecision matrices'!$K$27:$O$30,MATCH(Prioritization!O57,'Subdecision matrices'!$J$27:$J$30,0),MATCH('CalcEng 2'!$AR$6,'Subdecision matrices'!$K$27:$O$27,0)),0)</f>
        <v>0</v>
      </c>
      <c r="AS97" s="2">
        <f>_xlfn.IFERROR(INDEX('Subdecision matrices'!$K$27:$O$30,MATCH(Prioritization!O57,'Subdecision matrices'!$J$27:$J$30,0),MATCH('CalcEng 2'!$AS$6,'Subdecision matrices'!$K$27:$O$27,0)),0)</f>
        <v>0</v>
      </c>
      <c r="AT97" s="2">
        <f>_xlfn.IFERROR(INDEX('Subdecision matrices'!$K$27:$O$30,MATCH(Prioritization!O57,'Subdecision matrices'!$J$27:$J$30,0),MATCH('CalcEng 2'!$AT$6,'Subdecision matrices'!$K$27:$O$27,0)),0)</f>
        <v>0</v>
      </c>
      <c r="AU97" s="2">
        <f>_xlfn.IFERROR(INDEX('Subdecision matrices'!$K$34:$O$36,MATCH(Prioritization!P57,'Subdecision matrices'!$J$34:$J$36,0),MATCH('CalcEng 2'!$AU$6,'Subdecision matrices'!$K$33:$O$33,0)),0)</f>
        <v>0</v>
      </c>
      <c r="AV97" s="2">
        <f>_xlfn.IFERROR(INDEX('Subdecision matrices'!$K$34:$O$36,MATCH(Prioritization!P57,'Subdecision matrices'!$J$34:$J$36,0),MATCH('CalcEng 2'!$AV$6,'Subdecision matrices'!$K$33:$O$33,0)),0)</f>
        <v>0</v>
      </c>
      <c r="AW97" s="2">
        <f>_xlfn.IFERROR(INDEX('Subdecision matrices'!$K$34:$O$36,MATCH(Prioritization!P57,'Subdecision matrices'!$J$34:$J$36,0),MATCH('CalcEng 2'!$AW$6,'Subdecision matrices'!$K$33:$O$33,0)),0)</f>
        <v>0</v>
      </c>
      <c r="AX97" s="2">
        <f>_xlfn.IFERROR(INDEX('Subdecision matrices'!$K$34:$O$36,MATCH(Prioritization!P57,'Subdecision matrices'!$J$34:$J$36,0),MATCH('CalcEng 2'!$AX$6,'Subdecision matrices'!$K$33:$O$33,0)),0)</f>
        <v>0</v>
      </c>
      <c r="AY97" s="2">
        <f>_xlfn.IFERROR(INDEX('Subdecision matrices'!$K$34:$O$36,MATCH(Prioritization!P57,'Subdecision matrices'!$J$34:$J$36,0),MATCH('CalcEng 2'!$AY$6,'Subdecision matrices'!$K$33:$O$33,0)),0)</f>
        <v>0</v>
      </c>
      <c r="AZ97" s="2"/>
      <c r="BA97" s="2"/>
      <c r="BB97" s="110">
        <f aca="true" t="shared" si="252" ref="BB97">((B97*B98)+(G97*G98)+(L97*L98)+(Q97*Q98)+(V97*V98)+(AA97*AA98)+(AF98*AF97)+(AK97*AK98)+(AP97*AP98)+(AU97*AU98))*10</f>
        <v>0</v>
      </c>
      <c r="BC97" s="110">
        <f aca="true" t="shared" si="253" ref="BC97">((C97*C98)+(H97*H98)+(M97*M98)+(R97*R98)+(W97*W98)+(AB97*AB98)+(AG98*AG97)+(AL97*AL98)+(AQ97*AQ98)+(AV97*AV98))*10</f>
        <v>0</v>
      </c>
      <c r="BD97" s="110">
        <f aca="true" t="shared" si="254" ref="BD97">((D97*D98)+(I97*I98)+(N97*N98)+(S97*S98)+(X97*X98)+(AC97*AC98)+(AH98*AH97)+(AM97*AM98)+(AR97*AR98)+(AW97*AW98))*10</f>
        <v>0</v>
      </c>
      <c r="BE97" s="110">
        <f aca="true" t="shared" si="255" ref="BE97">((E97*E98)+(J97*J98)+(O97*O98)+(T97*T98)+(Y97*Y98)+(AD97*AD98)+(AI98*AI97)+(AN97*AN98)+(AS97*AS98)+(AX97*AX98))*10</f>
        <v>0</v>
      </c>
      <c r="BF97" s="110">
        <f aca="true" t="shared" si="256" ref="BF97">((F97*F98)+(K97*K98)+(P97*P98)+(U97*U98)+(Z97*Z98)+(AE97*AE98)+(AJ98*AJ97)+(AO97*AO98)+(AT97*AT98)+(AY97*AY98))*10</f>
        <v>0</v>
      </c>
    </row>
    <row r="98" spans="1:58" ht="15.75" thickBot="1">
      <c r="A98" s="94"/>
      <c r="B98" s="5">
        <f>'Subdecision matrices'!$S$12</f>
        <v>0.1</v>
      </c>
      <c r="C98" s="5">
        <f>'Subdecision matrices'!$S$13</f>
        <v>0.1</v>
      </c>
      <c r="D98" s="5">
        <f>'Subdecision matrices'!$S$14</f>
        <v>0.1</v>
      </c>
      <c r="E98" s="5">
        <f>'Subdecision matrices'!$S$15</f>
        <v>0.1</v>
      </c>
      <c r="F98" s="5">
        <f>'Subdecision matrices'!$S$16</f>
        <v>0.1</v>
      </c>
      <c r="G98" s="5">
        <f>'Subdecision matrices'!$T$12</f>
        <v>0.1</v>
      </c>
      <c r="H98" s="5">
        <f>'Subdecision matrices'!$T$13</f>
        <v>0.1</v>
      </c>
      <c r="I98" s="5">
        <f>'Subdecision matrices'!$T$14</f>
        <v>0.1</v>
      </c>
      <c r="J98" s="5">
        <f>'Subdecision matrices'!$T$15</f>
        <v>0.1</v>
      </c>
      <c r="K98" s="5">
        <f>'Subdecision matrices'!$T$16</f>
        <v>0.1</v>
      </c>
      <c r="L98" s="5">
        <f>'Subdecision matrices'!$U$12</f>
        <v>0.05</v>
      </c>
      <c r="M98" s="5">
        <f>'Subdecision matrices'!$U$13</f>
        <v>0.05</v>
      </c>
      <c r="N98" s="5">
        <f>'Subdecision matrices'!$U$14</f>
        <v>0.05</v>
      </c>
      <c r="O98" s="5">
        <f>'Subdecision matrices'!$U$15</f>
        <v>0.05</v>
      </c>
      <c r="P98" s="5">
        <f>'Subdecision matrices'!$U$16</f>
        <v>0.05</v>
      </c>
      <c r="Q98" s="5">
        <f>'Subdecision matrices'!$V$12</f>
        <v>0.1</v>
      </c>
      <c r="R98" s="5">
        <f>'Subdecision matrices'!$V$13</f>
        <v>0.1</v>
      </c>
      <c r="S98" s="5">
        <f>'Subdecision matrices'!$V$14</f>
        <v>0.1</v>
      </c>
      <c r="T98" s="5">
        <f>'Subdecision matrices'!$V$15</f>
        <v>0.1</v>
      </c>
      <c r="U98" s="5">
        <f>'Subdecision matrices'!$V$16</f>
        <v>0.1</v>
      </c>
      <c r="V98" s="5">
        <f>'Subdecision matrices'!$W$12</f>
        <v>0.1</v>
      </c>
      <c r="W98" s="5">
        <f>'Subdecision matrices'!$W$13</f>
        <v>0.1</v>
      </c>
      <c r="X98" s="5">
        <f>'Subdecision matrices'!$W$14</f>
        <v>0.1</v>
      </c>
      <c r="Y98" s="5">
        <f>'Subdecision matrices'!$W$15</f>
        <v>0.1</v>
      </c>
      <c r="Z98" s="5">
        <f>'Subdecision matrices'!$W$16</f>
        <v>0.1</v>
      </c>
      <c r="AA98" s="5">
        <f>'Subdecision matrices'!$X$12</f>
        <v>0.05</v>
      </c>
      <c r="AB98" s="5">
        <f>'Subdecision matrices'!$X$13</f>
        <v>0.1</v>
      </c>
      <c r="AC98" s="5">
        <f>'Subdecision matrices'!$X$14</f>
        <v>0.1</v>
      </c>
      <c r="AD98" s="5">
        <f>'Subdecision matrices'!$X$15</f>
        <v>0.1</v>
      </c>
      <c r="AE98" s="5">
        <f>'Subdecision matrices'!$X$16</f>
        <v>0.1</v>
      </c>
      <c r="AF98" s="5">
        <f>'Subdecision matrices'!$Y$12</f>
        <v>0.1</v>
      </c>
      <c r="AG98" s="5">
        <f>'Subdecision matrices'!$Y$13</f>
        <v>0.1</v>
      </c>
      <c r="AH98" s="5">
        <f>'Subdecision matrices'!$Y$14</f>
        <v>0.1</v>
      </c>
      <c r="AI98" s="5">
        <f>'Subdecision matrices'!$Y$15</f>
        <v>0.05</v>
      </c>
      <c r="AJ98" s="5">
        <f>'Subdecision matrices'!$Y$16</f>
        <v>0.05</v>
      </c>
      <c r="AK98" s="5">
        <f>'Subdecision matrices'!$Z$12</f>
        <v>0.15</v>
      </c>
      <c r="AL98" s="5">
        <f>'Subdecision matrices'!$Z$13</f>
        <v>0.15</v>
      </c>
      <c r="AM98" s="5">
        <f>'Subdecision matrices'!$Z$14</f>
        <v>0.15</v>
      </c>
      <c r="AN98" s="5">
        <f>'Subdecision matrices'!$Z$15</f>
        <v>0.15</v>
      </c>
      <c r="AO98" s="5">
        <f>'Subdecision matrices'!$Z$16</f>
        <v>0.15</v>
      </c>
      <c r="AP98" s="5">
        <f>'Subdecision matrices'!$AA$12</f>
        <v>0.1</v>
      </c>
      <c r="AQ98" s="5">
        <f>'Subdecision matrices'!$AA$13</f>
        <v>0.1</v>
      </c>
      <c r="AR98" s="5">
        <f>'Subdecision matrices'!$AA$14</f>
        <v>0.1</v>
      </c>
      <c r="AS98" s="5">
        <f>'Subdecision matrices'!$AA$15</f>
        <v>0.1</v>
      </c>
      <c r="AT98" s="5">
        <f>'Subdecision matrices'!$AA$16</f>
        <v>0.15</v>
      </c>
      <c r="AU98" s="5">
        <f>'Subdecision matrices'!$AB$12</f>
        <v>0.15</v>
      </c>
      <c r="AV98" s="5">
        <f>'Subdecision matrices'!$AB$13</f>
        <v>0.1</v>
      </c>
      <c r="AW98" s="5">
        <f>'Subdecision matrices'!$AB$14</f>
        <v>0.1</v>
      </c>
      <c r="AX98" s="5">
        <f>'Subdecision matrices'!$AB$15</f>
        <v>0.15</v>
      </c>
      <c r="AY98" s="5">
        <f>'Subdecision matrices'!$AB$16</f>
        <v>0.1</v>
      </c>
      <c r="AZ98" s="3">
        <f aca="true" t="shared" si="257" ref="AZ98">SUM(L98:AY98)</f>
        <v>4</v>
      </c>
      <c r="BA98" s="3"/>
      <c r="BB98" s="111"/>
      <c r="BC98" s="111"/>
      <c r="BD98" s="111"/>
      <c r="BE98" s="111"/>
      <c r="BF98" s="111"/>
    </row>
    <row r="99" spans="1:58" ht="15">
      <c r="A99" s="94">
        <v>47</v>
      </c>
      <c r="B99" s="19">
        <f>_xlfn.IFERROR(VLOOKUP(Prioritization!G58,'Subdecision matrices'!$B$7:$C$8,2,TRUE),0)</f>
        <v>0</v>
      </c>
      <c r="C99" s="19">
        <f>_xlfn.IFERROR(VLOOKUP(Prioritization!G58,'Subdecision matrices'!$B$7:$D$8,3,TRUE),0)</f>
        <v>0</v>
      </c>
      <c r="D99" s="19">
        <f>_xlfn.IFERROR(VLOOKUP(Prioritization!G58,'Subdecision matrices'!$B$7:$E$8,4,TRUE),0)</f>
        <v>0</v>
      </c>
      <c r="E99" s="19">
        <f>_xlfn.IFERROR(VLOOKUP(Prioritization!G58,'Subdecision matrices'!$B$7:$F$8,5,TRUE),0)</f>
        <v>0</v>
      </c>
      <c r="F99" s="19">
        <f>_xlfn.IFERROR(VLOOKUP(Prioritization!G58,'Subdecision matrices'!$B$7:$G$8,6,TRUE),0)</f>
        <v>0</v>
      </c>
      <c r="G99" s="14">
        <f>VLOOKUP(Prioritization!$H$58,'Subdecision matrices'!$B$12:$C$19,2,TRUE)</f>
        <v>0</v>
      </c>
      <c r="H99" s="14">
        <f>VLOOKUP(Prioritization!$H$58,'Subdecision matrices'!$B$12:$D$19,3,TRUE)</f>
        <v>0</v>
      </c>
      <c r="I99" s="14">
        <f>VLOOKUP(Prioritization!$H$58,'Subdecision matrices'!$B$12:$E$19,4,TRUE)</f>
        <v>0</v>
      </c>
      <c r="J99" s="14">
        <f>VLOOKUP(Prioritization!$H$58,'Subdecision matrices'!$B$12:$F$19,5,TRUE)</f>
        <v>0</v>
      </c>
      <c r="K99" s="14">
        <f>VLOOKUP(Prioritization!$H$58,'Subdecision matrices'!$B$12:$G$19,6,TRUE)</f>
        <v>0</v>
      </c>
      <c r="L99" s="2">
        <f>_xlfn.IFERROR(INDEX('Subdecision matrices'!$C$23:$G$27,MATCH(Prioritization!I58,'Subdecision matrices'!$B$23:$B$27,0),MATCH('CalcEng 2'!$L$6,'Subdecision matrices'!$C$22:$G$22,0)),0)</f>
        <v>0</v>
      </c>
      <c r="M99" s="2">
        <f>_xlfn.IFERROR(INDEX('Subdecision matrices'!$C$23:$G$27,MATCH(Prioritization!I58,'Subdecision matrices'!$B$23:$B$27,0),MATCH('CalcEng 2'!$M$6,'Subdecision matrices'!$C$30:$G$30,0)),0)</f>
        <v>0</v>
      </c>
      <c r="N99" s="2">
        <f>_xlfn.IFERROR(INDEX('Subdecision matrices'!$C$23:$G$27,MATCH(Prioritization!I58,'Subdecision matrices'!$B$23:$B$27,0),MATCH('CalcEng 2'!$N$6,'Subdecision matrices'!$C$22:$G$22,0)),0)</f>
        <v>0</v>
      </c>
      <c r="O99" s="2">
        <f>_xlfn.IFERROR(INDEX('Subdecision matrices'!$C$23:$G$27,MATCH(Prioritization!I58,'Subdecision matrices'!$B$23:$B$27,0),MATCH('CalcEng 2'!$O$6,'Subdecision matrices'!$C$22:$G$22,0)),0)</f>
        <v>0</v>
      </c>
      <c r="P99" s="2">
        <f>_xlfn.IFERROR(INDEX('Subdecision matrices'!$C$23:$G$27,MATCH(Prioritization!I58,'Subdecision matrices'!$B$23:$B$27,0),MATCH('CalcEng 2'!$P$6,'Subdecision matrices'!$C$22:$G$22,0)),0)</f>
        <v>0</v>
      </c>
      <c r="Q99" s="2">
        <f>_xlfn.IFERROR(INDEX('Subdecision matrices'!$C$31:$G$33,MATCH(Prioritization!J58,'Subdecision matrices'!$B$31:$B$33,0),MATCH('CalcEng 2'!$Q$6,'Subdecision matrices'!$C$30:$G$30,0)),0)</f>
        <v>0</v>
      </c>
      <c r="R99" s="2">
        <f>_xlfn.IFERROR(INDEX('Subdecision matrices'!$C$31:$G$33,MATCH(Prioritization!J58,'Subdecision matrices'!$B$31:$B$33,0),MATCH('CalcEng 2'!$R$6,'Subdecision matrices'!$C$30:$G$30,0)),0)</f>
        <v>0</v>
      </c>
      <c r="S99" s="2">
        <f>_xlfn.IFERROR(INDEX('Subdecision matrices'!$C$31:$G$33,MATCH(Prioritization!J58,'Subdecision matrices'!$B$31:$B$33,0),MATCH('CalcEng 2'!$S$6,'Subdecision matrices'!$C$30:$G$30,0)),0)</f>
        <v>0</v>
      </c>
      <c r="T99" s="2">
        <f>_xlfn.IFERROR(INDEX('Subdecision matrices'!$C$31:$G$33,MATCH(Prioritization!J58,'Subdecision matrices'!$B$31:$B$33,0),MATCH('CalcEng 2'!$T$6,'Subdecision matrices'!$C$30:$G$30,0)),0)</f>
        <v>0</v>
      </c>
      <c r="U99" s="2">
        <f>_xlfn.IFERROR(INDEX('Subdecision matrices'!$C$31:$G$33,MATCH(Prioritization!J58,'Subdecision matrices'!$B$31:$B$33,0),MATCH('CalcEng 2'!$U$6,'Subdecision matrices'!$C$30:$G$30,0)),0)</f>
        <v>0</v>
      </c>
      <c r="V99" s="2">
        <f>_xlfn.IFERROR(VLOOKUP(Prioritization!K58,'Subdecision matrices'!$A$37:$C$41,3,TRUE),0)</f>
        <v>0</v>
      </c>
      <c r="W99" s="2">
        <f>_xlfn.IFERROR(VLOOKUP(Prioritization!K58,'Subdecision matrices'!$A$37:$D$41,4),0)</f>
        <v>0</v>
      </c>
      <c r="X99" s="2">
        <f>_xlfn.IFERROR(VLOOKUP(Prioritization!K58,'Subdecision matrices'!$A$37:$E$41,5),0)</f>
        <v>0</v>
      </c>
      <c r="Y99" s="2">
        <f>_xlfn.IFERROR(VLOOKUP(Prioritization!K58,'Subdecision matrices'!$A$37:$F$41,6),0)</f>
        <v>0</v>
      </c>
      <c r="Z99" s="2">
        <f>_xlfn.IFERROR(VLOOKUP(Prioritization!K58,'Subdecision matrices'!$A$37:$G$41,7),0)</f>
        <v>0</v>
      </c>
      <c r="AA99" s="2">
        <f>_xlfn.IFERROR(INDEX('Subdecision matrices'!$K$8:$O$11,MATCH(Prioritization!L58,'Subdecision matrices'!$J$8:$J$11,0),MATCH('CalcEng 2'!$AA$6,'Subdecision matrices'!$K$7:$O$7,0)),0)</f>
        <v>0</v>
      </c>
      <c r="AB99" s="2">
        <f>_xlfn.IFERROR(INDEX('Subdecision matrices'!$K$8:$O$11,MATCH(Prioritization!L58,'Subdecision matrices'!$J$8:$J$11,0),MATCH('CalcEng 2'!$AB$6,'Subdecision matrices'!$K$7:$O$7,0)),0)</f>
        <v>0</v>
      </c>
      <c r="AC99" s="2">
        <f>_xlfn.IFERROR(INDEX('Subdecision matrices'!$K$8:$O$11,MATCH(Prioritization!L58,'Subdecision matrices'!$J$8:$J$11,0),MATCH('CalcEng 2'!$AC$6,'Subdecision matrices'!$K$7:$O$7,0)),0)</f>
        <v>0</v>
      </c>
      <c r="AD99" s="2">
        <f>_xlfn.IFERROR(INDEX('Subdecision matrices'!$K$8:$O$11,MATCH(Prioritization!L58,'Subdecision matrices'!$J$8:$J$11,0),MATCH('CalcEng 2'!$AD$6,'Subdecision matrices'!$K$7:$O$7,0)),0)</f>
        <v>0</v>
      </c>
      <c r="AE99" s="2">
        <f>_xlfn.IFERROR(INDEX('Subdecision matrices'!$K$8:$O$11,MATCH(Prioritization!L58,'Subdecision matrices'!$J$8:$J$11,0),MATCH('CalcEng 2'!$AE$6,'Subdecision matrices'!$K$7:$O$7,0)),0)</f>
        <v>0</v>
      </c>
      <c r="AF99" s="2">
        <f>_xlfn.IFERROR(VLOOKUP(Prioritization!M58,'Subdecision matrices'!$I$15:$K$17,3,TRUE),0)</f>
        <v>0</v>
      </c>
      <c r="AG99" s="2">
        <f>_xlfn.IFERROR(VLOOKUP(Prioritization!M58,'Subdecision matrices'!$I$15:$L$17,4,TRUE),0)</f>
        <v>0</v>
      </c>
      <c r="AH99" s="2">
        <f>_xlfn.IFERROR(VLOOKUP(Prioritization!M58,'Subdecision matrices'!$I$15:$M$17,5,TRUE),0)</f>
        <v>0</v>
      </c>
      <c r="AI99" s="2">
        <f>_xlfn.IFERROR(VLOOKUP(Prioritization!M58,'Subdecision matrices'!$I$15:$N$17,6,TRUE),0)</f>
        <v>0</v>
      </c>
      <c r="AJ99" s="2">
        <f>_xlfn.IFERROR(VLOOKUP(Prioritization!M58,'Subdecision matrices'!$I$15:$O$17,7,TRUE),0)</f>
        <v>0</v>
      </c>
      <c r="AK99" s="2">
        <f>_xlfn.IFERROR(INDEX('Subdecision matrices'!$K$22:$O$24,MATCH(Prioritization!N58,'Subdecision matrices'!$J$22:$J$24,0),MATCH($AK$6,'Subdecision matrices'!$K$21:$O$21,0)),0)</f>
        <v>0</v>
      </c>
      <c r="AL99" s="2">
        <f>_xlfn.IFERROR(INDEX('Subdecision matrices'!$K$22:$O$24,MATCH(Prioritization!N58,'Subdecision matrices'!$J$22:$J$24,0),MATCH($AL$6,'Subdecision matrices'!$K$21:$O$21,0)),0)</f>
        <v>0</v>
      </c>
      <c r="AM99" s="2">
        <f>_xlfn.IFERROR(INDEX('Subdecision matrices'!$K$22:$O$24,MATCH(Prioritization!N58,'Subdecision matrices'!$J$22:$J$24,0),MATCH($AM$6,'Subdecision matrices'!$K$21:$O$21,0)),0)</f>
        <v>0</v>
      </c>
      <c r="AN99" s="2">
        <f>_xlfn.IFERROR(INDEX('Subdecision matrices'!$K$22:$O$24,MATCH(Prioritization!N58,'Subdecision matrices'!$J$22:$J$24,0),MATCH($AN$6,'Subdecision matrices'!$K$21:$O$21,0)),0)</f>
        <v>0</v>
      </c>
      <c r="AO99" s="2">
        <f>_xlfn.IFERROR(INDEX('Subdecision matrices'!$K$22:$O$24,MATCH(Prioritization!N58,'Subdecision matrices'!$J$22:$J$24,0),MATCH($AO$6,'Subdecision matrices'!$K$21:$O$21,0)),0)</f>
        <v>0</v>
      </c>
      <c r="AP99" s="2">
        <f>_xlfn.IFERROR(INDEX('Subdecision matrices'!$K$27:$O$30,MATCH(Prioritization!O58,'Subdecision matrices'!$J$27:$J$30,0),MATCH('CalcEng 2'!$AP$6,'Subdecision matrices'!$K$27:$O$27,0)),0)</f>
        <v>0</v>
      </c>
      <c r="AQ99" s="2">
        <f>_xlfn.IFERROR(INDEX('Subdecision matrices'!$K$27:$O$30,MATCH(Prioritization!O58,'Subdecision matrices'!$J$27:$J$30,0),MATCH('CalcEng 2'!$AQ$6,'Subdecision matrices'!$K$27:$O$27,0)),0)</f>
        <v>0</v>
      </c>
      <c r="AR99" s="2">
        <f>_xlfn.IFERROR(INDEX('Subdecision matrices'!$K$27:$O$30,MATCH(Prioritization!O58,'Subdecision matrices'!$J$27:$J$30,0),MATCH('CalcEng 2'!$AR$6,'Subdecision matrices'!$K$27:$O$27,0)),0)</f>
        <v>0</v>
      </c>
      <c r="AS99" s="2">
        <f>_xlfn.IFERROR(INDEX('Subdecision matrices'!$K$27:$O$30,MATCH(Prioritization!O58,'Subdecision matrices'!$J$27:$J$30,0),MATCH('CalcEng 2'!$AS$6,'Subdecision matrices'!$K$27:$O$27,0)),0)</f>
        <v>0</v>
      </c>
      <c r="AT99" s="2">
        <f>_xlfn.IFERROR(INDEX('Subdecision matrices'!$K$27:$O$30,MATCH(Prioritization!O58,'Subdecision matrices'!$J$27:$J$30,0),MATCH('CalcEng 2'!$AT$6,'Subdecision matrices'!$K$27:$O$27,0)),0)</f>
        <v>0</v>
      </c>
      <c r="AU99" s="2">
        <f>_xlfn.IFERROR(INDEX('Subdecision matrices'!$K$34:$O$36,MATCH(Prioritization!P58,'Subdecision matrices'!$J$34:$J$36,0),MATCH('CalcEng 2'!$AU$6,'Subdecision matrices'!$K$33:$O$33,0)),0)</f>
        <v>0</v>
      </c>
      <c r="AV99" s="2">
        <f>_xlfn.IFERROR(INDEX('Subdecision matrices'!$K$34:$O$36,MATCH(Prioritization!P58,'Subdecision matrices'!$J$34:$J$36,0),MATCH('CalcEng 2'!$AV$6,'Subdecision matrices'!$K$33:$O$33,0)),0)</f>
        <v>0</v>
      </c>
      <c r="AW99" s="2">
        <f>_xlfn.IFERROR(INDEX('Subdecision matrices'!$K$34:$O$36,MATCH(Prioritization!P58,'Subdecision matrices'!$J$34:$J$36,0),MATCH('CalcEng 2'!$AW$6,'Subdecision matrices'!$K$33:$O$33,0)),0)</f>
        <v>0</v>
      </c>
      <c r="AX99" s="2">
        <f>_xlfn.IFERROR(INDEX('Subdecision matrices'!$K$34:$O$36,MATCH(Prioritization!P58,'Subdecision matrices'!$J$34:$J$36,0),MATCH('CalcEng 2'!$AX$6,'Subdecision matrices'!$K$33:$O$33,0)),0)</f>
        <v>0</v>
      </c>
      <c r="AY99" s="2">
        <f>_xlfn.IFERROR(INDEX('Subdecision matrices'!$K$34:$O$36,MATCH(Prioritization!P58,'Subdecision matrices'!$J$34:$J$36,0),MATCH('CalcEng 2'!$AY$6,'Subdecision matrices'!$K$33:$O$33,0)),0)</f>
        <v>0</v>
      </c>
      <c r="AZ99" s="2"/>
      <c r="BA99" s="2"/>
      <c r="BB99" s="110">
        <f aca="true" t="shared" si="258" ref="BB99">((B99*B100)+(G99*G100)+(L99*L100)+(Q99*Q100)+(V99*V100)+(AA99*AA100)+(AF100*AF99)+(AK99*AK100)+(AP99*AP100)+(AU99*AU100))*10</f>
        <v>0</v>
      </c>
      <c r="BC99" s="110">
        <f aca="true" t="shared" si="259" ref="BC99">((C99*C100)+(H99*H100)+(M99*M100)+(R99*R100)+(W99*W100)+(AB99*AB100)+(AG100*AG99)+(AL99*AL100)+(AQ99*AQ100)+(AV99*AV100))*10</f>
        <v>0</v>
      </c>
      <c r="BD99" s="110">
        <f aca="true" t="shared" si="260" ref="BD99">((D99*D100)+(I99*I100)+(N99*N100)+(S99*S100)+(X99*X100)+(AC99*AC100)+(AH100*AH99)+(AM99*AM100)+(AR99*AR100)+(AW99*AW100))*10</f>
        <v>0</v>
      </c>
      <c r="BE99" s="110">
        <f aca="true" t="shared" si="261" ref="BE99">((E99*E100)+(J99*J100)+(O99*O100)+(T99*T100)+(Y99*Y100)+(AD99*AD100)+(AI100*AI99)+(AN99*AN100)+(AS99*AS100)+(AX99*AX100))*10</f>
        <v>0</v>
      </c>
      <c r="BF99" s="110">
        <f aca="true" t="shared" si="262" ref="BF99">((F99*F100)+(K99*K100)+(P99*P100)+(U99*U100)+(Z99*Z100)+(AE99*AE100)+(AJ100*AJ99)+(AO99*AO100)+(AT99*AT100)+(AY99*AY100))*10</f>
        <v>0</v>
      </c>
    </row>
    <row r="100" spans="1:58" ht="15.75" thickBot="1">
      <c r="A100" s="94"/>
      <c r="B100" s="5">
        <f>'Subdecision matrices'!$S$12</f>
        <v>0.1</v>
      </c>
      <c r="C100" s="5">
        <f>'Subdecision matrices'!$S$13</f>
        <v>0.1</v>
      </c>
      <c r="D100" s="5">
        <f>'Subdecision matrices'!$S$14</f>
        <v>0.1</v>
      </c>
      <c r="E100" s="5">
        <f>'Subdecision matrices'!$S$15</f>
        <v>0.1</v>
      </c>
      <c r="F100" s="5">
        <f>'Subdecision matrices'!$S$16</f>
        <v>0.1</v>
      </c>
      <c r="G100" s="5">
        <f>'Subdecision matrices'!$T$12</f>
        <v>0.1</v>
      </c>
      <c r="H100" s="5">
        <f>'Subdecision matrices'!$T$13</f>
        <v>0.1</v>
      </c>
      <c r="I100" s="5">
        <f>'Subdecision matrices'!$T$14</f>
        <v>0.1</v>
      </c>
      <c r="J100" s="5">
        <f>'Subdecision matrices'!$T$15</f>
        <v>0.1</v>
      </c>
      <c r="K100" s="5">
        <f>'Subdecision matrices'!$T$16</f>
        <v>0.1</v>
      </c>
      <c r="L100" s="5">
        <f>'Subdecision matrices'!$U$12</f>
        <v>0.05</v>
      </c>
      <c r="M100" s="5">
        <f>'Subdecision matrices'!$U$13</f>
        <v>0.05</v>
      </c>
      <c r="N100" s="5">
        <f>'Subdecision matrices'!$U$14</f>
        <v>0.05</v>
      </c>
      <c r="O100" s="5">
        <f>'Subdecision matrices'!$U$15</f>
        <v>0.05</v>
      </c>
      <c r="P100" s="5">
        <f>'Subdecision matrices'!$U$16</f>
        <v>0.05</v>
      </c>
      <c r="Q100" s="5">
        <f>'Subdecision matrices'!$V$12</f>
        <v>0.1</v>
      </c>
      <c r="R100" s="5">
        <f>'Subdecision matrices'!$V$13</f>
        <v>0.1</v>
      </c>
      <c r="S100" s="5">
        <f>'Subdecision matrices'!$V$14</f>
        <v>0.1</v>
      </c>
      <c r="T100" s="5">
        <f>'Subdecision matrices'!$V$15</f>
        <v>0.1</v>
      </c>
      <c r="U100" s="5">
        <f>'Subdecision matrices'!$V$16</f>
        <v>0.1</v>
      </c>
      <c r="V100" s="5">
        <f>'Subdecision matrices'!$W$12</f>
        <v>0.1</v>
      </c>
      <c r="W100" s="5">
        <f>'Subdecision matrices'!$W$13</f>
        <v>0.1</v>
      </c>
      <c r="X100" s="5">
        <f>'Subdecision matrices'!$W$14</f>
        <v>0.1</v>
      </c>
      <c r="Y100" s="5">
        <f>'Subdecision matrices'!$W$15</f>
        <v>0.1</v>
      </c>
      <c r="Z100" s="5">
        <f>'Subdecision matrices'!$W$16</f>
        <v>0.1</v>
      </c>
      <c r="AA100" s="5">
        <f>'Subdecision matrices'!$X$12</f>
        <v>0.05</v>
      </c>
      <c r="AB100" s="5">
        <f>'Subdecision matrices'!$X$13</f>
        <v>0.1</v>
      </c>
      <c r="AC100" s="5">
        <f>'Subdecision matrices'!$X$14</f>
        <v>0.1</v>
      </c>
      <c r="AD100" s="5">
        <f>'Subdecision matrices'!$X$15</f>
        <v>0.1</v>
      </c>
      <c r="AE100" s="5">
        <f>'Subdecision matrices'!$X$16</f>
        <v>0.1</v>
      </c>
      <c r="AF100" s="5">
        <f>'Subdecision matrices'!$Y$12</f>
        <v>0.1</v>
      </c>
      <c r="AG100" s="5">
        <f>'Subdecision matrices'!$Y$13</f>
        <v>0.1</v>
      </c>
      <c r="AH100" s="5">
        <f>'Subdecision matrices'!$Y$14</f>
        <v>0.1</v>
      </c>
      <c r="AI100" s="5">
        <f>'Subdecision matrices'!$Y$15</f>
        <v>0.05</v>
      </c>
      <c r="AJ100" s="5">
        <f>'Subdecision matrices'!$Y$16</f>
        <v>0.05</v>
      </c>
      <c r="AK100" s="5">
        <f>'Subdecision matrices'!$Z$12</f>
        <v>0.15</v>
      </c>
      <c r="AL100" s="5">
        <f>'Subdecision matrices'!$Z$13</f>
        <v>0.15</v>
      </c>
      <c r="AM100" s="5">
        <f>'Subdecision matrices'!$Z$14</f>
        <v>0.15</v>
      </c>
      <c r="AN100" s="5">
        <f>'Subdecision matrices'!$Z$15</f>
        <v>0.15</v>
      </c>
      <c r="AO100" s="5">
        <f>'Subdecision matrices'!$Z$16</f>
        <v>0.15</v>
      </c>
      <c r="AP100" s="5">
        <f>'Subdecision matrices'!$AA$12</f>
        <v>0.1</v>
      </c>
      <c r="AQ100" s="5">
        <f>'Subdecision matrices'!$AA$13</f>
        <v>0.1</v>
      </c>
      <c r="AR100" s="5">
        <f>'Subdecision matrices'!$AA$14</f>
        <v>0.1</v>
      </c>
      <c r="AS100" s="5">
        <f>'Subdecision matrices'!$AA$15</f>
        <v>0.1</v>
      </c>
      <c r="AT100" s="5">
        <f>'Subdecision matrices'!$AA$16</f>
        <v>0.15</v>
      </c>
      <c r="AU100" s="5">
        <f>'Subdecision matrices'!$AB$12</f>
        <v>0.15</v>
      </c>
      <c r="AV100" s="5">
        <f>'Subdecision matrices'!$AB$13</f>
        <v>0.1</v>
      </c>
      <c r="AW100" s="5">
        <f>'Subdecision matrices'!$AB$14</f>
        <v>0.1</v>
      </c>
      <c r="AX100" s="5">
        <f>'Subdecision matrices'!$AB$15</f>
        <v>0.15</v>
      </c>
      <c r="AY100" s="5">
        <f>'Subdecision matrices'!$AB$16</f>
        <v>0.1</v>
      </c>
      <c r="AZ100" s="3">
        <f aca="true" t="shared" si="263" ref="AZ100">SUM(L100:AY100)</f>
        <v>4</v>
      </c>
      <c r="BA100" s="3"/>
      <c r="BB100" s="111"/>
      <c r="BC100" s="111"/>
      <c r="BD100" s="111"/>
      <c r="BE100" s="111"/>
      <c r="BF100" s="111"/>
    </row>
    <row r="101" spans="1:58" ht="15">
      <c r="A101" s="94">
        <v>48</v>
      </c>
      <c r="B101" s="19">
        <f>_xlfn.IFERROR(VLOOKUP(Prioritization!G59,'Subdecision matrices'!$B$7:$C$8,2,TRUE),0)</f>
        <v>0</v>
      </c>
      <c r="C101" s="19">
        <f>_xlfn.IFERROR(VLOOKUP(Prioritization!G59,'Subdecision matrices'!$B$7:$D$8,3,TRUE),0)</f>
        <v>0</v>
      </c>
      <c r="D101" s="19">
        <f>_xlfn.IFERROR(VLOOKUP(Prioritization!G59,'Subdecision matrices'!$B$7:$E$8,4,TRUE),0)</f>
        <v>0</v>
      </c>
      <c r="E101" s="19">
        <f>_xlfn.IFERROR(VLOOKUP(Prioritization!G59,'Subdecision matrices'!$B$7:$F$8,5,TRUE),0)</f>
        <v>0</v>
      </c>
      <c r="F101" s="19">
        <f>_xlfn.IFERROR(VLOOKUP(Prioritization!G59,'Subdecision matrices'!$B$7:$G$8,6,TRUE),0)</f>
        <v>0</v>
      </c>
      <c r="G101" s="14">
        <f>VLOOKUP(Prioritization!$H$59,'Subdecision matrices'!$B$12:$C$19,2,TRUE)</f>
        <v>0</v>
      </c>
      <c r="H101" s="14">
        <f>VLOOKUP(Prioritization!$H$59,'Subdecision matrices'!$B$12:$D$19,3,TRUE)</f>
        <v>0</v>
      </c>
      <c r="I101" s="14">
        <f>VLOOKUP(Prioritization!$H$59,'Subdecision matrices'!$B$12:$E$19,4,TRUE)</f>
        <v>0</v>
      </c>
      <c r="J101" s="14">
        <f>VLOOKUP(Prioritization!$H$59,'Subdecision matrices'!$B$12:$F$19,5,TRUE)</f>
        <v>0</v>
      </c>
      <c r="K101" s="14">
        <f>VLOOKUP(Prioritization!$H$59,'Subdecision matrices'!$B$12:$G$19,6,TRUE)</f>
        <v>0</v>
      </c>
      <c r="L101" s="2">
        <f>_xlfn.IFERROR(INDEX('Subdecision matrices'!$C$23:$G$27,MATCH(Prioritization!I59,'Subdecision matrices'!$B$23:$B$27,0),MATCH('CalcEng 2'!$L$6,'Subdecision matrices'!$C$22:$G$22,0)),0)</f>
        <v>0</v>
      </c>
      <c r="M101" s="2">
        <f>_xlfn.IFERROR(INDEX('Subdecision matrices'!$C$23:$G$27,MATCH(Prioritization!I59,'Subdecision matrices'!$B$23:$B$27,0),MATCH('CalcEng 2'!$M$6,'Subdecision matrices'!$C$30:$G$30,0)),0)</f>
        <v>0</v>
      </c>
      <c r="N101" s="2">
        <f>_xlfn.IFERROR(INDEX('Subdecision matrices'!$C$23:$G$27,MATCH(Prioritization!I59,'Subdecision matrices'!$B$23:$B$27,0),MATCH('CalcEng 2'!$N$6,'Subdecision matrices'!$C$22:$G$22,0)),0)</f>
        <v>0</v>
      </c>
      <c r="O101" s="2">
        <f>_xlfn.IFERROR(INDEX('Subdecision matrices'!$C$23:$G$27,MATCH(Prioritization!I59,'Subdecision matrices'!$B$23:$B$27,0),MATCH('CalcEng 2'!$O$6,'Subdecision matrices'!$C$22:$G$22,0)),0)</f>
        <v>0</v>
      </c>
      <c r="P101" s="2">
        <f>_xlfn.IFERROR(INDEX('Subdecision matrices'!$C$23:$G$27,MATCH(Prioritization!I59,'Subdecision matrices'!$B$23:$B$27,0),MATCH('CalcEng 2'!$P$6,'Subdecision matrices'!$C$22:$G$22,0)),0)</f>
        <v>0</v>
      </c>
      <c r="Q101" s="2">
        <f>_xlfn.IFERROR(INDEX('Subdecision matrices'!$C$31:$G$33,MATCH(Prioritization!J59,'Subdecision matrices'!$B$31:$B$33,0),MATCH('CalcEng 2'!$Q$6,'Subdecision matrices'!$C$30:$G$30,0)),0)</f>
        <v>0</v>
      </c>
      <c r="R101" s="2">
        <f>_xlfn.IFERROR(INDEX('Subdecision matrices'!$C$31:$G$33,MATCH(Prioritization!J59,'Subdecision matrices'!$B$31:$B$33,0),MATCH('CalcEng 2'!$R$6,'Subdecision matrices'!$C$30:$G$30,0)),0)</f>
        <v>0</v>
      </c>
      <c r="S101" s="2">
        <f>_xlfn.IFERROR(INDEX('Subdecision matrices'!$C$31:$G$33,MATCH(Prioritization!J59,'Subdecision matrices'!$B$31:$B$33,0),MATCH('CalcEng 2'!$S$6,'Subdecision matrices'!$C$30:$G$30,0)),0)</f>
        <v>0</v>
      </c>
      <c r="T101" s="2">
        <f>_xlfn.IFERROR(INDEX('Subdecision matrices'!$C$31:$G$33,MATCH(Prioritization!J59,'Subdecision matrices'!$B$31:$B$33,0),MATCH('CalcEng 2'!$T$6,'Subdecision matrices'!$C$30:$G$30,0)),0)</f>
        <v>0</v>
      </c>
      <c r="U101" s="2">
        <f>_xlfn.IFERROR(INDEX('Subdecision matrices'!$C$31:$G$33,MATCH(Prioritization!J59,'Subdecision matrices'!$B$31:$B$33,0),MATCH('CalcEng 2'!$U$6,'Subdecision matrices'!$C$30:$G$30,0)),0)</f>
        <v>0</v>
      </c>
      <c r="V101" s="2">
        <f>_xlfn.IFERROR(VLOOKUP(Prioritization!K59,'Subdecision matrices'!$A$37:$C$41,3,TRUE),0)</f>
        <v>0</v>
      </c>
      <c r="W101" s="2">
        <f>_xlfn.IFERROR(VLOOKUP(Prioritization!K59,'Subdecision matrices'!$A$37:$D$41,4),0)</f>
        <v>0</v>
      </c>
      <c r="X101" s="2">
        <f>_xlfn.IFERROR(VLOOKUP(Prioritization!K59,'Subdecision matrices'!$A$37:$E$41,5),0)</f>
        <v>0</v>
      </c>
      <c r="Y101" s="2">
        <f>_xlfn.IFERROR(VLOOKUP(Prioritization!K59,'Subdecision matrices'!$A$37:$F$41,6),0)</f>
        <v>0</v>
      </c>
      <c r="Z101" s="2">
        <f>_xlfn.IFERROR(VLOOKUP(Prioritization!K59,'Subdecision matrices'!$A$37:$G$41,7),0)</f>
        <v>0</v>
      </c>
      <c r="AA101" s="2">
        <f>_xlfn.IFERROR(INDEX('Subdecision matrices'!$K$8:$O$11,MATCH(Prioritization!L59,'Subdecision matrices'!$J$8:$J$11,0),MATCH('CalcEng 2'!$AA$6,'Subdecision matrices'!$K$7:$O$7,0)),0)</f>
        <v>0</v>
      </c>
      <c r="AB101" s="2">
        <f>_xlfn.IFERROR(INDEX('Subdecision matrices'!$K$8:$O$11,MATCH(Prioritization!L59,'Subdecision matrices'!$J$8:$J$11,0),MATCH('CalcEng 2'!$AB$6,'Subdecision matrices'!$K$7:$O$7,0)),0)</f>
        <v>0</v>
      </c>
      <c r="AC101" s="2">
        <f>_xlfn.IFERROR(INDEX('Subdecision matrices'!$K$8:$O$11,MATCH(Prioritization!L59,'Subdecision matrices'!$J$8:$J$11,0),MATCH('CalcEng 2'!$AC$6,'Subdecision matrices'!$K$7:$O$7,0)),0)</f>
        <v>0</v>
      </c>
      <c r="AD101" s="2">
        <f>_xlfn.IFERROR(INDEX('Subdecision matrices'!$K$8:$O$11,MATCH(Prioritization!L59,'Subdecision matrices'!$J$8:$J$11,0),MATCH('CalcEng 2'!$AD$6,'Subdecision matrices'!$K$7:$O$7,0)),0)</f>
        <v>0</v>
      </c>
      <c r="AE101" s="2">
        <f>_xlfn.IFERROR(INDEX('Subdecision matrices'!$K$8:$O$11,MATCH(Prioritization!L59,'Subdecision matrices'!$J$8:$J$11,0),MATCH('CalcEng 2'!$AE$6,'Subdecision matrices'!$K$7:$O$7,0)),0)</f>
        <v>0</v>
      </c>
      <c r="AF101" s="2">
        <f>_xlfn.IFERROR(VLOOKUP(Prioritization!M59,'Subdecision matrices'!$I$15:$K$17,3,TRUE),0)</f>
        <v>0</v>
      </c>
      <c r="AG101" s="2">
        <f>_xlfn.IFERROR(VLOOKUP(Prioritization!M59,'Subdecision matrices'!$I$15:$L$17,4,TRUE),0)</f>
        <v>0</v>
      </c>
      <c r="AH101" s="2">
        <f>_xlfn.IFERROR(VLOOKUP(Prioritization!M59,'Subdecision matrices'!$I$15:$M$17,5,TRUE),0)</f>
        <v>0</v>
      </c>
      <c r="AI101" s="2">
        <f>_xlfn.IFERROR(VLOOKUP(Prioritization!M59,'Subdecision matrices'!$I$15:$N$17,6,TRUE),0)</f>
        <v>0</v>
      </c>
      <c r="AJ101" s="2">
        <f>_xlfn.IFERROR(VLOOKUP(Prioritization!M59,'Subdecision matrices'!$I$15:$O$17,7,TRUE),0)</f>
        <v>0</v>
      </c>
      <c r="AK101" s="2">
        <f>_xlfn.IFERROR(INDEX('Subdecision matrices'!$K$22:$O$24,MATCH(Prioritization!N59,'Subdecision matrices'!$J$22:$J$24,0),MATCH($AK$6,'Subdecision matrices'!$K$21:$O$21,0)),0)</f>
        <v>0</v>
      </c>
      <c r="AL101" s="2">
        <f>_xlfn.IFERROR(INDEX('Subdecision matrices'!$K$22:$O$24,MATCH(Prioritization!N59,'Subdecision matrices'!$J$22:$J$24,0),MATCH($AL$6,'Subdecision matrices'!$K$21:$O$21,0)),0)</f>
        <v>0</v>
      </c>
      <c r="AM101" s="2">
        <f>_xlfn.IFERROR(INDEX('Subdecision matrices'!$K$22:$O$24,MATCH(Prioritization!N59,'Subdecision matrices'!$J$22:$J$24,0),MATCH($AM$6,'Subdecision matrices'!$K$21:$O$21,0)),0)</f>
        <v>0</v>
      </c>
      <c r="AN101" s="2">
        <f>_xlfn.IFERROR(INDEX('Subdecision matrices'!$K$22:$O$24,MATCH(Prioritization!N59,'Subdecision matrices'!$J$22:$J$24,0),MATCH($AN$6,'Subdecision matrices'!$K$21:$O$21,0)),0)</f>
        <v>0</v>
      </c>
      <c r="AO101" s="2">
        <f>_xlfn.IFERROR(INDEX('Subdecision matrices'!$K$22:$O$24,MATCH(Prioritization!N59,'Subdecision matrices'!$J$22:$J$24,0),MATCH($AO$6,'Subdecision matrices'!$K$21:$O$21,0)),0)</f>
        <v>0</v>
      </c>
      <c r="AP101" s="2">
        <f>_xlfn.IFERROR(INDEX('Subdecision matrices'!$K$27:$O$30,MATCH(Prioritization!O59,'Subdecision matrices'!$J$27:$J$30,0),MATCH('CalcEng 2'!$AP$6,'Subdecision matrices'!$K$27:$O$27,0)),0)</f>
        <v>0</v>
      </c>
      <c r="AQ101" s="2">
        <f>_xlfn.IFERROR(INDEX('Subdecision matrices'!$K$27:$O$30,MATCH(Prioritization!O59,'Subdecision matrices'!$J$27:$J$30,0),MATCH('CalcEng 2'!$AQ$6,'Subdecision matrices'!$K$27:$O$27,0)),0)</f>
        <v>0</v>
      </c>
      <c r="AR101" s="2">
        <f>_xlfn.IFERROR(INDEX('Subdecision matrices'!$K$27:$O$30,MATCH(Prioritization!O59,'Subdecision matrices'!$J$27:$J$30,0),MATCH('CalcEng 2'!$AR$6,'Subdecision matrices'!$K$27:$O$27,0)),0)</f>
        <v>0</v>
      </c>
      <c r="AS101" s="2">
        <f>_xlfn.IFERROR(INDEX('Subdecision matrices'!$K$27:$O$30,MATCH(Prioritization!O59,'Subdecision matrices'!$J$27:$J$30,0),MATCH('CalcEng 2'!$AS$6,'Subdecision matrices'!$K$27:$O$27,0)),0)</f>
        <v>0</v>
      </c>
      <c r="AT101" s="2">
        <f>_xlfn.IFERROR(INDEX('Subdecision matrices'!$K$27:$O$30,MATCH(Prioritization!O59,'Subdecision matrices'!$J$27:$J$30,0),MATCH('CalcEng 2'!$AT$6,'Subdecision matrices'!$K$27:$O$27,0)),0)</f>
        <v>0</v>
      </c>
      <c r="AU101" s="2">
        <f>_xlfn.IFERROR(INDEX('Subdecision matrices'!$K$34:$O$36,MATCH(Prioritization!P59,'Subdecision matrices'!$J$34:$J$36,0),MATCH('CalcEng 2'!$AU$6,'Subdecision matrices'!$K$33:$O$33,0)),0)</f>
        <v>0</v>
      </c>
      <c r="AV101" s="2">
        <f>_xlfn.IFERROR(INDEX('Subdecision matrices'!$K$34:$O$36,MATCH(Prioritization!P59,'Subdecision matrices'!$J$34:$J$36,0),MATCH('CalcEng 2'!$AV$6,'Subdecision matrices'!$K$33:$O$33,0)),0)</f>
        <v>0</v>
      </c>
      <c r="AW101" s="2">
        <f>_xlfn.IFERROR(INDEX('Subdecision matrices'!$K$34:$O$36,MATCH(Prioritization!P59,'Subdecision matrices'!$J$34:$J$36,0),MATCH('CalcEng 2'!$AW$6,'Subdecision matrices'!$K$33:$O$33,0)),0)</f>
        <v>0</v>
      </c>
      <c r="AX101" s="2">
        <f>_xlfn.IFERROR(INDEX('Subdecision matrices'!$K$34:$O$36,MATCH(Prioritization!P59,'Subdecision matrices'!$J$34:$J$36,0),MATCH('CalcEng 2'!$AX$6,'Subdecision matrices'!$K$33:$O$33,0)),0)</f>
        <v>0</v>
      </c>
      <c r="AY101" s="2">
        <f>_xlfn.IFERROR(INDEX('Subdecision matrices'!$K$34:$O$36,MATCH(Prioritization!P59,'Subdecision matrices'!$J$34:$J$36,0),MATCH('CalcEng 2'!$AY$6,'Subdecision matrices'!$K$33:$O$33,0)),0)</f>
        <v>0</v>
      </c>
      <c r="AZ101" s="2"/>
      <c r="BA101" s="2"/>
      <c r="BB101" s="110">
        <f aca="true" t="shared" si="264" ref="BB101">((B101*B102)+(G101*G102)+(L101*L102)+(Q101*Q102)+(V101*V102)+(AA101*AA102)+(AF102*AF101)+(AK101*AK102)+(AP101*AP102)+(AU101*AU102))*10</f>
        <v>0</v>
      </c>
      <c r="BC101" s="110">
        <f aca="true" t="shared" si="265" ref="BC101">((C101*C102)+(H101*H102)+(M101*M102)+(R101*R102)+(W101*W102)+(AB101*AB102)+(AG102*AG101)+(AL101*AL102)+(AQ101*AQ102)+(AV101*AV102))*10</f>
        <v>0</v>
      </c>
      <c r="BD101" s="110">
        <f aca="true" t="shared" si="266" ref="BD101">((D101*D102)+(I101*I102)+(N101*N102)+(S101*S102)+(X101*X102)+(AC101*AC102)+(AH102*AH101)+(AM101*AM102)+(AR101*AR102)+(AW101*AW102))*10</f>
        <v>0</v>
      </c>
      <c r="BE101" s="110">
        <f aca="true" t="shared" si="267" ref="BE101">((E101*E102)+(J101*J102)+(O101*O102)+(T101*T102)+(Y101*Y102)+(AD101*AD102)+(AI102*AI101)+(AN101*AN102)+(AS101*AS102)+(AX101*AX102))*10</f>
        <v>0</v>
      </c>
      <c r="BF101" s="110">
        <f aca="true" t="shared" si="268" ref="BF101">((F101*F102)+(K101*K102)+(P101*P102)+(U101*U102)+(Z101*Z102)+(AE101*AE102)+(AJ102*AJ101)+(AO101*AO102)+(AT101*AT102)+(AY101*AY102))*10</f>
        <v>0</v>
      </c>
    </row>
    <row r="102" spans="1:58" ht="15.75" thickBot="1">
      <c r="A102" s="94"/>
      <c r="B102" s="5">
        <f>'Subdecision matrices'!$S$12</f>
        <v>0.1</v>
      </c>
      <c r="C102" s="5">
        <f>'Subdecision matrices'!$S$13</f>
        <v>0.1</v>
      </c>
      <c r="D102" s="5">
        <f>'Subdecision matrices'!$S$14</f>
        <v>0.1</v>
      </c>
      <c r="E102" s="5">
        <f>'Subdecision matrices'!$S$15</f>
        <v>0.1</v>
      </c>
      <c r="F102" s="5">
        <f>'Subdecision matrices'!$S$16</f>
        <v>0.1</v>
      </c>
      <c r="G102" s="5">
        <f>'Subdecision matrices'!$T$12</f>
        <v>0.1</v>
      </c>
      <c r="H102" s="5">
        <f>'Subdecision matrices'!$T$13</f>
        <v>0.1</v>
      </c>
      <c r="I102" s="5">
        <f>'Subdecision matrices'!$T$14</f>
        <v>0.1</v>
      </c>
      <c r="J102" s="5">
        <f>'Subdecision matrices'!$T$15</f>
        <v>0.1</v>
      </c>
      <c r="K102" s="5">
        <f>'Subdecision matrices'!$T$16</f>
        <v>0.1</v>
      </c>
      <c r="L102" s="5">
        <f>'Subdecision matrices'!$U$12</f>
        <v>0.05</v>
      </c>
      <c r="M102" s="5">
        <f>'Subdecision matrices'!$U$13</f>
        <v>0.05</v>
      </c>
      <c r="N102" s="5">
        <f>'Subdecision matrices'!$U$14</f>
        <v>0.05</v>
      </c>
      <c r="O102" s="5">
        <f>'Subdecision matrices'!$U$15</f>
        <v>0.05</v>
      </c>
      <c r="P102" s="5">
        <f>'Subdecision matrices'!$U$16</f>
        <v>0.05</v>
      </c>
      <c r="Q102" s="5">
        <f>'Subdecision matrices'!$V$12</f>
        <v>0.1</v>
      </c>
      <c r="R102" s="5">
        <f>'Subdecision matrices'!$V$13</f>
        <v>0.1</v>
      </c>
      <c r="S102" s="5">
        <f>'Subdecision matrices'!$V$14</f>
        <v>0.1</v>
      </c>
      <c r="T102" s="5">
        <f>'Subdecision matrices'!$V$15</f>
        <v>0.1</v>
      </c>
      <c r="U102" s="5">
        <f>'Subdecision matrices'!$V$16</f>
        <v>0.1</v>
      </c>
      <c r="V102" s="5">
        <f>'Subdecision matrices'!$W$12</f>
        <v>0.1</v>
      </c>
      <c r="W102" s="5">
        <f>'Subdecision matrices'!$W$13</f>
        <v>0.1</v>
      </c>
      <c r="X102" s="5">
        <f>'Subdecision matrices'!$W$14</f>
        <v>0.1</v>
      </c>
      <c r="Y102" s="5">
        <f>'Subdecision matrices'!$W$15</f>
        <v>0.1</v>
      </c>
      <c r="Z102" s="5">
        <f>'Subdecision matrices'!$W$16</f>
        <v>0.1</v>
      </c>
      <c r="AA102" s="5">
        <f>'Subdecision matrices'!$X$12</f>
        <v>0.05</v>
      </c>
      <c r="AB102" s="5">
        <f>'Subdecision matrices'!$X$13</f>
        <v>0.1</v>
      </c>
      <c r="AC102" s="5">
        <f>'Subdecision matrices'!$X$14</f>
        <v>0.1</v>
      </c>
      <c r="AD102" s="5">
        <f>'Subdecision matrices'!$X$15</f>
        <v>0.1</v>
      </c>
      <c r="AE102" s="5">
        <f>'Subdecision matrices'!$X$16</f>
        <v>0.1</v>
      </c>
      <c r="AF102" s="5">
        <f>'Subdecision matrices'!$Y$12</f>
        <v>0.1</v>
      </c>
      <c r="AG102" s="5">
        <f>'Subdecision matrices'!$Y$13</f>
        <v>0.1</v>
      </c>
      <c r="AH102" s="5">
        <f>'Subdecision matrices'!$Y$14</f>
        <v>0.1</v>
      </c>
      <c r="AI102" s="5">
        <f>'Subdecision matrices'!$Y$15</f>
        <v>0.05</v>
      </c>
      <c r="AJ102" s="5">
        <f>'Subdecision matrices'!$Y$16</f>
        <v>0.05</v>
      </c>
      <c r="AK102" s="5">
        <f>'Subdecision matrices'!$Z$12</f>
        <v>0.15</v>
      </c>
      <c r="AL102" s="5">
        <f>'Subdecision matrices'!$Z$13</f>
        <v>0.15</v>
      </c>
      <c r="AM102" s="5">
        <f>'Subdecision matrices'!$Z$14</f>
        <v>0.15</v>
      </c>
      <c r="AN102" s="5">
        <f>'Subdecision matrices'!$Z$15</f>
        <v>0.15</v>
      </c>
      <c r="AO102" s="5">
        <f>'Subdecision matrices'!$Z$16</f>
        <v>0.15</v>
      </c>
      <c r="AP102" s="5">
        <f>'Subdecision matrices'!$AA$12</f>
        <v>0.1</v>
      </c>
      <c r="AQ102" s="5">
        <f>'Subdecision matrices'!$AA$13</f>
        <v>0.1</v>
      </c>
      <c r="AR102" s="5">
        <f>'Subdecision matrices'!$AA$14</f>
        <v>0.1</v>
      </c>
      <c r="AS102" s="5">
        <f>'Subdecision matrices'!$AA$15</f>
        <v>0.1</v>
      </c>
      <c r="AT102" s="5">
        <f>'Subdecision matrices'!$AA$16</f>
        <v>0.15</v>
      </c>
      <c r="AU102" s="5">
        <f>'Subdecision matrices'!$AB$12</f>
        <v>0.15</v>
      </c>
      <c r="AV102" s="5">
        <f>'Subdecision matrices'!$AB$13</f>
        <v>0.1</v>
      </c>
      <c r="AW102" s="5">
        <f>'Subdecision matrices'!$AB$14</f>
        <v>0.1</v>
      </c>
      <c r="AX102" s="5">
        <f>'Subdecision matrices'!$AB$15</f>
        <v>0.15</v>
      </c>
      <c r="AY102" s="5">
        <f>'Subdecision matrices'!$AB$16</f>
        <v>0.1</v>
      </c>
      <c r="AZ102" s="3">
        <f aca="true" t="shared" si="269" ref="AZ102">SUM(L102:AY102)</f>
        <v>4</v>
      </c>
      <c r="BA102" s="3"/>
      <c r="BB102" s="111"/>
      <c r="BC102" s="111"/>
      <c r="BD102" s="111"/>
      <c r="BE102" s="111"/>
      <c r="BF102" s="111"/>
    </row>
    <row r="103" spans="1:58" ht="15">
      <c r="A103" s="94">
        <v>49</v>
      </c>
      <c r="B103" s="19">
        <f>_xlfn.IFERROR(VLOOKUP(Prioritization!G60,'Subdecision matrices'!$B$7:$C$8,2,TRUE),0)</f>
        <v>0</v>
      </c>
      <c r="C103" s="19">
        <f>_xlfn.IFERROR(VLOOKUP(Prioritization!G60,'Subdecision matrices'!$B$7:$D$8,3,TRUE),0)</f>
        <v>0</v>
      </c>
      <c r="D103" s="19">
        <f>_xlfn.IFERROR(VLOOKUP(Prioritization!G60,'Subdecision matrices'!$B$7:$E$8,4,TRUE),0)</f>
        <v>0</v>
      </c>
      <c r="E103" s="19">
        <f>_xlfn.IFERROR(VLOOKUP(Prioritization!G60,'Subdecision matrices'!$B$7:$F$8,5,TRUE),0)</f>
        <v>0</v>
      </c>
      <c r="F103" s="19">
        <f>_xlfn.IFERROR(VLOOKUP(Prioritization!G60,'Subdecision matrices'!$B$7:$G$8,6,TRUE),0)</f>
        <v>0</v>
      </c>
      <c r="G103" s="14">
        <f>VLOOKUP(Prioritization!$H$60,'Subdecision matrices'!$B$12:$C$19,2,TRUE)</f>
        <v>0</v>
      </c>
      <c r="H103" s="14">
        <f>VLOOKUP(Prioritization!$H$60,'Subdecision matrices'!$B$12:$D$19,3,TRUE)</f>
        <v>0</v>
      </c>
      <c r="I103" s="14">
        <f>VLOOKUP(Prioritization!$H$60,'Subdecision matrices'!$B$12:$E$19,4,TRUE)</f>
        <v>0</v>
      </c>
      <c r="J103" s="14">
        <f>VLOOKUP(Prioritization!$H$60,'Subdecision matrices'!$B$12:$F$19,5,TRUE)</f>
        <v>0</v>
      </c>
      <c r="K103" s="14">
        <f>VLOOKUP(Prioritization!$H$60,'Subdecision matrices'!$B$12:$G$19,6,TRUE)</f>
        <v>0</v>
      </c>
      <c r="L103" s="2">
        <f>_xlfn.IFERROR(INDEX('Subdecision matrices'!$C$23:$G$27,MATCH(Prioritization!I60,'Subdecision matrices'!$B$23:$B$27,0),MATCH('CalcEng 2'!$L$6,'Subdecision matrices'!$C$22:$G$22,0)),0)</f>
        <v>0</v>
      </c>
      <c r="M103" s="2">
        <f>_xlfn.IFERROR(INDEX('Subdecision matrices'!$C$23:$G$27,MATCH(Prioritization!I60,'Subdecision matrices'!$B$23:$B$27,0),MATCH('CalcEng 2'!$M$6,'Subdecision matrices'!$C$30:$G$30,0)),0)</f>
        <v>0</v>
      </c>
      <c r="N103" s="2">
        <f>_xlfn.IFERROR(INDEX('Subdecision matrices'!$C$23:$G$27,MATCH(Prioritization!I60,'Subdecision matrices'!$B$23:$B$27,0),MATCH('CalcEng 2'!$N$6,'Subdecision matrices'!$C$22:$G$22,0)),0)</f>
        <v>0</v>
      </c>
      <c r="O103" s="2">
        <f>_xlfn.IFERROR(INDEX('Subdecision matrices'!$C$23:$G$27,MATCH(Prioritization!I60,'Subdecision matrices'!$B$23:$B$27,0),MATCH('CalcEng 2'!$O$6,'Subdecision matrices'!$C$22:$G$22,0)),0)</f>
        <v>0</v>
      </c>
      <c r="P103" s="2">
        <f>_xlfn.IFERROR(INDEX('Subdecision matrices'!$C$23:$G$27,MATCH(Prioritization!I60,'Subdecision matrices'!$B$23:$B$27,0),MATCH('CalcEng 2'!$P$6,'Subdecision matrices'!$C$22:$G$22,0)),0)</f>
        <v>0</v>
      </c>
      <c r="Q103" s="2">
        <f>_xlfn.IFERROR(INDEX('Subdecision matrices'!$C$31:$G$33,MATCH(Prioritization!J60,'Subdecision matrices'!$B$31:$B$33,0),MATCH('CalcEng 2'!$Q$6,'Subdecision matrices'!$C$30:$G$30,0)),0)</f>
        <v>0</v>
      </c>
      <c r="R103" s="2">
        <f>_xlfn.IFERROR(INDEX('Subdecision matrices'!$C$31:$G$33,MATCH(Prioritization!J60,'Subdecision matrices'!$B$31:$B$33,0),MATCH('CalcEng 2'!$R$6,'Subdecision matrices'!$C$30:$G$30,0)),0)</f>
        <v>0</v>
      </c>
      <c r="S103" s="2">
        <f>_xlfn.IFERROR(INDEX('Subdecision matrices'!$C$31:$G$33,MATCH(Prioritization!J60,'Subdecision matrices'!$B$31:$B$33,0),MATCH('CalcEng 2'!$S$6,'Subdecision matrices'!$C$30:$G$30,0)),0)</f>
        <v>0</v>
      </c>
      <c r="T103" s="2">
        <f>_xlfn.IFERROR(INDEX('Subdecision matrices'!$C$31:$G$33,MATCH(Prioritization!J60,'Subdecision matrices'!$B$31:$B$33,0),MATCH('CalcEng 2'!$T$6,'Subdecision matrices'!$C$30:$G$30,0)),0)</f>
        <v>0</v>
      </c>
      <c r="U103" s="2">
        <f>_xlfn.IFERROR(INDEX('Subdecision matrices'!$C$31:$G$33,MATCH(Prioritization!J60,'Subdecision matrices'!$B$31:$B$33,0),MATCH('CalcEng 2'!$U$6,'Subdecision matrices'!$C$30:$G$30,0)),0)</f>
        <v>0</v>
      </c>
      <c r="V103" s="2">
        <f>_xlfn.IFERROR(VLOOKUP(Prioritization!K60,'Subdecision matrices'!$A$37:$C$41,3,TRUE),0)</f>
        <v>0</v>
      </c>
      <c r="W103" s="2">
        <f>_xlfn.IFERROR(VLOOKUP(Prioritization!K60,'Subdecision matrices'!$A$37:$D$41,4),0)</f>
        <v>0</v>
      </c>
      <c r="X103" s="2">
        <f>_xlfn.IFERROR(VLOOKUP(Prioritization!K60,'Subdecision matrices'!$A$37:$E$41,5),0)</f>
        <v>0</v>
      </c>
      <c r="Y103" s="2">
        <f>_xlfn.IFERROR(VLOOKUP(Prioritization!K60,'Subdecision matrices'!$A$37:$F$41,6),0)</f>
        <v>0</v>
      </c>
      <c r="Z103" s="2">
        <f>_xlfn.IFERROR(VLOOKUP(Prioritization!K60,'Subdecision matrices'!$A$37:$G$41,7),0)</f>
        <v>0</v>
      </c>
      <c r="AA103" s="2">
        <f>_xlfn.IFERROR(INDEX('Subdecision matrices'!$K$8:$O$11,MATCH(Prioritization!L60,'Subdecision matrices'!$J$8:$J$11,0),MATCH('CalcEng 2'!$AA$6,'Subdecision matrices'!$K$7:$O$7,0)),0)</f>
        <v>0</v>
      </c>
      <c r="AB103" s="2">
        <f>_xlfn.IFERROR(INDEX('Subdecision matrices'!$K$8:$O$11,MATCH(Prioritization!L60,'Subdecision matrices'!$J$8:$J$11,0),MATCH('CalcEng 2'!$AB$6,'Subdecision matrices'!$K$7:$O$7,0)),0)</f>
        <v>0</v>
      </c>
      <c r="AC103" s="2">
        <f>_xlfn.IFERROR(INDEX('Subdecision matrices'!$K$8:$O$11,MATCH(Prioritization!L60,'Subdecision matrices'!$J$8:$J$11,0),MATCH('CalcEng 2'!$AC$6,'Subdecision matrices'!$K$7:$O$7,0)),0)</f>
        <v>0</v>
      </c>
      <c r="AD103" s="2">
        <f>_xlfn.IFERROR(INDEX('Subdecision matrices'!$K$8:$O$11,MATCH(Prioritization!L60,'Subdecision matrices'!$J$8:$J$11,0),MATCH('CalcEng 2'!$AD$6,'Subdecision matrices'!$K$7:$O$7,0)),0)</f>
        <v>0</v>
      </c>
      <c r="AE103" s="2">
        <f>_xlfn.IFERROR(INDEX('Subdecision matrices'!$K$8:$O$11,MATCH(Prioritization!L60,'Subdecision matrices'!$J$8:$J$11,0),MATCH('CalcEng 2'!$AE$6,'Subdecision matrices'!$K$7:$O$7,0)),0)</f>
        <v>0</v>
      </c>
      <c r="AF103" s="2">
        <f>_xlfn.IFERROR(VLOOKUP(Prioritization!M60,'Subdecision matrices'!$I$15:$K$17,3,TRUE),0)</f>
        <v>0</v>
      </c>
      <c r="AG103" s="2">
        <f>_xlfn.IFERROR(VLOOKUP(Prioritization!M60,'Subdecision matrices'!$I$15:$L$17,4,TRUE),0)</f>
        <v>0</v>
      </c>
      <c r="AH103" s="2">
        <f>_xlfn.IFERROR(VLOOKUP(Prioritization!M60,'Subdecision matrices'!$I$15:$M$17,5,TRUE),0)</f>
        <v>0</v>
      </c>
      <c r="AI103" s="2">
        <f>_xlfn.IFERROR(VLOOKUP(Prioritization!M60,'Subdecision matrices'!$I$15:$N$17,6,TRUE),0)</f>
        <v>0</v>
      </c>
      <c r="AJ103" s="2">
        <f>_xlfn.IFERROR(VLOOKUP(Prioritization!M60,'Subdecision matrices'!$I$15:$O$17,7,TRUE),0)</f>
        <v>0</v>
      </c>
      <c r="AK103" s="2">
        <f>_xlfn.IFERROR(INDEX('Subdecision matrices'!$K$22:$O$24,MATCH(Prioritization!N60,'Subdecision matrices'!$J$22:$J$24,0),MATCH($AK$6,'Subdecision matrices'!$K$21:$O$21,0)),0)</f>
        <v>0</v>
      </c>
      <c r="AL103" s="2">
        <f>_xlfn.IFERROR(INDEX('Subdecision matrices'!$K$22:$O$24,MATCH(Prioritization!N60,'Subdecision matrices'!$J$22:$J$24,0),MATCH($AL$6,'Subdecision matrices'!$K$21:$O$21,0)),0)</f>
        <v>0</v>
      </c>
      <c r="AM103" s="2">
        <f>_xlfn.IFERROR(INDEX('Subdecision matrices'!$K$22:$O$24,MATCH(Prioritization!N60,'Subdecision matrices'!$J$22:$J$24,0),MATCH($AM$6,'Subdecision matrices'!$K$21:$O$21,0)),0)</f>
        <v>0</v>
      </c>
      <c r="AN103" s="2">
        <f>_xlfn.IFERROR(INDEX('Subdecision matrices'!$K$22:$O$24,MATCH(Prioritization!N60,'Subdecision matrices'!$J$22:$J$24,0),MATCH($AN$6,'Subdecision matrices'!$K$21:$O$21,0)),0)</f>
        <v>0</v>
      </c>
      <c r="AO103" s="2">
        <f>_xlfn.IFERROR(INDEX('Subdecision matrices'!$K$22:$O$24,MATCH(Prioritization!N60,'Subdecision matrices'!$J$22:$J$24,0),MATCH($AO$6,'Subdecision matrices'!$K$21:$O$21,0)),0)</f>
        <v>0</v>
      </c>
      <c r="AP103" s="2">
        <f>_xlfn.IFERROR(INDEX('Subdecision matrices'!$K$27:$O$30,MATCH(Prioritization!O60,'Subdecision matrices'!$J$27:$J$30,0),MATCH('CalcEng 2'!$AP$6,'Subdecision matrices'!$K$27:$O$27,0)),0)</f>
        <v>0</v>
      </c>
      <c r="AQ103" s="2">
        <f>_xlfn.IFERROR(INDEX('Subdecision matrices'!$K$27:$O$30,MATCH(Prioritization!O60,'Subdecision matrices'!$J$27:$J$30,0),MATCH('CalcEng 2'!$AQ$6,'Subdecision matrices'!$K$27:$O$27,0)),0)</f>
        <v>0</v>
      </c>
      <c r="AR103" s="2">
        <f>_xlfn.IFERROR(INDEX('Subdecision matrices'!$K$27:$O$30,MATCH(Prioritization!O60,'Subdecision matrices'!$J$27:$J$30,0),MATCH('CalcEng 2'!$AR$6,'Subdecision matrices'!$K$27:$O$27,0)),0)</f>
        <v>0</v>
      </c>
      <c r="AS103" s="2">
        <f>_xlfn.IFERROR(INDEX('Subdecision matrices'!$K$27:$O$30,MATCH(Prioritization!O60,'Subdecision matrices'!$J$27:$J$30,0),MATCH('CalcEng 2'!$AS$6,'Subdecision matrices'!$K$27:$O$27,0)),0)</f>
        <v>0</v>
      </c>
      <c r="AT103" s="2">
        <f>_xlfn.IFERROR(INDEX('Subdecision matrices'!$K$27:$O$30,MATCH(Prioritization!O60,'Subdecision matrices'!$J$27:$J$30,0),MATCH('CalcEng 2'!$AT$6,'Subdecision matrices'!$K$27:$O$27,0)),0)</f>
        <v>0</v>
      </c>
      <c r="AU103" s="2">
        <f>_xlfn.IFERROR(INDEX('Subdecision matrices'!$K$34:$O$36,MATCH(Prioritization!P60,'Subdecision matrices'!$J$34:$J$36,0),MATCH('CalcEng 2'!$AU$6,'Subdecision matrices'!$K$33:$O$33,0)),0)</f>
        <v>0</v>
      </c>
      <c r="AV103" s="2">
        <f>_xlfn.IFERROR(INDEX('Subdecision matrices'!$K$34:$O$36,MATCH(Prioritization!P60,'Subdecision matrices'!$J$34:$J$36,0),MATCH('CalcEng 2'!$AV$6,'Subdecision matrices'!$K$33:$O$33,0)),0)</f>
        <v>0</v>
      </c>
      <c r="AW103" s="2">
        <f>_xlfn.IFERROR(INDEX('Subdecision matrices'!$K$34:$O$36,MATCH(Prioritization!P60,'Subdecision matrices'!$J$34:$J$36,0),MATCH('CalcEng 2'!$AW$6,'Subdecision matrices'!$K$33:$O$33,0)),0)</f>
        <v>0</v>
      </c>
      <c r="AX103" s="2">
        <f>_xlfn.IFERROR(INDEX('Subdecision matrices'!$K$34:$O$36,MATCH(Prioritization!P60,'Subdecision matrices'!$J$34:$J$36,0),MATCH('CalcEng 2'!$AX$6,'Subdecision matrices'!$K$33:$O$33,0)),0)</f>
        <v>0</v>
      </c>
      <c r="AY103" s="2">
        <f>_xlfn.IFERROR(INDEX('Subdecision matrices'!$K$34:$O$36,MATCH(Prioritization!P60,'Subdecision matrices'!$J$34:$J$36,0),MATCH('CalcEng 2'!$AY$6,'Subdecision matrices'!$K$33:$O$33,0)),0)</f>
        <v>0</v>
      </c>
      <c r="AZ103" s="2"/>
      <c r="BA103" s="2"/>
      <c r="BB103" s="110">
        <f aca="true" t="shared" si="270" ref="BB103">((B103*B104)+(G103*G104)+(L103*L104)+(Q103*Q104)+(V103*V104)+(AA103*AA104)+(AF104*AF103)+(AK103*AK104)+(AP103*AP104)+(AU103*AU104))*10</f>
        <v>0</v>
      </c>
      <c r="BC103" s="110">
        <f aca="true" t="shared" si="271" ref="BC103">((C103*C104)+(H103*H104)+(M103*M104)+(R103*R104)+(W103*W104)+(AB103*AB104)+(AG104*AG103)+(AL103*AL104)+(AQ103*AQ104)+(AV103*AV104))*10</f>
        <v>0</v>
      </c>
      <c r="BD103" s="110">
        <f aca="true" t="shared" si="272" ref="BD103">((D103*D104)+(I103*I104)+(N103*N104)+(S103*S104)+(X103*X104)+(AC103*AC104)+(AH104*AH103)+(AM103*AM104)+(AR103*AR104)+(AW103*AW104))*10</f>
        <v>0</v>
      </c>
      <c r="BE103" s="110">
        <f aca="true" t="shared" si="273" ref="BE103">((E103*E104)+(J103*J104)+(O103*O104)+(T103*T104)+(Y103*Y104)+(AD103*AD104)+(AI104*AI103)+(AN103*AN104)+(AS103*AS104)+(AX103*AX104))*10</f>
        <v>0</v>
      </c>
      <c r="BF103" s="110">
        <f aca="true" t="shared" si="274" ref="BF103">((F103*F104)+(K103*K104)+(P103*P104)+(U103*U104)+(Z103*Z104)+(AE103*AE104)+(AJ104*AJ103)+(AO103*AO104)+(AT103*AT104)+(AY103*AY104))*10</f>
        <v>0</v>
      </c>
    </row>
    <row r="104" spans="1:58" ht="15.75" thickBot="1">
      <c r="A104" s="94"/>
      <c r="B104" s="5">
        <f>'Subdecision matrices'!$S$12</f>
        <v>0.1</v>
      </c>
      <c r="C104" s="5">
        <f>'Subdecision matrices'!$S$13</f>
        <v>0.1</v>
      </c>
      <c r="D104" s="5">
        <f>'Subdecision matrices'!$S$14</f>
        <v>0.1</v>
      </c>
      <c r="E104" s="5">
        <f>'Subdecision matrices'!$S$15</f>
        <v>0.1</v>
      </c>
      <c r="F104" s="5">
        <f>'Subdecision matrices'!$S$16</f>
        <v>0.1</v>
      </c>
      <c r="G104" s="5">
        <f>'Subdecision matrices'!$T$12</f>
        <v>0.1</v>
      </c>
      <c r="H104" s="5">
        <f>'Subdecision matrices'!$T$13</f>
        <v>0.1</v>
      </c>
      <c r="I104" s="5">
        <f>'Subdecision matrices'!$T$14</f>
        <v>0.1</v>
      </c>
      <c r="J104" s="5">
        <f>'Subdecision matrices'!$T$15</f>
        <v>0.1</v>
      </c>
      <c r="K104" s="5">
        <f>'Subdecision matrices'!$T$16</f>
        <v>0.1</v>
      </c>
      <c r="L104" s="5">
        <f>'Subdecision matrices'!$U$12</f>
        <v>0.05</v>
      </c>
      <c r="M104" s="5">
        <f>'Subdecision matrices'!$U$13</f>
        <v>0.05</v>
      </c>
      <c r="N104" s="5">
        <f>'Subdecision matrices'!$U$14</f>
        <v>0.05</v>
      </c>
      <c r="O104" s="5">
        <f>'Subdecision matrices'!$U$15</f>
        <v>0.05</v>
      </c>
      <c r="P104" s="5">
        <f>'Subdecision matrices'!$U$16</f>
        <v>0.05</v>
      </c>
      <c r="Q104" s="5">
        <f>'Subdecision matrices'!$V$12</f>
        <v>0.1</v>
      </c>
      <c r="R104" s="5">
        <f>'Subdecision matrices'!$V$13</f>
        <v>0.1</v>
      </c>
      <c r="S104" s="5">
        <f>'Subdecision matrices'!$V$14</f>
        <v>0.1</v>
      </c>
      <c r="T104" s="5">
        <f>'Subdecision matrices'!$V$15</f>
        <v>0.1</v>
      </c>
      <c r="U104" s="5">
        <f>'Subdecision matrices'!$V$16</f>
        <v>0.1</v>
      </c>
      <c r="V104" s="5">
        <f>'Subdecision matrices'!$W$12</f>
        <v>0.1</v>
      </c>
      <c r="W104" s="5">
        <f>'Subdecision matrices'!$W$13</f>
        <v>0.1</v>
      </c>
      <c r="X104" s="5">
        <f>'Subdecision matrices'!$W$14</f>
        <v>0.1</v>
      </c>
      <c r="Y104" s="5">
        <f>'Subdecision matrices'!$W$15</f>
        <v>0.1</v>
      </c>
      <c r="Z104" s="5">
        <f>'Subdecision matrices'!$W$16</f>
        <v>0.1</v>
      </c>
      <c r="AA104" s="5">
        <f>'Subdecision matrices'!$X$12</f>
        <v>0.05</v>
      </c>
      <c r="AB104" s="5">
        <f>'Subdecision matrices'!$X$13</f>
        <v>0.1</v>
      </c>
      <c r="AC104" s="5">
        <f>'Subdecision matrices'!$X$14</f>
        <v>0.1</v>
      </c>
      <c r="AD104" s="5">
        <f>'Subdecision matrices'!$X$15</f>
        <v>0.1</v>
      </c>
      <c r="AE104" s="5">
        <f>'Subdecision matrices'!$X$16</f>
        <v>0.1</v>
      </c>
      <c r="AF104" s="5">
        <f>'Subdecision matrices'!$Y$12</f>
        <v>0.1</v>
      </c>
      <c r="AG104" s="5">
        <f>'Subdecision matrices'!$Y$13</f>
        <v>0.1</v>
      </c>
      <c r="AH104" s="5">
        <f>'Subdecision matrices'!$Y$14</f>
        <v>0.1</v>
      </c>
      <c r="AI104" s="5">
        <f>'Subdecision matrices'!$Y$15</f>
        <v>0.05</v>
      </c>
      <c r="AJ104" s="5">
        <f>'Subdecision matrices'!$Y$16</f>
        <v>0.05</v>
      </c>
      <c r="AK104" s="5">
        <f>'Subdecision matrices'!$Z$12</f>
        <v>0.15</v>
      </c>
      <c r="AL104" s="5">
        <f>'Subdecision matrices'!$Z$13</f>
        <v>0.15</v>
      </c>
      <c r="AM104" s="5">
        <f>'Subdecision matrices'!$Z$14</f>
        <v>0.15</v>
      </c>
      <c r="AN104" s="5">
        <f>'Subdecision matrices'!$Z$15</f>
        <v>0.15</v>
      </c>
      <c r="AO104" s="5">
        <f>'Subdecision matrices'!$Z$16</f>
        <v>0.15</v>
      </c>
      <c r="AP104" s="5">
        <f>'Subdecision matrices'!$AA$12</f>
        <v>0.1</v>
      </c>
      <c r="AQ104" s="5">
        <f>'Subdecision matrices'!$AA$13</f>
        <v>0.1</v>
      </c>
      <c r="AR104" s="5">
        <f>'Subdecision matrices'!$AA$14</f>
        <v>0.1</v>
      </c>
      <c r="AS104" s="5">
        <f>'Subdecision matrices'!$AA$15</f>
        <v>0.1</v>
      </c>
      <c r="AT104" s="5">
        <f>'Subdecision matrices'!$AA$16</f>
        <v>0.15</v>
      </c>
      <c r="AU104" s="5">
        <f>'Subdecision matrices'!$AB$12</f>
        <v>0.15</v>
      </c>
      <c r="AV104" s="5">
        <f>'Subdecision matrices'!$AB$13</f>
        <v>0.1</v>
      </c>
      <c r="AW104" s="5">
        <f>'Subdecision matrices'!$AB$14</f>
        <v>0.1</v>
      </c>
      <c r="AX104" s="5">
        <f>'Subdecision matrices'!$AB$15</f>
        <v>0.15</v>
      </c>
      <c r="AY104" s="5">
        <f>'Subdecision matrices'!$AB$16</f>
        <v>0.1</v>
      </c>
      <c r="AZ104" s="3">
        <f aca="true" t="shared" si="275" ref="AZ104">SUM(L104:AY104)</f>
        <v>4</v>
      </c>
      <c r="BA104" s="3"/>
      <c r="BB104" s="111"/>
      <c r="BC104" s="111"/>
      <c r="BD104" s="111"/>
      <c r="BE104" s="111"/>
      <c r="BF104" s="111"/>
    </row>
    <row r="105" spans="1:58" ht="15">
      <c r="A105" s="94">
        <v>50</v>
      </c>
      <c r="B105" s="19">
        <f>_xlfn.IFERROR(VLOOKUP(Prioritization!G61,'Subdecision matrices'!$B$7:$C$8,2,TRUE),0)</f>
        <v>0</v>
      </c>
      <c r="C105" s="19">
        <f>_xlfn.IFERROR(VLOOKUP(Prioritization!G61,'Subdecision matrices'!$B$7:$D$8,3,TRUE),0)</f>
        <v>0</v>
      </c>
      <c r="D105" s="19">
        <f>_xlfn.IFERROR(VLOOKUP(Prioritization!G61,'Subdecision matrices'!$B$7:$E$8,4,TRUE),0)</f>
        <v>0</v>
      </c>
      <c r="E105" s="19">
        <f>_xlfn.IFERROR(VLOOKUP(Prioritization!G61,'Subdecision matrices'!$B$7:$F$8,5,TRUE),0)</f>
        <v>0</v>
      </c>
      <c r="F105" s="19">
        <f>_xlfn.IFERROR(VLOOKUP(Prioritization!G61,'Subdecision matrices'!$B$7:$G$8,6,TRUE),0)</f>
        <v>0</v>
      </c>
      <c r="G105" s="14">
        <f>VLOOKUP(Prioritization!$H$61,'Subdecision matrices'!$B$12:$C$19,2,TRUE)</f>
        <v>0</v>
      </c>
      <c r="H105" s="14">
        <f>VLOOKUP(Prioritization!$H$61,'Subdecision matrices'!$B$12:$D$19,3,TRUE)</f>
        <v>0</v>
      </c>
      <c r="I105" s="14">
        <f>VLOOKUP(Prioritization!$H$61,'Subdecision matrices'!$B$12:$E$19,4,TRUE)</f>
        <v>0</v>
      </c>
      <c r="J105" s="14">
        <f>VLOOKUP(Prioritization!$H$61,'Subdecision matrices'!$B$12:$F$19,5,TRUE)</f>
        <v>0</v>
      </c>
      <c r="K105" s="14">
        <f>VLOOKUP(Prioritization!$H$61,'Subdecision matrices'!$B$12:$G$19,6,TRUE)</f>
        <v>0</v>
      </c>
      <c r="L105" s="2">
        <f>_xlfn.IFERROR(INDEX('Subdecision matrices'!$C$23:$G$27,MATCH(Prioritization!I61,'Subdecision matrices'!$B$23:$B$27,0),MATCH('CalcEng 2'!$L$6,'Subdecision matrices'!$C$22:$G$22,0)),0)</f>
        <v>0</v>
      </c>
      <c r="M105" s="2">
        <f>_xlfn.IFERROR(INDEX('Subdecision matrices'!$C$23:$G$27,MATCH(Prioritization!I61,'Subdecision matrices'!$B$23:$B$27,0),MATCH('CalcEng 2'!$M$6,'Subdecision matrices'!$C$30:$G$30,0)),0)</f>
        <v>0</v>
      </c>
      <c r="N105" s="2">
        <f>_xlfn.IFERROR(INDEX('Subdecision matrices'!$C$23:$G$27,MATCH(Prioritization!I61,'Subdecision matrices'!$B$23:$B$27,0),MATCH('CalcEng 2'!$N$6,'Subdecision matrices'!$C$22:$G$22,0)),0)</f>
        <v>0</v>
      </c>
      <c r="O105" s="2">
        <f>_xlfn.IFERROR(INDEX('Subdecision matrices'!$C$23:$G$27,MATCH(Prioritization!I61,'Subdecision matrices'!$B$23:$B$27,0),MATCH('CalcEng 2'!$O$6,'Subdecision matrices'!$C$22:$G$22,0)),0)</f>
        <v>0</v>
      </c>
      <c r="P105" s="2">
        <f>_xlfn.IFERROR(INDEX('Subdecision matrices'!$C$23:$G$27,MATCH(Prioritization!I61,'Subdecision matrices'!$B$23:$B$27,0),MATCH('CalcEng 2'!$P$6,'Subdecision matrices'!$C$22:$G$22,0)),0)</f>
        <v>0</v>
      </c>
      <c r="Q105" s="2">
        <f>_xlfn.IFERROR(INDEX('Subdecision matrices'!$C$31:$G$33,MATCH(Prioritization!J61,'Subdecision matrices'!$B$31:$B$33,0),MATCH('CalcEng 2'!$Q$6,'Subdecision matrices'!$C$30:$G$30,0)),0)</f>
        <v>0</v>
      </c>
      <c r="R105" s="2">
        <f>_xlfn.IFERROR(INDEX('Subdecision matrices'!$C$31:$G$33,MATCH(Prioritization!J61,'Subdecision matrices'!$B$31:$B$33,0),MATCH('CalcEng 2'!$R$6,'Subdecision matrices'!$C$30:$G$30,0)),0)</f>
        <v>0</v>
      </c>
      <c r="S105" s="2">
        <f>_xlfn.IFERROR(INDEX('Subdecision matrices'!$C$31:$G$33,MATCH(Prioritization!J61,'Subdecision matrices'!$B$31:$B$33,0),MATCH('CalcEng 2'!$S$6,'Subdecision matrices'!$C$30:$G$30,0)),0)</f>
        <v>0</v>
      </c>
      <c r="T105" s="2">
        <f>_xlfn.IFERROR(INDEX('Subdecision matrices'!$C$31:$G$33,MATCH(Prioritization!J61,'Subdecision matrices'!$B$31:$B$33,0),MATCH('CalcEng 2'!$T$6,'Subdecision matrices'!$C$30:$G$30,0)),0)</f>
        <v>0</v>
      </c>
      <c r="U105" s="2">
        <f>_xlfn.IFERROR(INDEX('Subdecision matrices'!$C$31:$G$33,MATCH(Prioritization!J61,'Subdecision matrices'!$B$31:$B$33,0),MATCH('CalcEng 2'!$U$6,'Subdecision matrices'!$C$30:$G$30,0)),0)</f>
        <v>0</v>
      </c>
      <c r="V105" s="2">
        <f>_xlfn.IFERROR(VLOOKUP(Prioritization!K61,'Subdecision matrices'!$A$37:$C$41,3,TRUE),0)</f>
        <v>0</v>
      </c>
      <c r="W105" s="2">
        <f>_xlfn.IFERROR(VLOOKUP(Prioritization!K61,'Subdecision matrices'!$A$37:$D$41,4),0)</f>
        <v>0</v>
      </c>
      <c r="X105" s="2">
        <f>_xlfn.IFERROR(VLOOKUP(Prioritization!K61,'Subdecision matrices'!$A$37:$E$41,5),0)</f>
        <v>0</v>
      </c>
      <c r="Y105" s="2">
        <f>_xlfn.IFERROR(VLOOKUP(Prioritization!K61,'Subdecision matrices'!$A$37:$F$41,6),0)</f>
        <v>0</v>
      </c>
      <c r="Z105" s="2">
        <f>_xlfn.IFERROR(VLOOKUP(Prioritization!K61,'Subdecision matrices'!$A$37:$G$41,7),0)</f>
        <v>0</v>
      </c>
      <c r="AA105" s="2">
        <f>_xlfn.IFERROR(INDEX('Subdecision matrices'!$K$8:$O$11,MATCH(Prioritization!L61,'Subdecision matrices'!$J$8:$J$11,0),MATCH('CalcEng 2'!$AA$6,'Subdecision matrices'!$K$7:$O$7,0)),0)</f>
        <v>0</v>
      </c>
      <c r="AB105" s="2">
        <f>_xlfn.IFERROR(INDEX('Subdecision matrices'!$K$8:$O$11,MATCH(Prioritization!L61,'Subdecision matrices'!$J$8:$J$11,0),MATCH('CalcEng 2'!$AB$6,'Subdecision matrices'!$K$7:$O$7,0)),0)</f>
        <v>0</v>
      </c>
      <c r="AC105" s="2">
        <f>_xlfn.IFERROR(INDEX('Subdecision matrices'!$K$8:$O$11,MATCH(Prioritization!L61,'Subdecision matrices'!$J$8:$J$11,0),MATCH('CalcEng 2'!$AC$6,'Subdecision matrices'!$K$7:$O$7,0)),0)</f>
        <v>0</v>
      </c>
      <c r="AD105" s="2">
        <f>_xlfn.IFERROR(INDEX('Subdecision matrices'!$K$8:$O$11,MATCH(Prioritization!L61,'Subdecision matrices'!$J$8:$J$11,0),MATCH('CalcEng 2'!$AD$6,'Subdecision matrices'!$K$7:$O$7,0)),0)</f>
        <v>0</v>
      </c>
      <c r="AE105" s="2">
        <f>_xlfn.IFERROR(INDEX('Subdecision matrices'!$K$8:$O$11,MATCH(Prioritization!L61,'Subdecision matrices'!$J$8:$J$11,0),MATCH('CalcEng 2'!$AE$6,'Subdecision matrices'!$K$7:$O$7,0)),0)</f>
        <v>0</v>
      </c>
      <c r="AF105" s="2">
        <f>_xlfn.IFERROR(VLOOKUP(Prioritization!M61,'Subdecision matrices'!$I$15:$K$17,3,TRUE),0)</f>
        <v>0</v>
      </c>
      <c r="AG105" s="2">
        <f>_xlfn.IFERROR(VLOOKUP(Prioritization!M61,'Subdecision matrices'!$I$15:$L$17,4,TRUE),0)</f>
        <v>0</v>
      </c>
      <c r="AH105" s="2">
        <f>_xlfn.IFERROR(VLOOKUP(Prioritization!M61,'Subdecision matrices'!$I$15:$M$17,5,TRUE),0)</f>
        <v>0</v>
      </c>
      <c r="AI105" s="2">
        <f>_xlfn.IFERROR(VLOOKUP(Prioritization!M61,'Subdecision matrices'!$I$15:$N$17,6,TRUE),0)</f>
        <v>0</v>
      </c>
      <c r="AJ105" s="2">
        <f>_xlfn.IFERROR(VLOOKUP(Prioritization!M61,'Subdecision matrices'!$I$15:$O$17,7,TRUE),0)</f>
        <v>0</v>
      </c>
      <c r="AK105" s="2">
        <f>_xlfn.IFERROR(INDEX('Subdecision matrices'!$K$22:$O$24,MATCH(Prioritization!N61,'Subdecision matrices'!$J$22:$J$24,0),MATCH($AK$6,'Subdecision matrices'!$K$21:$O$21,0)),0)</f>
        <v>0</v>
      </c>
      <c r="AL105" s="2">
        <f>_xlfn.IFERROR(INDEX('Subdecision matrices'!$K$22:$O$24,MATCH(Prioritization!N61,'Subdecision matrices'!$J$22:$J$24,0),MATCH($AL$6,'Subdecision matrices'!$K$21:$O$21,0)),0)</f>
        <v>0</v>
      </c>
      <c r="AM105" s="2">
        <f>_xlfn.IFERROR(INDEX('Subdecision matrices'!$K$22:$O$24,MATCH(Prioritization!N61,'Subdecision matrices'!$J$22:$J$24,0),MATCH($AM$6,'Subdecision matrices'!$K$21:$O$21,0)),0)</f>
        <v>0</v>
      </c>
      <c r="AN105" s="2">
        <f>_xlfn.IFERROR(INDEX('Subdecision matrices'!$K$22:$O$24,MATCH(Prioritization!N61,'Subdecision matrices'!$J$22:$J$24,0),MATCH($AN$6,'Subdecision matrices'!$K$21:$O$21,0)),0)</f>
        <v>0</v>
      </c>
      <c r="AO105" s="2">
        <f>_xlfn.IFERROR(INDEX('Subdecision matrices'!$K$22:$O$24,MATCH(Prioritization!N61,'Subdecision matrices'!$J$22:$J$24,0),MATCH($AO$6,'Subdecision matrices'!$K$21:$O$21,0)),0)</f>
        <v>0</v>
      </c>
      <c r="AP105" s="2">
        <f>_xlfn.IFERROR(INDEX('Subdecision matrices'!$K$27:$O$30,MATCH(Prioritization!O61,'Subdecision matrices'!$J$27:$J$30,0),MATCH('CalcEng 2'!$AP$6,'Subdecision matrices'!$K$27:$O$27,0)),0)</f>
        <v>0</v>
      </c>
      <c r="AQ105" s="2">
        <f>_xlfn.IFERROR(INDEX('Subdecision matrices'!$K$27:$O$30,MATCH(Prioritization!O61,'Subdecision matrices'!$J$27:$J$30,0),MATCH('CalcEng 2'!$AQ$6,'Subdecision matrices'!$K$27:$O$27,0)),0)</f>
        <v>0</v>
      </c>
      <c r="AR105" s="2">
        <f>_xlfn.IFERROR(INDEX('Subdecision matrices'!$K$27:$O$30,MATCH(Prioritization!O61,'Subdecision matrices'!$J$27:$J$30,0),MATCH('CalcEng 2'!$AR$6,'Subdecision matrices'!$K$27:$O$27,0)),0)</f>
        <v>0</v>
      </c>
      <c r="AS105" s="2">
        <f>_xlfn.IFERROR(INDEX('Subdecision matrices'!$K$27:$O$30,MATCH(Prioritization!O61,'Subdecision matrices'!$J$27:$J$30,0),MATCH('CalcEng 2'!$AS$6,'Subdecision matrices'!$K$27:$O$27,0)),0)</f>
        <v>0</v>
      </c>
      <c r="AT105" s="2">
        <f>_xlfn.IFERROR(INDEX('Subdecision matrices'!$K$27:$O$30,MATCH(Prioritization!O61,'Subdecision matrices'!$J$27:$J$30,0),MATCH('CalcEng 2'!$AT$6,'Subdecision matrices'!$K$27:$O$27,0)),0)</f>
        <v>0</v>
      </c>
      <c r="AU105" s="2">
        <f>_xlfn.IFERROR(INDEX('Subdecision matrices'!$K$34:$O$36,MATCH(Prioritization!P61,'Subdecision matrices'!$J$34:$J$36,0),MATCH('CalcEng 2'!$AU$6,'Subdecision matrices'!$K$33:$O$33,0)),0)</f>
        <v>0</v>
      </c>
      <c r="AV105" s="2">
        <f>_xlfn.IFERROR(INDEX('Subdecision matrices'!$K$34:$O$36,MATCH(Prioritization!P61,'Subdecision matrices'!$J$34:$J$36,0),MATCH('CalcEng 2'!$AV$6,'Subdecision matrices'!$K$33:$O$33,0)),0)</f>
        <v>0</v>
      </c>
      <c r="AW105" s="2">
        <f>_xlfn.IFERROR(INDEX('Subdecision matrices'!$K$34:$O$36,MATCH(Prioritization!P61,'Subdecision matrices'!$J$34:$J$36,0),MATCH('CalcEng 2'!$AW$6,'Subdecision matrices'!$K$33:$O$33,0)),0)</f>
        <v>0</v>
      </c>
      <c r="AX105" s="2">
        <f>_xlfn.IFERROR(INDEX('Subdecision matrices'!$K$34:$O$36,MATCH(Prioritization!P61,'Subdecision matrices'!$J$34:$J$36,0),MATCH('CalcEng 2'!$AX$6,'Subdecision matrices'!$K$33:$O$33,0)),0)</f>
        <v>0</v>
      </c>
      <c r="AY105" s="2">
        <f>_xlfn.IFERROR(INDEX('Subdecision matrices'!$K$34:$O$36,MATCH(Prioritization!P61,'Subdecision matrices'!$J$34:$J$36,0),MATCH('CalcEng 2'!$AY$6,'Subdecision matrices'!$K$33:$O$33,0)),0)</f>
        <v>0</v>
      </c>
      <c r="AZ105" s="2"/>
      <c r="BA105" s="2"/>
      <c r="BB105" s="110">
        <f>((B105*B106)+(G105*G106)+(L105*L106)+(Q105*Q106)+(V105*V106)+(AA105*AA106)+(AF106*AF105)+(AK105*AK106)+(AP105*AP106)+(AU105*AU106))*10</f>
        <v>0</v>
      </c>
      <c r="BC105" s="110">
        <f>((C105*C106)+(H105*H106)+(M105*M106)+(R105*R106)+(W105*W106)+(AB105*AB106)+(AG106*AG105)+(AL105*AL106)+(AQ105*AQ106)+(AV105*AV106))*10</f>
        <v>0</v>
      </c>
      <c r="BD105" s="110">
        <f>((D105*D106)+(I105*I106)+(N105*N106)+(S105*S106)+(X105*X106)+(AC105*AC106)+(AH106*AH105)+(AM105*AM106)+(AR105*AR106)+(AW105*AW106))*10</f>
        <v>0</v>
      </c>
      <c r="BE105" s="110">
        <f>((E105*E106)+(J105*J106)+(O105*O106)+(T105*T106)+(Y105*Y106)+(AD105*AD106)+(AI106*AI105)+(AN105*AN106)+(AS105*AS106)+(AX105*AX106))*10</f>
        <v>0</v>
      </c>
      <c r="BF105" s="110">
        <f>((F105*F106)+(K105*K106)+(P105*P106)+(U105*U106)+(Z105*Z106)+(AE105*AE106)+(AJ106*AJ105)+(AO105*AO106)+(AT105*AT106)+(AY105*AY106))*10</f>
        <v>0</v>
      </c>
    </row>
    <row r="106" spans="1:58" ht="15.75" thickBot="1">
      <c r="A106" s="94"/>
      <c r="B106" s="5">
        <f>'Subdecision matrices'!$S$12</f>
        <v>0.1</v>
      </c>
      <c r="C106" s="5">
        <f>'Subdecision matrices'!$S$13</f>
        <v>0.1</v>
      </c>
      <c r="D106" s="5">
        <f>'Subdecision matrices'!$S$14</f>
        <v>0.1</v>
      </c>
      <c r="E106" s="5">
        <f>'Subdecision matrices'!$S$15</f>
        <v>0.1</v>
      </c>
      <c r="F106" s="5">
        <f>'Subdecision matrices'!$S$16</f>
        <v>0.1</v>
      </c>
      <c r="G106" s="5">
        <f>'Subdecision matrices'!$T$12</f>
        <v>0.1</v>
      </c>
      <c r="H106" s="5">
        <f>'Subdecision matrices'!$T$13</f>
        <v>0.1</v>
      </c>
      <c r="I106" s="5">
        <f>'Subdecision matrices'!$T$14</f>
        <v>0.1</v>
      </c>
      <c r="J106" s="5">
        <f>'Subdecision matrices'!$T$15</f>
        <v>0.1</v>
      </c>
      <c r="K106" s="5">
        <f>'Subdecision matrices'!$T$16</f>
        <v>0.1</v>
      </c>
      <c r="L106" s="5">
        <f>'Subdecision matrices'!$U$12</f>
        <v>0.05</v>
      </c>
      <c r="M106" s="5">
        <f>'Subdecision matrices'!$U$13</f>
        <v>0.05</v>
      </c>
      <c r="N106" s="5">
        <f>'Subdecision matrices'!$U$14</f>
        <v>0.05</v>
      </c>
      <c r="O106" s="5">
        <f>'Subdecision matrices'!$U$15</f>
        <v>0.05</v>
      </c>
      <c r="P106" s="5">
        <f>'Subdecision matrices'!$U$16</f>
        <v>0.05</v>
      </c>
      <c r="Q106" s="5">
        <f>'Subdecision matrices'!$V$12</f>
        <v>0.1</v>
      </c>
      <c r="R106" s="5">
        <f>'Subdecision matrices'!$V$13</f>
        <v>0.1</v>
      </c>
      <c r="S106" s="5">
        <f>'Subdecision matrices'!$V$14</f>
        <v>0.1</v>
      </c>
      <c r="T106" s="5">
        <f>'Subdecision matrices'!$V$15</f>
        <v>0.1</v>
      </c>
      <c r="U106" s="5">
        <f>'Subdecision matrices'!$V$16</f>
        <v>0.1</v>
      </c>
      <c r="V106" s="5">
        <f>'Subdecision matrices'!$W$12</f>
        <v>0.1</v>
      </c>
      <c r="W106" s="5">
        <f>'Subdecision matrices'!$W$13</f>
        <v>0.1</v>
      </c>
      <c r="X106" s="5">
        <f>'Subdecision matrices'!$W$14</f>
        <v>0.1</v>
      </c>
      <c r="Y106" s="5">
        <f>'Subdecision matrices'!$W$15</f>
        <v>0.1</v>
      </c>
      <c r="Z106" s="5">
        <f>'Subdecision matrices'!$W$16</f>
        <v>0.1</v>
      </c>
      <c r="AA106" s="5">
        <f>'Subdecision matrices'!$X$12</f>
        <v>0.05</v>
      </c>
      <c r="AB106" s="5">
        <f>'Subdecision matrices'!$X$13</f>
        <v>0.1</v>
      </c>
      <c r="AC106" s="5">
        <f>'Subdecision matrices'!$X$14</f>
        <v>0.1</v>
      </c>
      <c r="AD106" s="5">
        <f>'Subdecision matrices'!$X$15</f>
        <v>0.1</v>
      </c>
      <c r="AE106" s="5">
        <f>'Subdecision matrices'!$X$16</f>
        <v>0.1</v>
      </c>
      <c r="AF106" s="5">
        <f>'Subdecision matrices'!$Y$12</f>
        <v>0.1</v>
      </c>
      <c r="AG106" s="5">
        <f>'Subdecision matrices'!$Y$13</f>
        <v>0.1</v>
      </c>
      <c r="AH106" s="5">
        <f>'Subdecision matrices'!$Y$14</f>
        <v>0.1</v>
      </c>
      <c r="AI106" s="5">
        <f>'Subdecision matrices'!$Y$15</f>
        <v>0.05</v>
      </c>
      <c r="AJ106" s="5">
        <f>'Subdecision matrices'!$Y$16</f>
        <v>0.05</v>
      </c>
      <c r="AK106" s="5">
        <f>'Subdecision matrices'!$Z$12</f>
        <v>0.15</v>
      </c>
      <c r="AL106" s="5">
        <f>'Subdecision matrices'!$Z$13</f>
        <v>0.15</v>
      </c>
      <c r="AM106" s="5">
        <f>'Subdecision matrices'!$Z$14</f>
        <v>0.15</v>
      </c>
      <c r="AN106" s="5">
        <f>'Subdecision matrices'!$Z$15</f>
        <v>0.15</v>
      </c>
      <c r="AO106" s="5">
        <f>'Subdecision matrices'!$Z$16</f>
        <v>0.15</v>
      </c>
      <c r="AP106" s="5">
        <f>'Subdecision matrices'!$AA$12</f>
        <v>0.1</v>
      </c>
      <c r="AQ106" s="5">
        <f>'Subdecision matrices'!$AA$13</f>
        <v>0.1</v>
      </c>
      <c r="AR106" s="5">
        <f>'Subdecision matrices'!$AA$14</f>
        <v>0.1</v>
      </c>
      <c r="AS106" s="5">
        <f>'Subdecision matrices'!$AA$15</f>
        <v>0.1</v>
      </c>
      <c r="AT106" s="5">
        <f>'Subdecision matrices'!$AA$16</f>
        <v>0.15</v>
      </c>
      <c r="AU106" s="5">
        <f>'Subdecision matrices'!$AB$12</f>
        <v>0.15</v>
      </c>
      <c r="AV106" s="5">
        <f>'Subdecision matrices'!$AB$13</f>
        <v>0.1</v>
      </c>
      <c r="AW106" s="5">
        <f>'Subdecision matrices'!$AB$14</f>
        <v>0.1</v>
      </c>
      <c r="AX106" s="5">
        <f>'Subdecision matrices'!$AB$15</f>
        <v>0.15</v>
      </c>
      <c r="AY106" s="5">
        <f>'Subdecision matrices'!$AB$16</f>
        <v>0.1</v>
      </c>
      <c r="AZ106" s="3">
        <f aca="true" t="shared" si="276" ref="AZ106">SUM(L106:AY106)</f>
        <v>4</v>
      </c>
      <c r="BA106" s="3"/>
      <c r="BB106" s="111"/>
      <c r="BC106" s="111"/>
      <c r="BD106" s="111"/>
      <c r="BE106" s="111"/>
      <c r="BF106" s="111"/>
    </row>
    <row r="107" spans="1:58" ht="15">
      <c r="A107" s="94">
        <v>51</v>
      </c>
      <c r="B107" s="28">
        <f>_xlfn.IFERROR(VLOOKUP(Prioritization!G62,'Subdecision matrices'!$B$7:$C$8,2,TRUE),0)</f>
        <v>0</v>
      </c>
      <c r="C107" s="28">
        <f>_xlfn.IFERROR(VLOOKUP(Prioritization!G62,'Subdecision matrices'!$B$7:$D$8,3,TRUE),0)</f>
        <v>0</v>
      </c>
      <c r="D107" s="28">
        <f>_xlfn.IFERROR(VLOOKUP(Prioritization!G62,'Subdecision matrices'!$B$7:$E$8,4,TRUE),0)</f>
        <v>0</v>
      </c>
      <c r="E107" s="28">
        <f>_xlfn.IFERROR(VLOOKUP(Prioritization!G62,'Subdecision matrices'!$B$7:$F$8,5,TRUE),0)</f>
        <v>0</v>
      </c>
      <c r="F107" s="28">
        <f>_xlfn.IFERROR(VLOOKUP(Prioritization!G62,'Subdecision matrices'!$B$7:$G$8,6,TRUE),0)</f>
        <v>0</v>
      </c>
      <c r="G107" s="28">
        <f>VLOOKUP(Prioritization!$H$62,'Subdecision matrices'!$B$12:$C$19,2,TRUE)</f>
        <v>0</v>
      </c>
      <c r="H107" s="28">
        <f>VLOOKUP(Prioritization!$H$62,'Subdecision matrices'!$B$12:$D$19,3,TRUE)</f>
        <v>0</v>
      </c>
      <c r="I107" s="28">
        <f>VLOOKUP(Prioritization!$H$62,'Subdecision matrices'!$B$12:$E$19,4,TRUE)</f>
        <v>0</v>
      </c>
      <c r="J107" s="28">
        <f>VLOOKUP(Prioritization!$H$62,'Subdecision matrices'!$B$12:$F$19,5,TRUE)</f>
        <v>0</v>
      </c>
      <c r="K107" s="28">
        <f>VLOOKUP(Prioritization!$H$62,'Subdecision matrices'!$B$12:$G$19,6,TRUE)</f>
        <v>0</v>
      </c>
      <c r="L107" s="2">
        <f>_xlfn.IFERROR(INDEX('Subdecision matrices'!$C$23:$G$27,MATCH(Prioritization!I62,'Subdecision matrices'!$B$23:$B$27,0),MATCH('CalcEng 2'!$L$6,'Subdecision matrices'!$C$22:$G$22,0)),0)</f>
        <v>0</v>
      </c>
      <c r="M107" s="2">
        <f>_xlfn.IFERROR(INDEX('Subdecision matrices'!$C$23:$G$27,MATCH(Prioritization!I62,'Subdecision matrices'!$B$23:$B$27,0),MATCH('CalcEng 2'!$M$6,'Subdecision matrices'!$C$30:$G$30,0)),0)</f>
        <v>0</v>
      </c>
      <c r="N107" s="2">
        <f>_xlfn.IFERROR(INDEX('Subdecision matrices'!$C$23:$G$27,MATCH(Prioritization!I62,'Subdecision matrices'!$B$23:$B$27,0),MATCH('CalcEng 2'!$N$6,'Subdecision matrices'!$C$22:$G$22,0)),0)</f>
        <v>0</v>
      </c>
      <c r="O107" s="2">
        <f>_xlfn.IFERROR(INDEX('Subdecision matrices'!$C$23:$G$27,MATCH(Prioritization!I62,'Subdecision matrices'!$B$23:$B$27,0),MATCH('CalcEng 2'!$O$6,'Subdecision matrices'!$C$22:$G$22,0)),0)</f>
        <v>0</v>
      </c>
      <c r="P107" s="2">
        <f>_xlfn.IFERROR(INDEX('Subdecision matrices'!$C$23:$G$27,MATCH(Prioritization!I62,'Subdecision matrices'!$B$23:$B$27,0),MATCH('CalcEng 2'!$P$6,'Subdecision matrices'!$C$22:$G$22,0)),0)</f>
        <v>0</v>
      </c>
      <c r="Q107" s="2">
        <f>_xlfn.IFERROR(INDEX('Subdecision matrices'!$C$31:$G$33,MATCH(Prioritization!J62,'Subdecision matrices'!$B$31:$B$33,0),MATCH('CalcEng 2'!$Q$6,'Subdecision matrices'!$C$30:$G$30,0)),0)</f>
        <v>0</v>
      </c>
      <c r="R107" s="2">
        <f>_xlfn.IFERROR(INDEX('Subdecision matrices'!$C$31:$G$33,MATCH(Prioritization!J62,'Subdecision matrices'!$B$31:$B$33,0),MATCH('CalcEng 2'!$R$6,'Subdecision matrices'!$C$30:$G$30,0)),0)</f>
        <v>0</v>
      </c>
      <c r="S107" s="2">
        <f>_xlfn.IFERROR(INDEX('Subdecision matrices'!$C$31:$G$33,MATCH(Prioritization!J62,'Subdecision matrices'!$B$31:$B$33,0),MATCH('CalcEng 2'!$S$6,'Subdecision matrices'!$C$30:$G$30,0)),0)</f>
        <v>0</v>
      </c>
      <c r="T107" s="2">
        <f>_xlfn.IFERROR(INDEX('Subdecision matrices'!$C$31:$G$33,MATCH(Prioritization!J62,'Subdecision matrices'!$B$31:$B$33,0),MATCH('CalcEng 2'!$T$6,'Subdecision matrices'!$C$30:$G$30,0)),0)</f>
        <v>0</v>
      </c>
      <c r="U107" s="2">
        <f>_xlfn.IFERROR(INDEX('Subdecision matrices'!$C$31:$G$33,MATCH(Prioritization!J62,'Subdecision matrices'!$B$31:$B$33,0),MATCH('CalcEng 2'!$U$6,'Subdecision matrices'!$C$30:$G$30,0)),0)</f>
        <v>0</v>
      </c>
      <c r="V107" s="2">
        <f>_xlfn.IFERROR(VLOOKUP(Prioritization!K62,'Subdecision matrices'!$A$37:$C$41,3,TRUE),0)</f>
        <v>0</v>
      </c>
      <c r="W107" s="2">
        <f>_xlfn.IFERROR(VLOOKUP(Prioritization!K62,'Subdecision matrices'!$A$37:$D$41,4),0)</f>
        <v>0</v>
      </c>
      <c r="X107" s="2">
        <f>_xlfn.IFERROR(VLOOKUP(Prioritization!K62,'Subdecision matrices'!$A$37:$E$41,5),0)</f>
        <v>0</v>
      </c>
      <c r="Y107" s="2">
        <f>_xlfn.IFERROR(VLOOKUP(Prioritization!K62,'Subdecision matrices'!$A$37:$F$41,6),0)</f>
        <v>0</v>
      </c>
      <c r="Z107" s="2">
        <f>_xlfn.IFERROR(VLOOKUP(Prioritization!K62,'Subdecision matrices'!$A$37:$G$41,7),0)</f>
        <v>0</v>
      </c>
      <c r="AA107" s="2">
        <f>_xlfn.IFERROR(INDEX('Subdecision matrices'!$K$8:$O$11,MATCH(Prioritization!L62,'Subdecision matrices'!$J$8:$J$11,0),MATCH('CalcEng 2'!$AA$6,'Subdecision matrices'!$K$7:$O$7,0)),0)</f>
        <v>0</v>
      </c>
      <c r="AB107" s="2">
        <f>_xlfn.IFERROR(INDEX('Subdecision matrices'!$K$8:$O$11,MATCH(Prioritization!L62,'Subdecision matrices'!$J$8:$J$11,0),MATCH('CalcEng 2'!$AB$6,'Subdecision matrices'!$K$7:$O$7,0)),0)</f>
        <v>0</v>
      </c>
      <c r="AC107" s="2">
        <f>_xlfn.IFERROR(INDEX('Subdecision matrices'!$K$8:$O$11,MATCH(Prioritization!L62,'Subdecision matrices'!$J$8:$J$11,0),MATCH('CalcEng 2'!$AC$6,'Subdecision matrices'!$K$7:$O$7,0)),0)</f>
        <v>0</v>
      </c>
      <c r="AD107" s="2">
        <f>_xlfn.IFERROR(INDEX('Subdecision matrices'!$K$8:$O$11,MATCH(Prioritization!L62,'Subdecision matrices'!$J$8:$J$11,0),MATCH('CalcEng 2'!$AD$6,'Subdecision matrices'!$K$7:$O$7,0)),0)</f>
        <v>0</v>
      </c>
      <c r="AE107" s="2">
        <f>_xlfn.IFERROR(INDEX('Subdecision matrices'!$K$8:$O$11,MATCH(Prioritization!L62,'Subdecision matrices'!$J$8:$J$11,0),MATCH('CalcEng 2'!$AE$6,'Subdecision matrices'!$K$7:$O$7,0)),0)</f>
        <v>0</v>
      </c>
      <c r="AF107" s="2">
        <f>_xlfn.IFERROR(VLOOKUP(Prioritization!M62,'Subdecision matrices'!$I$15:$K$17,3,TRUE),0)</f>
        <v>0</v>
      </c>
      <c r="AG107" s="2">
        <f>_xlfn.IFERROR(VLOOKUP(Prioritization!M62,'Subdecision matrices'!$I$15:$L$17,4,TRUE),0)</f>
        <v>0</v>
      </c>
      <c r="AH107" s="2">
        <f>_xlfn.IFERROR(VLOOKUP(Prioritization!M62,'Subdecision matrices'!$I$15:$M$17,5,TRUE),0)</f>
        <v>0</v>
      </c>
      <c r="AI107" s="2">
        <f>_xlfn.IFERROR(VLOOKUP(Prioritization!M62,'Subdecision matrices'!$I$15:$N$17,6,TRUE),0)</f>
        <v>0</v>
      </c>
      <c r="AJ107" s="2">
        <f>_xlfn.IFERROR(VLOOKUP(Prioritization!M62,'Subdecision matrices'!$I$15:$O$17,7,TRUE),0)</f>
        <v>0</v>
      </c>
      <c r="AK107" s="2">
        <f>_xlfn.IFERROR(INDEX('Subdecision matrices'!$K$22:$O$24,MATCH(Prioritization!N62,'Subdecision matrices'!$J$22:$J$24,0),MATCH($AK$6,'Subdecision matrices'!$K$21:$O$21,0)),0)</f>
        <v>0</v>
      </c>
      <c r="AL107" s="2">
        <f>_xlfn.IFERROR(INDEX('Subdecision matrices'!$K$22:$O$24,MATCH(Prioritization!N62,'Subdecision matrices'!$J$22:$J$24,0),MATCH($AL$6,'Subdecision matrices'!$K$21:$O$21,0)),0)</f>
        <v>0</v>
      </c>
      <c r="AM107" s="2">
        <f>_xlfn.IFERROR(INDEX('Subdecision matrices'!$K$22:$O$24,MATCH(Prioritization!N62,'Subdecision matrices'!$J$22:$J$24,0),MATCH($AM$6,'Subdecision matrices'!$K$21:$O$21,0)),0)</f>
        <v>0</v>
      </c>
      <c r="AN107" s="2">
        <f>_xlfn.IFERROR(INDEX('Subdecision matrices'!$K$22:$O$24,MATCH(Prioritization!N62,'Subdecision matrices'!$J$22:$J$24,0),MATCH($AN$6,'Subdecision matrices'!$K$21:$O$21,0)),0)</f>
        <v>0</v>
      </c>
      <c r="AO107" s="2">
        <f>_xlfn.IFERROR(INDEX('Subdecision matrices'!$K$22:$O$24,MATCH(Prioritization!N62,'Subdecision matrices'!$J$22:$J$24,0),MATCH($AO$6,'Subdecision matrices'!$K$21:$O$21,0)),0)</f>
        <v>0</v>
      </c>
      <c r="AP107" s="2">
        <f>_xlfn.IFERROR(INDEX('Subdecision matrices'!$K$27:$O$30,MATCH(Prioritization!O62,'Subdecision matrices'!$J$27:$J$30,0),MATCH('CalcEng 2'!$AP$6,'Subdecision matrices'!$K$27:$O$27,0)),0)</f>
        <v>0</v>
      </c>
      <c r="AQ107" s="2">
        <f>_xlfn.IFERROR(INDEX('Subdecision matrices'!$K$27:$O$30,MATCH(Prioritization!O62,'Subdecision matrices'!$J$27:$J$30,0),MATCH('CalcEng 2'!$AQ$6,'Subdecision matrices'!$K$27:$O$27,0)),0)</f>
        <v>0</v>
      </c>
      <c r="AR107" s="2">
        <f>_xlfn.IFERROR(INDEX('Subdecision matrices'!$K$27:$O$30,MATCH(Prioritization!O62,'Subdecision matrices'!$J$27:$J$30,0),MATCH('CalcEng 2'!$AR$6,'Subdecision matrices'!$K$27:$O$27,0)),0)</f>
        <v>0</v>
      </c>
      <c r="AS107" s="2">
        <f>_xlfn.IFERROR(INDEX('Subdecision matrices'!$K$27:$O$30,MATCH(Prioritization!O62,'Subdecision matrices'!$J$27:$J$30,0),MATCH('CalcEng 2'!$AS$6,'Subdecision matrices'!$K$27:$O$27,0)),0)</f>
        <v>0</v>
      </c>
      <c r="AT107" s="2">
        <f>_xlfn.IFERROR(INDEX('Subdecision matrices'!$K$27:$O$30,MATCH(Prioritization!O62,'Subdecision matrices'!$J$27:$J$30,0),MATCH('CalcEng 2'!$AT$6,'Subdecision matrices'!$K$27:$O$27,0)),0)</f>
        <v>0</v>
      </c>
      <c r="AU107" s="2">
        <f>_xlfn.IFERROR(INDEX('Subdecision matrices'!$K$34:$O$36,MATCH(Prioritization!P62,'Subdecision matrices'!$J$34:$J$36,0),MATCH('CalcEng 2'!$AU$6,'Subdecision matrices'!$K$33:$O$33,0)),0)</f>
        <v>0</v>
      </c>
      <c r="AV107" s="2">
        <f>_xlfn.IFERROR(INDEX('Subdecision matrices'!$K$34:$O$36,MATCH(Prioritization!P62,'Subdecision matrices'!$J$34:$J$36,0),MATCH('CalcEng 2'!$AV$6,'Subdecision matrices'!$K$33:$O$33,0)),0)</f>
        <v>0</v>
      </c>
      <c r="AW107" s="2">
        <f>_xlfn.IFERROR(INDEX('Subdecision matrices'!$K$34:$O$36,MATCH(Prioritization!P62,'Subdecision matrices'!$J$34:$J$36,0),MATCH('CalcEng 2'!$AW$6,'Subdecision matrices'!$K$33:$O$33,0)),0)</f>
        <v>0</v>
      </c>
      <c r="AX107" s="2">
        <f>_xlfn.IFERROR(INDEX('Subdecision matrices'!$K$34:$O$36,MATCH(Prioritization!P62,'Subdecision matrices'!$J$34:$J$36,0),MATCH('CalcEng 2'!$AX$6,'Subdecision matrices'!$K$33:$O$33,0)),0)</f>
        <v>0</v>
      </c>
      <c r="AY107" s="2">
        <f>_xlfn.IFERROR(INDEX('Subdecision matrices'!$K$34:$O$36,MATCH(Prioritization!P62,'Subdecision matrices'!$J$34:$J$36,0),MATCH('CalcEng 2'!$AY$6,'Subdecision matrices'!$K$33:$O$33,0)),0)</f>
        <v>0</v>
      </c>
      <c r="AZ107" s="2"/>
      <c r="BA107" s="2"/>
      <c r="BB107" s="110">
        <f>((B107*B108)+(G107*G108)+(L107*L108)+(Q107*Q108)+(V107*V108)+(AA107*AA108)+(AF108*AF107)+(AK107*AK108)+(AP107*AP108)+(AU107*AU108))*10</f>
        <v>0</v>
      </c>
      <c r="BC107" s="110">
        <f aca="true" t="shared" si="277" ref="BC107">((C107*C108)+(H107*H108)+(M107*M108)+(R107*R108)+(W107*W108)+(AB107*AB108)+(AG108*AG107)+(AL107*AL108)+(AQ107*AQ108)+(AV107*AV108))*10</f>
        <v>0</v>
      </c>
      <c r="BD107" s="110">
        <f aca="true" t="shared" si="278" ref="BD107">((D107*D108)+(I107*I108)+(N107*N108)+(S107*S108)+(X107*X108)+(AC107*AC108)+(AH108*AH107)+(AM107*AM108)+(AR107*AR108)+(AW107*AW108))*10</f>
        <v>0</v>
      </c>
      <c r="BE107" s="110">
        <f aca="true" t="shared" si="279" ref="BE107">((E107*E108)+(J107*J108)+(O107*O108)+(T107*T108)+(Y107*Y108)+(AD107*AD108)+(AI108*AI107)+(AN107*AN108)+(AS107*AS108)+(AX107*AX108))*10</f>
        <v>0</v>
      </c>
      <c r="BF107" s="110">
        <f aca="true" t="shared" si="280" ref="BF107">((F107*F108)+(K107*K108)+(P107*P108)+(U107*U108)+(Z107*Z108)+(AE107*AE108)+(AJ108*AJ107)+(AO107*AO108)+(AT107*AT108)+(AY107*AY108))*10</f>
        <v>0</v>
      </c>
    </row>
    <row r="108" spans="1:58" ht="15.75" thickBot="1">
      <c r="A108" s="94"/>
      <c r="B108" s="5">
        <f>'Subdecision matrices'!$S$12</f>
        <v>0.1</v>
      </c>
      <c r="C108" s="5">
        <f>'Subdecision matrices'!$S$13</f>
        <v>0.1</v>
      </c>
      <c r="D108" s="5">
        <f>'Subdecision matrices'!$S$14</f>
        <v>0.1</v>
      </c>
      <c r="E108" s="5">
        <f>'Subdecision matrices'!$S$15</f>
        <v>0.1</v>
      </c>
      <c r="F108" s="5">
        <f>'Subdecision matrices'!$S$16</f>
        <v>0.1</v>
      </c>
      <c r="G108" s="5">
        <f>'Subdecision matrices'!$T$12</f>
        <v>0.1</v>
      </c>
      <c r="H108" s="5">
        <f>'Subdecision matrices'!$T$13</f>
        <v>0.1</v>
      </c>
      <c r="I108" s="5">
        <f>'Subdecision matrices'!$T$14</f>
        <v>0.1</v>
      </c>
      <c r="J108" s="5">
        <f>'Subdecision matrices'!$T$15</f>
        <v>0.1</v>
      </c>
      <c r="K108" s="5">
        <f>'Subdecision matrices'!$T$16</f>
        <v>0.1</v>
      </c>
      <c r="L108" s="5">
        <f>'Subdecision matrices'!$U$12</f>
        <v>0.05</v>
      </c>
      <c r="M108" s="5">
        <f>'Subdecision matrices'!$U$13</f>
        <v>0.05</v>
      </c>
      <c r="N108" s="5">
        <f>'Subdecision matrices'!$U$14</f>
        <v>0.05</v>
      </c>
      <c r="O108" s="5">
        <f>'Subdecision matrices'!$U$15</f>
        <v>0.05</v>
      </c>
      <c r="P108" s="5">
        <f>'Subdecision matrices'!$U$16</f>
        <v>0.05</v>
      </c>
      <c r="Q108" s="5">
        <f>'Subdecision matrices'!$V$12</f>
        <v>0.1</v>
      </c>
      <c r="R108" s="5">
        <f>'Subdecision matrices'!$V$13</f>
        <v>0.1</v>
      </c>
      <c r="S108" s="5">
        <f>'Subdecision matrices'!$V$14</f>
        <v>0.1</v>
      </c>
      <c r="T108" s="5">
        <f>'Subdecision matrices'!$V$15</f>
        <v>0.1</v>
      </c>
      <c r="U108" s="5">
        <f>'Subdecision matrices'!$V$16</f>
        <v>0.1</v>
      </c>
      <c r="V108" s="5">
        <f>'Subdecision matrices'!$W$12</f>
        <v>0.1</v>
      </c>
      <c r="W108" s="5">
        <f>'Subdecision matrices'!$W$13</f>
        <v>0.1</v>
      </c>
      <c r="X108" s="5">
        <f>'Subdecision matrices'!$W$14</f>
        <v>0.1</v>
      </c>
      <c r="Y108" s="5">
        <f>'Subdecision matrices'!$W$15</f>
        <v>0.1</v>
      </c>
      <c r="Z108" s="5">
        <f>'Subdecision matrices'!$W$16</f>
        <v>0.1</v>
      </c>
      <c r="AA108" s="5">
        <f>'Subdecision matrices'!$X$12</f>
        <v>0.05</v>
      </c>
      <c r="AB108" s="5">
        <f>'Subdecision matrices'!$X$13</f>
        <v>0.1</v>
      </c>
      <c r="AC108" s="5">
        <f>'Subdecision matrices'!$X$14</f>
        <v>0.1</v>
      </c>
      <c r="AD108" s="5">
        <f>'Subdecision matrices'!$X$15</f>
        <v>0.1</v>
      </c>
      <c r="AE108" s="5">
        <f>'Subdecision matrices'!$X$16</f>
        <v>0.1</v>
      </c>
      <c r="AF108" s="5">
        <f>'Subdecision matrices'!$Y$12</f>
        <v>0.1</v>
      </c>
      <c r="AG108" s="5">
        <f>'Subdecision matrices'!$Y$13</f>
        <v>0.1</v>
      </c>
      <c r="AH108" s="5">
        <f>'Subdecision matrices'!$Y$14</f>
        <v>0.1</v>
      </c>
      <c r="AI108" s="5">
        <f>'Subdecision matrices'!$Y$15</f>
        <v>0.05</v>
      </c>
      <c r="AJ108" s="5">
        <f>'Subdecision matrices'!$Y$16</f>
        <v>0.05</v>
      </c>
      <c r="AK108" s="5">
        <f>'Subdecision matrices'!$Z$12</f>
        <v>0.15</v>
      </c>
      <c r="AL108" s="5">
        <f>'Subdecision matrices'!$Z$13</f>
        <v>0.15</v>
      </c>
      <c r="AM108" s="5">
        <f>'Subdecision matrices'!$Z$14</f>
        <v>0.15</v>
      </c>
      <c r="AN108" s="5">
        <f>'Subdecision matrices'!$Z$15</f>
        <v>0.15</v>
      </c>
      <c r="AO108" s="5">
        <f>'Subdecision matrices'!$Z$16</f>
        <v>0.15</v>
      </c>
      <c r="AP108" s="5">
        <f>'Subdecision matrices'!$AA$12</f>
        <v>0.1</v>
      </c>
      <c r="AQ108" s="5">
        <f>'Subdecision matrices'!$AA$13</f>
        <v>0.1</v>
      </c>
      <c r="AR108" s="5">
        <f>'Subdecision matrices'!$AA$14</f>
        <v>0.1</v>
      </c>
      <c r="AS108" s="5">
        <f>'Subdecision matrices'!$AA$15</f>
        <v>0.1</v>
      </c>
      <c r="AT108" s="5">
        <f>'Subdecision matrices'!$AA$16</f>
        <v>0.15</v>
      </c>
      <c r="AU108" s="5">
        <f>'Subdecision matrices'!$AB$12</f>
        <v>0.15</v>
      </c>
      <c r="AV108" s="5">
        <f>'Subdecision matrices'!$AB$13</f>
        <v>0.1</v>
      </c>
      <c r="AW108" s="5">
        <f>'Subdecision matrices'!$AB$14</f>
        <v>0.1</v>
      </c>
      <c r="AX108" s="5">
        <f>'Subdecision matrices'!$AB$15</f>
        <v>0.15</v>
      </c>
      <c r="AY108" s="5">
        <f>'Subdecision matrices'!$AB$16</f>
        <v>0.1</v>
      </c>
      <c r="AZ108" s="3">
        <f aca="true" t="shared" si="281" ref="AZ108">SUM(L108:AY108)</f>
        <v>4</v>
      </c>
      <c r="BA108" s="3"/>
      <c r="BB108" s="111"/>
      <c r="BC108" s="111"/>
      <c r="BD108" s="111"/>
      <c r="BE108" s="111"/>
      <c r="BF108" s="111"/>
    </row>
    <row r="109" spans="1:58" ht="15">
      <c r="A109" s="94">
        <v>52</v>
      </c>
      <c r="B109" s="28">
        <f>_xlfn.IFERROR(VLOOKUP(Prioritization!G63,'Subdecision matrices'!$B$7:$C$8,2,TRUE),0)</f>
        <v>0</v>
      </c>
      <c r="C109" s="28">
        <f>_xlfn.IFERROR(VLOOKUP(Prioritization!G63,'Subdecision matrices'!$B$7:$D$8,3,TRUE),0)</f>
        <v>0</v>
      </c>
      <c r="D109" s="28">
        <f>_xlfn.IFERROR(VLOOKUP(Prioritization!G63,'Subdecision matrices'!$B$7:$E$8,4,TRUE),0)</f>
        <v>0</v>
      </c>
      <c r="E109" s="28">
        <f>_xlfn.IFERROR(VLOOKUP(Prioritization!G63,'Subdecision matrices'!$B$7:$F$8,5,TRUE),0)</f>
        <v>0</v>
      </c>
      <c r="F109" s="28">
        <f>_xlfn.IFERROR(VLOOKUP(Prioritization!G63,'Subdecision matrices'!$B$7:$G$8,6,TRUE),0)</f>
        <v>0</v>
      </c>
      <c r="G109" s="28">
        <f>VLOOKUP(Prioritization!H63,'Subdecision matrices'!$B$12:$C$19,2,TRUE)</f>
        <v>0</v>
      </c>
      <c r="H109" s="28">
        <f>VLOOKUP(Prioritization!H63,'Subdecision matrices'!$B$12:$D$19,3,TRUE)</f>
        <v>0</v>
      </c>
      <c r="I109" s="28">
        <f>VLOOKUP(Prioritization!H63,'Subdecision matrices'!$B$12:$E$19,4,TRUE)</f>
        <v>0</v>
      </c>
      <c r="J109" s="28">
        <f>VLOOKUP(Prioritization!H63,'Subdecision matrices'!$B$12:$F$19,5,TRUE)</f>
        <v>0</v>
      </c>
      <c r="K109" s="28">
        <f>VLOOKUP(Prioritization!H63,'Subdecision matrices'!$B$12:$G$19,6,TRUE)</f>
        <v>0</v>
      </c>
      <c r="L109" s="2">
        <f>_xlfn.IFERROR(INDEX('Subdecision matrices'!$C$23:$G$27,MATCH(Prioritization!I63,'Subdecision matrices'!$B$23:$B$27,0),MATCH('CalcEng 2'!$L$6,'Subdecision matrices'!$C$22:$G$22,0)),0)</f>
        <v>0</v>
      </c>
      <c r="M109" s="2">
        <f>_xlfn.IFERROR(INDEX('Subdecision matrices'!$C$23:$G$27,MATCH(Prioritization!I63,'Subdecision matrices'!$B$23:$B$27,0),MATCH('CalcEng 2'!$M$6,'Subdecision matrices'!$C$30:$G$30,0)),0)</f>
        <v>0</v>
      </c>
      <c r="N109" s="2">
        <f>_xlfn.IFERROR(INDEX('Subdecision matrices'!$C$23:$G$27,MATCH(Prioritization!I63,'Subdecision matrices'!$B$23:$B$27,0),MATCH('CalcEng 2'!$N$6,'Subdecision matrices'!$C$22:$G$22,0)),0)</f>
        <v>0</v>
      </c>
      <c r="O109" s="2">
        <f>_xlfn.IFERROR(INDEX('Subdecision matrices'!$C$23:$G$27,MATCH(Prioritization!I63,'Subdecision matrices'!$B$23:$B$27,0),MATCH('CalcEng 2'!$O$6,'Subdecision matrices'!$C$22:$G$22,0)),0)</f>
        <v>0</v>
      </c>
      <c r="P109" s="2">
        <f>_xlfn.IFERROR(INDEX('Subdecision matrices'!$C$23:$G$27,MATCH(Prioritization!I63,'Subdecision matrices'!$B$23:$B$27,0),MATCH('CalcEng 2'!$P$6,'Subdecision matrices'!$C$22:$G$22,0)),0)</f>
        <v>0</v>
      </c>
      <c r="Q109" s="2">
        <f>_xlfn.IFERROR(INDEX('Subdecision matrices'!$C$31:$G$33,MATCH(Prioritization!J63,'Subdecision matrices'!$B$31:$B$33,0),MATCH('CalcEng 2'!$Q$6,'Subdecision matrices'!$C$30:$G$30,0)),0)</f>
        <v>0</v>
      </c>
      <c r="R109" s="2">
        <f>_xlfn.IFERROR(INDEX('Subdecision matrices'!$C$31:$G$33,MATCH(Prioritization!J63,'Subdecision matrices'!$B$31:$B$33,0),MATCH('CalcEng 2'!$R$6,'Subdecision matrices'!$C$30:$G$30,0)),0)</f>
        <v>0</v>
      </c>
      <c r="S109" s="2">
        <f>_xlfn.IFERROR(INDEX('Subdecision matrices'!$C$31:$G$33,MATCH(Prioritization!J63,'Subdecision matrices'!$B$31:$B$33,0),MATCH('CalcEng 2'!$S$6,'Subdecision matrices'!$C$30:$G$30,0)),0)</f>
        <v>0</v>
      </c>
      <c r="T109" s="2">
        <f>_xlfn.IFERROR(INDEX('Subdecision matrices'!$C$31:$G$33,MATCH(Prioritization!J63,'Subdecision matrices'!$B$31:$B$33,0),MATCH('CalcEng 2'!$T$6,'Subdecision matrices'!$C$30:$G$30,0)),0)</f>
        <v>0</v>
      </c>
      <c r="U109" s="2">
        <f>_xlfn.IFERROR(INDEX('Subdecision matrices'!$C$31:$G$33,MATCH(Prioritization!J63,'Subdecision matrices'!$B$31:$B$33,0),MATCH('CalcEng 2'!$U$6,'Subdecision matrices'!$C$30:$G$30,0)),0)</f>
        <v>0</v>
      </c>
      <c r="V109" s="2">
        <f>_xlfn.IFERROR(VLOOKUP(Prioritization!K63,'Subdecision matrices'!$A$37:$C$41,3,TRUE),0)</f>
        <v>0</v>
      </c>
      <c r="W109" s="2">
        <f>_xlfn.IFERROR(VLOOKUP(Prioritization!K63,'Subdecision matrices'!$A$37:$D$41,4),0)</f>
        <v>0</v>
      </c>
      <c r="X109" s="2">
        <f>_xlfn.IFERROR(VLOOKUP(Prioritization!K63,'Subdecision matrices'!$A$37:$E$41,5),0)</f>
        <v>0</v>
      </c>
      <c r="Y109" s="2">
        <f>_xlfn.IFERROR(VLOOKUP(Prioritization!K63,'Subdecision matrices'!$A$37:$F$41,6),0)</f>
        <v>0</v>
      </c>
      <c r="Z109" s="2">
        <f>_xlfn.IFERROR(VLOOKUP(Prioritization!K63,'Subdecision matrices'!$A$37:$G$41,7),0)</f>
        <v>0</v>
      </c>
      <c r="AA109" s="2">
        <f>_xlfn.IFERROR(INDEX('Subdecision matrices'!$K$8:$O$11,MATCH(Prioritization!L63,'Subdecision matrices'!$J$8:$J$11,0),MATCH('CalcEng 2'!$AA$6,'Subdecision matrices'!$K$7:$O$7,0)),0)</f>
        <v>0</v>
      </c>
      <c r="AB109" s="2">
        <f>_xlfn.IFERROR(INDEX('Subdecision matrices'!$K$8:$O$11,MATCH(Prioritization!L63,'Subdecision matrices'!$J$8:$J$11,0),MATCH('CalcEng 2'!$AB$6,'Subdecision matrices'!$K$7:$O$7,0)),0)</f>
        <v>0</v>
      </c>
      <c r="AC109" s="2">
        <f>_xlfn.IFERROR(INDEX('Subdecision matrices'!$K$8:$O$11,MATCH(Prioritization!L63,'Subdecision matrices'!$J$8:$J$11,0),MATCH('CalcEng 2'!$AC$6,'Subdecision matrices'!$K$7:$O$7,0)),0)</f>
        <v>0</v>
      </c>
      <c r="AD109" s="2">
        <f>_xlfn.IFERROR(INDEX('Subdecision matrices'!$K$8:$O$11,MATCH(Prioritization!L63,'Subdecision matrices'!$J$8:$J$11,0),MATCH('CalcEng 2'!$AD$6,'Subdecision matrices'!$K$7:$O$7,0)),0)</f>
        <v>0</v>
      </c>
      <c r="AE109" s="2">
        <f>_xlfn.IFERROR(INDEX('Subdecision matrices'!$K$8:$O$11,MATCH(Prioritization!L63,'Subdecision matrices'!$J$8:$J$11,0),MATCH('CalcEng 2'!$AE$6,'Subdecision matrices'!$K$7:$O$7,0)),0)</f>
        <v>0</v>
      </c>
      <c r="AF109" s="2">
        <f>_xlfn.IFERROR(VLOOKUP(Prioritization!M63,'Subdecision matrices'!$I$15:$K$17,3,TRUE),0)</f>
        <v>0</v>
      </c>
      <c r="AG109" s="2">
        <f>_xlfn.IFERROR(VLOOKUP(Prioritization!M63,'Subdecision matrices'!$I$15:$L$17,4,TRUE),0)</f>
        <v>0</v>
      </c>
      <c r="AH109" s="2">
        <f>_xlfn.IFERROR(VLOOKUP(Prioritization!M63,'Subdecision matrices'!$I$15:$M$17,5,TRUE),0)</f>
        <v>0</v>
      </c>
      <c r="AI109" s="2">
        <f>_xlfn.IFERROR(VLOOKUP(Prioritization!M63,'Subdecision matrices'!$I$15:$N$17,6,TRUE),0)</f>
        <v>0</v>
      </c>
      <c r="AJ109" s="2">
        <f>_xlfn.IFERROR(VLOOKUP(Prioritization!M63,'Subdecision matrices'!$I$15:$O$17,7,TRUE),0)</f>
        <v>0</v>
      </c>
      <c r="AK109" s="2">
        <f>_xlfn.IFERROR(INDEX('Subdecision matrices'!$K$22:$O$24,MATCH(Prioritization!N63,'Subdecision matrices'!$J$22:$J$24,0),MATCH($AK$6,'Subdecision matrices'!$K$21:$O$21,0)),0)</f>
        <v>0</v>
      </c>
      <c r="AL109" s="2">
        <f>_xlfn.IFERROR(INDEX('Subdecision matrices'!$K$22:$O$24,MATCH(Prioritization!N63,'Subdecision matrices'!$J$22:$J$24,0),MATCH($AL$6,'Subdecision matrices'!$K$21:$O$21,0)),0)</f>
        <v>0</v>
      </c>
      <c r="AM109" s="2">
        <f>_xlfn.IFERROR(INDEX('Subdecision matrices'!$K$22:$O$24,MATCH(Prioritization!N63,'Subdecision matrices'!$J$22:$J$24,0),MATCH($AM$6,'Subdecision matrices'!$K$21:$O$21,0)),0)</f>
        <v>0</v>
      </c>
      <c r="AN109" s="2">
        <f>_xlfn.IFERROR(INDEX('Subdecision matrices'!$K$22:$O$24,MATCH(Prioritization!N63,'Subdecision matrices'!$J$22:$J$24,0),MATCH($AN$6,'Subdecision matrices'!$K$21:$O$21,0)),0)</f>
        <v>0</v>
      </c>
      <c r="AO109" s="2">
        <f>_xlfn.IFERROR(INDEX('Subdecision matrices'!$K$22:$O$24,MATCH(Prioritization!N63,'Subdecision matrices'!$J$22:$J$24,0),MATCH($AO$6,'Subdecision matrices'!$K$21:$O$21,0)),0)</f>
        <v>0</v>
      </c>
      <c r="AP109" s="2">
        <f>_xlfn.IFERROR(INDEX('Subdecision matrices'!$K$27:$O$30,MATCH(Prioritization!O63,'Subdecision matrices'!$J$27:$J$30,0),MATCH('CalcEng 2'!$AP$6,'Subdecision matrices'!$K$27:$O$27,0)),0)</f>
        <v>0</v>
      </c>
      <c r="AQ109" s="2">
        <f>_xlfn.IFERROR(INDEX('Subdecision matrices'!$K$27:$O$30,MATCH(Prioritization!O63,'Subdecision matrices'!$J$27:$J$30,0),MATCH('CalcEng 2'!$AQ$6,'Subdecision matrices'!$K$27:$O$27,0)),0)</f>
        <v>0</v>
      </c>
      <c r="AR109" s="2">
        <f>_xlfn.IFERROR(INDEX('Subdecision matrices'!$K$27:$O$30,MATCH(Prioritization!O63,'Subdecision matrices'!$J$27:$J$30,0),MATCH('CalcEng 2'!$AR$6,'Subdecision matrices'!$K$27:$O$27,0)),0)</f>
        <v>0</v>
      </c>
      <c r="AS109" s="2">
        <f>_xlfn.IFERROR(INDEX('Subdecision matrices'!$K$27:$O$30,MATCH(Prioritization!O63,'Subdecision matrices'!$J$27:$J$30,0),MATCH('CalcEng 2'!$AS$6,'Subdecision matrices'!$K$27:$O$27,0)),0)</f>
        <v>0</v>
      </c>
      <c r="AT109" s="2">
        <f>_xlfn.IFERROR(INDEX('Subdecision matrices'!$K$27:$O$30,MATCH(Prioritization!O63,'Subdecision matrices'!$J$27:$J$30,0),MATCH('CalcEng 2'!$AT$6,'Subdecision matrices'!$K$27:$O$27,0)),0)</f>
        <v>0</v>
      </c>
      <c r="AU109" s="2">
        <f>_xlfn.IFERROR(INDEX('Subdecision matrices'!$K$34:$O$36,MATCH(Prioritization!P63,'Subdecision matrices'!$J$34:$J$36,0),MATCH('CalcEng 2'!$AU$6,'Subdecision matrices'!$K$33:$O$33,0)),0)</f>
        <v>0</v>
      </c>
      <c r="AV109" s="2">
        <f>_xlfn.IFERROR(INDEX('Subdecision matrices'!$K$34:$O$36,MATCH(Prioritization!P63,'Subdecision matrices'!$J$34:$J$36,0),MATCH('CalcEng 2'!$AV$6,'Subdecision matrices'!$K$33:$O$33,0)),0)</f>
        <v>0</v>
      </c>
      <c r="AW109" s="2">
        <f>_xlfn.IFERROR(INDEX('Subdecision matrices'!$K$34:$O$36,MATCH(Prioritization!P63,'Subdecision matrices'!$J$34:$J$36,0),MATCH('CalcEng 2'!$AW$6,'Subdecision matrices'!$K$33:$O$33,0)),0)</f>
        <v>0</v>
      </c>
      <c r="AX109" s="2">
        <f>_xlfn.IFERROR(INDEX('Subdecision matrices'!$K$34:$O$36,MATCH(Prioritization!P63,'Subdecision matrices'!$J$34:$J$36,0),MATCH('CalcEng 2'!$AX$6,'Subdecision matrices'!$K$33:$O$33,0)),0)</f>
        <v>0</v>
      </c>
      <c r="AY109" s="2">
        <f>_xlfn.IFERROR(INDEX('Subdecision matrices'!$K$34:$O$36,MATCH(Prioritization!P63,'Subdecision matrices'!$J$34:$J$36,0),MATCH('CalcEng 2'!$AY$6,'Subdecision matrices'!$K$33:$O$33,0)),0)</f>
        <v>0</v>
      </c>
      <c r="AZ109" s="2"/>
      <c r="BA109" s="2"/>
      <c r="BB109" s="110">
        <f>((B109*B110)+(G109*G110)+(L109*L110)+(Q109*Q110)+(V109*V110)+(AA109*AA110)+(AF110*AF109)+(AK109*AK110)+(AP109*AP110)+(AU109*AU110))*10</f>
        <v>0</v>
      </c>
      <c r="BC109" s="110">
        <f aca="true" t="shared" si="282" ref="BC109">((C109*C110)+(H109*H110)+(M109*M110)+(R109*R110)+(W109*W110)+(AB109*AB110)+(AG110*AG109)+(AL109*AL110)+(AQ109*AQ110)+(AV109*AV110))*10</f>
        <v>0</v>
      </c>
      <c r="BD109" s="110">
        <f aca="true" t="shared" si="283" ref="BD109">((D109*D110)+(I109*I110)+(N109*N110)+(S109*S110)+(X109*X110)+(AC109*AC110)+(AH110*AH109)+(AM109*AM110)+(AR109*AR110)+(AW109*AW110))*10</f>
        <v>0</v>
      </c>
      <c r="BE109" s="110">
        <f aca="true" t="shared" si="284" ref="BE109">((E109*E110)+(J109*J110)+(O109*O110)+(T109*T110)+(Y109*Y110)+(AD109*AD110)+(AI110*AI109)+(AN109*AN110)+(AS109*AS110)+(AX109*AX110))*10</f>
        <v>0</v>
      </c>
      <c r="BF109" s="110">
        <f aca="true" t="shared" si="285" ref="BF109">((F109*F110)+(K109*K110)+(P109*P110)+(U109*U110)+(Z109*Z110)+(AE109*AE110)+(AJ110*AJ109)+(AO109*AO110)+(AT109*AT110)+(AY109*AY110))*10</f>
        <v>0</v>
      </c>
    </row>
    <row r="110" spans="1:58" ht="15.75" thickBot="1">
      <c r="A110" s="94"/>
      <c r="B110" s="5">
        <f>'Subdecision matrices'!$S$12</f>
        <v>0.1</v>
      </c>
      <c r="C110" s="5">
        <f>'Subdecision matrices'!$S$13</f>
        <v>0.1</v>
      </c>
      <c r="D110" s="5">
        <f>'Subdecision matrices'!$S$14</f>
        <v>0.1</v>
      </c>
      <c r="E110" s="5">
        <f>'Subdecision matrices'!$S$15</f>
        <v>0.1</v>
      </c>
      <c r="F110" s="5">
        <f>'Subdecision matrices'!$S$16</f>
        <v>0.1</v>
      </c>
      <c r="G110" s="5">
        <f>'Subdecision matrices'!$T$12</f>
        <v>0.1</v>
      </c>
      <c r="H110" s="5">
        <f>'Subdecision matrices'!$T$13</f>
        <v>0.1</v>
      </c>
      <c r="I110" s="5">
        <f>'Subdecision matrices'!$T$14</f>
        <v>0.1</v>
      </c>
      <c r="J110" s="5">
        <f>'Subdecision matrices'!$T$15</f>
        <v>0.1</v>
      </c>
      <c r="K110" s="5">
        <f>'Subdecision matrices'!$T$16</f>
        <v>0.1</v>
      </c>
      <c r="L110" s="5">
        <f>'Subdecision matrices'!$U$12</f>
        <v>0.05</v>
      </c>
      <c r="M110" s="5">
        <f>'Subdecision matrices'!$U$13</f>
        <v>0.05</v>
      </c>
      <c r="N110" s="5">
        <f>'Subdecision matrices'!$U$14</f>
        <v>0.05</v>
      </c>
      <c r="O110" s="5">
        <f>'Subdecision matrices'!$U$15</f>
        <v>0.05</v>
      </c>
      <c r="P110" s="5">
        <f>'Subdecision matrices'!$U$16</f>
        <v>0.05</v>
      </c>
      <c r="Q110" s="5">
        <f>'Subdecision matrices'!$V$12</f>
        <v>0.1</v>
      </c>
      <c r="R110" s="5">
        <f>'Subdecision matrices'!$V$13</f>
        <v>0.1</v>
      </c>
      <c r="S110" s="5">
        <f>'Subdecision matrices'!$V$14</f>
        <v>0.1</v>
      </c>
      <c r="T110" s="5">
        <f>'Subdecision matrices'!$V$15</f>
        <v>0.1</v>
      </c>
      <c r="U110" s="5">
        <f>'Subdecision matrices'!$V$16</f>
        <v>0.1</v>
      </c>
      <c r="V110" s="5">
        <f>'Subdecision matrices'!$W$12</f>
        <v>0.1</v>
      </c>
      <c r="W110" s="5">
        <f>'Subdecision matrices'!$W$13</f>
        <v>0.1</v>
      </c>
      <c r="X110" s="5">
        <f>'Subdecision matrices'!$W$14</f>
        <v>0.1</v>
      </c>
      <c r="Y110" s="5">
        <f>'Subdecision matrices'!$W$15</f>
        <v>0.1</v>
      </c>
      <c r="Z110" s="5">
        <f>'Subdecision matrices'!$W$16</f>
        <v>0.1</v>
      </c>
      <c r="AA110" s="5">
        <f>'Subdecision matrices'!$X$12</f>
        <v>0.05</v>
      </c>
      <c r="AB110" s="5">
        <f>'Subdecision matrices'!$X$13</f>
        <v>0.1</v>
      </c>
      <c r="AC110" s="5">
        <f>'Subdecision matrices'!$X$14</f>
        <v>0.1</v>
      </c>
      <c r="AD110" s="5">
        <f>'Subdecision matrices'!$X$15</f>
        <v>0.1</v>
      </c>
      <c r="AE110" s="5">
        <f>'Subdecision matrices'!$X$16</f>
        <v>0.1</v>
      </c>
      <c r="AF110" s="5">
        <f>'Subdecision matrices'!$Y$12</f>
        <v>0.1</v>
      </c>
      <c r="AG110" s="5">
        <f>'Subdecision matrices'!$Y$13</f>
        <v>0.1</v>
      </c>
      <c r="AH110" s="5">
        <f>'Subdecision matrices'!$Y$14</f>
        <v>0.1</v>
      </c>
      <c r="AI110" s="5">
        <f>'Subdecision matrices'!$Y$15</f>
        <v>0.05</v>
      </c>
      <c r="AJ110" s="5">
        <f>'Subdecision matrices'!$Y$16</f>
        <v>0.05</v>
      </c>
      <c r="AK110" s="5">
        <f>'Subdecision matrices'!$Z$12</f>
        <v>0.15</v>
      </c>
      <c r="AL110" s="5">
        <f>'Subdecision matrices'!$Z$13</f>
        <v>0.15</v>
      </c>
      <c r="AM110" s="5">
        <f>'Subdecision matrices'!$Z$14</f>
        <v>0.15</v>
      </c>
      <c r="AN110" s="5">
        <f>'Subdecision matrices'!$Z$15</f>
        <v>0.15</v>
      </c>
      <c r="AO110" s="5">
        <f>'Subdecision matrices'!$Z$16</f>
        <v>0.15</v>
      </c>
      <c r="AP110" s="5">
        <f>'Subdecision matrices'!$AA$12</f>
        <v>0.1</v>
      </c>
      <c r="AQ110" s="5">
        <f>'Subdecision matrices'!$AA$13</f>
        <v>0.1</v>
      </c>
      <c r="AR110" s="5">
        <f>'Subdecision matrices'!$AA$14</f>
        <v>0.1</v>
      </c>
      <c r="AS110" s="5">
        <f>'Subdecision matrices'!$AA$15</f>
        <v>0.1</v>
      </c>
      <c r="AT110" s="5">
        <f>'Subdecision matrices'!$AA$16</f>
        <v>0.15</v>
      </c>
      <c r="AU110" s="5">
        <f>'Subdecision matrices'!$AB$12</f>
        <v>0.15</v>
      </c>
      <c r="AV110" s="5">
        <f>'Subdecision matrices'!$AB$13</f>
        <v>0.1</v>
      </c>
      <c r="AW110" s="5">
        <f>'Subdecision matrices'!$AB$14</f>
        <v>0.1</v>
      </c>
      <c r="AX110" s="5">
        <f>'Subdecision matrices'!$AB$15</f>
        <v>0.15</v>
      </c>
      <c r="AY110" s="5">
        <f>'Subdecision matrices'!$AB$16</f>
        <v>0.1</v>
      </c>
      <c r="AZ110" s="3">
        <f aca="true" t="shared" si="286" ref="AZ110">SUM(L110:AY110)</f>
        <v>4</v>
      </c>
      <c r="BA110" s="3"/>
      <c r="BB110" s="111"/>
      <c r="BC110" s="111"/>
      <c r="BD110" s="111"/>
      <c r="BE110" s="111"/>
      <c r="BF110" s="111"/>
    </row>
    <row r="111" spans="1:58" ht="15">
      <c r="A111" s="94">
        <v>53</v>
      </c>
      <c r="B111" s="30">
        <f>_xlfn.IFERROR(VLOOKUP(Prioritization!G64,'Subdecision matrices'!$B$7:$C$8,2,TRUE),0)</f>
        <v>0</v>
      </c>
      <c r="C111" s="30">
        <f>_xlfn.IFERROR(VLOOKUP(Prioritization!G64,'Subdecision matrices'!$B$7:$D$8,3,TRUE),0)</f>
        <v>0</v>
      </c>
      <c r="D111" s="30">
        <f>_xlfn.IFERROR(VLOOKUP(Prioritization!G64,'Subdecision matrices'!$B$7:$E$8,4,TRUE),0)</f>
        <v>0</v>
      </c>
      <c r="E111" s="30">
        <f>_xlfn.IFERROR(VLOOKUP(Prioritization!G64,'Subdecision matrices'!$B$7:$F$8,5,TRUE),0)</f>
        <v>0</v>
      </c>
      <c r="F111" s="30">
        <f>_xlfn.IFERROR(VLOOKUP(Prioritization!G64,'Subdecision matrices'!$B$7:$G$8,6,TRUE),0)</f>
        <v>0</v>
      </c>
      <c r="G111" s="30">
        <f>VLOOKUP(Prioritization!H64,'Subdecision matrices'!$B$12:$C$19,2,TRUE)</f>
        <v>0</v>
      </c>
      <c r="H111" s="30">
        <f>VLOOKUP(Prioritization!H64,'Subdecision matrices'!$B$12:$D$19,3,TRUE)</f>
        <v>0</v>
      </c>
      <c r="I111" s="30">
        <f>VLOOKUP(Prioritization!H64,'Subdecision matrices'!$B$12:$E$19,4,TRUE)</f>
        <v>0</v>
      </c>
      <c r="J111" s="30">
        <f>VLOOKUP(Prioritization!H64,'Subdecision matrices'!$B$12:$F$19,5,TRUE)</f>
        <v>0</v>
      </c>
      <c r="K111" s="30">
        <f>VLOOKUP(Prioritization!H64,'Subdecision matrices'!$B$12:$G$19,6,TRUE)</f>
        <v>0</v>
      </c>
      <c r="L111" s="2">
        <f>_xlfn.IFERROR(INDEX('Subdecision matrices'!$C$23:$G$27,MATCH(Prioritization!I64,'Subdecision matrices'!$B$23:$B$27,0),MATCH('CalcEng 2'!$L$6,'Subdecision matrices'!$C$22:$G$22,0)),0)</f>
        <v>0</v>
      </c>
      <c r="M111" s="2">
        <f>_xlfn.IFERROR(INDEX('Subdecision matrices'!$C$23:$G$27,MATCH(Prioritization!I64,'Subdecision matrices'!$B$23:$B$27,0),MATCH('CalcEng 2'!$M$6,'Subdecision matrices'!$C$30:$G$30,0)),0)</f>
        <v>0</v>
      </c>
      <c r="N111" s="2">
        <f>_xlfn.IFERROR(INDEX('Subdecision matrices'!$C$23:$G$27,MATCH(Prioritization!I64,'Subdecision matrices'!$B$23:$B$27,0),MATCH('CalcEng 2'!$N$6,'Subdecision matrices'!$C$22:$G$22,0)),0)</f>
        <v>0</v>
      </c>
      <c r="O111" s="2">
        <f>_xlfn.IFERROR(INDEX('Subdecision matrices'!$C$23:$G$27,MATCH(Prioritization!I64,'Subdecision matrices'!$B$23:$B$27,0),MATCH('CalcEng 2'!$O$6,'Subdecision matrices'!$C$22:$G$22,0)),0)</f>
        <v>0</v>
      </c>
      <c r="P111" s="2">
        <f>_xlfn.IFERROR(INDEX('Subdecision matrices'!$C$23:$G$27,MATCH(Prioritization!I64,'Subdecision matrices'!$B$23:$B$27,0),MATCH('CalcEng 2'!$P$6,'Subdecision matrices'!$C$22:$G$22,0)),0)</f>
        <v>0</v>
      </c>
      <c r="Q111" s="2">
        <f>_xlfn.IFERROR(INDEX('Subdecision matrices'!$C$31:$G$33,MATCH(Prioritization!J64,'Subdecision matrices'!$B$31:$B$33,0),MATCH('CalcEng 2'!$Q$6,'Subdecision matrices'!$C$30:$G$30,0)),0)</f>
        <v>0</v>
      </c>
      <c r="R111" s="2">
        <f>_xlfn.IFERROR(INDEX('Subdecision matrices'!$C$31:$G$33,MATCH(Prioritization!J64,'Subdecision matrices'!$B$31:$B$33,0),MATCH('CalcEng 2'!$R$6,'Subdecision matrices'!$C$30:$G$30,0)),0)</f>
        <v>0</v>
      </c>
      <c r="S111" s="2">
        <f>_xlfn.IFERROR(INDEX('Subdecision matrices'!$C$31:$G$33,MATCH(Prioritization!J64,'Subdecision matrices'!$B$31:$B$33,0),MATCH('CalcEng 2'!$S$6,'Subdecision matrices'!$C$30:$G$30,0)),0)</f>
        <v>0</v>
      </c>
      <c r="T111" s="2">
        <f>_xlfn.IFERROR(INDEX('Subdecision matrices'!$C$31:$G$33,MATCH(Prioritization!J64,'Subdecision matrices'!$B$31:$B$33,0),MATCH('CalcEng 2'!$T$6,'Subdecision matrices'!$C$30:$G$30,0)),0)</f>
        <v>0</v>
      </c>
      <c r="U111" s="2">
        <f>_xlfn.IFERROR(INDEX('Subdecision matrices'!$C$31:$G$33,MATCH(Prioritization!J64,'Subdecision matrices'!$B$31:$B$33,0),MATCH('CalcEng 2'!$U$6,'Subdecision matrices'!$C$30:$G$30,0)),0)</f>
        <v>0</v>
      </c>
      <c r="V111" s="2">
        <f>_xlfn.IFERROR(VLOOKUP(Prioritization!K64,'Subdecision matrices'!$A$37:$C$41,3,TRUE),0)</f>
        <v>0</v>
      </c>
      <c r="W111" s="2">
        <f>_xlfn.IFERROR(VLOOKUP(Prioritization!K64,'Subdecision matrices'!$A$37:$D$41,4),0)</f>
        <v>0</v>
      </c>
      <c r="X111" s="2">
        <f>_xlfn.IFERROR(VLOOKUP(Prioritization!K64,'Subdecision matrices'!$A$37:$E$41,5),0)</f>
        <v>0</v>
      </c>
      <c r="Y111" s="2">
        <f>_xlfn.IFERROR(VLOOKUP(Prioritization!K64,'Subdecision matrices'!$A$37:$F$41,6),0)</f>
        <v>0</v>
      </c>
      <c r="Z111" s="2">
        <f>_xlfn.IFERROR(VLOOKUP(Prioritization!K64,'Subdecision matrices'!$A$37:$G$41,7),0)</f>
        <v>0</v>
      </c>
      <c r="AA111" s="2">
        <f>_xlfn.IFERROR(INDEX('Subdecision matrices'!$K$8:$O$11,MATCH(Prioritization!L64,'Subdecision matrices'!$J$8:$J$11,0),MATCH('CalcEng 2'!$AA$6,'Subdecision matrices'!$K$7:$O$7,0)),0)</f>
        <v>0</v>
      </c>
      <c r="AB111" s="2">
        <f>_xlfn.IFERROR(INDEX('Subdecision matrices'!$K$8:$O$11,MATCH(Prioritization!L64,'Subdecision matrices'!$J$8:$J$11,0),MATCH('CalcEng 2'!$AB$6,'Subdecision matrices'!$K$7:$O$7,0)),0)</f>
        <v>0</v>
      </c>
      <c r="AC111" s="2">
        <f>_xlfn.IFERROR(INDEX('Subdecision matrices'!$K$8:$O$11,MATCH(Prioritization!L64,'Subdecision matrices'!$J$8:$J$11,0),MATCH('CalcEng 2'!$AC$6,'Subdecision matrices'!$K$7:$O$7,0)),0)</f>
        <v>0</v>
      </c>
      <c r="AD111" s="2">
        <f>_xlfn.IFERROR(INDEX('Subdecision matrices'!$K$8:$O$11,MATCH(Prioritization!L64,'Subdecision matrices'!$J$8:$J$11,0),MATCH('CalcEng 2'!$AD$6,'Subdecision matrices'!$K$7:$O$7,0)),0)</f>
        <v>0</v>
      </c>
      <c r="AE111" s="2">
        <f>_xlfn.IFERROR(INDEX('Subdecision matrices'!$K$8:$O$11,MATCH(Prioritization!L64,'Subdecision matrices'!$J$8:$J$11,0),MATCH('CalcEng 2'!$AE$6,'Subdecision matrices'!$K$7:$O$7,0)),0)</f>
        <v>0</v>
      </c>
      <c r="AF111" s="2">
        <f>_xlfn.IFERROR(VLOOKUP(Prioritization!M64,'Subdecision matrices'!$I$15:$K$17,3,TRUE),0)</f>
        <v>0</v>
      </c>
      <c r="AG111" s="2">
        <f>_xlfn.IFERROR(VLOOKUP(Prioritization!M64,'Subdecision matrices'!$I$15:$L$17,4,TRUE),0)</f>
        <v>0</v>
      </c>
      <c r="AH111" s="2">
        <f>_xlfn.IFERROR(VLOOKUP(Prioritization!M64,'Subdecision matrices'!$I$15:$M$17,5,TRUE),0)</f>
        <v>0</v>
      </c>
      <c r="AI111" s="2">
        <f>_xlfn.IFERROR(VLOOKUP(Prioritization!M64,'Subdecision matrices'!$I$15:$N$17,6,TRUE),0)</f>
        <v>0</v>
      </c>
      <c r="AJ111" s="2">
        <f>_xlfn.IFERROR(VLOOKUP(Prioritization!M64,'Subdecision matrices'!$I$15:$O$17,7,TRUE),0)</f>
        <v>0</v>
      </c>
      <c r="AK111" s="2">
        <f>_xlfn.IFERROR(INDEX('Subdecision matrices'!$K$22:$O$24,MATCH(Prioritization!N64,'Subdecision matrices'!$J$22:$J$24,0),MATCH($AK$6,'Subdecision matrices'!$K$21:$O$21,0)),0)</f>
        <v>0</v>
      </c>
      <c r="AL111" s="2">
        <f>_xlfn.IFERROR(INDEX('Subdecision matrices'!$K$22:$O$24,MATCH(Prioritization!N64,'Subdecision matrices'!$J$22:$J$24,0),MATCH($AL$6,'Subdecision matrices'!$K$21:$O$21,0)),0)</f>
        <v>0</v>
      </c>
      <c r="AM111" s="2">
        <f>_xlfn.IFERROR(INDEX('Subdecision matrices'!$K$22:$O$24,MATCH(Prioritization!N64,'Subdecision matrices'!$J$22:$J$24,0),MATCH($AM$6,'Subdecision matrices'!$K$21:$O$21,0)),0)</f>
        <v>0</v>
      </c>
      <c r="AN111" s="2">
        <f>_xlfn.IFERROR(INDEX('Subdecision matrices'!$K$22:$O$24,MATCH(Prioritization!N64,'Subdecision matrices'!$J$22:$J$24,0),MATCH($AN$6,'Subdecision matrices'!$K$21:$O$21,0)),0)</f>
        <v>0</v>
      </c>
      <c r="AO111" s="2">
        <f>_xlfn.IFERROR(INDEX('Subdecision matrices'!$K$22:$O$24,MATCH(Prioritization!N64,'Subdecision matrices'!$J$22:$J$24,0),MATCH($AO$6,'Subdecision matrices'!$K$21:$O$21,0)),0)</f>
        <v>0</v>
      </c>
      <c r="AP111" s="2">
        <f>_xlfn.IFERROR(INDEX('Subdecision matrices'!$K$27:$O$30,MATCH(Prioritization!O64,'Subdecision matrices'!$J$27:$J$30,0),MATCH('CalcEng 2'!$AP$6,'Subdecision matrices'!$K$27:$O$27,0)),0)</f>
        <v>0</v>
      </c>
      <c r="AQ111" s="2">
        <f>_xlfn.IFERROR(INDEX('Subdecision matrices'!$K$27:$O$30,MATCH(Prioritization!O64,'Subdecision matrices'!$J$27:$J$30,0),MATCH('CalcEng 2'!$AQ$6,'Subdecision matrices'!$K$27:$O$27,0)),0)</f>
        <v>0</v>
      </c>
      <c r="AR111" s="2">
        <f>_xlfn.IFERROR(INDEX('Subdecision matrices'!$K$27:$O$30,MATCH(Prioritization!O64,'Subdecision matrices'!$J$27:$J$30,0),MATCH('CalcEng 2'!$AR$6,'Subdecision matrices'!$K$27:$O$27,0)),0)</f>
        <v>0</v>
      </c>
      <c r="AS111" s="2">
        <f>_xlfn.IFERROR(INDEX('Subdecision matrices'!$K$27:$O$30,MATCH(Prioritization!O64,'Subdecision matrices'!$J$27:$J$30,0),MATCH('CalcEng 2'!$AS$6,'Subdecision matrices'!$K$27:$O$27,0)),0)</f>
        <v>0</v>
      </c>
      <c r="AT111" s="2">
        <f>_xlfn.IFERROR(INDEX('Subdecision matrices'!$K$27:$O$30,MATCH(Prioritization!O64,'Subdecision matrices'!$J$27:$J$30,0),MATCH('CalcEng 2'!$AT$6,'Subdecision matrices'!$K$27:$O$27,0)),0)</f>
        <v>0</v>
      </c>
      <c r="AU111" s="2">
        <f>_xlfn.IFERROR(INDEX('Subdecision matrices'!$K$34:$O$36,MATCH(Prioritization!P64,'Subdecision matrices'!$J$34:$J$36,0),MATCH('CalcEng 2'!$AU$6,'Subdecision matrices'!$K$33:$O$33,0)),0)</f>
        <v>0</v>
      </c>
      <c r="AV111" s="2">
        <f>_xlfn.IFERROR(INDEX('Subdecision matrices'!$K$34:$O$36,MATCH(Prioritization!P64,'Subdecision matrices'!$J$34:$J$36,0),MATCH('CalcEng 2'!$AV$6,'Subdecision matrices'!$K$33:$O$33,0)),0)</f>
        <v>0</v>
      </c>
      <c r="AW111" s="2">
        <f>_xlfn.IFERROR(INDEX('Subdecision matrices'!$K$34:$O$36,MATCH(Prioritization!P64,'Subdecision matrices'!$J$34:$J$36,0),MATCH('CalcEng 2'!$AW$6,'Subdecision matrices'!$K$33:$O$33,0)),0)</f>
        <v>0</v>
      </c>
      <c r="AX111" s="2">
        <f>_xlfn.IFERROR(INDEX('Subdecision matrices'!$K$34:$O$36,MATCH(Prioritization!P64,'Subdecision matrices'!$J$34:$J$36,0),MATCH('CalcEng 2'!$AX$6,'Subdecision matrices'!$K$33:$O$33,0)),0)</f>
        <v>0</v>
      </c>
      <c r="AY111" s="2">
        <f>_xlfn.IFERROR(INDEX('Subdecision matrices'!$K$34:$O$36,MATCH(Prioritization!P64,'Subdecision matrices'!$J$34:$J$36,0),MATCH('CalcEng 2'!$AY$6,'Subdecision matrices'!$K$33:$O$33,0)),0)</f>
        <v>0</v>
      </c>
      <c r="AZ111" s="2"/>
      <c r="BA111" s="2"/>
      <c r="BB111" s="110">
        <f>((B111*B112)+(G111*G112)+(L111*L112)+(Q111*Q112)+(V111*V112)+(AA111*AA112)+(AF112*AF111)+(AK111*AK112)+(AP111*AP112)+(AU111*AU112))*10</f>
        <v>0</v>
      </c>
      <c r="BC111" s="110">
        <f aca="true" t="shared" si="287" ref="BC111">((C111*C112)+(H111*H112)+(M111*M112)+(R111*R112)+(W111*W112)+(AB111*AB112)+(AG112*AG111)+(AL111*AL112)+(AQ111*AQ112)+(AV111*AV112))*10</f>
        <v>0</v>
      </c>
      <c r="BD111" s="110">
        <f aca="true" t="shared" si="288" ref="BD111">((D111*D112)+(I111*I112)+(N111*N112)+(S111*S112)+(X111*X112)+(AC111*AC112)+(AH112*AH111)+(AM111*AM112)+(AR111*AR112)+(AW111*AW112))*10</f>
        <v>0</v>
      </c>
      <c r="BE111" s="110">
        <f aca="true" t="shared" si="289" ref="BE111">((E111*E112)+(J111*J112)+(O111*O112)+(T111*T112)+(Y111*Y112)+(AD111*AD112)+(AI112*AI111)+(AN111*AN112)+(AS111*AS112)+(AX111*AX112))*10</f>
        <v>0</v>
      </c>
      <c r="BF111" s="110">
        <f aca="true" t="shared" si="290" ref="BF111">((F111*F112)+(K111*K112)+(P111*P112)+(U111*U112)+(Z111*Z112)+(AE111*AE112)+(AJ112*AJ111)+(AO111*AO112)+(AT111*AT112)+(AY111*AY112))*10</f>
        <v>0</v>
      </c>
    </row>
    <row r="112" spans="1:58" ht="15.75" thickBot="1">
      <c r="A112" s="94"/>
      <c r="B112" s="5">
        <f>'Subdecision matrices'!$S$12</f>
        <v>0.1</v>
      </c>
      <c r="C112" s="5">
        <f>'Subdecision matrices'!$S$13</f>
        <v>0.1</v>
      </c>
      <c r="D112" s="5">
        <f>'Subdecision matrices'!$S$14</f>
        <v>0.1</v>
      </c>
      <c r="E112" s="5">
        <f>'Subdecision matrices'!$S$15</f>
        <v>0.1</v>
      </c>
      <c r="F112" s="5">
        <f>'Subdecision matrices'!$S$16</f>
        <v>0.1</v>
      </c>
      <c r="G112" s="5">
        <f>'Subdecision matrices'!$T$12</f>
        <v>0.1</v>
      </c>
      <c r="H112" s="5">
        <f>'Subdecision matrices'!$T$13</f>
        <v>0.1</v>
      </c>
      <c r="I112" s="5">
        <f>'Subdecision matrices'!$T$14</f>
        <v>0.1</v>
      </c>
      <c r="J112" s="5">
        <f>'Subdecision matrices'!$T$15</f>
        <v>0.1</v>
      </c>
      <c r="K112" s="5">
        <f>'Subdecision matrices'!$T$16</f>
        <v>0.1</v>
      </c>
      <c r="L112" s="5">
        <f>'Subdecision matrices'!$U$12</f>
        <v>0.05</v>
      </c>
      <c r="M112" s="5">
        <f>'Subdecision matrices'!$U$13</f>
        <v>0.05</v>
      </c>
      <c r="N112" s="5">
        <f>'Subdecision matrices'!$U$14</f>
        <v>0.05</v>
      </c>
      <c r="O112" s="5">
        <f>'Subdecision matrices'!$U$15</f>
        <v>0.05</v>
      </c>
      <c r="P112" s="5">
        <f>'Subdecision matrices'!$U$16</f>
        <v>0.05</v>
      </c>
      <c r="Q112" s="5">
        <f>'Subdecision matrices'!$V$12</f>
        <v>0.1</v>
      </c>
      <c r="R112" s="5">
        <f>'Subdecision matrices'!$V$13</f>
        <v>0.1</v>
      </c>
      <c r="S112" s="5">
        <f>'Subdecision matrices'!$V$14</f>
        <v>0.1</v>
      </c>
      <c r="T112" s="5">
        <f>'Subdecision matrices'!$V$15</f>
        <v>0.1</v>
      </c>
      <c r="U112" s="5">
        <f>'Subdecision matrices'!$V$16</f>
        <v>0.1</v>
      </c>
      <c r="V112" s="5">
        <f>'Subdecision matrices'!$W$12</f>
        <v>0.1</v>
      </c>
      <c r="W112" s="5">
        <f>'Subdecision matrices'!$W$13</f>
        <v>0.1</v>
      </c>
      <c r="X112" s="5">
        <f>'Subdecision matrices'!$W$14</f>
        <v>0.1</v>
      </c>
      <c r="Y112" s="5">
        <f>'Subdecision matrices'!$W$15</f>
        <v>0.1</v>
      </c>
      <c r="Z112" s="5">
        <f>'Subdecision matrices'!$W$16</f>
        <v>0.1</v>
      </c>
      <c r="AA112" s="5">
        <f>'Subdecision matrices'!$X$12</f>
        <v>0.05</v>
      </c>
      <c r="AB112" s="5">
        <f>'Subdecision matrices'!$X$13</f>
        <v>0.1</v>
      </c>
      <c r="AC112" s="5">
        <f>'Subdecision matrices'!$X$14</f>
        <v>0.1</v>
      </c>
      <c r="AD112" s="5">
        <f>'Subdecision matrices'!$X$15</f>
        <v>0.1</v>
      </c>
      <c r="AE112" s="5">
        <f>'Subdecision matrices'!$X$16</f>
        <v>0.1</v>
      </c>
      <c r="AF112" s="5">
        <f>'Subdecision matrices'!$Y$12</f>
        <v>0.1</v>
      </c>
      <c r="AG112" s="5">
        <f>'Subdecision matrices'!$Y$13</f>
        <v>0.1</v>
      </c>
      <c r="AH112" s="5">
        <f>'Subdecision matrices'!$Y$14</f>
        <v>0.1</v>
      </c>
      <c r="AI112" s="5">
        <f>'Subdecision matrices'!$Y$15</f>
        <v>0.05</v>
      </c>
      <c r="AJ112" s="5">
        <f>'Subdecision matrices'!$Y$16</f>
        <v>0.05</v>
      </c>
      <c r="AK112" s="5">
        <f>'Subdecision matrices'!$Z$12</f>
        <v>0.15</v>
      </c>
      <c r="AL112" s="5">
        <f>'Subdecision matrices'!$Z$13</f>
        <v>0.15</v>
      </c>
      <c r="AM112" s="5">
        <f>'Subdecision matrices'!$Z$14</f>
        <v>0.15</v>
      </c>
      <c r="AN112" s="5">
        <f>'Subdecision matrices'!$Z$15</f>
        <v>0.15</v>
      </c>
      <c r="AO112" s="5">
        <f>'Subdecision matrices'!$Z$16</f>
        <v>0.15</v>
      </c>
      <c r="AP112" s="5">
        <f>'Subdecision matrices'!$AA$12</f>
        <v>0.1</v>
      </c>
      <c r="AQ112" s="5">
        <f>'Subdecision matrices'!$AA$13</f>
        <v>0.1</v>
      </c>
      <c r="AR112" s="5">
        <f>'Subdecision matrices'!$AA$14</f>
        <v>0.1</v>
      </c>
      <c r="AS112" s="5">
        <f>'Subdecision matrices'!$AA$15</f>
        <v>0.1</v>
      </c>
      <c r="AT112" s="5">
        <f>'Subdecision matrices'!$AA$16</f>
        <v>0.15</v>
      </c>
      <c r="AU112" s="5">
        <f>'Subdecision matrices'!$AB$12</f>
        <v>0.15</v>
      </c>
      <c r="AV112" s="5">
        <f>'Subdecision matrices'!$AB$13</f>
        <v>0.1</v>
      </c>
      <c r="AW112" s="5">
        <f>'Subdecision matrices'!$AB$14</f>
        <v>0.1</v>
      </c>
      <c r="AX112" s="5">
        <f>'Subdecision matrices'!$AB$15</f>
        <v>0.15</v>
      </c>
      <c r="AY112" s="5">
        <f>'Subdecision matrices'!$AB$16</f>
        <v>0.1</v>
      </c>
      <c r="AZ112" s="3">
        <f aca="true" t="shared" si="291" ref="AZ112">SUM(L112:AY112)</f>
        <v>4</v>
      </c>
      <c r="BA112" s="3"/>
      <c r="BB112" s="111"/>
      <c r="BC112" s="111"/>
      <c r="BD112" s="111"/>
      <c r="BE112" s="111"/>
      <c r="BF112" s="111"/>
    </row>
    <row r="113" spans="1:58" ht="15">
      <c r="A113" s="94">
        <v>54</v>
      </c>
      <c r="B113" s="30">
        <f>_xlfn.IFERROR(VLOOKUP(Prioritization!G65,'Subdecision matrices'!$B$7:$C$8,2,TRUE),0)</f>
        <v>0</v>
      </c>
      <c r="C113" s="30">
        <f>_xlfn.IFERROR(VLOOKUP(Prioritization!G65,'Subdecision matrices'!$B$7:$D$8,3,TRUE),0)</f>
        <v>0</v>
      </c>
      <c r="D113" s="30">
        <f>_xlfn.IFERROR(VLOOKUP(Prioritization!G65,'Subdecision matrices'!$B$7:$E$8,4,TRUE),0)</f>
        <v>0</v>
      </c>
      <c r="E113" s="30">
        <f>_xlfn.IFERROR(VLOOKUP(Prioritization!G65,'Subdecision matrices'!$B$7:$F$8,5,TRUE),0)</f>
        <v>0</v>
      </c>
      <c r="F113" s="30">
        <f>_xlfn.IFERROR(VLOOKUP(Prioritization!G65,'Subdecision matrices'!$B$7:$G$8,6,TRUE),0)</f>
        <v>0</v>
      </c>
      <c r="G113" s="30">
        <f>VLOOKUP(Prioritization!H65,'Subdecision matrices'!$B$12:$C$19,2,TRUE)</f>
        <v>0</v>
      </c>
      <c r="H113" s="30">
        <f>VLOOKUP(Prioritization!H65,'Subdecision matrices'!$B$12:$D$19,3,TRUE)</f>
        <v>0</v>
      </c>
      <c r="I113" s="30">
        <f>VLOOKUP(Prioritization!H65,'Subdecision matrices'!$B$12:$E$19,4,TRUE)</f>
        <v>0</v>
      </c>
      <c r="J113" s="30">
        <f>VLOOKUP(Prioritization!H65,'Subdecision matrices'!$B$12:$F$19,5,TRUE)</f>
        <v>0</v>
      </c>
      <c r="K113" s="30">
        <f>VLOOKUP(Prioritization!H65,'Subdecision matrices'!$B$12:$G$19,6,TRUE)</f>
        <v>0</v>
      </c>
      <c r="L113" s="2">
        <f>_xlfn.IFERROR(INDEX('Subdecision matrices'!$C$23:$G$27,MATCH(Prioritization!I65,'Subdecision matrices'!$B$23:$B$27,0),MATCH('CalcEng 2'!$L$6,'Subdecision matrices'!$C$22:$G$22,0)),0)</f>
        <v>0</v>
      </c>
      <c r="M113" s="2">
        <f>_xlfn.IFERROR(INDEX('Subdecision matrices'!$C$23:$G$27,MATCH(Prioritization!I65,'Subdecision matrices'!$B$23:$B$27,0),MATCH('CalcEng 2'!$M$6,'Subdecision matrices'!$C$30:$G$30,0)),0)</f>
        <v>0</v>
      </c>
      <c r="N113" s="2">
        <f>_xlfn.IFERROR(INDEX('Subdecision matrices'!$C$23:$G$27,MATCH(Prioritization!I65,'Subdecision matrices'!$B$23:$B$27,0),MATCH('CalcEng 2'!$N$6,'Subdecision matrices'!$C$22:$G$22,0)),0)</f>
        <v>0</v>
      </c>
      <c r="O113" s="2">
        <f>_xlfn.IFERROR(INDEX('Subdecision matrices'!$C$23:$G$27,MATCH(Prioritization!I65,'Subdecision matrices'!$B$23:$B$27,0),MATCH('CalcEng 2'!$O$6,'Subdecision matrices'!$C$22:$G$22,0)),0)</f>
        <v>0</v>
      </c>
      <c r="P113" s="2">
        <f>_xlfn.IFERROR(INDEX('Subdecision matrices'!$C$23:$G$27,MATCH(Prioritization!I65,'Subdecision matrices'!$B$23:$B$27,0),MATCH('CalcEng 2'!$P$6,'Subdecision matrices'!$C$22:$G$22,0)),0)</f>
        <v>0</v>
      </c>
      <c r="Q113" s="2">
        <f>_xlfn.IFERROR(INDEX('Subdecision matrices'!$C$31:$G$33,MATCH(Prioritization!J65,'Subdecision matrices'!$B$31:$B$33,0),MATCH('CalcEng 2'!$Q$6,'Subdecision matrices'!$C$30:$G$30,0)),0)</f>
        <v>0</v>
      </c>
      <c r="R113" s="2">
        <f>_xlfn.IFERROR(INDEX('Subdecision matrices'!$C$31:$G$33,MATCH(Prioritization!J65,'Subdecision matrices'!$B$31:$B$33,0),MATCH('CalcEng 2'!$R$6,'Subdecision matrices'!$C$30:$G$30,0)),0)</f>
        <v>0</v>
      </c>
      <c r="S113" s="2">
        <f>_xlfn.IFERROR(INDEX('Subdecision matrices'!$C$31:$G$33,MATCH(Prioritization!J65,'Subdecision matrices'!$B$31:$B$33,0),MATCH('CalcEng 2'!$S$6,'Subdecision matrices'!$C$30:$G$30,0)),0)</f>
        <v>0</v>
      </c>
      <c r="T113" s="2">
        <f>_xlfn.IFERROR(INDEX('Subdecision matrices'!$C$31:$G$33,MATCH(Prioritization!J65,'Subdecision matrices'!$B$31:$B$33,0),MATCH('CalcEng 2'!$T$6,'Subdecision matrices'!$C$30:$G$30,0)),0)</f>
        <v>0</v>
      </c>
      <c r="U113" s="2">
        <f>_xlfn.IFERROR(INDEX('Subdecision matrices'!$C$31:$G$33,MATCH(Prioritization!J65,'Subdecision matrices'!$B$31:$B$33,0),MATCH('CalcEng 2'!$U$6,'Subdecision matrices'!$C$30:$G$30,0)),0)</f>
        <v>0</v>
      </c>
      <c r="V113" s="2">
        <f>_xlfn.IFERROR(VLOOKUP(Prioritization!K65,'Subdecision matrices'!$A$37:$C$41,3,TRUE),0)</f>
        <v>0</v>
      </c>
      <c r="W113" s="2">
        <f>_xlfn.IFERROR(VLOOKUP(Prioritization!K65,'Subdecision matrices'!$A$37:$D$41,4),0)</f>
        <v>0</v>
      </c>
      <c r="X113" s="2">
        <f>_xlfn.IFERROR(VLOOKUP(Prioritization!K65,'Subdecision matrices'!$A$37:$E$41,5),0)</f>
        <v>0</v>
      </c>
      <c r="Y113" s="2">
        <f>_xlfn.IFERROR(VLOOKUP(Prioritization!K65,'Subdecision matrices'!$A$37:$F$41,6),0)</f>
        <v>0</v>
      </c>
      <c r="Z113" s="2">
        <f>_xlfn.IFERROR(VLOOKUP(Prioritization!K65,'Subdecision matrices'!$A$37:$G$41,7),0)</f>
        <v>0</v>
      </c>
      <c r="AA113" s="2">
        <f>_xlfn.IFERROR(INDEX('Subdecision matrices'!$K$8:$O$11,MATCH(Prioritization!L65,'Subdecision matrices'!$J$8:$J$11,0),MATCH('CalcEng 2'!$AA$6,'Subdecision matrices'!$K$7:$O$7,0)),0)</f>
        <v>0</v>
      </c>
      <c r="AB113" s="2">
        <f>_xlfn.IFERROR(INDEX('Subdecision matrices'!$K$8:$O$11,MATCH(Prioritization!L65,'Subdecision matrices'!$J$8:$J$11,0),MATCH('CalcEng 2'!$AB$6,'Subdecision matrices'!$K$7:$O$7,0)),0)</f>
        <v>0</v>
      </c>
      <c r="AC113" s="2">
        <f>_xlfn.IFERROR(INDEX('Subdecision matrices'!$K$8:$O$11,MATCH(Prioritization!L65,'Subdecision matrices'!$J$8:$J$11,0),MATCH('CalcEng 2'!$AC$6,'Subdecision matrices'!$K$7:$O$7,0)),0)</f>
        <v>0</v>
      </c>
      <c r="AD113" s="2">
        <f>_xlfn.IFERROR(INDEX('Subdecision matrices'!$K$8:$O$11,MATCH(Prioritization!L65,'Subdecision matrices'!$J$8:$J$11,0),MATCH('CalcEng 2'!$AD$6,'Subdecision matrices'!$K$7:$O$7,0)),0)</f>
        <v>0</v>
      </c>
      <c r="AE113" s="2">
        <f>_xlfn.IFERROR(INDEX('Subdecision matrices'!$K$8:$O$11,MATCH(Prioritization!L65,'Subdecision matrices'!$J$8:$J$11,0),MATCH('CalcEng 2'!$AE$6,'Subdecision matrices'!$K$7:$O$7,0)),0)</f>
        <v>0</v>
      </c>
      <c r="AF113" s="2">
        <f>_xlfn.IFERROR(VLOOKUP(Prioritization!M65,'Subdecision matrices'!$I$15:$K$17,3,TRUE),0)</f>
        <v>0</v>
      </c>
      <c r="AG113" s="2">
        <f>_xlfn.IFERROR(VLOOKUP(Prioritization!M65,'Subdecision matrices'!$I$15:$L$17,4,TRUE),0)</f>
        <v>0</v>
      </c>
      <c r="AH113" s="2">
        <f>_xlfn.IFERROR(VLOOKUP(Prioritization!M65,'Subdecision matrices'!$I$15:$M$17,5,TRUE),0)</f>
        <v>0</v>
      </c>
      <c r="AI113" s="2">
        <f>_xlfn.IFERROR(VLOOKUP(Prioritization!M65,'Subdecision matrices'!$I$15:$N$17,6,TRUE),0)</f>
        <v>0</v>
      </c>
      <c r="AJ113" s="2">
        <f>_xlfn.IFERROR(VLOOKUP(Prioritization!M65,'Subdecision matrices'!$I$15:$O$17,7,TRUE),0)</f>
        <v>0</v>
      </c>
      <c r="AK113" s="2">
        <f>_xlfn.IFERROR(INDEX('Subdecision matrices'!$K$22:$O$24,MATCH(Prioritization!N65,'Subdecision matrices'!$J$22:$J$24,0),MATCH($AK$6,'Subdecision matrices'!$K$21:$O$21,0)),0)</f>
        <v>0</v>
      </c>
      <c r="AL113" s="2">
        <f>_xlfn.IFERROR(INDEX('Subdecision matrices'!$K$22:$O$24,MATCH(Prioritization!N65,'Subdecision matrices'!$J$22:$J$24,0),MATCH($AL$6,'Subdecision matrices'!$K$21:$O$21,0)),0)</f>
        <v>0</v>
      </c>
      <c r="AM113" s="2">
        <f>_xlfn.IFERROR(INDEX('Subdecision matrices'!$K$22:$O$24,MATCH(Prioritization!N65,'Subdecision matrices'!$J$22:$J$24,0),MATCH($AM$6,'Subdecision matrices'!$K$21:$O$21,0)),0)</f>
        <v>0</v>
      </c>
      <c r="AN113" s="2">
        <f>_xlfn.IFERROR(INDEX('Subdecision matrices'!$K$22:$O$24,MATCH(Prioritization!N65,'Subdecision matrices'!$J$22:$J$24,0),MATCH($AN$6,'Subdecision matrices'!$K$21:$O$21,0)),0)</f>
        <v>0</v>
      </c>
      <c r="AO113" s="2">
        <f>_xlfn.IFERROR(INDEX('Subdecision matrices'!$K$22:$O$24,MATCH(Prioritization!N65,'Subdecision matrices'!$J$22:$J$24,0),MATCH($AO$6,'Subdecision matrices'!$K$21:$O$21,0)),0)</f>
        <v>0</v>
      </c>
      <c r="AP113" s="2">
        <f>_xlfn.IFERROR(INDEX('Subdecision matrices'!$K$27:$O$30,MATCH(Prioritization!O65,'Subdecision matrices'!$J$27:$J$30,0),MATCH('CalcEng 2'!$AP$6,'Subdecision matrices'!$K$27:$O$27,0)),0)</f>
        <v>0</v>
      </c>
      <c r="AQ113" s="2">
        <f>_xlfn.IFERROR(INDEX('Subdecision matrices'!$K$27:$O$30,MATCH(Prioritization!O65,'Subdecision matrices'!$J$27:$J$30,0),MATCH('CalcEng 2'!$AQ$6,'Subdecision matrices'!$K$27:$O$27,0)),0)</f>
        <v>0</v>
      </c>
      <c r="AR113" s="2">
        <f>_xlfn.IFERROR(INDEX('Subdecision matrices'!$K$27:$O$30,MATCH(Prioritization!O65,'Subdecision matrices'!$J$27:$J$30,0),MATCH('CalcEng 2'!$AR$6,'Subdecision matrices'!$K$27:$O$27,0)),0)</f>
        <v>0</v>
      </c>
      <c r="AS113" s="2">
        <f>_xlfn.IFERROR(INDEX('Subdecision matrices'!$K$27:$O$30,MATCH(Prioritization!O65,'Subdecision matrices'!$J$27:$J$30,0),MATCH('CalcEng 2'!$AS$6,'Subdecision matrices'!$K$27:$O$27,0)),0)</f>
        <v>0</v>
      </c>
      <c r="AT113" s="2">
        <f>_xlfn.IFERROR(INDEX('Subdecision matrices'!$K$27:$O$30,MATCH(Prioritization!O65,'Subdecision matrices'!$J$27:$J$30,0),MATCH('CalcEng 2'!$AT$6,'Subdecision matrices'!$K$27:$O$27,0)),0)</f>
        <v>0</v>
      </c>
      <c r="AU113" s="2">
        <f>_xlfn.IFERROR(INDEX('Subdecision matrices'!$K$34:$O$36,MATCH(Prioritization!P65,'Subdecision matrices'!$J$34:$J$36,0),MATCH('CalcEng 2'!$AU$6,'Subdecision matrices'!$K$33:$O$33,0)),0)</f>
        <v>0</v>
      </c>
      <c r="AV113" s="2">
        <f>_xlfn.IFERROR(INDEX('Subdecision matrices'!$K$34:$O$36,MATCH(Prioritization!P65,'Subdecision matrices'!$J$34:$J$36,0),MATCH('CalcEng 2'!$AV$6,'Subdecision matrices'!$K$33:$O$33,0)),0)</f>
        <v>0</v>
      </c>
      <c r="AW113" s="2">
        <f>_xlfn.IFERROR(INDEX('Subdecision matrices'!$K$34:$O$36,MATCH(Prioritization!P65,'Subdecision matrices'!$J$34:$J$36,0),MATCH('CalcEng 2'!$AW$6,'Subdecision matrices'!$K$33:$O$33,0)),0)</f>
        <v>0</v>
      </c>
      <c r="AX113" s="2">
        <f>_xlfn.IFERROR(INDEX('Subdecision matrices'!$K$34:$O$36,MATCH(Prioritization!P65,'Subdecision matrices'!$J$34:$J$36,0),MATCH('CalcEng 2'!$AX$6,'Subdecision matrices'!$K$33:$O$33,0)),0)</f>
        <v>0</v>
      </c>
      <c r="AY113" s="2">
        <f>_xlfn.IFERROR(INDEX('Subdecision matrices'!$K$34:$O$36,MATCH(Prioritization!P65,'Subdecision matrices'!$J$34:$J$36,0),MATCH('CalcEng 2'!$AY$6,'Subdecision matrices'!$K$33:$O$33,0)),0)</f>
        <v>0</v>
      </c>
      <c r="AZ113" s="2"/>
      <c r="BA113" s="2"/>
      <c r="BB113" s="110">
        <f>((B113*B114)+(G113*G114)+(L113*L114)+(Q113*Q114)+(V113*V114)+(AA113*AA114)+(AF114*AF113)+(AK113*AK114)+(AP113*AP114)+(AU113*AU114))*10</f>
        <v>0</v>
      </c>
      <c r="BC113" s="110">
        <f aca="true" t="shared" si="292" ref="BC113">((C113*C114)+(H113*H114)+(M113*M114)+(R113*R114)+(W113*W114)+(AB113*AB114)+(AG114*AG113)+(AL113*AL114)+(AQ113*AQ114)+(AV113*AV114))*10</f>
        <v>0</v>
      </c>
      <c r="BD113" s="110">
        <f aca="true" t="shared" si="293" ref="BD113">((D113*D114)+(I113*I114)+(N113*N114)+(S113*S114)+(X113*X114)+(AC113*AC114)+(AH114*AH113)+(AM113*AM114)+(AR113*AR114)+(AW113*AW114))*10</f>
        <v>0</v>
      </c>
      <c r="BE113" s="110">
        <f aca="true" t="shared" si="294" ref="BE113">((E113*E114)+(J113*J114)+(O113*O114)+(T113*T114)+(Y113*Y114)+(AD113*AD114)+(AI114*AI113)+(AN113*AN114)+(AS113*AS114)+(AX113*AX114))*10</f>
        <v>0</v>
      </c>
      <c r="BF113" s="110">
        <f aca="true" t="shared" si="295" ref="BF113">((F113*F114)+(K113*K114)+(P113*P114)+(U113*U114)+(Z113*Z114)+(AE113*AE114)+(AJ114*AJ113)+(AO113*AO114)+(AT113*AT114)+(AY113*AY114))*10</f>
        <v>0</v>
      </c>
    </row>
    <row r="114" spans="1:58" ht="15.75" thickBot="1">
      <c r="A114" s="94"/>
      <c r="B114" s="5">
        <f>'Subdecision matrices'!$S$12</f>
        <v>0.1</v>
      </c>
      <c r="C114" s="5">
        <f>'Subdecision matrices'!$S$13</f>
        <v>0.1</v>
      </c>
      <c r="D114" s="5">
        <f>'Subdecision matrices'!$S$14</f>
        <v>0.1</v>
      </c>
      <c r="E114" s="5">
        <f>'Subdecision matrices'!$S$15</f>
        <v>0.1</v>
      </c>
      <c r="F114" s="5">
        <f>'Subdecision matrices'!$S$16</f>
        <v>0.1</v>
      </c>
      <c r="G114" s="5">
        <f>'Subdecision matrices'!$T$12</f>
        <v>0.1</v>
      </c>
      <c r="H114" s="5">
        <f>'Subdecision matrices'!$T$13</f>
        <v>0.1</v>
      </c>
      <c r="I114" s="5">
        <f>'Subdecision matrices'!$T$14</f>
        <v>0.1</v>
      </c>
      <c r="J114" s="5">
        <f>'Subdecision matrices'!$T$15</f>
        <v>0.1</v>
      </c>
      <c r="K114" s="5">
        <f>'Subdecision matrices'!$T$16</f>
        <v>0.1</v>
      </c>
      <c r="L114" s="5">
        <f>'Subdecision matrices'!$U$12</f>
        <v>0.05</v>
      </c>
      <c r="M114" s="5">
        <f>'Subdecision matrices'!$U$13</f>
        <v>0.05</v>
      </c>
      <c r="N114" s="5">
        <f>'Subdecision matrices'!$U$14</f>
        <v>0.05</v>
      </c>
      <c r="O114" s="5">
        <f>'Subdecision matrices'!$U$15</f>
        <v>0.05</v>
      </c>
      <c r="P114" s="5">
        <f>'Subdecision matrices'!$U$16</f>
        <v>0.05</v>
      </c>
      <c r="Q114" s="5">
        <f>'Subdecision matrices'!$V$12</f>
        <v>0.1</v>
      </c>
      <c r="R114" s="5">
        <f>'Subdecision matrices'!$V$13</f>
        <v>0.1</v>
      </c>
      <c r="S114" s="5">
        <f>'Subdecision matrices'!$V$14</f>
        <v>0.1</v>
      </c>
      <c r="T114" s="5">
        <f>'Subdecision matrices'!$V$15</f>
        <v>0.1</v>
      </c>
      <c r="U114" s="5">
        <f>'Subdecision matrices'!$V$16</f>
        <v>0.1</v>
      </c>
      <c r="V114" s="5">
        <f>'Subdecision matrices'!$W$12</f>
        <v>0.1</v>
      </c>
      <c r="W114" s="5">
        <f>'Subdecision matrices'!$W$13</f>
        <v>0.1</v>
      </c>
      <c r="X114" s="5">
        <f>'Subdecision matrices'!$W$14</f>
        <v>0.1</v>
      </c>
      <c r="Y114" s="5">
        <f>'Subdecision matrices'!$W$15</f>
        <v>0.1</v>
      </c>
      <c r="Z114" s="5">
        <f>'Subdecision matrices'!$W$16</f>
        <v>0.1</v>
      </c>
      <c r="AA114" s="5">
        <f>'Subdecision matrices'!$X$12</f>
        <v>0.05</v>
      </c>
      <c r="AB114" s="5">
        <f>'Subdecision matrices'!$X$13</f>
        <v>0.1</v>
      </c>
      <c r="AC114" s="5">
        <f>'Subdecision matrices'!$X$14</f>
        <v>0.1</v>
      </c>
      <c r="AD114" s="5">
        <f>'Subdecision matrices'!$X$15</f>
        <v>0.1</v>
      </c>
      <c r="AE114" s="5">
        <f>'Subdecision matrices'!$X$16</f>
        <v>0.1</v>
      </c>
      <c r="AF114" s="5">
        <f>'Subdecision matrices'!$Y$12</f>
        <v>0.1</v>
      </c>
      <c r="AG114" s="5">
        <f>'Subdecision matrices'!$Y$13</f>
        <v>0.1</v>
      </c>
      <c r="AH114" s="5">
        <f>'Subdecision matrices'!$Y$14</f>
        <v>0.1</v>
      </c>
      <c r="AI114" s="5">
        <f>'Subdecision matrices'!$Y$15</f>
        <v>0.05</v>
      </c>
      <c r="AJ114" s="5">
        <f>'Subdecision matrices'!$Y$16</f>
        <v>0.05</v>
      </c>
      <c r="AK114" s="5">
        <f>'Subdecision matrices'!$Z$12</f>
        <v>0.15</v>
      </c>
      <c r="AL114" s="5">
        <f>'Subdecision matrices'!$Z$13</f>
        <v>0.15</v>
      </c>
      <c r="AM114" s="5">
        <f>'Subdecision matrices'!$Z$14</f>
        <v>0.15</v>
      </c>
      <c r="AN114" s="5">
        <f>'Subdecision matrices'!$Z$15</f>
        <v>0.15</v>
      </c>
      <c r="AO114" s="5">
        <f>'Subdecision matrices'!$Z$16</f>
        <v>0.15</v>
      </c>
      <c r="AP114" s="5">
        <f>'Subdecision matrices'!$AA$12</f>
        <v>0.1</v>
      </c>
      <c r="AQ114" s="5">
        <f>'Subdecision matrices'!$AA$13</f>
        <v>0.1</v>
      </c>
      <c r="AR114" s="5">
        <f>'Subdecision matrices'!$AA$14</f>
        <v>0.1</v>
      </c>
      <c r="AS114" s="5">
        <f>'Subdecision matrices'!$AA$15</f>
        <v>0.1</v>
      </c>
      <c r="AT114" s="5">
        <f>'Subdecision matrices'!$AA$16</f>
        <v>0.15</v>
      </c>
      <c r="AU114" s="5">
        <f>'Subdecision matrices'!$AB$12</f>
        <v>0.15</v>
      </c>
      <c r="AV114" s="5">
        <f>'Subdecision matrices'!$AB$13</f>
        <v>0.1</v>
      </c>
      <c r="AW114" s="5">
        <f>'Subdecision matrices'!$AB$14</f>
        <v>0.1</v>
      </c>
      <c r="AX114" s="5">
        <f>'Subdecision matrices'!$AB$15</f>
        <v>0.15</v>
      </c>
      <c r="AY114" s="5">
        <f>'Subdecision matrices'!$AB$16</f>
        <v>0.1</v>
      </c>
      <c r="AZ114" s="3">
        <f aca="true" t="shared" si="296" ref="AZ114">SUM(L114:AY114)</f>
        <v>4</v>
      </c>
      <c r="BA114" s="3"/>
      <c r="BB114" s="111"/>
      <c r="BC114" s="111"/>
      <c r="BD114" s="111"/>
      <c r="BE114" s="111"/>
      <c r="BF114" s="111"/>
    </row>
    <row r="115" spans="1:58" ht="15">
      <c r="A115" s="94">
        <v>55</v>
      </c>
      <c r="B115" s="30">
        <f>_xlfn.IFERROR(VLOOKUP(Prioritization!G66,'Subdecision matrices'!$B$7:$C$8,2,TRUE),0)</f>
        <v>0</v>
      </c>
      <c r="C115" s="30">
        <f>_xlfn.IFERROR(VLOOKUP(Prioritization!G66,'Subdecision matrices'!$B$7:$D$8,3,TRUE),0)</f>
        <v>0</v>
      </c>
      <c r="D115" s="30">
        <f>_xlfn.IFERROR(VLOOKUP(Prioritization!G66,'Subdecision matrices'!$B$7:$E$8,4,TRUE),0)</f>
        <v>0</v>
      </c>
      <c r="E115" s="30">
        <f>_xlfn.IFERROR(VLOOKUP(Prioritization!G66,'Subdecision matrices'!$B$7:$F$8,5,TRUE),0)</f>
        <v>0</v>
      </c>
      <c r="F115" s="30">
        <f>_xlfn.IFERROR(VLOOKUP(Prioritization!G66,'Subdecision matrices'!$B$7:$G$8,6,TRUE),0)</f>
        <v>0</v>
      </c>
      <c r="G115" s="30">
        <f>VLOOKUP(Prioritization!H66,'Subdecision matrices'!$B$12:$C$19,2,TRUE)</f>
        <v>0</v>
      </c>
      <c r="H115" s="30">
        <f>VLOOKUP(Prioritization!H66,'Subdecision matrices'!$B$12:$D$19,3,TRUE)</f>
        <v>0</v>
      </c>
      <c r="I115" s="30">
        <f>VLOOKUP(Prioritization!H66,'Subdecision matrices'!$B$12:$E$19,4,TRUE)</f>
        <v>0</v>
      </c>
      <c r="J115" s="30">
        <f>VLOOKUP(Prioritization!H66,'Subdecision matrices'!$B$12:$F$19,5,TRUE)</f>
        <v>0</v>
      </c>
      <c r="K115" s="30">
        <f>VLOOKUP(Prioritization!H66,'Subdecision matrices'!$B$12:$G$19,6,TRUE)</f>
        <v>0</v>
      </c>
      <c r="L115" s="2">
        <f>_xlfn.IFERROR(INDEX('Subdecision matrices'!$C$23:$G$27,MATCH(Prioritization!I66,'Subdecision matrices'!$B$23:$B$27,0),MATCH('CalcEng 2'!$L$6,'Subdecision matrices'!$C$22:$G$22,0)),0)</f>
        <v>0</v>
      </c>
      <c r="M115" s="2">
        <f>_xlfn.IFERROR(INDEX('Subdecision matrices'!$C$23:$G$27,MATCH(Prioritization!I66,'Subdecision matrices'!$B$23:$B$27,0),MATCH('CalcEng 2'!$M$6,'Subdecision matrices'!$C$30:$G$30,0)),0)</f>
        <v>0</v>
      </c>
      <c r="N115" s="2">
        <f>_xlfn.IFERROR(INDEX('Subdecision matrices'!$C$23:$G$27,MATCH(Prioritization!I66,'Subdecision matrices'!$B$23:$B$27,0),MATCH('CalcEng 2'!$N$6,'Subdecision matrices'!$C$22:$G$22,0)),0)</f>
        <v>0</v>
      </c>
      <c r="O115" s="2">
        <f>_xlfn.IFERROR(INDEX('Subdecision matrices'!$C$23:$G$27,MATCH(Prioritization!I66,'Subdecision matrices'!$B$23:$B$27,0),MATCH('CalcEng 2'!$O$6,'Subdecision matrices'!$C$22:$G$22,0)),0)</f>
        <v>0</v>
      </c>
      <c r="P115" s="2">
        <f>_xlfn.IFERROR(INDEX('Subdecision matrices'!$C$23:$G$27,MATCH(Prioritization!I66,'Subdecision matrices'!$B$23:$B$27,0),MATCH('CalcEng 2'!$P$6,'Subdecision matrices'!$C$22:$G$22,0)),0)</f>
        <v>0</v>
      </c>
      <c r="Q115" s="2">
        <f>_xlfn.IFERROR(INDEX('Subdecision matrices'!$C$31:$G$33,MATCH(Prioritization!J66,'Subdecision matrices'!$B$31:$B$33,0),MATCH('CalcEng 2'!$Q$6,'Subdecision matrices'!$C$30:$G$30,0)),0)</f>
        <v>0</v>
      </c>
      <c r="R115" s="2">
        <f>_xlfn.IFERROR(INDEX('Subdecision matrices'!$C$31:$G$33,MATCH(Prioritization!J66,'Subdecision matrices'!$B$31:$B$33,0),MATCH('CalcEng 2'!$R$6,'Subdecision matrices'!$C$30:$G$30,0)),0)</f>
        <v>0</v>
      </c>
      <c r="S115" s="2">
        <f>_xlfn.IFERROR(INDEX('Subdecision matrices'!$C$31:$G$33,MATCH(Prioritization!J66,'Subdecision matrices'!$B$31:$B$33,0),MATCH('CalcEng 2'!$S$6,'Subdecision matrices'!$C$30:$G$30,0)),0)</f>
        <v>0</v>
      </c>
      <c r="T115" s="2">
        <f>_xlfn.IFERROR(INDEX('Subdecision matrices'!$C$31:$G$33,MATCH(Prioritization!J66,'Subdecision matrices'!$B$31:$B$33,0),MATCH('CalcEng 2'!$T$6,'Subdecision matrices'!$C$30:$G$30,0)),0)</f>
        <v>0</v>
      </c>
      <c r="U115" s="2">
        <f>_xlfn.IFERROR(INDEX('Subdecision matrices'!$C$31:$G$33,MATCH(Prioritization!J66,'Subdecision matrices'!$B$31:$B$33,0),MATCH('CalcEng 2'!$U$6,'Subdecision matrices'!$C$30:$G$30,0)),0)</f>
        <v>0</v>
      </c>
      <c r="V115" s="2">
        <f>_xlfn.IFERROR(VLOOKUP(Prioritization!K66,'Subdecision matrices'!$A$37:$C$41,3,TRUE),0)</f>
        <v>0</v>
      </c>
      <c r="W115" s="2">
        <f>_xlfn.IFERROR(VLOOKUP(Prioritization!K66,'Subdecision matrices'!$A$37:$D$41,4),0)</f>
        <v>0</v>
      </c>
      <c r="X115" s="2">
        <f>_xlfn.IFERROR(VLOOKUP(Prioritization!K66,'Subdecision matrices'!$A$37:$E$41,5),0)</f>
        <v>0</v>
      </c>
      <c r="Y115" s="2">
        <f>_xlfn.IFERROR(VLOOKUP(Prioritization!K66,'Subdecision matrices'!$A$37:$F$41,6),0)</f>
        <v>0</v>
      </c>
      <c r="Z115" s="2">
        <f>_xlfn.IFERROR(VLOOKUP(Prioritization!K66,'Subdecision matrices'!$A$37:$G$41,7),0)</f>
        <v>0</v>
      </c>
      <c r="AA115" s="2">
        <f>_xlfn.IFERROR(INDEX('Subdecision matrices'!$K$8:$O$11,MATCH(Prioritization!L66,'Subdecision matrices'!$J$8:$J$11,0),MATCH('CalcEng 2'!$AA$6,'Subdecision matrices'!$K$7:$O$7,0)),0)</f>
        <v>0</v>
      </c>
      <c r="AB115" s="2">
        <f>_xlfn.IFERROR(INDEX('Subdecision matrices'!$K$8:$O$11,MATCH(Prioritization!L66,'Subdecision matrices'!$J$8:$J$11,0),MATCH('CalcEng 2'!$AB$6,'Subdecision matrices'!$K$7:$O$7,0)),0)</f>
        <v>0</v>
      </c>
      <c r="AC115" s="2">
        <f>_xlfn.IFERROR(INDEX('Subdecision matrices'!$K$8:$O$11,MATCH(Prioritization!L66,'Subdecision matrices'!$J$8:$J$11,0),MATCH('CalcEng 2'!$AC$6,'Subdecision matrices'!$K$7:$O$7,0)),0)</f>
        <v>0</v>
      </c>
      <c r="AD115" s="2">
        <f>_xlfn.IFERROR(INDEX('Subdecision matrices'!$K$8:$O$11,MATCH(Prioritization!L66,'Subdecision matrices'!$J$8:$J$11,0),MATCH('CalcEng 2'!$AD$6,'Subdecision matrices'!$K$7:$O$7,0)),0)</f>
        <v>0</v>
      </c>
      <c r="AE115" s="2">
        <f>_xlfn.IFERROR(INDEX('Subdecision matrices'!$K$8:$O$11,MATCH(Prioritization!L66,'Subdecision matrices'!$J$8:$J$11,0),MATCH('CalcEng 2'!$AE$6,'Subdecision matrices'!$K$7:$O$7,0)),0)</f>
        <v>0</v>
      </c>
      <c r="AF115" s="2">
        <f>_xlfn.IFERROR(VLOOKUP(Prioritization!M66,'Subdecision matrices'!$I$15:$K$17,3,TRUE),0)</f>
        <v>0</v>
      </c>
      <c r="AG115" s="2">
        <f>_xlfn.IFERROR(VLOOKUP(Prioritization!M66,'Subdecision matrices'!$I$15:$L$17,4,TRUE),0)</f>
        <v>0</v>
      </c>
      <c r="AH115" s="2">
        <f>_xlfn.IFERROR(VLOOKUP(Prioritization!M66,'Subdecision matrices'!$I$15:$M$17,5,TRUE),0)</f>
        <v>0</v>
      </c>
      <c r="AI115" s="2">
        <f>_xlfn.IFERROR(VLOOKUP(Prioritization!M66,'Subdecision matrices'!$I$15:$N$17,6,TRUE),0)</f>
        <v>0</v>
      </c>
      <c r="AJ115" s="2">
        <f>_xlfn.IFERROR(VLOOKUP(Prioritization!M66,'Subdecision matrices'!$I$15:$O$17,7,TRUE),0)</f>
        <v>0</v>
      </c>
      <c r="AK115" s="2">
        <f>_xlfn.IFERROR(INDEX('Subdecision matrices'!$K$22:$O$24,MATCH(Prioritization!N66,'Subdecision matrices'!$J$22:$J$24,0),MATCH($AK$6,'Subdecision matrices'!$K$21:$O$21,0)),0)</f>
        <v>0</v>
      </c>
      <c r="AL115" s="2">
        <f>_xlfn.IFERROR(INDEX('Subdecision matrices'!$K$22:$O$24,MATCH(Prioritization!N66,'Subdecision matrices'!$J$22:$J$24,0),MATCH($AL$6,'Subdecision matrices'!$K$21:$O$21,0)),0)</f>
        <v>0</v>
      </c>
      <c r="AM115" s="2">
        <f>_xlfn.IFERROR(INDEX('Subdecision matrices'!$K$22:$O$24,MATCH(Prioritization!N66,'Subdecision matrices'!$J$22:$J$24,0),MATCH($AM$6,'Subdecision matrices'!$K$21:$O$21,0)),0)</f>
        <v>0</v>
      </c>
      <c r="AN115" s="2">
        <f>_xlfn.IFERROR(INDEX('Subdecision matrices'!$K$22:$O$24,MATCH(Prioritization!N66,'Subdecision matrices'!$J$22:$J$24,0),MATCH($AN$6,'Subdecision matrices'!$K$21:$O$21,0)),0)</f>
        <v>0</v>
      </c>
      <c r="AO115" s="2">
        <f>_xlfn.IFERROR(INDEX('Subdecision matrices'!$K$22:$O$24,MATCH(Prioritization!N66,'Subdecision matrices'!$J$22:$J$24,0),MATCH($AO$6,'Subdecision matrices'!$K$21:$O$21,0)),0)</f>
        <v>0</v>
      </c>
      <c r="AP115" s="2">
        <f>_xlfn.IFERROR(INDEX('Subdecision matrices'!$K$27:$O$30,MATCH(Prioritization!O66,'Subdecision matrices'!$J$27:$J$30,0),MATCH('CalcEng 2'!$AP$6,'Subdecision matrices'!$K$27:$O$27,0)),0)</f>
        <v>0</v>
      </c>
      <c r="AQ115" s="2">
        <f>_xlfn.IFERROR(INDEX('Subdecision matrices'!$K$27:$O$30,MATCH(Prioritization!O66,'Subdecision matrices'!$J$27:$J$30,0),MATCH('CalcEng 2'!$AQ$6,'Subdecision matrices'!$K$27:$O$27,0)),0)</f>
        <v>0</v>
      </c>
      <c r="AR115" s="2">
        <f>_xlfn.IFERROR(INDEX('Subdecision matrices'!$K$27:$O$30,MATCH(Prioritization!O66,'Subdecision matrices'!$J$27:$J$30,0),MATCH('CalcEng 2'!$AR$6,'Subdecision matrices'!$K$27:$O$27,0)),0)</f>
        <v>0</v>
      </c>
      <c r="AS115" s="2">
        <f>_xlfn.IFERROR(INDEX('Subdecision matrices'!$K$27:$O$30,MATCH(Prioritization!O66,'Subdecision matrices'!$J$27:$J$30,0),MATCH('CalcEng 2'!$AS$6,'Subdecision matrices'!$K$27:$O$27,0)),0)</f>
        <v>0</v>
      </c>
      <c r="AT115" s="2">
        <f>_xlfn.IFERROR(INDEX('Subdecision matrices'!$K$27:$O$30,MATCH(Prioritization!O66,'Subdecision matrices'!$J$27:$J$30,0),MATCH('CalcEng 2'!$AT$6,'Subdecision matrices'!$K$27:$O$27,0)),0)</f>
        <v>0</v>
      </c>
      <c r="AU115" s="2">
        <f>_xlfn.IFERROR(INDEX('Subdecision matrices'!$K$34:$O$36,MATCH(Prioritization!P66,'Subdecision matrices'!$J$34:$J$36,0),MATCH('CalcEng 2'!$AU$6,'Subdecision matrices'!$K$33:$O$33,0)),0)</f>
        <v>0</v>
      </c>
      <c r="AV115" s="2">
        <f>_xlfn.IFERROR(INDEX('Subdecision matrices'!$K$34:$O$36,MATCH(Prioritization!P66,'Subdecision matrices'!$J$34:$J$36,0),MATCH('CalcEng 2'!$AV$6,'Subdecision matrices'!$K$33:$O$33,0)),0)</f>
        <v>0</v>
      </c>
      <c r="AW115" s="2">
        <f>_xlfn.IFERROR(INDEX('Subdecision matrices'!$K$34:$O$36,MATCH(Prioritization!P66,'Subdecision matrices'!$J$34:$J$36,0),MATCH('CalcEng 2'!$AW$6,'Subdecision matrices'!$K$33:$O$33,0)),0)</f>
        <v>0</v>
      </c>
      <c r="AX115" s="2">
        <f>_xlfn.IFERROR(INDEX('Subdecision matrices'!$K$34:$O$36,MATCH(Prioritization!P66,'Subdecision matrices'!$J$34:$J$36,0),MATCH('CalcEng 2'!$AX$6,'Subdecision matrices'!$K$33:$O$33,0)),0)</f>
        <v>0</v>
      </c>
      <c r="AY115" s="2">
        <f>_xlfn.IFERROR(INDEX('Subdecision matrices'!$K$34:$O$36,MATCH(Prioritization!P66,'Subdecision matrices'!$J$34:$J$36,0),MATCH('CalcEng 2'!$AY$6,'Subdecision matrices'!$K$33:$O$33,0)),0)</f>
        <v>0</v>
      </c>
      <c r="AZ115" s="2"/>
      <c r="BA115" s="2"/>
      <c r="BB115" s="110">
        <f>((B115*B116)+(G115*G116)+(L115*L116)+(Q115*Q116)+(V115*V116)+(AA115*AA116)+(AF116*AF115)+(AK115*AK116)+(AP115*AP116)+(AU115*AU116))*10</f>
        <v>0</v>
      </c>
      <c r="BC115" s="110">
        <f aca="true" t="shared" si="297" ref="BC115">((C115*C116)+(H115*H116)+(M115*M116)+(R115*R116)+(W115*W116)+(AB115*AB116)+(AG116*AG115)+(AL115*AL116)+(AQ115*AQ116)+(AV115*AV116))*10</f>
        <v>0</v>
      </c>
      <c r="BD115" s="110">
        <f aca="true" t="shared" si="298" ref="BD115">((D115*D116)+(I115*I116)+(N115*N116)+(S115*S116)+(X115*X116)+(AC115*AC116)+(AH116*AH115)+(AM115*AM116)+(AR115*AR116)+(AW115*AW116))*10</f>
        <v>0</v>
      </c>
      <c r="BE115" s="110">
        <f aca="true" t="shared" si="299" ref="BE115">((E115*E116)+(J115*J116)+(O115*O116)+(T115*T116)+(Y115*Y116)+(AD115*AD116)+(AI116*AI115)+(AN115*AN116)+(AS115*AS116)+(AX115*AX116))*10</f>
        <v>0</v>
      </c>
      <c r="BF115" s="110">
        <f aca="true" t="shared" si="300" ref="BF115">((F115*F116)+(K115*K116)+(P115*P116)+(U115*U116)+(Z115*Z116)+(AE115*AE116)+(AJ116*AJ115)+(AO115*AO116)+(AT115*AT116)+(AY115*AY116))*10</f>
        <v>0</v>
      </c>
    </row>
    <row r="116" spans="1:58" ht="15.75" thickBot="1">
      <c r="A116" s="94"/>
      <c r="B116" s="5">
        <f>'Subdecision matrices'!$S$12</f>
        <v>0.1</v>
      </c>
      <c r="C116" s="5">
        <f>'Subdecision matrices'!$S$13</f>
        <v>0.1</v>
      </c>
      <c r="D116" s="5">
        <f>'Subdecision matrices'!$S$14</f>
        <v>0.1</v>
      </c>
      <c r="E116" s="5">
        <f>'Subdecision matrices'!$S$15</f>
        <v>0.1</v>
      </c>
      <c r="F116" s="5">
        <f>'Subdecision matrices'!$S$16</f>
        <v>0.1</v>
      </c>
      <c r="G116" s="5">
        <f>'Subdecision matrices'!$T$12</f>
        <v>0.1</v>
      </c>
      <c r="H116" s="5">
        <f>'Subdecision matrices'!$T$13</f>
        <v>0.1</v>
      </c>
      <c r="I116" s="5">
        <f>'Subdecision matrices'!$T$14</f>
        <v>0.1</v>
      </c>
      <c r="J116" s="5">
        <f>'Subdecision matrices'!$T$15</f>
        <v>0.1</v>
      </c>
      <c r="K116" s="5">
        <f>'Subdecision matrices'!$T$16</f>
        <v>0.1</v>
      </c>
      <c r="L116" s="5">
        <f>'Subdecision matrices'!$U$12</f>
        <v>0.05</v>
      </c>
      <c r="M116" s="5">
        <f>'Subdecision matrices'!$U$13</f>
        <v>0.05</v>
      </c>
      <c r="N116" s="5">
        <f>'Subdecision matrices'!$U$14</f>
        <v>0.05</v>
      </c>
      <c r="O116" s="5">
        <f>'Subdecision matrices'!$U$15</f>
        <v>0.05</v>
      </c>
      <c r="P116" s="5">
        <f>'Subdecision matrices'!$U$16</f>
        <v>0.05</v>
      </c>
      <c r="Q116" s="5">
        <f>'Subdecision matrices'!$V$12</f>
        <v>0.1</v>
      </c>
      <c r="R116" s="5">
        <f>'Subdecision matrices'!$V$13</f>
        <v>0.1</v>
      </c>
      <c r="S116" s="5">
        <f>'Subdecision matrices'!$V$14</f>
        <v>0.1</v>
      </c>
      <c r="T116" s="5">
        <f>'Subdecision matrices'!$V$15</f>
        <v>0.1</v>
      </c>
      <c r="U116" s="5">
        <f>'Subdecision matrices'!$V$16</f>
        <v>0.1</v>
      </c>
      <c r="V116" s="5">
        <f>'Subdecision matrices'!$W$12</f>
        <v>0.1</v>
      </c>
      <c r="W116" s="5">
        <f>'Subdecision matrices'!$W$13</f>
        <v>0.1</v>
      </c>
      <c r="X116" s="5">
        <f>'Subdecision matrices'!$W$14</f>
        <v>0.1</v>
      </c>
      <c r="Y116" s="5">
        <f>'Subdecision matrices'!$W$15</f>
        <v>0.1</v>
      </c>
      <c r="Z116" s="5">
        <f>'Subdecision matrices'!$W$16</f>
        <v>0.1</v>
      </c>
      <c r="AA116" s="5">
        <f>'Subdecision matrices'!$X$12</f>
        <v>0.05</v>
      </c>
      <c r="AB116" s="5">
        <f>'Subdecision matrices'!$X$13</f>
        <v>0.1</v>
      </c>
      <c r="AC116" s="5">
        <f>'Subdecision matrices'!$X$14</f>
        <v>0.1</v>
      </c>
      <c r="AD116" s="5">
        <f>'Subdecision matrices'!$X$15</f>
        <v>0.1</v>
      </c>
      <c r="AE116" s="5">
        <f>'Subdecision matrices'!$X$16</f>
        <v>0.1</v>
      </c>
      <c r="AF116" s="5">
        <f>'Subdecision matrices'!$Y$12</f>
        <v>0.1</v>
      </c>
      <c r="AG116" s="5">
        <f>'Subdecision matrices'!$Y$13</f>
        <v>0.1</v>
      </c>
      <c r="AH116" s="5">
        <f>'Subdecision matrices'!$Y$14</f>
        <v>0.1</v>
      </c>
      <c r="AI116" s="5">
        <f>'Subdecision matrices'!$Y$15</f>
        <v>0.05</v>
      </c>
      <c r="AJ116" s="5">
        <f>'Subdecision matrices'!$Y$16</f>
        <v>0.05</v>
      </c>
      <c r="AK116" s="5">
        <f>'Subdecision matrices'!$Z$12</f>
        <v>0.15</v>
      </c>
      <c r="AL116" s="5">
        <f>'Subdecision matrices'!$Z$13</f>
        <v>0.15</v>
      </c>
      <c r="AM116" s="5">
        <f>'Subdecision matrices'!$Z$14</f>
        <v>0.15</v>
      </c>
      <c r="AN116" s="5">
        <f>'Subdecision matrices'!$Z$15</f>
        <v>0.15</v>
      </c>
      <c r="AO116" s="5">
        <f>'Subdecision matrices'!$Z$16</f>
        <v>0.15</v>
      </c>
      <c r="AP116" s="5">
        <f>'Subdecision matrices'!$AA$12</f>
        <v>0.1</v>
      </c>
      <c r="AQ116" s="5">
        <f>'Subdecision matrices'!$AA$13</f>
        <v>0.1</v>
      </c>
      <c r="AR116" s="5">
        <f>'Subdecision matrices'!$AA$14</f>
        <v>0.1</v>
      </c>
      <c r="AS116" s="5">
        <f>'Subdecision matrices'!$AA$15</f>
        <v>0.1</v>
      </c>
      <c r="AT116" s="5">
        <f>'Subdecision matrices'!$AA$16</f>
        <v>0.15</v>
      </c>
      <c r="AU116" s="5">
        <f>'Subdecision matrices'!$AB$12</f>
        <v>0.15</v>
      </c>
      <c r="AV116" s="5">
        <f>'Subdecision matrices'!$AB$13</f>
        <v>0.1</v>
      </c>
      <c r="AW116" s="5">
        <f>'Subdecision matrices'!$AB$14</f>
        <v>0.1</v>
      </c>
      <c r="AX116" s="5">
        <f>'Subdecision matrices'!$AB$15</f>
        <v>0.15</v>
      </c>
      <c r="AY116" s="5">
        <f>'Subdecision matrices'!$AB$16</f>
        <v>0.1</v>
      </c>
      <c r="AZ116" s="3">
        <f aca="true" t="shared" si="301" ref="AZ116">SUM(L116:AY116)</f>
        <v>4</v>
      </c>
      <c r="BA116" s="3"/>
      <c r="BB116" s="111"/>
      <c r="BC116" s="111"/>
      <c r="BD116" s="111"/>
      <c r="BE116" s="111"/>
      <c r="BF116" s="111"/>
    </row>
    <row r="117" spans="1:58" ht="15">
      <c r="A117" s="94">
        <v>56</v>
      </c>
      <c r="B117" s="30">
        <f>_xlfn.IFERROR(VLOOKUP(Prioritization!G67,'Subdecision matrices'!$B$7:$C$8,2,TRUE),0)</f>
        <v>0</v>
      </c>
      <c r="C117" s="30">
        <f>_xlfn.IFERROR(VLOOKUP(Prioritization!G67,'Subdecision matrices'!$B$7:$D$8,3,TRUE),0)</f>
        <v>0</v>
      </c>
      <c r="D117" s="30">
        <f>_xlfn.IFERROR(VLOOKUP(Prioritization!G67,'Subdecision matrices'!$B$7:$E$8,4,TRUE),0)</f>
        <v>0</v>
      </c>
      <c r="E117" s="30">
        <f>_xlfn.IFERROR(VLOOKUP(Prioritization!G67,'Subdecision matrices'!$B$7:$F$8,5,TRUE),0)</f>
        <v>0</v>
      </c>
      <c r="F117" s="30">
        <f>_xlfn.IFERROR(VLOOKUP(Prioritization!G67,'Subdecision matrices'!$B$7:$G$8,6,TRUE),0)</f>
        <v>0</v>
      </c>
      <c r="G117" s="30">
        <f>VLOOKUP(Prioritization!H67,'Subdecision matrices'!$B$12:$C$19,2,TRUE)</f>
        <v>0</v>
      </c>
      <c r="H117" s="30">
        <f>VLOOKUP(Prioritization!H67,'Subdecision matrices'!$B$12:$D$19,3,TRUE)</f>
        <v>0</v>
      </c>
      <c r="I117" s="30">
        <f>VLOOKUP(Prioritization!H67,'Subdecision matrices'!$B$12:$E$19,4,TRUE)</f>
        <v>0</v>
      </c>
      <c r="J117" s="30">
        <f>VLOOKUP(Prioritization!H67,'Subdecision matrices'!$B$12:$F$19,5,TRUE)</f>
        <v>0</v>
      </c>
      <c r="K117" s="30">
        <f>VLOOKUP(Prioritization!H67,'Subdecision matrices'!$B$12:$G$19,6,TRUE)</f>
        <v>0</v>
      </c>
      <c r="L117" s="2">
        <f>_xlfn.IFERROR(INDEX('Subdecision matrices'!$C$23:$G$27,MATCH(Prioritization!I67,'Subdecision matrices'!$B$23:$B$27,0),MATCH('CalcEng 2'!$L$6,'Subdecision matrices'!$C$22:$G$22,0)),0)</f>
        <v>0</v>
      </c>
      <c r="M117" s="2">
        <f>_xlfn.IFERROR(INDEX('Subdecision matrices'!$C$23:$G$27,MATCH(Prioritization!I67,'Subdecision matrices'!$B$23:$B$27,0),MATCH('CalcEng 2'!$M$6,'Subdecision matrices'!$C$30:$G$30,0)),0)</f>
        <v>0</v>
      </c>
      <c r="N117" s="2">
        <f>_xlfn.IFERROR(INDEX('Subdecision matrices'!$C$23:$G$27,MATCH(Prioritization!I67,'Subdecision matrices'!$B$23:$B$27,0),MATCH('CalcEng 2'!$N$6,'Subdecision matrices'!$C$22:$G$22,0)),0)</f>
        <v>0</v>
      </c>
      <c r="O117" s="2">
        <f>_xlfn.IFERROR(INDEX('Subdecision matrices'!$C$23:$G$27,MATCH(Prioritization!I67,'Subdecision matrices'!$B$23:$B$27,0),MATCH('CalcEng 2'!$O$6,'Subdecision matrices'!$C$22:$G$22,0)),0)</f>
        <v>0</v>
      </c>
      <c r="P117" s="2">
        <f>_xlfn.IFERROR(INDEX('Subdecision matrices'!$C$23:$G$27,MATCH(Prioritization!I67,'Subdecision matrices'!$B$23:$B$27,0),MATCH('CalcEng 2'!$P$6,'Subdecision matrices'!$C$22:$G$22,0)),0)</f>
        <v>0</v>
      </c>
      <c r="Q117" s="2">
        <f>_xlfn.IFERROR(INDEX('Subdecision matrices'!$C$31:$G$33,MATCH(Prioritization!J67,'Subdecision matrices'!$B$31:$B$33,0),MATCH('CalcEng 2'!$Q$6,'Subdecision matrices'!$C$30:$G$30,0)),0)</f>
        <v>0</v>
      </c>
      <c r="R117" s="2">
        <f>_xlfn.IFERROR(INDEX('Subdecision matrices'!$C$31:$G$33,MATCH(Prioritization!J67,'Subdecision matrices'!$B$31:$B$33,0),MATCH('CalcEng 2'!$R$6,'Subdecision matrices'!$C$30:$G$30,0)),0)</f>
        <v>0</v>
      </c>
      <c r="S117" s="2">
        <f>_xlfn.IFERROR(INDEX('Subdecision matrices'!$C$31:$G$33,MATCH(Prioritization!J67,'Subdecision matrices'!$B$31:$B$33,0),MATCH('CalcEng 2'!$S$6,'Subdecision matrices'!$C$30:$G$30,0)),0)</f>
        <v>0</v>
      </c>
      <c r="T117" s="2">
        <f>_xlfn.IFERROR(INDEX('Subdecision matrices'!$C$31:$G$33,MATCH(Prioritization!J67,'Subdecision matrices'!$B$31:$B$33,0),MATCH('CalcEng 2'!$T$6,'Subdecision matrices'!$C$30:$G$30,0)),0)</f>
        <v>0</v>
      </c>
      <c r="U117" s="2">
        <f>_xlfn.IFERROR(INDEX('Subdecision matrices'!$C$31:$G$33,MATCH(Prioritization!J67,'Subdecision matrices'!$B$31:$B$33,0),MATCH('CalcEng 2'!$U$6,'Subdecision matrices'!$C$30:$G$30,0)),0)</f>
        <v>0</v>
      </c>
      <c r="V117" s="2">
        <f>_xlfn.IFERROR(VLOOKUP(Prioritization!K67,'Subdecision matrices'!$A$37:$C$41,3,TRUE),0)</f>
        <v>0</v>
      </c>
      <c r="W117" s="2">
        <f>_xlfn.IFERROR(VLOOKUP(Prioritization!K67,'Subdecision matrices'!$A$37:$D$41,4),0)</f>
        <v>0</v>
      </c>
      <c r="X117" s="2">
        <f>_xlfn.IFERROR(VLOOKUP(Prioritization!K67,'Subdecision matrices'!$A$37:$E$41,5),0)</f>
        <v>0</v>
      </c>
      <c r="Y117" s="2">
        <f>_xlfn.IFERROR(VLOOKUP(Prioritization!K67,'Subdecision matrices'!$A$37:$F$41,6),0)</f>
        <v>0</v>
      </c>
      <c r="Z117" s="2">
        <f>_xlfn.IFERROR(VLOOKUP(Prioritization!K67,'Subdecision matrices'!$A$37:$G$41,7),0)</f>
        <v>0</v>
      </c>
      <c r="AA117" s="2">
        <f>_xlfn.IFERROR(INDEX('Subdecision matrices'!$K$8:$O$11,MATCH(Prioritization!L67,'Subdecision matrices'!$J$8:$J$11,0),MATCH('CalcEng 2'!$AA$6,'Subdecision matrices'!$K$7:$O$7,0)),0)</f>
        <v>0</v>
      </c>
      <c r="AB117" s="2">
        <f>_xlfn.IFERROR(INDEX('Subdecision matrices'!$K$8:$O$11,MATCH(Prioritization!L67,'Subdecision matrices'!$J$8:$J$11,0),MATCH('CalcEng 2'!$AB$6,'Subdecision matrices'!$K$7:$O$7,0)),0)</f>
        <v>0</v>
      </c>
      <c r="AC117" s="2">
        <f>_xlfn.IFERROR(INDEX('Subdecision matrices'!$K$8:$O$11,MATCH(Prioritization!L67,'Subdecision matrices'!$J$8:$J$11,0),MATCH('CalcEng 2'!$AC$6,'Subdecision matrices'!$K$7:$O$7,0)),0)</f>
        <v>0</v>
      </c>
      <c r="AD117" s="2">
        <f>_xlfn.IFERROR(INDEX('Subdecision matrices'!$K$8:$O$11,MATCH(Prioritization!L67,'Subdecision matrices'!$J$8:$J$11,0),MATCH('CalcEng 2'!$AD$6,'Subdecision matrices'!$K$7:$O$7,0)),0)</f>
        <v>0</v>
      </c>
      <c r="AE117" s="2">
        <f>_xlfn.IFERROR(INDEX('Subdecision matrices'!$K$8:$O$11,MATCH(Prioritization!L67,'Subdecision matrices'!$J$8:$J$11,0),MATCH('CalcEng 2'!$AE$6,'Subdecision matrices'!$K$7:$O$7,0)),0)</f>
        <v>0</v>
      </c>
      <c r="AF117" s="2">
        <f>_xlfn.IFERROR(VLOOKUP(Prioritization!M67,'Subdecision matrices'!$I$15:$K$17,3,TRUE),0)</f>
        <v>0</v>
      </c>
      <c r="AG117" s="2">
        <f>_xlfn.IFERROR(VLOOKUP(Prioritization!M67,'Subdecision matrices'!$I$15:$L$17,4,TRUE),0)</f>
        <v>0</v>
      </c>
      <c r="AH117" s="2">
        <f>_xlfn.IFERROR(VLOOKUP(Prioritization!M67,'Subdecision matrices'!$I$15:$M$17,5,TRUE),0)</f>
        <v>0</v>
      </c>
      <c r="AI117" s="2">
        <f>_xlfn.IFERROR(VLOOKUP(Prioritization!M67,'Subdecision matrices'!$I$15:$N$17,6,TRUE),0)</f>
        <v>0</v>
      </c>
      <c r="AJ117" s="2">
        <f>_xlfn.IFERROR(VLOOKUP(Prioritization!M67,'Subdecision matrices'!$I$15:$O$17,7,TRUE),0)</f>
        <v>0</v>
      </c>
      <c r="AK117" s="2">
        <f>_xlfn.IFERROR(INDEX('Subdecision matrices'!$K$22:$O$24,MATCH(Prioritization!N67,'Subdecision matrices'!$J$22:$J$24,0),MATCH($AK$6,'Subdecision matrices'!$K$21:$O$21,0)),0)</f>
        <v>0</v>
      </c>
      <c r="AL117" s="2">
        <f>_xlfn.IFERROR(INDEX('Subdecision matrices'!$K$22:$O$24,MATCH(Prioritization!N67,'Subdecision matrices'!$J$22:$J$24,0),MATCH($AL$6,'Subdecision matrices'!$K$21:$O$21,0)),0)</f>
        <v>0</v>
      </c>
      <c r="AM117" s="2">
        <f>_xlfn.IFERROR(INDEX('Subdecision matrices'!$K$22:$O$24,MATCH(Prioritization!N67,'Subdecision matrices'!$J$22:$J$24,0),MATCH($AM$6,'Subdecision matrices'!$K$21:$O$21,0)),0)</f>
        <v>0</v>
      </c>
      <c r="AN117" s="2">
        <f>_xlfn.IFERROR(INDEX('Subdecision matrices'!$K$22:$O$24,MATCH(Prioritization!N67,'Subdecision matrices'!$J$22:$J$24,0),MATCH($AN$6,'Subdecision matrices'!$K$21:$O$21,0)),0)</f>
        <v>0</v>
      </c>
      <c r="AO117" s="2">
        <f>_xlfn.IFERROR(INDEX('Subdecision matrices'!$K$22:$O$24,MATCH(Prioritization!N67,'Subdecision matrices'!$J$22:$J$24,0),MATCH($AO$6,'Subdecision matrices'!$K$21:$O$21,0)),0)</f>
        <v>0</v>
      </c>
      <c r="AP117" s="2">
        <f>_xlfn.IFERROR(INDEX('Subdecision matrices'!$K$27:$O$30,MATCH(Prioritization!O67,'Subdecision matrices'!$J$27:$J$30,0),MATCH('CalcEng 2'!$AP$6,'Subdecision matrices'!$K$27:$O$27,0)),0)</f>
        <v>0</v>
      </c>
      <c r="AQ117" s="2">
        <f>_xlfn.IFERROR(INDEX('Subdecision matrices'!$K$27:$O$30,MATCH(Prioritization!O67,'Subdecision matrices'!$J$27:$J$30,0),MATCH('CalcEng 2'!$AQ$6,'Subdecision matrices'!$K$27:$O$27,0)),0)</f>
        <v>0</v>
      </c>
      <c r="AR117" s="2">
        <f>_xlfn.IFERROR(INDEX('Subdecision matrices'!$K$27:$O$30,MATCH(Prioritization!O67,'Subdecision matrices'!$J$27:$J$30,0),MATCH('CalcEng 2'!$AR$6,'Subdecision matrices'!$K$27:$O$27,0)),0)</f>
        <v>0</v>
      </c>
      <c r="AS117" s="2">
        <f>_xlfn.IFERROR(INDEX('Subdecision matrices'!$K$27:$O$30,MATCH(Prioritization!O67,'Subdecision matrices'!$J$27:$J$30,0),MATCH('CalcEng 2'!$AS$6,'Subdecision matrices'!$K$27:$O$27,0)),0)</f>
        <v>0</v>
      </c>
      <c r="AT117" s="2">
        <f>_xlfn.IFERROR(INDEX('Subdecision matrices'!$K$27:$O$30,MATCH(Prioritization!O67,'Subdecision matrices'!$J$27:$J$30,0),MATCH('CalcEng 2'!$AT$6,'Subdecision matrices'!$K$27:$O$27,0)),0)</f>
        <v>0</v>
      </c>
      <c r="AU117" s="2">
        <f>_xlfn.IFERROR(INDEX('Subdecision matrices'!$K$34:$O$36,MATCH(Prioritization!P67,'Subdecision matrices'!$J$34:$J$36,0),MATCH('CalcEng 2'!$AU$6,'Subdecision matrices'!$K$33:$O$33,0)),0)</f>
        <v>0</v>
      </c>
      <c r="AV117" s="2">
        <f>_xlfn.IFERROR(INDEX('Subdecision matrices'!$K$34:$O$36,MATCH(Prioritization!P67,'Subdecision matrices'!$J$34:$J$36,0),MATCH('CalcEng 2'!$AV$6,'Subdecision matrices'!$K$33:$O$33,0)),0)</f>
        <v>0</v>
      </c>
      <c r="AW117" s="2">
        <f>_xlfn.IFERROR(INDEX('Subdecision matrices'!$K$34:$O$36,MATCH(Prioritization!P67,'Subdecision matrices'!$J$34:$J$36,0),MATCH('CalcEng 2'!$AW$6,'Subdecision matrices'!$K$33:$O$33,0)),0)</f>
        <v>0</v>
      </c>
      <c r="AX117" s="2">
        <f>_xlfn.IFERROR(INDEX('Subdecision matrices'!$K$34:$O$36,MATCH(Prioritization!P67,'Subdecision matrices'!$J$34:$J$36,0),MATCH('CalcEng 2'!$AX$6,'Subdecision matrices'!$K$33:$O$33,0)),0)</f>
        <v>0</v>
      </c>
      <c r="AY117" s="2">
        <f>_xlfn.IFERROR(INDEX('Subdecision matrices'!$K$34:$O$36,MATCH(Prioritization!P67,'Subdecision matrices'!$J$34:$J$36,0),MATCH('CalcEng 2'!$AY$6,'Subdecision matrices'!$K$33:$O$33,0)),0)</f>
        <v>0</v>
      </c>
      <c r="AZ117" s="2"/>
      <c r="BA117" s="2"/>
      <c r="BB117" s="110">
        <f>((B117*B118)+(G117*G118)+(L117*L118)+(Q117*Q118)+(V117*V118)+(AA117*AA118)+(AF118*AF117)+(AK117*AK118)+(AP117*AP118)+(AU117*AU118))*10</f>
        <v>0</v>
      </c>
      <c r="BC117" s="110">
        <f aca="true" t="shared" si="302" ref="BC117">((C117*C118)+(H117*H118)+(M117*M118)+(R117*R118)+(W117*W118)+(AB117*AB118)+(AG118*AG117)+(AL117*AL118)+(AQ117*AQ118)+(AV117*AV118))*10</f>
        <v>0</v>
      </c>
      <c r="BD117" s="110">
        <f aca="true" t="shared" si="303" ref="BD117">((D117*D118)+(I117*I118)+(N117*N118)+(S117*S118)+(X117*X118)+(AC117*AC118)+(AH118*AH117)+(AM117*AM118)+(AR117*AR118)+(AW117*AW118))*10</f>
        <v>0</v>
      </c>
      <c r="BE117" s="110">
        <f aca="true" t="shared" si="304" ref="BE117">((E117*E118)+(J117*J118)+(O117*O118)+(T117*T118)+(Y117*Y118)+(AD117*AD118)+(AI118*AI117)+(AN117*AN118)+(AS117*AS118)+(AX117*AX118))*10</f>
        <v>0</v>
      </c>
      <c r="BF117" s="110">
        <f aca="true" t="shared" si="305" ref="BF117">((F117*F118)+(K117*K118)+(P117*P118)+(U117*U118)+(Z117*Z118)+(AE117*AE118)+(AJ118*AJ117)+(AO117*AO118)+(AT117*AT118)+(AY117*AY118))*10</f>
        <v>0</v>
      </c>
    </row>
    <row r="118" spans="1:58" ht="15.75" thickBot="1">
      <c r="A118" s="94"/>
      <c r="B118" s="5">
        <f>'Subdecision matrices'!$S$12</f>
        <v>0.1</v>
      </c>
      <c r="C118" s="5">
        <f>'Subdecision matrices'!$S$13</f>
        <v>0.1</v>
      </c>
      <c r="D118" s="5">
        <f>'Subdecision matrices'!$S$14</f>
        <v>0.1</v>
      </c>
      <c r="E118" s="5">
        <f>'Subdecision matrices'!$S$15</f>
        <v>0.1</v>
      </c>
      <c r="F118" s="5">
        <f>'Subdecision matrices'!$S$16</f>
        <v>0.1</v>
      </c>
      <c r="G118" s="5">
        <f>'Subdecision matrices'!$T$12</f>
        <v>0.1</v>
      </c>
      <c r="H118" s="5">
        <f>'Subdecision matrices'!$T$13</f>
        <v>0.1</v>
      </c>
      <c r="I118" s="5">
        <f>'Subdecision matrices'!$T$14</f>
        <v>0.1</v>
      </c>
      <c r="J118" s="5">
        <f>'Subdecision matrices'!$T$15</f>
        <v>0.1</v>
      </c>
      <c r="K118" s="5">
        <f>'Subdecision matrices'!$T$16</f>
        <v>0.1</v>
      </c>
      <c r="L118" s="5">
        <f>'Subdecision matrices'!$U$12</f>
        <v>0.05</v>
      </c>
      <c r="M118" s="5">
        <f>'Subdecision matrices'!$U$13</f>
        <v>0.05</v>
      </c>
      <c r="N118" s="5">
        <f>'Subdecision matrices'!$U$14</f>
        <v>0.05</v>
      </c>
      <c r="O118" s="5">
        <f>'Subdecision matrices'!$U$15</f>
        <v>0.05</v>
      </c>
      <c r="P118" s="5">
        <f>'Subdecision matrices'!$U$16</f>
        <v>0.05</v>
      </c>
      <c r="Q118" s="5">
        <f>'Subdecision matrices'!$V$12</f>
        <v>0.1</v>
      </c>
      <c r="R118" s="5">
        <f>'Subdecision matrices'!$V$13</f>
        <v>0.1</v>
      </c>
      <c r="S118" s="5">
        <f>'Subdecision matrices'!$V$14</f>
        <v>0.1</v>
      </c>
      <c r="T118" s="5">
        <f>'Subdecision matrices'!$V$15</f>
        <v>0.1</v>
      </c>
      <c r="U118" s="5">
        <f>'Subdecision matrices'!$V$16</f>
        <v>0.1</v>
      </c>
      <c r="V118" s="5">
        <f>'Subdecision matrices'!$W$12</f>
        <v>0.1</v>
      </c>
      <c r="W118" s="5">
        <f>'Subdecision matrices'!$W$13</f>
        <v>0.1</v>
      </c>
      <c r="X118" s="5">
        <f>'Subdecision matrices'!$W$14</f>
        <v>0.1</v>
      </c>
      <c r="Y118" s="5">
        <f>'Subdecision matrices'!$W$15</f>
        <v>0.1</v>
      </c>
      <c r="Z118" s="5">
        <f>'Subdecision matrices'!$W$16</f>
        <v>0.1</v>
      </c>
      <c r="AA118" s="5">
        <f>'Subdecision matrices'!$X$12</f>
        <v>0.05</v>
      </c>
      <c r="AB118" s="5">
        <f>'Subdecision matrices'!$X$13</f>
        <v>0.1</v>
      </c>
      <c r="AC118" s="5">
        <f>'Subdecision matrices'!$X$14</f>
        <v>0.1</v>
      </c>
      <c r="AD118" s="5">
        <f>'Subdecision matrices'!$X$15</f>
        <v>0.1</v>
      </c>
      <c r="AE118" s="5">
        <f>'Subdecision matrices'!$X$16</f>
        <v>0.1</v>
      </c>
      <c r="AF118" s="5">
        <f>'Subdecision matrices'!$Y$12</f>
        <v>0.1</v>
      </c>
      <c r="AG118" s="5">
        <f>'Subdecision matrices'!$Y$13</f>
        <v>0.1</v>
      </c>
      <c r="AH118" s="5">
        <f>'Subdecision matrices'!$Y$14</f>
        <v>0.1</v>
      </c>
      <c r="AI118" s="5">
        <f>'Subdecision matrices'!$Y$15</f>
        <v>0.05</v>
      </c>
      <c r="AJ118" s="5">
        <f>'Subdecision matrices'!$Y$16</f>
        <v>0.05</v>
      </c>
      <c r="AK118" s="5">
        <f>'Subdecision matrices'!$Z$12</f>
        <v>0.15</v>
      </c>
      <c r="AL118" s="5">
        <f>'Subdecision matrices'!$Z$13</f>
        <v>0.15</v>
      </c>
      <c r="AM118" s="5">
        <f>'Subdecision matrices'!$Z$14</f>
        <v>0.15</v>
      </c>
      <c r="AN118" s="5">
        <f>'Subdecision matrices'!$Z$15</f>
        <v>0.15</v>
      </c>
      <c r="AO118" s="5">
        <f>'Subdecision matrices'!$Z$16</f>
        <v>0.15</v>
      </c>
      <c r="AP118" s="5">
        <f>'Subdecision matrices'!$AA$12</f>
        <v>0.1</v>
      </c>
      <c r="AQ118" s="5">
        <f>'Subdecision matrices'!$AA$13</f>
        <v>0.1</v>
      </c>
      <c r="AR118" s="5">
        <f>'Subdecision matrices'!$AA$14</f>
        <v>0.1</v>
      </c>
      <c r="AS118" s="5">
        <f>'Subdecision matrices'!$AA$15</f>
        <v>0.1</v>
      </c>
      <c r="AT118" s="5">
        <f>'Subdecision matrices'!$AA$16</f>
        <v>0.15</v>
      </c>
      <c r="AU118" s="5">
        <f>'Subdecision matrices'!$AB$12</f>
        <v>0.15</v>
      </c>
      <c r="AV118" s="5">
        <f>'Subdecision matrices'!$AB$13</f>
        <v>0.1</v>
      </c>
      <c r="AW118" s="5">
        <f>'Subdecision matrices'!$AB$14</f>
        <v>0.1</v>
      </c>
      <c r="AX118" s="5">
        <f>'Subdecision matrices'!$AB$15</f>
        <v>0.15</v>
      </c>
      <c r="AY118" s="5">
        <f>'Subdecision matrices'!$AB$16</f>
        <v>0.1</v>
      </c>
      <c r="AZ118" s="3">
        <f aca="true" t="shared" si="306" ref="AZ118">SUM(L118:AY118)</f>
        <v>4</v>
      </c>
      <c r="BA118" s="3"/>
      <c r="BB118" s="111"/>
      <c r="BC118" s="111"/>
      <c r="BD118" s="111"/>
      <c r="BE118" s="111"/>
      <c r="BF118" s="111"/>
    </row>
    <row r="119" spans="1:58" ht="15">
      <c r="A119" s="94">
        <v>57</v>
      </c>
      <c r="B119" s="30">
        <f>_xlfn.IFERROR(VLOOKUP(Prioritization!G68,'Subdecision matrices'!$B$7:$C$8,2,TRUE),0)</f>
        <v>0</v>
      </c>
      <c r="C119" s="30">
        <f>_xlfn.IFERROR(VLOOKUP(Prioritization!G68,'Subdecision matrices'!$B$7:$D$8,3,TRUE),0)</f>
        <v>0</v>
      </c>
      <c r="D119" s="30">
        <f>_xlfn.IFERROR(VLOOKUP(Prioritization!G68,'Subdecision matrices'!$B$7:$E$8,4,TRUE),0)</f>
        <v>0</v>
      </c>
      <c r="E119" s="30">
        <f>_xlfn.IFERROR(VLOOKUP(Prioritization!G68,'Subdecision matrices'!$B$7:$F$8,5,TRUE),0)</f>
        <v>0</v>
      </c>
      <c r="F119" s="30">
        <f>_xlfn.IFERROR(VLOOKUP(Prioritization!G68,'Subdecision matrices'!$B$7:$G$8,6,TRUE),0)</f>
        <v>0</v>
      </c>
      <c r="G119" s="30">
        <f>VLOOKUP(Prioritization!H68,'Subdecision matrices'!$B$12:$C$19,2,TRUE)</f>
        <v>0</v>
      </c>
      <c r="H119" s="30">
        <f>VLOOKUP(Prioritization!H68,'Subdecision matrices'!$B$12:$D$19,3,TRUE)</f>
        <v>0</v>
      </c>
      <c r="I119" s="30">
        <f>VLOOKUP(Prioritization!H68,'Subdecision matrices'!$B$12:$E$19,4,TRUE)</f>
        <v>0</v>
      </c>
      <c r="J119" s="30">
        <f>VLOOKUP(Prioritization!H68,'Subdecision matrices'!$B$12:$F$19,5,TRUE)</f>
        <v>0</v>
      </c>
      <c r="K119" s="30">
        <f>VLOOKUP(Prioritization!H68,'Subdecision matrices'!$B$12:$G$19,6,TRUE)</f>
        <v>0</v>
      </c>
      <c r="L119" s="2">
        <f>_xlfn.IFERROR(INDEX('Subdecision matrices'!$C$23:$G$27,MATCH(Prioritization!I68,'Subdecision matrices'!$B$23:$B$27,0),MATCH('CalcEng 2'!$L$6,'Subdecision matrices'!$C$22:$G$22,0)),0)</f>
        <v>0</v>
      </c>
      <c r="M119" s="2">
        <f>_xlfn.IFERROR(INDEX('Subdecision matrices'!$C$23:$G$27,MATCH(Prioritization!I68,'Subdecision matrices'!$B$23:$B$27,0),MATCH('CalcEng 2'!$M$6,'Subdecision matrices'!$C$30:$G$30,0)),0)</f>
        <v>0</v>
      </c>
      <c r="N119" s="2">
        <f>_xlfn.IFERROR(INDEX('Subdecision matrices'!$C$23:$G$27,MATCH(Prioritization!I68,'Subdecision matrices'!$B$23:$B$27,0),MATCH('CalcEng 2'!$N$6,'Subdecision matrices'!$C$22:$G$22,0)),0)</f>
        <v>0</v>
      </c>
      <c r="O119" s="2">
        <f>_xlfn.IFERROR(INDEX('Subdecision matrices'!$C$23:$G$27,MATCH(Prioritization!I68,'Subdecision matrices'!$B$23:$B$27,0),MATCH('CalcEng 2'!$O$6,'Subdecision matrices'!$C$22:$G$22,0)),0)</f>
        <v>0</v>
      </c>
      <c r="P119" s="2">
        <f>_xlfn.IFERROR(INDEX('Subdecision matrices'!$C$23:$G$27,MATCH(Prioritization!I68,'Subdecision matrices'!$B$23:$B$27,0),MATCH('CalcEng 2'!$P$6,'Subdecision matrices'!$C$22:$G$22,0)),0)</f>
        <v>0</v>
      </c>
      <c r="Q119" s="2">
        <f>_xlfn.IFERROR(INDEX('Subdecision matrices'!$C$31:$G$33,MATCH(Prioritization!J68,'Subdecision matrices'!$B$31:$B$33,0),MATCH('CalcEng 2'!$Q$6,'Subdecision matrices'!$C$30:$G$30,0)),0)</f>
        <v>0</v>
      </c>
      <c r="R119" s="2">
        <f>_xlfn.IFERROR(INDEX('Subdecision matrices'!$C$31:$G$33,MATCH(Prioritization!J68,'Subdecision matrices'!$B$31:$B$33,0),MATCH('CalcEng 2'!$R$6,'Subdecision matrices'!$C$30:$G$30,0)),0)</f>
        <v>0</v>
      </c>
      <c r="S119" s="2">
        <f>_xlfn.IFERROR(INDEX('Subdecision matrices'!$C$31:$G$33,MATCH(Prioritization!J68,'Subdecision matrices'!$B$31:$B$33,0),MATCH('CalcEng 2'!$S$6,'Subdecision matrices'!$C$30:$G$30,0)),0)</f>
        <v>0</v>
      </c>
      <c r="T119" s="2">
        <f>_xlfn.IFERROR(INDEX('Subdecision matrices'!$C$31:$G$33,MATCH(Prioritization!J68,'Subdecision matrices'!$B$31:$B$33,0),MATCH('CalcEng 2'!$T$6,'Subdecision matrices'!$C$30:$G$30,0)),0)</f>
        <v>0</v>
      </c>
      <c r="U119" s="2">
        <f>_xlfn.IFERROR(INDEX('Subdecision matrices'!$C$31:$G$33,MATCH(Prioritization!J68,'Subdecision matrices'!$B$31:$B$33,0),MATCH('CalcEng 2'!$U$6,'Subdecision matrices'!$C$30:$G$30,0)),0)</f>
        <v>0</v>
      </c>
      <c r="V119" s="2">
        <f>_xlfn.IFERROR(VLOOKUP(Prioritization!K68,'Subdecision matrices'!$A$37:$C$41,3,TRUE),0)</f>
        <v>0</v>
      </c>
      <c r="W119" s="2">
        <f>_xlfn.IFERROR(VLOOKUP(Prioritization!K68,'Subdecision matrices'!$A$37:$D$41,4),0)</f>
        <v>0</v>
      </c>
      <c r="X119" s="2">
        <f>_xlfn.IFERROR(VLOOKUP(Prioritization!K68,'Subdecision matrices'!$A$37:$E$41,5),0)</f>
        <v>0</v>
      </c>
      <c r="Y119" s="2">
        <f>_xlfn.IFERROR(VLOOKUP(Prioritization!K68,'Subdecision matrices'!$A$37:$F$41,6),0)</f>
        <v>0</v>
      </c>
      <c r="Z119" s="2">
        <f>_xlfn.IFERROR(VLOOKUP(Prioritization!K68,'Subdecision matrices'!$A$37:$G$41,7),0)</f>
        <v>0</v>
      </c>
      <c r="AA119" s="2">
        <f>_xlfn.IFERROR(INDEX('Subdecision matrices'!$K$8:$O$11,MATCH(Prioritization!L68,'Subdecision matrices'!$J$8:$J$11,0),MATCH('CalcEng 2'!$AA$6,'Subdecision matrices'!$K$7:$O$7,0)),0)</f>
        <v>0</v>
      </c>
      <c r="AB119" s="2">
        <f>_xlfn.IFERROR(INDEX('Subdecision matrices'!$K$8:$O$11,MATCH(Prioritization!L68,'Subdecision matrices'!$J$8:$J$11,0),MATCH('CalcEng 2'!$AB$6,'Subdecision matrices'!$K$7:$O$7,0)),0)</f>
        <v>0</v>
      </c>
      <c r="AC119" s="2">
        <f>_xlfn.IFERROR(INDEX('Subdecision matrices'!$K$8:$O$11,MATCH(Prioritization!L68,'Subdecision matrices'!$J$8:$J$11,0),MATCH('CalcEng 2'!$AC$6,'Subdecision matrices'!$K$7:$O$7,0)),0)</f>
        <v>0</v>
      </c>
      <c r="AD119" s="2">
        <f>_xlfn.IFERROR(INDEX('Subdecision matrices'!$K$8:$O$11,MATCH(Prioritization!L68,'Subdecision matrices'!$J$8:$J$11,0),MATCH('CalcEng 2'!$AD$6,'Subdecision matrices'!$K$7:$O$7,0)),0)</f>
        <v>0</v>
      </c>
      <c r="AE119" s="2">
        <f>_xlfn.IFERROR(INDEX('Subdecision matrices'!$K$8:$O$11,MATCH(Prioritization!L68,'Subdecision matrices'!$J$8:$J$11,0),MATCH('CalcEng 2'!$AE$6,'Subdecision matrices'!$K$7:$O$7,0)),0)</f>
        <v>0</v>
      </c>
      <c r="AF119" s="2">
        <f>_xlfn.IFERROR(VLOOKUP(Prioritization!M68,'Subdecision matrices'!$I$15:$K$17,3,TRUE),0)</f>
        <v>0</v>
      </c>
      <c r="AG119" s="2">
        <f>_xlfn.IFERROR(VLOOKUP(Prioritization!M68,'Subdecision matrices'!$I$15:$L$17,4,TRUE),0)</f>
        <v>0</v>
      </c>
      <c r="AH119" s="2">
        <f>_xlfn.IFERROR(VLOOKUP(Prioritization!M68,'Subdecision matrices'!$I$15:$M$17,5,TRUE),0)</f>
        <v>0</v>
      </c>
      <c r="AI119" s="2">
        <f>_xlfn.IFERROR(VLOOKUP(Prioritization!M68,'Subdecision matrices'!$I$15:$N$17,6,TRUE),0)</f>
        <v>0</v>
      </c>
      <c r="AJ119" s="2">
        <f>_xlfn.IFERROR(VLOOKUP(Prioritization!M68,'Subdecision matrices'!$I$15:$O$17,7,TRUE),0)</f>
        <v>0</v>
      </c>
      <c r="AK119" s="2">
        <f>_xlfn.IFERROR(INDEX('Subdecision matrices'!$K$22:$O$24,MATCH(Prioritization!N68,'Subdecision matrices'!$J$22:$J$24,0),MATCH($AK$6,'Subdecision matrices'!$K$21:$O$21,0)),0)</f>
        <v>0</v>
      </c>
      <c r="AL119" s="2">
        <f>_xlfn.IFERROR(INDEX('Subdecision matrices'!$K$22:$O$24,MATCH(Prioritization!N68,'Subdecision matrices'!$J$22:$J$24,0),MATCH($AL$6,'Subdecision matrices'!$K$21:$O$21,0)),0)</f>
        <v>0</v>
      </c>
      <c r="AM119" s="2">
        <f>_xlfn.IFERROR(INDEX('Subdecision matrices'!$K$22:$O$24,MATCH(Prioritization!N68,'Subdecision matrices'!$J$22:$J$24,0),MATCH($AM$6,'Subdecision matrices'!$K$21:$O$21,0)),0)</f>
        <v>0</v>
      </c>
      <c r="AN119" s="2">
        <f>_xlfn.IFERROR(INDEX('Subdecision matrices'!$K$22:$O$24,MATCH(Prioritization!N68,'Subdecision matrices'!$J$22:$J$24,0),MATCH($AN$6,'Subdecision matrices'!$K$21:$O$21,0)),0)</f>
        <v>0</v>
      </c>
      <c r="AO119" s="2">
        <f>_xlfn.IFERROR(INDEX('Subdecision matrices'!$K$22:$O$24,MATCH(Prioritization!N68,'Subdecision matrices'!$J$22:$J$24,0),MATCH($AO$6,'Subdecision matrices'!$K$21:$O$21,0)),0)</f>
        <v>0</v>
      </c>
      <c r="AP119" s="2">
        <f>_xlfn.IFERROR(INDEX('Subdecision matrices'!$K$27:$O$30,MATCH(Prioritization!O68,'Subdecision matrices'!$J$27:$J$30,0),MATCH('CalcEng 2'!$AP$6,'Subdecision matrices'!$K$27:$O$27,0)),0)</f>
        <v>0</v>
      </c>
      <c r="AQ119" s="2">
        <f>_xlfn.IFERROR(INDEX('Subdecision matrices'!$K$27:$O$30,MATCH(Prioritization!O68,'Subdecision matrices'!$J$27:$J$30,0),MATCH('CalcEng 2'!$AQ$6,'Subdecision matrices'!$K$27:$O$27,0)),0)</f>
        <v>0</v>
      </c>
      <c r="AR119" s="2">
        <f>_xlfn.IFERROR(INDEX('Subdecision matrices'!$K$27:$O$30,MATCH(Prioritization!O68,'Subdecision matrices'!$J$27:$J$30,0),MATCH('CalcEng 2'!$AR$6,'Subdecision matrices'!$K$27:$O$27,0)),0)</f>
        <v>0</v>
      </c>
      <c r="AS119" s="2">
        <f>_xlfn.IFERROR(INDEX('Subdecision matrices'!$K$27:$O$30,MATCH(Prioritization!O68,'Subdecision matrices'!$J$27:$J$30,0),MATCH('CalcEng 2'!$AS$6,'Subdecision matrices'!$K$27:$O$27,0)),0)</f>
        <v>0</v>
      </c>
      <c r="AT119" s="2">
        <f>_xlfn.IFERROR(INDEX('Subdecision matrices'!$K$27:$O$30,MATCH(Prioritization!O68,'Subdecision matrices'!$J$27:$J$30,0),MATCH('CalcEng 2'!$AT$6,'Subdecision matrices'!$K$27:$O$27,0)),0)</f>
        <v>0</v>
      </c>
      <c r="AU119" s="2">
        <f>_xlfn.IFERROR(INDEX('Subdecision matrices'!$K$34:$O$36,MATCH(Prioritization!P68,'Subdecision matrices'!$J$34:$J$36,0),MATCH('CalcEng 2'!$AU$6,'Subdecision matrices'!$K$33:$O$33,0)),0)</f>
        <v>0</v>
      </c>
      <c r="AV119" s="2">
        <f>_xlfn.IFERROR(INDEX('Subdecision matrices'!$K$34:$O$36,MATCH(Prioritization!P68,'Subdecision matrices'!$J$34:$J$36,0),MATCH('CalcEng 2'!$AV$6,'Subdecision matrices'!$K$33:$O$33,0)),0)</f>
        <v>0</v>
      </c>
      <c r="AW119" s="2">
        <f>_xlfn.IFERROR(INDEX('Subdecision matrices'!$K$34:$O$36,MATCH(Prioritization!P68,'Subdecision matrices'!$J$34:$J$36,0),MATCH('CalcEng 2'!$AW$6,'Subdecision matrices'!$K$33:$O$33,0)),0)</f>
        <v>0</v>
      </c>
      <c r="AX119" s="2">
        <f>_xlfn.IFERROR(INDEX('Subdecision matrices'!$K$34:$O$36,MATCH(Prioritization!P68,'Subdecision matrices'!$J$34:$J$36,0),MATCH('CalcEng 2'!$AX$6,'Subdecision matrices'!$K$33:$O$33,0)),0)</f>
        <v>0</v>
      </c>
      <c r="AY119" s="2">
        <f>_xlfn.IFERROR(INDEX('Subdecision matrices'!$K$34:$O$36,MATCH(Prioritization!P68,'Subdecision matrices'!$J$34:$J$36,0),MATCH('CalcEng 2'!$AY$6,'Subdecision matrices'!$K$33:$O$33,0)),0)</f>
        <v>0</v>
      </c>
      <c r="AZ119" s="2"/>
      <c r="BA119" s="2"/>
      <c r="BB119" s="110">
        <f>((B119*B120)+(G119*G120)+(L119*L120)+(Q119*Q120)+(V119*V120)+(AA119*AA120)+(AF120*AF119)+(AK119*AK120)+(AP119*AP120)+(AU119*AU120))*10</f>
        <v>0</v>
      </c>
      <c r="BC119" s="110">
        <f aca="true" t="shared" si="307" ref="BC119">((C119*C120)+(H119*H120)+(M119*M120)+(R119*R120)+(W119*W120)+(AB119*AB120)+(AG120*AG119)+(AL119*AL120)+(AQ119*AQ120)+(AV119*AV120))*10</f>
        <v>0</v>
      </c>
      <c r="BD119" s="110">
        <f aca="true" t="shared" si="308" ref="BD119">((D119*D120)+(I119*I120)+(N119*N120)+(S119*S120)+(X119*X120)+(AC119*AC120)+(AH120*AH119)+(AM119*AM120)+(AR119*AR120)+(AW119*AW120))*10</f>
        <v>0</v>
      </c>
      <c r="BE119" s="110">
        <f aca="true" t="shared" si="309" ref="BE119">((E119*E120)+(J119*J120)+(O119*O120)+(T119*T120)+(Y119*Y120)+(AD119*AD120)+(AI120*AI119)+(AN119*AN120)+(AS119*AS120)+(AX119*AX120))*10</f>
        <v>0</v>
      </c>
      <c r="BF119" s="110">
        <f aca="true" t="shared" si="310" ref="BF119">((F119*F120)+(K119*K120)+(P119*P120)+(U119*U120)+(Z119*Z120)+(AE119*AE120)+(AJ120*AJ119)+(AO119*AO120)+(AT119*AT120)+(AY119*AY120))*10</f>
        <v>0</v>
      </c>
    </row>
    <row r="120" spans="1:58" ht="15.75" thickBot="1">
      <c r="A120" s="94"/>
      <c r="B120" s="5">
        <f>'Subdecision matrices'!$S$12</f>
        <v>0.1</v>
      </c>
      <c r="C120" s="5">
        <f>'Subdecision matrices'!$S$13</f>
        <v>0.1</v>
      </c>
      <c r="D120" s="5">
        <f>'Subdecision matrices'!$S$14</f>
        <v>0.1</v>
      </c>
      <c r="E120" s="5">
        <f>'Subdecision matrices'!$S$15</f>
        <v>0.1</v>
      </c>
      <c r="F120" s="5">
        <f>'Subdecision matrices'!$S$16</f>
        <v>0.1</v>
      </c>
      <c r="G120" s="5">
        <f>'Subdecision matrices'!$T$12</f>
        <v>0.1</v>
      </c>
      <c r="H120" s="5">
        <f>'Subdecision matrices'!$T$13</f>
        <v>0.1</v>
      </c>
      <c r="I120" s="5">
        <f>'Subdecision matrices'!$T$14</f>
        <v>0.1</v>
      </c>
      <c r="J120" s="5">
        <f>'Subdecision matrices'!$T$15</f>
        <v>0.1</v>
      </c>
      <c r="K120" s="5">
        <f>'Subdecision matrices'!$T$16</f>
        <v>0.1</v>
      </c>
      <c r="L120" s="5">
        <f>'Subdecision matrices'!$U$12</f>
        <v>0.05</v>
      </c>
      <c r="M120" s="5">
        <f>'Subdecision matrices'!$U$13</f>
        <v>0.05</v>
      </c>
      <c r="N120" s="5">
        <f>'Subdecision matrices'!$U$14</f>
        <v>0.05</v>
      </c>
      <c r="O120" s="5">
        <f>'Subdecision matrices'!$U$15</f>
        <v>0.05</v>
      </c>
      <c r="P120" s="5">
        <f>'Subdecision matrices'!$U$16</f>
        <v>0.05</v>
      </c>
      <c r="Q120" s="5">
        <f>'Subdecision matrices'!$V$12</f>
        <v>0.1</v>
      </c>
      <c r="R120" s="5">
        <f>'Subdecision matrices'!$V$13</f>
        <v>0.1</v>
      </c>
      <c r="S120" s="5">
        <f>'Subdecision matrices'!$V$14</f>
        <v>0.1</v>
      </c>
      <c r="T120" s="5">
        <f>'Subdecision matrices'!$V$15</f>
        <v>0.1</v>
      </c>
      <c r="U120" s="5">
        <f>'Subdecision matrices'!$V$16</f>
        <v>0.1</v>
      </c>
      <c r="V120" s="5">
        <f>'Subdecision matrices'!$W$12</f>
        <v>0.1</v>
      </c>
      <c r="W120" s="5">
        <f>'Subdecision matrices'!$W$13</f>
        <v>0.1</v>
      </c>
      <c r="X120" s="5">
        <f>'Subdecision matrices'!$W$14</f>
        <v>0.1</v>
      </c>
      <c r="Y120" s="5">
        <f>'Subdecision matrices'!$W$15</f>
        <v>0.1</v>
      </c>
      <c r="Z120" s="5">
        <f>'Subdecision matrices'!$W$16</f>
        <v>0.1</v>
      </c>
      <c r="AA120" s="5">
        <f>'Subdecision matrices'!$X$12</f>
        <v>0.05</v>
      </c>
      <c r="AB120" s="5">
        <f>'Subdecision matrices'!$X$13</f>
        <v>0.1</v>
      </c>
      <c r="AC120" s="5">
        <f>'Subdecision matrices'!$X$14</f>
        <v>0.1</v>
      </c>
      <c r="AD120" s="5">
        <f>'Subdecision matrices'!$X$15</f>
        <v>0.1</v>
      </c>
      <c r="AE120" s="5">
        <f>'Subdecision matrices'!$X$16</f>
        <v>0.1</v>
      </c>
      <c r="AF120" s="5">
        <f>'Subdecision matrices'!$Y$12</f>
        <v>0.1</v>
      </c>
      <c r="AG120" s="5">
        <f>'Subdecision matrices'!$Y$13</f>
        <v>0.1</v>
      </c>
      <c r="AH120" s="5">
        <f>'Subdecision matrices'!$Y$14</f>
        <v>0.1</v>
      </c>
      <c r="AI120" s="5">
        <f>'Subdecision matrices'!$Y$15</f>
        <v>0.05</v>
      </c>
      <c r="AJ120" s="5">
        <f>'Subdecision matrices'!$Y$16</f>
        <v>0.05</v>
      </c>
      <c r="AK120" s="5">
        <f>'Subdecision matrices'!$Z$12</f>
        <v>0.15</v>
      </c>
      <c r="AL120" s="5">
        <f>'Subdecision matrices'!$Z$13</f>
        <v>0.15</v>
      </c>
      <c r="AM120" s="5">
        <f>'Subdecision matrices'!$Z$14</f>
        <v>0.15</v>
      </c>
      <c r="AN120" s="5">
        <f>'Subdecision matrices'!$Z$15</f>
        <v>0.15</v>
      </c>
      <c r="AO120" s="5">
        <f>'Subdecision matrices'!$Z$16</f>
        <v>0.15</v>
      </c>
      <c r="AP120" s="5">
        <f>'Subdecision matrices'!$AA$12</f>
        <v>0.1</v>
      </c>
      <c r="AQ120" s="5">
        <f>'Subdecision matrices'!$AA$13</f>
        <v>0.1</v>
      </c>
      <c r="AR120" s="5">
        <f>'Subdecision matrices'!$AA$14</f>
        <v>0.1</v>
      </c>
      <c r="AS120" s="5">
        <f>'Subdecision matrices'!$AA$15</f>
        <v>0.1</v>
      </c>
      <c r="AT120" s="5">
        <f>'Subdecision matrices'!$AA$16</f>
        <v>0.15</v>
      </c>
      <c r="AU120" s="5">
        <f>'Subdecision matrices'!$AB$12</f>
        <v>0.15</v>
      </c>
      <c r="AV120" s="5">
        <f>'Subdecision matrices'!$AB$13</f>
        <v>0.1</v>
      </c>
      <c r="AW120" s="5">
        <f>'Subdecision matrices'!$AB$14</f>
        <v>0.1</v>
      </c>
      <c r="AX120" s="5">
        <f>'Subdecision matrices'!$AB$15</f>
        <v>0.15</v>
      </c>
      <c r="AY120" s="5">
        <f>'Subdecision matrices'!$AB$16</f>
        <v>0.1</v>
      </c>
      <c r="AZ120" s="3">
        <f aca="true" t="shared" si="311" ref="AZ120">SUM(L120:AY120)</f>
        <v>4</v>
      </c>
      <c r="BA120" s="3"/>
      <c r="BB120" s="111"/>
      <c r="BC120" s="111"/>
      <c r="BD120" s="111"/>
      <c r="BE120" s="111"/>
      <c r="BF120" s="111"/>
    </row>
    <row r="121" spans="1:58" ht="15">
      <c r="A121" s="94">
        <v>58</v>
      </c>
      <c r="B121" s="30">
        <f>_xlfn.IFERROR(VLOOKUP(Prioritization!G69,'Subdecision matrices'!$B$7:$C$8,2,TRUE),0)</f>
        <v>0</v>
      </c>
      <c r="C121" s="30">
        <f>_xlfn.IFERROR(VLOOKUP(Prioritization!G69,'Subdecision matrices'!$B$7:$D$8,3,TRUE),0)</f>
        <v>0</v>
      </c>
      <c r="D121" s="30">
        <f>_xlfn.IFERROR(VLOOKUP(Prioritization!G69,'Subdecision matrices'!$B$7:$E$8,4,TRUE),0)</f>
        <v>0</v>
      </c>
      <c r="E121" s="30">
        <f>_xlfn.IFERROR(VLOOKUP(Prioritization!G69,'Subdecision matrices'!$B$7:$F$8,5,TRUE),0)</f>
        <v>0</v>
      </c>
      <c r="F121" s="30">
        <f>_xlfn.IFERROR(VLOOKUP(Prioritization!G69,'Subdecision matrices'!$B$7:$G$8,6,TRUE),0)</f>
        <v>0</v>
      </c>
      <c r="G121" s="30">
        <f>VLOOKUP(Prioritization!H69,'Subdecision matrices'!$B$12:$C$19,2,TRUE)</f>
        <v>0</v>
      </c>
      <c r="H121" s="30">
        <f>VLOOKUP(Prioritization!H69,'Subdecision matrices'!$B$12:$D$19,3,TRUE)</f>
        <v>0</v>
      </c>
      <c r="I121" s="30">
        <f>VLOOKUP(Prioritization!H69,'Subdecision matrices'!$B$12:$E$19,4,TRUE)</f>
        <v>0</v>
      </c>
      <c r="J121" s="30">
        <f>VLOOKUP(Prioritization!H69,'Subdecision matrices'!$B$12:$F$19,5,TRUE)</f>
        <v>0</v>
      </c>
      <c r="K121" s="30">
        <f>VLOOKUP(Prioritization!H69,'Subdecision matrices'!$B$12:$G$19,6,TRUE)</f>
        <v>0</v>
      </c>
      <c r="L121" s="2">
        <f>_xlfn.IFERROR(INDEX('Subdecision matrices'!$C$23:$G$27,MATCH(Prioritization!I69,'Subdecision matrices'!$B$23:$B$27,0),MATCH('CalcEng 2'!$L$6,'Subdecision matrices'!$C$22:$G$22,0)),0)</f>
        <v>0</v>
      </c>
      <c r="M121" s="2">
        <f>_xlfn.IFERROR(INDEX('Subdecision matrices'!$C$23:$G$27,MATCH(Prioritization!I69,'Subdecision matrices'!$B$23:$B$27,0),MATCH('CalcEng 2'!$M$6,'Subdecision matrices'!$C$30:$G$30,0)),0)</f>
        <v>0</v>
      </c>
      <c r="N121" s="2">
        <f>_xlfn.IFERROR(INDEX('Subdecision matrices'!$C$23:$G$27,MATCH(Prioritization!I69,'Subdecision matrices'!$B$23:$B$27,0),MATCH('CalcEng 2'!$N$6,'Subdecision matrices'!$C$22:$G$22,0)),0)</f>
        <v>0</v>
      </c>
      <c r="O121" s="2">
        <f>_xlfn.IFERROR(INDEX('Subdecision matrices'!$C$23:$G$27,MATCH(Prioritization!I69,'Subdecision matrices'!$B$23:$B$27,0),MATCH('CalcEng 2'!$O$6,'Subdecision matrices'!$C$22:$G$22,0)),0)</f>
        <v>0</v>
      </c>
      <c r="P121" s="2">
        <f>_xlfn.IFERROR(INDEX('Subdecision matrices'!$C$23:$G$27,MATCH(Prioritization!I69,'Subdecision matrices'!$B$23:$B$27,0),MATCH('CalcEng 2'!$P$6,'Subdecision matrices'!$C$22:$G$22,0)),0)</f>
        <v>0</v>
      </c>
      <c r="Q121" s="2">
        <f>_xlfn.IFERROR(INDEX('Subdecision matrices'!$C$31:$G$33,MATCH(Prioritization!J69,'Subdecision matrices'!$B$31:$B$33,0),MATCH('CalcEng 2'!$Q$6,'Subdecision matrices'!$C$30:$G$30,0)),0)</f>
        <v>0</v>
      </c>
      <c r="R121" s="2">
        <f>_xlfn.IFERROR(INDEX('Subdecision matrices'!$C$31:$G$33,MATCH(Prioritization!J69,'Subdecision matrices'!$B$31:$B$33,0),MATCH('CalcEng 2'!$R$6,'Subdecision matrices'!$C$30:$G$30,0)),0)</f>
        <v>0</v>
      </c>
      <c r="S121" s="2">
        <f>_xlfn.IFERROR(INDEX('Subdecision matrices'!$C$31:$G$33,MATCH(Prioritization!J69,'Subdecision matrices'!$B$31:$B$33,0),MATCH('CalcEng 2'!$S$6,'Subdecision matrices'!$C$30:$G$30,0)),0)</f>
        <v>0</v>
      </c>
      <c r="T121" s="2">
        <f>_xlfn.IFERROR(INDEX('Subdecision matrices'!$C$31:$G$33,MATCH(Prioritization!J69,'Subdecision matrices'!$B$31:$B$33,0),MATCH('CalcEng 2'!$T$6,'Subdecision matrices'!$C$30:$G$30,0)),0)</f>
        <v>0</v>
      </c>
      <c r="U121" s="2">
        <f>_xlfn.IFERROR(INDEX('Subdecision matrices'!$C$31:$G$33,MATCH(Prioritization!J69,'Subdecision matrices'!$B$31:$B$33,0),MATCH('CalcEng 2'!$U$6,'Subdecision matrices'!$C$30:$G$30,0)),0)</f>
        <v>0</v>
      </c>
      <c r="V121" s="2">
        <f>_xlfn.IFERROR(VLOOKUP(Prioritization!K69,'Subdecision matrices'!$A$37:$C$41,3,TRUE),0)</f>
        <v>0</v>
      </c>
      <c r="W121" s="2">
        <f>_xlfn.IFERROR(VLOOKUP(Prioritization!K69,'Subdecision matrices'!$A$37:$D$41,4),0)</f>
        <v>0</v>
      </c>
      <c r="X121" s="2">
        <f>_xlfn.IFERROR(VLOOKUP(Prioritization!K69,'Subdecision matrices'!$A$37:$E$41,5),0)</f>
        <v>0</v>
      </c>
      <c r="Y121" s="2">
        <f>_xlfn.IFERROR(VLOOKUP(Prioritization!K69,'Subdecision matrices'!$A$37:$F$41,6),0)</f>
        <v>0</v>
      </c>
      <c r="Z121" s="2">
        <f>_xlfn.IFERROR(VLOOKUP(Prioritization!K69,'Subdecision matrices'!$A$37:$G$41,7),0)</f>
        <v>0</v>
      </c>
      <c r="AA121" s="2">
        <f>_xlfn.IFERROR(INDEX('Subdecision matrices'!$K$8:$O$11,MATCH(Prioritization!L69,'Subdecision matrices'!$J$8:$J$11,0),MATCH('CalcEng 2'!$AA$6,'Subdecision matrices'!$K$7:$O$7,0)),0)</f>
        <v>0</v>
      </c>
      <c r="AB121" s="2">
        <f>_xlfn.IFERROR(INDEX('Subdecision matrices'!$K$8:$O$11,MATCH(Prioritization!L69,'Subdecision matrices'!$J$8:$J$11,0),MATCH('CalcEng 2'!$AB$6,'Subdecision matrices'!$K$7:$O$7,0)),0)</f>
        <v>0</v>
      </c>
      <c r="AC121" s="2">
        <f>_xlfn.IFERROR(INDEX('Subdecision matrices'!$K$8:$O$11,MATCH(Prioritization!L69,'Subdecision matrices'!$J$8:$J$11,0),MATCH('CalcEng 2'!$AC$6,'Subdecision matrices'!$K$7:$O$7,0)),0)</f>
        <v>0</v>
      </c>
      <c r="AD121" s="2">
        <f>_xlfn.IFERROR(INDEX('Subdecision matrices'!$K$8:$O$11,MATCH(Prioritization!L69,'Subdecision matrices'!$J$8:$J$11,0),MATCH('CalcEng 2'!$AD$6,'Subdecision matrices'!$K$7:$O$7,0)),0)</f>
        <v>0</v>
      </c>
      <c r="AE121" s="2">
        <f>_xlfn.IFERROR(INDEX('Subdecision matrices'!$K$8:$O$11,MATCH(Prioritization!L69,'Subdecision matrices'!$J$8:$J$11,0),MATCH('CalcEng 2'!$AE$6,'Subdecision matrices'!$K$7:$O$7,0)),0)</f>
        <v>0</v>
      </c>
      <c r="AF121" s="2">
        <f>_xlfn.IFERROR(VLOOKUP(Prioritization!M69,'Subdecision matrices'!$I$15:$K$17,3,TRUE),0)</f>
        <v>0</v>
      </c>
      <c r="AG121" s="2">
        <f>_xlfn.IFERROR(VLOOKUP(Prioritization!M69,'Subdecision matrices'!$I$15:$L$17,4,TRUE),0)</f>
        <v>0</v>
      </c>
      <c r="AH121" s="2">
        <f>_xlfn.IFERROR(VLOOKUP(Prioritization!M69,'Subdecision matrices'!$I$15:$M$17,5,TRUE),0)</f>
        <v>0</v>
      </c>
      <c r="AI121" s="2">
        <f>_xlfn.IFERROR(VLOOKUP(Prioritization!M69,'Subdecision matrices'!$I$15:$N$17,6,TRUE),0)</f>
        <v>0</v>
      </c>
      <c r="AJ121" s="2">
        <f>_xlfn.IFERROR(VLOOKUP(Prioritization!M69,'Subdecision matrices'!$I$15:$O$17,7,TRUE),0)</f>
        <v>0</v>
      </c>
      <c r="AK121" s="2">
        <f>_xlfn.IFERROR(INDEX('Subdecision matrices'!$K$22:$O$24,MATCH(Prioritization!N69,'Subdecision matrices'!$J$22:$J$24,0),MATCH($AK$6,'Subdecision matrices'!$K$21:$O$21,0)),0)</f>
        <v>0</v>
      </c>
      <c r="AL121" s="2">
        <f>_xlfn.IFERROR(INDEX('Subdecision matrices'!$K$22:$O$24,MATCH(Prioritization!N69,'Subdecision matrices'!$J$22:$J$24,0),MATCH($AL$6,'Subdecision matrices'!$K$21:$O$21,0)),0)</f>
        <v>0</v>
      </c>
      <c r="AM121" s="2">
        <f>_xlfn.IFERROR(INDEX('Subdecision matrices'!$K$22:$O$24,MATCH(Prioritization!N69,'Subdecision matrices'!$J$22:$J$24,0),MATCH($AM$6,'Subdecision matrices'!$K$21:$O$21,0)),0)</f>
        <v>0</v>
      </c>
      <c r="AN121" s="2">
        <f>_xlfn.IFERROR(INDEX('Subdecision matrices'!$K$22:$O$24,MATCH(Prioritization!N69,'Subdecision matrices'!$J$22:$J$24,0),MATCH($AN$6,'Subdecision matrices'!$K$21:$O$21,0)),0)</f>
        <v>0</v>
      </c>
      <c r="AO121" s="2">
        <f>_xlfn.IFERROR(INDEX('Subdecision matrices'!$K$22:$O$24,MATCH(Prioritization!N69,'Subdecision matrices'!$J$22:$J$24,0),MATCH($AO$6,'Subdecision matrices'!$K$21:$O$21,0)),0)</f>
        <v>0</v>
      </c>
      <c r="AP121" s="2">
        <f>_xlfn.IFERROR(INDEX('Subdecision matrices'!$K$27:$O$30,MATCH(Prioritization!O69,'Subdecision matrices'!$J$27:$J$30,0),MATCH('CalcEng 2'!$AP$6,'Subdecision matrices'!$K$27:$O$27,0)),0)</f>
        <v>0</v>
      </c>
      <c r="AQ121" s="2">
        <f>_xlfn.IFERROR(INDEX('Subdecision matrices'!$K$27:$O$30,MATCH(Prioritization!O69,'Subdecision matrices'!$J$27:$J$30,0),MATCH('CalcEng 2'!$AQ$6,'Subdecision matrices'!$K$27:$O$27,0)),0)</f>
        <v>0</v>
      </c>
      <c r="AR121" s="2">
        <f>_xlfn.IFERROR(INDEX('Subdecision matrices'!$K$27:$O$30,MATCH(Prioritization!O69,'Subdecision matrices'!$J$27:$J$30,0),MATCH('CalcEng 2'!$AR$6,'Subdecision matrices'!$K$27:$O$27,0)),0)</f>
        <v>0</v>
      </c>
      <c r="AS121" s="2">
        <f>_xlfn.IFERROR(INDEX('Subdecision matrices'!$K$27:$O$30,MATCH(Prioritization!O69,'Subdecision matrices'!$J$27:$J$30,0),MATCH('CalcEng 2'!$AS$6,'Subdecision matrices'!$K$27:$O$27,0)),0)</f>
        <v>0</v>
      </c>
      <c r="AT121" s="2">
        <f>_xlfn.IFERROR(INDEX('Subdecision matrices'!$K$27:$O$30,MATCH(Prioritization!O69,'Subdecision matrices'!$J$27:$J$30,0),MATCH('CalcEng 2'!$AT$6,'Subdecision matrices'!$K$27:$O$27,0)),0)</f>
        <v>0</v>
      </c>
      <c r="AU121" s="2">
        <f>_xlfn.IFERROR(INDEX('Subdecision matrices'!$K$34:$O$36,MATCH(Prioritization!P69,'Subdecision matrices'!$J$34:$J$36,0),MATCH('CalcEng 2'!$AU$6,'Subdecision matrices'!$K$33:$O$33,0)),0)</f>
        <v>0</v>
      </c>
      <c r="AV121" s="2">
        <f>_xlfn.IFERROR(INDEX('Subdecision matrices'!$K$34:$O$36,MATCH(Prioritization!P69,'Subdecision matrices'!$J$34:$J$36,0),MATCH('CalcEng 2'!$AV$6,'Subdecision matrices'!$K$33:$O$33,0)),0)</f>
        <v>0</v>
      </c>
      <c r="AW121" s="2">
        <f>_xlfn.IFERROR(INDEX('Subdecision matrices'!$K$34:$O$36,MATCH(Prioritization!P69,'Subdecision matrices'!$J$34:$J$36,0),MATCH('CalcEng 2'!$AW$6,'Subdecision matrices'!$K$33:$O$33,0)),0)</f>
        <v>0</v>
      </c>
      <c r="AX121" s="2">
        <f>_xlfn.IFERROR(INDEX('Subdecision matrices'!$K$34:$O$36,MATCH(Prioritization!P69,'Subdecision matrices'!$J$34:$J$36,0),MATCH('CalcEng 2'!$AX$6,'Subdecision matrices'!$K$33:$O$33,0)),0)</f>
        <v>0</v>
      </c>
      <c r="AY121" s="2">
        <f>_xlfn.IFERROR(INDEX('Subdecision matrices'!$K$34:$O$36,MATCH(Prioritization!P69,'Subdecision matrices'!$J$34:$J$36,0),MATCH('CalcEng 2'!$AY$6,'Subdecision matrices'!$K$33:$O$33,0)),0)</f>
        <v>0</v>
      </c>
      <c r="AZ121" s="2"/>
      <c r="BA121" s="2"/>
      <c r="BB121" s="110">
        <f>((B121*B122)+(G121*G122)+(L121*L122)+(Q121*Q122)+(V121*V122)+(AA121*AA122)+(AF122*AF121)+(AK121*AK122)+(AP121*AP122)+(AU121*AU122))*10</f>
        <v>0</v>
      </c>
      <c r="BC121" s="110">
        <f aca="true" t="shared" si="312" ref="BC121">((C121*C122)+(H121*H122)+(M121*M122)+(R121*R122)+(W121*W122)+(AB121*AB122)+(AG122*AG121)+(AL121*AL122)+(AQ121*AQ122)+(AV121*AV122))*10</f>
        <v>0</v>
      </c>
      <c r="BD121" s="110">
        <f aca="true" t="shared" si="313" ref="BD121">((D121*D122)+(I121*I122)+(N121*N122)+(S121*S122)+(X121*X122)+(AC121*AC122)+(AH122*AH121)+(AM121*AM122)+(AR121*AR122)+(AW121*AW122))*10</f>
        <v>0</v>
      </c>
      <c r="BE121" s="110">
        <f aca="true" t="shared" si="314" ref="BE121">((E121*E122)+(J121*J122)+(O121*O122)+(T121*T122)+(Y121*Y122)+(AD121*AD122)+(AI122*AI121)+(AN121*AN122)+(AS121*AS122)+(AX121*AX122))*10</f>
        <v>0</v>
      </c>
      <c r="BF121" s="110">
        <f aca="true" t="shared" si="315" ref="BF121">((F121*F122)+(K121*K122)+(P121*P122)+(U121*U122)+(Z121*Z122)+(AE121*AE122)+(AJ122*AJ121)+(AO121*AO122)+(AT121*AT122)+(AY121*AY122))*10</f>
        <v>0</v>
      </c>
    </row>
    <row r="122" spans="1:58" ht="15.75" thickBot="1">
      <c r="A122" s="94"/>
      <c r="B122" s="5">
        <f>'Subdecision matrices'!$S$12</f>
        <v>0.1</v>
      </c>
      <c r="C122" s="5">
        <f>'Subdecision matrices'!$S$13</f>
        <v>0.1</v>
      </c>
      <c r="D122" s="5">
        <f>'Subdecision matrices'!$S$14</f>
        <v>0.1</v>
      </c>
      <c r="E122" s="5">
        <f>'Subdecision matrices'!$S$15</f>
        <v>0.1</v>
      </c>
      <c r="F122" s="5">
        <f>'Subdecision matrices'!$S$16</f>
        <v>0.1</v>
      </c>
      <c r="G122" s="5">
        <f>'Subdecision matrices'!$T$12</f>
        <v>0.1</v>
      </c>
      <c r="H122" s="5">
        <f>'Subdecision matrices'!$T$13</f>
        <v>0.1</v>
      </c>
      <c r="I122" s="5">
        <f>'Subdecision matrices'!$T$14</f>
        <v>0.1</v>
      </c>
      <c r="J122" s="5">
        <f>'Subdecision matrices'!$T$15</f>
        <v>0.1</v>
      </c>
      <c r="K122" s="5">
        <f>'Subdecision matrices'!$T$16</f>
        <v>0.1</v>
      </c>
      <c r="L122" s="5">
        <f>'Subdecision matrices'!$U$12</f>
        <v>0.05</v>
      </c>
      <c r="M122" s="5">
        <f>'Subdecision matrices'!$U$13</f>
        <v>0.05</v>
      </c>
      <c r="N122" s="5">
        <f>'Subdecision matrices'!$U$14</f>
        <v>0.05</v>
      </c>
      <c r="O122" s="5">
        <f>'Subdecision matrices'!$U$15</f>
        <v>0.05</v>
      </c>
      <c r="P122" s="5">
        <f>'Subdecision matrices'!$U$16</f>
        <v>0.05</v>
      </c>
      <c r="Q122" s="5">
        <f>'Subdecision matrices'!$V$12</f>
        <v>0.1</v>
      </c>
      <c r="R122" s="5">
        <f>'Subdecision matrices'!$V$13</f>
        <v>0.1</v>
      </c>
      <c r="S122" s="5">
        <f>'Subdecision matrices'!$V$14</f>
        <v>0.1</v>
      </c>
      <c r="T122" s="5">
        <f>'Subdecision matrices'!$V$15</f>
        <v>0.1</v>
      </c>
      <c r="U122" s="5">
        <f>'Subdecision matrices'!$V$16</f>
        <v>0.1</v>
      </c>
      <c r="V122" s="5">
        <f>'Subdecision matrices'!$W$12</f>
        <v>0.1</v>
      </c>
      <c r="W122" s="5">
        <f>'Subdecision matrices'!$W$13</f>
        <v>0.1</v>
      </c>
      <c r="X122" s="5">
        <f>'Subdecision matrices'!$W$14</f>
        <v>0.1</v>
      </c>
      <c r="Y122" s="5">
        <f>'Subdecision matrices'!$W$15</f>
        <v>0.1</v>
      </c>
      <c r="Z122" s="5">
        <f>'Subdecision matrices'!$W$16</f>
        <v>0.1</v>
      </c>
      <c r="AA122" s="5">
        <f>'Subdecision matrices'!$X$12</f>
        <v>0.05</v>
      </c>
      <c r="AB122" s="5">
        <f>'Subdecision matrices'!$X$13</f>
        <v>0.1</v>
      </c>
      <c r="AC122" s="5">
        <f>'Subdecision matrices'!$X$14</f>
        <v>0.1</v>
      </c>
      <c r="AD122" s="5">
        <f>'Subdecision matrices'!$X$15</f>
        <v>0.1</v>
      </c>
      <c r="AE122" s="5">
        <f>'Subdecision matrices'!$X$16</f>
        <v>0.1</v>
      </c>
      <c r="AF122" s="5">
        <f>'Subdecision matrices'!$Y$12</f>
        <v>0.1</v>
      </c>
      <c r="AG122" s="5">
        <f>'Subdecision matrices'!$Y$13</f>
        <v>0.1</v>
      </c>
      <c r="AH122" s="5">
        <f>'Subdecision matrices'!$Y$14</f>
        <v>0.1</v>
      </c>
      <c r="AI122" s="5">
        <f>'Subdecision matrices'!$Y$15</f>
        <v>0.05</v>
      </c>
      <c r="AJ122" s="5">
        <f>'Subdecision matrices'!$Y$16</f>
        <v>0.05</v>
      </c>
      <c r="AK122" s="5">
        <f>'Subdecision matrices'!$Z$12</f>
        <v>0.15</v>
      </c>
      <c r="AL122" s="5">
        <f>'Subdecision matrices'!$Z$13</f>
        <v>0.15</v>
      </c>
      <c r="AM122" s="5">
        <f>'Subdecision matrices'!$Z$14</f>
        <v>0.15</v>
      </c>
      <c r="AN122" s="5">
        <f>'Subdecision matrices'!$Z$15</f>
        <v>0.15</v>
      </c>
      <c r="AO122" s="5">
        <f>'Subdecision matrices'!$Z$16</f>
        <v>0.15</v>
      </c>
      <c r="AP122" s="5">
        <f>'Subdecision matrices'!$AA$12</f>
        <v>0.1</v>
      </c>
      <c r="AQ122" s="5">
        <f>'Subdecision matrices'!$AA$13</f>
        <v>0.1</v>
      </c>
      <c r="AR122" s="5">
        <f>'Subdecision matrices'!$AA$14</f>
        <v>0.1</v>
      </c>
      <c r="AS122" s="5">
        <f>'Subdecision matrices'!$AA$15</f>
        <v>0.1</v>
      </c>
      <c r="AT122" s="5">
        <f>'Subdecision matrices'!$AA$16</f>
        <v>0.15</v>
      </c>
      <c r="AU122" s="5">
        <f>'Subdecision matrices'!$AB$12</f>
        <v>0.15</v>
      </c>
      <c r="AV122" s="5">
        <f>'Subdecision matrices'!$AB$13</f>
        <v>0.1</v>
      </c>
      <c r="AW122" s="5">
        <f>'Subdecision matrices'!$AB$14</f>
        <v>0.1</v>
      </c>
      <c r="AX122" s="5">
        <f>'Subdecision matrices'!$AB$15</f>
        <v>0.15</v>
      </c>
      <c r="AY122" s="5">
        <f>'Subdecision matrices'!$AB$16</f>
        <v>0.1</v>
      </c>
      <c r="AZ122" s="3">
        <f aca="true" t="shared" si="316" ref="AZ122">SUM(L122:AY122)</f>
        <v>4</v>
      </c>
      <c r="BA122" s="3"/>
      <c r="BB122" s="111"/>
      <c r="BC122" s="111"/>
      <c r="BD122" s="111"/>
      <c r="BE122" s="111"/>
      <c r="BF122" s="111"/>
    </row>
    <row r="123" spans="1:58" ht="15">
      <c r="A123" s="94">
        <v>59</v>
      </c>
      <c r="B123" s="30">
        <f>_xlfn.IFERROR(VLOOKUP(Prioritization!G70,'Subdecision matrices'!$B$7:$C$8,2,TRUE),0)</f>
        <v>0</v>
      </c>
      <c r="C123" s="30">
        <f>_xlfn.IFERROR(VLOOKUP(Prioritization!G70,'Subdecision matrices'!$B$7:$D$8,3,TRUE),0)</f>
        <v>0</v>
      </c>
      <c r="D123" s="30">
        <f>_xlfn.IFERROR(VLOOKUP(Prioritization!G70,'Subdecision matrices'!$B$7:$E$8,4,TRUE),0)</f>
        <v>0</v>
      </c>
      <c r="E123" s="30">
        <f>_xlfn.IFERROR(VLOOKUP(Prioritization!G70,'Subdecision matrices'!$B$7:$F$8,5,TRUE),0)</f>
        <v>0</v>
      </c>
      <c r="F123" s="30">
        <f>_xlfn.IFERROR(VLOOKUP(Prioritization!G70,'Subdecision matrices'!$B$7:$G$8,6,TRUE),0)</f>
        <v>0</v>
      </c>
      <c r="G123" s="30">
        <f>VLOOKUP(Prioritization!H70,'Subdecision matrices'!$B$12:$C$19,2,TRUE)</f>
        <v>0</v>
      </c>
      <c r="H123" s="30">
        <f>VLOOKUP(Prioritization!H70,'Subdecision matrices'!$B$12:$D$19,3,TRUE)</f>
        <v>0</v>
      </c>
      <c r="I123" s="30">
        <f>VLOOKUP(Prioritization!H70,'Subdecision matrices'!$B$12:$E$19,4,TRUE)</f>
        <v>0</v>
      </c>
      <c r="J123" s="30">
        <f>VLOOKUP(Prioritization!H70,'Subdecision matrices'!$B$12:$F$19,5,TRUE)</f>
        <v>0</v>
      </c>
      <c r="K123" s="30">
        <f>VLOOKUP(Prioritization!H70,'Subdecision matrices'!$B$12:$G$19,6,TRUE)</f>
        <v>0</v>
      </c>
      <c r="L123" s="2">
        <f>_xlfn.IFERROR(INDEX('Subdecision matrices'!$C$23:$G$27,MATCH(Prioritization!I70,'Subdecision matrices'!$B$23:$B$27,0),MATCH('CalcEng 2'!$L$6,'Subdecision matrices'!$C$22:$G$22,0)),0)</f>
        <v>0</v>
      </c>
      <c r="M123" s="2">
        <f>_xlfn.IFERROR(INDEX('Subdecision matrices'!$C$23:$G$27,MATCH(Prioritization!I70,'Subdecision matrices'!$B$23:$B$27,0),MATCH('CalcEng 2'!$M$6,'Subdecision matrices'!$C$30:$G$30,0)),0)</f>
        <v>0</v>
      </c>
      <c r="N123" s="2">
        <f>_xlfn.IFERROR(INDEX('Subdecision matrices'!$C$23:$G$27,MATCH(Prioritization!I70,'Subdecision matrices'!$B$23:$B$27,0),MATCH('CalcEng 2'!$N$6,'Subdecision matrices'!$C$22:$G$22,0)),0)</f>
        <v>0</v>
      </c>
      <c r="O123" s="2">
        <f>_xlfn.IFERROR(INDEX('Subdecision matrices'!$C$23:$G$27,MATCH(Prioritization!I70,'Subdecision matrices'!$B$23:$B$27,0),MATCH('CalcEng 2'!$O$6,'Subdecision matrices'!$C$22:$G$22,0)),0)</f>
        <v>0</v>
      </c>
      <c r="P123" s="2">
        <f>_xlfn.IFERROR(INDEX('Subdecision matrices'!$C$23:$G$27,MATCH(Prioritization!I70,'Subdecision matrices'!$B$23:$B$27,0),MATCH('CalcEng 2'!$P$6,'Subdecision matrices'!$C$22:$G$22,0)),0)</f>
        <v>0</v>
      </c>
      <c r="Q123" s="2">
        <f>_xlfn.IFERROR(INDEX('Subdecision matrices'!$C$31:$G$33,MATCH(Prioritization!J70,'Subdecision matrices'!$B$31:$B$33,0),MATCH('CalcEng 2'!$Q$6,'Subdecision matrices'!$C$30:$G$30,0)),0)</f>
        <v>0</v>
      </c>
      <c r="R123" s="2">
        <f>_xlfn.IFERROR(INDEX('Subdecision matrices'!$C$31:$G$33,MATCH(Prioritization!J70,'Subdecision matrices'!$B$31:$B$33,0),MATCH('CalcEng 2'!$R$6,'Subdecision matrices'!$C$30:$G$30,0)),0)</f>
        <v>0</v>
      </c>
      <c r="S123" s="2">
        <f>_xlfn.IFERROR(INDEX('Subdecision matrices'!$C$31:$G$33,MATCH(Prioritization!J70,'Subdecision matrices'!$B$31:$B$33,0),MATCH('CalcEng 2'!$S$6,'Subdecision matrices'!$C$30:$G$30,0)),0)</f>
        <v>0</v>
      </c>
      <c r="T123" s="2">
        <f>_xlfn.IFERROR(INDEX('Subdecision matrices'!$C$31:$G$33,MATCH(Prioritization!J70,'Subdecision matrices'!$B$31:$B$33,0),MATCH('CalcEng 2'!$T$6,'Subdecision matrices'!$C$30:$G$30,0)),0)</f>
        <v>0</v>
      </c>
      <c r="U123" s="2">
        <f>_xlfn.IFERROR(INDEX('Subdecision matrices'!$C$31:$G$33,MATCH(Prioritization!J70,'Subdecision matrices'!$B$31:$B$33,0),MATCH('CalcEng 2'!$U$6,'Subdecision matrices'!$C$30:$G$30,0)),0)</f>
        <v>0</v>
      </c>
      <c r="V123" s="2">
        <f>_xlfn.IFERROR(VLOOKUP(Prioritization!K70,'Subdecision matrices'!$A$37:$C$41,3,TRUE),0)</f>
        <v>0</v>
      </c>
      <c r="W123" s="2">
        <f>_xlfn.IFERROR(VLOOKUP(Prioritization!K70,'Subdecision matrices'!$A$37:$D$41,4),0)</f>
        <v>0</v>
      </c>
      <c r="X123" s="2">
        <f>_xlfn.IFERROR(VLOOKUP(Prioritization!K70,'Subdecision matrices'!$A$37:$E$41,5),0)</f>
        <v>0</v>
      </c>
      <c r="Y123" s="2">
        <f>_xlfn.IFERROR(VLOOKUP(Prioritization!K70,'Subdecision matrices'!$A$37:$F$41,6),0)</f>
        <v>0</v>
      </c>
      <c r="Z123" s="2">
        <f>_xlfn.IFERROR(VLOOKUP(Prioritization!K70,'Subdecision matrices'!$A$37:$G$41,7),0)</f>
        <v>0</v>
      </c>
      <c r="AA123" s="2">
        <f>_xlfn.IFERROR(INDEX('Subdecision matrices'!$K$8:$O$11,MATCH(Prioritization!L70,'Subdecision matrices'!$J$8:$J$11,0),MATCH('CalcEng 2'!$AA$6,'Subdecision matrices'!$K$7:$O$7,0)),0)</f>
        <v>0</v>
      </c>
      <c r="AB123" s="2">
        <f>_xlfn.IFERROR(INDEX('Subdecision matrices'!$K$8:$O$11,MATCH(Prioritization!L70,'Subdecision matrices'!$J$8:$J$11,0),MATCH('CalcEng 2'!$AB$6,'Subdecision matrices'!$K$7:$O$7,0)),0)</f>
        <v>0</v>
      </c>
      <c r="AC123" s="2">
        <f>_xlfn.IFERROR(INDEX('Subdecision matrices'!$K$8:$O$11,MATCH(Prioritization!L70,'Subdecision matrices'!$J$8:$J$11,0),MATCH('CalcEng 2'!$AC$6,'Subdecision matrices'!$K$7:$O$7,0)),0)</f>
        <v>0</v>
      </c>
      <c r="AD123" s="2">
        <f>_xlfn.IFERROR(INDEX('Subdecision matrices'!$K$8:$O$11,MATCH(Prioritization!L70,'Subdecision matrices'!$J$8:$J$11,0),MATCH('CalcEng 2'!$AD$6,'Subdecision matrices'!$K$7:$O$7,0)),0)</f>
        <v>0</v>
      </c>
      <c r="AE123" s="2">
        <f>_xlfn.IFERROR(INDEX('Subdecision matrices'!$K$8:$O$11,MATCH(Prioritization!L70,'Subdecision matrices'!$J$8:$J$11,0),MATCH('CalcEng 2'!$AE$6,'Subdecision matrices'!$K$7:$O$7,0)),0)</f>
        <v>0</v>
      </c>
      <c r="AF123" s="2">
        <f>_xlfn.IFERROR(VLOOKUP(Prioritization!M70,'Subdecision matrices'!$I$15:$K$17,3,TRUE),0)</f>
        <v>0</v>
      </c>
      <c r="AG123" s="2">
        <f>_xlfn.IFERROR(VLOOKUP(Prioritization!M70,'Subdecision matrices'!$I$15:$L$17,4,TRUE),0)</f>
        <v>0</v>
      </c>
      <c r="AH123" s="2">
        <f>_xlfn.IFERROR(VLOOKUP(Prioritization!M70,'Subdecision matrices'!$I$15:$M$17,5,TRUE),0)</f>
        <v>0</v>
      </c>
      <c r="AI123" s="2">
        <f>_xlfn.IFERROR(VLOOKUP(Prioritization!M70,'Subdecision matrices'!$I$15:$N$17,6,TRUE),0)</f>
        <v>0</v>
      </c>
      <c r="AJ123" s="2">
        <f>_xlfn.IFERROR(VLOOKUP(Prioritization!M70,'Subdecision matrices'!$I$15:$O$17,7,TRUE),0)</f>
        <v>0</v>
      </c>
      <c r="AK123" s="2">
        <f>_xlfn.IFERROR(INDEX('Subdecision matrices'!$K$22:$O$24,MATCH(Prioritization!N70,'Subdecision matrices'!$J$22:$J$24,0),MATCH($AK$6,'Subdecision matrices'!$K$21:$O$21,0)),0)</f>
        <v>0</v>
      </c>
      <c r="AL123" s="2">
        <f>_xlfn.IFERROR(INDEX('Subdecision matrices'!$K$22:$O$24,MATCH(Prioritization!N70,'Subdecision matrices'!$J$22:$J$24,0),MATCH($AL$6,'Subdecision matrices'!$K$21:$O$21,0)),0)</f>
        <v>0</v>
      </c>
      <c r="AM123" s="2">
        <f>_xlfn.IFERROR(INDEX('Subdecision matrices'!$K$22:$O$24,MATCH(Prioritization!N70,'Subdecision matrices'!$J$22:$J$24,0),MATCH($AM$6,'Subdecision matrices'!$K$21:$O$21,0)),0)</f>
        <v>0</v>
      </c>
      <c r="AN123" s="2">
        <f>_xlfn.IFERROR(INDEX('Subdecision matrices'!$K$22:$O$24,MATCH(Prioritization!N70,'Subdecision matrices'!$J$22:$J$24,0),MATCH($AN$6,'Subdecision matrices'!$K$21:$O$21,0)),0)</f>
        <v>0</v>
      </c>
      <c r="AO123" s="2">
        <f>_xlfn.IFERROR(INDEX('Subdecision matrices'!$K$22:$O$24,MATCH(Prioritization!N70,'Subdecision matrices'!$J$22:$J$24,0),MATCH($AO$6,'Subdecision matrices'!$K$21:$O$21,0)),0)</f>
        <v>0</v>
      </c>
      <c r="AP123" s="2">
        <f>_xlfn.IFERROR(INDEX('Subdecision matrices'!$K$27:$O$30,MATCH(Prioritization!O70,'Subdecision matrices'!$J$27:$J$30,0),MATCH('CalcEng 2'!$AP$6,'Subdecision matrices'!$K$27:$O$27,0)),0)</f>
        <v>0</v>
      </c>
      <c r="AQ123" s="2">
        <f>_xlfn.IFERROR(INDEX('Subdecision matrices'!$K$27:$O$30,MATCH(Prioritization!O70,'Subdecision matrices'!$J$27:$J$30,0),MATCH('CalcEng 2'!$AQ$6,'Subdecision matrices'!$K$27:$O$27,0)),0)</f>
        <v>0</v>
      </c>
      <c r="AR123" s="2">
        <f>_xlfn.IFERROR(INDEX('Subdecision matrices'!$K$27:$O$30,MATCH(Prioritization!O70,'Subdecision matrices'!$J$27:$J$30,0),MATCH('CalcEng 2'!$AR$6,'Subdecision matrices'!$K$27:$O$27,0)),0)</f>
        <v>0</v>
      </c>
      <c r="AS123" s="2">
        <f>_xlfn.IFERROR(INDEX('Subdecision matrices'!$K$27:$O$30,MATCH(Prioritization!O70,'Subdecision matrices'!$J$27:$J$30,0),MATCH('CalcEng 2'!$AS$6,'Subdecision matrices'!$K$27:$O$27,0)),0)</f>
        <v>0</v>
      </c>
      <c r="AT123" s="2">
        <f>_xlfn.IFERROR(INDEX('Subdecision matrices'!$K$27:$O$30,MATCH(Prioritization!O70,'Subdecision matrices'!$J$27:$J$30,0),MATCH('CalcEng 2'!$AT$6,'Subdecision matrices'!$K$27:$O$27,0)),0)</f>
        <v>0</v>
      </c>
      <c r="AU123" s="2">
        <f>_xlfn.IFERROR(INDEX('Subdecision matrices'!$K$34:$O$36,MATCH(Prioritization!P70,'Subdecision matrices'!$J$34:$J$36,0),MATCH('CalcEng 2'!$AU$6,'Subdecision matrices'!$K$33:$O$33,0)),0)</f>
        <v>0</v>
      </c>
      <c r="AV123" s="2">
        <f>_xlfn.IFERROR(INDEX('Subdecision matrices'!$K$34:$O$36,MATCH(Prioritization!P70,'Subdecision matrices'!$J$34:$J$36,0),MATCH('CalcEng 2'!$AV$6,'Subdecision matrices'!$K$33:$O$33,0)),0)</f>
        <v>0</v>
      </c>
      <c r="AW123" s="2">
        <f>_xlfn.IFERROR(INDEX('Subdecision matrices'!$K$34:$O$36,MATCH(Prioritization!P70,'Subdecision matrices'!$J$34:$J$36,0),MATCH('CalcEng 2'!$AW$6,'Subdecision matrices'!$K$33:$O$33,0)),0)</f>
        <v>0</v>
      </c>
      <c r="AX123" s="2">
        <f>_xlfn.IFERROR(INDEX('Subdecision matrices'!$K$34:$O$36,MATCH(Prioritization!P70,'Subdecision matrices'!$J$34:$J$36,0),MATCH('CalcEng 2'!$AX$6,'Subdecision matrices'!$K$33:$O$33,0)),0)</f>
        <v>0</v>
      </c>
      <c r="AY123" s="2">
        <f>_xlfn.IFERROR(INDEX('Subdecision matrices'!$K$34:$O$36,MATCH(Prioritization!P70,'Subdecision matrices'!$J$34:$J$36,0),MATCH('CalcEng 2'!$AY$6,'Subdecision matrices'!$K$33:$O$33,0)),0)</f>
        <v>0</v>
      </c>
      <c r="AZ123" s="2"/>
      <c r="BA123" s="2"/>
      <c r="BB123" s="110">
        <f>((B123*B124)+(G123*G124)+(L123*L124)+(Q123*Q124)+(V123*V124)+(AA123*AA124)+(AF124*AF123)+(AK123*AK124)+(AP123*AP124)+(AU123*AU124))*10</f>
        <v>0</v>
      </c>
      <c r="BC123" s="110">
        <f aca="true" t="shared" si="317" ref="BC123">((C123*C124)+(H123*H124)+(M123*M124)+(R123*R124)+(W123*W124)+(AB123*AB124)+(AG124*AG123)+(AL123*AL124)+(AQ123*AQ124)+(AV123*AV124))*10</f>
        <v>0</v>
      </c>
      <c r="BD123" s="110">
        <f aca="true" t="shared" si="318" ref="BD123">((D123*D124)+(I123*I124)+(N123*N124)+(S123*S124)+(X123*X124)+(AC123*AC124)+(AH124*AH123)+(AM123*AM124)+(AR123*AR124)+(AW123*AW124))*10</f>
        <v>0</v>
      </c>
      <c r="BE123" s="110">
        <f aca="true" t="shared" si="319" ref="BE123">((E123*E124)+(J123*J124)+(O123*O124)+(T123*T124)+(Y123*Y124)+(AD123*AD124)+(AI124*AI123)+(AN123*AN124)+(AS123*AS124)+(AX123*AX124))*10</f>
        <v>0</v>
      </c>
      <c r="BF123" s="110">
        <f aca="true" t="shared" si="320" ref="BF123">((F123*F124)+(K123*K124)+(P123*P124)+(U123*U124)+(Z123*Z124)+(AE123*AE124)+(AJ124*AJ123)+(AO123*AO124)+(AT123*AT124)+(AY123*AY124))*10</f>
        <v>0</v>
      </c>
    </row>
    <row r="124" spans="1:58" ht="15.75" thickBot="1">
      <c r="A124" s="94"/>
      <c r="B124" s="5">
        <f>'Subdecision matrices'!$S$12</f>
        <v>0.1</v>
      </c>
      <c r="C124" s="5">
        <f>'Subdecision matrices'!$S$13</f>
        <v>0.1</v>
      </c>
      <c r="D124" s="5">
        <f>'Subdecision matrices'!$S$14</f>
        <v>0.1</v>
      </c>
      <c r="E124" s="5">
        <f>'Subdecision matrices'!$S$15</f>
        <v>0.1</v>
      </c>
      <c r="F124" s="5">
        <f>'Subdecision matrices'!$S$16</f>
        <v>0.1</v>
      </c>
      <c r="G124" s="5">
        <f>'Subdecision matrices'!$T$12</f>
        <v>0.1</v>
      </c>
      <c r="H124" s="5">
        <f>'Subdecision matrices'!$T$13</f>
        <v>0.1</v>
      </c>
      <c r="I124" s="5">
        <f>'Subdecision matrices'!$T$14</f>
        <v>0.1</v>
      </c>
      <c r="J124" s="5">
        <f>'Subdecision matrices'!$T$15</f>
        <v>0.1</v>
      </c>
      <c r="K124" s="5">
        <f>'Subdecision matrices'!$T$16</f>
        <v>0.1</v>
      </c>
      <c r="L124" s="5">
        <f>'Subdecision matrices'!$U$12</f>
        <v>0.05</v>
      </c>
      <c r="M124" s="5">
        <f>'Subdecision matrices'!$U$13</f>
        <v>0.05</v>
      </c>
      <c r="N124" s="5">
        <f>'Subdecision matrices'!$U$14</f>
        <v>0.05</v>
      </c>
      <c r="O124" s="5">
        <f>'Subdecision matrices'!$U$15</f>
        <v>0.05</v>
      </c>
      <c r="P124" s="5">
        <f>'Subdecision matrices'!$U$16</f>
        <v>0.05</v>
      </c>
      <c r="Q124" s="5">
        <f>'Subdecision matrices'!$V$12</f>
        <v>0.1</v>
      </c>
      <c r="R124" s="5">
        <f>'Subdecision matrices'!$V$13</f>
        <v>0.1</v>
      </c>
      <c r="S124" s="5">
        <f>'Subdecision matrices'!$V$14</f>
        <v>0.1</v>
      </c>
      <c r="T124" s="5">
        <f>'Subdecision matrices'!$V$15</f>
        <v>0.1</v>
      </c>
      <c r="U124" s="5">
        <f>'Subdecision matrices'!$V$16</f>
        <v>0.1</v>
      </c>
      <c r="V124" s="5">
        <f>'Subdecision matrices'!$W$12</f>
        <v>0.1</v>
      </c>
      <c r="W124" s="5">
        <f>'Subdecision matrices'!$W$13</f>
        <v>0.1</v>
      </c>
      <c r="X124" s="5">
        <f>'Subdecision matrices'!$W$14</f>
        <v>0.1</v>
      </c>
      <c r="Y124" s="5">
        <f>'Subdecision matrices'!$W$15</f>
        <v>0.1</v>
      </c>
      <c r="Z124" s="5">
        <f>'Subdecision matrices'!$W$16</f>
        <v>0.1</v>
      </c>
      <c r="AA124" s="5">
        <f>'Subdecision matrices'!$X$12</f>
        <v>0.05</v>
      </c>
      <c r="AB124" s="5">
        <f>'Subdecision matrices'!$X$13</f>
        <v>0.1</v>
      </c>
      <c r="AC124" s="5">
        <f>'Subdecision matrices'!$X$14</f>
        <v>0.1</v>
      </c>
      <c r="AD124" s="5">
        <f>'Subdecision matrices'!$X$15</f>
        <v>0.1</v>
      </c>
      <c r="AE124" s="5">
        <f>'Subdecision matrices'!$X$16</f>
        <v>0.1</v>
      </c>
      <c r="AF124" s="5">
        <f>'Subdecision matrices'!$Y$12</f>
        <v>0.1</v>
      </c>
      <c r="AG124" s="5">
        <f>'Subdecision matrices'!$Y$13</f>
        <v>0.1</v>
      </c>
      <c r="AH124" s="5">
        <f>'Subdecision matrices'!$Y$14</f>
        <v>0.1</v>
      </c>
      <c r="AI124" s="5">
        <f>'Subdecision matrices'!$Y$15</f>
        <v>0.05</v>
      </c>
      <c r="AJ124" s="5">
        <f>'Subdecision matrices'!$Y$16</f>
        <v>0.05</v>
      </c>
      <c r="AK124" s="5">
        <f>'Subdecision matrices'!$Z$12</f>
        <v>0.15</v>
      </c>
      <c r="AL124" s="5">
        <f>'Subdecision matrices'!$Z$13</f>
        <v>0.15</v>
      </c>
      <c r="AM124" s="5">
        <f>'Subdecision matrices'!$Z$14</f>
        <v>0.15</v>
      </c>
      <c r="AN124" s="5">
        <f>'Subdecision matrices'!$Z$15</f>
        <v>0.15</v>
      </c>
      <c r="AO124" s="5">
        <f>'Subdecision matrices'!$Z$16</f>
        <v>0.15</v>
      </c>
      <c r="AP124" s="5">
        <f>'Subdecision matrices'!$AA$12</f>
        <v>0.1</v>
      </c>
      <c r="AQ124" s="5">
        <f>'Subdecision matrices'!$AA$13</f>
        <v>0.1</v>
      </c>
      <c r="AR124" s="5">
        <f>'Subdecision matrices'!$AA$14</f>
        <v>0.1</v>
      </c>
      <c r="AS124" s="5">
        <f>'Subdecision matrices'!$AA$15</f>
        <v>0.1</v>
      </c>
      <c r="AT124" s="5">
        <f>'Subdecision matrices'!$AA$16</f>
        <v>0.15</v>
      </c>
      <c r="AU124" s="5">
        <f>'Subdecision matrices'!$AB$12</f>
        <v>0.15</v>
      </c>
      <c r="AV124" s="5">
        <f>'Subdecision matrices'!$AB$13</f>
        <v>0.1</v>
      </c>
      <c r="AW124" s="5">
        <f>'Subdecision matrices'!$AB$14</f>
        <v>0.1</v>
      </c>
      <c r="AX124" s="5">
        <f>'Subdecision matrices'!$AB$15</f>
        <v>0.15</v>
      </c>
      <c r="AY124" s="5">
        <f>'Subdecision matrices'!$AB$16</f>
        <v>0.1</v>
      </c>
      <c r="AZ124" s="3">
        <f aca="true" t="shared" si="321" ref="AZ124">SUM(L124:AY124)</f>
        <v>4</v>
      </c>
      <c r="BA124" s="3"/>
      <c r="BB124" s="111"/>
      <c r="BC124" s="111"/>
      <c r="BD124" s="111"/>
      <c r="BE124" s="111"/>
      <c r="BF124" s="111"/>
    </row>
    <row r="125" spans="1:58" ht="15">
      <c r="A125" s="94">
        <v>60</v>
      </c>
      <c r="B125" s="30">
        <f>_xlfn.IFERROR(VLOOKUP(Prioritization!G71,'Subdecision matrices'!$B$7:$C$8,2,TRUE),0)</f>
        <v>0</v>
      </c>
      <c r="C125" s="30">
        <f>_xlfn.IFERROR(VLOOKUP(Prioritization!G71,'Subdecision matrices'!$B$7:$D$8,3,TRUE),0)</f>
        <v>0</v>
      </c>
      <c r="D125" s="30">
        <f>_xlfn.IFERROR(VLOOKUP(Prioritization!G71,'Subdecision matrices'!$B$7:$E$8,4,TRUE),0)</f>
        <v>0</v>
      </c>
      <c r="E125" s="30">
        <f>_xlfn.IFERROR(VLOOKUP(Prioritization!G71,'Subdecision matrices'!$B$7:$F$8,5,TRUE),0)</f>
        <v>0</v>
      </c>
      <c r="F125" s="30">
        <f>_xlfn.IFERROR(VLOOKUP(Prioritization!G71,'Subdecision matrices'!$B$7:$G$8,6,TRUE),0)</f>
        <v>0</v>
      </c>
      <c r="G125" s="30">
        <f>VLOOKUP(Prioritization!H71,'Subdecision matrices'!$B$12:$C$19,2,TRUE)</f>
        <v>0</v>
      </c>
      <c r="H125" s="30">
        <f>VLOOKUP(Prioritization!H71,'Subdecision matrices'!$B$12:$D$19,3,TRUE)</f>
        <v>0</v>
      </c>
      <c r="I125" s="30">
        <f>VLOOKUP(Prioritization!H71,'Subdecision matrices'!$B$12:$E$19,4,TRUE)</f>
        <v>0</v>
      </c>
      <c r="J125" s="30">
        <f>VLOOKUP(Prioritization!H71,'Subdecision matrices'!$B$12:$F$19,5,TRUE)</f>
        <v>0</v>
      </c>
      <c r="K125" s="30">
        <f>VLOOKUP(Prioritization!H71,'Subdecision matrices'!$B$12:$G$19,6,TRUE)</f>
        <v>0</v>
      </c>
      <c r="L125" s="2">
        <f>_xlfn.IFERROR(INDEX('Subdecision matrices'!$C$23:$G$27,MATCH(Prioritization!I71,'Subdecision matrices'!$B$23:$B$27,0),MATCH('CalcEng 2'!$L$6,'Subdecision matrices'!$C$22:$G$22,0)),0)</f>
        <v>0</v>
      </c>
      <c r="M125" s="2">
        <f>_xlfn.IFERROR(INDEX('Subdecision matrices'!$C$23:$G$27,MATCH(Prioritization!I71,'Subdecision matrices'!$B$23:$B$27,0),MATCH('CalcEng 2'!$M$6,'Subdecision matrices'!$C$30:$G$30,0)),0)</f>
        <v>0</v>
      </c>
      <c r="N125" s="2">
        <f>_xlfn.IFERROR(INDEX('Subdecision matrices'!$C$23:$G$27,MATCH(Prioritization!I71,'Subdecision matrices'!$B$23:$B$27,0),MATCH('CalcEng 2'!$N$6,'Subdecision matrices'!$C$22:$G$22,0)),0)</f>
        <v>0</v>
      </c>
      <c r="O125" s="2">
        <f>_xlfn.IFERROR(INDEX('Subdecision matrices'!$C$23:$G$27,MATCH(Prioritization!I71,'Subdecision matrices'!$B$23:$B$27,0),MATCH('CalcEng 2'!$O$6,'Subdecision matrices'!$C$22:$G$22,0)),0)</f>
        <v>0</v>
      </c>
      <c r="P125" s="2">
        <f>_xlfn.IFERROR(INDEX('Subdecision matrices'!$C$23:$G$27,MATCH(Prioritization!I71,'Subdecision matrices'!$B$23:$B$27,0),MATCH('CalcEng 2'!$P$6,'Subdecision matrices'!$C$22:$G$22,0)),0)</f>
        <v>0</v>
      </c>
      <c r="Q125" s="2">
        <f>_xlfn.IFERROR(INDEX('Subdecision matrices'!$C$31:$G$33,MATCH(Prioritization!J71,'Subdecision matrices'!$B$31:$B$33,0),MATCH('CalcEng 2'!$Q$6,'Subdecision matrices'!$C$30:$G$30,0)),0)</f>
        <v>0</v>
      </c>
      <c r="R125" s="2">
        <f>_xlfn.IFERROR(INDEX('Subdecision matrices'!$C$31:$G$33,MATCH(Prioritization!J71,'Subdecision matrices'!$B$31:$B$33,0),MATCH('CalcEng 2'!$R$6,'Subdecision matrices'!$C$30:$G$30,0)),0)</f>
        <v>0</v>
      </c>
      <c r="S125" s="2">
        <f>_xlfn.IFERROR(INDEX('Subdecision matrices'!$C$31:$G$33,MATCH(Prioritization!J71,'Subdecision matrices'!$B$31:$B$33,0),MATCH('CalcEng 2'!$S$6,'Subdecision matrices'!$C$30:$G$30,0)),0)</f>
        <v>0</v>
      </c>
      <c r="T125" s="2">
        <f>_xlfn.IFERROR(INDEX('Subdecision matrices'!$C$31:$G$33,MATCH(Prioritization!J71,'Subdecision matrices'!$B$31:$B$33,0),MATCH('CalcEng 2'!$T$6,'Subdecision matrices'!$C$30:$G$30,0)),0)</f>
        <v>0</v>
      </c>
      <c r="U125" s="2">
        <f>_xlfn.IFERROR(INDEX('Subdecision matrices'!$C$31:$G$33,MATCH(Prioritization!J71,'Subdecision matrices'!$B$31:$B$33,0),MATCH('CalcEng 2'!$U$6,'Subdecision matrices'!$C$30:$G$30,0)),0)</f>
        <v>0</v>
      </c>
      <c r="V125" s="2">
        <f>_xlfn.IFERROR(VLOOKUP(Prioritization!K71,'Subdecision matrices'!$A$37:$C$41,3,TRUE),0)</f>
        <v>0</v>
      </c>
      <c r="W125" s="2">
        <f>_xlfn.IFERROR(VLOOKUP(Prioritization!K71,'Subdecision matrices'!$A$37:$D$41,4),0)</f>
        <v>0</v>
      </c>
      <c r="X125" s="2">
        <f>_xlfn.IFERROR(VLOOKUP(Prioritization!K71,'Subdecision matrices'!$A$37:$E$41,5),0)</f>
        <v>0</v>
      </c>
      <c r="Y125" s="2">
        <f>_xlfn.IFERROR(VLOOKUP(Prioritization!K71,'Subdecision matrices'!$A$37:$F$41,6),0)</f>
        <v>0</v>
      </c>
      <c r="Z125" s="2">
        <f>_xlfn.IFERROR(VLOOKUP(Prioritization!K71,'Subdecision matrices'!$A$37:$G$41,7),0)</f>
        <v>0</v>
      </c>
      <c r="AA125" s="2">
        <f>_xlfn.IFERROR(INDEX('Subdecision matrices'!$K$8:$O$11,MATCH(Prioritization!L71,'Subdecision matrices'!$J$8:$J$11,0),MATCH('CalcEng 2'!$AA$6,'Subdecision matrices'!$K$7:$O$7,0)),0)</f>
        <v>0</v>
      </c>
      <c r="AB125" s="2">
        <f>_xlfn.IFERROR(INDEX('Subdecision matrices'!$K$8:$O$11,MATCH(Prioritization!L71,'Subdecision matrices'!$J$8:$J$11,0),MATCH('CalcEng 2'!$AB$6,'Subdecision matrices'!$K$7:$O$7,0)),0)</f>
        <v>0</v>
      </c>
      <c r="AC125" s="2">
        <f>_xlfn.IFERROR(INDEX('Subdecision matrices'!$K$8:$O$11,MATCH(Prioritization!L71,'Subdecision matrices'!$J$8:$J$11,0),MATCH('CalcEng 2'!$AC$6,'Subdecision matrices'!$K$7:$O$7,0)),0)</f>
        <v>0</v>
      </c>
      <c r="AD125" s="2">
        <f>_xlfn.IFERROR(INDEX('Subdecision matrices'!$K$8:$O$11,MATCH(Prioritization!L71,'Subdecision matrices'!$J$8:$J$11,0),MATCH('CalcEng 2'!$AD$6,'Subdecision matrices'!$K$7:$O$7,0)),0)</f>
        <v>0</v>
      </c>
      <c r="AE125" s="2">
        <f>_xlfn.IFERROR(INDEX('Subdecision matrices'!$K$8:$O$11,MATCH(Prioritization!L71,'Subdecision matrices'!$J$8:$J$11,0),MATCH('CalcEng 2'!$AE$6,'Subdecision matrices'!$K$7:$O$7,0)),0)</f>
        <v>0</v>
      </c>
      <c r="AF125" s="2">
        <f>_xlfn.IFERROR(VLOOKUP(Prioritization!M71,'Subdecision matrices'!$I$15:$K$17,3,TRUE),0)</f>
        <v>0</v>
      </c>
      <c r="AG125" s="2">
        <f>_xlfn.IFERROR(VLOOKUP(Prioritization!M71,'Subdecision matrices'!$I$15:$L$17,4,TRUE),0)</f>
        <v>0</v>
      </c>
      <c r="AH125" s="2">
        <f>_xlfn.IFERROR(VLOOKUP(Prioritization!M71,'Subdecision matrices'!$I$15:$M$17,5,TRUE),0)</f>
        <v>0</v>
      </c>
      <c r="AI125" s="2">
        <f>_xlfn.IFERROR(VLOOKUP(Prioritization!M71,'Subdecision matrices'!$I$15:$N$17,6,TRUE),0)</f>
        <v>0</v>
      </c>
      <c r="AJ125" s="2">
        <f>_xlfn.IFERROR(VLOOKUP(Prioritization!M71,'Subdecision matrices'!$I$15:$O$17,7,TRUE),0)</f>
        <v>0</v>
      </c>
      <c r="AK125" s="2">
        <f>_xlfn.IFERROR(INDEX('Subdecision matrices'!$K$22:$O$24,MATCH(Prioritization!N71,'Subdecision matrices'!$J$22:$J$24,0),MATCH($AK$6,'Subdecision matrices'!$K$21:$O$21,0)),0)</f>
        <v>0</v>
      </c>
      <c r="AL125" s="2">
        <f>_xlfn.IFERROR(INDEX('Subdecision matrices'!$K$22:$O$24,MATCH(Prioritization!N71,'Subdecision matrices'!$J$22:$J$24,0),MATCH($AL$6,'Subdecision matrices'!$K$21:$O$21,0)),0)</f>
        <v>0</v>
      </c>
      <c r="AM125" s="2">
        <f>_xlfn.IFERROR(INDEX('Subdecision matrices'!$K$22:$O$24,MATCH(Prioritization!N71,'Subdecision matrices'!$J$22:$J$24,0),MATCH($AM$6,'Subdecision matrices'!$K$21:$O$21,0)),0)</f>
        <v>0</v>
      </c>
      <c r="AN125" s="2">
        <f>_xlfn.IFERROR(INDEX('Subdecision matrices'!$K$22:$O$24,MATCH(Prioritization!N71,'Subdecision matrices'!$J$22:$J$24,0),MATCH($AN$6,'Subdecision matrices'!$K$21:$O$21,0)),0)</f>
        <v>0</v>
      </c>
      <c r="AO125" s="2">
        <f>_xlfn.IFERROR(INDEX('Subdecision matrices'!$K$22:$O$24,MATCH(Prioritization!N71,'Subdecision matrices'!$J$22:$J$24,0),MATCH($AO$6,'Subdecision matrices'!$K$21:$O$21,0)),0)</f>
        <v>0</v>
      </c>
      <c r="AP125" s="2">
        <f>_xlfn.IFERROR(INDEX('Subdecision matrices'!$K$27:$O$30,MATCH(Prioritization!O71,'Subdecision matrices'!$J$27:$J$30,0),MATCH('CalcEng 2'!$AP$6,'Subdecision matrices'!$K$27:$O$27,0)),0)</f>
        <v>0</v>
      </c>
      <c r="AQ125" s="2">
        <f>_xlfn.IFERROR(INDEX('Subdecision matrices'!$K$27:$O$30,MATCH(Prioritization!O71,'Subdecision matrices'!$J$27:$J$30,0),MATCH('CalcEng 2'!$AQ$6,'Subdecision matrices'!$K$27:$O$27,0)),0)</f>
        <v>0</v>
      </c>
      <c r="AR125" s="2">
        <f>_xlfn.IFERROR(INDEX('Subdecision matrices'!$K$27:$O$30,MATCH(Prioritization!O71,'Subdecision matrices'!$J$27:$J$30,0),MATCH('CalcEng 2'!$AR$6,'Subdecision matrices'!$K$27:$O$27,0)),0)</f>
        <v>0</v>
      </c>
      <c r="AS125" s="2">
        <f>_xlfn.IFERROR(INDEX('Subdecision matrices'!$K$27:$O$30,MATCH(Prioritization!O71,'Subdecision matrices'!$J$27:$J$30,0),MATCH('CalcEng 2'!$AS$6,'Subdecision matrices'!$K$27:$O$27,0)),0)</f>
        <v>0</v>
      </c>
      <c r="AT125" s="2">
        <f>_xlfn.IFERROR(INDEX('Subdecision matrices'!$K$27:$O$30,MATCH(Prioritization!O71,'Subdecision matrices'!$J$27:$J$30,0),MATCH('CalcEng 2'!$AT$6,'Subdecision matrices'!$K$27:$O$27,0)),0)</f>
        <v>0</v>
      </c>
      <c r="AU125" s="2">
        <f>_xlfn.IFERROR(INDEX('Subdecision matrices'!$K$34:$O$36,MATCH(Prioritization!P71,'Subdecision matrices'!$J$34:$J$36,0),MATCH('CalcEng 2'!$AU$6,'Subdecision matrices'!$K$33:$O$33,0)),0)</f>
        <v>0</v>
      </c>
      <c r="AV125" s="2">
        <f>_xlfn.IFERROR(INDEX('Subdecision matrices'!$K$34:$O$36,MATCH(Prioritization!P71,'Subdecision matrices'!$J$34:$J$36,0),MATCH('CalcEng 2'!$AV$6,'Subdecision matrices'!$K$33:$O$33,0)),0)</f>
        <v>0</v>
      </c>
      <c r="AW125" s="2">
        <f>_xlfn.IFERROR(INDEX('Subdecision matrices'!$K$34:$O$36,MATCH(Prioritization!P71,'Subdecision matrices'!$J$34:$J$36,0),MATCH('CalcEng 2'!$AW$6,'Subdecision matrices'!$K$33:$O$33,0)),0)</f>
        <v>0</v>
      </c>
      <c r="AX125" s="2">
        <f>_xlfn.IFERROR(INDEX('Subdecision matrices'!$K$34:$O$36,MATCH(Prioritization!P71,'Subdecision matrices'!$J$34:$J$36,0),MATCH('CalcEng 2'!$AX$6,'Subdecision matrices'!$K$33:$O$33,0)),0)</f>
        <v>0</v>
      </c>
      <c r="AY125" s="2">
        <f>_xlfn.IFERROR(INDEX('Subdecision matrices'!$K$34:$O$36,MATCH(Prioritization!P71,'Subdecision matrices'!$J$34:$J$36,0),MATCH('CalcEng 2'!$AY$6,'Subdecision matrices'!$K$33:$O$33,0)),0)</f>
        <v>0</v>
      </c>
      <c r="AZ125" s="2"/>
      <c r="BA125" s="2"/>
      <c r="BB125" s="110">
        <f>((B125*B126)+(G125*G126)+(L125*L126)+(Q125*Q126)+(V125*V126)+(AA125*AA126)+(AF126*AF125)+(AK125*AK126)+(AP125*AP126)+(AU125*AU126))*10</f>
        <v>0</v>
      </c>
      <c r="BC125" s="110">
        <f aca="true" t="shared" si="322" ref="BC125">((C125*C126)+(H125*H126)+(M125*M126)+(R125*R126)+(W125*W126)+(AB125*AB126)+(AG126*AG125)+(AL125*AL126)+(AQ125*AQ126)+(AV125*AV126))*10</f>
        <v>0</v>
      </c>
      <c r="BD125" s="110">
        <f aca="true" t="shared" si="323" ref="BD125">((D125*D126)+(I125*I126)+(N125*N126)+(S125*S126)+(X125*X126)+(AC125*AC126)+(AH126*AH125)+(AM125*AM126)+(AR125*AR126)+(AW125*AW126))*10</f>
        <v>0</v>
      </c>
      <c r="BE125" s="110">
        <f aca="true" t="shared" si="324" ref="BE125">((E125*E126)+(J125*J126)+(O125*O126)+(T125*T126)+(Y125*Y126)+(AD125*AD126)+(AI126*AI125)+(AN125*AN126)+(AS125*AS126)+(AX125*AX126))*10</f>
        <v>0</v>
      </c>
      <c r="BF125" s="110">
        <f aca="true" t="shared" si="325" ref="BF125">((F125*F126)+(K125*K126)+(P125*P126)+(U125*U126)+(Z125*Z126)+(AE125*AE126)+(AJ126*AJ125)+(AO125*AO126)+(AT125*AT126)+(AY125*AY126))*10</f>
        <v>0</v>
      </c>
    </row>
    <row r="126" spans="1:58" ht="15.75" thickBot="1">
      <c r="A126" s="94"/>
      <c r="B126" s="5">
        <f>'Subdecision matrices'!$S$12</f>
        <v>0.1</v>
      </c>
      <c r="C126" s="5">
        <f>'Subdecision matrices'!$S$13</f>
        <v>0.1</v>
      </c>
      <c r="D126" s="5">
        <f>'Subdecision matrices'!$S$14</f>
        <v>0.1</v>
      </c>
      <c r="E126" s="5">
        <f>'Subdecision matrices'!$S$15</f>
        <v>0.1</v>
      </c>
      <c r="F126" s="5">
        <f>'Subdecision matrices'!$S$16</f>
        <v>0.1</v>
      </c>
      <c r="G126" s="5">
        <f>'Subdecision matrices'!$T$12</f>
        <v>0.1</v>
      </c>
      <c r="H126" s="5">
        <f>'Subdecision matrices'!$T$13</f>
        <v>0.1</v>
      </c>
      <c r="I126" s="5">
        <f>'Subdecision matrices'!$T$14</f>
        <v>0.1</v>
      </c>
      <c r="J126" s="5">
        <f>'Subdecision matrices'!$T$15</f>
        <v>0.1</v>
      </c>
      <c r="K126" s="5">
        <f>'Subdecision matrices'!$T$16</f>
        <v>0.1</v>
      </c>
      <c r="L126" s="5">
        <f>'Subdecision matrices'!$U$12</f>
        <v>0.05</v>
      </c>
      <c r="M126" s="5">
        <f>'Subdecision matrices'!$U$13</f>
        <v>0.05</v>
      </c>
      <c r="N126" s="5">
        <f>'Subdecision matrices'!$U$14</f>
        <v>0.05</v>
      </c>
      <c r="O126" s="5">
        <f>'Subdecision matrices'!$U$15</f>
        <v>0.05</v>
      </c>
      <c r="P126" s="5">
        <f>'Subdecision matrices'!$U$16</f>
        <v>0.05</v>
      </c>
      <c r="Q126" s="5">
        <f>'Subdecision matrices'!$V$12</f>
        <v>0.1</v>
      </c>
      <c r="R126" s="5">
        <f>'Subdecision matrices'!$V$13</f>
        <v>0.1</v>
      </c>
      <c r="S126" s="5">
        <f>'Subdecision matrices'!$V$14</f>
        <v>0.1</v>
      </c>
      <c r="T126" s="5">
        <f>'Subdecision matrices'!$V$15</f>
        <v>0.1</v>
      </c>
      <c r="U126" s="5">
        <f>'Subdecision matrices'!$V$16</f>
        <v>0.1</v>
      </c>
      <c r="V126" s="5">
        <f>'Subdecision matrices'!$W$12</f>
        <v>0.1</v>
      </c>
      <c r="W126" s="5">
        <f>'Subdecision matrices'!$W$13</f>
        <v>0.1</v>
      </c>
      <c r="X126" s="5">
        <f>'Subdecision matrices'!$W$14</f>
        <v>0.1</v>
      </c>
      <c r="Y126" s="5">
        <f>'Subdecision matrices'!$W$15</f>
        <v>0.1</v>
      </c>
      <c r="Z126" s="5">
        <f>'Subdecision matrices'!$W$16</f>
        <v>0.1</v>
      </c>
      <c r="AA126" s="5">
        <f>'Subdecision matrices'!$X$12</f>
        <v>0.05</v>
      </c>
      <c r="AB126" s="5">
        <f>'Subdecision matrices'!$X$13</f>
        <v>0.1</v>
      </c>
      <c r="AC126" s="5">
        <f>'Subdecision matrices'!$X$14</f>
        <v>0.1</v>
      </c>
      <c r="AD126" s="5">
        <f>'Subdecision matrices'!$X$15</f>
        <v>0.1</v>
      </c>
      <c r="AE126" s="5">
        <f>'Subdecision matrices'!$X$16</f>
        <v>0.1</v>
      </c>
      <c r="AF126" s="5">
        <f>'Subdecision matrices'!$Y$12</f>
        <v>0.1</v>
      </c>
      <c r="AG126" s="5">
        <f>'Subdecision matrices'!$Y$13</f>
        <v>0.1</v>
      </c>
      <c r="AH126" s="5">
        <f>'Subdecision matrices'!$Y$14</f>
        <v>0.1</v>
      </c>
      <c r="AI126" s="5">
        <f>'Subdecision matrices'!$Y$15</f>
        <v>0.05</v>
      </c>
      <c r="AJ126" s="5">
        <f>'Subdecision matrices'!$Y$16</f>
        <v>0.05</v>
      </c>
      <c r="AK126" s="5">
        <f>'Subdecision matrices'!$Z$12</f>
        <v>0.15</v>
      </c>
      <c r="AL126" s="5">
        <f>'Subdecision matrices'!$Z$13</f>
        <v>0.15</v>
      </c>
      <c r="AM126" s="5">
        <f>'Subdecision matrices'!$Z$14</f>
        <v>0.15</v>
      </c>
      <c r="AN126" s="5">
        <f>'Subdecision matrices'!$Z$15</f>
        <v>0.15</v>
      </c>
      <c r="AO126" s="5">
        <f>'Subdecision matrices'!$Z$16</f>
        <v>0.15</v>
      </c>
      <c r="AP126" s="5">
        <f>'Subdecision matrices'!$AA$12</f>
        <v>0.1</v>
      </c>
      <c r="AQ126" s="5">
        <f>'Subdecision matrices'!$AA$13</f>
        <v>0.1</v>
      </c>
      <c r="AR126" s="5">
        <f>'Subdecision matrices'!$AA$14</f>
        <v>0.1</v>
      </c>
      <c r="AS126" s="5">
        <f>'Subdecision matrices'!$AA$15</f>
        <v>0.1</v>
      </c>
      <c r="AT126" s="5">
        <f>'Subdecision matrices'!$AA$16</f>
        <v>0.15</v>
      </c>
      <c r="AU126" s="5">
        <f>'Subdecision matrices'!$AB$12</f>
        <v>0.15</v>
      </c>
      <c r="AV126" s="5">
        <f>'Subdecision matrices'!$AB$13</f>
        <v>0.1</v>
      </c>
      <c r="AW126" s="5">
        <f>'Subdecision matrices'!$AB$14</f>
        <v>0.1</v>
      </c>
      <c r="AX126" s="5">
        <f>'Subdecision matrices'!$AB$15</f>
        <v>0.15</v>
      </c>
      <c r="AY126" s="5">
        <f>'Subdecision matrices'!$AB$16</f>
        <v>0.1</v>
      </c>
      <c r="AZ126" s="3">
        <f aca="true" t="shared" si="326" ref="AZ126">SUM(L126:AY126)</f>
        <v>4</v>
      </c>
      <c r="BA126" s="3"/>
      <c r="BB126" s="111"/>
      <c r="BC126" s="111"/>
      <c r="BD126" s="111"/>
      <c r="BE126" s="111"/>
      <c r="BF126" s="111"/>
    </row>
    <row r="127" spans="1:58" ht="15">
      <c r="A127" s="94">
        <v>61</v>
      </c>
      <c r="B127" s="30">
        <f>_xlfn.IFERROR(VLOOKUP(Prioritization!G72,'Subdecision matrices'!$B$7:$C$8,2,TRUE),0)</f>
        <v>0</v>
      </c>
      <c r="C127" s="30">
        <f>_xlfn.IFERROR(VLOOKUP(Prioritization!G72,'Subdecision matrices'!$B$7:$D$8,3,TRUE),0)</f>
        <v>0</v>
      </c>
      <c r="D127" s="30">
        <f>_xlfn.IFERROR(VLOOKUP(Prioritization!G72,'Subdecision matrices'!$B$7:$E$8,4,TRUE),0)</f>
        <v>0</v>
      </c>
      <c r="E127" s="30">
        <f>_xlfn.IFERROR(VLOOKUP(Prioritization!G72,'Subdecision matrices'!$B$7:$F$8,5,TRUE),0)</f>
        <v>0</v>
      </c>
      <c r="F127" s="30">
        <f>_xlfn.IFERROR(VLOOKUP(Prioritization!G72,'Subdecision matrices'!$B$7:$G$8,6,TRUE),0)</f>
        <v>0</v>
      </c>
      <c r="G127" s="30">
        <f>VLOOKUP(Prioritization!H72,'Subdecision matrices'!$B$12:$C$19,2,TRUE)</f>
        <v>0</v>
      </c>
      <c r="H127" s="30">
        <f>VLOOKUP(Prioritization!H72,'Subdecision matrices'!$B$12:$D$19,3,TRUE)</f>
        <v>0</v>
      </c>
      <c r="I127" s="30">
        <f>VLOOKUP(Prioritization!H72,'Subdecision matrices'!$B$12:$E$19,4,TRUE)</f>
        <v>0</v>
      </c>
      <c r="J127" s="30">
        <f>VLOOKUP(Prioritization!H72,'Subdecision matrices'!$B$12:$F$19,5,TRUE)</f>
        <v>0</v>
      </c>
      <c r="K127" s="30">
        <f>VLOOKUP(Prioritization!H72,'Subdecision matrices'!$B$12:$G$19,6,TRUE)</f>
        <v>0</v>
      </c>
      <c r="L127" s="2">
        <f>_xlfn.IFERROR(INDEX('Subdecision matrices'!$C$23:$G$27,MATCH(Prioritization!I72,'Subdecision matrices'!$B$23:$B$27,0),MATCH('CalcEng 2'!$L$6,'Subdecision matrices'!$C$22:$G$22,0)),0)</f>
        <v>0</v>
      </c>
      <c r="M127" s="2">
        <f>_xlfn.IFERROR(INDEX('Subdecision matrices'!$C$23:$G$27,MATCH(Prioritization!I72,'Subdecision matrices'!$B$23:$B$27,0),MATCH('CalcEng 2'!$M$6,'Subdecision matrices'!$C$30:$G$30,0)),0)</f>
        <v>0</v>
      </c>
      <c r="N127" s="2">
        <f>_xlfn.IFERROR(INDEX('Subdecision matrices'!$C$23:$G$27,MATCH(Prioritization!I72,'Subdecision matrices'!$B$23:$B$27,0),MATCH('CalcEng 2'!$N$6,'Subdecision matrices'!$C$22:$G$22,0)),0)</f>
        <v>0</v>
      </c>
      <c r="O127" s="2">
        <f>_xlfn.IFERROR(INDEX('Subdecision matrices'!$C$23:$G$27,MATCH(Prioritization!I72,'Subdecision matrices'!$B$23:$B$27,0),MATCH('CalcEng 2'!$O$6,'Subdecision matrices'!$C$22:$G$22,0)),0)</f>
        <v>0</v>
      </c>
      <c r="P127" s="2">
        <f>_xlfn.IFERROR(INDEX('Subdecision matrices'!$C$23:$G$27,MATCH(Prioritization!I72,'Subdecision matrices'!$B$23:$B$27,0),MATCH('CalcEng 2'!$P$6,'Subdecision matrices'!$C$22:$G$22,0)),0)</f>
        <v>0</v>
      </c>
      <c r="Q127" s="2">
        <f>_xlfn.IFERROR(INDEX('Subdecision matrices'!$C$31:$G$33,MATCH(Prioritization!J72,'Subdecision matrices'!$B$31:$B$33,0),MATCH('CalcEng 2'!$Q$6,'Subdecision matrices'!$C$30:$G$30,0)),0)</f>
        <v>0</v>
      </c>
      <c r="R127" s="2">
        <f>_xlfn.IFERROR(INDEX('Subdecision matrices'!$C$31:$G$33,MATCH(Prioritization!J72,'Subdecision matrices'!$B$31:$B$33,0),MATCH('CalcEng 2'!$R$6,'Subdecision matrices'!$C$30:$G$30,0)),0)</f>
        <v>0</v>
      </c>
      <c r="S127" s="2">
        <f>_xlfn.IFERROR(INDEX('Subdecision matrices'!$C$31:$G$33,MATCH(Prioritization!J72,'Subdecision matrices'!$B$31:$B$33,0),MATCH('CalcEng 2'!$S$6,'Subdecision matrices'!$C$30:$G$30,0)),0)</f>
        <v>0</v>
      </c>
      <c r="T127" s="2">
        <f>_xlfn.IFERROR(INDEX('Subdecision matrices'!$C$31:$G$33,MATCH(Prioritization!J72,'Subdecision matrices'!$B$31:$B$33,0),MATCH('CalcEng 2'!$T$6,'Subdecision matrices'!$C$30:$G$30,0)),0)</f>
        <v>0</v>
      </c>
      <c r="U127" s="2">
        <f>_xlfn.IFERROR(INDEX('Subdecision matrices'!$C$31:$G$33,MATCH(Prioritization!J72,'Subdecision matrices'!$B$31:$B$33,0),MATCH('CalcEng 2'!$U$6,'Subdecision matrices'!$C$30:$G$30,0)),0)</f>
        <v>0</v>
      </c>
      <c r="V127" s="2">
        <f>_xlfn.IFERROR(VLOOKUP(Prioritization!K72,'Subdecision matrices'!$A$37:$C$41,3,TRUE),0)</f>
        <v>0</v>
      </c>
      <c r="W127" s="2">
        <f>_xlfn.IFERROR(VLOOKUP(Prioritization!K72,'Subdecision matrices'!$A$37:$D$41,4),0)</f>
        <v>0</v>
      </c>
      <c r="X127" s="2">
        <f>_xlfn.IFERROR(VLOOKUP(Prioritization!K72,'Subdecision matrices'!$A$37:$E$41,5),0)</f>
        <v>0</v>
      </c>
      <c r="Y127" s="2">
        <f>_xlfn.IFERROR(VLOOKUP(Prioritization!K72,'Subdecision matrices'!$A$37:$F$41,6),0)</f>
        <v>0</v>
      </c>
      <c r="Z127" s="2">
        <f>_xlfn.IFERROR(VLOOKUP(Prioritization!K72,'Subdecision matrices'!$A$37:$G$41,7),0)</f>
        <v>0</v>
      </c>
      <c r="AA127" s="2">
        <f>_xlfn.IFERROR(INDEX('Subdecision matrices'!$K$8:$O$11,MATCH(Prioritization!L72,'Subdecision matrices'!$J$8:$J$11,0),MATCH('CalcEng 2'!$AA$6,'Subdecision matrices'!$K$7:$O$7,0)),0)</f>
        <v>0</v>
      </c>
      <c r="AB127" s="2">
        <f>_xlfn.IFERROR(INDEX('Subdecision matrices'!$K$8:$O$11,MATCH(Prioritization!L72,'Subdecision matrices'!$J$8:$J$11,0),MATCH('CalcEng 2'!$AB$6,'Subdecision matrices'!$K$7:$O$7,0)),0)</f>
        <v>0</v>
      </c>
      <c r="AC127" s="2">
        <f>_xlfn.IFERROR(INDEX('Subdecision matrices'!$K$8:$O$11,MATCH(Prioritization!L72,'Subdecision matrices'!$J$8:$J$11,0),MATCH('CalcEng 2'!$AC$6,'Subdecision matrices'!$K$7:$O$7,0)),0)</f>
        <v>0</v>
      </c>
      <c r="AD127" s="2">
        <f>_xlfn.IFERROR(INDEX('Subdecision matrices'!$K$8:$O$11,MATCH(Prioritization!L72,'Subdecision matrices'!$J$8:$J$11,0),MATCH('CalcEng 2'!$AD$6,'Subdecision matrices'!$K$7:$O$7,0)),0)</f>
        <v>0</v>
      </c>
      <c r="AE127" s="2">
        <f>_xlfn.IFERROR(INDEX('Subdecision matrices'!$K$8:$O$11,MATCH(Prioritization!L72,'Subdecision matrices'!$J$8:$J$11,0),MATCH('CalcEng 2'!$AE$6,'Subdecision matrices'!$K$7:$O$7,0)),0)</f>
        <v>0</v>
      </c>
      <c r="AF127" s="2">
        <f>_xlfn.IFERROR(VLOOKUP(Prioritization!M72,'Subdecision matrices'!$I$15:$K$17,3,TRUE),0)</f>
        <v>0</v>
      </c>
      <c r="AG127" s="2">
        <f>_xlfn.IFERROR(VLOOKUP(Prioritization!M72,'Subdecision matrices'!$I$15:$L$17,4,TRUE),0)</f>
        <v>0</v>
      </c>
      <c r="AH127" s="2">
        <f>_xlfn.IFERROR(VLOOKUP(Prioritization!M72,'Subdecision matrices'!$I$15:$M$17,5,TRUE),0)</f>
        <v>0</v>
      </c>
      <c r="AI127" s="2">
        <f>_xlfn.IFERROR(VLOOKUP(Prioritization!M72,'Subdecision matrices'!$I$15:$N$17,6,TRUE),0)</f>
        <v>0</v>
      </c>
      <c r="AJ127" s="2">
        <f>_xlfn.IFERROR(VLOOKUP(Prioritization!M72,'Subdecision matrices'!$I$15:$O$17,7,TRUE),0)</f>
        <v>0</v>
      </c>
      <c r="AK127" s="2">
        <f>_xlfn.IFERROR(INDEX('Subdecision matrices'!$K$22:$O$24,MATCH(Prioritization!N72,'Subdecision matrices'!$J$22:$J$24,0),MATCH($AK$6,'Subdecision matrices'!$K$21:$O$21,0)),0)</f>
        <v>0</v>
      </c>
      <c r="AL127" s="2">
        <f>_xlfn.IFERROR(INDEX('Subdecision matrices'!$K$22:$O$24,MATCH(Prioritization!N72,'Subdecision matrices'!$J$22:$J$24,0),MATCH($AL$6,'Subdecision matrices'!$K$21:$O$21,0)),0)</f>
        <v>0</v>
      </c>
      <c r="AM127" s="2">
        <f>_xlfn.IFERROR(INDEX('Subdecision matrices'!$K$22:$O$24,MATCH(Prioritization!N72,'Subdecision matrices'!$J$22:$J$24,0),MATCH($AM$6,'Subdecision matrices'!$K$21:$O$21,0)),0)</f>
        <v>0</v>
      </c>
      <c r="AN127" s="2">
        <f>_xlfn.IFERROR(INDEX('Subdecision matrices'!$K$22:$O$24,MATCH(Prioritization!N72,'Subdecision matrices'!$J$22:$J$24,0),MATCH($AN$6,'Subdecision matrices'!$K$21:$O$21,0)),0)</f>
        <v>0</v>
      </c>
      <c r="AO127" s="2">
        <f>_xlfn.IFERROR(INDEX('Subdecision matrices'!$K$22:$O$24,MATCH(Prioritization!N72,'Subdecision matrices'!$J$22:$J$24,0),MATCH($AO$6,'Subdecision matrices'!$K$21:$O$21,0)),0)</f>
        <v>0</v>
      </c>
      <c r="AP127" s="2">
        <f>_xlfn.IFERROR(INDEX('Subdecision matrices'!$K$27:$O$30,MATCH(Prioritization!O72,'Subdecision matrices'!$J$27:$J$30,0),MATCH('CalcEng 2'!$AP$6,'Subdecision matrices'!$K$27:$O$27,0)),0)</f>
        <v>0</v>
      </c>
      <c r="AQ127" s="2">
        <f>_xlfn.IFERROR(INDEX('Subdecision matrices'!$K$27:$O$30,MATCH(Prioritization!O72,'Subdecision matrices'!$J$27:$J$30,0),MATCH('CalcEng 2'!$AQ$6,'Subdecision matrices'!$K$27:$O$27,0)),0)</f>
        <v>0</v>
      </c>
      <c r="AR127" s="2">
        <f>_xlfn.IFERROR(INDEX('Subdecision matrices'!$K$27:$O$30,MATCH(Prioritization!O72,'Subdecision matrices'!$J$27:$J$30,0),MATCH('CalcEng 2'!$AR$6,'Subdecision matrices'!$K$27:$O$27,0)),0)</f>
        <v>0</v>
      </c>
      <c r="AS127" s="2">
        <f>_xlfn.IFERROR(INDEX('Subdecision matrices'!$K$27:$O$30,MATCH(Prioritization!O72,'Subdecision matrices'!$J$27:$J$30,0),MATCH('CalcEng 2'!$AS$6,'Subdecision matrices'!$K$27:$O$27,0)),0)</f>
        <v>0</v>
      </c>
      <c r="AT127" s="2">
        <f>_xlfn.IFERROR(INDEX('Subdecision matrices'!$K$27:$O$30,MATCH(Prioritization!O72,'Subdecision matrices'!$J$27:$J$30,0),MATCH('CalcEng 2'!$AT$6,'Subdecision matrices'!$K$27:$O$27,0)),0)</f>
        <v>0</v>
      </c>
      <c r="AU127" s="2">
        <f>_xlfn.IFERROR(INDEX('Subdecision matrices'!$K$34:$O$36,MATCH(Prioritization!P72,'Subdecision matrices'!$J$34:$J$36,0),MATCH('CalcEng 2'!$AU$6,'Subdecision matrices'!$K$33:$O$33,0)),0)</f>
        <v>0</v>
      </c>
      <c r="AV127" s="2">
        <f>_xlfn.IFERROR(INDEX('Subdecision matrices'!$K$34:$O$36,MATCH(Prioritization!P72,'Subdecision matrices'!$J$34:$J$36,0),MATCH('CalcEng 2'!$AV$6,'Subdecision matrices'!$K$33:$O$33,0)),0)</f>
        <v>0</v>
      </c>
      <c r="AW127" s="2">
        <f>_xlfn.IFERROR(INDEX('Subdecision matrices'!$K$34:$O$36,MATCH(Prioritization!P72,'Subdecision matrices'!$J$34:$J$36,0),MATCH('CalcEng 2'!$AW$6,'Subdecision matrices'!$K$33:$O$33,0)),0)</f>
        <v>0</v>
      </c>
      <c r="AX127" s="2">
        <f>_xlfn.IFERROR(INDEX('Subdecision matrices'!$K$34:$O$36,MATCH(Prioritization!P72,'Subdecision matrices'!$J$34:$J$36,0),MATCH('CalcEng 2'!$AX$6,'Subdecision matrices'!$K$33:$O$33,0)),0)</f>
        <v>0</v>
      </c>
      <c r="AY127" s="2">
        <f>_xlfn.IFERROR(INDEX('Subdecision matrices'!$K$34:$O$36,MATCH(Prioritization!P72,'Subdecision matrices'!$J$34:$J$36,0),MATCH('CalcEng 2'!$AY$6,'Subdecision matrices'!$K$33:$O$33,0)),0)</f>
        <v>0</v>
      </c>
      <c r="AZ127" s="2"/>
      <c r="BA127" s="2"/>
      <c r="BB127" s="110">
        <f>((B127*B128)+(G127*G128)+(L127*L128)+(Q127*Q128)+(V127*V128)+(AA127*AA128)+(AF128*AF127)+(AK127*AK128)+(AP127*AP128)+(AU127*AU128))*10</f>
        <v>0</v>
      </c>
      <c r="BC127" s="110">
        <f aca="true" t="shared" si="327" ref="BC127">((C127*C128)+(H127*H128)+(M127*M128)+(R127*R128)+(W127*W128)+(AB127*AB128)+(AG128*AG127)+(AL127*AL128)+(AQ127*AQ128)+(AV127*AV128))*10</f>
        <v>0</v>
      </c>
      <c r="BD127" s="110">
        <f aca="true" t="shared" si="328" ref="BD127">((D127*D128)+(I127*I128)+(N127*N128)+(S127*S128)+(X127*X128)+(AC127*AC128)+(AH128*AH127)+(AM127*AM128)+(AR127*AR128)+(AW127*AW128))*10</f>
        <v>0</v>
      </c>
      <c r="BE127" s="110">
        <f aca="true" t="shared" si="329" ref="BE127">((E127*E128)+(J127*J128)+(O127*O128)+(T127*T128)+(Y127*Y128)+(AD127*AD128)+(AI128*AI127)+(AN127*AN128)+(AS127*AS128)+(AX127*AX128))*10</f>
        <v>0</v>
      </c>
      <c r="BF127" s="110">
        <f aca="true" t="shared" si="330" ref="BF127">((F127*F128)+(K127*K128)+(P127*P128)+(U127*U128)+(Z127*Z128)+(AE127*AE128)+(AJ128*AJ127)+(AO127*AO128)+(AT127*AT128)+(AY127*AY128))*10</f>
        <v>0</v>
      </c>
    </row>
    <row r="128" spans="1:58" ht="15.75" thickBot="1">
      <c r="A128" s="94"/>
      <c r="B128" s="5">
        <f>'Subdecision matrices'!$S$12</f>
        <v>0.1</v>
      </c>
      <c r="C128" s="5">
        <f>'Subdecision matrices'!$S$13</f>
        <v>0.1</v>
      </c>
      <c r="D128" s="5">
        <f>'Subdecision matrices'!$S$14</f>
        <v>0.1</v>
      </c>
      <c r="E128" s="5">
        <f>'Subdecision matrices'!$S$15</f>
        <v>0.1</v>
      </c>
      <c r="F128" s="5">
        <f>'Subdecision matrices'!$S$16</f>
        <v>0.1</v>
      </c>
      <c r="G128" s="5">
        <f>'Subdecision matrices'!$T$12</f>
        <v>0.1</v>
      </c>
      <c r="H128" s="5">
        <f>'Subdecision matrices'!$T$13</f>
        <v>0.1</v>
      </c>
      <c r="I128" s="5">
        <f>'Subdecision matrices'!$T$14</f>
        <v>0.1</v>
      </c>
      <c r="J128" s="5">
        <f>'Subdecision matrices'!$T$15</f>
        <v>0.1</v>
      </c>
      <c r="K128" s="5">
        <f>'Subdecision matrices'!$T$16</f>
        <v>0.1</v>
      </c>
      <c r="L128" s="5">
        <f>'Subdecision matrices'!$U$12</f>
        <v>0.05</v>
      </c>
      <c r="M128" s="5">
        <f>'Subdecision matrices'!$U$13</f>
        <v>0.05</v>
      </c>
      <c r="N128" s="5">
        <f>'Subdecision matrices'!$U$14</f>
        <v>0.05</v>
      </c>
      <c r="O128" s="5">
        <f>'Subdecision matrices'!$U$15</f>
        <v>0.05</v>
      </c>
      <c r="P128" s="5">
        <f>'Subdecision matrices'!$U$16</f>
        <v>0.05</v>
      </c>
      <c r="Q128" s="5">
        <f>'Subdecision matrices'!$V$12</f>
        <v>0.1</v>
      </c>
      <c r="R128" s="5">
        <f>'Subdecision matrices'!$V$13</f>
        <v>0.1</v>
      </c>
      <c r="S128" s="5">
        <f>'Subdecision matrices'!$V$14</f>
        <v>0.1</v>
      </c>
      <c r="T128" s="5">
        <f>'Subdecision matrices'!$V$15</f>
        <v>0.1</v>
      </c>
      <c r="U128" s="5">
        <f>'Subdecision matrices'!$V$16</f>
        <v>0.1</v>
      </c>
      <c r="V128" s="5">
        <f>'Subdecision matrices'!$W$12</f>
        <v>0.1</v>
      </c>
      <c r="W128" s="5">
        <f>'Subdecision matrices'!$W$13</f>
        <v>0.1</v>
      </c>
      <c r="X128" s="5">
        <f>'Subdecision matrices'!$W$14</f>
        <v>0.1</v>
      </c>
      <c r="Y128" s="5">
        <f>'Subdecision matrices'!$W$15</f>
        <v>0.1</v>
      </c>
      <c r="Z128" s="5">
        <f>'Subdecision matrices'!$W$16</f>
        <v>0.1</v>
      </c>
      <c r="AA128" s="5">
        <f>'Subdecision matrices'!$X$12</f>
        <v>0.05</v>
      </c>
      <c r="AB128" s="5">
        <f>'Subdecision matrices'!$X$13</f>
        <v>0.1</v>
      </c>
      <c r="AC128" s="5">
        <f>'Subdecision matrices'!$X$14</f>
        <v>0.1</v>
      </c>
      <c r="AD128" s="5">
        <f>'Subdecision matrices'!$X$15</f>
        <v>0.1</v>
      </c>
      <c r="AE128" s="5">
        <f>'Subdecision matrices'!$X$16</f>
        <v>0.1</v>
      </c>
      <c r="AF128" s="5">
        <f>'Subdecision matrices'!$Y$12</f>
        <v>0.1</v>
      </c>
      <c r="AG128" s="5">
        <f>'Subdecision matrices'!$Y$13</f>
        <v>0.1</v>
      </c>
      <c r="AH128" s="5">
        <f>'Subdecision matrices'!$Y$14</f>
        <v>0.1</v>
      </c>
      <c r="AI128" s="5">
        <f>'Subdecision matrices'!$Y$15</f>
        <v>0.05</v>
      </c>
      <c r="AJ128" s="5">
        <f>'Subdecision matrices'!$Y$16</f>
        <v>0.05</v>
      </c>
      <c r="AK128" s="5">
        <f>'Subdecision matrices'!$Z$12</f>
        <v>0.15</v>
      </c>
      <c r="AL128" s="5">
        <f>'Subdecision matrices'!$Z$13</f>
        <v>0.15</v>
      </c>
      <c r="AM128" s="5">
        <f>'Subdecision matrices'!$Z$14</f>
        <v>0.15</v>
      </c>
      <c r="AN128" s="5">
        <f>'Subdecision matrices'!$Z$15</f>
        <v>0.15</v>
      </c>
      <c r="AO128" s="5">
        <f>'Subdecision matrices'!$Z$16</f>
        <v>0.15</v>
      </c>
      <c r="AP128" s="5">
        <f>'Subdecision matrices'!$AA$12</f>
        <v>0.1</v>
      </c>
      <c r="AQ128" s="5">
        <f>'Subdecision matrices'!$AA$13</f>
        <v>0.1</v>
      </c>
      <c r="AR128" s="5">
        <f>'Subdecision matrices'!$AA$14</f>
        <v>0.1</v>
      </c>
      <c r="AS128" s="5">
        <f>'Subdecision matrices'!$AA$15</f>
        <v>0.1</v>
      </c>
      <c r="AT128" s="5">
        <f>'Subdecision matrices'!$AA$16</f>
        <v>0.15</v>
      </c>
      <c r="AU128" s="5">
        <f>'Subdecision matrices'!$AB$12</f>
        <v>0.15</v>
      </c>
      <c r="AV128" s="5">
        <f>'Subdecision matrices'!$AB$13</f>
        <v>0.1</v>
      </c>
      <c r="AW128" s="5">
        <f>'Subdecision matrices'!$AB$14</f>
        <v>0.1</v>
      </c>
      <c r="AX128" s="5">
        <f>'Subdecision matrices'!$AB$15</f>
        <v>0.15</v>
      </c>
      <c r="AY128" s="5">
        <f>'Subdecision matrices'!$AB$16</f>
        <v>0.1</v>
      </c>
      <c r="AZ128" s="3">
        <f aca="true" t="shared" si="331" ref="AZ128">SUM(L128:AY128)</f>
        <v>4</v>
      </c>
      <c r="BA128" s="3"/>
      <c r="BB128" s="111"/>
      <c r="BC128" s="111"/>
      <c r="BD128" s="111"/>
      <c r="BE128" s="111"/>
      <c r="BF128" s="111"/>
    </row>
    <row r="129" spans="1:58" ht="15">
      <c r="A129" s="94">
        <v>62</v>
      </c>
      <c r="B129" s="30">
        <f>_xlfn.IFERROR(VLOOKUP(Prioritization!G73,'Subdecision matrices'!$B$7:$C$8,2,TRUE),0)</f>
        <v>0</v>
      </c>
      <c r="C129" s="30">
        <f>_xlfn.IFERROR(VLOOKUP(Prioritization!G73,'Subdecision matrices'!$B$7:$D$8,3,TRUE),0)</f>
        <v>0</v>
      </c>
      <c r="D129" s="30">
        <f>_xlfn.IFERROR(VLOOKUP(Prioritization!G73,'Subdecision matrices'!$B$7:$E$8,4,TRUE),0)</f>
        <v>0</v>
      </c>
      <c r="E129" s="30">
        <f>_xlfn.IFERROR(VLOOKUP(Prioritization!G73,'Subdecision matrices'!$B$7:$F$8,5,TRUE),0)</f>
        <v>0</v>
      </c>
      <c r="F129" s="30">
        <f>_xlfn.IFERROR(VLOOKUP(Prioritization!G73,'Subdecision matrices'!$B$7:$G$8,6,TRUE),0)</f>
        <v>0</v>
      </c>
      <c r="G129" s="30">
        <f>VLOOKUP(Prioritization!H73,'Subdecision matrices'!$B$12:$C$19,2,TRUE)</f>
        <v>0</v>
      </c>
      <c r="H129" s="30">
        <f>VLOOKUP(Prioritization!H73,'Subdecision matrices'!$B$12:$D$19,3,TRUE)</f>
        <v>0</v>
      </c>
      <c r="I129" s="30">
        <f>VLOOKUP(Prioritization!H73,'Subdecision matrices'!$B$12:$E$19,4,TRUE)</f>
        <v>0</v>
      </c>
      <c r="J129" s="30">
        <f>VLOOKUP(Prioritization!H73,'Subdecision matrices'!$B$12:$F$19,5,TRUE)</f>
        <v>0</v>
      </c>
      <c r="K129" s="30">
        <f>VLOOKUP(Prioritization!H73,'Subdecision matrices'!$B$12:$G$19,6,TRUE)</f>
        <v>0</v>
      </c>
      <c r="L129" s="2">
        <f>_xlfn.IFERROR(INDEX('Subdecision matrices'!$C$23:$G$27,MATCH(Prioritization!I73,'Subdecision matrices'!$B$23:$B$27,0),MATCH('CalcEng 2'!$L$6,'Subdecision matrices'!$C$22:$G$22,0)),0)</f>
        <v>0</v>
      </c>
      <c r="M129" s="2">
        <f>_xlfn.IFERROR(INDEX('Subdecision matrices'!$C$23:$G$27,MATCH(Prioritization!I73,'Subdecision matrices'!$B$23:$B$27,0),MATCH('CalcEng 2'!$M$6,'Subdecision matrices'!$C$30:$G$30,0)),0)</f>
        <v>0</v>
      </c>
      <c r="N129" s="2">
        <f>_xlfn.IFERROR(INDEX('Subdecision matrices'!$C$23:$G$27,MATCH(Prioritization!I73,'Subdecision matrices'!$B$23:$B$27,0),MATCH('CalcEng 2'!$N$6,'Subdecision matrices'!$C$22:$G$22,0)),0)</f>
        <v>0</v>
      </c>
      <c r="O129" s="2">
        <f>_xlfn.IFERROR(INDEX('Subdecision matrices'!$C$23:$G$27,MATCH(Prioritization!I73,'Subdecision matrices'!$B$23:$B$27,0),MATCH('CalcEng 2'!$O$6,'Subdecision matrices'!$C$22:$G$22,0)),0)</f>
        <v>0</v>
      </c>
      <c r="P129" s="2">
        <f>_xlfn.IFERROR(INDEX('Subdecision matrices'!$C$23:$G$27,MATCH(Prioritization!I73,'Subdecision matrices'!$B$23:$B$27,0),MATCH('CalcEng 2'!$P$6,'Subdecision matrices'!$C$22:$G$22,0)),0)</f>
        <v>0</v>
      </c>
      <c r="Q129" s="2">
        <f>_xlfn.IFERROR(INDEX('Subdecision matrices'!$C$31:$G$33,MATCH(Prioritization!J73,'Subdecision matrices'!$B$31:$B$33,0),MATCH('CalcEng 2'!$Q$6,'Subdecision matrices'!$C$30:$G$30,0)),0)</f>
        <v>0</v>
      </c>
      <c r="R129" s="2">
        <f>_xlfn.IFERROR(INDEX('Subdecision matrices'!$C$31:$G$33,MATCH(Prioritization!J73,'Subdecision matrices'!$B$31:$B$33,0),MATCH('CalcEng 2'!$R$6,'Subdecision matrices'!$C$30:$G$30,0)),0)</f>
        <v>0</v>
      </c>
      <c r="S129" s="2">
        <f>_xlfn.IFERROR(INDEX('Subdecision matrices'!$C$31:$G$33,MATCH(Prioritization!J73,'Subdecision matrices'!$B$31:$B$33,0),MATCH('CalcEng 2'!$S$6,'Subdecision matrices'!$C$30:$G$30,0)),0)</f>
        <v>0</v>
      </c>
      <c r="T129" s="2">
        <f>_xlfn.IFERROR(INDEX('Subdecision matrices'!$C$31:$G$33,MATCH(Prioritization!J73,'Subdecision matrices'!$B$31:$B$33,0),MATCH('CalcEng 2'!$T$6,'Subdecision matrices'!$C$30:$G$30,0)),0)</f>
        <v>0</v>
      </c>
      <c r="U129" s="2">
        <f>_xlfn.IFERROR(INDEX('Subdecision matrices'!$C$31:$G$33,MATCH(Prioritization!J73,'Subdecision matrices'!$B$31:$B$33,0),MATCH('CalcEng 2'!$U$6,'Subdecision matrices'!$C$30:$G$30,0)),0)</f>
        <v>0</v>
      </c>
      <c r="V129" s="2">
        <f>_xlfn.IFERROR(VLOOKUP(Prioritization!K73,'Subdecision matrices'!$A$37:$C$41,3,TRUE),0)</f>
        <v>0</v>
      </c>
      <c r="W129" s="2">
        <f>_xlfn.IFERROR(VLOOKUP(Prioritization!K73,'Subdecision matrices'!$A$37:$D$41,4),0)</f>
        <v>0</v>
      </c>
      <c r="X129" s="2">
        <f>_xlfn.IFERROR(VLOOKUP(Prioritization!K73,'Subdecision matrices'!$A$37:$E$41,5),0)</f>
        <v>0</v>
      </c>
      <c r="Y129" s="2">
        <f>_xlfn.IFERROR(VLOOKUP(Prioritization!K73,'Subdecision matrices'!$A$37:$F$41,6),0)</f>
        <v>0</v>
      </c>
      <c r="Z129" s="2">
        <f>_xlfn.IFERROR(VLOOKUP(Prioritization!K73,'Subdecision matrices'!$A$37:$G$41,7),0)</f>
        <v>0</v>
      </c>
      <c r="AA129" s="2">
        <f>_xlfn.IFERROR(INDEX('Subdecision matrices'!$K$8:$O$11,MATCH(Prioritization!L73,'Subdecision matrices'!$J$8:$J$11,0),MATCH('CalcEng 2'!$AA$6,'Subdecision matrices'!$K$7:$O$7,0)),0)</f>
        <v>0</v>
      </c>
      <c r="AB129" s="2">
        <f>_xlfn.IFERROR(INDEX('Subdecision matrices'!$K$8:$O$11,MATCH(Prioritization!L73,'Subdecision matrices'!$J$8:$J$11,0),MATCH('CalcEng 2'!$AB$6,'Subdecision matrices'!$K$7:$O$7,0)),0)</f>
        <v>0</v>
      </c>
      <c r="AC129" s="2">
        <f>_xlfn.IFERROR(INDEX('Subdecision matrices'!$K$8:$O$11,MATCH(Prioritization!L73,'Subdecision matrices'!$J$8:$J$11,0),MATCH('CalcEng 2'!$AC$6,'Subdecision matrices'!$K$7:$O$7,0)),0)</f>
        <v>0</v>
      </c>
      <c r="AD129" s="2">
        <f>_xlfn.IFERROR(INDEX('Subdecision matrices'!$K$8:$O$11,MATCH(Prioritization!L73,'Subdecision matrices'!$J$8:$J$11,0),MATCH('CalcEng 2'!$AD$6,'Subdecision matrices'!$K$7:$O$7,0)),0)</f>
        <v>0</v>
      </c>
      <c r="AE129" s="2">
        <f>_xlfn.IFERROR(INDEX('Subdecision matrices'!$K$8:$O$11,MATCH(Prioritization!L73,'Subdecision matrices'!$J$8:$J$11,0),MATCH('CalcEng 2'!$AE$6,'Subdecision matrices'!$K$7:$O$7,0)),0)</f>
        <v>0</v>
      </c>
      <c r="AF129" s="2">
        <f>_xlfn.IFERROR(VLOOKUP(Prioritization!M73,'Subdecision matrices'!$I$15:$K$17,3,TRUE),0)</f>
        <v>0</v>
      </c>
      <c r="AG129" s="2">
        <f>_xlfn.IFERROR(VLOOKUP(Prioritization!M73,'Subdecision matrices'!$I$15:$L$17,4,TRUE),0)</f>
        <v>0</v>
      </c>
      <c r="AH129" s="2">
        <f>_xlfn.IFERROR(VLOOKUP(Prioritization!M73,'Subdecision matrices'!$I$15:$M$17,5,TRUE),0)</f>
        <v>0</v>
      </c>
      <c r="AI129" s="2">
        <f>_xlfn.IFERROR(VLOOKUP(Prioritization!M73,'Subdecision matrices'!$I$15:$N$17,6,TRUE),0)</f>
        <v>0</v>
      </c>
      <c r="AJ129" s="2">
        <f>_xlfn.IFERROR(VLOOKUP(Prioritization!M73,'Subdecision matrices'!$I$15:$O$17,7,TRUE),0)</f>
        <v>0</v>
      </c>
      <c r="AK129" s="2">
        <f>_xlfn.IFERROR(INDEX('Subdecision matrices'!$K$22:$O$24,MATCH(Prioritization!N73,'Subdecision matrices'!$J$22:$J$24,0),MATCH($AK$6,'Subdecision matrices'!$K$21:$O$21,0)),0)</f>
        <v>0</v>
      </c>
      <c r="AL129" s="2">
        <f>_xlfn.IFERROR(INDEX('Subdecision matrices'!$K$22:$O$24,MATCH(Prioritization!N73,'Subdecision matrices'!$J$22:$J$24,0),MATCH($AL$6,'Subdecision matrices'!$K$21:$O$21,0)),0)</f>
        <v>0</v>
      </c>
      <c r="AM129" s="2">
        <f>_xlfn.IFERROR(INDEX('Subdecision matrices'!$K$22:$O$24,MATCH(Prioritization!N73,'Subdecision matrices'!$J$22:$J$24,0),MATCH($AM$6,'Subdecision matrices'!$K$21:$O$21,0)),0)</f>
        <v>0</v>
      </c>
      <c r="AN129" s="2">
        <f>_xlfn.IFERROR(INDEX('Subdecision matrices'!$K$22:$O$24,MATCH(Prioritization!N73,'Subdecision matrices'!$J$22:$J$24,0),MATCH($AN$6,'Subdecision matrices'!$K$21:$O$21,0)),0)</f>
        <v>0</v>
      </c>
      <c r="AO129" s="2">
        <f>_xlfn.IFERROR(INDEX('Subdecision matrices'!$K$22:$O$24,MATCH(Prioritization!N73,'Subdecision matrices'!$J$22:$J$24,0),MATCH($AO$6,'Subdecision matrices'!$K$21:$O$21,0)),0)</f>
        <v>0</v>
      </c>
      <c r="AP129" s="2">
        <f>_xlfn.IFERROR(INDEX('Subdecision matrices'!$K$27:$O$30,MATCH(Prioritization!O73,'Subdecision matrices'!$J$27:$J$30,0),MATCH('CalcEng 2'!$AP$6,'Subdecision matrices'!$K$27:$O$27,0)),0)</f>
        <v>0</v>
      </c>
      <c r="AQ129" s="2">
        <f>_xlfn.IFERROR(INDEX('Subdecision matrices'!$K$27:$O$30,MATCH(Prioritization!O73,'Subdecision matrices'!$J$27:$J$30,0),MATCH('CalcEng 2'!$AQ$6,'Subdecision matrices'!$K$27:$O$27,0)),0)</f>
        <v>0</v>
      </c>
      <c r="AR129" s="2">
        <f>_xlfn.IFERROR(INDEX('Subdecision matrices'!$K$27:$O$30,MATCH(Prioritization!O73,'Subdecision matrices'!$J$27:$J$30,0),MATCH('CalcEng 2'!$AR$6,'Subdecision matrices'!$K$27:$O$27,0)),0)</f>
        <v>0</v>
      </c>
      <c r="AS129" s="2">
        <f>_xlfn.IFERROR(INDEX('Subdecision matrices'!$K$27:$O$30,MATCH(Prioritization!O73,'Subdecision matrices'!$J$27:$J$30,0),MATCH('CalcEng 2'!$AS$6,'Subdecision matrices'!$K$27:$O$27,0)),0)</f>
        <v>0</v>
      </c>
      <c r="AT129" s="2">
        <f>_xlfn.IFERROR(INDEX('Subdecision matrices'!$K$27:$O$30,MATCH(Prioritization!O73,'Subdecision matrices'!$J$27:$J$30,0),MATCH('CalcEng 2'!$AT$6,'Subdecision matrices'!$K$27:$O$27,0)),0)</f>
        <v>0</v>
      </c>
      <c r="AU129" s="2">
        <f>_xlfn.IFERROR(INDEX('Subdecision matrices'!$K$34:$O$36,MATCH(Prioritization!P73,'Subdecision matrices'!$J$34:$J$36,0),MATCH('CalcEng 2'!$AU$6,'Subdecision matrices'!$K$33:$O$33,0)),0)</f>
        <v>0</v>
      </c>
      <c r="AV129" s="2">
        <f>_xlfn.IFERROR(INDEX('Subdecision matrices'!$K$34:$O$36,MATCH(Prioritization!P73,'Subdecision matrices'!$J$34:$J$36,0),MATCH('CalcEng 2'!$AV$6,'Subdecision matrices'!$K$33:$O$33,0)),0)</f>
        <v>0</v>
      </c>
      <c r="AW129" s="2">
        <f>_xlfn.IFERROR(INDEX('Subdecision matrices'!$K$34:$O$36,MATCH(Prioritization!P73,'Subdecision matrices'!$J$34:$J$36,0),MATCH('CalcEng 2'!$AW$6,'Subdecision matrices'!$K$33:$O$33,0)),0)</f>
        <v>0</v>
      </c>
      <c r="AX129" s="2">
        <f>_xlfn.IFERROR(INDEX('Subdecision matrices'!$K$34:$O$36,MATCH(Prioritization!P73,'Subdecision matrices'!$J$34:$J$36,0),MATCH('CalcEng 2'!$AX$6,'Subdecision matrices'!$K$33:$O$33,0)),0)</f>
        <v>0</v>
      </c>
      <c r="AY129" s="2">
        <f>_xlfn.IFERROR(INDEX('Subdecision matrices'!$K$34:$O$36,MATCH(Prioritization!P73,'Subdecision matrices'!$J$34:$J$36,0),MATCH('CalcEng 2'!$AY$6,'Subdecision matrices'!$K$33:$O$33,0)),0)</f>
        <v>0</v>
      </c>
      <c r="AZ129" s="2"/>
      <c r="BA129" s="2"/>
      <c r="BB129" s="110">
        <f>((B129*B130)+(G129*G130)+(L129*L130)+(Q129*Q130)+(V129*V130)+(AA129*AA130)+(AF130*AF129)+(AK129*AK130)+(AP129*AP130)+(AU129*AU130))*10</f>
        <v>0</v>
      </c>
      <c r="BC129" s="110">
        <f aca="true" t="shared" si="332" ref="BC129">((C129*C130)+(H129*H130)+(M129*M130)+(R129*R130)+(W129*W130)+(AB129*AB130)+(AG130*AG129)+(AL129*AL130)+(AQ129*AQ130)+(AV129*AV130))*10</f>
        <v>0</v>
      </c>
      <c r="BD129" s="110">
        <f aca="true" t="shared" si="333" ref="BD129">((D129*D130)+(I129*I130)+(N129*N130)+(S129*S130)+(X129*X130)+(AC129*AC130)+(AH130*AH129)+(AM129*AM130)+(AR129*AR130)+(AW129*AW130))*10</f>
        <v>0</v>
      </c>
      <c r="BE129" s="110">
        <f aca="true" t="shared" si="334" ref="BE129">((E129*E130)+(J129*J130)+(O129*O130)+(T129*T130)+(Y129*Y130)+(AD129*AD130)+(AI130*AI129)+(AN129*AN130)+(AS129*AS130)+(AX129*AX130))*10</f>
        <v>0</v>
      </c>
      <c r="BF129" s="110">
        <f aca="true" t="shared" si="335" ref="BF129">((F129*F130)+(K129*K130)+(P129*P130)+(U129*U130)+(Z129*Z130)+(AE129*AE130)+(AJ130*AJ129)+(AO129*AO130)+(AT129*AT130)+(AY129*AY130))*10</f>
        <v>0</v>
      </c>
    </row>
    <row r="130" spans="1:58" ht="15.75" thickBot="1">
      <c r="A130" s="94"/>
      <c r="B130" s="5">
        <f>'Subdecision matrices'!$S$12</f>
        <v>0.1</v>
      </c>
      <c r="C130" s="5">
        <f>'Subdecision matrices'!$S$13</f>
        <v>0.1</v>
      </c>
      <c r="D130" s="5">
        <f>'Subdecision matrices'!$S$14</f>
        <v>0.1</v>
      </c>
      <c r="E130" s="5">
        <f>'Subdecision matrices'!$S$15</f>
        <v>0.1</v>
      </c>
      <c r="F130" s="5">
        <f>'Subdecision matrices'!$S$16</f>
        <v>0.1</v>
      </c>
      <c r="G130" s="5">
        <f>'Subdecision matrices'!$T$12</f>
        <v>0.1</v>
      </c>
      <c r="H130" s="5">
        <f>'Subdecision matrices'!$T$13</f>
        <v>0.1</v>
      </c>
      <c r="I130" s="5">
        <f>'Subdecision matrices'!$T$14</f>
        <v>0.1</v>
      </c>
      <c r="J130" s="5">
        <f>'Subdecision matrices'!$T$15</f>
        <v>0.1</v>
      </c>
      <c r="K130" s="5">
        <f>'Subdecision matrices'!$T$16</f>
        <v>0.1</v>
      </c>
      <c r="L130" s="5">
        <f>'Subdecision matrices'!$U$12</f>
        <v>0.05</v>
      </c>
      <c r="M130" s="5">
        <f>'Subdecision matrices'!$U$13</f>
        <v>0.05</v>
      </c>
      <c r="N130" s="5">
        <f>'Subdecision matrices'!$U$14</f>
        <v>0.05</v>
      </c>
      <c r="O130" s="5">
        <f>'Subdecision matrices'!$U$15</f>
        <v>0.05</v>
      </c>
      <c r="P130" s="5">
        <f>'Subdecision matrices'!$U$16</f>
        <v>0.05</v>
      </c>
      <c r="Q130" s="5">
        <f>'Subdecision matrices'!$V$12</f>
        <v>0.1</v>
      </c>
      <c r="R130" s="5">
        <f>'Subdecision matrices'!$V$13</f>
        <v>0.1</v>
      </c>
      <c r="S130" s="5">
        <f>'Subdecision matrices'!$V$14</f>
        <v>0.1</v>
      </c>
      <c r="T130" s="5">
        <f>'Subdecision matrices'!$V$15</f>
        <v>0.1</v>
      </c>
      <c r="U130" s="5">
        <f>'Subdecision matrices'!$V$16</f>
        <v>0.1</v>
      </c>
      <c r="V130" s="5">
        <f>'Subdecision matrices'!$W$12</f>
        <v>0.1</v>
      </c>
      <c r="W130" s="5">
        <f>'Subdecision matrices'!$W$13</f>
        <v>0.1</v>
      </c>
      <c r="X130" s="5">
        <f>'Subdecision matrices'!$W$14</f>
        <v>0.1</v>
      </c>
      <c r="Y130" s="5">
        <f>'Subdecision matrices'!$W$15</f>
        <v>0.1</v>
      </c>
      <c r="Z130" s="5">
        <f>'Subdecision matrices'!$W$16</f>
        <v>0.1</v>
      </c>
      <c r="AA130" s="5">
        <f>'Subdecision matrices'!$X$12</f>
        <v>0.05</v>
      </c>
      <c r="AB130" s="5">
        <f>'Subdecision matrices'!$X$13</f>
        <v>0.1</v>
      </c>
      <c r="AC130" s="5">
        <f>'Subdecision matrices'!$X$14</f>
        <v>0.1</v>
      </c>
      <c r="AD130" s="5">
        <f>'Subdecision matrices'!$X$15</f>
        <v>0.1</v>
      </c>
      <c r="AE130" s="5">
        <f>'Subdecision matrices'!$X$16</f>
        <v>0.1</v>
      </c>
      <c r="AF130" s="5">
        <f>'Subdecision matrices'!$Y$12</f>
        <v>0.1</v>
      </c>
      <c r="AG130" s="5">
        <f>'Subdecision matrices'!$Y$13</f>
        <v>0.1</v>
      </c>
      <c r="AH130" s="5">
        <f>'Subdecision matrices'!$Y$14</f>
        <v>0.1</v>
      </c>
      <c r="AI130" s="5">
        <f>'Subdecision matrices'!$Y$15</f>
        <v>0.05</v>
      </c>
      <c r="AJ130" s="5">
        <f>'Subdecision matrices'!$Y$16</f>
        <v>0.05</v>
      </c>
      <c r="AK130" s="5">
        <f>'Subdecision matrices'!$Z$12</f>
        <v>0.15</v>
      </c>
      <c r="AL130" s="5">
        <f>'Subdecision matrices'!$Z$13</f>
        <v>0.15</v>
      </c>
      <c r="AM130" s="5">
        <f>'Subdecision matrices'!$Z$14</f>
        <v>0.15</v>
      </c>
      <c r="AN130" s="5">
        <f>'Subdecision matrices'!$Z$15</f>
        <v>0.15</v>
      </c>
      <c r="AO130" s="5">
        <f>'Subdecision matrices'!$Z$16</f>
        <v>0.15</v>
      </c>
      <c r="AP130" s="5">
        <f>'Subdecision matrices'!$AA$12</f>
        <v>0.1</v>
      </c>
      <c r="AQ130" s="5">
        <f>'Subdecision matrices'!$AA$13</f>
        <v>0.1</v>
      </c>
      <c r="AR130" s="5">
        <f>'Subdecision matrices'!$AA$14</f>
        <v>0.1</v>
      </c>
      <c r="AS130" s="5">
        <f>'Subdecision matrices'!$AA$15</f>
        <v>0.1</v>
      </c>
      <c r="AT130" s="5">
        <f>'Subdecision matrices'!$AA$16</f>
        <v>0.15</v>
      </c>
      <c r="AU130" s="5">
        <f>'Subdecision matrices'!$AB$12</f>
        <v>0.15</v>
      </c>
      <c r="AV130" s="5">
        <f>'Subdecision matrices'!$AB$13</f>
        <v>0.1</v>
      </c>
      <c r="AW130" s="5">
        <f>'Subdecision matrices'!$AB$14</f>
        <v>0.1</v>
      </c>
      <c r="AX130" s="5">
        <f>'Subdecision matrices'!$AB$15</f>
        <v>0.15</v>
      </c>
      <c r="AY130" s="5">
        <f>'Subdecision matrices'!$AB$16</f>
        <v>0.1</v>
      </c>
      <c r="AZ130" s="3">
        <f aca="true" t="shared" si="336" ref="AZ130">SUM(L130:AY130)</f>
        <v>4</v>
      </c>
      <c r="BA130" s="3"/>
      <c r="BB130" s="111"/>
      <c r="BC130" s="111"/>
      <c r="BD130" s="111"/>
      <c r="BE130" s="111"/>
      <c r="BF130" s="111"/>
    </row>
    <row r="131" spans="1:58" ht="15">
      <c r="A131" s="94">
        <v>63</v>
      </c>
      <c r="B131" s="30">
        <f>_xlfn.IFERROR(VLOOKUP(Prioritization!G74,'Subdecision matrices'!$B$7:$C$8,2,TRUE),0)</f>
        <v>0</v>
      </c>
      <c r="C131" s="30">
        <f>_xlfn.IFERROR(VLOOKUP(Prioritization!G74,'Subdecision matrices'!$B$7:$D$8,3,TRUE),0)</f>
        <v>0</v>
      </c>
      <c r="D131" s="30">
        <f>_xlfn.IFERROR(VLOOKUP(Prioritization!G74,'Subdecision matrices'!$B$7:$E$8,4,TRUE),0)</f>
        <v>0</v>
      </c>
      <c r="E131" s="30">
        <f>_xlfn.IFERROR(VLOOKUP(Prioritization!G74,'Subdecision matrices'!$B$7:$F$8,5,TRUE),0)</f>
        <v>0</v>
      </c>
      <c r="F131" s="30">
        <f>_xlfn.IFERROR(VLOOKUP(Prioritization!G74,'Subdecision matrices'!$B$7:$G$8,6,TRUE),0)</f>
        <v>0</v>
      </c>
      <c r="G131" s="30">
        <f>VLOOKUP(Prioritization!H74,'Subdecision matrices'!$B$12:$C$19,2,TRUE)</f>
        <v>0</v>
      </c>
      <c r="H131" s="30">
        <f>VLOOKUP(Prioritization!H74,'Subdecision matrices'!$B$12:$D$19,3,TRUE)</f>
        <v>0</v>
      </c>
      <c r="I131" s="30">
        <f>VLOOKUP(Prioritization!H74,'Subdecision matrices'!$B$12:$E$19,4,TRUE)</f>
        <v>0</v>
      </c>
      <c r="J131" s="30">
        <f>VLOOKUP(Prioritization!H74,'Subdecision matrices'!$B$12:$F$19,5,TRUE)</f>
        <v>0</v>
      </c>
      <c r="K131" s="30">
        <f>VLOOKUP(Prioritization!H74,'Subdecision matrices'!$B$12:$G$19,6,TRUE)</f>
        <v>0</v>
      </c>
      <c r="L131" s="2">
        <f>_xlfn.IFERROR(INDEX('Subdecision matrices'!$C$23:$G$27,MATCH(Prioritization!I74,'Subdecision matrices'!$B$23:$B$27,0),MATCH('CalcEng 2'!$L$6,'Subdecision matrices'!$C$22:$G$22,0)),0)</f>
        <v>0</v>
      </c>
      <c r="M131" s="2">
        <f>_xlfn.IFERROR(INDEX('Subdecision matrices'!$C$23:$G$27,MATCH(Prioritization!I74,'Subdecision matrices'!$B$23:$B$27,0),MATCH('CalcEng 2'!$M$6,'Subdecision matrices'!$C$30:$G$30,0)),0)</f>
        <v>0</v>
      </c>
      <c r="N131" s="2">
        <f>_xlfn.IFERROR(INDEX('Subdecision matrices'!$C$23:$G$27,MATCH(Prioritization!I74,'Subdecision matrices'!$B$23:$B$27,0),MATCH('CalcEng 2'!$N$6,'Subdecision matrices'!$C$22:$G$22,0)),0)</f>
        <v>0</v>
      </c>
      <c r="O131" s="2">
        <f>_xlfn.IFERROR(INDEX('Subdecision matrices'!$C$23:$G$27,MATCH(Prioritization!I74,'Subdecision matrices'!$B$23:$B$27,0),MATCH('CalcEng 2'!$O$6,'Subdecision matrices'!$C$22:$G$22,0)),0)</f>
        <v>0</v>
      </c>
      <c r="P131" s="2">
        <f>_xlfn.IFERROR(INDEX('Subdecision matrices'!$C$23:$G$27,MATCH(Prioritization!I74,'Subdecision matrices'!$B$23:$B$27,0),MATCH('CalcEng 2'!$P$6,'Subdecision matrices'!$C$22:$G$22,0)),0)</f>
        <v>0</v>
      </c>
      <c r="Q131" s="2">
        <f>_xlfn.IFERROR(INDEX('Subdecision matrices'!$C$31:$G$33,MATCH(Prioritization!J74,'Subdecision matrices'!$B$31:$B$33,0),MATCH('CalcEng 2'!$Q$6,'Subdecision matrices'!$C$30:$G$30,0)),0)</f>
        <v>0</v>
      </c>
      <c r="R131" s="2">
        <f>_xlfn.IFERROR(INDEX('Subdecision matrices'!$C$31:$G$33,MATCH(Prioritization!J74,'Subdecision matrices'!$B$31:$B$33,0),MATCH('CalcEng 2'!$R$6,'Subdecision matrices'!$C$30:$G$30,0)),0)</f>
        <v>0</v>
      </c>
      <c r="S131" s="2">
        <f>_xlfn.IFERROR(INDEX('Subdecision matrices'!$C$31:$G$33,MATCH(Prioritization!J74,'Subdecision matrices'!$B$31:$B$33,0),MATCH('CalcEng 2'!$S$6,'Subdecision matrices'!$C$30:$G$30,0)),0)</f>
        <v>0</v>
      </c>
      <c r="T131" s="2">
        <f>_xlfn.IFERROR(INDEX('Subdecision matrices'!$C$31:$G$33,MATCH(Prioritization!J74,'Subdecision matrices'!$B$31:$B$33,0),MATCH('CalcEng 2'!$T$6,'Subdecision matrices'!$C$30:$G$30,0)),0)</f>
        <v>0</v>
      </c>
      <c r="U131" s="2">
        <f>_xlfn.IFERROR(INDEX('Subdecision matrices'!$C$31:$G$33,MATCH(Prioritization!J74,'Subdecision matrices'!$B$31:$B$33,0),MATCH('CalcEng 2'!$U$6,'Subdecision matrices'!$C$30:$G$30,0)),0)</f>
        <v>0</v>
      </c>
      <c r="V131" s="2">
        <f>_xlfn.IFERROR(VLOOKUP(Prioritization!K74,'Subdecision matrices'!$A$37:$C$41,3,TRUE),0)</f>
        <v>0</v>
      </c>
      <c r="W131" s="2">
        <f>_xlfn.IFERROR(VLOOKUP(Prioritization!K74,'Subdecision matrices'!$A$37:$D$41,4),0)</f>
        <v>0</v>
      </c>
      <c r="X131" s="2">
        <f>_xlfn.IFERROR(VLOOKUP(Prioritization!K74,'Subdecision matrices'!$A$37:$E$41,5),0)</f>
        <v>0</v>
      </c>
      <c r="Y131" s="2">
        <f>_xlfn.IFERROR(VLOOKUP(Prioritization!K74,'Subdecision matrices'!$A$37:$F$41,6),0)</f>
        <v>0</v>
      </c>
      <c r="Z131" s="2">
        <f>_xlfn.IFERROR(VLOOKUP(Prioritization!K74,'Subdecision matrices'!$A$37:$G$41,7),0)</f>
        <v>0</v>
      </c>
      <c r="AA131" s="2">
        <f>_xlfn.IFERROR(INDEX('Subdecision matrices'!$K$8:$O$11,MATCH(Prioritization!L74,'Subdecision matrices'!$J$8:$J$11,0),MATCH('CalcEng 2'!$AA$6,'Subdecision matrices'!$K$7:$O$7,0)),0)</f>
        <v>0</v>
      </c>
      <c r="AB131" s="2">
        <f>_xlfn.IFERROR(INDEX('Subdecision matrices'!$K$8:$O$11,MATCH(Prioritization!L74,'Subdecision matrices'!$J$8:$J$11,0),MATCH('CalcEng 2'!$AB$6,'Subdecision matrices'!$K$7:$O$7,0)),0)</f>
        <v>0</v>
      </c>
      <c r="AC131" s="2">
        <f>_xlfn.IFERROR(INDEX('Subdecision matrices'!$K$8:$O$11,MATCH(Prioritization!L74,'Subdecision matrices'!$J$8:$J$11,0),MATCH('CalcEng 2'!$AC$6,'Subdecision matrices'!$K$7:$O$7,0)),0)</f>
        <v>0</v>
      </c>
      <c r="AD131" s="2">
        <f>_xlfn.IFERROR(INDEX('Subdecision matrices'!$K$8:$O$11,MATCH(Prioritization!L74,'Subdecision matrices'!$J$8:$J$11,0),MATCH('CalcEng 2'!$AD$6,'Subdecision matrices'!$K$7:$O$7,0)),0)</f>
        <v>0</v>
      </c>
      <c r="AE131" s="2">
        <f>_xlfn.IFERROR(INDEX('Subdecision matrices'!$K$8:$O$11,MATCH(Prioritization!L74,'Subdecision matrices'!$J$8:$J$11,0),MATCH('CalcEng 2'!$AE$6,'Subdecision matrices'!$K$7:$O$7,0)),0)</f>
        <v>0</v>
      </c>
      <c r="AF131" s="2">
        <f>_xlfn.IFERROR(VLOOKUP(Prioritization!M74,'Subdecision matrices'!$I$15:$K$17,3,TRUE),0)</f>
        <v>0</v>
      </c>
      <c r="AG131" s="2">
        <f>_xlfn.IFERROR(VLOOKUP(Prioritization!M74,'Subdecision matrices'!$I$15:$L$17,4,TRUE),0)</f>
        <v>0</v>
      </c>
      <c r="AH131" s="2">
        <f>_xlfn.IFERROR(VLOOKUP(Prioritization!M74,'Subdecision matrices'!$I$15:$M$17,5,TRUE),0)</f>
        <v>0</v>
      </c>
      <c r="AI131" s="2">
        <f>_xlfn.IFERROR(VLOOKUP(Prioritization!M74,'Subdecision matrices'!$I$15:$N$17,6,TRUE),0)</f>
        <v>0</v>
      </c>
      <c r="AJ131" s="2">
        <f>_xlfn.IFERROR(VLOOKUP(Prioritization!M74,'Subdecision matrices'!$I$15:$O$17,7,TRUE),0)</f>
        <v>0</v>
      </c>
      <c r="AK131" s="2">
        <f>_xlfn.IFERROR(INDEX('Subdecision matrices'!$K$22:$O$24,MATCH(Prioritization!N74,'Subdecision matrices'!$J$22:$J$24,0),MATCH($AK$6,'Subdecision matrices'!$K$21:$O$21,0)),0)</f>
        <v>0</v>
      </c>
      <c r="AL131" s="2">
        <f>_xlfn.IFERROR(INDEX('Subdecision matrices'!$K$22:$O$24,MATCH(Prioritization!N74,'Subdecision matrices'!$J$22:$J$24,0),MATCH($AL$6,'Subdecision matrices'!$K$21:$O$21,0)),0)</f>
        <v>0</v>
      </c>
      <c r="AM131" s="2">
        <f>_xlfn.IFERROR(INDEX('Subdecision matrices'!$K$22:$O$24,MATCH(Prioritization!N74,'Subdecision matrices'!$J$22:$J$24,0),MATCH($AM$6,'Subdecision matrices'!$K$21:$O$21,0)),0)</f>
        <v>0</v>
      </c>
      <c r="AN131" s="2">
        <f>_xlfn.IFERROR(INDEX('Subdecision matrices'!$K$22:$O$24,MATCH(Prioritization!N74,'Subdecision matrices'!$J$22:$J$24,0),MATCH($AN$6,'Subdecision matrices'!$K$21:$O$21,0)),0)</f>
        <v>0</v>
      </c>
      <c r="AO131" s="2">
        <f>_xlfn.IFERROR(INDEX('Subdecision matrices'!$K$22:$O$24,MATCH(Prioritization!N74,'Subdecision matrices'!$J$22:$J$24,0),MATCH($AO$6,'Subdecision matrices'!$K$21:$O$21,0)),0)</f>
        <v>0</v>
      </c>
      <c r="AP131" s="2">
        <f>_xlfn.IFERROR(INDEX('Subdecision matrices'!$K$27:$O$30,MATCH(Prioritization!O74,'Subdecision matrices'!$J$27:$J$30,0),MATCH('CalcEng 2'!$AP$6,'Subdecision matrices'!$K$27:$O$27,0)),0)</f>
        <v>0</v>
      </c>
      <c r="AQ131" s="2">
        <f>_xlfn.IFERROR(INDEX('Subdecision matrices'!$K$27:$O$30,MATCH(Prioritization!O74,'Subdecision matrices'!$J$27:$J$30,0),MATCH('CalcEng 2'!$AQ$6,'Subdecision matrices'!$K$27:$O$27,0)),0)</f>
        <v>0</v>
      </c>
      <c r="AR131" s="2">
        <f>_xlfn.IFERROR(INDEX('Subdecision matrices'!$K$27:$O$30,MATCH(Prioritization!O74,'Subdecision matrices'!$J$27:$J$30,0),MATCH('CalcEng 2'!$AR$6,'Subdecision matrices'!$K$27:$O$27,0)),0)</f>
        <v>0</v>
      </c>
      <c r="AS131" s="2">
        <f>_xlfn.IFERROR(INDEX('Subdecision matrices'!$K$27:$O$30,MATCH(Prioritization!O74,'Subdecision matrices'!$J$27:$J$30,0),MATCH('CalcEng 2'!$AS$6,'Subdecision matrices'!$K$27:$O$27,0)),0)</f>
        <v>0</v>
      </c>
      <c r="AT131" s="2">
        <f>_xlfn.IFERROR(INDEX('Subdecision matrices'!$K$27:$O$30,MATCH(Prioritization!O74,'Subdecision matrices'!$J$27:$J$30,0),MATCH('CalcEng 2'!$AT$6,'Subdecision matrices'!$K$27:$O$27,0)),0)</f>
        <v>0</v>
      </c>
      <c r="AU131" s="2">
        <f>_xlfn.IFERROR(INDEX('Subdecision matrices'!$K$34:$O$36,MATCH(Prioritization!P74,'Subdecision matrices'!$J$34:$J$36,0),MATCH('CalcEng 2'!$AU$6,'Subdecision matrices'!$K$33:$O$33,0)),0)</f>
        <v>0</v>
      </c>
      <c r="AV131" s="2">
        <f>_xlfn.IFERROR(INDEX('Subdecision matrices'!$K$34:$O$36,MATCH(Prioritization!P74,'Subdecision matrices'!$J$34:$J$36,0),MATCH('CalcEng 2'!$AV$6,'Subdecision matrices'!$K$33:$O$33,0)),0)</f>
        <v>0</v>
      </c>
      <c r="AW131" s="2">
        <f>_xlfn.IFERROR(INDEX('Subdecision matrices'!$K$34:$O$36,MATCH(Prioritization!P74,'Subdecision matrices'!$J$34:$J$36,0),MATCH('CalcEng 2'!$AW$6,'Subdecision matrices'!$K$33:$O$33,0)),0)</f>
        <v>0</v>
      </c>
      <c r="AX131" s="2">
        <f>_xlfn.IFERROR(INDEX('Subdecision matrices'!$K$34:$O$36,MATCH(Prioritization!P74,'Subdecision matrices'!$J$34:$J$36,0),MATCH('CalcEng 2'!$AX$6,'Subdecision matrices'!$K$33:$O$33,0)),0)</f>
        <v>0</v>
      </c>
      <c r="AY131" s="2">
        <f>_xlfn.IFERROR(INDEX('Subdecision matrices'!$K$34:$O$36,MATCH(Prioritization!P74,'Subdecision matrices'!$J$34:$J$36,0),MATCH('CalcEng 2'!$AY$6,'Subdecision matrices'!$K$33:$O$33,0)),0)</f>
        <v>0</v>
      </c>
      <c r="AZ131" s="2"/>
      <c r="BA131" s="2"/>
      <c r="BB131" s="110">
        <f>((B131*B132)+(G131*G132)+(L131*L132)+(Q131*Q132)+(V131*V132)+(AA131*AA132)+(AF132*AF131)+(AK131*AK132)+(AP131*AP132)+(AU131*AU132))*10</f>
        <v>0</v>
      </c>
      <c r="BC131" s="110">
        <f aca="true" t="shared" si="337" ref="BC131">((C131*C132)+(H131*H132)+(M131*M132)+(R131*R132)+(W131*W132)+(AB131*AB132)+(AG132*AG131)+(AL131*AL132)+(AQ131*AQ132)+(AV131*AV132))*10</f>
        <v>0</v>
      </c>
      <c r="BD131" s="110">
        <f aca="true" t="shared" si="338" ref="BD131">((D131*D132)+(I131*I132)+(N131*N132)+(S131*S132)+(X131*X132)+(AC131*AC132)+(AH132*AH131)+(AM131*AM132)+(AR131*AR132)+(AW131*AW132))*10</f>
        <v>0</v>
      </c>
      <c r="BE131" s="110">
        <f aca="true" t="shared" si="339" ref="BE131">((E131*E132)+(J131*J132)+(O131*O132)+(T131*T132)+(Y131*Y132)+(AD131*AD132)+(AI132*AI131)+(AN131*AN132)+(AS131*AS132)+(AX131*AX132))*10</f>
        <v>0</v>
      </c>
      <c r="BF131" s="110">
        <f aca="true" t="shared" si="340" ref="BF131">((F131*F132)+(K131*K132)+(P131*P132)+(U131*U132)+(Z131*Z132)+(AE131*AE132)+(AJ132*AJ131)+(AO131*AO132)+(AT131*AT132)+(AY131*AY132))*10</f>
        <v>0</v>
      </c>
    </row>
    <row r="132" spans="1:58" ht="15.75" thickBot="1">
      <c r="A132" s="94"/>
      <c r="B132" s="5">
        <f>'Subdecision matrices'!$S$12</f>
        <v>0.1</v>
      </c>
      <c r="C132" s="5">
        <f>'Subdecision matrices'!$S$13</f>
        <v>0.1</v>
      </c>
      <c r="D132" s="5">
        <f>'Subdecision matrices'!$S$14</f>
        <v>0.1</v>
      </c>
      <c r="E132" s="5">
        <f>'Subdecision matrices'!$S$15</f>
        <v>0.1</v>
      </c>
      <c r="F132" s="5">
        <f>'Subdecision matrices'!$S$16</f>
        <v>0.1</v>
      </c>
      <c r="G132" s="5">
        <f>'Subdecision matrices'!$T$12</f>
        <v>0.1</v>
      </c>
      <c r="H132" s="5">
        <f>'Subdecision matrices'!$T$13</f>
        <v>0.1</v>
      </c>
      <c r="I132" s="5">
        <f>'Subdecision matrices'!$T$14</f>
        <v>0.1</v>
      </c>
      <c r="J132" s="5">
        <f>'Subdecision matrices'!$T$15</f>
        <v>0.1</v>
      </c>
      <c r="K132" s="5">
        <f>'Subdecision matrices'!$T$16</f>
        <v>0.1</v>
      </c>
      <c r="L132" s="5">
        <f>'Subdecision matrices'!$U$12</f>
        <v>0.05</v>
      </c>
      <c r="M132" s="5">
        <f>'Subdecision matrices'!$U$13</f>
        <v>0.05</v>
      </c>
      <c r="N132" s="5">
        <f>'Subdecision matrices'!$U$14</f>
        <v>0.05</v>
      </c>
      <c r="O132" s="5">
        <f>'Subdecision matrices'!$U$15</f>
        <v>0.05</v>
      </c>
      <c r="P132" s="5">
        <f>'Subdecision matrices'!$U$16</f>
        <v>0.05</v>
      </c>
      <c r="Q132" s="5">
        <f>'Subdecision matrices'!$V$12</f>
        <v>0.1</v>
      </c>
      <c r="R132" s="5">
        <f>'Subdecision matrices'!$V$13</f>
        <v>0.1</v>
      </c>
      <c r="S132" s="5">
        <f>'Subdecision matrices'!$V$14</f>
        <v>0.1</v>
      </c>
      <c r="T132" s="5">
        <f>'Subdecision matrices'!$V$15</f>
        <v>0.1</v>
      </c>
      <c r="U132" s="5">
        <f>'Subdecision matrices'!$V$16</f>
        <v>0.1</v>
      </c>
      <c r="V132" s="5">
        <f>'Subdecision matrices'!$W$12</f>
        <v>0.1</v>
      </c>
      <c r="W132" s="5">
        <f>'Subdecision matrices'!$W$13</f>
        <v>0.1</v>
      </c>
      <c r="X132" s="5">
        <f>'Subdecision matrices'!$W$14</f>
        <v>0.1</v>
      </c>
      <c r="Y132" s="5">
        <f>'Subdecision matrices'!$W$15</f>
        <v>0.1</v>
      </c>
      <c r="Z132" s="5">
        <f>'Subdecision matrices'!$W$16</f>
        <v>0.1</v>
      </c>
      <c r="AA132" s="5">
        <f>'Subdecision matrices'!$X$12</f>
        <v>0.05</v>
      </c>
      <c r="AB132" s="5">
        <f>'Subdecision matrices'!$X$13</f>
        <v>0.1</v>
      </c>
      <c r="AC132" s="5">
        <f>'Subdecision matrices'!$X$14</f>
        <v>0.1</v>
      </c>
      <c r="AD132" s="5">
        <f>'Subdecision matrices'!$X$15</f>
        <v>0.1</v>
      </c>
      <c r="AE132" s="5">
        <f>'Subdecision matrices'!$X$16</f>
        <v>0.1</v>
      </c>
      <c r="AF132" s="5">
        <f>'Subdecision matrices'!$Y$12</f>
        <v>0.1</v>
      </c>
      <c r="AG132" s="5">
        <f>'Subdecision matrices'!$Y$13</f>
        <v>0.1</v>
      </c>
      <c r="AH132" s="5">
        <f>'Subdecision matrices'!$Y$14</f>
        <v>0.1</v>
      </c>
      <c r="AI132" s="5">
        <f>'Subdecision matrices'!$Y$15</f>
        <v>0.05</v>
      </c>
      <c r="AJ132" s="5">
        <f>'Subdecision matrices'!$Y$16</f>
        <v>0.05</v>
      </c>
      <c r="AK132" s="5">
        <f>'Subdecision matrices'!$Z$12</f>
        <v>0.15</v>
      </c>
      <c r="AL132" s="5">
        <f>'Subdecision matrices'!$Z$13</f>
        <v>0.15</v>
      </c>
      <c r="AM132" s="5">
        <f>'Subdecision matrices'!$Z$14</f>
        <v>0.15</v>
      </c>
      <c r="AN132" s="5">
        <f>'Subdecision matrices'!$Z$15</f>
        <v>0.15</v>
      </c>
      <c r="AO132" s="5">
        <f>'Subdecision matrices'!$Z$16</f>
        <v>0.15</v>
      </c>
      <c r="AP132" s="5">
        <f>'Subdecision matrices'!$AA$12</f>
        <v>0.1</v>
      </c>
      <c r="AQ132" s="5">
        <f>'Subdecision matrices'!$AA$13</f>
        <v>0.1</v>
      </c>
      <c r="AR132" s="5">
        <f>'Subdecision matrices'!$AA$14</f>
        <v>0.1</v>
      </c>
      <c r="AS132" s="5">
        <f>'Subdecision matrices'!$AA$15</f>
        <v>0.1</v>
      </c>
      <c r="AT132" s="5">
        <f>'Subdecision matrices'!$AA$16</f>
        <v>0.15</v>
      </c>
      <c r="AU132" s="5">
        <f>'Subdecision matrices'!$AB$12</f>
        <v>0.15</v>
      </c>
      <c r="AV132" s="5">
        <f>'Subdecision matrices'!$AB$13</f>
        <v>0.1</v>
      </c>
      <c r="AW132" s="5">
        <f>'Subdecision matrices'!$AB$14</f>
        <v>0.1</v>
      </c>
      <c r="AX132" s="5">
        <f>'Subdecision matrices'!$AB$15</f>
        <v>0.15</v>
      </c>
      <c r="AY132" s="5">
        <f>'Subdecision matrices'!$AB$16</f>
        <v>0.1</v>
      </c>
      <c r="AZ132" s="3">
        <f aca="true" t="shared" si="341" ref="AZ132">SUM(L132:AY132)</f>
        <v>4</v>
      </c>
      <c r="BA132" s="3"/>
      <c r="BB132" s="111"/>
      <c r="BC132" s="111"/>
      <c r="BD132" s="111"/>
      <c r="BE132" s="111"/>
      <c r="BF132" s="111"/>
    </row>
    <row r="133" spans="1:58" ht="15">
      <c r="A133" s="94">
        <v>64</v>
      </c>
      <c r="B133" s="30">
        <f>_xlfn.IFERROR(VLOOKUP(Prioritization!G75,'Subdecision matrices'!$B$7:$C$8,2,TRUE),0)</f>
        <v>0</v>
      </c>
      <c r="C133" s="30">
        <f>_xlfn.IFERROR(VLOOKUP(Prioritization!G75,'Subdecision matrices'!$B$7:$D$8,3,TRUE),0)</f>
        <v>0</v>
      </c>
      <c r="D133" s="30">
        <f>_xlfn.IFERROR(VLOOKUP(Prioritization!G75,'Subdecision matrices'!$B$7:$E$8,4,TRUE),0)</f>
        <v>0</v>
      </c>
      <c r="E133" s="30">
        <f>_xlfn.IFERROR(VLOOKUP(Prioritization!G75,'Subdecision matrices'!$B$7:$F$8,5,TRUE),0)</f>
        <v>0</v>
      </c>
      <c r="F133" s="30">
        <f>_xlfn.IFERROR(VLOOKUP(Prioritization!G75,'Subdecision matrices'!$B$7:$G$8,6,TRUE),0)</f>
        <v>0</v>
      </c>
      <c r="G133" s="30">
        <f>VLOOKUP(Prioritization!H75,'Subdecision matrices'!$B$12:$C$19,2,TRUE)</f>
        <v>0</v>
      </c>
      <c r="H133" s="30">
        <f>VLOOKUP(Prioritization!H75,'Subdecision matrices'!$B$12:$D$19,3,TRUE)</f>
        <v>0</v>
      </c>
      <c r="I133" s="30">
        <f>VLOOKUP(Prioritization!H75,'Subdecision matrices'!$B$12:$E$19,4,TRUE)</f>
        <v>0</v>
      </c>
      <c r="J133" s="30">
        <f>VLOOKUP(Prioritization!H75,'Subdecision matrices'!$B$12:$F$19,5,TRUE)</f>
        <v>0</v>
      </c>
      <c r="K133" s="30">
        <f>VLOOKUP(Prioritization!H75,'Subdecision matrices'!$B$12:$G$19,6,TRUE)</f>
        <v>0</v>
      </c>
      <c r="L133" s="2">
        <f>_xlfn.IFERROR(INDEX('Subdecision matrices'!$C$23:$G$27,MATCH(Prioritization!I75,'Subdecision matrices'!$B$23:$B$27,0),MATCH('CalcEng 2'!$L$6,'Subdecision matrices'!$C$22:$G$22,0)),0)</f>
        <v>0</v>
      </c>
      <c r="M133" s="2">
        <f>_xlfn.IFERROR(INDEX('Subdecision matrices'!$C$23:$G$27,MATCH(Prioritization!I75,'Subdecision matrices'!$B$23:$B$27,0),MATCH('CalcEng 2'!$M$6,'Subdecision matrices'!$C$30:$G$30,0)),0)</f>
        <v>0</v>
      </c>
      <c r="N133" s="2">
        <f>_xlfn.IFERROR(INDEX('Subdecision matrices'!$C$23:$G$27,MATCH(Prioritization!I75,'Subdecision matrices'!$B$23:$B$27,0),MATCH('CalcEng 2'!$N$6,'Subdecision matrices'!$C$22:$G$22,0)),0)</f>
        <v>0</v>
      </c>
      <c r="O133" s="2">
        <f>_xlfn.IFERROR(INDEX('Subdecision matrices'!$C$23:$G$27,MATCH(Prioritization!I75,'Subdecision matrices'!$B$23:$B$27,0),MATCH('CalcEng 2'!$O$6,'Subdecision matrices'!$C$22:$G$22,0)),0)</f>
        <v>0</v>
      </c>
      <c r="P133" s="2">
        <f>_xlfn.IFERROR(INDEX('Subdecision matrices'!$C$23:$G$27,MATCH(Prioritization!I75,'Subdecision matrices'!$B$23:$B$27,0),MATCH('CalcEng 2'!$P$6,'Subdecision matrices'!$C$22:$G$22,0)),0)</f>
        <v>0</v>
      </c>
      <c r="Q133" s="2">
        <f>_xlfn.IFERROR(INDEX('Subdecision matrices'!$C$31:$G$33,MATCH(Prioritization!J75,'Subdecision matrices'!$B$31:$B$33,0),MATCH('CalcEng 2'!$Q$6,'Subdecision matrices'!$C$30:$G$30,0)),0)</f>
        <v>0</v>
      </c>
      <c r="R133" s="2">
        <f>_xlfn.IFERROR(INDEX('Subdecision matrices'!$C$31:$G$33,MATCH(Prioritization!J75,'Subdecision matrices'!$B$31:$B$33,0),MATCH('CalcEng 2'!$R$6,'Subdecision matrices'!$C$30:$G$30,0)),0)</f>
        <v>0</v>
      </c>
      <c r="S133" s="2">
        <f>_xlfn.IFERROR(INDEX('Subdecision matrices'!$C$31:$G$33,MATCH(Prioritization!J75,'Subdecision matrices'!$B$31:$B$33,0),MATCH('CalcEng 2'!$S$6,'Subdecision matrices'!$C$30:$G$30,0)),0)</f>
        <v>0</v>
      </c>
      <c r="T133" s="2">
        <f>_xlfn.IFERROR(INDEX('Subdecision matrices'!$C$31:$G$33,MATCH(Prioritization!J75,'Subdecision matrices'!$B$31:$B$33,0),MATCH('CalcEng 2'!$T$6,'Subdecision matrices'!$C$30:$G$30,0)),0)</f>
        <v>0</v>
      </c>
      <c r="U133" s="2">
        <f>_xlfn.IFERROR(INDEX('Subdecision matrices'!$C$31:$G$33,MATCH(Prioritization!J75,'Subdecision matrices'!$B$31:$B$33,0),MATCH('CalcEng 2'!$U$6,'Subdecision matrices'!$C$30:$G$30,0)),0)</f>
        <v>0</v>
      </c>
      <c r="V133" s="2">
        <f>_xlfn.IFERROR(VLOOKUP(Prioritization!K75,'Subdecision matrices'!$A$37:$C$41,3,TRUE),0)</f>
        <v>0</v>
      </c>
      <c r="W133" s="2">
        <f>_xlfn.IFERROR(VLOOKUP(Prioritization!K75,'Subdecision matrices'!$A$37:$D$41,4),0)</f>
        <v>0</v>
      </c>
      <c r="X133" s="2">
        <f>_xlfn.IFERROR(VLOOKUP(Prioritization!K75,'Subdecision matrices'!$A$37:$E$41,5),0)</f>
        <v>0</v>
      </c>
      <c r="Y133" s="2">
        <f>_xlfn.IFERROR(VLOOKUP(Prioritization!K75,'Subdecision matrices'!$A$37:$F$41,6),0)</f>
        <v>0</v>
      </c>
      <c r="Z133" s="2">
        <f>_xlfn.IFERROR(VLOOKUP(Prioritization!K75,'Subdecision matrices'!$A$37:$G$41,7),0)</f>
        <v>0</v>
      </c>
      <c r="AA133" s="2">
        <f>_xlfn.IFERROR(INDEX('Subdecision matrices'!$K$8:$O$11,MATCH(Prioritization!L75,'Subdecision matrices'!$J$8:$J$11,0),MATCH('CalcEng 2'!$AA$6,'Subdecision matrices'!$K$7:$O$7,0)),0)</f>
        <v>0</v>
      </c>
      <c r="AB133" s="2">
        <f>_xlfn.IFERROR(INDEX('Subdecision matrices'!$K$8:$O$11,MATCH(Prioritization!L75,'Subdecision matrices'!$J$8:$J$11,0),MATCH('CalcEng 2'!$AB$6,'Subdecision matrices'!$K$7:$O$7,0)),0)</f>
        <v>0</v>
      </c>
      <c r="AC133" s="2">
        <f>_xlfn.IFERROR(INDEX('Subdecision matrices'!$K$8:$O$11,MATCH(Prioritization!L75,'Subdecision matrices'!$J$8:$J$11,0),MATCH('CalcEng 2'!$AC$6,'Subdecision matrices'!$K$7:$O$7,0)),0)</f>
        <v>0</v>
      </c>
      <c r="AD133" s="2">
        <f>_xlfn.IFERROR(INDEX('Subdecision matrices'!$K$8:$O$11,MATCH(Prioritization!L75,'Subdecision matrices'!$J$8:$J$11,0),MATCH('CalcEng 2'!$AD$6,'Subdecision matrices'!$K$7:$O$7,0)),0)</f>
        <v>0</v>
      </c>
      <c r="AE133" s="2">
        <f>_xlfn.IFERROR(INDEX('Subdecision matrices'!$K$8:$O$11,MATCH(Prioritization!L75,'Subdecision matrices'!$J$8:$J$11,0),MATCH('CalcEng 2'!$AE$6,'Subdecision matrices'!$K$7:$O$7,0)),0)</f>
        <v>0</v>
      </c>
      <c r="AF133" s="2">
        <f>_xlfn.IFERROR(VLOOKUP(Prioritization!M75,'Subdecision matrices'!$I$15:$K$17,3,TRUE),0)</f>
        <v>0</v>
      </c>
      <c r="AG133" s="2">
        <f>_xlfn.IFERROR(VLOOKUP(Prioritization!M75,'Subdecision matrices'!$I$15:$L$17,4,TRUE),0)</f>
        <v>0</v>
      </c>
      <c r="AH133" s="2">
        <f>_xlfn.IFERROR(VLOOKUP(Prioritization!M75,'Subdecision matrices'!$I$15:$M$17,5,TRUE),0)</f>
        <v>0</v>
      </c>
      <c r="AI133" s="2">
        <f>_xlfn.IFERROR(VLOOKUP(Prioritization!M75,'Subdecision matrices'!$I$15:$N$17,6,TRUE),0)</f>
        <v>0</v>
      </c>
      <c r="AJ133" s="2">
        <f>_xlfn.IFERROR(VLOOKUP(Prioritization!M75,'Subdecision matrices'!$I$15:$O$17,7,TRUE),0)</f>
        <v>0</v>
      </c>
      <c r="AK133" s="2">
        <f>_xlfn.IFERROR(INDEX('Subdecision matrices'!$K$22:$O$24,MATCH(Prioritization!N75,'Subdecision matrices'!$J$22:$J$24,0),MATCH($AK$6,'Subdecision matrices'!$K$21:$O$21,0)),0)</f>
        <v>0</v>
      </c>
      <c r="AL133" s="2">
        <f>_xlfn.IFERROR(INDEX('Subdecision matrices'!$K$22:$O$24,MATCH(Prioritization!N75,'Subdecision matrices'!$J$22:$J$24,0),MATCH($AL$6,'Subdecision matrices'!$K$21:$O$21,0)),0)</f>
        <v>0</v>
      </c>
      <c r="AM133" s="2">
        <f>_xlfn.IFERROR(INDEX('Subdecision matrices'!$K$22:$O$24,MATCH(Prioritization!N75,'Subdecision matrices'!$J$22:$J$24,0),MATCH($AM$6,'Subdecision matrices'!$K$21:$O$21,0)),0)</f>
        <v>0</v>
      </c>
      <c r="AN133" s="2">
        <f>_xlfn.IFERROR(INDEX('Subdecision matrices'!$K$22:$O$24,MATCH(Prioritization!N75,'Subdecision matrices'!$J$22:$J$24,0),MATCH($AN$6,'Subdecision matrices'!$K$21:$O$21,0)),0)</f>
        <v>0</v>
      </c>
      <c r="AO133" s="2">
        <f>_xlfn.IFERROR(INDEX('Subdecision matrices'!$K$22:$O$24,MATCH(Prioritization!N75,'Subdecision matrices'!$J$22:$J$24,0),MATCH($AO$6,'Subdecision matrices'!$K$21:$O$21,0)),0)</f>
        <v>0</v>
      </c>
      <c r="AP133" s="2">
        <f>_xlfn.IFERROR(INDEX('Subdecision matrices'!$K$27:$O$30,MATCH(Prioritization!O75,'Subdecision matrices'!$J$27:$J$30,0),MATCH('CalcEng 2'!$AP$6,'Subdecision matrices'!$K$27:$O$27,0)),0)</f>
        <v>0</v>
      </c>
      <c r="AQ133" s="2">
        <f>_xlfn.IFERROR(INDEX('Subdecision matrices'!$K$27:$O$30,MATCH(Prioritization!O75,'Subdecision matrices'!$J$27:$J$30,0),MATCH('CalcEng 2'!$AQ$6,'Subdecision matrices'!$K$27:$O$27,0)),0)</f>
        <v>0</v>
      </c>
      <c r="AR133" s="2">
        <f>_xlfn.IFERROR(INDEX('Subdecision matrices'!$K$27:$O$30,MATCH(Prioritization!O75,'Subdecision matrices'!$J$27:$J$30,0),MATCH('CalcEng 2'!$AR$6,'Subdecision matrices'!$K$27:$O$27,0)),0)</f>
        <v>0</v>
      </c>
      <c r="AS133" s="2">
        <f>_xlfn.IFERROR(INDEX('Subdecision matrices'!$K$27:$O$30,MATCH(Prioritization!O75,'Subdecision matrices'!$J$27:$J$30,0),MATCH('CalcEng 2'!$AS$6,'Subdecision matrices'!$K$27:$O$27,0)),0)</f>
        <v>0</v>
      </c>
      <c r="AT133" s="2">
        <f>_xlfn.IFERROR(INDEX('Subdecision matrices'!$K$27:$O$30,MATCH(Prioritization!O75,'Subdecision matrices'!$J$27:$J$30,0),MATCH('CalcEng 2'!$AT$6,'Subdecision matrices'!$K$27:$O$27,0)),0)</f>
        <v>0</v>
      </c>
      <c r="AU133" s="2">
        <f>_xlfn.IFERROR(INDEX('Subdecision matrices'!$K$34:$O$36,MATCH(Prioritization!P75,'Subdecision matrices'!$J$34:$J$36,0),MATCH('CalcEng 2'!$AU$6,'Subdecision matrices'!$K$33:$O$33,0)),0)</f>
        <v>0</v>
      </c>
      <c r="AV133" s="2">
        <f>_xlfn.IFERROR(INDEX('Subdecision matrices'!$K$34:$O$36,MATCH(Prioritization!P75,'Subdecision matrices'!$J$34:$J$36,0),MATCH('CalcEng 2'!$AV$6,'Subdecision matrices'!$K$33:$O$33,0)),0)</f>
        <v>0</v>
      </c>
      <c r="AW133" s="2">
        <f>_xlfn.IFERROR(INDEX('Subdecision matrices'!$K$34:$O$36,MATCH(Prioritization!P75,'Subdecision matrices'!$J$34:$J$36,0),MATCH('CalcEng 2'!$AW$6,'Subdecision matrices'!$K$33:$O$33,0)),0)</f>
        <v>0</v>
      </c>
      <c r="AX133" s="2">
        <f>_xlfn.IFERROR(INDEX('Subdecision matrices'!$K$34:$O$36,MATCH(Prioritization!P75,'Subdecision matrices'!$J$34:$J$36,0),MATCH('CalcEng 2'!$AX$6,'Subdecision matrices'!$K$33:$O$33,0)),0)</f>
        <v>0</v>
      </c>
      <c r="AY133" s="2">
        <f>_xlfn.IFERROR(INDEX('Subdecision matrices'!$K$34:$O$36,MATCH(Prioritization!P75,'Subdecision matrices'!$J$34:$J$36,0),MATCH('CalcEng 2'!$AY$6,'Subdecision matrices'!$K$33:$O$33,0)),0)</f>
        <v>0</v>
      </c>
      <c r="AZ133" s="2"/>
      <c r="BA133" s="2"/>
      <c r="BB133" s="110">
        <f>((B133*B134)+(G133*G134)+(L133*L134)+(Q133*Q134)+(V133*V134)+(AA133*AA134)+(AF134*AF133)+(AK133*AK134)+(AP133*AP134)+(AU133*AU134))*10</f>
        <v>0</v>
      </c>
      <c r="BC133" s="110">
        <f aca="true" t="shared" si="342" ref="BC133">((C133*C134)+(H133*H134)+(M133*M134)+(R133*R134)+(W133*W134)+(AB133*AB134)+(AG134*AG133)+(AL133*AL134)+(AQ133*AQ134)+(AV133*AV134))*10</f>
        <v>0</v>
      </c>
      <c r="BD133" s="110">
        <f aca="true" t="shared" si="343" ref="BD133">((D133*D134)+(I133*I134)+(N133*N134)+(S133*S134)+(X133*X134)+(AC133*AC134)+(AH134*AH133)+(AM133*AM134)+(AR133*AR134)+(AW133*AW134))*10</f>
        <v>0</v>
      </c>
      <c r="BE133" s="110">
        <f aca="true" t="shared" si="344" ref="BE133">((E133*E134)+(J133*J134)+(O133*O134)+(T133*T134)+(Y133*Y134)+(AD133*AD134)+(AI134*AI133)+(AN133*AN134)+(AS133*AS134)+(AX133*AX134))*10</f>
        <v>0</v>
      </c>
      <c r="BF133" s="110">
        <f aca="true" t="shared" si="345" ref="BF133">((F133*F134)+(K133*K134)+(P133*P134)+(U133*U134)+(Z133*Z134)+(AE133*AE134)+(AJ134*AJ133)+(AO133*AO134)+(AT133*AT134)+(AY133*AY134))*10</f>
        <v>0</v>
      </c>
    </row>
    <row r="134" spans="1:58" ht="15.75" thickBot="1">
      <c r="A134" s="94"/>
      <c r="B134" s="5">
        <f>'Subdecision matrices'!$S$12</f>
        <v>0.1</v>
      </c>
      <c r="C134" s="5">
        <f>'Subdecision matrices'!$S$13</f>
        <v>0.1</v>
      </c>
      <c r="D134" s="5">
        <f>'Subdecision matrices'!$S$14</f>
        <v>0.1</v>
      </c>
      <c r="E134" s="5">
        <f>'Subdecision matrices'!$S$15</f>
        <v>0.1</v>
      </c>
      <c r="F134" s="5">
        <f>'Subdecision matrices'!$S$16</f>
        <v>0.1</v>
      </c>
      <c r="G134" s="5">
        <f>'Subdecision matrices'!$T$12</f>
        <v>0.1</v>
      </c>
      <c r="H134" s="5">
        <f>'Subdecision matrices'!$T$13</f>
        <v>0.1</v>
      </c>
      <c r="I134" s="5">
        <f>'Subdecision matrices'!$T$14</f>
        <v>0.1</v>
      </c>
      <c r="J134" s="5">
        <f>'Subdecision matrices'!$T$15</f>
        <v>0.1</v>
      </c>
      <c r="K134" s="5">
        <f>'Subdecision matrices'!$T$16</f>
        <v>0.1</v>
      </c>
      <c r="L134" s="5">
        <f>'Subdecision matrices'!$U$12</f>
        <v>0.05</v>
      </c>
      <c r="M134" s="5">
        <f>'Subdecision matrices'!$U$13</f>
        <v>0.05</v>
      </c>
      <c r="N134" s="5">
        <f>'Subdecision matrices'!$U$14</f>
        <v>0.05</v>
      </c>
      <c r="O134" s="5">
        <f>'Subdecision matrices'!$U$15</f>
        <v>0.05</v>
      </c>
      <c r="P134" s="5">
        <f>'Subdecision matrices'!$U$16</f>
        <v>0.05</v>
      </c>
      <c r="Q134" s="5">
        <f>'Subdecision matrices'!$V$12</f>
        <v>0.1</v>
      </c>
      <c r="R134" s="5">
        <f>'Subdecision matrices'!$V$13</f>
        <v>0.1</v>
      </c>
      <c r="S134" s="5">
        <f>'Subdecision matrices'!$V$14</f>
        <v>0.1</v>
      </c>
      <c r="T134" s="5">
        <f>'Subdecision matrices'!$V$15</f>
        <v>0.1</v>
      </c>
      <c r="U134" s="5">
        <f>'Subdecision matrices'!$V$16</f>
        <v>0.1</v>
      </c>
      <c r="V134" s="5">
        <f>'Subdecision matrices'!$W$12</f>
        <v>0.1</v>
      </c>
      <c r="W134" s="5">
        <f>'Subdecision matrices'!$W$13</f>
        <v>0.1</v>
      </c>
      <c r="X134" s="5">
        <f>'Subdecision matrices'!$W$14</f>
        <v>0.1</v>
      </c>
      <c r="Y134" s="5">
        <f>'Subdecision matrices'!$W$15</f>
        <v>0.1</v>
      </c>
      <c r="Z134" s="5">
        <f>'Subdecision matrices'!$W$16</f>
        <v>0.1</v>
      </c>
      <c r="AA134" s="5">
        <f>'Subdecision matrices'!$X$12</f>
        <v>0.05</v>
      </c>
      <c r="AB134" s="5">
        <f>'Subdecision matrices'!$X$13</f>
        <v>0.1</v>
      </c>
      <c r="AC134" s="5">
        <f>'Subdecision matrices'!$X$14</f>
        <v>0.1</v>
      </c>
      <c r="AD134" s="5">
        <f>'Subdecision matrices'!$X$15</f>
        <v>0.1</v>
      </c>
      <c r="AE134" s="5">
        <f>'Subdecision matrices'!$X$16</f>
        <v>0.1</v>
      </c>
      <c r="AF134" s="5">
        <f>'Subdecision matrices'!$Y$12</f>
        <v>0.1</v>
      </c>
      <c r="AG134" s="5">
        <f>'Subdecision matrices'!$Y$13</f>
        <v>0.1</v>
      </c>
      <c r="AH134" s="5">
        <f>'Subdecision matrices'!$Y$14</f>
        <v>0.1</v>
      </c>
      <c r="AI134" s="5">
        <f>'Subdecision matrices'!$Y$15</f>
        <v>0.05</v>
      </c>
      <c r="AJ134" s="5">
        <f>'Subdecision matrices'!$Y$16</f>
        <v>0.05</v>
      </c>
      <c r="AK134" s="5">
        <f>'Subdecision matrices'!$Z$12</f>
        <v>0.15</v>
      </c>
      <c r="AL134" s="5">
        <f>'Subdecision matrices'!$Z$13</f>
        <v>0.15</v>
      </c>
      <c r="AM134" s="5">
        <f>'Subdecision matrices'!$Z$14</f>
        <v>0.15</v>
      </c>
      <c r="AN134" s="5">
        <f>'Subdecision matrices'!$Z$15</f>
        <v>0.15</v>
      </c>
      <c r="AO134" s="5">
        <f>'Subdecision matrices'!$Z$16</f>
        <v>0.15</v>
      </c>
      <c r="AP134" s="5">
        <f>'Subdecision matrices'!$AA$12</f>
        <v>0.1</v>
      </c>
      <c r="AQ134" s="5">
        <f>'Subdecision matrices'!$AA$13</f>
        <v>0.1</v>
      </c>
      <c r="AR134" s="5">
        <f>'Subdecision matrices'!$AA$14</f>
        <v>0.1</v>
      </c>
      <c r="AS134" s="5">
        <f>'Subdecision matrices'!$AA$15</f>
        <v>0.1</v>
      </c>
      <c r="AT134" s="5">
        <f>'Subdecision matrices'!$AA$16</f>
        <v>0.15</v>
      </c>
      <c r="AU134" s="5">
        <f>'Subdecision matrices'!$AB$12</f>
        <v>0.15</v>
      </c>
      <c r="AV134" s="5">
        <f>'Subdecision matrices'!$AB$13</f>
        <v>0.1</v>
      </c>
      <c r="AW134" s="5">
        <f>'Subdecision matrices'!$AB$14</f>
        <v>0.1</v>
      </c>
      <c r="AX134" s="5">
        <f>'Subdecision matrices'!$AB$15</f>
        <v>0.15</v>
      </c>
      <c r="AY134" s="5">
        <f>'Subdecision matrices'!$AB$16</f>
        <v>0.1</v>
      </c>
      <c r="AZ134" s="3">
        <f aca="true" t="shared" si="346" ref="AZ134">SUM(L134:AY134)</f>
        <v>4</v>
      </c>
      <c r="BA134" s="3"/>
      <c r="BB134" s="111"/>
      <c r="BC134" s="111"/>
      <c r="BD134" s="111"/>
      <c r="BE134" s="111"/>
      <c r="BF134" s="111"/>
    </row>
    <row r="135" spans="1:58" ht="15">
      <c r="A135" s="94">
        <v>65</v>
      </c>
      <c r="B135" s="30">
        <f>_xlfn.IFERROR(VLOOKUP(Prioritization!G76,'Subdecision matrices'!$B$7:$C$8,2,TRUE),0)</f>
        <v>0</v>
      </c>
      <c r="C135" s="30">
        <f>_xlfn.IFERROR(VLOOKUP(Prioritization!G76,'Subdecision matrices'!$B$7:$D$8,3,TRUE),0)</f>
        <v>0</v>
      </c>
      <c r="D135" s="30">
        <f>_xlfn.IFERROR(VLOOKUP(Prioritization!G76,'Subdecision matrices'!$B$7:$E$8,4,TRUE),0)</f>
        <v>0</v>
      </c>
      <c r="E135" s="30">
        <f>_xlfn.IFERROR(VLOOKUP(Prioritization!G76,'Subdecision matrices'!$B$7:$F$8,5,TRUE),0)</f>
        <v>0</v>
      </c>
      <c r="F135" s="30">
        <f>_xlfn.IFERROR(VLOOKUP(Prioritization!G76,'Subdecision matrices'!$B$7:$G$8,6,TRUE),0)</f>
        <v>0</v>
      </c>
      <c r="G135" s="30">
        <f>VLOOKUP(Prioritization!H76,'Subdecision matrices'!$B$12:$C$19,2,TRUE)</f>
        <v>0</v>
      </c>
      <c r="H135" s="30">
        <f>VLOOKUP(Prioritization!H76,'Subdecision matrices'!$B$12:$D$19,3,TRUE)</f>
        <v>0</v>
      </c>
      <c r="I135" s="30">
        <f>VLOOKUP(Prioritization!H76,'Subdecision matrices'!$B$12:$E$19,4,TRUE)</f>
        <v>0</v>
      </c>
      <c r="J135" s="30">
        <f>VLOOKUP(Prioritization!H76,'Subdecision matrices'!$B$12:$F$19,5,TRUE)</f>
        <v>0</v>
      </c>
      <c r="K135" s="30">
        <f>VLOOKUP(Prioritization!H76,'Subdecision matrices'!$B$12:$G$19,6,TRUE)</f>
        <v>0</v>
      </c>
      <c r="L135" s="2">
        <f>_xlfn.IFERROR(INDEX('Subdecision matrices'!$C$23:$G$27,MATCH(Prioritization!I76,'Subdecision matrices'!$B$23:$B$27,0),MATCH('CalcEng 2'!$L$6,'Subdecision matrices'!$C$22:$G$22,0)),0)</f>
        <v>0</v>
      </c>
      <c r="M135" s="2">
        <f>_xlfn.IFERROR(INDEX('Subdecision matrices'!$C$23:$G$27,MATCH(Prioritization!I76,'Subdecision matrices'!$B$23:$B$27,0),MATCH('CalcEng 2'!$M$6,'Subdecision matrices'!$C$30:$G$30,0)),0)</f>
        <v>0</v>
      </c>
      <c r="N135" s="2">
        <f>_xlfn.IFERROR(INDEX('Subdecision matrices'!$C$23:$G$27,MATCH(Prioritization!I76,'Subdecision matrices'!$B$23:$B$27,0),MATCH('CalcEng 2'!$N$6,'Subdecision matrices'!$C$22:$G$22,0)),0)</f>
        <v>0</v>
      </c>
      <c r="O135" s="2">
        <f>_xlfn.IFERROR(INDEX('Subdecision matrices'!$C$23:$G$27,MATCH(Prioritization!I76,'Subdecision matrices'!$B$23:$B$27,0),MATCH('CalcEng 2'!$O$6,'Subdecision matrices'!$C$22:$G$22,0)),0)</f>
        <v>0</v>
      </c>
      <c r="P135" s="2">
        <f>_xlfn.IFERROR(INDEX('Subdecision matrices'!$C$23:$G$27,MATCH(Prioritization!I76,'Subdecision matrices'!$B$23:$B$27,0),MATCH('CalcEng 2'!$P$6,'Subdecision matrices'!$C$22:$G$22,0)),0)</f>
        <v>0</v>
      </c>
      <c r="Q135" s="2">
        <f>_xlfn.IFERROR(INDEX('Subdecision matrices'!$C$31:$G$33,MATCH(Prioritization!J76,'Subdecision matrices'!$B$31:$B$33,0),MATCH('CalcEng 2'!$Q$6,'Subdecision matrices'!$C$30:$G$30,0)),0)</f>
        <v>0</v>
      </c>
      <c r="R135" s="2">
        <f>_xlfn.IFERROR(INDEX('Subdecision matrices'!$C$31:$G$33,MATCH(Prioritization!J76,'Subdecision matrices'!$B$31:$B$33,0),MATCH('CalcEng 2'!$R$6,'Subdecision matrices'!$C$30:$G$30,0)),0)</f>
        <v>0</v>
      </c>
      <c r="S135" s="2">
        <f>_xlfn.IFERROR(INDEX('Subdecision matrices'!$C$31:$G$33,MATCH(Prioritization!J76,'Subdecision matrices'!$B$31:$B$33,0),MATCH('CalcEng 2'!$S$6,'Subdecision matrices'!$C$30:$G$30,0)),0)</f>
        <v>0</v>
      </c>
      <c r="T135" s="2">
        <f>_xlfn.IFERROR(INDEX('Subdecision matrices'!$C$31:$G$33,MATCH(Prioritization!J76,'Subdecision matrices'!$B$31:$B$33,0),MATCH('CalcEng 2'!$T$6,'Subdecision matrices'!$C$30:$G$30,0)),0)</f>
        <v>0</v>
      </c>
      <c r="U135" s="2">
        <f>_xlfn.IFERROR(INDEX('Subdecision matrices'!$C$31:$G$33,MATCH(Prioritization!J76,'Subdecision matrices'!$B$31:$B$33,0),MATCH('CalcEng 2'!$U$6,'Subdecision matrices'!$C$30:$G$30,0)),0)</f>
        <v>0</v>
      </c>
      <c r="V135" s="2">
        <f>_xlfn.IFERROR(VLOOKUP(Prioritization!K76,'Subdecision matrices'!$A$37:$C$41,3,TRUE),0)</f>
        <v>0</v>
      </c>
      <c r="W135" s="2">
        <f>_xlfn.IFERROR(VLOOKUP(Prioritization!K76,'Subdecision matrices'!$A$37:$D$41,4),0)</f>
        <v>0</v>
      </c>
      <c r="X135" s="2">
        <f>_xlfn.IFERROR(VLOOKUP(Prioritization!K76,'Subdecision matrices'!$A$37:$E$41,5),0)</f>
        <v>0</v>
      </c>
      <c r="Y135" s="2">
        <f>_xlfn.IFERROR(VLOOKUP(Prioritization!K76,'Subdecision matrices'!$A$37:$F$41,6),0)</f>
        <v>0</v>
      </c>
      <c r="Z135" s="2">
        <f>_xlfn.IFERROR(VLOOKUP(Prioritization!K76,'Subdecision matrices'!$A$37:$G$41,7),0)</f>
        <v>0</v>
      </c>
      <c r="AA135" s="2">
        <f>_xlfn.IFERROR(INDEX('Subdecision matrices'!$K$8:$O$11,MATCH(Prioritization!L76,'Subdecision matrices'!$J$8:$J$11,0),MATCH('CalcEng 2'!$AA$6,'Subdecision matrices'!$K$7:$O$7,0)),0)</f>
        <v>0</v>
      </c>
      <c r="AB135" s="2">
        <f>_xlfn.IFERROR(INDEX('Subdecision matrices'!$K$8:$O$11,MATCH(Prioritization!L76,'Subdecision matrices'!$J$8:$J$11,0),MATCH('CalcEng 2'!$AB$6,'Subdecision matrices'!$K$7:$O$7,0)),0)</f>
        <v>0</v>
      </c>
      <c r="AC135" s="2">
        <f>_xlfn.IFERROR(INDEX('Subdecision matrices'!$K$8:$O$11,MATCH(Prioritization!L76,'Subdecision matrices'!$J$8:$J$11,0),MATCH('CalcEng 2'!$AC$6,'Subdecision matrices'!$K$7:$O$7,0)),0)</f>
        <v>0</v>
      </c>
      <c r="AD135" s="2">
        <f>_xlfn.IFERROR(INDEX('Subdecision matrices'!$K$8:$O$11,MATCH(Prioritization!L76,'Subdecision matrices'!$J$8:$J$11,0),MATCH('CalcEng 2'!$AD$6,'Subdecision matrices'!$K$7:$O$7,0)),0)</f>
        <v>0</v>
      </c>
      <c r="AE135" s="2">
        <f>_xlfn.IFERROR(INDEX('Subdecision matrices'!$K$8:$O$11,MATCH(Prioritization!L76,'Subdecision matrices'!$J$8:$J$11,0),MATCH('CalcEng 2'!$AE$6,'Subdecision matrices'!$K$7:$O$7,0)),0)</f>
        <v>0</v>
      </c>
      <c r="AF135" s="2">
        <f>_xlfn.IFERROR(VLOOKUP(Prioritization!M76,'Subdecision matrices'!$I$15:$K$17,3,TRUE),0)</f>
        <v>0</v>
      </c>
      <c r="AG135" s="2">
        <f>_xlfn.IFERROR(VLOOKUP(Prioritization!M76,'Subdecision matrices'!$I$15:$L$17,4,TRUE),0)</f>
        <v>0</v>
      </c>
      <c r="AH135" s="2">
        <f>_xlfn.IFERROR(VLOOKUP(Prioritization!M76,'Subdecision matrices'!$I$15:$M$17,5,TRUE),0)</f>
        <v>0</v>
      </c>
      <c r="AI135" s="2">
        <f>_xlfn.IFERROR(VLOOKUP(Prioritization!M76,'Subdecision matrices'!$I$15:$N$17,6,TRUE),0)</f>
        <v>0</v>
      </c>
      <c r="AJ135" s="2">
        <f>_xlfn.IFERROR(VLOOKUP(Prioritization!M76,'Subdecision matrices'!$I$15:$O$17,7,TRUE),0)</f>
        <v>0</v>
      </c>
      <c r="AK135" s="2">
        <f>_xlfn.IFERROR(INDEX('Subdecision matrices'!$K$22:$O$24,MATCH(Prioritization!N76,'Subdecision matrices'!$J$22:$J$24,0),MATCH($AK$6,'Subdecision matrices'!$K$21:$O$21,0)),0)</f>
        <v>0</v>
      </c>
      <c r="AL135" s="2">
        <f>_xlfn.IFERROR(INDEX('Subdecision matrices'!$K$22:$O$24,MATCH(Prioritization!N76,'Subdecision matrices'!$J$22:$J$24,0),MATCH($AL$6,'Subdecision matrices'!$K$21:$O$21,0)),0)</f>
        <v>0</v>
      </c>
      <c r="AM135" s="2">
        <f>_xlfn.IFERROR(INDEX('Subdecision matrices'!$K$22:$O$24,MATCH(Prioritization!N76,'Subdecision matrices'!$J$22:$J$24,0),MATCH($AM$6,'Subdecision matrices'!$K$21:$O$21,0)),0)</f>
        <v>0</v>
      </c>
      <c r="AN135" s="2">
        <f>_xlfn.IFERROR(INDEX('Subdecision matrices'!$K$22:$O$24,MATCH(Prioritization!N76,'Subdecision matrices'!$J$22:$J$24,0),MATCH($AN$6,'Subdecision matrices'!$K$21:$O$21,0)),0)</f>
        <v>0</v>
      </c>
      <c r="AO135" s="2">
        <f>_xlfn.IFERROR(INDEX('Subdecision matrices'!$K$22:$O$24,MATCH(Prioritization!N76,'Subdecision matrices'!$J$22:$J$24,0),MATCH($AO$6,'Subdecision matrices'!$K$21:$O$21,0)),0)</f>
        <v>0</v>
      </c>
      <c r="AP135" s="2">
        <f>_xlfn.IFERROR(INDEX('Subdecision matrices'!$K$27:$O$30,MATCH(Prioritization!O76,'Subdecision matrices'!$J$27:$J$30,0),MATCH('CalcEng 2'!$AP$6,'Subdecision matrices'!$K$27:$O$27,0)),0)</f>
        <v>0</v>
      </c>
      <c r="AQ135" s="2">
        <f>_xlfn.IFERROR(INDEX('Subdecision matrices'!$K$27:$O$30,MATCH(Prioritization!O76,'Subdecision matrices'!$J$27:$J$30,0),MATCH('CalcEng 2'!$AQ$6,'Subdecision matrices'!$K$27:$O$27,0)),0)</f>
        <v>0</v>
      </c>
      <c r="AR135" s="2">
        <f>_xlfn.IFERROR(INDEX('Subdecision matrices'!$K$27:$O$30,MATCH(Prioritization!O76,'Subdecision matrices'!$J$27:$J$30,0),MATCH('CalcEng 2'!$AR$6,'Subdecision matrices'!$K$27:$O$27,0)),0)</f>
        <v>0</v>
      </c>
      <c r="AS135" s="2">
        <f>_xlfn.IFERROR(INDEX('Subdecision matrices'!$K$27:$O$30,MATCH(Prioritization!O76,'Subdecision matrices'!$J$27:$J$30,0),MATCH('CalcEng 2'!$AS$6,'Subdecision matrices'!$K$27:$O$27,0)),0)</f>
        <v>0</v>
      </c>
      <c r="AT135" s="2">
        <f>_xlfn.IFERROR(INDEX('Subdecision matrices'!$K$27:$O$30,MATCH(Prioritization!O76,'Subdecision matrices'!$J$27:$J$30,0),MATCH('CalcEng 2'!$AT$6,'Subdecision matrices'!$K$27:$O$27,0)),0)</f>
        <v>0</v>
      </c>
      <c r="AU135" s="2">
        <f>_xlfn.IFERROR(INDEX('Subdecision matrices'!$K$34:$O$36,MATCH(Prioritization!P76,'Subdecision matrices'!$J$34:$J$36,0),MATCH('CalcEng 2'!$AU$6,'Subdecision matrices'!$K$33:$O$33,0)),0)</f>
        <v>0</v>
      </c>
      <c r="AV135" s="2">
        <f>_xlfn.IFERROR(INDEX('Subdecision matrices'!$K$34:$O$36,MATCH(Prioritization!P76,'Subdecision matrices'!$J$34:$J$36,0),MATCH('CalcEng 2'!$AV$6,'Subdecision matrices'!$K$33:$O$33,0)),0)</f>
        <v>0</v>
      </c>
      <c r="AW135" s="2">
        <f>_xlfn.IFERROR(INDEX('Subdecision matrices'!$K$34:$O$36,MATCH(Prioritization!P76,'Subdecision matrices'!$J$34:$J$36,0),MATCH('CalcEng 2'!$AW$6,'Subdecision matrices'!$K$33:$O$33,0)),0)</f>
        <v>0</v>
      </c>
      <c r="AX135" s="2">
        <f>_xlfn.IFERROR(INDEX('Subdecision matrices'!$K$34:$O$36,MATCH(Prioritization!P76,'Subdecision matrices'!$J$34:$J$36,0),MATCH('CalcEng 2'!$AX$6,'Subdecision matrices'!$K$33:$O$33,0)),0)</f>
        <v>0</v>
      </c>
      <c r="AY135" s="2">
        <f>_xlfn.IFERROR(INDEX('Subdecision matrices'!$K$34:$O$36,MATCH(Prioritization!P76,'Subdecision matrices'!$J$34:$J$36,0),MATCH('CalcEng 2'!$AY$6,'Subdecision matrices'!$K$33:$O$33,0)),0)</f>
        <v>0</v>
      </c>
      <c r="AZ135" s="2"/>
      <c r="BA135" s="2"/>
      <c r="BB135" s="110">
        <f>((B135*B136)+(G135*G136)+(L135*L136)+(Q135*Q136)+(V135*V136)+(AA135*AA136)+(AF136*AF135)+(AK135*AK136)+(AP135*AP136)+(AU135*AU136))*10</f>
        <v>0</v>
      </c>
      <c r="BC135" s="110">
        <f aca="true" t="shared" si="347" ref="BC135">((C135*C136)+(H135*H136)+(M135*M136)+(R135*R136)+(W135*W136)+(AB135*AB136)+(AG136*AG135)+(AL135*AL136)+(AQ135*AQ136)+(AV135*AV136))*10</f>
        <v>0</v>
      </c>
      <c r="BD135" s="110">
        <f aca="true" t="shared" si="348" ref="BD135">((D135*D136)+(I135*I136)+(N135*N136)+(S135*S136)+(X135*X136)+(AC135*AC136)+(AH136*AH135)+(AM135*AM136)+(AR135*AR136)+(AW135*AW136))*10</f>
        <v>0</v>
      </c>
      <c r="BE135" s="110">
        <f aca="true" t="shared" si="349" ref="BE135">((E135*E136)+(J135*J136)+(O135*O136)+(T135*T136)+(Y135*Y136)+(AD135*AD136)+(AI136*AI135)+(AN135*AN136)+(AS135*AS136)+(AX135*AX136))*10</f>
        <v>0</v>
      </c>
      <c r="BF135" s="110">
        <f aca="true" t="shared" si="350" ref="BF135">((F135*F136)+(K135*K136)+(P135*P136)+(U135*U136)+(Z135*Z136)+(AE135*AE136)+(AJ136*AJ135)+(AO135*AO136)+(AT135*AT136)+(AY135*AY136))*10</f>
        <v>0</v>
      </c>
    </row>
    <row r="136" spans="1:58" ht="15.75" thickBot="1">
      <c r="A136" s="94"/>
      <c r="B136" s="5">
        <f>'Subdecision matrices'!$S$12</f>
        <v>0.1</v>
      </c>
      <c r="C136" s="5">
        <f>'Subdecision matrices'!$S$13</f>
        <v>0.1</v>
      </c>
      <c r="D136" s="5">
        <f>'Subdecision matrices'!$S$14</f>
        <v>0.1</v>
      </c>
      <c r="E136" s="5">
        <f>'Subdecision matrices'!$S$15</f>
        <v>0.1</v>
      </c>
      <c r="F136" s="5">
        <f>'Subdecision matrices'!$S$16</f>
        <v>0.1</v>
      </c>
      <c r="G136" s="5">
        <f>'Subdecision matrices'!$T$12</f>
        <v>0.1</v>
      </c>
      <c r="H136" s="5">
        <f>'Subdecision matrices'!$T$13</f>
        <v>0.1</v>
      </c>
      <c r="I136" s="5">
        <f>'Subdecision matrices'!$T$14</f>
        <v>0.1</v>
      </c>
      <c r="J136" s="5">
        <f>'Subdecision matrices'!$T$15</f>
        <v>0.1</v>
      </c>
      <c r="K136" s="5">
        <f>'Subdecision matrices'!$T$16</f>
        <v>0.1</v>
      </c>
      <c r="L136" s="5">
        <f>'Subdecision matrices'!$U$12</f>
        <v>0.05</v>
      </c>
      <c r="M136" s="5">
        <f>'Subdecision matrices'!$U$13</f>
        <v>0.05</v>
      </c>
      <c r="N136" s="5">
        <f>'Subdecision matrices'!$U$14</f>
        <v>0.05</v>
      </c>
      <c r="O136" s="5">
        <f>'Subdecision matrices'!$U$15</f>
        <v>0.05</v>
      </c>
      <c r="P136" s="5">
        <f>'Subdecision matrices'!$U$16</f>
        <v>0.05</v>
      </c>
      <c r="Q136" s="5">
        <f>'Subdecision matrices'!$V$12</f>
        <v>0.1</v>
      </c>
      <c r="R136" s="5">
        <f>'Subdecision matrices'!$V$13</f>
        <v>0.1</v>
      </c>
      <c r="S136" s="5">
        <f>'Subdecision matrices'!$V$14</f>
        <v>0.1</v>
      </c>
      <c r="T136" s="5">
        <f>'Subdecision matrices'!$V$15</f>
        <v>0.1</v>
      </c>
      <c r="U136" s="5">
        <f>'Subdecision matrices'!$V$16</f>
        <v>0.1</v>
      </c>
      <c r="V136" s="5">
        <f>'Subdecision matrices'!$W$12</f>
        <v>0.1</v>
      </c>
      <c r="W136" s="5">
        <f>'Subdecision matrices'!$W$13</f>
        <v>0.1</v>
      </c>
      <c r="X136" s="5">
        <f>'Subdecision matrices'!$W$14</f>
        <v>0.1</v>
      </c>
      <c r="Y136" s="5">
        <f>'Subdecision matrices'!$W$15</f>
        <v>0.1</v>
      </c>
      <c r="Z136" s="5">
        <f>'Subdecision matrices'!$W$16</f>
        <v>0.1</v>
      </c>
      <c r="AA136" s="5">
        <f>'Subdecision matrices'!$X$12</f>
        <v>0.05</v>
      </c>
      <c r="AB136" s="5">
        <f>'Subdecision matrices'!$X$13</f>
        <v>0.1</v>
      </c>
      <c r="AC136" s="5">
        <f>'Subdecision matrices'!$X$14</f>
        <v>0.1</v>
      </c>
      <c r="AD136" s="5">
        <f>'Subdecision matrices'!$X$15</f>
        <v>0.1</v>
      </c>
      <c r="AE136" s="5">
        <f>'Subdecision matrices'!$X$16</f>
        <v>0.1</v>
      </c>
      <c r="AF136" s="5">
        <f>'Subdecision matrices'!$Y$12</f>
        <v>0.1</v>
      </c>
      <c r="AG136" s="5">
        <f>'Subdecision matrices'!$Y$13</f>
        <v>0.1</v>
      </c>
      <c r="AH136" s="5">
        <f>'Subdecision matrices'!$Y$14</f>
        <v>0.1</v>
      </c>
      <c r="AI136" s="5">
        <f>'Subdecision matrices'!$Y$15</f>
        <v>0.05</v>
      </c>
      <c r="AJ136" s="5">
        <f>'Subdecision matrices'!$Y$16</f>
        <v>0.05</v>
      </c>
      <c r="AK136" s="5">
        <f>'Subdecision matrices'!$Z$12</f>
        <v>0.15</v>
      </c>
      <c r="AL136" s="5">
        <f>'Subdecision matrices'!$Z$13</f>
        <v>0.15</v>
      </c>
      <c r="AM136" s="5">
        <f>'Subdecision matrices'!$Z$14</f>
        <v>0.15</v>
      </c>
      <c r="AN136" s="5">
        <f>'Subdecision matrices'!$Z$15</f>
        <v>0.15</v>
      </c>
      <c r="AO136" s="5">
        <f>'Subdecision matrices'!$Z$16</f>
        <v>0.15</v>
      </c>
      <c r="AP136" s="5">
        <f>'Subdecision matrices'!$AA$12</f>
        <v>0.1</v>
      </c>
      <c r="AQ136" s="5">
        <f>'Subdecision matrices'!$AA$13</f>
        <v>0.1</v>
      </c>
      <c r="AR136" s="5">
        <f>'Subdecision matrices'!$AA$14</f>
        <v>0.1</v>
      </c>
      <c r="AS136" s="5">
        <f>'Subdecision matrices'!$AA$15</f>
        <v>0.1</v>
      </c>
      <c r="AT136" s="5">
        <f>'Subdecision matrices'!$AA$16</f>
        <v>0.15</v>
      </c>
      <c r="AU136" s="5">
        <f>'Subdecision matrices'!$AB$12</f>
        <v>0.15</v>
      </c>
      <c r="AV136" s="5">
        <f>'Subdecision matrices'!$AB$13</f>
        <v>0.1</v>
      </c>
      <c r="AW136" s="5">
        <f>'Subdecision matrices'!$AB$14</f>
        <v>0.1</v>
      </c>
      <c r="AX136" s="5">
        <f>'Subdecision matrices'!$AB$15</f>
        <v>0.15</v>
      </c>
      <c r="AY136" s="5">
        <f>'Subdecision matrices'!$AB$16</f>
        <v>0.1</v>
      </c>
      <c r="AZ136" s="3">
        <f aca="true" t="shared" si="351" ref="AZ136">SUM(L136:AY136)</f>
        <v>4</v>
      </c>
      <c r="BA136" s="3"/>
      <c r="BB136" s="111"/>
      <c r="BC136" s="111"/>
      <c r="BD136" s="111"/>
      <c r="BE136" s="111"/>
      <c r="BF136" s="111"/>
    </row>
    <row r="137" spans="1:58" ht="15">
      <c r="A137" s="94">
        <v>66</v>
      </c>
      <c r="B137" s="30">
        <f>_xlfn.IFERROR(VLOOKUP(Prioritization!G77,'Subdecision matrices'!$B$7:$C$8,2,TRUE),0)</f>
        <v>0</v>
      </c>
      <c r="C137" s="30">
        <f>_xlfn.IFERROR(VLOOKUP(Prioritization!G77,'Subdecision matrices'!$B$7:$D$8,3,TRUE),0)</f>
        <v>0</v>
      </c>
      <c r="D137" s="30">
        <f>_xlfn.IFERROR(VLOOKUP(Prioritization!G77,'Subdecision matrices'!$B$7:$E$8,4,TRUE),0)</f>
        <v>0</v>
      </c>
      <c r="E137" s="30">
        <f>_xlfn.IFERROR(VLOOKUP(Prioritization!G77,'Subdecision matrices'!$B$7:$F$8,5,TRUE),0)</f>
        <v>0</v>
      </c>
      <c r="F137" s="30">
        <f>_xlfn.IFERROR(VLOOKUP(Prioritization!G77,'Subdecision matrices'!$B$7:$G$8,6,TRUE),0)</f>
        <v>0</v>
      </c>
      <c r="G137" s="30">
        <f>VLOOKUP(Prioritization!H77,'Subdecision matrices'!$B$12:$C$19,2,TRUE)</f>
        <v>0</v>
      </c>
      <c r="H137" s="30">
        <f>VLOOKUP(Prioritization!H77,'Subdecision matrices'!$B$12:$D$19,3,TRUE)</f>
        <v>0</v>
      </c>
      <c r="I137" s="30">
        <f>VLOOKUP(Prioritization!H77,'Subdecision matrices'!$B$12:$E$19,4,TRUE)</f>
        <v>0</v>
      </c>
      <c r="J137" s="30">
        <f>VLOOKUP(Prioritization!H77,'Subdecision matrices'!$B$12:$F$19,5,TRUE)</f>
        <v>0</v>
      </c>
      <c r="K137" s="30">
        <f>VLOOKUP(Prioritization!H77,'Subdecision matrices'!$B$12:$G$19,6,TRUE)</f>
        <v>0</v>
      </c>
      <c r="L137" s="2">
        <f>_xlfn.IFERROR(INDEX('Subdecision matrices'!$C$23:$G$27,MATCH(Prioritization!I77,'Subdecision matrices'!$B$23:$B$27,0),MATCH('CalcEng 2'!$L$6,'Subdecision matrices'!$C$22:$G$22,0)),0)</f>
        <v>0</v>
      </c>
      <c r="M137" s="2">
        <f>_xlfn.IFERROR(INDEX('Subdecision matrices'!$C$23:$G$27,MATCH(Prioritization!I77,'Subdecision matrices'!$B$23:$B$27,0),MATCH('CalcEng 2'!$M$6,'Subdecision matrices'!$C$30:$G$30,0)),0)</f>
        <v>0</v>
      </c>
      <c r="N137" s="2">
        <f>_xlfn.IFERROR(INDEX('Subdecision matrices'!$C$23:$G$27,MATCH(Prioritization!I77,'Subdecision matrices'!$B$23:$B$27,0),MATCH('CalcEng 2'!$N$6,'Subdecision matrices'!$C$22:$G$22,0)),0)</f>
        <v>0</v>
      </c>
      <c r="O137" s="2">
        <f>_xlfn.IFERROR(INDEX('Subdecision matrices'!$C$23:$G$27,MATCH(Prioritization!I77,'Subdecision matrices'!$B$23:$B$27,0),MATCH('CalcEng 2'!$O$6,'Subdecision matrices'!$C$22:$G$22,0)),0)</f>
        <v>0</v>
      </c>
      <c r="P137" s="2">
        <f>_xlfn.IFERROR(INDEX('Subdecision matrices'!$C$23:$G$27,MATCH(Prioritization!I77,'Subdecision matrices'!$B$23:$B$27,0),MATCH('CalcEng 2'!$P$6,'Subdecision matrices'!$C$22:$G$22,0)),0)</f>
        <v>0</v>
      </c>
      <c r="Q137" s="2">
        <f>_xlfn.IFERROR(INDEX('Subdecision matrices'!$C$31:$G$33,MATCH(Prioritization!J77,'Subdecision matrices'!$B$31:$B$33,0),MATCH('CalcEng 2'!$Q$6,'Subdecision matrices'!$C$30:$G$30,0)),0)</f>
        <v>0</v>
      </c>
      <c r="R137" s="2">
        <f>_xlfn.IFERROR(INDEX('Subdecision matrices'!$C$31:$G$33,MATCH(Prioritization!J77,'Subdecision matrices'!$B$31:$B$33,0),MATCH('CalcEng 2'!$R$6,'Subdecision matrices'!$C$30:$G$30,0)),0)</f>
        <v>0</v>
      </c>
      <c r="S137" s="2">
        <f>_xlfn.IFERROR(INDEX('Subdecision matrices'!$C$31:$G$33,MATCH(Prioritization!J77,'Subdecision matrices'!$B$31:$B$33,0),MATCH('CalcEng 2'!$S$6,'Subdecision matrices'!$C$30:$G$30,0)),0)</f>
        <v>0</v>
      </c>
      <c r="T137" s="2">
        <f>_xlfn.IFERROR(INDEX('Subdecision matrices'!$C$31:$G$33,MATCH(Prioritization!J77,'Subdecision matrices'!$B$31:$B$33,0),MATCH('CalcEng 2'!$T$6,'Subdecision matrices'!$C$30:$G$30,0)),0)</f>
        <v>0</v>
      </c>
      <c r="U137" s="2">
        <f>_xlfn.IFERROR(INDEX('Subdecision matrices'!$C$31:$G$33,MATCH(Prioritization!J77,'Subdecision matrices'!$B$31:$B$33,0),MATCH('CalcEng 2'!$U$6,'Subdecision matrices'!$C$30:$G$30,0)),0)</f>
        <v>0</v>
      </c>
      <c r="V137" s="2">
        <f>_xlfn.IFERROR(VLOOKUP(Prioritization!K77,'Subdecision matrices'!$A$37:$C$41,3,TRUE),0)</f>
        <v>0</v>
      </c>
      <c r="W137" s="2">
        <f>_xlfn.IFERROR(VLOOKUP(Prioritization!K77,'Subdecision matrices'!$A$37:$D$41,4),0)</f>
        <v>0</v>
      </c>
      <c r="X137" s="2">
        <f>_xlfn.IFERROR(VLOOKUP(Prioritization!K77,'Subdecision matrices'!$A$37:$E$41,5),0)</f>
        <v>0</v>
      </c>
      <c r="Y137" s="2">
        <f>_xlfn.IFERROR(VLOOKUP(Prioritization!K77,'Subdecision matrices'!$A$37:$F$41,6),0)</f>
        <v>0</v>
      </c>
      <c r="Z137" s="2">
        <f>_xlfn.IFERROR(VLOOKUP(Prioritization!K77,'Subdecision matrices'!$A$37:$G$41,7),0)</f>
        <v>0</v>
      </c>
      <c r="AA137" s="2">
        <f>_xlfn.IFERROR(INDEX('Subdecision matrices'!$K$8:$O$11,MATCH(Prioritization!L77,'Subdecision matrices'!$J$8:$J$11,0),MATCH('CalcEng 2'!$AA$6,'Subdecision matrices'!$K$7:$O$7,0)),0)</f>
        <v>0</v>
      </c>
      <c r="AB137" s="2">
        <f>_xlfn.IFERROR(INDEX('Subdecision matrices'!$K$8:$O$11,MATCH(Prioritization!L77,'Subdecision matrices'!$J$8:$J$11,0),MATCH('CalcEng 2'!$AB$6,'Subdecision matrices'!$K$7:$O$7,0)),0)</f>
        <v>0</v>
      </c>
      <c r="AC137" s="2">
        <f>_xlfn.IFERROR(INDEX('Subdecision matrices'!$K$8:$O$11,MATCH(Prioritization!L77,'Subdecision matrices'!$J$8:$J$11,0),MATCH('CalcEng 2'!$AC$6,'Subdecision matrices'!$K$7:$O$7,0)),0)</f>
        <v>0</v>
      </c>
      <c r="AD137" s="2">
        <f>_xlfn.IFERROR(INDEX('Subdecision matrices'!$K$8:$O$11,MATCH(Prioritization!L77,'Subdecision matrices'!$J$8:$J$11,0),MATCH('CalcEng 2'!$AD$6,'Subdecision matrices'!$K$7:$O$7,0)),0)</f>
        <v>0</v>
      </c>
      <c r="AE137" s="2">
        <f>_xlfn.IFERROR(INDEX('Subdecision matrices'!$K$8:$O$11,MATCH(Prioritization!L77,'Subdecision matrices'!$J$8:$J$11,0),MATCH('CalcEng 2'!$AE$6,'Subdecision matrices'!$K$7:$O$7,0)),0)</f>
        <v>0</v>
      </c>
      <c r="AF137" s="2">
        <f>_xlfn.IFERROR(VLOOKUP(Prioritization!M77,'Subdecision matrices'!$I$15:$K$17,3,TRUE),0)</f>
        <v>0</v>
      </c>
      <c r="AG137" s="2">
        <f>_xlfn.IFERROR(VLOOKUP(Prioritization!M77,'Subdecision matrices'!$I$15:$L$17,4,TRUE),0)</f>
        <v>0</v>
      </c>
      <c r="AH137" s="2">
        <f>_xlfn.IFERROR(VLOOKUP(Prioritization!M77,'Subdecision matrices'!$I$15:$M$17,5,TRUE),0)</f>
        <v>0</v>
      </c>
      <c r="AI137" s="2">
        <f>_xlfn.IFERROR(VLOOKUP(Prioritization!M77,'Subdecision matrices'!$I$15:$N$17,6,TRUE),0)</f>
        <v>0</v>
      </c>
      <c r="AJ137" s="2">
        <f>_xlfn.IFERROR(VLOOKUP(Prioritization!M77,'Subdecision matrices'!$I$15:$O$17,7,TRUE),0)</f>
        <v>0</v>
      </c>
      <c r="AK137" s="2">
        <f>_xlfn.IFERROR(INDEX('Subdecision matrices'!$K$22:$O$24,MATCH(Prioritization!N77,'Subdecision matrices'!$J$22:$J$24,0),MATCH($AK$6,'Subdecision matrices'!$K$21:$O$21,0)),0)</f>
        <v>0</v>
      </c>
      <c r="AL137" s="2">
        <f>_xlfn.IFERROR(INDEX('Subdecision matrices'!$K$22:$O$24,MATCH(Prioritization!N77,'Subdecision matrices'!$J$22:$J$24,0),MATCH($AL$6,'Subdecision matrices'!$K$21:$O$21,0)),0)</f>
        <v>0</v>
      </c>
      <c r="AM137" s="2">
        <f>_xlfn.IFERROR(INDEX('Subdecision matrices'!$K$22:$O$24,MATCH(Prioritization!N77,'Subdecision matrices'!$J$22:$J$24,0),MATCH($AM$6,'Subdecision matrices'!$K$21:$O$21,0)),0)</f>
        <v>0</v>
      </c>
      <c r="AN137" s="2">
        <f>_xlfn.IFERROR(INDEX('Subdecision matrices'!$K$22:$O$24,MATCH(Prioritization!N77,'Subdecision matrices'!$J$22:$J$24,0),MATCH($AN$6,'Subdecision matrices'!$K$21:$O$21,0)),0)</f>
        <v>0</v>
      </c>
      <c r="AO137" s="2">
        <f>_xlfn.IFERROR(INDEX('Subdecision matrices'!$K$22:$O$24,MATCH(Prioritization!N77,'Subdecision matrices'!$J$22:$J$24,0),MATCH($AO$6,'Subdecision matrices'!$K$21:$O$21,0)),0)</f>
        <v>0</v>
      </c>
      <c r="AP137" s="2">
        <f>_xlfn.IFERROR(INDEX('Subdecision matrices'!$K$27:$O$30,MATCH(Prioritization!O77,'Subdecision matrices'!$J$27:$J$30,0),MATCH('CalcEng 2'!$AP$6,'Subdecision matrices'!$K$27:$O$27,0)),0)</f>
        <v>0</v>
      </c>
      <c r="AQ137" s="2">
        <f>_xlfn.IFERROR(INDEX('Subdecision matrices'!$K$27:$O$30,MATCH(Prioritization!O77,'Subdecision matrices'!$J$27:$J$30,0),MATCH('CalcEng 2'!$AQ$6,'Subdecision matrices'!$K$27:$O$27,0)),0)</f>
        <v>0</v>
      </c>
      <c r="AR137" s="2">
        <f>_xlfn.IFERROR(INDEX('Subdecision matrices'!$K$27:$O$30,MATCH(Prioritization!O77,'Subdecision matrices'!$J$27:$J$30,0),MATCH('CalcEng 2'!$AR$6,'Subdecision matrices'!$K$27:$O$27,0)),0)</f>
        <v>0</v>
      </c>
      <c r="AS137" s="2">
        <f>_xlfn.IFERROR(INDEX('Subdecision matrices'!$K$27:$O$30,MATCH(Prioritization!O77,'Subdecision matrices'!$J$27:$J$30,0),MATCH('CalcEng 2'!$AS$6,'Subdecision matrices'!$K$27:$O$27,0)),0)</f>
        <v>0</v>
      </c>
      <c r="AT137" s="2">
        <f>_xlfn.IFERROR(INDEX('Subdecision matrices'!$K$27:$O$30,MATCH(Prioritization!O77,'Subdecision matrices'!$J$27:$J$30,0),MATCH('CalcEng 2'!$AT$6,'Subdecision matrices'!$K$27:$O$27,0)),0)</f>
        <v>0</v>
      </c>
      <c r="AU137" s="2">
        <f>_xlfn.IFERROR(INDEX('Subdecision matrices'!$K$34:$O$36,MATCH(Prioritization!P77,'Subdecision matrices'!$J$34:$J$36,0),MATCH('CalcEng 2'!$AU$6,'Subdecision matrices'!$K$33:$O$33,0)),0)</f>
        <v>0</v>
      </c>
      <c r="AV137" s="2">
        <f>_xlfn.IFERROR(INDEX('Subdecision matrices'!$K$34:$O$36,MATCH(Prioritization!P77,'Subdecision matrices'!$J$34:$J$36,0),MATCH('CalcEng 2'!$AV$6,'Subdecision matrices'!$K$33:$O$33,0)),0)</f>
        <v>0</v>
      </c>
      <c r="AW137" s="2">
        <f>_xlfn.IFERROR(INDEX('Subdecision matrices'!$K$34:$O$36,MATCH(Prioritization!P77,'Subdecision matrices'!$J$34:$J$36,0),MATCH('CalcEng 2'!$AW$6,'Subdecision matrices'!$K$33:$O$33,0)),0)</f>
        <v>0</v>
      </c>
      <c r="AX137" s="2">
        <f>_xlfn.IFERROR(INDEX('Subdecision matrices'!$K$34:$O$36,MATCH(Prioritization!P77,'Subdecision matrices'!$J$34:$J$36,0),MATCH('CalcEng 2'!$AX$6,'Subdecision matrices'!$K$33:$O$33,0)),0)</f>
        <v>0</v>
      </c>
      <c r="AY137" s="2">
        <f>_xlfn.IFERROR(INDEX('Subdecision matrices'!$K$34:$O$36,MATCH(Prioritization!P77,'Subdecision matrices'!$J$34:$J$36,0),MATCH('CalcEng 2'!$AY$6,'Subdecision matrices'!$K$33:$O$33,0)),0)</f>
        <v>0</v>
      </c>
      <c r="AZ137" s="2"/>
      <c r="BA137" s="2"/>
      <c r="BB137" s="110">
        <f>((B137*B138)+(G137*G138)+(L137*L138)+(Q137*Q138)+(V137*V138)+(AA137*AA138)+(AF138*AF137)+(AK137*AK138)+(AP137*AP138)+(AU137*AU138))*10</f>
        <v>0</v>
      </c>
      <c r="BC137" s="110">
        <f aca="true" t="shared" si="352" ref="BC137">((C137*C138)+(H137*H138)+(M137*M138)+(R137*R138)+(W137*W138)+(AB137*AB138)+(AG138*AG137)+(AL137*AL138)+(AQ137*AQ138)+(AV137*AV138))*10</f>
        <v>0</v>
      </c>
      <c r="BD137" s="110">
        <f aca="true" t="shared" si="353" ref="BD137">((D137*D138)+(I137*I138)+(N137*N138)+(S137*S138)+(X137*X138)+(AC137*AC138)+(AH138*AH137)+(AM137*AM138)+(AR137*AR138)+(AW137*AW138))*10</f>
        <v>0</v>
      </c>
      <c r="BE137" s="110">
        <f aca="true" t="shared" si="354" ref="BE137">((E137*E138)+(J137*J138)+(O137*O138)+(T137*T138)+(Y137*Y138)+(AD137*AD138)+(AI138*AI137)+(AN137*AN138)+(AS137*AS138)+(AX137*AX138))*10</f>
        <v>0</v>
      </c>
      <c r="BF137" s="110">
        <f aca="true" t="shared" si="355" ref="BF137">((F137*F138)+(K137*K138)+(P137*P138)+(U137*U138)+(Z137*Z138)+(AE137*AE138)+(AJ138*AJ137)+(AO137*AO138)+(AT137*AT138)+(AY137*AY138))*10</f>
        <v>0</v>
      </c>
    </row>
    <row r="138" spans="1:58" ht="15.75" thickBot="1">
      <c r="A138" s="94"/>
      <c r="B138" s="5">
        <f>'Subdecision matrices'!$S$12</f>
        <v>0.1</v>
      </c>
      <c r="C138" s="5">
        <f>'Subdecision matrices'!$S$13</f>
        <v>0.1</v>
      </c>
      <c r="D138" s="5">
        <f>'Subdecision matrices'!$S$14</f>
        <v>0.1</v>
      </c>
      <c r="E138" s="5">
        <f>'Subdecision matrices'!$S$15</f>
        <v>0.1</v>
      </c>
      <c r="F138" s="5">
        <f>'Subdecision matrices'!$S$16</f>
        <v>0.1</v>
      </c>
      <c r="G138" s="5">
        <f>'Subdecision matrices'!$T$12</f>
        <v>0.1</v>
      </c>
      <c r="H138" s="5">
        <f>'Subdecision matrices'!$T$13</f>
        <v>0.1</v>
      </c>
      <c r="I138" s="5">
        <f>'Subdecision matrices'!$T$14</f>
        <v>0.1</v>
      </c>
      <c r="J138" s="5">
        <f>'Subdecision matrices'!$T$15</f>
        <v>0.1</v>
      </c>
      <c r="K138" s="5">
        <f>'Subdecision matrices'!$T$16</f>
        <v>0.1</v>
      </c>
      <c r="L138" s="5">
        <f>'Subdecision matrices'!$U$12</f>
        <v>0.05</v>
      </c>
      <c r="M138" s="5">
        <f>'Subdecision matrices'!$U$13</f>
        <v>0.05</v>
      </c>
      <c r="N138" s="5">
        <f>'Subdecision matrices'!$U$14</f>
        <v>0.05</v>
      </c>
      <c r="O138" s="5">
        <f>'Subdecision matrices'!$U$15</f>
        <v>0.05</v>
      </c>
      <c r="P138" s="5">
        <f>'Subdecision matrices'!$U$16</f>
        <v>0.05</v>
      </c>
      <c r="Q138" s="5">
        <f>'Subdecision matrices'!$V$12</f>
        <v>0.1</v>
      </c>
      <c r="R138" s="5">
        <f>'Subdecision matrices'!$V$13</f>
        <v>0.1</v>
      </c>
      <c r="S138" s="5">
        <f>'Subdecision matrices'!$V$14</f>
        <v>0.1</v>
      </c>
      <c r="T138" s="5">
        <f>'Subdecision matrices'!$V$15</f>
        <v>0.1</v>
      </c>
      <c r="U138" s="5">
        <f>'Subdecision matrices'!$V$16</f>
        <v>0.1</v>
      </c>
      <c r="V138" s="5">
        <f>'Subdecision matrices'!$W$12</f>
        <v>0.1</v>
      </c>
      <c r="W138" s="5">
        <f>'Subdecision matrices'!$W$13</f>
        <v>0.1</v>
      </c>
      <c r="X138" s="5">
        <f>'Subdecision matrices'!$W$14</f>
        <v>0.1</v>
      </c>
      <c r="Y138" s="5">
        <f>'Subdecision matrices'!$W$15</f>
        <v>0.1</v>
      </c>
      <c r="Z138" s="5">
        <f>'Subdecision matrices'!$W$16</f>
        <v>0.1</v>
      </c>
      <c r="AA138" s="5">
        <f>'Subdecision matrices'!$X$12</f>
        <v>0.05</v>
      </c>
      <c r="AB138" s="5">
        <f>'Subdecision matrices'!$X$13</f>
        <v>0.1</v>
      </c>
      <c r="AC138" s="5">
        <f>'Subdecision matrices'!$X$14</f>
        <v>0.1</v>
      </c>
      <c r="AD138" s="5">
        <f>'Subdecision matrices'!$X$15</f>
        <v>0.1</v>
      </c>
      <c r="AE138" s="5">
        <f>'Subdecision matrices'!$X$16</f>
        <v>0.1</v>
      </c>
      <c r="AF138" s="5">
        <f>'Subdecision matrices'!$Y$12</f>
        <v>0.1</v>
      </c>
      <c r="AG138" s="5">
        <f>'Subdecision matrices'!$Y$13</f>
        <v>0.1</v>
      </c>
      <c r="AH138" s="5">
        <f>'Subdecision matrices'!$Y$14</f>
        <v>0.1</v>
      </c>
      <c r="AI138" s="5">
        <f>'Subdecision matrices'!$Y$15</f>
        <v>0.05</v>
      </c>
      <c r="AJ138" s="5">
        <f>'Subdecision matrices'!$Y$16</f>
        <v>0.05</v>
      </c>
      <c r="AK138" s="5">
        <f>'Subdecision matrices'!$Z$12</f>
        <v>0.15</v>
      </c>
      <c r="AL138" s="5">
        <f>'Subdecision matrices'!$Z$13</f>
        <v>0.15</v>
      </c>
      <c r="AM138" s="5">
        <f>'Subdecision matrices'!$Z$14</f>
        <v>0.15</v>
      </c>
      <c r="AN138" s="5">
        <f>'Subdecision matrices'!$Z$15</f>
        <v>0.15</v>
      </c>
      <c r="AO138" s="5">
        <f>'Subdecision matrices'!$Z$16</f>
        <v>0.15</v>
      </c>
      <c r="AP138" s="5">
        <f>'Subdecision matrices'!$AA$12</f>
        <v>0.1</v>
      </c>
      <c r="AQ138" s="5">
        <f>'Subdecision matrices'!$AA$13</f>
        <v>0.1</v>
      </c>
      <c r="AR138" s="5">
        <f>'Subdecision matrices'!$AA$14</f>
        <v>0.1</v>
      </c>
      <c r="AS138" s="5">
        <f>'Subdecision matrices'!$AA$15</f>
        <v>0.1</v>
      </c>
      <c r="AT138" s="5">
        <f>'Subdecision matrices'!$AA$16</f>
        <v>0.15</v>
      </c>
      <c r="AU138" s="5">
        <f>'Subdecision matrices'!$AB$12</f>
        <v>0.15</v>
      </c>
      <c r="AV138" s="5">
        <f>'Subdecision matrices'!$AB$13</f>
        <v>0.1</v>
      </c>
      <c r="AW138" s="5">
        <f>'Subdecision matrices'!$AB$14</f>
        <v>0.1</v>
      </c>
      <c r="AX138" s="5">
        <f>'Subdecision matrices'!$AB$15</f>
        <v>0.15</v>
      </c>
      <c r="AY138" s="5">
        <f>'Subdecision matrices'!$AB$16</f>
        <v>0.1</v>
      </c>
      <c r="AZ138" s="3">
        <f aca="true" t="shared" si="356" ref="AZ138">SUM(L138:AY138)</f>
        <v>4</v>
      </c>
      <c r="BA138" s="3"/>
      <c r="BB138" s="111"/>
      <c r="BC138" s="111"/>
      <c r="BD138" s="111"/>
      <c r="BE138" s="111"/>
      <c r="BF138" s="111"/>
    </row>
    <row r="139" spans="1:58" ht="15">
      <c r="A139" s="94">
        <v>67</v>
      </c>
      <c r="B139" s="30">
        <f>_xlfn.IFERROR(VLOOKUP(Prioritization!G78,'Subdecision matrices'!$B$7:$C$8,2,TRUE),0)</f>
        <v>0</v>
      </c>
      <c r="C139" s="30">
        <f>_xlfn.IFERROR(VLOOKUP(Prioritization!G78,'Subdecision matrices'!$B$7:$D$8,3,TRUE),0)</f>
        <v>0</v>
      </c>
      <c r="D139" s="30">
        <f>_xlfn.IFERROR(VLOOKUP(Prioritization!G78,'Subdecision matrices'!$B$7:$E$8,4,TRUE),0)</f>
        <v>0</v>
      </c>
      <c r="E139" s="30">
        <f>_xlfn.IFERROR(VLOOKUP(Prioritization!G78,'Subdecision matrices'!$B$7:$F$8,5,TRUE),0)</f>
        <v>0</v>
      </c>
      <c r="F139" s="30">
        <f>_xlfn.IFERROR(VLOOKUP(Prioritization!G78,'Subdecision matrices'!$B$7:$G$8,6,TRUE),0)</f>
        <v>0</v>
      </c>
      <c r="G139" s="30">
        <f>VLOOKUP(Prioritization!H78,'Subdecision matrices'!$B$12:$C$19,2,TRUE)</f>
        <v>0</v>
      </c>
      <c r="H139" s="30">
        <f>VLOOKUP(Prioritization!H78,'Subdecision matrices'!$B$12:$D$19,3,TRUE)</f>
        <v>0</v>
      </c>
      <c r="I139" s="30">
        <f>VLOOKUP(Prioritization!H78,'Subdecision matrices'!$B$12:$E$19,4,TRUE)</f>
        <v>0</v>
      </c>
      <c r="J139" s="30">
        <f>VLOOKUP(Prioritization!H78,'Subdecision matrices'!$B$12:$F$19,5,TRUE)</f>
        <v>0</v>
      </c>
      <c r="K139" s="30">
        <f>VLOOKUP(Prioritization!H78,'Subdecision matrices'!$B$12:$G$19,6,TRUE)</f>
        <v>0</v>
      </c>
      <c r="L139" s="2">
        <f>_xlfn.IFERROR(INDEX('Subdecision matrices'!$C$23:$G$27,MATCH(Prioritization!I78,'Subdecision matrices'!$B$23:$B$27,0),MATCH('CalcEng 2'!$L$6,'Subdecision matrices'!$C$22:$G$22,0)),0)</f>
        <v>0</v>
      </c>
      <c r="M139" s="2">
        <f>_xlfn.IFERROR(INDEX('Subdecision matrices'!$C$23:$G$27,MATCH(Prioritization!I78,'Subdecision matrices'!$B$23:$B$27,0),MATCH('CalcEng 2'!$M$6,'Subdecision matrices'!$C$30:$G$30,0)),0)</f>
        <v>0</v>
      </c>
      <c r="N139" s="2">
        <f>_xlfn.IFERROR(INDEX('Subdecision matrices'!$C$23:$G$27,MATCH(Prioritization!I78,'Subdecision matrices'!$B$23:$B$27,0),MATCH('CalcEng 2'!$N$6,'Subdecision matrices'!$C$22:$G$22,0)),0)</f>
        <v>0</v>
      </c>
      <c r="O139" s="2">
        <f>_xlfn.IFERROR(INDEX('Subdecision matrices'!$C$23:$G$27,MATCH(Prioritization!I78,'Subdecision matrices'!$B$23:$B$27,0),MATCH('CalcEng 2'!$O$6,'Subdecision matrices'!$C$22:$G$22,0)),0)</f>
        <v>0</v>
      </c>
      <c r="P139" s="2">
        <f>_xlfn.IFERROR(INDEX('Subdecision matrices'!$C$23:$G$27,MATCH(Prioritization!I78,'Subdecision matrices'!$B$23:$B$27,0),MATCH('CalcEng 2'!$P$6,'Subdecision matrices'!$C$22:$G$22,0)),0)</f>
        <v>0</v>
      </c>
      <c r="Q139" s="2">
        <f>_xlfn.IFERROR(INDEX('Subdecision matrices'!$C$31:$G$33,MATCH(Prioritization!J78,'Subdecision matrices'!$B$31:$B$33,0),MATCH('CalcEng 2'!$Q$6,'Subdecision matrices'!$C$30:$G$30,0)),0)</f>
        <v>0</v>
      </c>
      <c r="R139" s="2">
        <f>_xlfn.IFERROR(INDEX('Subdecision matrices'!$C$31:$G$33,MATCH(Prioritization!J78,'Subdecision matrices'!$B$31:$B$33,0),MATCH('CalcEng 2'!$R$6,'Subdecision matrices'!$C$30:$G$30,0)),0)</f>
        <v>0</v>
      </c>
      <c r="S139" s="2">
        <f>_xlfn.IFERROR(INDEX('Subdecision matrices'!$C$31:$G$33,MATCH(Prioritization!J78,'Subdecision matrices'!$B$31:$B$33,0),MATCH('CalcEng 2'!$S$6,'Subdecision matrices'!$C$30:$G$30,0)),0)</f>
        <v>0</v>
      </c>
      <c r="T139" s="2">
        <f>_xlfn.IFERROR(INDEX('Subdecision matrices'!$C$31:$G$33,MATCH(Prioritization!J78,'Subdecision matrices'!$B$31:$B$33,0),MATCH('CalcEng 2'!$T$6,'Subdecision matrices'!$C$30:$G$30,0)),0)</f>
        <v>0</v>
      </c>
      <c r="U139" s="2">
        <f>_xlfn.IFERROR(INDEX('Subdecision matrices'!$C$31:$G$33,MATCH(Prioritization!J78,'Subdecision matrices'!$B$31:$B$33,0),MATCH('CalcEng 2'!$U$6,'Subdecision matrices'!$C$30:$G$30,0)),0)</f>
        <v>0</v>
      </c>
      <c r="V139" s="2">
        <f>_xlfn.IFERROR(VLOOKUP(Prioritization!K78,'Subdecision matrices'!$A$37:$C$41,3,TRUE),0)</f>
        <v>0</v>
      </c>
      <c r="W139" s="2">
        <f>_xlfn.IFERROR(VLOOKUP(Prioritization!K78,'Subdecision matrices'!$A$37:$D$41,4),0)</f>
        <v>0</v>
      </c>
      <c r="X139" s="2">
        <f>_xlfn.IFERROR(VLOOKUP(Prioritization!K78,'Subdecision matrices'!$A$37:$E$41,5),0)</f>
        <v>0</v>
      </c>
      <c r="Y139" s="2">
        <f>_xlfn.IFERROR(VLOOKUP(Prioritization!K78,'Subdecision matrices'!$A$37:$F$41,6),0)</f>
        <v>0</v>
      </c>
      <c r="Z139" s="2">
        <f>_xlfn.IFERROR(VLOOKUP(Prioritization!K78,'Subdecision matrices'!$A$37:$G$41,7),0)</f>
        <v>0</v>
      </c>
      <c r="AA139" s="2">
        <f>_xlfn.IFERROR(INDEX('Subdecision matrices'!$K$8:$O$11,MATCH(Prioritization!L78,'Subdecision matrices'!$J$8:$J$11,0),MATCH('CalcEng 2'!$AA$6,'Subdecision matrices'!$K$7:$O$7,0)),0)</f>
        <v>0</v>
      </c>
      <c r="AB139" s="2">
        <f>_xlfn.IFERROR(INDEX('Subdecision matrices'!$K$8:$O$11,MATCH(Prioritization!L78,'Subdecision matrices'!$J$8:$J$11,0),MATCH('CalcEng 2'!$AB$6,'Subdecision matrices'!$K$7:$O$7,0)),0)</f>
        <v>0</v>
      </c>
      <c r="AC139" s="2">
        <f>_xlfn.IFERROR(INDEX('Subdecision matrices'!$K$8:$O$11,MATCH(Prioritization!L78,'Subdecision matrices'!$J$8:$J$11,0),MATCH('CalcEng 2'!$AC$6,'Subdecision matrices'!$K$7:$O$7,0)),0)</f>
        <v>0</v>
      </c>
      <c r="AD139" s="2">
        <f>_xlfn.IFERROR(INDEX('Subdecision matrices'!$K$8:$O$11,MATCH(Prioritization!L78,'Subdecision matrices'!$J$8:$J$11,0),MATCH('CalcEng 2'!$AD$6,'Subdecision matrices'!$K$7:$O$7,0)),0)</f>
        <v>0</v>
      </c>
      <c r="AE139" s="2">
        <f>_xlfn.IFERROR(INDEX('Subdecision matrices'!$K$8:$O$11,MATCH(Prioritization!L78,'Subdecision matrices'!$J$8:$J$11,0),MATCH('CalcEng 2'!$AE$6,'Subdecision matrices'!$K$7:$O$7,0)),0)</f>
        <v>0</v>
      </c>
      <c r="AF139" s="2">
        <f>_xlfn.IFERROR(VLOOKUP(Prioritization!M78,'Subdecision matrices'!$I$15:$K$17,3,TRUE),0)</f>
        <v>0</v>
      </c>
      <c r="AG139" s="2">
        <f>_xlfn.IFERROR(VLOOKUP(Prioritization!M78,'Subdecision matrices'!$I$15:$L$17,4,TRUE),0)</f>
        <v>0</v>
      </c>
      <c r="AH139" s="2">
        <f>_xlfn.IFERROR(VLOOKUP(Prioritization!M78,'Subdecision matrices'!$I$15:$M$17,5,TRUE),0)</f>
        <v>0</v>
      </c>
      <c r="AI139" s="2">
        <f>_xlfn.IFERROR(VLOOKUP(Prioritization!M78,'Subdecision matrices'!$I$15:$N$17,6,TRUE),0)</f>
        <v>0</v>
      </c>
      <c r="AJ139" s="2">
        <f>_xlfn.IFERROR(VLOOKUP(Prioritization!M78,'Subdecision matrices'!$I$15:$O$17,7,TRUE),0)</f>
        <v>0</v>
      </c>
      <c r="AK139" s="2">
        <f>_xlfn.IFERROR(INDEX('Subdecision matrices'!$K$22:$O$24,MATCH(Prioritization!N78,'Subdecision matrices'!$J$22:$J$24,0),MATCH($AK$6,'Subdecision matrices'!$K$21:$O$21,0)),0)</f>
        <v>0</v>
      </c>
      <c r="AL139" s="2">
        <f>_xlfn.IFERROR(INDEX('Subdecision matrices'!$K$22:$O$24,MATCH(Prioritization!N78,'Subdecision matrices'!$J$22:$J$24,0),MATCH($AL$6,'Subdecision matrices'!$K$21:$O$21,0)),0)</f>
        <v>0</v>
      </c>
      <c r="AM139" s="2">
        <f>_xlfn.IFERROR(INDEX('Subdecision matrices'!$K$22:$O$24,MATCH(Prioritization!N78,'Subdecision matrices'!$J$22:$J$24,0),MATCH($AM$6,'Subdecision matrices'!$K$21:$O$21,0)),0)</f>
        <v>0</v>
      </c>
      <c r="AN139" s="2">
        <f>_xlfn.IFERROR(INDEX('Subdecision matrices'!$K$22:$O$24,MATCH(Prioritization!N78,'Subdecision matrices'!$J$22:$J$24,0),MATCH($AN$6,'Subdecision matrices'!$K$21:$O$21,0)),0)</f>
        <v>0</v>
      </c>
      <c r="AO139" s="2">
        <f>_xlfn.IFERROR(INDEX('Subdecision matrices'!$K$22:$O$24,MATCH(Prioritization!N78,'Subdecision matrices'!$J$22:$J$24,0),MATCH($AO$6,'Subdecision matrices'!$K$21:$O$21,0)),0)</f>
        <v>0</v>
      </c>
      <c r="AP139" s="2">
        <f>_xlfn.IFERROR(INDEX('Subdecision matrices'!$K$27:$O$30,MATCH(Prioritization!O78,'Subdecision matrices'!$J$27:$J$30,0),MATCH('CalcEng 2'!$AP$6,'Subdecision matrices'!$K$27:$O$27,0)),0)</f>
        <v>0</v>
      </c>
      <c r="AQ139" s="2">
        <f>_xlfn.IFERROR(INDEX('Subdecision matrices'!$K$27:$O$30,MATCH(Prioritization!O78,'Subdecision matrices'!$J$27:$J$30,0),MATCH('CalcEng 2'!$AQ$6,'Subdecision matrices'!$K$27:$O$27,0)),0)</f>
        <v>0</v>
      </c>
      <c r="AR139" s="2">
        <f>_xlfn.IFERROR(INDEX('Subdecision matrices'!$K$27:$O$30,MATCH(Prioritization!O78,'Subdecision matrices'!$J$27:$J$30,0),MATCH('CalcEng 2'!$AR$6,'Subdecision matrices'!$K$27:$O$27,0)),0)</f>
        <v>0</v>
      </c>
      <c r="AS139" s="2">
        <f>_xlfn.IFERROR(INDEX('Subdecision matrices'!$K$27:$O$30,MATCH(Prioritization!O78,'Subdecision matrices'!$J$27:$J$30,0),MATCH('CalcEng 2'!$AS$6,'Subdecision matrices'!$K$27:$O$27,0)),0)</f>
        <v>0</v>
      </c>
      <c r="AT139" s="2">
        <f>_xlfn.IFERROR(INDEX('Subdecision matrices'!$K$27:$O$30,MATCH(Prioritization!O78,'Subdecision matrices'!$J$27:$J$30,0),MATCH('CalcEng 2'!$AT$6,'Subdecision matrices'!$K$27:$O$27,0)),0)</f>
        <v>0</v>
      </c>
      <c r="AU139" s="2">
        <f>_xlfn.IFERROR(INDEX('Subdecision matrices'!$K$34:$O$36,MATCH(Prioritization!P78,'Subdecision matrices'!$J$34:$J$36,0),MATCH('CalcEng 2'!$AU$6,'Subdecision matrices'!$K$33:$O$33,0)),0)</f>
        <v>0</v>
      </c>
      <c r="AV139" s="2">
        <f>_xlfn.IFERROR(INDEX('Subdecision matrices'!$K$34:$O$36,MATCH(Prioritization!P78,'Subdecision matrices'!$J$34:$J$36,0),MATCH('CalcEng 2'!$AV$6,'Subdecision matrices'!$K$33:$O$33,0)),0)</f>
        <v>0</v>
      </c>
      <c r="AW139" s="2">
        <f>_xlfn.IFERROR(INDEX('Subdecision matrices'!$K$34:$O$36,MATCH(Prioritization!P78,'Subdecision matrices'!$J$34:$J$36,0),MATCH('CalcEng 2'!$AW$6,'Subdecision matrices'!$K$33:$O$33,0)),0)</f>
        <v>0</v>
      </c>
      <c r="AX139" s="2">
        <f>_xlfn.IFERROR(INDEX('Subdecision matrices'!$K$34:$O$36,MATCH(Prioritization!P78,'Subdecision matrices'!$J$34:$J$36,0),MATCH('CalcEng 2'!$AX$6,'Subdecision matrices'!$K$33:$O$33,0)),0)</f>
        <v>0</v>
      </c>
      <c r="AY139" s="2">
        <f>_xlfn.IFERROR(INDEX('Subdecision matrices'!$K$34:$O$36,MATCH(Prioritization!P78,'Subdecision matrices'!$J$34:$J$36,0),MATCH('CalcEng 2'!$AY$6,'Subdecision matrices'!$K$33:$O$33,0)),0)</f>
        <v>0</v>
      </c>
      <c r="AZ139" s="2"/>
      <c r="BA139" s="2"/>
      <c r="BB139" s="110">
        <f>((B139*B140)+(G139*G140)+(L139*L140)+(Q139*Q140)+(V139*V140)+(AA139*AA140)+(AF140*AF139)+(AK139*AK140)+(AP139*AP140)+(AU139*AU140))*10</f>
        <v>0</v>
      </c>
      <c r="BC139" s="110">
        <f aca="true" t="shared" si="357" ref="BC139">((C139*C140)+(H139*H140)+(M139*M140)+(R139*R140)+(W139*W140)+(AB139*AB140)+(AG140*AG139)+(AL139*AL140)+(AQ139*AQ140)+(AV139*AV140))*10</f>
        <v>0</v>
      </c>
      <c r="BD139" s="110">
        <f aca="true" t="shared" si="358" ref="BD139">((D139*D140)+(I139*I140)+(N139*N140)+(S139*S140)+(X139*X140)+(AC139*AC140)+(AH140*AH139)+(AM139*AM140)+(AR139*AR140)+(AW139*AW140))*10</f>
        <v>0</v>
      </c>
      <c r="BE139" s="110">
        <f aca="true" t="shared" si="359" ref="BE139">((E139*E140)+(J139*J140)+(O139*O140)+(T139*T140)+(Y139*Y140)+(AD139*AD140)+(AI140*AI139)+(AN139*AN140)+(AS139*AS140)+(AX139*AX140))*10</f>
        <v>0</v>
      </c>
      <c r="BF139" s="110">
        <f aca="true" t="shared" si="360" ref="BF139">((F139*F140)+(K139*K140)+(P139*P140)+(U139*U140)+(Z139*Z140)+(AE139*AE140)+(AJ140*AJ139)+(AO139*AO140)+(AT139*AT140)+(AY139*AY140))*10</f>
        <v>0</v>
      </c>
    </row>
    <row r="140" spans="1:58" ht="15.75" thickBot="1">
      <c r="A140" s="94"/>
      <c r="B140" s="5">
        <f>'Subdecision matrices'!$S$12</f>
        <v>0.1</v>
      </c>
      <c r="C140" s="5">
        <f>'Subdecision matrices'!$S$13</f>
        <v>0.1</v>
      </c>
      <c r="D140" s="5">
        <f>'Subdecision matrices'!$S$14</f>
        <v>0.1</v>
      </c>
      <c r="E140" s="5">
        <f>'Subdecision matrices'!$S$15</f>
        <v>0.1</v>
      </c>
      <c r="F140" s="5">
        <f>'Subdecision matrices'!$S$16</f>
        <v>0.1</v>
      </c>
      <c r="G140" s="5">
        <f>'Subdecision matrices'!$T$12</f>
        <v>0.1</v>
      </c>
      <c r="H140" s="5">
        <f>'Subdecision matrices'!$T$13</f>
        <v>0.1</v>
      </c>
      <c r="I140" s="5">
        <f>'Subdecision matrices'!$T$14</f>
        <v>0.1</v>
      </c>
      <c r="J140" s="5">
        <f>'Subdecision matrices'!$T$15</f>
        <v>0.1</v>
      </c>
      <c r="K140" s="5">
        <f>'Subdecision matrices'!$T$16</f>
        <v>0.1</v>
      </c>
      <c r="L140" s="5">
        <f>'Subdecision matrices'!$U$12</f>
        <v>0.05</v>
      </c>
      <c r="M140" s="5">
        <f>'Subdecision matrices'!$U$13</f>
        <v>0.05</v>
      </c>
      <c r="N140" s="5">
        <f>'Subdecision matrices'!$U$14</f>
        <v>0.05</v>
      </c>
      <c r="O140" s="5">
        <f>'Subdecision matrices'!$U$15</f>
        <v>0.05</v>
      </c>
      <c r="P140" s="5">
        <f>'Subdecision matrices'!$U$16</f>
        <v>0.05</v>
      </c>
      <c r="Q140" s="5">
        <f>'Subdecision matrices'!$V$12</f>
        <v>0.1</v>
      </c>
      <c r="R140" s="5">
        <f>'Subdecision matrices'!$V$13</f>
        <v>0.1</v>
      </c>
      <c r="S140" s="5">
        <f>'Subdecision matrices'!$V$14</f>
        <v>0.1</v>
      </c>
      <c r="T140" s="5">
        <f>'Subdecision matrices'!$V$15</f>
        <v>0.1</v>
      </c>
      <c r="U140" s="5">
        <f>'Subdecision matrices'!$V$16</f>
        <v>0.1</v>
      </c>
      <c r="V140" s="5">
        <f>'Subdecision matrices'!$W$12</f>
        <v>0.1</v>
      </c>
      <c r="W140" s="5">
        <f>'Subdecision matrices'!$W$13</f>
        <v>0.1</v>
      </c>
      <c r="X140" s="5">
        <f>'Subdecision matrices'!$W$14</f>
        <v>0.1</v>
      </c>
      <c r="Y140" s="5">
        <f>'Subdecision matrices'!$W$15</f>
        <v>0.1</v>
      </c>
      <c r="Z140" s="5">
        <f>'Subdecision matrices'!$W$16</f>
        <v>0.1</v>
      </c>
      <c r="AA140" s="5">
        <f>'Subdecision matrices'!$X$12</f>
        <v>0.05</v>
      </c>
      <c r="AB140" s="5">
        <f>'Subdecision matrices'!$X$13</f>
        <v>0.1</v>
      </c>
      <c r="AC140" s="5">
        <f>'Subdecision matrices'!$X$14</f>
        <v>0.1</v>
      </c>
      <c r="AD140" s="5">
        <f>'Subdecision matrices'!$X$15</f>
        <v>0.1</v>
      </c>
      <c r="AE140" s="5">
        <f>'Subdecision matrices'!$X$16</f>
        <v>0.1</v>
      </c>
      <c r="AF140" s="5">
        <f>'Subdecision matrices'!$Y$12</f>
        <v>0.1</v>
      </c>
      <c r="AG140" s="5">
        <f>'Subdecision matrices'!$Y$13</f>
        <v>0.1</v>
      </c>
      <c r="AH140" s="5">
        <f>'Subdecision matrices'!$Y$14</f>
        <v>0.1</v>
      </c>
      <c r="AI140" s="5">
        <f>'Subdecision matrices'!$Y$15</f>
        <v>0.05</v>
      </c>
      <c r="AJ140" s="5">
        <f>'Subdecision matrices'!$Y$16</f>
        <v>0.05</v>
      </c>
      <c r="AK140" s="5">
        <f>'Subdecision matrices'!$Z$12</f>
        <v>0.15</v>
      </c>
      <c r="AL140" s="5">
        <f>'Subdecision matrices'!$Z$13</f>
        <v>0.15</v>
      </c>
      <c r="AM140" s="5">
        <f>'Subdecision matrices'!$Z$14</f>
        <v>0.15</v>
      </c>
      <c r="AN140" s="5">
        <f>'Subdecision matrices'!$Z$15</f>
        <v>0.15</v>
      </c>
      <c r="AO140" s="5">
        <f>'Subdecision matrices'!$Z$16</f>
        <v>0.15</v>
      </c>
      <c r="AP140" s="5">
        <f>'Subdecision matrices'!$AA$12</f>
        <v>0.1</v>
      </c>
      <c r="AQ140" s="5">
        <f>'Subdecision matrices'!$AA$13</f>
        <v>0.1</v>
      </c>
      <c r="AR140" s="5">
        <f>'Subdecision matrices'!$AA$14</f>
        <v>0.1</v>
      </c>
      <c r="AS140" s="5">
        <f>'Subdecision matrices'!$AA$15</f>
        <v>0.1</v>
      </c>
      <c r="AT140" s="5">
        <f>'Subdecision matrices'!$AA$16</f>
        <v>0.15</v>
      </c>
      <c r="AU140" s="5">
        <f>'Subdecision matrices'!$AB$12</f>
        <v>0.15</v>
      </c>
      <c r="AV140" s="5">
        <f>'Subdecision matrices'!$AB$13</f>
        <v>0.1</v>
      </c>
      <c r="AW140" s="5">
        <f>'Subdecision matrices'!$AB$14</f>
        <v>0.1</v>
      </c>
      <c r="AX140" s="5">
        <f>'Subdecision matrices'!$AB$15</f>
        <v>0.15</v>
      </c>
      <c r="AY140" s="5">
        <f>'Subdecision matrices'!$AB$16</f>
        <v>0.1</v>
      </c>
      <c r="AZ140" s="3">
        <f aca="true" t="shared" si="361" ref="AZ140">SUM(L140:AY140)</f>
        <v>4</v>
      </c>
      <c r="BA140" s="3"/>
      <c r="BB140" s="111"/>
      <c r="BC140" s="111"/>
      <c r="BD140" s="111"/>
      <c r="BE140" s="111"/>
      <c r="BF140" s="111"/>
    </row>
    <row r="141" spans="1:58" ht="15">
      <c r="A141" s="94">
        <v>68</v>
      </c>
      <c r="B141" s="30">
        <f>_xlfn.IFERROR(VLOOKUP(Prioritization!G79,'Subdecision matrices'!$B$7:$C$8,2,TRUE),0)</f>
        <v>0</v>
      </c>
      <c r="C141" s="30">
        <f>_xlfn.IFERROR(VLOOKUP(Prioritization!G79,'Subdecision matrices'!$B$7:$D$8,3,TRUE),0)</f>
        <v>0</v>
      </c>
      <c r="D141" s="30">
        <f>_xlfn.IFERROR(VLOOKUP(Prioritization!G79,'Subdecision matrices'!$B$7:$E$8,4,TRUE),0)</f>
        <v>0</v>
      </c>
      <c r="E141" s="30">
        <f>_xlfn.IFERROR(VLOOKUP(Prioritization!G79,'Subdecision matrices'!$B$7:$F$8,5,TRUE),0)</f>
        <v>0</v>
      </c>
      <c r="F141" s="30">
        <f>_xlfn.IFERROR(VLOOKUP(Prioritization!G79,'Subdecision matrices'!$B$7:$G$8,6,TRUE),0)</f>
        <v>0</v>
      </c>
      <c r="G141" s="30">
        <f>VLOOKUP(Prioritization!H79,'Subdecision matrices'!$B$12:$C$19,2,TRUE)</f>
        <v>0</v>
      </c>
      <c r="H141" s="30">
        <f>VLOOKUP(Prioritization!H79,'Subdecision matrices'!$B$12:$D$19,3,TRUE)</f>
        <v>0</v>
      </c>
      <c r="I141" s="30">
        <f>VLOOKUP(Prioritization!H79,'Subdecision matrices'!$B$12:$E$19,4,TRUE)</f>
        <v>0</v>
      </c>
      <c r="J141" s="30">
        <f>VLOOKUP(Prioritization!H79,'Subdecision matrices'!$B$12:$F$19,5,TRUE)</f>
        <v>0</v>
      </c>
      <c r="K141" s="30">
        <f>VLOOKUP(Prioritization!H79,'Subdecision matrices'!$B$12:$G$19,6,TRUE)</f>
        <v>0</v>
      </c>
      <c r="L141" s="2">
        <f>_xlfn.IFERROR(INDEX('Subdecision matrices'!$C$23:$G$27,MATCH(Prioritization!I79,'Subdecision matrices'!$B$23:$B$27,0),MATCH('CalcEng 2'!$L$6,'Subdecision matrices'!$C$22:$G$22,0)),0)</f>
        <v>0</v>
      </c>
      <c r="M141" s="2">
        <f>_xlfn.IFERROR(INDEX('Subdecision matrices'!$C$23:$G$27,MATCH(Prioritization!I79,'Subdecision matrices'!$B$23:$B$27,0),MATCH('CalcEng 2'!$M$6,'Subdecision matrices'!$C$30:$G$30,0)),0)</f>
        <v>0</v>
      </c>
      <c r="N141" s="2">
        <f>_xlfn.IFERROR(INDEX('Subdecision matrices'!$C$23:$G$27,MATCH(Prioritization!I79,'Subdecision matrices'!$B$23:$B$27,0),MATCH('CalcEng 2'!$N$6,'Subdecision matrices'!$C$22:$G$22,0)),0)</f>
        <v>0</v>
      </c>
      <c r="O141" s="2">
        <f>_xlfn.IFERROR(INDEX('Subdecision matrices'!$C$23:$G$27,MATCH(Prioritization!I79,'Subdecision matrices'!$B$23:$B$27,0),MATCH('CalcEng 2'!$O$6,'Subdecision matrices'!$C$22:$G$22,0)),0)</f>
        <v>0</v>
      </c>
      <c r="P141" s="2">
        <f>_xlfn.IFERROR(INDEX('Subdecision matrices'!$C$23:$G$27,MATCH(Prioritization!I79,'Subdecision matrices'!$B$23:$B$27,0),MATCH('CalcEng 2'!$P$6,'Subdecision matrices'!$C$22:$G$22,0)),0)</f>
        <v>0</v>
      </c>
      <c r="Q141" s="2">
        <f>_xlfn.IFERROR(INDEX('Subdecision matrices'!$C$31:$G$33,MATCH(Prioritization!J79,'Subdecision matrices'!$B$31:$B$33,0),MATCH('CalcEng 2'!$Q$6,'Subdecision matrices'!$C$30:$G$30,0)),0)</f>
        <v>0</v>
      </c>
      <c r="R141" s="2">
        <f>_xlfn.IFERROR(INDEX('Subdecision matrices'!$C$31:$G$33,MATCH(Prioritization!J79,'Subdecision matrices'!$B$31:$B$33,0),MATCH('CalcEng 2'!$R$6,'Subdecision matrices'!$C$30:$G$30,0)),0)</f>
        <v>0</v>
      </c>
      <c r="S141" s="2">
        <f>_xlfn.IFERROR(INDEX('Subdecision matrices'!$C$31:$G$33,MATCH(Prioritization!J79,'Subdecision matrices'!$B$31:$B$33,0),MATCH('CalcEng 2'!$S$6,'Subdecision matrices'!$C$30:$G$30,0)),0)</f>
        <v>0</v>
      </c>
      <c r="T141" s="2">
        <f>_xlfn.IFERROR(INDEX('Subdecision matrices'!$C$31:$G$33,MATCH(Prioritization!J79,'Subdecision matrices'!$B$31:$B$33,0),MATCH('CalcEng 2'!$T$6,'Subdecision matrices'!$C$30:$G$30,0)),0)</f>
        <v>0</v>
      </c>
      <c r="U141" s="2">
        <f>_xlfn.IFERROR(INDEX('Subdecision matrices'!$C$31:$G$33,MATCH(Prioritization!J79,'Subdecision matrices'!$B$31:$B$33,0),MATCH('CalcEng 2'!$U$6,'Subdecision matrices'!$C$30:$G$30,0)),0)</f>
        <v>0</v>
      </c>
      <c r="V141" s="2">
        <f>_xlfn.IFERROR(VLOOKUP(Prioritization!K79,'Subdecision matrices'!$A$37:$C$41,3,TRUE),0)</f>
        <v>0</v>
      </c>
      <c r="W141" s="2">
        <f>_xlfn.IFERROR(VLOOKUP(Prioritization!K79,'Subdecision matrices'!$A$37:$D$41,4),0)</f>
        <v>0</v>
      </c>
      <c r="X141" s="2">
        <f>_xlfn.IFERROR(VLOOKUP(Prioritization!K79,'Subdecision matrices'!$A$37:$E$41,5),0)</f>
        <v>0</v>
      </c>
      <c r="Y141" s="2">
        <f>_xlfn.IFERROR(VLOOKUP(Prioritization!K79,'Subdecision matrices'!$A$37:$F$41,6),0)</f>
        <v>0</v>
      </c>
      <c r="Z141" s="2">
        <f>_xlfn.IFERROR(VLOOKUP(Prioritization!K79,'Subdecision matrices'!$A$37:$G$41,7),0)</f>
        <v>0</v>
      </c>
      <c r="AA141" s="2">
        <f>_xlfn.IFERROR(INDEX('Subdecision matrices'!$K$8:$O$11,MATCH(Prioritization!L79,'Subdecision matrices'!$J$8:$J$11,0),MATCH('CalcEng 2'!$AA$6,'Subdecision matrices'!$K$7:$O$7,0)),0)</f>
        <v>0</v>
      </c>
      <c r="AB141" s="2">
        <f>_xlfn.IFERROR(INDEX('Subdecision matrices'!$K$8:$O$11,MATCH(Prioritization!L79,'Subdecision matrices'!$J$8:$J$11,0),MATCH('CalcEng 2'!$AB$6,'Subdecision matrices'!$K$7:$O$7,0)),0)</f>
        <v>0</v>
      </c>
      <c r="AC141" s="2">
        <f>_xlfn.IFERROR(INDEX('Subdecision matrices'!$K$8:$O$11,MATCH(Prioritization!L79,'Subdecision matrices'!$J$8:$J$11,0),MATCH('CalcEng 2'!$AC$6,'Subdecision matrices'!$K$7:$O$7,0)),0)</f>
        <v>0</v>
      </c>
      <c r="AD141" s="2">
        <f>_xlfn.IFERROR(INDEX('Subdecision matrices'!$K$8:$O$11,MATCH(Prioritization!L79,'Subdecision matrices'!$J$8:$J$11,0),MATCH('CalcEng 2'!$AD$6,'Subdecision matrices'!$K$7:$O$7,0)),0)</f>
        <v>0</v>
      </c>
      <c r="AE141" s="2">
        <f>_xlfn.IFERROR(INDEX('Subdecision matrices'!$K$8:$O$11,MATCH(Prioritization!L79,'Subdecision matrices'!$J$8:$J$11,0),MATCH('CalcEng 2'!$AE$6,'Subdecision matrices'!$K$7:$O$7,0)),0)</f>
        <v>0</v>
      </c>
      <c r="AF141" s="2">
        <f>_xlfn.IFERROR(VLOOKUP(Prioritization!M79,'Subdecision matrices'!$I$15:$K$17,3,TRUE),0)</f>
        <v>0</v>
      </c>
      <c r="AG141" s="2">
        <f>_xlfn.IFERROR(VLOOKUP(Prioritization!M79,'Subdecision matrices'!$I$15:$L$17,4,TRUE),0)</f>
        <v>0</v>
      </c>
      <c r="AH141" s="2">
        <f>_xlfn.IFERROR(VLOOKUP(Prioritization!M79,'Subdecision matrices'!$I$15:$M$17,5,TRUE),0)</f>
        <v>0</v>
      </c>
      <c r="AI141" s="2">
        <f>_xlfn.IFERROR(VLOOKUP(Prioritization!M79,'Subdecision matrices'!$I$15:$N$17,6,TRUE),0)</f>
        <v>0</v>
      </c>
      <c r="AJ141" s="2">
        <f>_xlfn.IFERROR(VLOOKUP(Prioritization!M79,'Subdecision matrices'!$I$15:$O$17,7,TRUE),0)</f>
        <v>0</v>
      </c>
      <c r="AK141" s="2">
        <f>_xlfn.IFERROR(INDEX('Subdecision matrices'!$K$22:$O$24,MATCH(Prioritization!N79,'Subdecision matrices'!$J$22:$J$24,0),MATCH($AK$6,'Subdecision matrices'!$K$21:$O$21,0)),0)</f>
        <v>0</v>
      </c>
      <c r="AL141" s="2">
        <f>_xlfn.IFERROR(INDEX('Subdecision matrices'!$K$22:$O$24,MATCH(Prioritization!N79,'Subdecision matrices'!$J$22:$J$24,0),MATCH($AL$6,'Subdecision matrices'!$K$21:$O$21,0)),0)</f>
        <v>0</v>
      </c>
      <c r="AM141" s="2">
        <f>_xlfn.IFERROR(INDEX('Subdecision matrices'!$K$22:$O$24,MATCH(Prioritization!N79,'Subdecision matrices'!$J$22:$J$24,0),MATCH($AM$6,'Subdecision matrices'!$K$21:$O$21,0)),0)</f>
        <v>0</v>
      </c>
      <c r="AN141" s="2">
        <f>_xlfn.IFERROR(INDEX('Subdecision matrices'!$K$22:$O$24,MATCH(Prioritization!N79,'Subdecision matrices'!$J$22:$J$24,0),MATCH($AN$6,'Subdecision matrices'!$K$21:$O$21,0)),0)</f>
        <v>0</v>
      </c>
      <c r="AO141" s="2">
        <f>_xlfn.IFERROR(INDEX('Subdecision matrices'!$K$22:$O$24,MATCH(Prioritization!N79,'Subdecision matrices'!$J$22:$J$24,0),MATCH($AO$6,'Subdecision matrices'!$K$21:$O$21,0)),0)</f>
        <v>0</v>
      </c>
      <c r="AP141" s="2">
        <f>_xlfn.IFERROR(INDEX('Subdecision matrices'!$K$27:$O$30,MATCH(Prioritization!O79,'Subdecision matrices'!$J$27:$J$30,0),MATCH('CalcEng 2'!$AP$6,'Subdecision matrices'!$K$27:$O$27,0)),0)</f>
        <v>0</v>
      </c>
      <c r="AQ141" s="2">
        <f>_xlfn.IFERROR(INDEX('Subdecision matrices'!$K$27:$O$30,MATCH(Prioritization!O79,'Subdecision matrices'!$J$27:$J$30,0),MATCH('CalcEng 2'!$AQ$6,'Subdecision matrices'!$K$27:$O$27,0)),0)</f>
        <v>0</v>
      </c>
      <c r="AR141" s="2">
        <f>_xlfn.IFERROR(INDEX('Subdecision matrices'!$K$27:$O$30,MATCH(Prioritization!O79,'Subdecision matrices'!$J$27:$J$30,0),MATCH('CalcEng 2'!$AR$6,'Subdecision matrices'!$K$27:$O$27,0)),0)</f>
        <v>0</v>
      </c>
      <c r="AS141" s="2">
        <f>_xlfn.IFERROR(INDEX('Subdecision matrices'!$K$27:$O$30,MATCH(Prioritization!O79,'Subdecision matrices'!$J$27:$J$30,0),MATCH('CalcEng 2'!$AS$6,'Subdecision matrices'!$K$27:$O$27,0)),0)</f>
        <v>0</v>
      </c>
      <c r="AT141" s="2">
        <f>_xlfn.IFERROR(INDEX('Subdecision matrices'!$K$27:$O$30,MATCH(Prioritization!O79,'Subdecision matrices'!$J$27:$J$30,0),MATCH('CalcEng 2'!$AT$6,'Subdecision matrices'!$K$27:$O$27,0)),0)</f>
        <v>0</v>
      </c>
      <c r="AU141" s="2">
        <f>_xlfn.IFERROR(INDEX('Subdecision matrices'!$K$34:$O$36,MATCH(Prioritization!P79,'Subdecision matrices'!$J$34:$J$36,0),MATCH('CalcEng 2'!$AU$6,'Subdecision matrices'!$K$33:$O$33,0)),0)</f>
        <v>0</v>
      </c>
      <c r="AV141" s="2">
        <f>_xlfn.IFERROR(INDEX('Subdecision matrices'!$K$34:$O$36,MATCH(Prioritization!P79,'Subdecision matrices'!$J$34:$J$36,0),MATCH('CalcEng 2'!$AV$6,'Subdecision matrices'!$K$33:$O$33,0)),0)</f>
        <v>0</v>
      </c>
      <c r="AW141" s="2">
        <f>_xlfn.IFERROR(INDEX('Subdecision matrices'!$K$34:$O$36,MATCH(Prioritization!P79,'Subdecision matrices'!$J$34:$J$36,0),MATCH('CalcEng 2'!$AW$6,'Subdecision matrices'!$K$33:$O$33,0)),0)</f>
        <v>0</v>
      </c>
      <c r="AX141" s="2">
        <f>_xlfn.IFERROR(INDEX('Subdecision matrices'!$K$34:$O$36,MATCH(Prioritization!P79,'Subdecision matrices'!$J$34:$J$36,0),MATCH('CalcEng 2'!$AX$6,'Subdecision matrices'!$K$33:$O$33,0)),0)</f>
        <v>0</v>
      </c>
      <c r="AY141" s="2">
        <f>_xlfn.IFERROR(INDEX('Subdecision matrices'!$K$34:$O$36,MATCH(Prioritization!P79,'Subdecision matrices'!$J$34:$J$36,0),MATCH('CalcEng 2'!$AY$6,'Subdecision matrices'!$K$33:$O$33,0)),0)</f>
        <v>0</v>
      </c>
      <c r="AZ141" s="2"/>
      <c r="BA141" s="2"/>
      <c r="BB141" s="110">
        <f>((B141*B142)+(G141*G142)+(L141*L142)+(Q141*Q142)+(V141*V142)+(AA141*AA142)+(AF142*AF141)+(AK141*AK142)+(AP141*AP142)+(AU141*AU142))*10</f>
        <v>0</v>
      </c>
      <c r="BC141" s="110">
        <f aca="true" t="shared" si="362" ref="BC141">((C141*C142)+(H141*H142)+(M141*M142)+(R141*R142)+(W141*W142)+(AB141*AB142)+(AG142*AG141)+(AL141*AL142)+(AQ141*AQ142)+(AV141*AV142))*10</f>
        <v>0</v>
      </c>
      <c r="BD141" s="110">
        <f aca="true" t="shared" si="363" ref="BD141">((D141*D142)+(I141*I142)+(N141*N142)+(S141*S142)+(X141*X142)+(AC141*AC142)+(AH142*AH141)+(AM141*AM142)+(AR141*AR142)+(AW141*AW142))*10</f>
        <v>0</v>
      </c>
      <c r="BE141" s="110">
        <f aca="true" t="shared" si="364" ref="BE141">((E141*E142)+(J141*J142)+(O141*O142)+(T141*T142)+(Y141*Y142)+(AD141*AD142)+(AI142*AI141)+(AN141*AN142)+(AS141*AS142)+(AX141*AX142))*10</f>
        <v>0</v>
      </c>
      <c r="BF141" s="110">
        <f aca="true" t="shared" si="365" ref="BF141">((F141*F142)+(K141*K142)+(P141*P142)+(U141*U142)+(Z141*Z142)+(AE141*AE142)+(AJ142*AJ141)+(AO141*AO142)+(AT141*AT142)+(AY141*AY142))*10</f>
        <v>0</v>
      </c>
    </row>
    <row r="142" spans="1:58" ht="15.75" thickBot="1">
      <c r="A142" s="94"/>
      <c r="B142" s="5">
        <f>'Subdecision matrices'!$S$12</f>
        <v>0.1</v>
      </c>
      <c r="C142" s="5">
        <f>'Subdecision matrices'!$S$13</f>
        <v>0.1</v>
      </c>
      <c r="D142" s="5">
        <f>'Subdecision matrices'!$S$14</f>
        <v>0.1</v>
      </c>
      <c r="E142" s="5">
        <f>'Subdecision matrices'!$S$15</f>
        <v>0.1</v>
      </c>
      <c r="F142" s="5">
        <f>'Subdecision matrices'!$S$16</f>
        <v>0.1</v>
      </c>
      <c r="G142" s="5">
        <f>'Subdecision matrices'!$T$12</f>
        <v>0.1</v>
      </c>
      <c r="H142" s="5">
        <f>'Subdecision matrices'!$T$13</f>
        <v>0.1</v>
      </c>
      <c r="I142" s="5">
        <f>'Subdecision matrices'!$T$14</f>
        <v>0.1</v>
      </c>
      <c r="J142" s="5">
        <f>'Subdecision matrices'!$T$15</f>
        <v>0.1</v>
      </c>
      <c r="K142" s="5">
        <f>'Subdecision matrices'!$T$16</f>
        <v>0.1</v>
      </c>
      <c r="L142" s="5">
        <f>'Subdecision matrices'!$U$12</f>
        <v>0.05</v>
      </c>
      <c r="M142" s="5">
        <f>'Subdecision matrices'!$U$13</f>
        <v>0.05</v>
      </c>
      <c r="N142" s="5">
        <f>'Subdecision matrices'!$U$14</f>
        <v>0.05</v>
      </c>
      <c r="O142" s="5">
        <f>'Subdecision matrices'!$U$15</f>
        <v>0.05</v>
      </c>
      <c r="P142" s="5">
        <f>'Subdecision matrices'!$U$16</f>
        <v>0.05</v>
      </c>
      <c r="Q142" s="5">
        <f>'Subdecision matrices'!$V$12</f>
        <v>0.1</v>
      </c>
      <c r="R142" s="5">
        <f>'Subdecision matrices'!$V$13</f>
        <v>0.1</v>
      </c>
      <c r="S142" s="5">
        <f>'Subdecision matrices'!$V$14</f>
        <v>0.1</v>
      </c>
      <c r="T142" s="5">
        <f>'Subdecision matrices'!$V$15</f>
        <v>0.1</v>
      </c>
      <c r="U142" s="5">
        <f>'Subdecision matrices'!$V$16</f>
        <v>0.1</v>
      </c>
      <c r="V142" s="5">
        <f>'Subdecision matrices'!$W$12</f>
        <v>0.1</v>
      </c>
      <c r="W142" s="5">
        <f>'Subdecision matrices'!$W$13</f>
        <v>0.1</v>
      </c>
      <c r="X142" s="5">
        <f>'Subdecision matrices'!$W$14</f>
        <v>0.1</v>
      </c>
      <c r="Y142" s="5">
        <f>'Subdecision matrices'!$W$15</f>
        <v>0.1</v>
      </c>
      <c r="Z142" s="5">
        <f>'Subdecision matrices'!$W$16</f>
        <v>0.1</v>
      </c>
      <c r="AA142" s="5">
        <f>'Subdecision matrices'!$X$12</f>
        <v>0.05</v>
      </c>
      <c r="AB142" s="5">
        <f>'Subdecision matrices'!$X$13</f>
        <v>0.1</v>
      </c>
      <c r="AC142" s="5">
        <f>'Subdecision matrices'!$X$14</f>
        <v>0.1</v>
      </c>
      <c r="AD142" s="5">
        <f>'Subdecision matrices'!$X$15</f>
        <v>0.1</v>
      </c>
      <c r="AE142" s="5">
        <f>'Subdecision matrices'!$X$16</f>
        <v>0.1</v>
      </c>
      <c r="AF142" s="5">
        <f>'Subdecision matrices'!$Y$12</f>
        <v>0.1</v>
      </c>
      <c r="AG142" s="5">
        <f>'Subdecision matrices'!$Y$13</f>
        <v>0.1</v>
      </c>
      <c r="AH142" s="5">
        <f>'Subdecision matrices'!$Y$14</f>
        <v>0.1</v>
      </c>
      <c r="AI142" s="5">
        <f>'Subdecision matrices'!$Y$15</f>
        <v>0.05</v>
      </c>
      <c r="AJ142" s="5">
        <f>'Subdecision matrices'!$Y$16</f>
        <v>0.05</v>
      </c>
      <c r="AK142" s="5">
        <f>'Subdecision matrices'!$Z$12</f>
        <v>0.15</v>
      </c>
      <c r="AL142" s="5">
        <f>'Subdecision matrices'!$Z$13</f>
        <v>0.15</v>
      </c>
      <c r="AM142" s="5">
        <f>'Subdecision matrices'!$Z$14</f>
        <v>0.15</v>
      </c>
      <c r="AN142" s="5">
        <f>'Subdecision matrices'!$Z$15</f>
        <v>0.15</v>
      </c>
      <c r="AO142" s="5">
        <f>'Subdecision matrices'!$Z$16</f>
        <v>0.15</v>
      </c>
      <c r="AP142" s="5">
        <f>'Subdecision matrices'!$AA$12</f>
        <v>0.1</v>
      </c>
      <c r="AQ142" s="5">
        <f>'Subdecision matrices'!$AA$13</f>
        <v>0.1</v>
      </c>
      <c r="AR142" s="5">
        <f>'Subdecision matrices'!$AA$14</f>
        <v>0.1</v>
      </c>
      <c r="AS142" s="5">
        <f>'Subdecision matrices'!$AA$15</f>
        <v>0.1</v>
      </c>
      <c r="AT142" s="5">
        <f>'Subdecision matrices'!$AA$16</f>
        <v>0.15</v>
      </c>
      <c r="AU142" s="5">
        <f>'Subdecision matrices'!$AB$12</f>
        <v>0.15</v>
      </c>
      <c r="AV142" s="5">
        <f>'Subdecision matrices'!$AB$13</f>
        <v>0.1</v>
      </c>
      <c r="AW142" s="5">
        <f>'Subdecision matrices'!$AB$14</f>
        <v>0.1</v>
      </c>
      <c r="AX142" s="5">
        <f>'Subdecision matrices'!$AB$15</f>
        <v>0.15</v>
      </c>
      <c r="AY142" s="5">
        <f>'Subdecision matrices'!$AB$16</f>
        <v>0.1</v>
      </c>
      <c r="AZ142" s="3">
        <f aca="true" t="shared" si="366" ref="AZ142">SUM(L142:AY142)</f>
        <v>4</v>
      </c>
      <c r="BA142" s="3"/>
      <c r="BB142" s="111"/>
      <c r="BC142" s="111"/>
      <c r="BD142" s="111"/>
      <c r="BE142" s="111"/>
      <c r="BF142" s="111"/>
    </row>
    <row r="143" spans="1:58" ht="15">
      <c r="A143" s="94">
        <v>69</v>
      </c>
      <c r="B143" s="30">
        <f>_xlfn.IFERROR(VLOOKUP(Prioritization!G80,'Subdecision matrices'!$B$7:$C$8,2,TRUE),0)</f>
        <v>0</v>
      </c>
      <c r="C143" s="30">
        <f>_xlfn.IFERROR(VLOOKUP(Prioritization!G80,'Subdecision matrices'!$B$7:$D$8,3,TRUE),0)</f>
        <v>0</v>
      </c>
      <c r="D143" s="30">
        <f>_xlfn.IFERROR(VLOOKUP(Prioritization!G80,'Subdecision matrices'!$B$7:$E$8,4,TRUE),0)</f>
        <v>0</v>
      </c>
      <c r="E143" s="30">
        <f>_xlfn.IFERROR(VLOOKUP(Prioritization!G80,'Subdecision matrices'!$B$7:$F$8,5,TRUE),0)</f>
        <v>0</v>
      </c>
      <c r="F143" s="30">
        <f>_xlfn.IFERROR(VLOOKUP(Prioritization!G80,'Subdecision matrices'!$B$7:$G$8,6,TRUE),0)</f>
        <v>0</v>
      </c>
      <c r="G143" s="30">
        <f>VLOOKUP(Prioritization!H80,'Subdecision matrices'!$B$12:$C$19,2,TRUE)</f>
        <v>0</v>
      </c>
      <c r="H143" s="30">
        <f>VLOOKUP(Prioritization!H80,'Subdecision matrices'!$B$12:$D$19,3,TRUE)</f>
        <v>0</v>
      </c>
      <c r="I143" s="30">
        <f>VLOOKUP(Prioritization!H80,'Subdecision matrices'!$B$12:$E$19,4,TRUE)</f>
        <v>0</v>
      </c>
      <c r="J143" s="30">
        <f>VLOOKUP(Prioritization!H80,'Subdecision matrices'!$B$12:$F$19,5,TRUE)</f>
        <v>0</v>
      </c>
      <c r="K143" s="30">
        <f>VLOOKUP(Prioritization!H80,'Subdecision matrices'!$B$12:$G$19,6,TRUE)</f>
        <v>0</v>
      </c>
      <c r="L143" s="2">
        <f>_xlfn.IFERROR(INDEX('Subdecision matrices'!$C$23:$G$27,MATCH(Prioritization!I80,'Subdecision matrices'!$B$23:$B$27,0),MATCH('CalcEng 2'!$L$6,'Subdecision matrices'!$C$22:$G$22,0)),0)</f>
        <v>0</v>
      </c>
      <c r="M143" s="2">
        <f>_xlfn.IFERROR(INDEX('Subdecision matrices'!$C$23:$G$27,MATCH(Prioritization!I80,'Subdecision matrices'!$B$23:$B$27,0),MATCH('CalcEng 2'!$M$6,'Subdecision matrices'!$C$30:$G$30,0)),0)</f>
        <v>0</v>
      </c>
      <c r="N143" s="2">
        <f>_xlfn.IFERROR(INDEX('Subdecision matrices'!$C$23:$G$27,MATCH(Prioritization!I80,'Subdecision matrices'!$B$23:$B$27,0),MATCH('CalcEng 2'!$N$6,'Subdecision matrices'!$C$22:$G$22,0)),0)</f>
        <v>0</v>
      </c>
      <c r="O143" s="2">
        <f>_xlfn.IFERROR(INDEX('Subdecision matrices'!$C$23:$G$27,MATCH(Prioritization!I80,'Subdecision matrices'!$B$23:$B$27,0),MATCH('CalcEng 2'!$O$6,'Subdecision matrices'!$C$22:$G$22,0)),0)</f>
        <v>0</v>
      </c>
      <c r="P143" s="2">
        <f>_xlfn.IFERROR(INDEX('Subdecision matrices'!$C$23:$G$27,MATCH(Prioritization!I80,'Subdecision matrices'!$B$23:$B$27,0),MATCH('CalcEng 2'!$P$6,'Subdecision matrices'!$C$22:$G$22,0)),0)</f>
        <v>0</v>
      </c>
      <c r="Q143" s="2">
        <f>_xlfn.IFERROR(INDEX('Subdecision matrices'!$C$31:$G$33,MATCH(Prioritization!J80,'Subdecision matrices'!$B$31:$B$33,0),MATCH('CalcEng 2'!$Q$6,'Subdecision matrices'!$C$30:$G$30,0)),0)</f>
        <v>0</v>
      </c>
      <c r="R143" s="2">
        <f>_xlfn.IFERROR(INDEX('Subdecision matrices'!$C$31:$G$33,MATCH(Prioritization!J80,'Subdecision matrices'!$B$31:$B$33,0),MATCH('CalcEng 2'!$R$6,'Subdecision matrices'!$C$30:$G$30,0)),0)</f>
        <v>0</v>
      </c>
      <c r="S143" s="2">
        <f>_xlfn.IFERROR(INDEX('Subdecision matrices'!$C$31:$G$33,MATCH(Prioritization!J80,'Subdecision matrices'!$B$31:$B$33,0),MATCH('CalcEng 2'!$S$6,'Subdecision matrices'!$C$30:$G$30,0)),0)</f>
        <v>0</v>
      </c>
      <c r="T143" s="2">
        <f>_xlfn.IFERROR(INDEX('Subdecision matrices'!$C$31:$G$33,MATCH(Prioritization!J80,'Subdecision matrices'!$B$31:$B$33,0),MATCH('CalcEng 2'!$T$6,'Subdecision matrices'!$C$30:$G$30,0)),0)</f>
        <v>0</v>
      </c>
      <c r="U143" s="2">
        <f>_xlfn.IFERROR(INDEX('Subdecision matrices'!$C$31:$G$33,MATCH(Prioritization!J80,'Subdecision matrices'!$B$31:$B$33,0),MATCH('CalcEng 2'!$U$6,'Subdecision matrices'!$C$30:$G$30,0)),0)</f>
        <v>0</v>
      </c>
      <c r="V143" s="2">
        <f>_xlfn.IFERROR(VLOOKUP(Prioritization!K80,'Subdecision matrices'!$A$37:$C$41,3,TRUE),0)</f>
        <v>0</v>
      </c>
      <c r="W143" s="2">
        <f>_xlfn.IFERROR(VLOOKUP(Prioritization!K80,'Subdecision matrices'!$A$37:$D$41,4),0)</f>
        <v>0</v>
      </c>
      <c r="X143" s="2">
        <f>_xlfn.IFERROR(VLOOKUP(Prioritization!K80,'Subdecision matrices'!$A$37:$E$41,5),0)</f>
        <v>0</v>
      </c>
      <c r="Y143" s="2">
        <f>_xlfn.IFERROR(VLOOKUP(Prioritization!K80,'Subdecision matrices'!$A$37:$F$41,6),0)</f>
        <v>0</v>
      </c>
      <c r="Z143" s="2">
        <f>_xlfn.IFERROR(VLOOKUP(Prioritization!K80,'Subdecision matrices'!$A$37:$G$41,7),0)</f>
        <v>0</v>
      </c>
      <c r="AA143" s="2">
        <f>_xlfn.IFERROR(INDEX('Subdecision matrices'!$K$8:$O$11,MATCH(Prioritization!L80,'Subdecision matrices'!$J$8:$J$11,0),MATCH('CalcEng 2'!$AA$6,'Subdecision matrices'!$K$7:$O$7,0)),0)</f>
        <v>0</v>
      </c>
      <c r="AB143" s="2">
        <f>_xlfn.IFERROR(INDEX('Subdecision matrices'!$K$8:$O$11,MATCH(Prioritization!L80,'Subdecision matrices'!$J$8:$J$11,0),MATCH('CalcEng 2'!$AB$6,'Subdecision matrices'!$K$7:$O$7,0)),0)</f>
        <v>0</v>
      </c>
      <c r="AC143" s="2">
        <f>_xlfn.IFERROR(INDEX('Subdecision matrices'!$K$8:$O$11,MATCH(Prioritization!L80,'Subdecision matrices'!$J$8:$J$11,0),MATCH('CalcEng 2'!$AC$6,'Subdecision matrices'!$K$7:$O$7,0)),0)</f>
        <v>0</v>
      </c>
      <c r="AD143" s="2">
        <f>_xlfn.IFERROR(INDEX('Subdecision matrices'!$K$8:$O$11,MATCH(Prioritization!L80,'Subdecision matrices'!$J$8:$J$11,0),MATCH('CalcEng 2'!$AD$6,'Subdecision matrices'!$K$7:$O$7,0)),0)</f>
        <v>0</v>
      </c>
      <c r="AE143" s="2">
        <f>_xlfn.IFERROR(INDEX('Subdecision matrices'!$K$8:$O$11,MATCH(Prioritization!L80,'Subdecision matrices'!$J$8:$J$11,0),MATCH('CalcEng 2'!$AE$6,'Subdecision matrices'!$K$7:$O$7,0)),0)</f>
        <v>0</v>
      </c>
      <c r="AF143" s="2">
        <f>_xlfn.IFERROR(VLOOKUP(Prioritization!M80,'Subdecision matrices'!$I$15:$K$17,3,TRUE),0)</f>
        <v>0</v>
      </c>
      <c r="AG143" s="2">
        <f>_xlfn.IFERROR(VLOOKUP(Prioritization!M80,'Subdecision matrices'!$I$15:$L$17,4,TRUE),0)</f>
        <v>0</v>
      </c>
      <c r="AH143" s="2">
        <f>_xlfn.IFERROR(VLOOKUP(Prioritization!M80,'Subdecision matrices'!$I$15:$M$17,5,TRUE),0)</f>
        <v>0</v>
      </c>
      <c r="AI143" s="2">
        <f>_xlfn.IFERROR(VLOOKUP(Prioritization!M80,'Subdecision matrices'!$I$15:$N$17,6,TRUE),0)</f>
        <v>0</v>
      </c>
      <c r="AJ143" s="2">
        <f>_xlfn.IFERROR(VLOOKUP(Prioritization!M80,'Subdecision matrices'!$I$15:$O$17,7,TRUE),0)</f>
        <v>0</v>
      </c>
      <c r="AK143" s="2">
        <f>_xlfn.IFERROR(INDEX('Subdecision matrices'!$K$22:$O$24,MATCH(Prioritization!N80,'Subdecision matrices'!$J$22:$J$24,0),MATCH($AK$6,'Subdecision matrices'!$K$21:$O$21,0)),0)</f>
        <v>0</v>
      </c>
      <c r="AL143" s="2">
        <f>_xlfn.IFERROR(INDEX('Subdecision matrices'!$K$22:$O$24,MATCH(Prioritization!N80,'Subdecision matrices'!$J$22:$J$24,0),MATCH($AL$6,'Subdecision matrices'!$K$21:$O$21,0)),0)</f>
        <v>0</v>
      </c>
      <c r="AM143" s="2">
        <f>_xlfn.IFERROR(INDEX('Subdecision matrices'!$K$22:$O$24,MATCH(Prioritization!N80,'Subdecision matrices'!$J$22:$J$24,0),MATCH($AM$6,'Subdecision matrices'!$K$21:$O$21,0)),0)</f>
        <v>0</v>
      </c>
      <c r="AN143" s="2">
        <f>_xlfn.IFERROR(INDEX('Subdecision matrices'!$K$22:$O$24,MATCH(Prioritization!N80,'Subdecision matrices'!$J$22:$J$24,0),MATCH($AN$6,'Subdecision matrices'!$K$21:$O$21,0)),0)</f>
        <v>0</v>
      </c>
      <c r="AO143" s="2">
        <f>_xlfn.IFERROR(INDEX('Subdecision matrices'!$K$22:$O$24,MATCH(Prioritization!N80,'Subdecision matrices'!$J$22:$J$24,0),MATCH($AO$6,'Subdecision matrices'!$K$21:$O$21,0)),0)</f>
        <v>0</v>
      </c>
      <c r="AP143" s="2">
        <f>_xlfn.IFERROR(INDEX('Subdecision matrices'!$K$27:$O$30,MATCH(Prioritization!O80,'Subdecision matrices'!$J$27:$J$30,0),MATCH('CalcEng 2'!$AP$6,'Subdecision matrices'!$K$27:$O$27,0)),0)</f>
        <v>0</v>
      </c>
      <c r="AQ143" s="2">
        <f>_xlfn.IFERROR(INDEX('Subdecision matrices'!$K$27:$O$30,MATCH(Prioritization!O80,'Subdecision matrices'!$J$27:$J$30,0),MATCH('CalcEng 2'!$AQ$6,'Subdecision matrices'!$K$27:$O$27,0)),0)</f>
        <v>0</v>
      </c>
      <c r="AR143" s="2">
        <f>_xlfn.IFERROR(INDEX('Subdecision matrices'!$K$27:$O$30,MATCH(Prioritization!O80,'Subdecision matrices'!$J$27:$J$30,0),MATCH('CalcEng 2'!$AR$6,'Subdecision matrices'!$K$27:$O$27,0)),0)</f>
        <v>0</v>
      </c>
      <c r="AS143" s="2">
        <f>_xlfn.IFERROR(INDEX('Subdecision matrices'!$K$27:$O$30,MATCH(Prioritization!O80,'Subdecision matrices'!$J$27:$J$30,0),MATCH('CalcEng 2'!$AS$6,'Subdecision matrices'!$K$27:$O$27,0)),0)</f>
        <v>0</v>
      </c>
      <c r="AT143" s="2">
        <f>_xlfn.IFERROR(INDEX('Subdecision matrices'!$K$27:$O$30,MATCH(Prioritization!O80,'Subdecision matrices'!$J$27:$J$30,0),MATCH('CalcEng 2'!$AT$6,'Subdecision matrices'!$K$27:$O$27,0)),0)</f>
        <v>0</v>
      </c>
      <c r="AU143" s="2">
        <f>_xlfn.IFERROR(INDEX('Subdecision matrices'!$K$34:$O$36,MATCH(Prioritization!P80,'Subdecision matrices'!$J$34:$J$36,0),MATCH('CalcEng 2'!$AU$6,'Subdecision matrices'!$K$33:$O$33,0)),0)</f>
        <v>0</v>
      </c>
      <c r="AV143" s="2">
        <f>_xlfn.IFERROR(INDEX('Subdecision matrices'!$K$34:$O$36,MATCH(Prioritization!P80,'Subdecision matrices'!$J$34:$J$36,0),MATCH('CalcEng 2'!$AV$6,'Subdecision matrices'!$K$33:$O$33,0)),0)</f>
        <v>0</v>
      </c>
      <c r="AW143" s="2">
        <f>_xlfn.IFERROR(INDEX('Subdecision matrices'!$K$34:$O$36,MATCH(Prioritization!P80,'Subdecision matrices'!$J$34:$J$36,0),MATCH('CalcEng 2'!$AW$6,'Subdecision matrices'!$K$33:$O$33,0)),0)</f>
        <v>0</v>
      </c>
      <c r="AX143" s="2">
        <f>_xlfn.IFERROR(INDEX('Subdecision matrices'!$K$34:$O$36,MATCH(Prioritization!P80,'Subdecision matrices'!$J$34:$J$36,0),MATCH('CalcEng 2'!$AX$6,'Subdecision matrices'!$K$33:$O$33,0)),0)</f>
        <v>0</v>
      </c>
      <c r="AY143" s="2">
        <f>_xlfn.IFERROR(INDEX('Subdecision matrices'!$K$34:$O$36,MATCH(Prioritization!P80,'Subdecision matrices'!$J$34:$J$36,0),MATCH('CalcEng 2'!$AY$6,'Subdecision matrices'!$K$33:$O$33,0)),0)</f>
        <v>0</v>
      </c>
      <c r="AZ143" s="2"/>
      <c r="BA143" s="2"/>
      <c r="BB143" s="110">
        <f>((B143*B144)+(G143*G144)+(L143*L144)+(Q143*Q144)+(V143*V144)+(AA143*AA144)+(AF144*AF143)+(AK143*AK144)+(AP143*AP144)+(AU143*AU144))*10</f>
        <v>0</v>
      </c>
      <c r="BC143" s="110">
        <f aca="true" t="shared" si="367" ref="BC143">((C143*C144)+(H143*H144)+(M143*M144)+(R143*R144)+(W143*W144)+(AB143*AB144)+(AG144*AG143)+(AL143*AL144)+(AQ143*AQ144)+(AV143*AV144))*10</f>
        <v>0</v>
      </c>
      <c r="BD143" s="110">
        <f aca="true" t="shared" si="368" ref="BD143">((D143*D144)+(I143*I144)+(N143*N144)+(S143*S144)+(X143*X144)+(AC143*AC144)+(AH144*AH143)+(AM143*AM144)+(AR143*AR144)+(AW143*AW144))*10</f>
        <v>0</v>
      </c>
      <c r="BE143" s="110">
        <f aca="true" t="shared" si="369" ref="BE143">((E143*E144)+(J143*J144)+(O143*O144)+(T143*T144)+(Y143*Y144)+(AD143*AD144)+(AI144*AI143)+(AN143*AN144)+(AS143*AS144)+(AX143*AX144))*10</f>
        <v>0</v>
      </c>
      <c r="BF143" s="110">
        <f aca="true" t="shared" si="370" ref="BF143">((F143*F144)+(K143*K144)+(P143*P144)+(U143*U144)+(Z143*Z144)+(AE143*AE144)+(AJ144*AJ143)+(AO143*AO144)+(AT143*AT144)+(AY143*AY144))*10</f>
        <v>0</v>
      </c>
    </row>
    <row r="144" spans="1:58" ht="15.75" thickBot="1">
      <c r="A144" s="94"/>
      <c r="B144" s="5">
        <f>'Subdecision matrices'!$S$12</f>
        <v>0.1</v>
      </c>
      <c r="C144" s="5">
        <f>'Subdecision matrices'!$S$13</f>
        <v>0.1</v>
      </c>
      <c r="D144" s="5">
        <f>'Subdecision matrices'!$S$14</f>
        <v>0.1</v>
      </c>
      <c r="E144" s="5">
        <f>'Subdecision matrices'!$S$15</f>
        <v>0.1</v>
      </c>
      <c r="F144" s="5">
        <f>'Subdecision matrices'!$S$16</f>
        <v>0.1</v>
      </c>
      <c r="G144" s="5">
        <f>'Subdecision matrices'!$T$12</f>
        <v>0.1</v>
      </c>
      <c r="H144" s="5">
        <f>'Subdecision matrices'!$T$13</f>
        <v>0.1</v>
      </c>
      <c r="I144" s="5">
        <f>'Subdecision matrices'!$T$14</f>
        <v>0.1</v>
      </c>
      <c r="J144" s="5">
        <f>'Subdecision matrices'!$T$15</f>
        <v>0.1</v>
      </c>
      <c r="K144" s="5">
        <f>'Subdecision matrices'!$T$16</f>
        <v>0.1</v>
      </c>
      <c r="L144" s="5">
        <f>'Subdecision matrices'!$U$12</f>
        <v>0.05</v>
      </c>
      <c r="M144" s="5">
        <f>'Subdecision matrices'!$U$13</f>
        <v>0.05</v>
      </c>
      <c r="N144" s="5">
        <f>'Subdecision matrices'!$U$14</f>
        <v>0.05</v>
      </c>
      <c r="O144" s="5">
        <f>'Subdecision matrices'!$U$15</f>
        <v>0.05</v>
      </c>
      <c r="P144" s="5">
        <f>'Subdecision matrices'!$U$16</f>
        <v>0.05</v>
      </c>
      <c r="Q144" s="5">
        <f>'Subdecision matrices'!$V$12</f>
        <v>0.1</v>
      </c>
      <c r="R144" s="5">
        <f>'Subdecision matrices'!$V$13</f>
        <v>0.1</v>
      </c>
      <c r="S144" s="5">
        <f>'Subdecision matrices'!$V$14</f>
        <v>0.1</v>
      </c>
      <c r="T144" s="5">
        <f>'Subdecision matrices'!$V$15</f>
        <v>0.1</v>
      </c>
      <c r="U144" s="5">
        <f>'Subdecision matrices'!$V$16</f>
        <v>0.1</v>
      </c>
      <c r="V144" s="5">
        <f>'Subdecision matrices'!$W$12</f>
        <v>0.1</v>
      </c>
      <c r="W144" s="5">
        <f>'Subdecision matrices'!$W$13</f>
        <v>0.1</v>
      </c>
      <c r="X144" s="5">
        <f>'Subdecision matrices'!$W$14</f>
        <v>0.1</v>
      </c>
      <c r="Y144" s="5">
        <f>'Subdecision matrices'!$W$15</f>
        <v>0.1</v>
      </c>
      <c r="Z144" s="5">
        <f>'Subdecision matrices'!$W$16</f>
        <v>0.1</v>
      </c>
      <c r="AA144" s="5">
        <f>'Subdecision matrices'!$X$12</f>
        <v>0.05</v>
      </c>
      <c r="AB144" s="5">
        <f>'Subdecision matrices'!$X$13</f>
        <v>0.1</v>
      </c>
      <c r="AC144" s="5">
        <f>'Subdecision matrices'!$X$14</f>
        <v>0.1</v>
      </c>
      <c r="AD144" s="5">
        <f>'Subdecision matrices'!$X$15</f>
        <v>0.1</v>
      </c>
      <c r="AE144" s="5">
        <f>'Subdecision matrices'!$X$16</f>
        <v>0.1</v>
      </c>
      <c r="AF144" s="5">
        <f>'Subdecision matrices'!$Y$12</f>
        <v>0.1</v>
      </c>
      <c r="AG144" s="5">
        <f>'Subdecision matrices'!$Y$13</f>
        <v>0.1</v>
      </c>
      <c r="AH144" s="5">
        <f>'Subdecision matrices'!$Y$14</f>
        <v>0.1</v>
      </c>
      <c r="AI144" s="5">
        <f>'Subdecision matrices'!$Y$15</f>
        <v>0.05</v>
      </c>
      <c r="AJ144" s="5">
        <f>'Subdecision matrices'!$Y$16</f>
        <v>0.05</v>
      </c>
      <c r="AK144" s="5">
        <f>'Subdecision matrices'!$Z$12</f>
        <v>0.15</v>
      </c>
      <c r="AL144" s="5">
        <f>'Subdecision matrices'!$Z$13</f>
        <v>0.15</v>
      </c>
      <c r="AM144" s="5">
        <f>'Subdecision matrices'!$Z$14</f>
        <v>0.15</v>
      </c>
      <c r="AN144" s="5">
        <f>'Subdecision matrices'!$Z$15</f>
        <v>0.15</v>
      </c>
      <c r="AO144" s="5">
        <f>'Subdecision matrices'!$Z$16</f>
        <v>0.15</v>
      </c>
      <c r="AP144" s="5">
        <f>'Subdecision matrices'!$AA$12</f>
        <v>0.1</v>
      </c>
      <c r="AQ144" s="5">
        <f>'Subdecision matrices'!$AA$13</f>
        <v>0.1</v>
      </c>
      <c r="AR144" s="5">
        <f>'Subdecision matrices'!$AA$14</f>
        <v>0.1</v>
      </c>
      <c r="AS144" s="5">
        <f>'Subdecision matrices'!$AA$15</f>
        <v>0.1</v>
      </c>
      <c r="AT144" s="5">
        <f>'Subdecision matrices'!$AA$16</f>
        <v>0.15</v>
      </c>
      <c r="AU144" s="5">
        <f>'Subdecision matrices'!$AB$12</f>
        <v>0.15</v>
      </c>
      <c r="AV144" s="5">
        <f>'Subdecision matrices'!$AB$13</f>
        <v>0.1</v>
      </c>
      <c r="AW144" s="5">
        <f>'Subdecision matrices'!$AB$14</f>
        <v>0.1</v>
      </c>
      <c r="AX144" s="5">
        <f>'Subdecision matrices'!$AB$15</f>
        <v>0.15</v>
      </c>
      <c r="AY144" s="5">
        <f>'Subdecision matrices'!$AB$16</f>
        <v>0.1</v>
      </c>
      <c r="AZ144" s="3">
        <f aca="true" t="shared" si="371" ref="AZ144">SUM(L144:AY144)</f>
        <v>4</v>
      </c>
      <c r="BA144" s="3"/>
      <c r="BB144" s="111"/>
      <c r="BC144" s="111"/>
      <c r="BD144" s="111"/>
      <c r="BE144" s="111"/>
      <c r="BF144" s="111"/>
    </row>
    <row r="145" spans="1:58" ht="15">
      <c r="A145" s="94">
        <v>70</v>
      </c>
      <c r="B145" s="30">
        <f>_xlfn.IFERROR(VLOOKUP(Prioritization!G81,'Subdecision matrices'!$B$7:$C$8,2,TRUE),0)</f>
        <v>0</v>
      </c>
      <c r="C145" s="30">
        <f>_xlfn.IFERROR(VLOOKUP(Prioritization!G81,'Subdecision matrices'!$B$7:$D$8,3,TRUE),0)</f>
        <v>0</v>
      </c>
      <c r="D145" s="30">
        <f>_xlfn.IFERROR(VLOOKUP(Prioritization!G81,'Subdecision matrices'!$B$7:$E$8,4,TRUE),0)</f>
        <v>0</v>
      </c>
      <c r="E145" s="30">
        <f>_xlfn.IFERROR(VLOOKUP(Prioritization!G81,'Subdecision matrices'!$B$7:$F$8,5,TRUE),0)</f>
        <v>0</v>
      </c>
      <c r="F145" s="30">
        <f>_xlfn.IFERROR(VLOOKUP(Prioritization!G81,'Subdecision matrices'!$B$7:$G$8,6,TRUE),0)</f>
        <v>0</v>
      </c>
      <c r="G145" s="30">
        <f>VLOOKUP(Prioritization!H81,'Subdecision matrices'!$B$12:$C$19,2,TRUE)</f>
        <v>0</v>
      </c>
      <c r="H145" s="30">
        <f>VLOOKUP(Prioritization!H81,'Subdecision matrices'!$B$12:$D$19,3,TRUE)</f>
        <v>0</v>
      </c>
      <c r="I145" s="30">
        <f>VLOOKUP(Prioritization!H81,'Subdecision matrices'!$B$12:$E$19,4,TRUE)</f>
        <v>0</v>
      </c>
      <c r="J145" s="30">
        <f>VLOOKUP(Prioritization!H81,'Subdecision matrices'!$B$12:$F$19,5,TRUE)</f>
        <v>0</v>
      </c>
      <c r="K145" s="30">
        <f>VLOOKUP(Prioritization!H81,'Subdecision matrices'!$B$12:$G$19,6,TRUE)</f>
        <v>0</v>
      </c>
      <c r="L145" s="2">
        <f>_xlfn.IFERROR(INDEX('Subdecision matrices'!$C$23:$G$27,MATCH(Prioritization!I81,'Subdecision matrices'!$B$23:$B$27,0),MATCH('CalcEng 2'!$L$6,'Subdecision matrices'!$C$22:$G$22,0)),0)</f>
        <v>0</v>
      </c>
      <c r="M145" s="2">
        <f>_xlfn.IFERROR(INDEX('Subdecision matrices'!$C$23:$G$27,MATCH(Prioritization!I81,'Subdecision matrices'!$B$23:$B$27,0),MATCH('CalcEng 2'!$M$6,'Subdecision matrices'!$C$30:$G$30,0)),0)</f>
        <v>0</v>
      </c>
      <c r="N145" s="2">
        <f>_xlfn.IFERROR(INDEX('Subdecision matrices'!$C$23:$G$27,MATCH(Prioritization!I81,'Subdecision matrices'!$B$23:$B$27,0),MATCH('CalcEng 2'!$N$6,'Subdecision matrices'!$C$22:$G$22,0)),0)</f>
        <v>0</v>
      </c>
      <c r="O145" s="2">
        <f>_xlfn.IFERROR(INDEX('Subdecision matrices'!$C$23:$G$27,MATCH(Prioritization!I81,'Subdecision matrices'!$B$23:$B$27,0),MATCH('CalcEng 2'!$O$6,'Subdecision matrices'!$C$22:$G$22,0)),0)</f>
        <v>0</v>
      </c>
      <c r="P145" s="2">
        <f>_xlfn.IFERROR(INDEX('Subdecision matrices'!$C$23:$G$27,MATCH(Prioritization!I81,'Subdecision matrices'!$B$23:$B$27,0),MATCH('CalcEng 2'!$P$6,'Subdecision matrices'!$C$22:$G$22,0)),0)</f>
        <v>0</v>
      </c>
      <c r="Q145" s="2">
        <f>_xlfn.IFERROR(INDEX('Subdecision matrices'!$C$31:$G$33,MATCH(Prioritization!J81,'Subdecision matrices'!$B$31:$B$33,0),MATCH('CalcEng 2'!$Q$6,'Subdecision matrices'!$C$30:$G$30,0)),0)</f>
        <v>0</v>
      </c>
      <c r="R145" s="2">
        <f>_xlfn.IFERROR(INDEX('Subdecision matrices'!$C$31:$G$33,MATCH(Prioritization!J81,'Subdecision matrices'!$B$31:$B$33,0),MATCH('CalcEng 2'!$R$6,'Subdecision matrices'!$C$30:$G$30,0)),0)</f>
        <v>0</v>
      </c>
      <c r="S145" s="2">
        <f>_xlfn.IFERROR(INDEX('Subdecision matrices'!$C$31:$G$33,MATCH(Prioritization!J81,'Subdecision matrices'!$B$31:$B$33,0),MATCH('CalcEng 2'!$S$6,'Subdecision matrices'!$C$30:$G$30,0)),0)</f>
        <v>0</v>
      </c>
      <c r="T145" s="2">
        <f>_xlfn.IFERROR(INDEX('Subdecision matrices'!$C$31:$G$33,MATCH(Prioritization!J81,'Subdecision matrices'!$B$31:$B$33,0),MATCH('CalcEng 2'!$T$6,'Subdecision matrices'!$C$30:$G$30,0)),0)</f>
        <v>0</v>
      </c>
      <c r="U145" s="2">
        <f>_xlfn.IFERROR(INDEX('Subdecision matrices'!$C$31:$G$33,MATCH(Prioritization!J81,'Subdecision matrices'!$B$31:$B$33,0),MATCH('CalcEng 2'!$U$6,'Subdecision matrices'!$C$30:$G$30,0)),0)</f>
        <v>0</v>
      </c>
      <c r="V145" s="2">
        <f>_xlfn.IFERROR(VLOOKUP(Prioritization!K81,'Subdecision matrices'!$A$37:$C$41,3,TRUE),0)</f>
        <v>0</v>
      </c>
      <c r="W145" s="2">
        <f>_xlfn.IFERROR(VLOOKUP(Prioritization!K81,'Subdecision matrices'!$A$37:$D$41,4),0)</f>
        <v>0</v>
      </c>
      <c r="X145" s="2">
        <f>_xlfn.IFERROR(VLOOKUP(Prioritization!K81,'Subdecision matrices'!$A$37:$E$41,5),0)</f>
        <v>0</v>
      </c>
      <c r="Y145" s="2">
        <f>_xlfn.IFERROR(VLOOKUP(Prioritization!K81,'Subdecision matrices'!$A$37:$F$41,6),0)</f>
        <v>0</v>
      </c>
      <c r="Z145" s="2">
        <f>_xlfn.IFERROR(VLOOKUP(Prioritization!K81,'Subdecision matrices'!$A$37:$G$41,7),0)</f>
        <v>0</v>
      </c>
      <c r="AA145" s="2">
        <f>_xlfn.IFERROR(INDEX('Subdecision matrices'!$K$8:$O$11,MATCH(Prioritization!L81,'Subdecision matrices'!$J$8:$J$11,0),MATCH('CalcEng 2'!$AA$6,'Subdecision matrices'!$K$7:$O$7,0)),0)</f>
        <v>0</v>
      </c>
      <c r="AB145" s="2">
        <f>_xlfn.IFERROR(INDEX('Subdecision matrices'!$K$8:$O$11,MATCH(Prioritization!L81,'Subdecision matrices'!$J$8:$J$11,0),MATCH('CalcEng 2'!$AB$6,'Subdecision matrices'!$K$7:$O$7,0)),0)</f>
        <v>0</v>
      </c>
      <c r="AC145" s="2">
        <f>_xlfn.IFERROR(INDEX('Subdecision matrices'!$K$8:$O$11,MATCH(Prioritization!L81,'Subdecision matrices'!$J$8:$J$11,0),MATCH('CalcEng 2'!$AC$6,'Subdecision matrices'!$K$7:$O$7,0)),0)</f>
        <v>0</v>
      </c>
      <c r="AD145" s="2">
        <f>_xlfn.IFERROR(INDEX('Subdecision matrices'!$K$8:$O$11,MATCH(Prioritization!L81,'Subdecision matrices'!$J$8:$J$11,0),MATCH('CalcEng 2'!$AD$6,'Subdecision matrices'!$K$7:$O$7,0)),0)</f>
        <v>0</v>
      </c>
      <c r="AE145" s="2">
        <f>_xlfn.IFERROR(INDEX('Subdecision matrices'!$K$8:$O$11,MATCH(Prioritization!L81,'Subdecision matrices'!$J$8:$J$11,0),MATCH('CalcEng 2'!$AE$6,'Subdecision matrices'!$K$7:$O$7,0)),0)</f>
        <v>0</v>
      </c>
      <c r="AF145" s="2">
        <f>_xlfn.IFERROR(VLOOKUP(Prioritization!M81,'Subdecision matrices'!$I$15:$K$17,3,TRUE),0)</f>
        <v>0</v>
      </c>
      <c r="AG145" s="2">
        <f>_xlfn.IFERROR(VLOOKUP(Prioritization!M81,'Subdecision matrices'!$I$15:$L$17,4,TRUE),0)</f>
        <v>0</v>
      </c>
      <c r="AH145" s="2">
        <f>_xlfn.IFERROR(VLOOKUP(Prioritization!M81,'Subdecision matrices'!$I$15:$M$17,5,TRUE),0)</f>
        <v>0</v>
      </c>
      <c r="AI145" s="2">
        <f>_xlfn.IFERROR(VLOOKUP(Prioritization!M81,'Subdecision matrices'!$I$15:$N$17,6,TRUE),0)</f>
        <v>0</v>
      </c>
      <c r="AJ145" s="2">
        <f>_xlfn.IFERROR(VLOOKUP(Prioritization!M81,'Subdecision matrices'!$I$15:$O$17,7,TRUE),0)</f>
        <v>0</v>
      </c>
      <c r="AK145" s="2">
        <f>_xlfn.IFERROR(INDEX('Subdecision matrices'!$K$22:$O$24,MATCH(Prioritization!N81,'Subdecision matrices'!$J$22:$J$24,0),MATCH($AK$6,'Subdecision matrices'!$K$21:$O$21,0)),0)</f>
        <v>0</v>
      </c>
      <c r="AL145" s="2">
        <f>_xlfn.IFERROR(INDEX('Subdecision matrices'!$K$22:$O$24,MATCH(Prioritization!N81,'Subdecision matrices'!$J$22:$J$24,0),MATCH($AL$6,'Subdecision matrices'!$K$21:$O$21,0)),0)</f>
        <v>0</v>
      </c>
      <c r="AM145" s="2">
        <f>_xlfn.IFERROR(INDEX('Subdecision matrices'!$K$22:$O$24,MATCH(Prioritization!N81,'Subdecision matrices'!$J$22:$J$24,0),MATCH($AM$6,'Subdecision matrices'!$K$21:$O$21,0)),0)</f>
        <v>0</v>
      </c>
      <c r="AN145" s="2">
        <f>_xlfn.IFERROR(INDEX('Subdecision matrices'!$K$22:$O$24,MATCH(Prioritization!N81,'Subdecision matrices'!$J$22:$J$24,0),MATCH($AN$6,'Subdecision matrices'!$K$21:$O$21,0)),0)</f>
        <v>0</v>
      </c>
      <c r="AO145" s="2">
        <f>_xlfn.IFERROR(INDEX('Subdecision matrices'!$K$22:$O$24,MATCH(Prioritization!N81,'Subdecision matrices'!$J$22:$J$24,0),MATCH($AO$6,'Subdecision matrices'!$K$21:$O$21,0)),0)</f>
        <v>0</v>
      </c>
      <c r="AP145" s="2">
        <f>_xlfn.IFERROR(INDEX('Subdecision matrices'!$K$27:$O$30,MATCH(Prioritization!O81,'Subdecision matrices'!$J$27:$J$30,0),MATCH('CalcEng 2'!$AP$6,'Subdecision matrices'!$K$27:$O$27,0)),0)</f>
        <v>0</v>
      </c>
      <c r="AQ145" s="2">
        <f>_xlfn.IFERROR(INDEX('Subdecision matrices'!$K$27:$O$30,MATCH(Prioritization!O81,'Subdecision matrices'!$J$27:$J$30,0),MATCH('CalcEng 2'!$AQ$6,'Subdecision matrices'!$K$27:$O$27,0)),0)</f>
        <v>0</v>
      </c>
      <c r="AR145" s="2">
        <f>_xlfn.IFERROR(INDEX('Subdecision matrices'!$K$27:$O$30,MATCH(Prioritization!O81,'Subdecision matrices'!$J$27:$J$30,0),MATCH('CalcEng 2'!$AR$6,'Subdecision matrices'!$K$27:$O$27,0)),0)</f>
        <v>0</v>
      </c>
      <c r="AS145" s="2">
        <f>_xlfn.IFERROR(INDEX('Subdecision matrices'!$K$27:$O$30,MATCH(Prioritization!O81,'Subdecision matrices'!$J$27:$J$30,0),MATCH('CalcEng 2'!$AS$6,'Subdecision matrices'!$K$27:$O$27,0)),0)</f>
        <v>0</v>
      </c>
      <c r="AT145" s="2">
        <f>_xlfn.IFERROR(INDEX('Subdecision matrices'!$K$27:$O$30,MATCH(Prioritization!O81,'Subdecision matrices'!$J$27:$J$30,0),MATCH('CalcEng 2'!$AT$6,'Subdecision matrices'!$K$27:$O$27,0)),0)</f>
        <v>0</v>
      </c>
      <c r="AU145" s="2">
        <f>_xlfn.IFERROR(INDEX('Subdecision matrices'!$K$34:$O$36,MATCH(Prioritization!P81,'Subdecision matrices'!$J$34:$J$36,0),MATCH('CalcEng 2'!$AU$6,'Subdecision matrices'!$K$33:$O$33,0)),0)</f>
        <v>0</v>
      </c>
      <c r="AV145" s="2">
        <f>_xlfn.IFERROR(INDEX('Subdecision matrices'!$K$34:$O$36,MATCH(Prioritization!P81,'Subdecision matrices'!$J$34:$J$36,0),MATCH('CalcEng 2'!$AV$6,'Subdecision matrices'!$K$33:$O$33,0)),0)</f>
        <v>0</v>
      </c>
      <c r="AW145" s="2">
        <f>_xlfn.IFERROR(INDEX('Subdecision matrices'!$K$34:$O$36,MATCH(Prioritization!P81,'Subdecision matrices'!$J$34:$J$36,0),MATCH('CalcEng 2'!$AW$6,'Subdecision matrices'!$K$33:$O$33,0)),0)</f>
        <v>0</v>
      </c>
      <c r="AX145" s="2">
        <f>_xlfn.IFERROR(INDEX('Subdecision matrices'!$K$34:$O$36,MATCH(Prioritization!P81,'Subdecision matrices'!$J$34:$J$36,0),MATCH('CalcEng 2'!$AX$6,'Subdecision matrices'!$K$33:$O$33,0)),0)</f>
        <v>0</v>
      </c>
      <c r="AY145" s="2">
        <f>_xlfn.IFERROR(INDEX('Subdecision matrices'!$K$34:$O$36,MATCH(Prioritization!P81,'Subdecision matrices'!$J$34:$J$36,0),MATCH('CalcEng 2'!$AY$6,'Subdecision matrices'!$K$33:$O$33,0)),0)</f>
        <v>0</v>
      </c>
      <c r="AZ145" s="2"/>
      <c r="BA145" s="2"/>
      <c r="BB145" s="110">
        <f>((B145*B146)+(G145*G146)+(L145*L146)+(Q145*Q146)+(V145*V146)+(AA145*AA146)+(AF146*AF145)+(AK145*AK146)+(AP145*AP146)+(AU145*AU146))*10</f>
        <v>0</v>
      </c>
      <c r="BC145" s="110">
        <f aca="true" t="shared" si="372" ref="BC145">((C145*C146)+(H145*H146)+(M145*M146)+(R145*R146)+(W145*W146)+(AB145*AB146)+(AG146*AG145)+(AL145*AL146)+(AQ145*AQ146)+(AV145*AV146))*10</f>
        <v>0</v>
      </c>
      <c r="BD145" s="110">
        <f aca="true" t="shared" si="373" ref="BD145">((D145*D146)+(I145*I146)+(N145*N146)+(S145*S146)+(X145*X146)+(AC145*AC146)+(AH146*AH145)+(AM145*AM146)+(AR145*AR146)+(AW145*AW146))*10</f>
        <v>0</v>
      </c>
      <c r="BE145" s="110">
        <f aca="true" t="shared" si="374" ref="BE145">((E145*E146)+(J145*J146)+(O145*O146)+(T145*T146)+(Y145*Y146)+(AD145*AD146)+(AI146*AI145)+(AN145*AN146)+(AS145*AS146)+(AX145*AX146))*10</f>
        <v>0</v>
      </c>
      <c r="BF145" s="110">
        <f aca="true" t="shared" si="375" ref="BF145">((F145*F146)+(K145*K146)+(P145*P146)+(U145*U146)+(Z145*Z146)+(AE145*AE146)+(AJ146*AJ145)+(AO145*AO146)+(AT145*AT146)+(AY145*AY146))*10</f>
        <v>0</v>
      </c>
    </row>
    <row r="146" spans="1:58" ht="15.75" thickBot="1">
      <c r="A146" s="94"/>
      <c r="B146" s="5">
        <f>'Subdecision matrices'!$S$12</f>
        <v>0.1</v>
      </c>
      <c r="C146" s="5">
        <f>'Subdecision matrices'!$S$13</f>
        <v>0.1</v>
      </c>
      <c r="D146" s="5">
        <f>'Subdecision matrices'!$S$14</f>
        <v>0.1</v>
      </c>
      <c r="E146" s="5">
        <f>'Subdecision matrices'!$S$15</f>
        <v>0.1</v>
      </c>
      <c r="F146" s="5">
        <f>'Subdecision matrices'!$S$16</f>
        <v>0.1</v>
      </c>
      <c r="G146" s="5">
        <f>'Subdecision matrices'!$T$12</f>
        <v>0.1</v>
      </c>
      <c r="H146" s="5">
        <f>'Subdecision matrices'!$T$13</f>
        <v>0.1</v>
      </c>
      <c r="I146" s="5">
        <f>'Subdecision matrices'!$T$14</f>
        <v>0.1</v>
      </c>
      <c r="J146" s="5">
        <f>'Subdecision matrices'!$T$15</f>
        <v>0.1</v>
      </c>
      <c r="K146" s="5">
        <f>'Subdecision matrices'!$T$16</f>
        <v>0.1</v>
      </c>
      <c r="L146" s="5">
        <f>'Subdecision matrices'!$U$12</f>
        <v>0.05</v>
      </c>
      <c r="M146" s="5">
        <f>'Subdecision matrices'!$U$13</f>
        <v>0.05</v>
      </c>
      <c r="N146" s="5">
        <f>'Subdecision matrices'!$U$14</f>
        <v>0.05</v>
      </c>
      <c r="O146" s="5">
        <f>'Subdecision matrices'!$U$15</f>
        <v>0.05</v>
      </c>
      <c r="P146" s="5">
        <f>'Subdecision matrices'!$U$16</f>
        <v>0.05</v>
      </c>
      <c r="Q146" s="5">
        <f>'Subdecision matrices'!$V$12</f>
        <v>0.1</v>
      </c>
      <c r="R146" s="5">
        <f>'Subdecision matrices'!$V$13</f>
        <v>0.1</v>
      </c>
      <c r="S146" s="5">
        <f>'Subdecision matrices'!$V$14</f>
        <v>0.1</v>
      </c>
      <c r="T146" s="5">
        <f>'Subdecision matrices'!$V$15</f>
        <v>0.1</v>
      </c>
      <c r="U146" s="5">
        <f>'Subdecision matrices'!$V$16</f>
        <v>0.1</v>
      </c>
      <c r="V146" s="5">
        <f>'Subdecision matrices'!$W$12</f>
        <v>0.1</v>
      </c>
      <c r="W146" s="5">
        <f>'Subdecision matrices'!$W$13</f>
        <v>0.1</v>
      </c>
      <c r="X146" s="5">
        <f>'Subdecision matrices'!$W$14</f>
        <v>0.1</v>
      </c>
      <c r="Y146" s="5">
        <f>'Subdecision matrices'!$W$15</f>
        <v>0.1</v>
      </c>
      <c r="Z146" s="5">
        <f>'Subdecision matrices'!$W$16</f>
        <v>0.1</v>
      </c>
      <c r="AA146" s="5">
        <f>'Subdecision matrices'!$X$12</f>
        <v>0.05</v>
      </c>
      <c r="AB146" s="5">
        <f>'Subdecision matrices'!$X$13</f>
        <v>0.1</v>
      </c>
      <c r="AC146" s="5">
        <f>'Subdecision matrices'!$X$14</f>
        <v>0.1</v>
      </c>
      <c r="AD146" s="5">
        <f>'Subdecision matrices'!$X$15</f>
        <v>0.1</v>
      </c>
      <c r="AE146" s="5">
        <f>'Subdecision matrices'!$X$16</f>
        <v>0.1</v>
      </c>
      <c r="AF146" s="5">
        <f>'Subdecision matrices'!$Y$12</f>
        <v>0.1</v>
      </c>
      <c r="AG146" s="5">
        <f>'Subdecision matrices'!$Y$13</f>
        <v>0.1</v>
      </c>
      <c r="AH146" s="5">
        <f>'Subdecision matrices'!$Y$14</f>
        <v>0.1</v>
      </c>
      <c r="AI146" s="5">
        <f>'Subdecision matrices'!$Y$15</f>
        <v>0.05</v>
      </c>
      <c r="AJ146" s="5">
        <f>'Subdecision matrices'!$Y$16</f>
        <v>0.05</v>
      </c>
      <c r="AK146" s="5">
        <f>'Subdecision matrices'!$Z$12</f>
        <v>0.15</v>
      </c>
      <c r="AL146" s="5">
        <f>'Subdecision matrices'!$Z$13</f>
        <v>0.15</v>
      </c>
      <c r="AM146" s="5">
        <f>'Subdecision matrices'!$Z$14</f>
        <v>0.15</v>
      </c>
      <c r="AN146" s="5">
        <f>'Subdecision matrices'!$Z$15</f>
        <v>0.15</v>
      </c>
      <c r="AO146" s="5">
        <f>'Subdecision matrices'!$Z$16</f>
        <v>0.15</v>
      </c>
      <c r="AP146" s="5">
        <f>'Subdecision matrices'!$AA$12</f>
        <v>0.1</v>
      </c>
      <c r="AQ146" s="5">
        <f>'Subdecision matrices'!$AA$13</f>
        <v>0.1</v>
      </c>
      <c r="AR146" s="5">
        <f>'Subdecision matrices'!$AA$14</f>
        <v>0.1</v>
      </c>
      <c r="AS146" s="5">
        <f>'Subdecision matrices'!$AA$15</f>
        <v>0.1</v>
      </c>
      <c r="AT146" s="5">
        <f>'Subdecision matrices'!$AA$16</f>
        <v>0.15</v>
      </c>
      <c r="AU146" s="5">
        <f>'Subdecision matrices'!$AB$12</f>
        <v>0.15</v>
      </c>
      <c r="AV146" s="5">
        <f>'Subdecision matrices'!$AB$13</f>
        <v>0.1</v>
      </c>
      <c r="AW146" s="5">
        <f>'Subdecision matrices'!$AB$14</f>
        <v>0.1</v>
      </c>
      <c r="AX146" s="5">
        <f>'Subdecision matrices'!$AB$15</f>
        <v>0.15</v>
      </c>
      <c r="AY146" s="5">
        <f>'Subdecision matrices'!$AB$16</f>
        <v>0.1</v>
      </c>
      <c r="AZ146" s="3">
        <f aca="true" t="shared" si="376" ref="AZ146">SUM(L146:AY146)</f>
        <v>4</v>
      </c>
      <c r="BA146" s="3"/>
      <c r="BB146" s="111"/>
      <c r="BC146" s="111"/>
      <c r="BD146" s="111"/>
      <c r="BE146" s="111"/>
      <c r="BF146" s="111"/>
    </row>
    <row r="147" spans="1:58" ht="15">
      <c r="A147" s="94">
        <v>71</v>
      </c>
      <c r="B147" s="30">
        <f>_xlfn.IFERROR(VLOOKUP(Prioritization!G82,'Subdecision matrices'!$B$7:$C$8,2,TRUE),0)</f>
        <v>0</v>
      </c>
      <c r="C147" s="30">
        <f>_xlfn.IFERROR(VLOOKUP(Prioritization!G82,'Subdecision matrices'!$B$7:$D$8,3,TRUE),0)</f>
        <v>0</v>
      </c>
      <c r="D147" s="30">
        <f>_xlfn.IFERROR(VLOOKUP(Prioritization!G82,'Subdecision matrices'!$B$7:$E$8,4,TRUE),0)</f>
        <v>0</v>
      </c>
      <c r="E147" s="30">
        <f>_xlfn.IFERROR(VLOOKUP(Prioritization!G82,'Subdecision matrices'!$B$7:$F$8,5,TRUE),0)</f>
        <v>0</v>
      </c>
      <c r="F147" s="30">
        <f>_xlfn.IFERROR(VLOOKUP(Prioritization!G82,'Subdecision matrices'!$B$7:$G$8,6,TRUE),0)</f>
        <v>0</v>
      </c>
      <c r="G147" s="30">
        <f>VLOOKUP(Prioritization!H82,'Subdecision matrices'!$B$12:$C$19,2,TRUE)</f>
        <v>0</v>
      </c>
      <c r="H147" s="30">
        <f>VLOOKUP(Prioritization!H82,'Subdecision matrices'!$B$12:$D$19,3,TRUE)</f>
        <v>0</v>
      </c>
      <c r="I147" s="30">
        <f>VLOOKUP(Prioritization!H82,'Subdecision matrices'!$B$12:$E$19,4,TRUE)</f>
        <v>0</v>
      </c>
      <c r="J147" s="30">
        <f>VLOOKUP(Prioritization!H82,'Subdecision matrices'!$B$12:$F$19,5,TRUE)</f>
        <v>0</v>
      </c>
      <c r="K147" s="30">
        <f>VLOOKUP(Prioritization!H82,'Subdecision matrices'!$B$12:$G$19,6,TRUE)</f>
        <v>0</v>
      </c>
      <c r="L147" s="2">
        <f>_xlfn.IFERROR(INDEX('Subdecision matrices'!$C$23:$G$27,MATCH(Prioritization!I82,'Subdecision matrices'!$B$23:$B$27,0),MATCH('CalcEng 2'!$L$6,'Subdecision matrices'!$C$22:$G$22,0)),0)</f>
        <v>0</v>
      </c>
      <c r="M147" s="2">
        <f>_xlfn.IFERROR(INDEX('Subdecision matrices'!$C$23:$G$27,MATCH(Prioritization!I82,'Subdecision matrices'!$B$23:$B$27,0),MATCH('CalcEng 2'!$M$6,'Subdecision matrices'!$C$30:$G$30,0)),0)</f>
        <v>0</v>
      </c>
      <c r="N147" s="2">
        <f>_xlfn.IFERROR(INDEX('Subdecision matrices'!$C$23:$G$27,MATCH(Prioritization!I82,'Subdecision matrices'!$B$23:$B$27,0),MATCH('CalcEng 2'!$N$6,'Subdecision matrices'!$C$22:$G$22,0)),0)</f>
        <v>0</v>
      </c>
      <c r="O147" s="2">
        <f>_xlfn.IFERROR(INDEX('Subdecision matrices'!$C$23:$G$27,MATCH(Prioritization!I82,'Subdecision matrices'!$B$23:$B$27,0),MATCH('CalcEng 2'!$O$6,'Subdecision matrices'!$C$22:$G$22,0)),0)</f>
        <v>0</v>
      </c>
      <c r="P147" s="2">
        <f>_xlfn.IFERROR(INDEX('Subdecision matrices'!$C$23:$G$27,MATCH(Prioritization!I82,'Subdecision matrices'!$B$23:$B$27,0),MATCH('CalcEng 2'!$P$6,'Subdecision matrices'!$C$22:$G$22,0)),0)</f>
        <v>0</v>
      </c>
      <c r="Q147" s="2">
        <f>_xlfn.IFERROR(INDEX('Subdecision matrices'!$C$31:$G$33,MATCH(Prioritization!J82,'Subdecision matrices'!$B$31:$B$33,0),MATCH('CalcEng 2'!$Q$6,'Subdecision matrices'!$C$30:$G$30,0)),0)</f>
        <v>0</v>
      </c>
      <c r="R147" s="2">
        <f>_xlfn.IFERROR(INDEX('Subdecision matrices'!$C$31:$G$33,MATCH(Prioritization!J82,'Subdecision matrices'!$B$31:$B$33,0),MATCH('CalcEng 2'!$R$6,'Subdecision matrices'!$C$30:$G$30,0)),0)</f>
        <v>0</v>
      </c>
      <c r="S147" s="2">
        <f>_xlfn.IFERROR(INDEX('Subdecision matrices'!$C$31:$G$33,MATCH(Prioritization!J82,'Subdecision matrices'!$B$31:$B$33,0),MATCH('CalcEng 2'!$S$6,'Subdecision matrices'!$C$30:$G$30,0)),0)</f>
        <v>0</v>
      </c>
      <c r="T147" s="2">
        <f>_xlfn.IFERROR(INDEX('Subdecision matrices'!$C$31:$G$33,MATCH(Prioritization!J82,'Subdecision matrices'!$B$31:$B$33,0),MATCH('CalcEng 2'!$T$6,'Subdecision matrices'!$C$30:$G$30,0)),0)</f>
        <v>0</v>
      </c>
      <c r="U147" s="2">
        <f>_xlfn.IFERROR(INDEX('Subdecision matrices'!$C$31:$G$33,MATCH(Prioritization!J82,'Subdecision matrices'!$B$31:$B$33,0),MATCH('CalcEng 2'!$U$6,'Subdecision matrices'!$C$30:$G$30,0)),0)</f>
        <v>0</v>
      </c>
      <c r="V147" s="2">
        <f>_xlfn.IFERROR(VLOOKUP(Prioritization!K82,'Subdecision matrices'!$A$37:$C$41,3,TRUE),0)</f>
        <v>0</v>
      </c>
      <c r="W147" s="2">
        <f>_xlfn.IFERROR(VLOOKUP(Prioritization!K82,'Subdecision matrices'!$A$37:$D$41,4),0)</f>
        <v>0</v>
      </c>
      <c r="X147" s="2">
        <f>_xlfn.IFERROR(VLOOKUP(Prioritization!K82,'Subdecision matrices'!$A$37:$E$41,5),0)</f>
        <v>0</v>
      </c>
      <c r="Y147" s="2">
        <f>_xlfn.IFERROR(VLOOKUP(Prioritization!K82,'Subdecision matrices'!$A$37:$F$41,6),0)</f>
        <v>0</v>
      </c>
      <c r="Z147" s="2">
        <f>_xlfn.IFERROR(VLOOKUP(Prioritization!K82,'Subdecision matrices'!$A$37:$G$41,7),0)</f>
        <v>0</v>
      </c>
      <c r="AA147" s="2">
        <f>_xlfn.IFERROR(INDEX('Subdecision matrices'!$K$8:$O$11,MATCH(Prioritization!L82,'Subdecision matrices'!$J$8:$J$11,0),MATCH('CalcEng 2'!$AA$6,'Subdecision matrices'!$K$7:$O$7,0)),0)</f>
        <v>0</v>
      </c>
      <c r="AB147" s="2">
        <f>_xlfn.IFERROR(INDEX('Subdecision matrices'!$K$8:$O$11,MATCH(Prioritization!L82,'Subdecision matrices'!$J$8:$J$11,0),MATCH('CalcEng 2'!$AB$6,'Subdecision matrices'!$K$7:$O$7,0)),0)</f>
        <v>0</v>
      </c>
      <c r="AC147" s="2">
        <f>_xlfn.IFERROR(INDEX('Subdecision matrices'!$K$8:$O$11,MATCH(Prioritization!L82,'Subdecision matrices'!$J$8:$J$11,0),MATCH('CalcEng 2'!$AC$6,'Subdecision matrices'!$K$7:$O$7,0)),0)</f>
        <v>0</v>
      </c>
      <c r="AD147" s="2">
        <f>_xlfn.IFERROR(INDEX('Subdecision matrices'!$K$8:$O$11,MATCH(Prioritization!L82,'Subdecision matrices'!$J$8:$J$11,0),MATCH('CalcEng 2'!$AD$6,'Subdecision matrices'!$K$7:$O$7,0)),0)</f>
        <v>0</v>
      </c>
      <c r="AE147" s="2">
        <f>_xlfn.IFERROR(INDEX('Subdecision matrices'!$K$8:$O$11,MATCH(Prioritization!L82,'Subdecision matrices'!$J$8:$J$11,0),MATCH('CalcEng 2'!$AE$6,'Subdecision matrices'!$K$7:$O$7,0)),0)</f>
        <v>0</v>
      </c>
      <c r="AF147" s="2">
        <f>_xlfn.IFERROR(VLOOKUP(Prioritization!M82,'Subdecision matrices'!$I$15:$K$17,3,TRUE),0)</f>
        <v>0</v>
      </c>
      <c r="AG147" s="2">
        <f>_xlfn.IFERROR(VLOOKUP(Prioritization!M82,'Subdecision matrices'!$I$15:$L$17,4,TRUE),0)</f>
        <v>0</v>
      </c>
      <c r="AH147" s="2">
        <f>_xlfn.IFERROR(VLOOKUP(Prioritization!M82,'Subdecision matrices'!$I$15:$M$17,5,TRUE),0)</f>
        <v>0</v>
      </c>
      <c r="AI147" s="2">
        <f>_xlfn.IFERROR(VLOOKUP(Prioritization!M82,'Subdecision matrices'!$I$15:$N$17,6,TRUE),0)</f>
        <v>0</v>
      </c>
      <c r="AJ147" s="2">
        <f>_xlfn.IFERROR(VLOOKUP(Prioritization!M82,'Subdecision matrices'!$I$15:$O$17,7,TRUE),0)</f>
        <v>0</v>
      </c>
      <c r="AK147" s="2">
        <f>_xlfn.IFERROR(INDEX('Subdecision matrices'!$K$22:$O$24,MATCH(Prioritization!N82,'Subdecision matrices'!$J$22:$J$24,0),MATCH($AK$6,'Subdecision matrices'!$K$21:$O$21,0)),0)</f>
        <v>0</v>
      </c>
      <c r="AL147" s="2">
        <f>_xlfn.IFERROR(INDEX('Subdecision matrices'!$K$22:$O$24,MATCH(Prioritization!N82,'Subdecision matrices'!$J$22:$J$24,0),MATCH($AL$6,'Subdecision matrices'!$K$21:$O$21,0)),0)</f>
        <v>0</v>
      </c>
      <c r="AM147" s="2">
        <f>_xlfn.IFERROR(INDEX('Subdecision matrices'!$K$22:$O$24,MATCH(Prioritization!N82,'Subdecision matrices'!$J$22:$J$24,0),MATCH($AM$6,'Subdecision matrices'!$K$21:$O$21,0)),0)</f>
        <v>0</v>
      </c>
      <c r="AN147" s="2">
        <f>_xlfn.IFERROR(INDEX('Subdecision matrices'!$K$22:$O$24,MATCH(Prioritization!N82,'Subdecision matrices'!$J$22:$J$24,0),MATCH($AN$6,'Subdecision matrices'!$K$21:$O$21,0)),0)</f>
        <v>0</v>
      </c>
      <c r="AO147" s="2">
        <f>_xlfn.IFERROR(INDEX('Subdecision matrices'!$K$22:$O$24,MATCH(Prioritization!N82,'Subdecision matrices'!$J$22:$J$24,0),MATCH($AO$6,'Subdecision matrices'!$K$21:$O$21,0)),0)</f>
        <v>0</v>
      </c>
      <c r="AP147" s="2">
        <f>_xlfn.IFERROR(INDEX('Subdecision matrices'!$K$27:$O$30,MATCH(Prioritization!O82,'Subdecision matrices'!$J$27:$J$30,0),MATCH('CalcEng 2'!$AP$6,'Subdecision matrices'!$K$27:$O$27,0)),0)</f>
        <v>0</v>
      </c>
      <c r="AQ147" s="2">
        <f>_xlfn.IFERROR(INDEX('Subdecision matrices'!$K$27:$O$30,MATCH(Prioritization!O82,'Subdecision matrices'!$J$27:$J$30,0),MATCH('CalcEng 2'!$AQ$6,'Subdecision matrices'!$K$27:$O$27,0)),0)</f>
        <v>0</v>
      </c>
      <c r="AR147" s="2">
        <f>_xlfn.IFERROR(INDEX('Subdecision matrices'!$K$27:$O$30,MATCH(Prioritization!O82,'Subdecision matrices'!$J$27:$J$30,0),MATCH('CalcEng 2'!$AR$6,'Subdecision matrices'!$K$27:$O$27,0)),0)</f>
        <v>0</v>
      </c>
      <c r="AS147" s="2">
        <f>_xlfn.IFERROR(INDEX('Subdecision matrices'!$K$27:$O$30,MATCH(Prioritization!O82,'Subdecision matrices'!$J$27:$J$30,0),MATCH('CalcEng 2'!$AS$6,'Subdecision matrices'!$K$27:$O$27,0)),0)</f>
        <v>0</v>
      </c>
      <c r="AT147" s="2">
        <f>_xlfn.IFERROR(INDEX('Subdecision matrices'!$K$27:$O$30,MATCH(Prioritization!O82,'Subdecision matrices'!$J$27:$J$30,0),MATCH('CalcEng 2'!$AT$6,'Subdecision matrices'!$K$27:$O$27,0)),0)</f>
        <v>0</v>
      </c>
      <c r="AU147" s="2">
        <f>_xlfn.IFERROR(INDEX('Subdecision matrices'!$K$34:$O$36,MATCH(Prioritization!P82,'Subdecision matrices'!$J$34:$J$36,0),MATCH('CalcEng 2'!$AU$6,'Subdecision matrices'!$K$33:$O$33,0)),0)</f>
        <v>0</v>
      </c>
      <c r="AV147" s="2">
        <f>_xlfn.IFERROR(INDEX('Subdecision matrices'!$K$34:$O$36,MATCH(Prioritization!P82,'Subdecision matrices'!$J$34:$J$36,0),MATCH('CalcEng 2'!$AV$6,'Subdecision matrices'!$K$33:$O$33,0)),0)</f>
        <v>0</v>
      </c>
      <c r="AW147" s="2">
        <f>_xlfn.IFERROR(INDEX('Subdecision matrices'!$K$34:$O$36,MATCH(Prioritization!P82,'Subdecision matrices'!$J$34:$J$36,0),MATCH('CalcEng 2'!$AW$6,'Subdecision matrices'!$K$33:$O$33,0)),0)</f>
        <v>0</v>
      </c>
      <c r="AX147" s="2">
        <f>_xlfn.IFERROR(INDEX('Subdecision matrices'!$K$34:$O$36,MATCH(Prioritization!P82,'Subdecision matrices'!$J$34:$J$36,0),MATCH('CalcEng 2'!$AX$6,'Subdecision matrices'!$K$33:$O$33,0)),0)</f>
        <v>0</v>
      </c>
      <c r="AY147" s="2">
        <f>_xlfn.IFERROR(INDEX('Subdecision matrices'!$K$34:$O$36,MATCH(Prioritization!P82,'Subdecision matrices'!$J$34:$J$36,0),MATCH('CalcEng 2'!$AY$6,'Subdecision matrices'!$K$33:$O$33,0)),0)</f>
        <v>0</v>
      </c>
      <c r="AZ147" s="2"/>
      <c r="BA147" s="2"/>
      <c r="BB147" s="110">
        <f>((B147*B148)+(G147*G148)+(L147*L148)+(Q147*Q148)+(V147*V148)+(AA147*AA148)+(AF148*AF147)+(AK147*AK148)+(AP147*AP148)+(AU147*AU148))*10</f>
        <v>0</v>
      </c>
      <c r="BC147" s="110">
        <f aca="true" t="shared" si="377" ref="BC147">((C147*C148)+(H147*H148)+(M147*M148)+(R147*R148)+(W147*W148)+(AB147*AB148)+(AG148*AG147)+(AL147*AL148)+(AQ147*AQ148)+(AV147*AV148))*10</f>
        <v>0</v>
      </c>
      <c r="BD147" s="110">
        <f aca="true" t="shared" si="378" ref="BD147">((D147*D148)+(I147*I148)+(N147*N148)+(S147*S148)+(X147*X148)+(AC147*AC148)+(AH148*AH147)+(AM147*AM148)+(AR147*AR148)+(AW147*AW148))*10</f>
        <v>0</v>
      </c>
      <c r="BE147" s="110">
        <f aca="true" t="shared" si="379" ref="BE147">((E147*E148)+(J147*J148)+(O147*O148)+(T147*T148)+(Y147*Y148)+(AD147*AD148)+(AI148*AI147)+(AN147*AN148)+(AS147*AS148)+(AX147*AX148))*10</f>
        <v>0</v>
      </c>
      <c r="BF147" s="110">
        <f aca="true" t="shared" si="380" ref="BF147">((F147*F148)+(K147*K148)+(P147*P148)+(U147*U148)+(Z147*Z148)+(AE147*AE148)+(AJ148*AJ147)+(AO147*AO148)+(AT147*AT148)+(AY147*AY148))*10</f>
        <v>0</v>
      </c>
    </row>
    <row r="148" spans="1:58" ht="15.75" thickBot="1">
      <c r="A148" s="94"/>
      <c r="B148" s="5">
        <f>'Subdecision matrices'!$S$12</f>
        <v>0.1</v>
      </c>
      <c r="C148" s="5">
        <f>'Subdecision matrices'!$S$13</f>
        <v>0.1</v>
      </c>
      <c r="D148" s="5">
        <f>'Subdecision matrices'!$S$14</f>
        <v>0.1</v>
      </c>
      <c r="E148" s="5">
        <f>'Subdecision matrices'!$S$15</f>
        <v>0.1</v>
      </c>
      <c r="F148" s="5">
        <f>'Subdecision matrices'!$S$16</f>
        <v>0.1</v>
      </c>
      <c r="G148" s="5">
        <f>'Subdecision matrices'!$T$12</f>
        <v>0.1</v>
      </c>
      <c r="H148" s="5">
        <f>'Subdecision matrices'!$T$13</f>
        <v>0.1</v>
      </c>
      <c r="I148" s="5">
        <f>'Subdecision matrices'!$T$14</f>
        <v>0.1</v>
      </c>
      <c r="J148" s="5">
        <f>'Subdecision matrices'!$T$15</f>
        <v>0.1</v>
      </c>
      <c r="K148" s="5">
        <f>'Subdecision matrices'!$T$16</f>
        <v>0.1</v>
      </c>
      <c r="L148" s="5">
        <f>'Subdecision matrices'!$U$12</f>
        <v>0.05</v>
      </c>
      <c r="M148" s="5">
        <f>'Subdecision matrices'!$U$13</f>
        <v>0.05</v>
      </c>
      <c r="N148" s="5">
        <f>'Subdecision matrices'!$U$14</f>
        <v>0.05</v>
      </c>
      <c r="O148" s="5">
        <f>'Subdecision matrices'!$U$15</f>
        <v>0.05</v>
      </c>
      <c r="P148" s="5">
        <f>'Subdecision matrices'!$U$16</f>
        <v>0.05</v>
      </c>
      <c r="Q148" s="5">
        <f>'Subdecision matrices'!$V$12</f>
        <v>0.1</v>
      </c>
      <c r="R148" s="5">
        <f>'Subdecision matrices'!$V$13</f>
        <v>0.1</v>
      </c>
      <c r="S148" s="5">
        <f>'Subdecision matrices'!$V$14</f>
        <v>0.1</v>
      </c>
      <c r="T148" s="5">
        <f>'Subdecision matrices'!$V$15</f>
        <v>0.1</v>
      </c>
      <c r="U148" s="5">
        <f>'Subdecision matrices'!$V$16</f>
        <v>0.1</v>
      </c>
      <c r="V148" s="5">
        <f>'Subdecision matrices'!$W$12</f>
        <v>0.1</v>
      </c>
      <c r="W148" s="5">
        <f>'Subdecision matrices'!$W$13</f>
        <v>0.1</v>
      </c>
      <c r="X148" s="5">
        <f>'Subdecision matrices'!$W$14</f>
        <v>0.1</v>
      </c>
      <c r="Y148" s="5">
        <f>'Subdecision matrices'!$W$15</f>
        <v>0.1</v>
      </c>
      <c r="Z148" s="5">
        <f>'Subdecision matrices'!$W$16</f>
        <v>0.1</v>
      </c>
      <c r="AA148" s="5">
        <f>'Subdecision matrices'!$X$12</f>
        <v>0.05</v>
      </c>
      <c r="AB148" s="5">
        <f>'Subdecision matrices'!$X$13</f>
        <v>0.1</v>
      </c>
      <c r="AC148" s="5">
        <f>'Subdecision matrices'!$X$14</f>
        <v>0.1</v>
      </c>
      <c r="AD148" s="5">
        <f>'Subdecision matrices'!$X$15</f>
        <v>0.1</v>
      </c>
      <c r="AE148" s="5">
        <f>'Subdecision matrices'!$X$16</f>
        <v>0.1</v>
      </c>
      <c r="AF148" s="5">
        <f>'Subdecision matrices'!$Y$12</f>
        <v>0.1</v>
      </c>
      <c r="AG148" s="5">
        <f>'Subdecision matrices'!$Y$13</f>
        <v>0.1</v>
      </c>
      <c r="AH148" s="5">
        <f>'Subdecision matrices'!$Y$14</f>
        <v>0.1</v>
      </c>
      <c r="AI148" s="5">
        <f>'Subdecision matrices'!$Y$15</f>
        <v>0.05</v>
      </c>
      <c r="AJ148" s="5">
        <f>'Subdecision matrices'!$Y$16</f>
        <v>0.05</v>
      </c>
      <c r="AK148" s="5">
        <f>'Subdecision matrices'!$Z$12</f>
        <v>0.15</v>
      </c>
      <c r="AL148" s="5">
        <f>'Subdecision matrices'!$Z$13</f>
        <v>0.15</v>
      </c>
      <c r="AM148" s="5">
        <f>'Subdecision matrices'!$Z$14</f>
        <v>0.15</v>
      </c>
      <c r="AN148" s="5">
        <f>'Subdecision matrices'!$Z$15</f>
        <v>0.15</v>
      </c>
      <c r="AO148" s="5">
        <f>'Subdecision matrices'!$Z$16</f>
        <v>0.15</v>
      </c>
      <c r="AP148" s="5">
        <f>'Subdecision matrices'!$AA$12</f>
        <v>0.1</v>
      </c>
      <c r="AQ148" s="5">
        <f>'Subdecision matrices'!$AA$13</f>
        <v>0.1</v>
      </c>
      <c r="AR148" s="5">
        <f>'Subdecision matrices'!$AA$14</f>
        <v>0.1</v>
      </c>
      <c r="AS148" s="5">
        <f>'Subdecision matrices'!$AA$15</f>
        <v>0.1</v>
      </c>
      <c r="AT148" s="5">
        <f>'Subdecision matrices'!$AA$16</f>
        <v>0.15</v>
      </c>
      <c r="AU148" s="5">
        <f>'Subdecision matrices'!$AB$12</f>
        <v>0.15</v>
      </c>
      <c r="AV148" s="5">
        <f>'Subdecision matrices'!$AB$13</f>
        <v>0.1</v>
      </c>
      <c r="AW148" s="5">
        <f>'Subdecision matrices'!$AB$14</f>
        <v>0.1</v>
      </c>
      <c r="AX148" s="5">
        <f>'Subdecision matrices'!$AB$15</f>
        <v>0.15</v>
      </c>
      <c r="AY148" s="5">
        <f>'Subdecision matrices'!$AB$16</f>
        <v>0.1</v>
      </c>
      <c r="AZ148" s="3">
        <f aca="true" t="shared" si="381" ref="AZ148">SUM(L148:AY148)</f>
        <v>4</v>
      </c>
      <c r="BA148" s="3"/>
      <c r="BB148" s="111"/>
      <c r="BC148" s="111"/>
      <c r="BD148" s="111"/>
      <c r="BE148" s="111"/>
      <c r="BF148" s="111"/>
    </row>
    <row r="149" spans="1:58" ht="15">
      <c r="A149" s="94">
        <v>72</v>
      </c>
      <c r="B149" s="30">
        <f>_xlfn.IFERROR(VLOOKUP(Prioritization!G83,'Subdecision matrices'!$B$7:$C$8,2,TRUE),0)</f>
        <v>0</v>
      </c>
      <c r="C149" s="30">
        <f>_xlfn.IFERROR(VLOOKUP(Prioritization!G83,'Subdecision matrices'!$B$7:$D$8,3,TRUE),0)</f>
        <v>0</v>
      </c>
      <c r="D149" s="30">
        <f>_xlfn.IFERROR(VLOOKUP(Prioritization!G83,'Subdecision matrices'!$B$7:$E$8,4,TRUE),0)</f>
        <v>0</v>
      </c>
      <c r="E149" s="30">
        <f>_xlfn.IFERROR(VLOOKUP(Prioritization!G83,'Subdecision matrices'!$B$7:$F$8,5,TRUE),0)</f>
        <v>0</v>
      </c>
      <c r="F149" s="30">
        <f>_xlfn.IFERROR(VLOOKUP(Prioritization!G83,'Subdecision matrices'!$B$7:$G$8,6,TRUE),0)</f>
        <v>0</v>
      </c>
      <c r="G149" s="30">
        <f>VLOOKUP(Prioritization!H83,'Subdecision matrices'!$B$12:$C$19,2,TRUE)</f>
        <v>0</v>
      </c>
      <c r="H149" s="30">
        <f>VLOOKUP(Prioritization!H83,'Subdecision matrices'!$B$12:$D$19,3,TRUE)</f>
        <v>0</v>
      </c>
      <c r="I149" s="30">
        <f>VLOOKUP(Prioritization!H83,'Subdecision matrices'!$B$12:$E$19,4,TRUE)</f>
        <v>0</v>
      </c>
      <c r="J149" s="30">
        <f>VLOOKUP(Prioritization!H83,'Subdecision matrices'!$B$12:$F$19,5,TRUE)</f>
        <v>0</v>
      </c>
      <c r="K149" s="30">
        <f>VLOOKUP(Prioritization!H83,'Subdecision matrices'!$B$12:$G$19,6,TRUE)</f>
        <v>0</v>
      </c>
      <c r="L149" s="2">
        <f>_xlfn.IFERROR(INDEX('Subdecision matrices'!$C$23:$G$27,MATCH(Prioritization!I83,'Subdecision matrices'!$B$23:$B$27,0),MATCH('CalcEng 2'!$L$6,'Subdecision matrices'!$C$22:$G$22,0)),0)</f>
        <v>0</v>
      </c>
      <c r="M149" s="2">
        <f>_xlfn.IFERROR(INDEX('Subdecision matrices'!$C$23:$G$27,MATCH(Prioritization!I83,'Subdecision matrices'!$B$23:$B$27,0),MATCH('CalcEng 2'!$M$6,'Subdecision matrices'!$C$30:$G$30,0)),0)</f>
        <v>0</v>
      </c>
      <c r="N149" s="2">
        <f>_xlfn.IFERROR(INDEX('Subdecision matrices'!$C$23:$G$27,MATCH(Prioritization!I83,'Subdecision matrices'!$B$23:$B$27,0),MATCH('CalcEng 2'!$N$6,'Subdecision matrices'!$C$22:$G$22,0)),0)</f>
        <v>0</v>
      </c>
      <c r="O149" s="2">
        <f>_xlfn.IFERROR(INDEX('Subdecision matrices'!$C$23:$G$27,MATCH(Prioritization!I83,'Subdecision matrices'!$B$23:$B$27,0),MATCH('CalcEng 2'!$O$6,'Subdecision matrices'!$C$22:$G$22,0)),0)</f>
        <v>0</v>
      </c>
      <c r="P149" s="2">
        <f>_xlfn.IFERROR(INDEX('Subdecision matrices'!$C$23:$G$27,MATCH(Prioritization!I83,'Subdecision matrices'!$B$23:$B$27,0),MATCH('CalcEng 2'!$P$6,'Subdecision matrices'!$C$22:$G$22,0)),0)</f>
        <v>0</v>
      </c>
      <c r="Q149" s="2">
        <f>_xlfn.IFERROR(INDEX('Subdecision matrices'!$C$31:$G$33,MATCH(Prioritization!J83,'Subdecision matrices'!$B$31:$B$33,0),MATCH('CalcEng 2'!$Q$6,'Subdecision matrices'!$C$30:$G$30,0)),0)</f>
        <v>0</v>
      </c>
      <c r="R149" s="2">
        <f>_xlfn.IFERROR(INDEX('Subdecision matrices'!$C$31:$G$33,MATCH(Prioritization!J83,'Subdecision matrices'!$B$31:$B$33,0),MATCH('CalcEng 2'!$R$6,'Subdecision matrices'!$C$30:$G$30,0)),0)</f>
        <v>0</v>
      </c>
      <c r="S149" s="2">
        <f>_xlfn.IFERROR(INDEX('Subdecision matrices'!$C$31:$G$33,MATCH(Prioritization!J83,'Subdecision matrices'!$B$31:$B$33,0),MATCH('CalcEng 2'!$S$6,'Subdecision matrices'!$C$30:$G$30,0)),0)</f>
        <v>0</v>
      </c>
      <c r="T149" s="2">
        <f>_xlfn.IFERROR(INDEX('Subdecision matrices'!$C$31:$G$33,MATCH(Prioritization!J83,'Subdecision matrices'!$B$31:$B$33,0),MATCH('CalcEng 2'!$T$6,'Subdecision matrices'!$C$30:$G$30,0)),0)</f>
        <v>0</v>
      </c>
      <c r="U149" s="2">
        <f>_xlfn.IFERROR(INDEX('Subdecision matrices'!$C$31:$G$33,MATCH(Prioritization!J83,'Subdecision matrices'!$B$31:$B$33,0),MATCH('CalcEng 2'!$U$6,'Subdecision matrices'!$C$30:$G$30,0)),0)</f>
        <v>0</v>
      </c>
      <c r="V149" s="2">
        <f>_xlfn.IFERROR(VLOOKUP(Prioritization!K83,'Subdecision matrices'!$A$37:$C$41,3,TRUE),0)</f>
        <v>0</v>
      </c>
      <c r="W149" s="2">
        <f>_xlfn.IFERROR(VLOOKUP(Prioritization!K83,'Subdecision matrices'!$A$37:$D$41,4),0)</f>
        <v>0</v>
      </c>
      <c r="X149" s="2">
        <f>_xlfn.IFERROR(VLOOKUP(Prioritization!K83,'Subdecision matrices'!$A$37:$E$41,5),0)</f>
        <v>0</v>
      </c>
      <c r="Y149" s="2">
        <f>_xlfn.IFERROR(VLOOKUP(Prioritization!K83,'Subdecision matrices'!$A$37:$F$41,6),0)</f>
        <v>0</v>
      </c>
      <c r="Z149" s="2">
        <f>_xlfn.IFERROR(VLOOKUP(Prioritization!K83,'Subdecision matrices'!$A$37:$G$41,7),0)</f>
        <v>0</v>
      </c>
      <c r="AA149" s="2">
        <f>_xlfn.IFERROR(INDEX('Subdecision matrices'!$K$8:$O$11,MATCH(Prioritization!L83,'Subdecision matrices'!$J$8:$J$11,0),MATCH('CalcEng 2'!$AA$6,'Subdecision matrices'!$K$7:$O$7,0)),0)</f>
        <v>0</v>
      </c>
      <c r="AB149" s="2">
        <f>_xlfn.IFERROR(INDEX('Subdecision matrices'!$K$8:$O$11,MATCH(Prioritization!L83,'Subdecision matrices'!$J$8:$J$11,0),MATCH('CalcEng 2'!$AB$6,'Subdecision matrices'!$K$7:$O$7,0)),0)</f>
        <v>0</v>
      </c>
      <c r="AC149" s="2">
        <f>_xlfn.IFERROR(INDEX('Subdecision matrices'!$K$8:$O$11,MATCH(Prioritization!L83,'Subdecision matrices'!$J$8:$J$11,0),MATCH('CalcEng 2'!$AC$6,'Subdecision matrices'!$K$7:$O$7,0)),0)</f>
        <v>0</v>
      </c>
      <c r="AD149" s="2">
        <f>_xlfn.IFERROR(INDEX('Subdecision matrices'!$K$8:$O$11,MATCH(Prioritization!L83,'Subdecision matrices'!$J$8:$J$11,0),MATCH('CalcEng 2'!$AD$6,'Subdecision matrices'!$K$7:$O$7,0)),0)</f>
        <v>0</v>
      </c>
      <c r="AE149" s="2">
        <f>_xlfn.IFERROR(INDEX('Subdecision matrices'!$K$8:$O$11,MATCH(Prioritization!L83,'Subdecision matrices'!$J$8:$J$11,0),MATCH('CalcEng 2'!$AE$6,'Subdecision matrices'!$K$7:$O$7,0)),0)</f>
        <v>0</v>
      </c>
      <c r="AF149" s="2">
        <f>_xlfn.IFERROR(VLOOKUP(Prioritization!M83,'Subdecision matrices'!$I$15:$K$17,3,TRUE),0)</f>
        <v>0</v>
      </c>
      <c r="AG149" s="2">
        <f>_xlfn.IFERROR(VLOOKUP(Prioritization!M83,'Subdecision matrices'!$I$15:$L$17,4,TRUE),0)</f>
        <v>0</v>
      </c>
      <c r="AH149" s="2">
        <f>_xlfn.IFERROR(VLOOKUP(Prioritization!M83,'Subdecision matrices'!$I$15:$M$17,5,TRUE),0)</f>
        <v>0</v>
      </c>
      <c r="AI149" s="2">
        <f>_xlfn.IFERROR(VLOOKUP(Prioritization!M83,'Subdecision matrices'!$I$15:$N$17,6,TRUE),0)</f>
        <v>0</v>
      </c>
      <c r="AJ149" s="2">
        <f>_xlfn.IFERROR(VLOOKUP(Prioritization!M83,'Subdecision matrices'!$I$15:$O$17,7,TRUE),0)</f>
        <v>0</v>
      </c>
      <c r="AK149" s="2">
        <f>_xlfn.IFERROR(INDEX('Subdecision matrices'!$K$22:$O$24,MATCH(Prioritization!N83,'Subdecision matrices'!$J$22:$J$24,0),MATCH($AK$6,'Subdecision matrices'!$K$21:$O$21,0)),0)</f>
        <v>0</v>
      </c>
      <c r="AL149" s="2">
        <f>_xlfn.IFERROR(INDEX('Subdecision matrices'!$K$22:$O$24,MATCH(Prioritization!N83,'Subdecision matrices'!$J$22:$J$24,0),MATCH($AL$6,'Subdecision matrices'!$K$21:$O$21,0)),0)</f>
        <v>0</v>
      </c>
      <c r="AM149" s="2">
        <f>_xlfn.IFERROR(INDEX('Subdecision matrices'!$K$22:$O$24,MATCH(Prioritization!N83,'Subdecision matrices'!$J$22:$J$24,0),MATCH($AM$6,'Subdecision matrices'!$K$21:$O$21,0)),0)</f>
        <v>0</v>
      </c>
      <c r="AN149" s="2">
        <f>_xlfn.IFERROR(INDEX('Subdecision matrices'!$K$22:$O$24,MATCH(Prioritization!N83,'Subdecision matrices'!$J$22:$J$24,0),MATCH($AN$6,'Subdecision matrices'!$K$21:$O$21,0)),0)</f>
        <v>0</v>
      </c>
      <c r="AO149" s="2">
        <f>_xlfn.IFERROR(INDEX('Subdecision matrices'!$K$22:$O$24,MATCH(Prioritization!N83,'Subdecision matrices'!$J$22:$J$24,0),MATCH($AO$6,'Subdecision matrices'!$K$21:$O$21,0)),0)</f>
        <v>0</v>
      </c>
      <c r="AP149" s="2">
        <f>_xlfn.IFERROR(INDEX('Subdecision matrices'!$K$27:$O$30,MATCH(Prioritization!O83,'Subdecision matrices'!$J$27:$J$30,0),MATCH('CalcEng 2'!$AP$6,'Subdecision matrices'!$K$27:$O$27,0)),0)</f>
        <v>0</v>
      </c>
      <c r="AQ149" s="2">
        <f>_xlfn.IFERROR(INDEX('Subdecision matrices'!$K$27:$O$30,MATCH(Prioritization!O83,'Subdecision matrices'!$J$27:$J$30,0),MATCH('CalcEng 2'!$AQ$6,'Subdecision matrices'!$K$27:$O$27,0)),0)</f>
        <v>0</v>
      </c>
      <c r="AR149" s="2">
        <f>_xlfn.IFERROR(INDEX('Subdecision matrices'!$K$27:$O$30,MATCH(Prioritization!O83,'Subdecision matrices'!$J$27:$J$30,0),MATCH('CalcEng 2'!$AR$6,'Subdecision matrices'!$K$27:$O$27,0)),0)</f>
        <v>0</v>
      </c>
      <c r="AS149" s="2">
        <f>_xlfn.IFERROR(INDEX('Subdecision matrices'!$K$27:$O$30,MATCH(Prioritization!O83,'Subdecision matrices'!$J$27:$J$30,0),MATCH('CalcEng 2'!$AS$6,'Subdecision matrices'!$K$27:$O$27,0)),0)</f>
        <v>0</v>
      </c>
      <c r="AT149" s="2">
        <f>_xlfn.IFERROR(INDEX('Subdecision matrices'!$K$27:$O$30,MATCH(Prioritization!O83,'Subdecision matrices'!$J$27:$J$30,0),MATCH('CalcEng 2'!$AT$6,'Subdecision matrices'!$K$27:$O$27,0)),0)</f>
        <v>0</v>
      </c>
      <c r="AU149" s="2">
        <f>_xlfn.IFERROR(INDEX('Subdecision matrices'!$K$34:$O$36,MATCH(Prioritization!P83,'Subdecision matrices'!$J$34:$J$36,0),MATCH('CalcEng 2'!$AU$6,'Subdecision matrices'!$K$33:$O$33,0)),0)</f>
        <v>0</v>
      </c>
      <c r="AV149" s="2">
        <f>_xlfn.IFERROR(INDEX('Subdecision matrices'!$K$34:$O$36,MATCH(Prioritization!P83,'Subdecision matrices'!$J$34:$J$36,0),MATCH('CalcEng 2'!$AV$6,'Subdecision matrices'!$K$33:$O$33,0)),0)</f>
        <v>0</v>
      </c>
      <c r="AW149" s="2">
        <f>_xlfn.IFERROR(INDEX('Subdecision matrices'!$K$34:$O$36,MATCH(Prioritization!P83,'Subdecision matrices'!$J$34:$J$36,0),MATCH('CalcEng 2'!$AW$6,'Subdecision matrices'!$K$33:$O$33,0)),0)</f>
        <v>0</v>
      </c>
      <c r="AX149" s="2">
        <f>_xlfn.IFERROR(INDEX('Subdecision matrices'!$K$34:$O$36,MATCH(Prioritization!P83,'Subdecision matrices'!$J$34:$J$36,0),MATCH('CalcEng 2'!$AX$6,'Subdecision matrices'!$K$33:$O$33,0)),0)</f>
        <v>0</v>
      </c>
      <c r="AY149" s="2">
        <f>_xlfn.IFERROR(INDEX('Subdecision matrices'!$K$34:$O$36,MATCH(Prioritization!P83,'Subdecision matrices'!$J$34:$J$36,0),MATCH('CalcEng 2'!$AY$6,'Subdecision matrices'!$K$33:$O$33,0)),0)</f>
        <v>0</v>
      </c>
      <c r="AZ149" s="2"/>
      <c r="BA149" s="2"/>
      <c r="BB149" s="110">
        <f>((B149*B150)+(G149*G150)+(L149*L150)+(Q149*Q150)+(V149*V150)+(AA149*AA150)+(AF150*AF149)+(AK149*AK150)+(AP149*AP150)+(AU149*AU150))*10</f>
        <v>0</v>
      </c>
      <c r="BC149" s="110">
        <f aca="true" t="shared" si="382" ref="BC149">((C149*C150)+(H149*H150)+(M149*M150)+(R149*R150)+(W149*W150)+(AB149*AB150)+(AG150*AG149)+(AL149*AL150)+(AQ149*AQ150)+(AV149*AV150))*10</f>
        <v>0</v>
      </c>
      <c r="BD149" s="110">
        <f aca="true" t="shared" si="383" ref="BD149">((D149*D150)+(I149*I150)+(N149*N150)+(S149*S150)+(X149*X150)+(AC149*AC150)+(AH150*AH149)+(AM149*AM150)+(AR149*AR150)+(AW149*AW150))*10</f>
        <v>0</v>
      </c>
      <c r="BE149" s="110">
        <f aca="true" t="shared" si="384" ref="BE149">((E149*E150)+(J149*J150)+(O149*O150)+(T149*T150)+(Y149*Y150)+(AD149*AD150)+(AI150*AI149)+(AN149*AN150)+(AS149*AS150)+(AX149*AX150))*10</f>
        <v>0</v>
      </c>
      <c r="BF149" s="110">
        <f aca="true" t="shared" si="385" ref="BF149">((F149*F150)+(K149*K150)+(P149*P150)+(U149*U150)+(Z149*Z150)+(AE149*AE150)+(AJ150*AJ149)+(AO149*AO150)+(AT149*AT150)+(AY149*AY150))*10</f>
        <v>0</v>
      </c>
    </row>
    <row r="150" spans="1:58" ht="15.75" thickBot="1">
      <c r="A150" s="94"/>
      <c r="B150" s="5">
        <f>'Subdecision matrices'!$S$12</f>
        <v>0.1</v>
      </c>
      <c r="C150" s="5">
        <f>'Subdecision matrices'!$S$13</f>
        <v>0.1</v>
      </c>
      <c r="D150" s="5">
        <f>'Subdecision matrices'!$S$14</f>
        <v>0.1</v>
      </c>
      <c r="E150" s="5">
        <f>'Subdecision matrices'!$S$15</f>
        <v>0.1</v>
      </c>
      <c r="F150" s="5">
        <f>'Subdecision matrices'!$S$16</f>
        <v>0.1</v>
      </c>
      <c r="G150" s="5">
        <f>'Subdecision matrices'!$T$12</f>
        <v>0.1</v>
      </c>
      <c r="H150" s="5">
        <f>'Subdecision matrices'!$T$13</f>
        <v>0.1</v>
      </c>
      <c r="I150" s="5">
        <f>'Subdecision matrices'!$T$14</f>
        <v>0.1</v>
      </c>
      <c r="J150" s="5">
        <f>'Subdecision matrices'!$T$15</f>
        <v>0.1</v>
      </c>
      <c r="K150" s="5">
        <f>'Subdecision matrices'!$T$16</f>
        <v>0.1</v>
      </c>
      <c r="L150" s="5">
        <f>'Subdecision matrices'!$U$12</f>
        <v>0.05</v>
      </c>
      <c r="M150" s="5">
        <f>'Subdecision matrices'!$U$13</f>
        <v>0.05</v>
      </c>
      <c r="N150" s="5">
        <f>'Subdecision matrices'!$U$14</f>
        <v>0.05</v>
      </c>
      <c r="O150" s="5">
        <f>'Subdecision matrices'!$U$15</f>
        <v>0.05</v>
      </c>
      <c r="P150" s="5">
        <f>'Subdecision matrices'!$U$16</f>
        <v>0.05</v>
      </c>
      <c r="Q150" s="5">
        <f>'Subdecision matrices'!$V$12</f>
        <v>0.1</v>
      </c>
      <c r="R150" s="5">
        <f>'Subdecision matrices'!$V$13</f>
        <v>0.1</v>
      </c>
      <c r="S150" s="5">
        <f>'Subdecision matrices'!$V$14</f>
        <v>0.1</v>
      </c>
      <c r="T150" s="5">
        <f>'Subdecision matrices'!$V$15</f>
        <v>0.1</v>
      </c>
      <c r="U150" s="5">
        <f>'Subdecision matrices'!$V$16</f>
        <v>0.1</v>
      </c>
      <c r="V150" s="5">
        <f>'Subdecision matrices'!$W$12</f>
        <v>0.1</v>
      </c>
      <c r="W150" s="5">
        <f>'Subdecision matrices'!$W$13</f>
        <v>0.1</v>
      </c>
      <c r="X150" s="5">
        <f>'Subdecision matrices'!$W$14</f>
        <v>0.1</v>
      </c>
      <c r="Y150" s="5">
        <f>'Subdecision matrices'!$W$15</f>
        <v>0.1</v>
      </c>
      <c r="Z150" s="5">
        <f>'Subdecision matrices'!$W$16</f>
        <v>0.1</v>
      </c>
      <c r="AA150" s="5">
        <f>'Subdecision matrices'!$X$12</f>
        <v>0.05</v>
      </c>
      <c r="AB150" s="5">
        <f>'Subdecision matrices'!$X$13</f>
        <v>0.1</v>
      </c>
      <c r="AC150" s="5">
        <f>'Subdecision matrices'!$X$14</f>
        <v>0.1</v>
      </c>
      <c r="AD150" s="5">
        <f>'Subdecision matrices'!$X$15</f>
        <v>0.1</v>
      </c>
      <c r="AE150" s="5">
        <f>'Subdecision matrices'!$X$16</f>
        <v>0.1</v>
      </c>
      <c r="AF150" s="5">
        <f>'Subdecision matrices'!$Y$12</f>
        <v>0.1</v>
      </c>
      <c r="AG150" s="5">
        <f>'Subdecision matrices'!$Y$13</f>
        <v>0.1</v>
      </c>
      <c r="AH150" s="5">
        <f>'Subdecision matrices'!$Y$14</f>
        <v>0.1</v>
      </c>
      <c r="AI150" s="5">
        <f>'Subdecision matrices'!$Y$15</f>
        <v>0.05</v>
      </c>
      <c r="AJ150" s="5">
        <f>'Subdecision matrices'!$Y$16</f>
        <v>0.05</v>
      </c>
      <c r="AK150" s="5">
        <f>'Subdecision matrices'!$Z$12</f>
        <v>0.15</v>
      </c>
      <c r="AL150" s="5">
        <f>'Subdecision matrices'!$Z$13</f>
        <v>0.15</v>
      </c>
      <c r="AM150" s="5">
        <f>'Subdecision matrices'!$Z$14</f>
        <v>0.15</v>
      </c>
      <c r="AN150" s="5">
        <f>'Subdecision matrices'!$Z$15</f>
        <v>0.15</v>
      </c>
      <c r="AO150" s="5">
        <f>'Subdecision matrices'!$Z$16</f>
        <v>0.15</v>
      </c>
      <c r="AP150" s="5">
        <f>'Subdecision matrices'!$AA$12</f>
        <v>0.1</v>
      </c>
      <c r="AQ150" s="5">
        <f>'Subdecision matrices'!$AA$13</f>
        <v>0.1</v>
      </c>
      <c r="AR150" s="5">
        <f>'Subdecision matrices'!$AA$14</f>
        <v>0.1</v>
      </c>
      <c r="AS150" s="5">
        <f>'Subdecision matrices'!$AA$15</f>
        <v>0.1</v>
      </c>
      <c r="AT150" s="5">
        <f>'Subdecision matrices'!$AA$16</f>
        <v>0.15</v>
      </c>
      <c r="AU150" s="5">
        <f>'Subdecision matrices'!$AB$12</f>
        <v>0.15</v>
      </c>
      <c r="AV150" s="5">
        <f>'Subdecision matrices'!$AB$13</f>
        <v>0.1</v>
      </c>
      <c r="AW150" s="5">
        <f>'Subdecision matrices'!$AB$14</f>
        <v>0.1</v>
      </c>
      <c r="AX150" s="5">
        <f>'Subdecision matrices'!$AB$15</f>
        <v>0.15</v>
      </c>
      <c r="AY150" s="5">
        <f>'Subdecision matrices'!$AB$16</f>
        <v>0.1</v>
      </c>
      <c r="AZ150" s="3">
        <f aca="true" t="shared" si="386" ref="AZ150">SUM(L150:AY150)</f>
        <v>4</v>
      </c>
      <c r="BA150" s="3"/>
      <c r="BB150" s="111"/>
      <c r="BC150" s="111"/>
      <c r="BD150" s="111"/>
      <c r="BE150" s="111"/>
      <c r="BF150" s="111"/>
    </row>
    <row r="151" spans="1:58" ht="15">
      <c r="A151" s="94">
        <v>73</v>
      </c>
      <c r="B151" s="30">
        <f>_xlfn.IFERROR(VLOOKUP(Prioritization!G84,'Subdecision matrices'!$B$7:$C$8,2,TRUE),0)</f>
        <v>0</v>
      </c>
      <c r="C151" s="30">
        <f>_xlfn.IFERROR(VLOOKUP(Prioritization!G84,'Subdecision matrices'!$B$7:$D$8,3,TRUE),0)</f>
        <v>0</v>
      </c>
      <c r="D151" s="30">
        <f>_xlfn.IFERROR(VLOOKUP(Prioritization!G84,'Subdecision matrices'!$B$7:$E$8,4,TRUE),0)</f>
        <v>0</v>
      </c>
      <c r="E151" s="30">
        <f>_xlfn.IFERROR(VLOOKUP(Prioritization!G84,'Subdecision matrices'!$B$7:$F$8,5,TRUE),0)</f>
        <v>0</v>
      </c>
      <c r="F151" s="30">
        <f>_xlfn.IFERROR(VLOOKUP(Prioritization!G84,'Subdecision matrices'!$B$7:$G$8,6,TRUE),0)</f>
        <v>0</v>
      </c>
      <c r="G151" s="30">
        <f>VLOOKUP(Prioritization!H84,'Subdecision matrices'!$B$12:$C$19,2,TRUE)</f>
        <v>0</v>
      </c>
      <c r="H151" s="30">
        <f>VLOOKUP(Prioritization!H84,'Subdecision matrices'!$B$12:$D$19,3,TRUE)</f>
        <v>0</v>
      </c>
      <c r="I151" s="30">
        <f>VLOOKUP(Prioritization!H84,'Subdecision matrices'!$B$12:$E$19,4,TRUE)</f>
        <v>0</v>
      </c>
      <c r="J151" s="30">
        <f>VLOOKUP(Prioritization!H84,'Subdecision matrices'!$B$12:$F$19,5,TRUE)</f>
        <v>0</v>
      </c>
      <c r="K151" s="30">
        <f>VLOOKUP(Prioritization!H84,'Subdecision matrices'!$B$12:$G$19,6,TRUE)</f>
        <v>0</v>
      </c>
      <c r="L151" s="2">
        <f>_xlfn.IFERROR(INDEX('Subdecision matrices'!$C$23:$G$27,MATCH(Prioritization!I84,'Subdecision matrices'!$B$23:$B$27,0),MATCH('CalcEng 2'!$L$6,'Subdecision matrices'!$C$22:$G$22,0)),0)</f>
        <v>0</v>
      </c>
      <c r="M151" s="2">
        <f>_xlfn.IFERROR(INDEX('Subdecision matrices'!$C$23:$G$27,MATCH(Prioritization!I84,'Subdecision matrices'!$B$23:$B$27,0),MATCH('CalcEng 2'!$M$6,'Subdecision matrices'!$C$30:$G$30,0)),0)</f>
        <v>0</v>
      </c>
      <c r="N151" s="2">
        <f>_xlfn.IFERROR(INDEX('Subdecision matrices'!$C$23:$G$27,MATCH(Prioritization!I84,'Subdecision matrices'!$B$23:$B$27,0),MATCH('CalcEng 2'!$N$6,'Subdecision matrices'!$C$22:$G$22,0)),0)</f>
        <v>0</v>
      </c>
      <c r="O151" s="2">
        <f>_xlfn.IFERROR(INDEX('Subdecision matrices'!$C$23:$G$27,MATCH(Prioritization!I84,'Subdecision matrices'!$B$23:$B$27,0),MATCH('CalcEng 2'!$O$6,'Subdecision matrices'!$C$22:$G$22,0)),0)</f>
        <v>0</v>
      </c>
      <c r="P151" s="2">
        <f>_xlfn.IFERROR(INDEX('Subdecision matrices'!$C$23:$G$27,MATCH(Prioritization!I84,'Subdecision matrices'!$B$23:$B$27,0),MATCH('CalcEng 2'!$P$6,'Subdecision matrices'!$C$22:$G$22,0)),0)</f>
        <v>0</v>
      </c>
      <c r="Q151" s="2">
        <f>_xlfn.IFERROR(INDEX('Subdecision matrices'!$C$31:$G$33,MATCH(Prioritization!J84,'Subdecision matrices'!$B$31:$B$33,0),MATCH('CalcEng 2'!$Q$6,'Subdecision matrices'!$C$30:$G$30,0)),0)</f>
        <v>0</v>
      </c>
      <c r="R151" s="2">
        <f>_xlfn.IFERROR(INDEX('Subdecision matrices'!$C$31:$G$33,MATCH(Prioritization!J84,'Subdecision matrices'!$B$31:$B$33,0),MATCH('CalcEng 2'!$R$6,'Subdecision matrices'!$C$30:$G$30,0)),0)</f>
        <v>0</v>
      </c>
      <c r="S151" s="2">
        <f>_xlfn.IFERROR(INDEX('Subdecision matrices'!$C$31:$G$33,MATCH(Prioritization!J84,'Subdecision matrices'!$B$31:$B$33,0),MATCH('CalcEng 2'!$S$6,'Subdecision matrices'!$C$30:$G$30,0)),0)</f>
        <v>0</v>
      </c>
      <c r="T151" s="2">
        <f>_xlfn.IFERROR(INDEX('Subdecision matrices'!$C$31:$G$33,MATCH(Prioritization!J84,'Subdecision matrices'!$B$31:$B$33,0),MATCH('CalcEng 2'!$T$6,'Subdecision matrices'!$C$30:$G$30,0)),0)</f>
        <v>0</v>
      </c>
      <c r="U151" s="2">
        <f>_xlfn.IFERROR(INDEX('Subdecision matrices'!$C$31:$G$33,MATCH(Prioritization!J84,'Subdecision matrices'!$B$31:$B$33,0),MATCH('CalcEng 2'!$U$6,'Subdecision matrices'!$C$30:$G$30,0)),0)</f>
        <v>0</v>
      </c>
      <c r="V151" s="2">
        <f>_xlfn.IFERROR(VLOOKUP(Prioritization!K84,'Subdecision matrices'!$A$37:$C$41,3,TRUE),0)</f>
        <v>0</v>
      </c>
      <c r="W151" s="2">
        <f>_xlfn.IFERROR(VLOOKUP(Prioritization!K84,'Subdecision matrices'!$A$37:$D$41,4),0)</f>
        <v>0</v>
      </c>
      <c r="X151" s="2">
        <f>_xlfn.IFERROR(VLOOKUP(Prioritization!K84,'Subdecision matrices'!$A$37:$E$41,5),0)</f>
        <v>0</v>
      </c>
      <c r="Y151" s="2">
        <f>_xlfn.IFERROR(VLOOKUP(Prioritization!K84,'Subdecision matrices'!$A$37:$F$41,6),0)</f>
        <v>0</v>
      </c>
      <c r="Z151" s="2">
        <f>_xlfn.IFERROR(VLOOKUP(Prioritization!K84,'Subdecision matrices'!$A$37:$G$41,7),0)</f>
        <v>0</v>
      </c>
      <c r="AA151" s="2">
        <f>_xlfn.IFERROR(INDEX('Subdecision matrices'!$K$8:$O$11,MATCH(Prioritization!L84,'Subdecision matrices'!$J$8:$J$11,0),MATCH('CalcEng 2'!$AA$6,'Subdecision matrices'!$K$7:$O$7,0)),0)</f>
        <v>0</v>
      </c>
      <c r="AB151" s="2">
        <f>_xlfn.IFERROR(INDEX('Subdecision matrices'!$K$8:$O$11,MATCH(Prioritization!L84,'Subdecision matrices'!$J$8:$J$11,0),MATCH('CalcEng 2'!$AB$6,'Subdecision matrices'!$K$7:$O$7,0)),0)</f>
        <v>0</v>
      </c>
      <c r="AC151" s="2">
        <f>_xlfn.IFERROR(INDEX('Subdecision matrices'!$K$8:$O$11,MATCH(Prioritization!L84,'Subdecision matrices'!$J$8:$J$11,0),MATCH('CalcEng 2'!$AC$6,'Subdecision matrices'!$K$7:$O$7,0)),0)</f>
        <v>0</v>
      </c>
      <c r="AD151" s="2">
        <f>_xlfn.IFERROR(INDEX('Subdecision matrices'!$K$8:$O$11,MATCH(Prioritization!L84,'Subdecision matrices'!$J$8:$J$11,0),MATCH('CalcEng 2'!$AD$6,'Subdecision matrices'!$K$7:$O$7,0)),0)</f>
        <v>0</v>
      </c>
      <c r="AE151" s="2">
        <f>_xlfn.IFERROR(INDEX('Subdecision matrices'!$K$8:$O$11,MATCH(Prioritization!L84,'Subdecision matrices'!$J$8:$J$11,0),MATCH('CalcEng 2'!$AE$6,'Subdecision matrices'!$K$7:$O$7,0)),0)</f>
        <v>0</v>
      </c>
      <c r="AF151" s="2">
        <f>_xlfn.IFERROR(VLOOKUP(Prioritization!M84,'Subdecision matrices'!$I$15:$K$17,3,TRUE),0)</f>
        <v>0</v>
      </c>
      <c r="AG151" s="2">
        <f>_xlfn.IFERROR(VLOOKUP(Prioritization!M84,'Subdecision matrices'!$I$15:$L$17,4,TRUE),0)</f>
        <v>0</v>
      </c>
      <c r="AH151" s="2">
        <f>_xlfn.IFERROR(VLOOKUP(Prioritization!M84,'Subdecision matrices'!$I$15:$M$17,5,TRUE),0)</f>
        <v>0</v>
      </c>
      <c r="AI151" s="2">
        <f>_xlfn.IFERROR(VLOOKUP(Prioritization!M84,'Subdecision matrices'!$I$15:$N$17,6,TRUE),0)</f>
        <v>0</v>
      </c>
      <c r="AJ151" s="2">
        <f>_xlfn.IFERROR(VLOOKUP(Prioritization!M84,'Subdecision matrices'!$I$15:$O$17,7,TRUE),0)</f>
        <v>0</v>
      </c>
      <c r="AK151" s="2">
        <f>_xlfn.IFERROR(INDEX('Subdecision matrices'!$K$22:$O$24,MATCH(Prioritization!N84,'Subdecision matrices'!$J$22:$J$24,0),MATCH($AK$6,'Subdecision matrices'!$K$21:$O$21,0)),0)</f>
        <v>0</v>
      </c>
      <c r="AL151" s="2">
        <f>_xlfn.IFERROR(INDEX('Subdecision matrices'!$K$22:$O$24,MATCH(Prioritization!N84,'Subdecision matrices'!$J$22:$J$24,0),MATCH($AL$6,'Subdecision matrices'!$K$21:$O$21,0)),0)</f>
        <v>0</v>
      </c>
      <c r="AM151" s="2">
        <f>_xlfn.IFERROR(INDEX('Subdecision matrices'!$K$22:$O$24,MATCH(Prioritization!N84,'Subdecision matrices'!$J$22:$J$24,0),MATCH($AM$6,'Subdecision matrices'!$K$21:$O$21,0)),0)</f>
        <v>0</v>
      </c>
      <c r="AN151" s="2">
        <f>_xlfn.IFERROR(INDEX('Subdecision matrices'!$K$22:$O$24,MATCH(Prioritization!N84,'Subdecision matrices'!$J$22:$J$24,0),MATCH($AN$6,'Subdecision matrices'!$K$21:$O$21,0)),0)</f>
        <v>0</v>
      </c>
      <c r="AO151" s="2">
        <f>_xlfn.IFERROR(INDEX('Subdecision matrices'!$K$22:$O$24,MATCH(Prioritization!N84,'Subdecision matrices'!$J$22:$J$24,0),MATCH($AO$6,'Subdecision matrices'!$K$21:$O$21,0)),0)</f>
        <v>0</v>
      </c>
      <c r="AP151" s="2">
        <f>_xlfn.IFERROR(INDEX('Subdecision matrices'!$K$27:$O$30,MATCH(Prioritization!O84,'Subdecision matrices'!$J$27:$J$30,0),MATCH('CalcEng 2'!$AP$6,'Subdecision matrices'!$K$27:$O$27,0)),0)</f>
        <v>0</v>
      </c>
      <c r="AQ151" s="2">
        <f>_xlfn.IFERROR(INDEX('Subdecision matrices'!$K$27:$O$30,MATCH(Prioritization!O84,'Subdecision matrices'!$J$27:$J$30,0),MATCH('CalcEng 2'!$AQ$6,'Subdecision matrices'!$K$27:$O$27,0)),0)</f>
        <v>0</v>
      </c>
      <c r="AR151" s="2">
        <f>_xlfn.IFERROR(INDEX('Subdecision matrices'!$K$27:$O$30,MATCH(Prioritization!O84,'Subdecision matrices'!$J$27:$J$30,0),MATCH('CalcEng 2'!$AR$6,'Subdecision matrices'!$K$27:$O$27,0)),0)</f>
        <v>0</v>
      </c>
      <c r="AS151" s="2">
        <f>_xlfn.IFERROR(INDEX('Subdecision matrices'!$K$27:$O$30,MATCH(Prioritization!O84,'Subdecision matrices'!$J$27:$J$30,0),MATCH('CalcEng 2'!$AS$6,'Subdecision matrices'!$K$27:$O$27,0)),0)</f>
        <v>0</v>
      </c>
      <c r="AT151" s="2">
        <f>_xlfn.IFERROR(INDEX('Subdecision matrices'!$K$27:$O$30,MATCH(Prioritization!O84,'Subdecision matrices'!$J$27:$J$30,0),MATCH('CalcEng 2'!$AT$6,'Subdecision matrices'!$K$27:$O$27,0)),0)</f>
        <v>0</v>
      </c>
      <c r="AU151" s="2">
        <f>_xlfn.IFERROR(INDEX('Subdecision matrices'!$K$34:$O$36,MATCH(Prioritization!P84,'Subdecision matrices'!$J$34:$J$36,0),MATCH('CalcEng 2'!$AU$6,'Subdecision matrices'!$K$33:$O$33,0)),0)</f>
        <v>0</v>
      </c>
      <c r="AV151" s="2">
        <f>_xlfn.IFERROR(INDEX('Subdecision matrices'!$K$34:$O$36,MATCH(Prioritization!P84,'Subdecision matrices'!$J$34:$J$36,0),MATCH('CalcEng 2'!$AV$6,'Subdecision matrices'!$K$33:$O$33,0)),0)</f>
        <v>0</v>
      </c>
      <c r="AW151" s="2">
        <f>_xlfn.IFERROR(INDEX('Subdecision matrices'!$K$34:$O$36,MATCH(Prioritization!P84,'Subdecision matrices'!$J$34:$J$36,0),MATCH('CalcEng 2'!$AW$6,'Subdecision matrices'!$K$33:$O$33,0)),0)</f>
        <v>0</v>
      </c>
      <c r="AX151" s="2">
        <f>_xlfn.IFERROR(INDEX('Subdecision matrices'!$K$34:$O$36,MATCH(Prioritization!P84,'Subdecision matrices'!$J$34:$J$36,0),MATCH('CalcEng 2'!$AX$6,'Subdecision matrices'!$K$33:$O$33,0)),0)</f>
        <v>0</v>
      </c>
      <c r="AY151" s="2">
        <f>_xlfn.IFERROR(INDEX('Subdecision matrices'!$K$34:$O$36,MATCH(Prioritization!P84,'Subdecision matrices'!$J$34:$J$36,0),MATCH('CalcEng 2'!$AY$6,'Subdecision matrices'!$K$33:$O$33,0)),0)</f>
        <v>0</v>
      </c>
      <c r="AZ151" s="2"/>
      <c r="BA151" s="2"/>
      <c r="BB151" s="110">
        <f>((B151*B152)+(G151*G152)+(L151*L152)+(Q151*Q152)+(V151*V152)+(AA151*AA152)+(AF152*AF151)+(AK151*AK152)+(AP151*AP152)+(AU151*AU152))*10</f>
        <v>0</v>
      </c>
      <c r="BC151" s="110">
        <f aca="true" t="shared" si="387" ref="BC151">((C151*C152)+(H151*H152)+(M151*M152)+(R151*R152)+(W151*W152)+(AB151*AB152)+(AG152*AG151)+(AL151*AL152)+(AQ151*AQ152)+(AV151*AV152))*10</f>
        <v>0</v>
      </c>
      <c r="BD151" s="110">
        <f aca="true" t="shared" si="388" ref="BD151">((D151*D152)+(I151*I152)+(N151*N152)+(S151*S152)+(X151*X152)+(AC151*AC152)+(AH152*AH151)+(AM151*AM152)+(AR151*AR152)+(AW151*AW152))*10</f>
        <v>0</v>
      </c>
      <c r="BE151" s="110">
        <f aca="true" t="shared" si="389" ref="BE151">((E151*E152)+(J151*J152)+(O151*O152)+(T151*T152)+(Y151*Y152)+(AD151*AD152)+(AI152*AI151)+(AN151*AN152)+(AS151*AS152)+(AX151*AX152))*10</f>
        <v>0</v>
      </c>
      <c r="BF151" s="110">
        <f aca="true" t="shared" si="390" ref="BF151">((F151*F152)+(K151*K152)+(P151*P152)+(U151*U152)+(Z151*Z152)+(AE151*AE152)+(AJ152*AJ151)+(AO151*AO152)+(AT151*AT152)+(AY151*AY152))*10</f>
        <v>0</v>
      </c>
    </row>
    <row r="152" spans="1:58" ht="15.75" thickBot="1">
      <c r="A152" s="94"/>
      <c r="B152" s="5">
        <f>'Subdecision matrices'!$S$12</f>
        <v>0.1</v>
      </c>
      <c r="C152" s="5">
        <f>'Subdecision matrices'!$S$13</f>
        <v>0.1</v>
      </c>
      <c r="D152" s="5">
        <f>'Subdecision matrices'!$S$14</f>
        <v>0.1</v>
      </c>
      <c r="E152" s="5">
        <f>'Subdecision matrices'!$S$15</f>
        <v>0.1</v>
      </c>
      <c r="F152" s="5">
        <f>'Subdecision matrices'!$S$16</f>
        <v>0.1</v>
      </c>
      <c r="G152" s="5">
        <f>'Subdecision matrices'!$T$12</f>
        <v>0.1</v>
      </c>
      <c r="H152" s="5">
        <f>'Subdecision matrices'!$T$13</f>
        <v>0.1</v>
      </c>
      <c r="I152" s="5">
        <f>'Subdecision matrices'!$T$14</f>
        <v>0.1</v>
      </c>
      <c r="J152" s="5">
        <f>'Subdecision matrices'!$T$15</f>
        <v>0.1</v>
      </c>
      <c r="K152" s="5">
        <f>'Subdecision matrices'!$T$16</f>
        <v>0.1</v>
      </c>
      <c r="L152" s="5">
        <f>'Subdecision matrices'!$U$12</f>
        <v>0.05</v>
      </c>
      <c r="M152" s="5">
        <f>'Subdecision matrices'!$U$13</f>
        <v>0.05</v>
      </c>
      <c r="N152" s="5">
        <f>'Subdecision matrices'!$U$14</f>
        <v>0.05</v>
      </c>
      <c r="O152" s="5">
        <f>'Subdecision matrices'!$U$15</f>
        <v>0.05</v>
      </c>
      <c r="P152" s="5">
        <f>'Subdecision matrices'!$U$16</f>
        <v>0.05</v>
      </c>
      <c r="Q152" s="5">
        <f>'Subdecision matrices'!$V$12</f>
        <v>0.1</v>
      </c>
      <c r="R152" s="5">
        <f>'Subdecision matrices'!$V$13</f>
        <v>0.1</v>
      </c>
      <c r="S152" s="5">
        <f>'Subdecision matrices'!$V$14</f>
        <v>0.1</v>
      </c>
      <c r="T152" s="5">
        <f>'Subdecision matrices'!$V$15</f>
        <v>0.1</v>
      </c>
      <c r="U152" s="5">
        <f>'Subdecision matrices'!$V$16</f>
        <v>0.1</v>
      </c>
      <c r="V152" s="5">
        <f>'Subdecision matrices'!$W$12</f>
        <v>0.1</v>
      </c>
      <c r="W152" s="5">
        <f>'Subdecision matrices'!$W$13</f>
        <v>0.1</v>
      </c>
      <c r="X152" s="5">
        <f>'Subdecision matrices'!$W$14</f>
        <v>0.1</v>
      </c>
      <c r="Y152" s="5">
        <f>'Subdecision matrices'!$W$15</f>
        <v>0.1</v>
      </c>
      <c r="Z152" s="5">
        <f>'Subdecision matrices'!$W$16</f>
        <v>0.1</v>
      </c>
      <c r="AA152" s="5">
        <f>'Subdecision matrices'!$X$12</f>
        <v>0.05</v>
      </c>
      <c r="AB152" s="5">
        <f>'Subdecision matrices'!$X$13</f>
        <v>0.1</v>
      </c>
      <c r="AC152" s="5">
        <f>'Subdecision matrices'!$X$14</f>
        <v>0.1</v>
      </c>
      <c r="AD152" s="5">
        <f>'Subdecision matrices'!$X$15</f>
        <v>0.1</v>
      </c>
      <c r="AE152" s="5">
        <f>'Subdecision matrices'!$X$16</f>
        <v>0.1</v>
      </c>
      <c r="AF152" s="5">
        <f>'Subdecision matrices'!$Y$12</f>
        <v>0.1</v>
      </c>
      <c r="AG152" s="5">
        <f>'Subdecision matrices'!$Y$13</f>
        <v>0.1</v>
      </c>
      <c r="AH152" s="5">
        <f>'Subdecision matrices'!$Y$14</f>
        <v>0.1</v>
      </c>
      <c r="AI152" s="5">
        <f>'Subdecision matrices'!$Y$15</f>
        <v>0.05</v>
      </c>
      <c r="AJ152" s="5">
        <f>'Subdecision matrices'!$Y$16</f>
        <v>0.05</v>
      </c>
      <c r="AK152" s="5">
        <f>'Subdecision matrices'!$Z$12</f>
        <v>0.15</v>
      </c>
      <c r="AL152" s="5">
        <f>'Subdecision matrices'!$Z$13</f>
        <v>0.15</v>
      </c>
      <c r="AM152" s="5">
        <f>'Subdecision matrices'!$Z$14</f>
        <v>0.15</v>
      </c>
      <c r="AN152" s="5">
        <f>'Subdecision matrices'!$Z$15</f>
        <v>0.15</v>
      </c>
      <c r="AO152" s="5">
        <f>'Subdecision matrices'!$Z$16</f>
        <v>0.15</v>
      </c>
      <c r="AP152" s="5">
        <f>'Subdecision matrices'!$AA$12</f>
        <v>0.1</v>
      </c>
      <c r="AQ152" s="5">
        <f>'Subdecision matrices'!$AA$13</f>
        <v>0.1</v>
      </c>
      <c r="AR152" s="5">
        <f>'Subdecision matrices'!$AA$14</f>
        <v>0.1</v>
      </c>
      <c r="AS152" s="5">
        <f>'Subdecision matrices'!$AA$15</f>
        <v>0.1</v>
      </c>
      <c r="AT152" s="5">
        <f>'Subdecision matrices'!$AA$16</f>
        <v>0.15</v>
      </c>
      <c r="AU152" s="5">
        <f>'Subdecision matrices'!$AB$12</f>
        <v>0.15</v>
      </c>
      <c r="AV152" s="5">
        <f>'Subdecision matrices'!$AB$13</f>
        <v>0.1</v>
      </c>
      <c r="AW152" s="5">
        <f>'Subdecision matrices'!$AB$14</f>
        <v>0.1</v>
      </c>
      <c r="AX152" s="5">
        <f>'Subdecision matrices'!$AB$15</f>
        <v>0.15</v>
      </c>
      <c r="AY152" s="5">
        <f>'Subdecision matrices'!$AB$16</f>
        <v>0.1</v>
      </c>
      <c r="AZ152" s="3">
        <f aca="true" t="shared" si="391" ref="AZ152">SUM(L152:AY152)</f>
        <v>4</v>
      </c>
      <c r="BA152" s="3"/>
      <c r="BB152" s="111"/>
      <c r="BC152" s="111"/>
      <c r="BD152" s="111"/>
      <c r="BE152" s="111"/>
      <c r="BF152" s="111"/>
    </row>
    <row r="153" spans="1:58" ht="15">
      <c r="A153" s="94">
        <v>74</v>
      </c>
      <c r="B153" s="30">
        <f>_xlfn.IFERROR(VLOOKUP(Prioritization!G85,'Subdecision matrices'!$B$7:$C$8,2,TRUE),0)</f>
        <v>0</v>
      </c>
      <c r="C153" s="30">
        <f>_xlfn.IFERROR(VLOOKUP(Prioritization!G85,'Subdecision matrices'!$B$7:$D$8,3,TRUE),0)</f>
        <v>0</v>
      </c>
      <c r="D153" s="30">
        <f>_xlfn.IFERROR(VLOOKUP(Prioritization!G85,'Subdecision matrices'!$B$7:$E$8,4,TRUE),0)</f>
        <v>0</v>
      </c>
      <c r="E153" s="30">
        <f>_xlfn.IFERROR(VLOOKUP(Prioritization!G85,'Subdecision matrices'!$B$7:$F$8,5,TRUE),0)</f>
        <v>0</v>
      </c>
      <c r="F153" s="30">
        <f>_xlfn.IFERROR(VLOOKUP(Prioritization!G85,'Subdecision matrices'!$B$7:$G$8,6,TRUE),0)</f>
        <v>0</v>
      </c>
      <c r="G153" s="30">
        <f>VLOOKUP(Prioritization!H85,'Subdecision matrices'!$B$12:$C$19,2,TRUE)</f>
        <v>0</v>
      </c>
      <c r="H153" s="30">
        <f>VLOOKUP(Prioritization!H85,'Subdecision matrices'!$B$12:$D$19,3,TRUE)</f>
        <v>0</v>
      </c>
      <c r="I153" s="30">
        <f>VLOOKUP(Prioritization!H85,'Subdecision matrices'!$B$12:$E$19,4,TRUE)</f>
        <v>0</v>
      </c>
      <c r="J153" s="30">
        <f>VLOOKUP(Prioritization!H85,'Subdecision matrices'!$B$12:$F$19,5,TRUE)</f>
        <v>0</v>
      </c>
      <c r="K153" s="30">
        <f>VLOOKUP(Prioritization!H85,'Subdecision matrices'!$B$12:$G$19,6,TRUE)</f>
        <v>0</v>
      </c>
      <c r="L153" s="2">
        <f>_xlfn.IFERROR(INDEX('Subdecision matrices'!$C$23:$G$27,MATCH(Prioritization!I85,'Subdecision matrices'!$B$23:$B$27,0),MATCH('CalcEng 2'!$L$6,'Subdecision matrices'!$C$22:$G$22,0)),0)</f>
        <v>0</v>
      </c>
      <c r="M153" s="2">
        <f>_xlfn.IFERROR(INDEX('Subdecision matrices'!$C$23:$G$27,MATCH(Prioritization!I85,'Subdecision matrices'!$B$23:$B$27,0),MATCH('CalcEng 2'!$M$6,'Subdecision matrices'!$C$30:$G$30,0)),0)</f>
        <v>0</v>
      </c>
      <c r="N153" s="2">
        <f>_xlfn.IFERROR(INDEX('Subdecision matrices'!$C$23:$G$27,MATCH(Prioritization!I85,'Subdecision matrices'!$B$23:$B$27,0),MATCH('CalcEng 2'!$N$6,'Subdecision matrices'!$C$22:$G$22,0)),0)</f>
        <v>0</v>
      </c>
      <c r="O153" s="2">
        <f>_xlfn.IFERROR(INDEX('Subdecision matrices'!$C$23:$G$27,MATCH(Prioritization!I85,'Subdecision matrices'!$B$23:$B$27,0),MATCH('CalcEng 2'!$O$6,'Subdecision matrices'!$C$22:$G$22,0)),0)</f>
        <v>0</v>
      </c>
      <c r="P153" s="2">
        <f>_xlfn.IFERROR(INDEX('Subdecision matrices'!$C$23:$G$27,MATCH(Prioritization!I85,'Subdecision matrices'!$B$23:$B$27,0),MATCH('CalcEng 2'!$P$6,'Subdecision matrices'!$C$22:$G$22,0)),0)</f>
        <v>0</v>
      </c>
      <c r="Q153" s="2">
        <f>_xlfn.IFERROR(INDEX('Subdecision matrices'!$C$31:$G$33,MATCH(Prioritization!J85,'Subdecision matrices'!$B$31:$B$33,0),MATCH('CalcEng 2'!$Q$6,'Subdecision matrices'!$C$30:$G$30,0)),0)</f>
        <v>0</v>
      </c>
      <c r="R153" s="2">
        <f>_xlfn.IFERROR(INDEX('Subdecision matrices'!$C$31:$G$33,MATCH(Prioritization!J85,'Subdecision matrices'!$B$31:$B$33,0),MATCH('CalcEng 2'!$R$6,'Subdecision matrices'!$C$30:$G$30,0)),0)</f>
        <v>0</v>
      </c>
      <c r="S153" s="2">
        <f>_xlfn.IFERROR(INDEX('Subdecision matrices'!$C$31:$G$33,MATCH(Prioritization!J85,'Subdecision matrices'!$B$31:$B$33,0),MATCH('CalcEng 2'!$S$6,'Subdecision matrices'!$C$30:$G$30,0)),0)</f>
        <v>0</v>
      </c>
      <c r="T153" s="2">
        <f>_xlfn.IFERROR(INDEX('Subdecision matrices'!$C$31:$G$33,MATCH(Prioritization!J85,'Subdecision matrices'!$B$31:$B$33,0),MATCH('CalcEng 2'!$T$6,'Subdecision matrices'!$C$30:$G$30,0)),0)</f>
        <v>0</v>
      </c>
      <c r="U153" s="2">
        <f>_xlfn.IFERROR(INDEX('Subdecision matrices'!$C$31:$G$33,MATCH(Prioritization!J85,'Subdecision matrices'!$B$31:$B$33,0),MATCH('CalcEng 2'!$U$6,'Subdecision matrices'!$C$30:$G$30,0)),0)</f>
        <v>0</v>
      </c>
      <c r="V153" s="2">
        <f>_xlfn.IFERROR(VLOOKUP(Prioritization!K85,'Subdecision matrices'!$A$37:$C$41,3,TRUE),0)</f>
        <v>0</v>
      </c>
      <c r="W153" s="2">
        <f>_xlfn.IFERROR(VLOOKUP(Prioritization!K85,'Subdecision matrices'!$A$37:$D$41,4),0)</f>
        <v>0</v>
      </c>
      <c r="X153" s="2">
        <f>_xlfn.IFERROR(VLOOKUP(Prioritization!K85,'Subdecision matrices'!$A$37:$E$41,5),0)</f>
        <v>0</v>
      </c>
      <c r="Y153" s="2">
        <f>_xlfn.IFERROR(VLOOKUP(Prioritization!K85,'Subdecision matrices'!$A$37:$F$41,6),0)</f>
        <v>0</v>
      </c>
      <c r="Z153" s="2">
        <f>_xlfn.IFERROR(VLOOKUP(Prioritization!K85,'Subdecision matrices'!$A$37:$G$41,7),0)</f>
        <v>0</v>
      </c>
      <c r="AA153" s="2">
        <f>_xlfn.IFERROR(INDEX('Subdecision matrices'!$K$8:$O$11,MATCH(Prioritization!L85,'Subdecision matrices'!$J$8:$J$11,0),MATCH('CalcEng 2'!$AA$6,'Subdecision matrices'!$K$7:$O$7,0)),0)</f>
        <v>0</v>
      </c>
      <c r="AB153" s="2">
        <f>_xlfn.IFERROR(INDEX('Subdecision matrices'!$K$8:$O$11,MATCH(Prioritization!L85,'Subdecision matrices'!$J$8:$J$11,0),MATCH('CalcEng 2'!$AB$6,'Subdecision matrices'!$K$7:$O$7,0)),0)</f>
        <v>0</v>
      </c>
      <c r="AC153" s="2">
        <f>_xlfn.IFERROR(INDEX('Subdecision matrices'!$K$8:$O$11,MATCH(Prioritization!L85,'Subdecision matrices'!$J$8:$J$11,0),MATCH('CalcEng 2'!$AC$6,'Subdecision matrices'!$K$7:$O$7,0)),0)</f>
        <v>0</v>
      </c>
      <c r="AD153" s="2">
        <f>_xlfn.IFERROR(INDEX('Subdecision matrices'!$K$8:$O$11,MATCH(Prioritization!L85,'Subdecision matrices'!$J$8:$J$11,0),MATCH('CalcEng 2'!$AD$6,'Subdecision matrices'!$K$7:$O$7,0)),0)</f>
        <v>0</v>
      </c>
      <c r="AE153" s="2">
        <f>_xlfn.IFERROR(INDEX('Subdecision matrices'!$K$8:$O$11,MATCH(Prioritization!L85,'Subdecision matrices'!$J$8:$J$11,0),MATCH('CalcEng 2'!$AE$6,'Subdecision matrices'!$K$7:$O$7,0)),0)</f>
        <v>0</v>
      </c>
      <c r="AF153" s="2">
        <f>_xlfn.IFERROR(VLOOKUP(Prioritization!M85,'Subdecision matrices'!$I$15:$K$17,3,TRUE),0)</f>
        <v>0</v>
      </c>
      <c r="AG153" s="2">
        <f>_xlfn.IFERROR(VLOOKUP(Prioritization!M85,'Subdecision matrices'!$I$15:$L$17,4,TRUE),0)</f>
        <v>0</v>
      </c>
      <c r="AH153" s="2">
        <f>_xlfn.IFERROR(VLOOKUP(Prioritization!M85,'Subdecision matrices'!$I$15:$M$17,5,TRUE),0)</f>
        <v>0</v>
      </c>
      <c r="AI153" s="2">
        <f>_xlfn.IFERROR(VLOOKUP(Prioritization!M85,'Subdecision matrices'!$I$15:$N$17,6,TRUE),0)</f>
        <v>0</v>
      </c>
      <c r="AJ153" s="2">
        <f>_xlfn.IFERROR(VLOOKUP(Prioritization!M85,'Subdecision matrices'!$I$15:$O$17,7,TRUE),0)</f>
        <v>0</v>
      </c>
      <c r="AK153" s="2">
        <f>_xlfn.IFERROR(INDEX('Subdecision matrices'!$K$22:$O$24,MATCH(Prioritization!N85,'Subdecision matrices'!$J$22:$J$24,0),MATCH($AK$6,'Subdecision matrices'!$K$21:$O$21,0)),0)</f>
        <v>0</v>
      </c>
      <c r="AL153" s="2">
        <f>_xlfn.IFERROR(INDEX('Subdecision matrices'!$K$22:$O$24,MATCH(Prioritization!N85,'Subdecision matrices'!$J$22:$J$24,0),MATCH($AL$6,'Subdecision matrices'!$K$21:$O$21,0)),0)</f>
        <v>0</v>
      </c>
      <c r="AM153" s="2">
        <f>_xlfn.IFERROR(INDEX('Subdecision matrices'!$K$22:$O$24,MATCH(Prioritization!N85,'Subdecision matrices'!$J$22:$J$24,0),MATCH($AM$6,'Subdecision matrices'!$K$21:$O$21,0)),0)</f>
        <v>0</v>
      </c>
      <c r="AN153" s="2">
        <f>_xlfn.IFERROR(INDEX('Subdecision matrices'!$K$22:$O$24,MATCH(Prioritization!N85,'Subdecision matrices'!$J$22:$J$24,0),MATCH($AN$6,'Subdecision matrices'!$K$21:$O$21,0)),0)</f>
        <v>0</v>
      </c>
      <c r="AO153" s="2">
        <f>_xlfn.IFERROR(INDEX('Subdecision matrices'!$K$22:$O$24,MATCH(Prioritization!N85,'Subdecision matrices'!$J$22:$J$24,0),MATCH($AO$6,'Subdecision matrices'!$K$21:$O$21,0)),0)</f>
        <v>0</v>
      </c>
      <c r="AP153" s="2">
        <f>_xlfn.IFERROR(INDEX('Subdecision matrices'!$K$27:$O$30,MATCH(Prioritization!O85,'Subdecision matrices'!$J$27:$J$30,0),MATCH('CalcEng 2'!$AP$6,'Subdecision matrices'!$K$27:$O$27,0)),0)</f>
        <v>0</v>
      </c>
      <c r="AQ153" s="2">
        <f>_xlfn.IFERROR(INDEX('Subdecision matrices'!$K$27:$O$30,MATCH(Prioritization!O85,'Subdecision matrices'!$J$27:$J$30,0),MATCH('CalcEng 2'!$AQ$6,'Subdecision matrices'!$K$27:$O$27,0)),0)</f>
        <v>0</v>
      </c>
      <c r="AR153" s="2">
        <f>_xlfn.IFERROR(INDEX('Subdecision matrices'!$K$27:$O$30,MATCH(Prioritization!O85,'Subdecision matrices'!$J$27:$J$30,0),MATCH('CalcEng 2'!$AR$6,'Subdecision matrices'!$K$27:$O$27,0)),0)</f>
        <v>0</v>
      </c>
      <c r="AS153" s="2">
        <f>_xlfn.IFERROR(INDEX('Subdecision matrices'!$K$27:$O$30,MATCH(Prioritization!O85,'Subdecision matrices'!$J$27:$J$30,0),MATCH('CalcEng 2'!$AS$6,'Subdecision matrices'!$K$27:$O$27,0)),0)</f>
        <v>0</v>
      </c>
      <c r="AT153" s="2">
        <f>_xlfn.IFERROR(INDEX('Subdecision matrices'!$K$27:$O$30,MATCH(Prioritization!O85,'Subdecision matrices'!$J$27:$J$30,0),MATCH('CalcEng 2'!$AT$6,'Subdecision matrices'!$K$27:$O$27,0)),0)</f>
        <v>0</v>
      </c>
      <c r="AU153" s="2">
        <f>_xlfn.IFERROR(INDEX('Subdecision matrices'!$K$34:$O$36,MATCH(Prioritization!P85,'Subdecision matrices'!$J$34:$J$36,0),MATCH('CalcEng 2'!$AU$6,'Subdecision matrices'!$K$33:$O$33,0)),0)</f>
        <v>0</v>
      </c>
      <c r="AV153" s="2">
        <f>_xlfn.IFERROR(INDEX('Subdecision matrices'!$K$34:$O$36,MATCH(Prioritization!P85,'Subdecision matrices'!$J$34:$J$36,0),MATCH('CalcEng 2'!$AV$6,'Subdecision matrices'!$K$33:$O$33,0)),0)</f>
        <v>0</v>
      </c>
      <c r="AW153" s="2">
        <f>_xlfn.IFERROR(INDEX('Subdecision matrices'!$K$34:$O$36,MATCH(Prioritization!P85,'Subdecision matrices'!$J$34:$J$36,0),MATCH('CalcEng 2'!$AW$6,'Subdecision matrices'!$K$33:$O$33,0)),0)</f>
        <v>0</v>
      </c>
      <c r="AX153" s="2">
        <f>_xlfn.IFERROR(INDEX('Subdecision matrices'!$K$34:$O$36,MATCH(Prioritization!P85,'Subdecision matrices'!$J$34:$J$36,0),MATCH('CalcEng 2'!$AX$6,'Subdecision matrices'!$K$33:$O$33,0)),0)</f>
        <v>0</v>
      </c>
      <c r="AY153" s="2">
        <f>_xlfn.IFERROR(INDEX('Subdecision matrices'!$K$34:$O$36,MATCH(Prioritization!P85,'Subdecision matrices'!$J$34:$J$36,0),MATCH('CalcEng 2'!$AY$6,'Subdecision matrices'!$K$33:$O$33,0)),0)</f>
        <v>0</v>
      </c>
      <c r="AZ153" s="2"/>
      <c r="BA153" s="2"/>
      <c r="BB153" s="110">
        <f>((B153*B154)+(G153*G154)+(L153*L154)+(Q153*Q154)+(V153*V154)+(AA153*AA154)+(AF154*AF153)+(AK153*AK154)+(AP153*AP154)+(AU153*AU154))*10</f>
        <v>0</v>
      </c>
      <c r="BC153" s="110">
        <f aca="true" t="shared" si="392" ref="BC153">((C153*C154)+(H153*H154)+(M153*M154)+(R153*R154)+(W153*W154)+(AB153*AB154)+(AG154*AG153)+(AL153*AL154)+(AQ153*AQ154)+(AV153*AV154))*10</f>
        <v>0</v>
      </c>
      <c r="BD153" s="110">
        <f aca="true" t="shared" si="393" ref="BD153">((D153*D154)+(I153*I154)+(N153*N154)+(S153*S154)+(X153*X154)+(AC153*AC154)+(AH154*AH153)+(AM153*AM154)+(AR153*AR154)+(AW153*AW154))*10</f>
        <v>0</v>
      </c>
      <c r="BE153" s="110">
        <f aca="true" t="shared" si="394" ref="BE153">((E153*E154)+(J153*J154)+(O153*O154)+(T153*T154)+(Y153*Y154)+(AD153*AD154)+(AI154*AI153)+(AN153*AN154)+(AS153*AS154)+(AX153*AX154))*10</f>
        <v>0</v>
      </c>
      <c r="BF153" s="110">
        <f aca="true" t="shared" si="395" ref="BF153">((F153*F154)+(K153*K154)+(P153*P154)+(U153*U154)+(Z153*Z154)+(AE153*AE154)+(AJ154*AJ153)+(AO153*AO154)+(AT153*AT154)+(AY153*AY154))*10</f>
        <v>0</v>
      </c>
    </row>
    <row r="154" spans="1:58" ht="15.75" thickBot="1">
      <c r="A154" s="94"/>
      <c r="B154" s="5">
        <f>'Subdecision matrices'!$S$12</f>
        <v>0.1</v>
      </c>
      <c r="C154" s="5">
        <f>'Subdecision matrices'!$S$13</f>
        <v>0.1</v>
      </c>
      <c r="D154" s="5">
        <f>'Subdecision matrices'!$S$14</f>
        <v>0.1</v>
      </c>
      <c r="E154" s="5">
        <f>'Subdecision matrices'!$S$15</f>
        <v>0.1</v>
      </c>
      <c r="F154" s="5">
        <f>'Subdecision matrices'!$S$16</f>
        <v>0.1</v>
      </c>
      <c r="G154" s="5">
        <f>'Subdecision matrices'!$T$12</f>
        <v>0.1</v>
      </c>
      <c r="H154" s="5">
        <f>'Subdecision matrices'!$T$13</f>
        <v>0.1</v>
      </c>
      <c r="I154" s="5">
        <f>'Subdecision matrices'!$T$14</f>
        <v>0.1</v>
      </c>
      <c r="J154" s="5">
        <f>'Subdecision matrices'!$T$15</f>
        <v>0.1</v>
      </c>
      <c r="K154" s="5">
        <f>'Subdecision matrices'!$T$16</f>
        <v>0.1</v>
      </c>
      <c r="L154" s="5">
        <f>'Subdecision matrices'!$U$12</f>
        <v>0.05</v>
      </c>
      <c r="M154" s="5">
        <f>'Subdecision matrices'!$U$13</f>
        <v>0.05</v>
      </c>
      <c r="N154" s="5">
        <f>'Subdecision matrices'!$U$14</f>
        <v>0.05</v>
      </c>
      <c r="O154" s="5">
        <f>'Subdecision matrices'!$U$15</f>
        <v>0.05</v>
      </c>
      <c r="P154" s="5">
        <f>'Subdecision matrices'!$U$16</f>
        <v>0.05</v>
      </c>
      <c r="Q154" s="5">
        <f>'Subdecision matrices'!$V$12</f>
        <v>0.1</v>
      </c>
      <c r="R154" s="5">
        <f>'Subdecision matrices'!$V$13</f>
        <v>0.1</v>
      </c>
      <c r="S154" s="5">
        <f>'Subdecision matrices'!$V$14</f>
        <v>0.1</v>
      </c>
      <c r="T154" s="5">
        <f>'Subdecision matrices'!$V$15</f>
        <v>0.1</v>
      </c>
      <c r="U154" s="5">
        <f>'Subdecision matrices'!$V$16</f>
        <v>0.1</v>
      </c>
      <c r="V154" s="5">
        <f>'Subdecision matrices'!$W$12</f>
        <v>0.1</v>
      </c>
      <c r="W154" s="5">
        <f>'Subdecision matrices'!$W$13</f>
        <v>0.1</v>
      </c>
      <c r="X154" s="5">
        <f>'Subdecision matrices'!$W$14</f>
        <v>0.1</v>
      </c>
      <c r="Y154" s="5">
        <f>'Subdecision matrices'!$W$15</f>
        <v>0.1</v>
      </c>
      <c r="Z154" s="5">
        <f>'Subdecision matrices'!$W$16</f>
        <v>0.1</v>
      </c>
      <c r="AA154" s="5">
        <f>'Subdecision matrices'!$X$12</f>
        <v>0.05</v>
      </c>
      <c r="AB154" s="5">
        <f>'Subdecision matrices'!$X$13</f>
        <v>0.1</v>
      </c>
      <c r="AC154" s="5">
        <f>'Subdecision matrices'!$X$14</f>
        <v>0.1</v>
      </c>
      <c r="AD154" s="5">
        <f>'Subdecision matrices'!$X$15</f>
        <v>0.1</v>
      </c>
      <c r="AE154" s="5">
        <f>'Subdecision matrices'!$X$16</f>
        <v>0.1</v>
      </c>
      <c r="AF154" s="5">
        <f>'Subdecision matrices'!$Y$12</f>
        <v>0.1</v>
      </c>
      <c r="AG154" s="5">
        <f>'Subdecision matrices'!$Y$13</f>
        <v>0.1</v>
      </c>
      <c r="AH154" s="5">
        <f>'Subdecision matrices'!$Y$14</f>
        <v>0.1</v>
      </c>
      <c r="AI154" s="5">
        <f>'Subdecision matrices'!$Y$15</f>
        <v>0.05</v>
      </c>
      <c r="AJ154" s="5">
        <f>'Subdecision matrices'!$Y$16</f>
        <v>0.05</v>
      </c>
      <c r="AK154" s="5">
        <f>'Subdecision matrices'!$Z$12</f>
        <v>0.15</v>
      </c>
      <c r="AL154" s="5">
        <f>'Subdecision matrices'!$Z$13</f>
        <v>0.15</v>
      </c>
      <c r="AM154" s="5">
        <f>'Subdecision matrices'!$Z$14</f>
        <v>0.15</v>
      </c>
      <c r="AN154" s="5">
        <f>'Subdecision matrices'!$Z$15</f>
        <v>0.15</v>
      </c>
      <c r="AO154" s="5">
        <f>'Subdecision matrices'!$Z$16</f>
        <v>0.15</v>
      </c>
      <c r="AP154" s="5">
        <f>'Subdecision matrices'!$AA$12</f>
        <v>0.1</v>
      </c>
      <c r="AQ154" s="5">
        <f>'Subdecision matrices'!$AA$13</f>
        <v>0.1</v>
      </c>
      <c r="AR154" s="5">
        <f>'Subdecision matrices'!$AA$14</f>
        <v>0.1</v>
      </c>
      <c r="AS154" s="5">
        <f>'Subdecision matrices'!$AA$15</f>
        <v>0.1</v>
      </c>
      <c r="AT154" s="5">
        <f>'Subdecision matrices'!$AA$16</f>
        <v>0.15</v>
      </c>
      <c r="AU154" s="5">
        <f>'Subdecision matrices'!$AB$12</f>
        <v>0.15</v>
      </c>
      <c r="AV154" s="5">
        <f>'Subdecision matrices'!$AB$13</f>
        <v>0.1</v>
      </c>
      <c r="AW154" s="5">
        <f>'Subdecision matrices'!$AB$14</f>
        <v>0.1</v>
      </c>
      <c r="AX154" s="5">
        <f>'Subdecision matrices'!$AB$15</f>
        <v>0.15</v>
      </c>
      <c r="AY154" s="5">
        <f>'Subdecision matrices'!$AB$16</f>
        <v>0.1</v>
      </c>
      <c r="AZ154" s="3">
        <f aca="true" t="shared" si="396" ref="AZ154">SUM(L154:AY154)</f>
        <v>4</v>
      </c>
      <c r="BA154" s="3"/>
      <c r="BB154" s="111"/>
      <c r="BC154" s="111"/>
      <c r="BD154" s="111"/>
      <c r="BE154" s="111"/>
      <c r="BF154" s="111"/>
    </row>
    <row r="155" spans="1:58" ht="15">
      <c r="A155" s="94">
        <v>75</v>
      </c>
      <c r="B155" s="30">
        <f>_xlfn.IFERROR(VLOOKUP(Prioritization!G86,'Subdecision matrices'!$B$7:$C$8,2,TRUE),0)</f>
        <v>0</v>
      </c>
      <c r="C155" s="30">
        <f>_xlfn.IFERROR(VLOOKUP(Prioritization!G86,'Subdecision matrices'!$B$7:$D$8,3,TRUE),0)</f>
        <v>0</v>
      </c>
      <c r="D155" s="30">
        <f>_xlfn.IFERROR(VLOOKUP(Prioritization!G86,'Subdecision matrices'!$B$7:$E$8,4,TRUE),0)</f>
        <v>0</v>
      </c>
      <c r="E155" s="30">
        <f>_xlfn.IFERROR(VLOOKUP(Prioritization!G86,'Subdecision matrices'!$B$7:$F$8,5,TRUE),0)</f>
        <v>0</v>
      </c>
      <c r="F155" s="30">
        <f>_xlfn.IFERROR(VLOOKUP(Prioritization!G86,'Subdecision matrices'!$B$7:$G$8,6,TRUE),0)</f>
        <v>0</v>
      </c>
      <c r="G155" s="30">
        <f>VLOOKUP(Prioritization!H86,'Subdecision matrices'!$B$12:$C$19,2,TRUE)</f>
        <v>0</v>
      </c>
      <c r="H155" s="30">
        <f>VLOOKUP(Prioritization!H86,'Subdecision matrices'!$B$12:$D$19,3,TRUE)</f>
        <v>0</v>
      </c>
      <c r="I155" s="30">
        <f>VLOOKUP(Prioritization!H86,'Subdecision matrices'!$B$12:$E$19,4,TRUE)</f>
        <v>0</v>
      </c>
      <c r="J155" s="30">
        <f>VLOOKUP(Prioritization!H86,'Subdecision matrices'!$B$12:$F$19,5,TRUE)</f>
        <v>0</v>
      </c>
      <c r="K155" s="30">
        <f>VLOOKUP(Prioritization!H86,'Subdecision matrices'!$B$12:$G$19,6,TRUE)</f>
        <v>0</v>
      </c>
      <c r="L155" s="2">
        <f>_xlfn.IFERROR(INDEX('Subdecision matrices'!$C$23:$G$27,MATCH(Prioritization!I86,'Subdecision matrices'!$B$23:$B$27,0),MATCH('CalcEng 2'!$L$6,'Subdecision matrices'!$C$22:$G$22,0)),0)</f>
        <v>0</v>
      </c>
      <c r="M155" s="2">
        <f>_xlfn.IFERROR(INDEX('Subdecision matrices'!$C$23:$G$27,MATCH(Prioritization!I86,'Subdecision matrices'!$B$23:$B$27,0),MATCH('CalcEng 2'!$M$6,'Subdecision matrices'!$C$30:$G$30,0)),0)</f>
        <v>0</v>
      </c>
      <c r="N155" s="2">
        <f>_xlfn.IFERROR(INDEX('Subdecision matrices'!$C$23:$G$27,MATCH(Prioritization!I86,'Subdecision matrices'!$B$23:$B$27,0),MATCH('CalcEng 2'!$N$6,'Subdecision matrices'!$C$22:$G$22,0)),0)</f>
        <v>0</v>
      </c>
      <c r="O155" s="2">
        <f>_xlfn.IFERROR(INDEX('Subdecision matrices'!$C$23:$G$27,MATCH(Prioritization!I86,'Subdecision matrices'!$B$23:$B$27,0),MATCH('CalcEng 2'!$O$6,'Subdecision matrices'!$C$22:$G$22,0)),0)</f>
        <v>0</v>
      </c>
      <c r="P155" s="2">
        <f>_xlfn.IFERROR(INDEX('Subdecision matrices'!$C$23:$G$27,MATCH(Prioritization!I86,'Subdecision matrices'!$B$23:$B$27,0),MATCH('CalcEng 2'!$P$6,'Subdecision matrices'!$C$22:$G$22,0)),0)</f>
        <v>0</v>
      </c>
      <c r="Q155" s="2">
        <f>_xlfn.IFERROR(INDEX('Subdecision matrices'!$C$31:$G$33,MATCH(Prioritization!J86,'Subdecision matrices'!$B$31:$B$33,0),MATCH('CalcEng 2'!$Q$6,'Subdecision matrices'!$C$30:$G$30,0)),0)</f>
        <v>0</v>
      </c>
      <c r="R155" s="2">
        <f>_xlfn.IFERROR(INDEX('Subdecision matrices'!$C$31:$G$33,MATCH(Prioritization!J86,'Subdecision matrices'!$B$31:$B$33,0),MATCH('CalcEng 2'!$R$6,'Subdecision matrices'!$C$30:$G$30,0)),0)</f>
        <v>0</v>
      </c>
      <c r="S155" s="2">
        <f>_xlfn.IFERROR(INDEX('Subdecision matrices'!$C$31:$G$33,MATCH(Prioritization!J86,'Subdecision matrices'!$B$31:$B$33,0),MATCH('CalcEng 2'!$S$6,'Subdecision matrices'!$C$30:$G$30,0)),0)</f>
        <v>0</v>
      </c>
      <c r="T155" s="2">
        <f>_xlfn.IFERROR(INDEX('Subdecision matrices'!$C$31:$G$33,MATCH(Prioritization!J86,'Subdecision matrices'!$B$31:$B$33,0),MATCH('CalcEng 2'!$T$6,'Subdecision matrices'!$C$30:$G$30,0)),0)</f>
        <v>0</v>
      </c>
      <c r="U155" s="2">
        <f>_xlfn.IFERROR(INDEX('Subdecision matrices'!$C$31:$G$33,MATCH(Prioritization!J86,'Subdecision matrices'!$B$31:$B$33,0),MATCH('CalcEng 2'!$U$6,'Subdecision matrices'!$C$30:$G$30,0)),0)</f>
        <v>0</v>
      </c>
      <c r="V155" s="2">
        <f>_xlfn.IFERROR(VLOOKUP(Prioritization!K86,'Subdecision matrices'!$A$37:$C$41,3,TRUE),0)</f>
        <v>0</v>
      </c>
      <c r="W155" s="2">
        <f>_xlfn.IFERROR(VLOOKUP(Prioritization!K86,'Subdecision matrices'!$A$37:$D$41,4),0)</f>
        <v>0</v>
      </c>
      <c r="X155" s="2">
        <f>_xlfn.IFERROR(VLOOKUP(Prioritization!K86,'Subdecision matrices'!$A$37:$E$41,5),0)</f>
        <v>0</v>
      </c>
      <c r="Y155" s="2">
        <f>_xlfn.IFERROR(VLOOKUP(Prioritization!K86,'Subdecision matrices'!$A$37:$F$41,6),0)</f>
        <v>0</v>
      </c>
      <c r="Z155" s="2">
        <f>_xlfn.IFERROR(VLOOKUP(Prioritization!K86,'Subdecision matrices'!$A$37:$G$41,7),0)</f>
        <v>0</v>
      </c>
      <c r="AA155" s="2">
        <f>_xlfn.IFERROR(INDEX('Subdecision matrices'!$K$8:$O$11,MATCH(Prioritization!L86,'Subdecision matrices'!$J$8:$J$11,0),MATCH('CalcEng 2'!$AA$6,'Subdecision matrices'!$K$7:$O$7,0)),0)</f>
        <v>0</v>
      </c>
      <c r="AB155" s="2">
        <f>_xlfn.IFERROR(INDEX('Subdecision matrices'!$K$8:$O$11,MATCH(Prioritization!L86,'Subdecision matrices'!$J$8:$J$11,0),MATCH('CalcEng 2'!$AB$6,'Subdecision matrices'!$K$7:$O$7,0)),0)</f>
        <v>0</v>
      </c>
      <c r="AC155" s="2">
        <f>_xlfn.IFERROR(INDEX('Subdecision matrices'!$K$8:$O$11,MATCH(Prioritization!L86,'Subdecision matrices'!$J$8:$J$11,0),MATCH('CalcEng 2'!$AC$6,'Subdecision matrices'!$K$7:$O$7,0)),0)</f>
        <v>0</v>
      </c>
      <c r="AD155" s="2">
        <f>_xlfn.IFERROR(INDEX('Subdecision matrices'!$K$8:$O$11,MATCH(Prioritization!L86,'Subdecision matrices'!$J$8:$J$11,0),MATCH('CalcEng 2'!$AD$6,'Subdecision matrices'!$K$7:$O$7,0)),0)</f>
        <v>0</v>
      </c>
      <c r="AE155" s="2">
        <f>_xlfn.IFERROR(INDEX('Subdecision matrices'!$K$8:$O$11,MATCH(Prioritization!L86,'Subdecision matrices'!$J$8:$J$11,0),MATCH('CalcEng 2'!$AE$6,'Subdecision matrices'!$K$7:$O$7,0)),0)</f>
        <v>0</v>
      </c>
      <c r="AF155" s="2">
        <f>_xlfn.IFERROR(VLOOKUP(Prioritization!M86,'Subdecision matrices'!$I$15:$K$17,3,TRUE),0)</f>
        <v>0</v>
      </c>
      <c r="AG155" s="2">
        <f>_xlfn.IFERROR(VLOOKUP(Prioritization!M86,'Subdecision matrices'!$I$15:$L$17,4,TRUE),0)</f>
        <v>0</v>
      </c>
      <c r="AH155" s="2">
        <f>_xlfn.IFERROR(VLOOKUP(Prioritization!M86,'Subdecision matrices'!$I$15:$M$17,5,TRUE),0)</f>
        <v>0</v>
      </c>
      <c r="AI155" s="2">
        <f>_xlfn.IFERROR(VLOOKUP(Prioritization!M86,'Subdecision matrices'!$I$15:$N$17,6,TRUE),0)</f>
        <v>0</v>
      </c>
      <c r="AJ155" s="2">
        <f>_xlfn.IFERROR(VLOOKUP(Prioritization!M86,'Subdecision matrices'!$I$15:$O$17,7,TRUE),0)</f>
        <v>0</v>
      </c>
      <c r="AK155" s="2">
        <f>_xlfn.IFERROR(INDEX('Subdecision matrices'!$K$22:$O$24,MATCH(Prioritization!N86,'Subdecision matrices'!$J$22:$J$24,0),MATCH($AK$6,'Subdecision matrices'!$K$21:$O$21,0)),0)</f>
        <v>0</v>
      </c>
      <c r="AL155" s="2">
        <f>_xlfn.IFERROR(INDEX('Subdecision matrices'!$K$22:$O$24,MATCH(Prioritization!N86,'Subdecision matrices'!$J$22:$J$24,0),MATCH($AL$6,'Subdecision matrices'!$K$21:$O$21,0)),0)</f>
        <v>0</v>
      </c>
      <c r="AM155" s="2">
        <f>_xlfn.IFERROR(INDEX('Subdecision matrices'!$K$22:$O$24,MATCH(Prioritization!N86,'Subdecision matrices'!$J$22:$J$24,0),MATCH($AM$6,'Subdecision matrices'!$K$21:$O$21,0)),0)</f>
        <v>0</v>
      </c>
      <c r="AN155" s="2">
        <f>_xlfn.IFERROR(INDEX('Subdecision matrices'!$K$22:$O$24,MATCH(Prioritization!N86,'Subdecision matrices'!$J$22:$J$24,0),MATCH($AN$6,'Subdecision matrices'!$K$21:$O$21,0)),0)</f>
        <v>0</v>
      </c>
      <c r="AO155" s="2">
        <f>_xlfn.IFERROR(INDEX('Subdecision matrices'!$K$22:$O$24,MATCH(Prioritization!N86,'Subdecision matrices'!$J$22:$J$24,0),MATCH($AO$6,'Subdecision matrices'!$K$21:$O$21,0)),0)</f>
        <v>0</v>
      </c>
      <c r="AP155" s="2">
        <f>_xlfn.IFERROR(INDEX('Subdecision matrices'!$K$27:$O$30,MATCH(Prioritization!O86,'Subdecision matrices'!$J$27:$J$30,0),MATCH('CalcEng 2'!$AP$6,'Subdecision matrices'!$K$27:$O$27,0)),0)</f>
        <v>0</v>
      </c>
      <c r="AQ155" s="2">
        <f>_xlfn.IFERROR(INDEX('Subdecision matrices'!$K$27:$O$30,MATCH(Prioritization!O86,'Subdecision matrices'!$J$27:$J$30,0),MATCH('CalcEng 2'!$AQ$6,'Subdecision matrices'!$K$27:$O$27,0)),0)</f>
        <v>0</v>
      </c>
      <c r="AR155" s="2">
        <f>_xlfn.IFERROR(INDEX('Subdecision matrices'!$K$27:$O$30,MATCH(Prioritization!O86,'Subdecision matrices'!$J$27:$J$30,0),MATCH('CalcEng 2'!$AR$6,'Subdecision matrices'!$K$27:$O$27,0)),0)</f>
        <v>0</v>
      </c>
      <c r="AS155" s="2">
        <f>_xlfn.IFERROR(INDEX('Subdecision matrices'!$K$27:$O$30,MATCH(Prioritization!O86,'Subdecision matrices'!$J$27:$J$30,0),MATCH('CalcEng 2'!$AS$6,'Subdecision matrices'!$K$27:$O$27,0)),0)</f>
        <v>0</v>
      </c>
      <c r="AT155" s="2">
        <f>_xlfn.IFERROR(INDEX('Subdecision matrices'!$K$27:$O$30,MATCH(Prioritization!O86,'Subdecision matrices'!$J$27:$J$30,0),MATCH('CalcEng 2'!$AT$6,'Subdecision matrices'!$K$27:$O$27,0)),0)</f>
        <v>0</v>
      </c>
      <c r="AU155" s="2">
        <f>_xlfn.IFERROR(INDEX('Subdecision matrices'!$K$34:$O$36,MATCH(Prioritization!P86,'Subdecision matrices'!$J$34:$J$36,0),MATCH('CalcEng 2'!$AU$6,'Subdecision matrices'!$K$33:$O$33,0)),0)</f>
        <v>0</v>
      </c>
      <c r="AV155" s="2">
        <f>_xlfn.IFERROR(INDEX('Subdecision matrices'!$K$34:$O$36,MATCH(Prioritization!P86,'Subdecision matrices'!$J$34:$J$36,0),MATCH('CalcEng 2'!$AV$6,'Subdecision matrices'!$K$33:$O$33,0)),0)</f>
        <v>0</v>
      </c>
      <c r="AW155" s="2">
        <f>_xlfn.IFERROR(INDEX('Subdecision matrices'!$K$34:$O$36,MATCH(Prioritization!P86,'Subdecision matrices'!$J$34:$J$36,0),MATCH('CalcEng 2'!$AW$6,'Subdecision matrices'!$K$33:$O$33,0)),0)</f>
        <v>0</v>
      </c>
      <c r="AX155" s="2">
        <f>_xlfn.IFERROR(INDEX('Subdecision matrices'!$K$34:$O$36,MATCH(Prioritization!P86,'Subdecision matrices'!$J$34:$J$36,0),MATCH('CalcEng 2'!$AX$6,'Subdecision matrices'!$K$33:$O$33,0)),0)</f>
        <v>0</v>
      </c>
      <c r="AY155" s="2">
        <f>_xlfn.IFERROR(INDEX('Subdecision matrices'!$K$34:$O$36,MATCH(Prioritization!P86,'Subdecision matrices'!$J$34:$J$36,0),MATCH('CalcEng 2'!$AY$6,'Subdecision matrices'!$K$33:$O$33,0)),0)</f>
        <v>0</v>
      </c>
      <c r="AZ155" s="2"/>
      <c r="BA155" s="2"/>
      <c r="BB155" s="110">
        <f>((B155*B156)+(G155*G156)+(L155*L156)+(Q155*Q156)+(V155*V156)+(AA155*AA156)+(AF156*AF155)+(AK155*AK156)+(AP155*AP156)+(AU155*AU156))*10</f>
        <v>0</v>
      </c>
      <c r="BC155" s="110">
        <f aca="true" t="shared" si="397" ref="BC155">((C155*C156)+(H155*H156)+(M155*M156)+(R155*R156)+(W155*W156)+(AB155*AB156)+(AG156*AG155)+(AL155*AL156)+(AQ155*AQ156)+(AV155*AV156))*10</f>
        <v>0</v>
      </c>
      <c r="BD155" s="110">
        <f aca="true" t="shared" si="398" ref="BD155">((D155*D156)+(I155*I156)+(N155*N156)+(S155*S156)+(X155*X156)+(AC155*AC156)+(AH156*AH155)+(AM155*AM156)+(AR155*AR156)+(AW155*AW156))*10</f>
        <v>0</v>
      </c>
      <c r="BE155" s="110">
        <f aca="true" t="shared" si="399" ref="BE155">((E155*E156)+(J155*J156)+(O155*O156)+(T155*T156)+(Y155*Y156)+(AD155*AD156)+(AI156*AI155)+(AN155*AN156)+(AS155*AS156)+(AX155*AX156))*10</f>
        <v>0</v>
      </c>
      <c r="BF155" s="110">
        <f aca="true" t="shared" si="400" ref="BF155">((F155*F156)+(K155*K156)+(P155*P156)+(U155*U156)+(Z155*Z156)+(AE155*AE156)+(AJ156*AJ155)+(AO155*AO156)+(AT155*AT156)+(AY155*AY156))*10</f>
        <v>0</v>
      </c>
    </row>
    <row r="156" spans="1:58" ht="15.75" thickBot="1">
      <c r="A156" s="94"/>
      <c r="B156" s="5">
        <f>'Subdecision matrices'!$S$12</f>
        <v>0.1</v>
      </c>
      <c r="C156" s="5">
        <f>'Subdecision matrices'!$S$13</f>
        <v>0.1</v>
      </c>
      <c r="D156" s="5">
        <f>'Subdecision matrices'!$S$14</f>
        <v>0.1</v>
      </c>
      <c r="E156" s="5">
        <f>'Subdecision matrices'!$S$15</f>
        <v>0.1</v>
      </c>
      <c r="F156" s="5">
        <f>'Subdecision matrices'!$S$16</f>
        <v>0.1</v>
      </c>
      <c r="G156" s="5">
        <f>'Subdecision matrices'!$T$12</f>
        <v>0.1</v>
      </c>
      <c r="H156" s="5">
        <f>'Subdecision matrices'!$T$13</f>
        <v>0.1</v>
      </c>
      <c r="I156" s="5">
        <f>'Subdecision matrices'!$T$14</f>
        <v>0.1</v>
      </c>
      <c r="J156" s="5">
        <f>'Subdecision matrices'!$T$15</f>
        <v>0.1</v>
      </c>
      <c r="K156" s="5">
        <f>'Subdecision matrices'!$T$16</f>
        <v>0.1</v>
      </c>
      <c r="L156" s="5">
        <f>'Subdecision matrices'!$U$12</f>
        <v>0.05</v>
      </c>
      <c r="M156" s="5">
        <f>'Subdecision matrices'!$U$13</f>
        <v>0.05</v>
      </c>
      <c r="N156" s="5">
        <f>'Subdecision matrices'!$U$14</f>
        <v>0.05</v>
      </c>
      <c r="O156" s="5">
        <f>'Subdecision matrices'!$U$15</f>
        <v>0.05</v>
      </c>
      <c r="P156" s="5">
        <f>'Subdecision matrices'!$U$16</f>
        <v>0.05</v>
      </c>
      <c r="Q156" s="5">
        <f>'Subdecision matrices'!$V$12</f>
        <v>0.1</v>
      </c>
      <c r="R156" s="5">
        <f>'Subdecision matrices'!$V$13</f>
        <v>0.1</v>
      </c>
      <c r="S156" s="5">
        <f>'Subdecision matrices'!$V$14</f>
        <v>0.1</v>
      </c>
      <c r="T156" s="5">
        <f>'Subdecision matrices'!$V$15</f>
        <v>0.1</v>
      </c>
      <c r="U156" s="5">
        <f>'Subdecision matrices'!$V$16</f>
        <v>0.1</v>
      </c>
      <c r="V156" s="5">
        <f>'Subdecision matrices'!$W$12</f>
        <v>0.1</v>
      </c>
      <c r="W156" s="5">
        <f>'Subdecision matrices'!$W$13</f>
        <v>0.1</v>
      </c>
      <c r="X156" s="5">
        <f>'Subdecision matrices'!$W$14</f>
        <v>0.1</v>
      </c>
      <c r="Y156" s="5">
        <f>'Subdecision matrices'!$W$15</f>
        <v>0.1</v>
      </c>
      <c r="Z156" s="5">
        <f>'Subdecision matrices'!$W$16</f>
        <v>0.1</v>
      </c>
      <c r="AA156" s="5">
        <f>'Subdecision matrices'!$X$12</f>
        <v>0.05</v>
      </c>
      <c r="AB156" s="5">
        <f>'Subdecision matrices'!$X$13</f>
        <v>0.1</v>
      </c>
      <c r="AC156" s="5">
        <f>'Subdecision matrices'!$X$14</f>
        <v>0.1</v>
      </c>
      <c r="AD156" s="5">
        <f>'Subdecision matrices'!$X$15</f>
        <v>0.1</v>
      </c>
      <c r="AE156" s="5">
        <f>'Subdecision matrices'!$X$16</f>
        <v>0.1</v>
      </c>
      <c r="AF156" s="5">
        <f>'Subdecision matrices'!$Y$12</f>
        <v>0.1</v>
      </c>
      <c r="AG156" s="5">
        <f>'Subdecision matrices'!$Y$13</f>
        <v>0.1</v>
      </c>
      <c r="AH156" s="5">
        <f>'Subdecision matrices'!$Y$14</f>
        <v>0.1</v>
      </c>
      <c r="AI156" s="5">
        <f>'Subdecision matrices'!$Y$15</f>
        <v>0.05</v>
      </c>
      <c r="AJ156" s="5">
        <f>'Subdecision matrices'!$Y$16</f>
        <v>0.05</v>
      </c>
      <c r="AK156" s="5">
        <f>'Subdecision matrices'!$Z$12</f>
        <v>0.15</v>
      </c>
      <c r="AL156" s="5">
        <f>'Subdecision matrices'!$Z$13</f>
        <v>0.15</v>
      </c>
      <c r="AM156" s="5">
        <f>'Subdecision matrices'!$Z$14</f>
        <v>0.15</v>
      </c>
      <c r="AN156" s="5">
        <f>'Subdecision matrices'!$Z$15</f>
        <v>0.15</v>
      </c>
      <c r="AO156" s="5">
        <f>'Subdecision matrices'!$Z$16</f>
        <v>0.15</v>
      </c>
      <c r="AP156" s="5">
        <f>'Subdecision matrices'!$AA$12</f>
        <v>0.1</v>
      </c>
      <c r="AQ156" s="5">
        <f>'Subdecision matrices'!$AA$13</f>
        <v>0.1</v>
      </c>
      <c r="AR156" s="5">
        <f>'Subdecision matrices'!$AA$14</f>
        <v>0.1</v>
      </c>
      <c r="AS156" s="5">
        <f>'Subdecision matrices'!$AA$15</f>
        <v>0.1</v>
      </c>
      <c r="AT156" s="5">
        <f>'Subdecision matrices'!$AA$16</f>
        <v>0.15</v>
      </c>
      <c r="AU156" s="5">
        <f>'Subdecision matrices'!$AB$12</f>
        <v>0.15</v>
      </c>
      <c r="AV156" s="5">
        <f>'Subdecision matrices'!$AB$13</f>
        <v>0.1</v>
      </c>
      <c r="AW156" s="5">
        <f>'Subdecision matrices'!$AB$14</f>
        <v>0.1</v>
      </c>
      <c r="AX156" s="5">
        <f>'Subdecision matrices'!$AB$15</f>
        <v>0.15</v>
      </c>
      <c r="AY156" s="5">
        <f>'Subdecision matrices'!$AB$16</f>
        <v>0.1</v>
      </c>
      <c r="AZ156" s="3">
        <f aca="true" t="shared" si="401" ref="AZ156">SUM(L156:AY156)</f>
        <v>4</v>
      </c>
      <c r="BA156" s="3"/>
      <c r="BB156" s="111"/>
      <c r="BC156" s="111"/>
      <c r="BD156" s="111"/>
      <c r="BE156" s="111"/>
      <c r="BF156" s="111"/>
    </row>
    <row r="157" spans="1:58" ht="15">
      <c r="A157" s="94">
        <v>76</v>
      </c>
      <c r="B157" s="30">
        <f>_xlfn.IFERROR(VLOOKUP(Prioritization!G87,'Subdecision matrices'!$B$7:$C$8,2,TRUE),0)</f>
        <v>0</v>
      </c>
      <c r="C157" s="30">
        <f>_xlfn.IFERROR(VLOOKUP(Prioritization!G87,'Subdecision matrices'!$B$7:$D$8,3,TRUE),0)</f>
        <v>0</v>
      </c>
      <c r="D157" s="30">
        <f>_xlfn.IFERROR(VLOOKUP(Prioritization!G87,'Subdecision matrices'!$B$7:$E$8,4,TRUE),0)</f>
        <v>0</v>
      </c>
      <c r="E157" s="30">
        <f>_xlfn.IFERROR(VLOOKUP(Prioritization!G87,'Subdecision matrices'!$B$7:$F$8,5,TRUE),0)</f>
        <v>0</v>
      </c>
      <c r="F157" s="30">
        <f>_xlfn.IFERROR(VLOOKUP(Prioritization!G87,'Subdecision matrices'!$B$7:$G$8,6,TRUE),0)</f>
        <v>0</v>
      </c>
      <c r="G157" s="30">
        <f>VLOOKUP(Prioritization!H87,'Subdecision matrices'!$B$12:$C$19,2,TRUE)</f>
        <v>0</v>
      </c>
      <c r="H157" s="30">
        <f>VLOOKUP(Prioritization!H87,'Subdecision matrices'!$B$12:$D$19,3,TRUE)</f>
        <v>0</v>
      </c>
      <c r="I157" s="30">
        <f>VLOOKUP(Prioritization!H87,'Subdecision matrices'!$B$12:$E$19,4,TRUE)</f>
        <v>0</v>
      </c>
      <c r="J157" s="30">
        <f>VLOOKUP(Prioritization!H87,'Subdecision matrices'!$B$12:$F$19,5,TRUE)</f>
        <v>0</v>
      </c>
      <c r="K157" s="30">
        <f>VLOOKUP(Prioritization!H87,'Subdecision matrices'!$B$12:$G$19,6,TRUE)</f>
        <v>0</v>
      </c>
      <c r="L157" s="2">
        <f>_xlfn.IFERROR(INDEX('Subdecision matrices'!$C$23:$G$27,MATCH(Prioritization!I87,'Subdecision matrices'!$B$23:$B$27,0),MATCH('CalcEng 2'!$L$6,'Subdecision matrices'!$C$22:$G$22,0)),0)</f>
        <v>0</v>
      </c>
      <c r="M157" s="2">
        <f>_xlfn.IFERROR(INDEX('Subdecision matrices'!$C$23:$G$27,MATCH(Prioritization!I87,'Subdecision matrices'!$B$23:$B$27,0),MATCH('CalcEng 2'!$M$6,'Subdecision matrices'!$C$30:$G$30,0)),0)</f>
        <v>0</v>
      </c>
      <c r="N157" s="2">
        <f>_xlfn.IFERROR(INDEX('Subdecision matrices'!$C$23:$G$27,MATCH(Prioritization!I87,'Subdecision matrices'!$B$23:$B$27,0),MATCH('CalcEng 2'!$N$6,'Subdecision matrices'!$C$22:$G$22,0)),0)</f>
        <v>0</v>
      </c>
      <c r="O157" s="2">
        <f>_xlfn.IFERROR(INDEX('Subdecision matrices'!$C$23:$G$27,MATCH(Prioritization!I87,'Subdecision matrices'!$B$23:$B$27,0),MATCH('CalcEng 2'!$O$6,'Subdecision matrices'!$C$22:$G$22,0)),0)</f>
        <v>0</v>
      </c>
      <c r="P157" s="2">
        <f>_xlfn.IFERROR(INDEX('Subdecision matrices'!$C$23:$G$27,MATCH(Prioritization!I87,'Subdecision matrices'!$B$23:$B$27,0),MATCH('CalcEng 2'!$P$6,'Subdecision matrices'!$C$22:$G$22,0)),0)</f>
        <v>0</v>
      </c>
      <c r="Q157" s="2">
        <f>_xlfn.IFERROR(INDEX('Subdecision matrices'!$C$31:$G$33,MATCH(Prioritization!J87,'Subdecision matrices'!$B$31:$B$33,0),MATCH('CalcEng 2'!$Q$6,'Subdecision matrices'!$C$30:$G$30,0)),0)</f>
        <v>0</v>
      </c>
      <c r="R157" s="2">
        <f>_xlfn.IFERROR(INDEX('Subdecision matrices'!$C$31:$G$33,MATCH(Prioritization!J87,'Subdecision matrices'!$B$31:$B$33,0),MATCH('CalcEng 2'!$R$6,'Subdecision matrices'!$C$30:$G$30,0)),0)</f>
        <v>0</v>
      </c>
      <c r="S157" s="2">
        <f>_xlfn.IFERROR(INDEX('Subdecision matrices'!$C$31:$G$33,MATCH(Prioritization!J87,'Subdecision matrices'!$B$31:$B$33,0),MATCH('CalcEng 2'!$S$6,'Subdecision matrices'!$C$30:$G$30,0)),0)</f>
        <v>0</v>
      </c>
      <c r="T157" s="2">
        <f>_xlfn.IFERROR(INDEX('Subdecision matrices'!$C$31:$G$33,MATCH(Prioritization!J87,'Subdecision matrices'!$B$31:$B$33,0),MATCH('CalcEng 2'!$T$6,'Subdecision matrices'!$C$30:$G$30,0)),0)</f>
        <v>0</v>
      </c>
      <c r="U157" s="2">
        <f>_xlfn.IFERROR(INDEX('Subdecision matrices'!$C$31:$G$33,MATCH(Prioritization!J87,'Subdecision matrices'!$B$31:$B$33,0),MATCH('CalcEng 2'!$U$6,'Subdecision matrices'!$C$30:$G$30,0)),0)</f>
        <v>0</v>
      </c>
      <c r="V157" s="2">
        <f>_xlfn.IFERROR(VLOOKUP(Prioritization!K87,'Subdecision matrices'!$A$37:$C$41,3,TRUE),0)</f>
        <v>0</v>
      </c>
      <c r="W157" s="2">
        <f>_xlfn.IFERROR(VLOOKUP(Prioritization!K87,'Subdecision matrices'!$A$37:$D$41,4),0)</f>
        <v>0</v>
      </c>
      <c r="X157" s="2">
        <f>_xlfn.IFERROR(VLOOKUP(Prioritization!K87,'Subdecision matrices'!$A$37:$E$41,5),0)</f>
        <v>0</v>
      </c>
      <c r="Y157" s="2">
        <f>_xlfn.IFERROR(VLOOKUP(Prioritization!K87,'Subdecision matrices'!$A$37:$F$41,6),0)</f>
        <v>0</v>
      </c>
      <c r="Z157" s="2">
        <f>_xlfn.IFERROR(VLOOKUP(Prioritization!K87,'Subdecision matrices'!$A$37:$G$41,7),0)</f>
        <v>0</v>
      </c>
      <c r="AA157" s="2">
        <f>_xlfn.IFERROR(INDEX('Subdecision matrices'!$K$8:$O$11,MATCH(Prioritization!L87,'Subdecision matrices'!$J$8:$J$11,0),MATCH('CalcEng 2'!$AA$6,'Subdecision matrices'!$K$7:$O$7,0)),0)</f>
        <v>0</v>
      </c>
      <c r="AB157" s="2">
        <f>_xlfn.IFERROR(INDEX('Subdecision matrices'!$K$8:$O$11,MATCH(Prioritization!L87,'Subdecision matrices'!$J$8:$J$11,0),MATCH('CalcEng 2'!$AB$6,'Subdecision matrices'!$K$7:$O$7,0)),0)</f>
        <v>0</v>
      </c>
      <c r="AC157" s="2">
        <f>_xlfn.IFERROR(INDEX('Subdecision matrices'!$K$8:$O$11,MATCH(Prioritization!L87,'Subdecision matrices'!$J$8:$J$11,0),MATCH('CalcEng 2'!$AC$6,'Subdecision matrices'!$K$7:$O$7,0)),0)</f>
        <v>0</v>
      </c>
      <c r="AD157" s="2">
        <f>_xlfn.IFERROR(INDEX('Subdecision matrices'!$K$8:$O$11,MATCH(Prioritization!L87,'Subdecision matrices'!$J$8:$J$11,0),MATCH('CalcEng 2'!$AD$6,'Subdecision matrices'!$K$7:$O$7,0)),0)</f>
        <v>0</v>
      </c>
      <c r="AE157" s="2">
        <f>_xlfn.IFERROR(INDEX('Subdecision matrices'!$K$8:$O$11,MATCH(Prioritization!L87,'Subdecision matrices'!$J$8:$J$11,0),MATCH('CalcEng 2'!$AE$6,'Subdecision matrices'!$K$7:$O$7,0)),0)</f>
        <v>0</v>
      </c>
      <c r="AF157" s="2">
        <f>_xlfn.IFERROR(VLOOKUP(Prioritization!M87,'Subdecision matrices'!$I$15:$K$17,3,TRUE),0)</f>
        <v>0</v>
      </c>
      <c r="AG157" s="2">
        <f>_xlfn.IFERROR(VLOOKUP(Prioritization!M87,'Subdecision matrices'!$I$15:$L$17,4,TRUE),0)</f>
        <v>0</v>
      </c>
      <c r="AH157" s="2">
        <f>_xlfn.IFERROR(VLOOKUP(Prioritization!M87,'Subdecision matrices'!$I$15:$M$17,5,TRUE),0)</f>
        <v>0</v>
      </c>
      <c r="AI157" s="2">
        <f>_xlfn.IFERROR(VLOOKUP(Prioritization!M87,'Subdecision matrices'!$I$15:$N$17,6,TRUE),0)</f>
        <v>0</v>
      </c>
      <c r="AJ157" s="2">
        <f>_xlfn.IFERROR(VLOOKUP(Prioritization!M87,'Subdecision matrices'!$I$15:$O$17,7,TRUE),0)</f>
        <v>0</v>
      </c>
      <c r="AK157" s="2">
        <f>_xlfn.IFERROR(INDEX('Subdecision matrices'!$K$22:$O$24,MATCH(Prioritization!N87,'Subdecision matrices'!$J$22:$J$24,0),MATCH($AK$6,'Subdecision matrices'!$K$21:$O$21,0)),0)</f>
        <v>0</v>
      </c>
      <c r="AL157" s="2">
        <f>_xlfn.IFERROR(INDEX('Subdecision matrices'!$K$22:$O$24,MATCH(Prioritization!N87,'Subdecision matrices'!$J$22:$J$24,0),MATCH($AL$6,'Subdecision matrices'!$K$21:$O$21,0)),0)</f>
        <v>0</v>
      </c>
      <c r="AM157" s="2">
        <f>_xlfn.IFERROR(INDEX('Subdecision matrices'!$K$22:$O$24,MATCH(Prioritization!N87,'Subdecision matrices'!$J$22:$J$24,0),MATCH($AM$6,'Subdecision matrices'!$K$21:$O$21,0)),0)</f>
        <v>0</v>
      </c>
      <c r="AN157" s="2">
        <f>_xlfn.IFERROR(INDEX('Subdecision matrices'!$K$22:$O$24,MATCH(Prioritization!N87,'Subdecision matrices'!$J$22:$J$24,0),MATCH($AN$6,'Subdecision matrices'!$K$21:$O$21,0)),0)</f>
        <v>0</v>
      </c>
      <c r="AO157" s="2">
        <f>_xlfn.IFERROR(INDEX('Subdecision matrices'!$K$22:$O$24,MATCH(Prioritization!N87,'Subdecision matrices'!$J$22:$J$24,0),MATCH($AO$6,'Subdecision matrices'!$K$21:$O$21,0)),0)</f>
        <v>0</v>
      </c>
      <c r="AP157" s="2">
        <f>_xlfn.IFERROR(INDEX('Subdecision matrices'!$K$27:$O$30,MATCH(Prioritization!O87,'Subdecision matrices'!$J$27:$J$30,0),MATCH('CalcEng 2'!$AP$6,'Subdecision matrices'!$K$27:$O$27,0)),0)</f>
        <v>0</v>
      </c>
      <c r="AQ157" s="2">
        <f>_xlfn.IFERROR(INDEX('Subdecision matrices'!$K$27:$O$30,MATCH(Prioritization!O87,'Subdecision matrices'!$J$27:$J$30,0),MATCH('CalcEng 2'!$AQ$6,'Subdecision matrices'!$K$27:$O$27,0)),0)</f>
        <v>0</v>
      </c>
      <c r="AR157" s="2">
        <f>_xlfn.IFERROR(INDEX('Subdecision matrices'!$K$27:$O$30,MATCH(Prioritization!O87,'Subdecision matrices'!$J$27:$J$30,0),MATCH('CalcEng 2'!$AR$6,'Subdecision matrices'!$K$27:$O$27,0)),0)</f>
        <v>0</v>
      </c>
      <c r="AS157" s="2">
        <f>_xlfn.IFERROR(INDEX('Subdecision matrices'!$K$27:$O$30,MATCH(Prioritization!O87,'Subdecision matrices'!$J$27:$J$30,0),MATCH('CalcEng 2'!$AS$6,'Subdecision matrices'!$K$27:$O$27,0)),0)</f>
        <v>0</v>
      </c>
      <c r="AT157" s="2">
        <f>_xlfn.IFERROR(INDEX('Subdecision matrices'!$K$27:$O$30,MATCH(Prioritization!O87,'Subdecision matrices'!$J$27:$J$30,0),MATCH('CalcEng 2'!$AT$6,'Subdecision matrices'!$K$27:$O$27,0)),0)</f>
        <v>0</v>
      </c>
      <c r="AU157" s="2">
        <f>_xlfn.IFERROR(INDEX('Subdecision matrices'!$K$34:$O$36,MATCH(Prioritization!P87,'Subdecision matrices'!$J$34:$J$36,0),MATCH('CalcEng 2'!$AU$6,'Subdecision matrices'!$K$33:$O$33,0)),0)</f>
        <v>0</v>
      </c>
      <c r="AV157" s="2">
        <f>_xlfn.IFERROR(INDEX('Subdecision matrices'!$K$34:$O$36,MATCH(Prioritization!P87,'Subdecision matrices'!$J$34:$J$36,0),MATCH('CalcEng 2'!$AV$6,'Subdecision matrices'!$K$33:$O$33,0)),0)</f>
        <v>0</v>
      </c>
      <c r="AW157" s="2">
        <f>_xlfn.IFERROR(INDEX('Subdecision matrices'!$K$34:$O$36,MATCH(Prioritization!P87,'Subdecision matrices'!$J$34:$J$36,0),MATCH('CalcEng 2'!$AW$6,'Subdecision matrices'!$K$33:$O$33,0)),0)</f>
        <v>0</v>
      </c>
      <c r="AX157" s="2">
        <f>_xlfn.IFERROR(INDEX('Subdecision matrices'!$K$34:$O$36,MATCH(Prioritization!P87,'Subdecision matrices'!$J$34:$J$36,0),MATCH('CalcEng 2'!$AX$6,'Subdecision matrices'!$K$33:$O$33,0)),0)</f>
        <v>0</v>
      </c>
      <c r="AY157" s="2">
        <f>_xlfn.IFERROR(INDEX('Subdecision matrices'!$K$34:$O$36,MATCH(Prioritization!P87,'Subdecision matrices'!$J$34:$J$36,0),MATCH('CalcEng 2'!$AY$6,'Subdecision matrices'!$K$33:$O$33,0)),0)</f>
        <v>0</v>
      </c>
      <c r="AZ157" s="2"/>
      <c r="BA157" s="2"/>
      <c r="BB157" s="110">
        <f>((B157*B158)+(G157*G158)+(L157*L158)+(Q157*Q158)+(V157*V158)+(AA157*AA158)+(AF158*AF157)+(AK157*AK158)+(AP157*AP158)+(AU157*AU158))*10</f>
        <v>0</v>
      </c>
      <c r="BC157" s="110">
        <f aca="true" t="shared" si="402" ref="BC157">((C157*C158)+(H157*H158)+(M157*M158)+(R157*R158)+(W157*W158)+(AB157*AB158)+(AG158*AG157)+(AL157*AL158)+(AQ157*AQ158)+(AV157*AV158))*10</f>
        <v>0</v>
      </c>
      <c r="BD157" s="110">
        <f aca="true" t="shared" si="403" ref="BD157">((D157*D158)+(I157*I158)+(N157*N158)+(S157*S158)+(X157*X158)+(AC157*AC158)+(AH158*AH157)+(AM157*AM158)+(AR157*AR158)+(AW157*AW158))*10</f>
        <v>0</v>
      </c>
      <c r="BE157" s="110">
        <f aca="true" t="shared" si="404" ref="BE157">((E157*E158)+(J157*J158)+(O157*O158)+(T157*T158)+(Y157*Y158)+(AD157*AD158)+(AI158*AI157)+(AN157*AN158)+(AS157*AS158)+(AX157*AX158))*10</f>
        <v>0</v>
      </c>
      <c r="BF157" s="110">
        <f aca="true" t="shared" si="405" ref="BF157">((F157*F158)+(K157*K158)+(P157*P158)+(U157*U158)+(Z157*Z158)+(AE157*AE158)+(AJ158*AJ157)+(AO157*AO158)+(AT157*AT158)+(AY157*AY158))*10</f>
        <v>0</v>
      </c>
    </row>
    <row r="158" spans="1:58" ht="15.75" thickBot="1">
      <c r="A158" s="94"/>
      <c r="B158" s="5">
        <f>'Subdecision matrices'!$S$12</f>
        <v>0.1</v>
      </c>
      <c r="C158" s="5">
        <f>'Subdecision matrices'!$S$13</f>
        <v>0.1</v>
      </c>
      <c r="D158" s="5">
        <f>'Subdecision matrices'!$S$14</f>
        <v>0.1</v>
      </c>
      <c r="E158" s="5">
        <f>'Subdecision matrices'!$S$15</f>
        <v>0.1</v>
      </c>
      <c r="F158" s="5">
        <f>'Subdecision matrices'!$S$16</f>
        <v>0.1</v>
      </c>
      <c r="G158" s="5">
        <f>'Subdecision matrices'!$T$12</f>
        <v>0.1</v>
      </c>
      <c r="H158" s="5">
        <f>'Subdecision matrices'!$T$13</f>
        <v>0.1</v>
      </c>
      <c r="I158" s="5">
        <f>'Subdecision matrices'!$T$14</f>
        <v>0.1</v>
      </c>
      <c r="J158" s="5">
        <f>'Subdecision matrices'!$T$15</f>
        <v>0.1</v>
      </c>
      <c r="K158" s="5">
        <f>'Subdecision matrices'!$T$16</f>
        <v>0.1</v>
      </c>
      <c r="L158" s="5">
        <f>'Subdecision matrices'!$U$12</f>
        <v>0.05</v>
      </c>
      <c r="M158" s="5">
        <f>'Subdecision matrices'!$U$13</f>
        <v>0.05</v>
      </c>
      <c r="N158" s="5">
        <f>'Subdecision matrices'!$U$14</f>
        <v>0.05</v>
      </c>
      <c r="O158" s="5">
        <f>'Subdecision matrices'!$U$15</f>
        <v>0.05</v>
      </c>
      <c r="P158" s="5">
        <f>'Subdecision matrices'!$U$16</f>
        <v>0.05</v>
      </c>
      <c r="Q158" s="5">
        <f>'Subdecision matrices'!$V$12</f>
        <v>0.1</v>
      </c>
      <c r="R158" s="5">
        <f>'Subdecision matrices'!$V$13</f>
        <v>0.1</v>
      </c>
      <c r="S158" s="5">
        <f>'Subdecision matrices'!$V$14</f>
        <v>0.1</v>
      </c>
      <c r="T158" s="5">
        <f>'Subdecision matrices'!$V$15</f>
        <v>0.1</v>
      </c>
      <c r="U158" s="5">
        <f>'Subdecision matrices'!$V$16</f>
        <v>0.1</v>
      </c>
      <c r="V158" s="5">
        <f>'Subdecision matrices'!$W$12</f>
        <v>0.1</v>
      </c>
      <c r="W158" s="5">
        <f>'Subdecision matrices'!$W$13</f>
        <v>0.1</v>
      </c>
      <c r="X158" s="5">
        <f>'Subdecision matrices'!$W$14</f>
        <v>0.1</v>
      </c>
      <c r="Y158" s="5">
        <f>'Subdecision matrices'!$W$15</f>
        <v>0.1</v>
      </c>
      <c r="Z158" s="5">
        <f>'Subdecision matrices'!$W$16</f>
        <v>0.1</v>
      </c>
      <c r="AA158" s="5">
        <f>'Subdecision matrices'!$X$12</f>
        <v>0.05</v>
      </c>
      <c r="AB158" s="5">
        <f>'Subdecision matrices'!$X$13</f>
        <v>0.1</v>
      </c>
      <c r="AC158" s="5">
        <f>'Subdecision matrices'!$X$14</f>
        <v>0.1</v>
      </c>
      <c r="AD158" s="5">
        <f>'Subdecision matrices'!$X$15</f>
        <v>0.1</v>
      </c>
      <c r="AE158" s="5">
        <f>'Subdecision matrices'!$X$16</f>
        <v>0.1</v>
      </c>
      <c r="AF158" s="5">
        <f>'Subdecision matrices'!$Y$12</f>
        <v>0.1</v>
      </c>
      <c r="AG158" s="5">
        <f>'Subdecision matrices'!$Y$13</f>
        <v>0.1</v>
      </c>
      <c r="AH158" s="5">
        <f>'Subdecision matrices'!$Y$14</f>
        <v>0.1</v>
      </c>
      <c r="AI158" s="5">
        <f>'Subdecision matrices'!$Y$15</f>
        <v>0.05</v>
      </c>
      <c r="AJ158" s="5">
        <f>'Subdecision matrices'!$Y$16</f>
        <v>0.05</v>
      </c>
      <c r="AK158" s="5">
        <f>'Subdecision matrices'!$Z$12</f>
        <v>0.15</v>
      </c>
      <c r="AL158" s="5">
        <f>'Subdecision matrices'!$Z$13</f>
        <v>0.15</v>
      </c>
      <c r="AM158" s="5">
        <f>'Subdecision matrices'!$Z$14</f>
        <v>0.15</v>
      </c>
      <c r="AN158" s="5">
        <f>'Subdecision matrices'!$Z$15</f>
        <v>0.15</v>
      </c>
      <c r="AO158" s="5">
        <f>'Subdecision matrices'!$Z$16</f>
        <v>0.15</v>
      </c>
      <c r="AP158" s="5">
        <f>'Subdecision matrices'!$AA$12</f>
        <v>0.1</v>
      </c>
      <c r="AQ158" s="5">
        <f>'Subdecision matrices'!$AA$13</f>
        <v>0.1</v>
      </c>
      <c r="AR158" s="5">
        <f>'Subdecision matrices'!$AA$14</f>
        <v>0.1</v>
      </c>
      <c r="AS158" s="5">
        <f>'Subdecision matrices'!$AA$15</f>
        <v>0.1</v>
      </c>
      <c r="AT158" s="5">
        <f>'Subdecision matrices'!$AA$16</f>
        <v>0.15</v>
      </c>
      <c r="AU158" s="5">
        <f>'Subdecision matrices'!$AB$12</f>
        <v>0.15</v>
      </c>
      <c r="AV158" s="5">
        <f>'Subdecision matrices'!$AB$13</f>
        <v>0.1</v>
      </c>
      <c r="AW158" s="5">
        <f>'Subdecision matrices'!$AB$14</f>
        <v>0.1</v>
      </c>
      <c r="AX158" s="5">
        <f>'Subdecision matrices'!$AB$15</f>
        <v>0.15</v>
      </c>
      <c r="AY158" s="5">
        <f>'Subdecision matrices'!$AB$16</f>
        <v>0.1</v>
      </c>
      <c r="AZ158" s="3">
        <f aca="true" t="shared" si="406" ref="AZ158">SUM(L158:AY158)</f>
        <v>4</v>
      </c>
      <c r="BA158" s="3"/>
      <c r="BB158" s="111"/>
      <c r="BC158" s="111"/>
      <c r="BD158" s="111"/>
      <c r="BE158" s="111"/>
      <c r="BF158" s="111"/>
    </row>
    <row r="159" spans="1:58" ht="15">
      <c r="A159" s="94">
        <v>77</v>
      </c>
      <c r="B159" s="30">
        <f>_xlfn.IFERROR(VLOOKUP(Prioritization!G88,'Subdecision matrices'!$B$7:$C$8,2,TRUE),0)</f>
        <v>0</v>
      </c>
      <c r="C159" s="30">
        <f>_xlfn.IFERROR(VLOOKUP(Prioritization!G88,'Subdecision matrices'!$B$7:$D$8,3,TRUE),0)</f>
        <v>0</v>
      </c>
      <c r="D159" s="30">
        <f>_xlfn.IFERROR(VLOOKUP(Prioritization!G88,'Subdecision matrices'!$B$7:$E$8,4,TRUE),0)</f>
        <v>0</v>
      </c>
      <c r="E159" s="30">
        <f>_xlfn.IFERROR(VLOOKUP(Prioritization!G88,'Subdecision matrices'!$B$7:$F$8,5,TRUE),0)</f>
        <v>0</v>
      </c>
      <c r="F159" s="30">
        <f>_xlfn.IFERROR(VLOOKUP(Prioritization!G88,'Subdecision matrices'!$B$7:$G$8,6,TRUE),0)</f>
        <v>0</v>
      </c>
      <c r="G159" s="30">
        <f>VLOOKUP(Prioritization!H88,'Subdecision matrices'!$B$12:$C$19,2,TRUE)</f>
        <v>0</v>
      </c>
      <c r="H159" s="30">
        <f>VLOOKUP(Prioritization!H88,'Subdecision matrices'!$B$12:$D$19,3,TRUE)</f>
        <v>0</v>
      </c>
      <c r="I159" s="30">
        <f>VLOOKUP(Prioritization!H88,'Subdecision matrices'!$B$12:$E$19,4,TRUE)</f>
        <v>0</v>
      </c>
      <c r="J159" s="30">
        <f>VLOOKUP(Prioritization!H88,'Subdecision matrices'!$B$12:$F$19,5,TRUE)</f>
        <v>0</v>
      </c>
      <c r="K159" s="30">
        <f>VLOOKUP(Prioritization!H88,'Subdecision matrices'!$B$12:$G$19,6,TRUE)</f>
        <v>0</v>
      </c>
      <c r="L159" s="2">
        <f>_xlfn.IFERROR(INDEX('Subdecision matrices'!$C$23:$G$27,MATCH(Prioritization!I88,'Subdecision matrices'!$B$23:$B$27,0),MATCH('CalcEng 2'!$L$6,'Subdecision matrices'!$C$22:$G$22,0)),0)</f>
        <v>0</v>
      </c>
      <c r="M159" s="2">
        <f>_xlfn.IFERROR(INDEX('Subdecision matrices'!$C$23:$G$27,MATCH(Prioritization!I88,'Subdecision matrices'!$B$23:$B$27,0),MATCH('CalcEng 2'!$M$6,'Subdecision matrices'!$C$30:$G$30,0)),0)</f>
        <v>0</v>
      </c>
      <c r="N159" s="2">
        <f>_xlfn.IFERROR(INDEX('Subdecision matrices'!$C$23:$G$27,MATCH(Prioritization!I88,'Subdecision matrices'!$B$23:$B$27,0),MATCH('CalcEng 2'!$N$6,'Subdecision matrices'!$C$22:$G$22,0)),0)</f>
        <v>0</v>
      </c>
      <c r="O159" s="2">
        <f>_xlfn.IFERROR(INDEX('Subdecision matrices'!$C$23:$G$27,MATCH(Prioritization!I88,'Subdecision matrices'!$B$23:$B$27,0),MATCH('CalcEng 2'!$O$6,'Subdecision matrices'!$C$22:$G$22,0)),0)</f>
        <v>0</v>
      </c>
      <c r="P159" s="2">
        <f>_xlfn.IFERROR(INDEX('Subdecision matrices'!$C$23:$G$27,MATCH(Prioritization!I88,'Subdecision matrices'!$B$23:$B$27,0),MATCH('CalcEng 2'!$P$6,'Subdecision matrices'!$C$22:$G$22,0)),0)</f>
        <v>0</v>
      </c>
      <c r="Q159" s="2">
        <f>_xlfn.IFERROR(INDEX('Subdecision matrices'!$C$31:$G$33,MATCH(Prioritization!J88,'Subdecision matrices'!$B$31:$B$33,0),MATCH('CalcEng 2'!$Q$6,'Subdecision matrices'!$C$30:$G$30,0)),0)</f>
        <v>0</v>
      </c>
      <c r="R159" s="2">
        <f>_xlfn.IFERROR(INDEX('Subdecision matrices'!$C$31:$G$33,MATCH(Prioritization!J88,'Subdecision matrices'!$B$31:$B$33,0),MATCH('CalcEng 2'!$R$6,'Subdecision matrices'!$C$30:$G$30,0)),0)</f>
        <v>0</v>
      </c>
      <c r="S159" s="2">
        <f>_xlfn.IFERROR(INDEX('Subdecision matrices'!$C$31:$G$33,MATCH(Prioritization!J88,'Subdecision matrices'!$B$31:$B$33,0),MATCH('CalcEng 2'!$S$6,'Subdecision matrices'!$C$30:$G$30,0)),0)</f>
        <v>0</v>
      </c>
      <c r="T159" s="2">
        <f>_xlfn.IFERROR(INDEX('Subdecision matrices'!$C$31:$G$33,MATCH(Prioritization!J88,'Subdecision matrices'!$B$31:$B$33,0),MATCH('CalcEng 2'!$T$6,'Subdecision matrices'!$C$30:$G$30,0)),0)</f>
        <v>0</v>
      </c>
      <c r="U159" s="2">
        <f>_xlfn.IFERROR(INDEX('Subdecision matrices'!$C$31:$G$33,MATCH(Prioritization!J88,'Subdecision matrices'!$B$31:$B$33,0),MATCH('CalcEng 2'!$U$6,'Subdecision matrices'!$C$30:$G$30,0)),0)</f>
        <v>0</v>
      </c>
      <c r="V159" s="2">
        <f>_xlfn.IFERROR(VLOOKUP(Prioritization!K88,'Subdecision matrices'!$A$37:$C$41,3,TRUE),0)</f>
        <v>0</v>
      </c>
      <c r="W159" s="2">
        <f>_xlfn.IFERROR(VLOOKUP(Prioritization!K88,'Subdecision matrices'!$A$37:$D$41,4),0)</f>
        <v>0</v>
      </c>
      <c r="X159" s="2">
        <f>_xlfn.IFERROR(VLOOKUP(Prioritization!K88,'Subdecision matrices'!$A$37:$E$41,5),0)</f>
        <v>0</v>
      </c>
      <c r="Y159" s="2">
        <f>_xlfn.IFERROR(VLOOKUP(Prioritization!K88,'Subdecision matrices'!$A$37:$F$41,6),0)</f>
        <v>0</v>
      </c>
      <c r="Z159" s="2">
        <f>_xlfn.IFERROR(VLOOKUP(Prioritization!K88,'Subdecision matrices'!$A$37:$G$41,7),0)</f>
        <v>0</v>
      </c>
      <c r="AA159" s="2">
        <f>_xlfn.IFERROR(INDEX('Subdecision matrices'!$K$8:$O$11,MATCH(Prioritization!L88,'Subdecision matrices'!$J$8:$J$11,0),MATCH('CalcEng 2'!$AA$6,'Subdecision matrices'!$K$7:$O$7,0)),0)</f>
        <v>0</v>
      </c>
      <c r="AB159" s="2">
        <f>_xlfn.IFERROR(INDEX('Subdecision matrices'!$K$8:$O$11,MATCH(Prioritization!L88,'Subdecision matrices'!$J$8:$J$11,0),MATCH('CalcEng 2'!$AB$6,'Subdecision matrices'!$K$7:$O$7,0)),0)</f>
        <v>0</v>
      </c>
      <c r="AC159" s="2">
        <f>_xlfn.IFERROR(INDEX('Subdecision matrices'!$K$8:$O$11,MATCH(Prioritization!L88,'Subdecision matrices'!$J$8:$J$11,0),MATCH('CalcEng 2'!$AC$6,'Subdecision matrices'!$K$7:$O$7,0)),0)</f>
        <v>0</v>
      </c>
      <c r="AD159" s="2">
        <f>_xlfn.IFERROR(INDEX('Subdecision matrices'!$K$8:$O$11,MATCH(Prioritization!L88,'Subdecision matrices'!$J$8:$J$11,0),MATCH('CalcEng 2'!$AD$6,'Subdecision matrices'!$K$7:$O$7,0)),0)</f>
        <v>0</v>
      </c>
      <c r="AE159" s="2">
        <f>_xlfn.IFERROR(INDEX('Subdecision matrices'!$K$8:$O$11,MATCH(Prioritization!L88,'Subdecision matrices'!$J$8:$J$11,0),MATCH('CalcEng 2'!$AE$6,'Subdecision matrices'!$K$7:$O$7,0)),0)</f>
        <v>0</v>
      </c>
      <c r="AF159" s="2">
        <f>_xlfn.IFERROR(VLOOKUP(Prioritization!M88,'Subdecision matrices'!$I$15:$K$17,3,TRUE),0)</f>
        <v>0</v>
      </c>
      <c r="AG159" s="2">
        <f>_xlfn.IFERROR(VLOOKUP(Prioritization!M88,'Subdecision matrices'!$I$15:$L$17,4,TRUE),0)</f>
        <v>0</v>
      </c>
      <c r="AH159" s="2">
        <f>_xlfn.IFERROR(VLOOKUP(Prioritization!M88,'Subdecision matrices'!$I$15:$M$17,5,TRUE),0)</f>
        <v>0</v>
      </c>
      <c r="AI159" s="2">
        <f>_xlfn.IFERROR(VLOOKUP(Prioritization!M88,'Subdecision matrices'!$I$15:$N$17,6,TRUE),0)</f>
        <v>0</v>
      </c>
      <c r="AJ159" s="2">
        <f>_xlfn.IFERROR(VLOOKUP(Prioritization!M88,'Subdecision matrices'!$I$15:$O$17,7,TRUE),0)</f>
        <v>0</v>
      </c>
      <c r="AK159" s="2">
        <f>_xlfn.IFERROR(INDEX('Subdecision matrices'!$K$22:$O$24,MATCH(Prioritization!N88,'Subdecision matrices'!$J$22:$J$24,0),MATCH($AK$6,'Subdecision matrices'!$K$21:$O$21,0)),0)</f>
        <v>0</v>
      </c>
      <c r="AL159" s="2">
        <f>_xlfn.IFERROR(INDEX('Subdecision matrices'!$K$22:$O$24,MATCH(Prioritization!N88,'Subdecision matrices'!$J$22:$J$24,0),MATCH($AL$6,'Subdecision matrices'!$K$21:$O$21,0)),0)</f>
        <v>0</v>
      </c>
      <c r="AM159" s="2">
        <f>_xlfn.IFERROR(INDEX('Subdecision matrices'!$K$22:$O$24,MATCH(Prioritization!N88,'Subdecision matrices'!$J$22:$J$24,0),MATCH($AM$6,'Subdecision matrices'!$K$21:$O$21,0)),0)</f>
        <v>0</v>
      </c>
      <c r="AN159" s="2">
        <f>_xlfn.IFERROR(INDEX('Subdecision matrices'!$K$22:$O$24,MATCH(Prioritization!N88,'Subdecision matrices'!$J$22:$J$24,0),MATCH($AN$6,'Subdecision matrices'!$K$21:$O$21,0)),0)</f>
        <v>0</v>
      </c>
      <c r="AO159" s="2">
        <f>_xlfn.IFERROR(INDEX('Subdecision matrices'!$K$22:$O$24,MATCH(Prioritization!N88,'Subdecision matrices'!$J$22:$J$24,0),MATCH($AO$6,'Subdecision matrices'!$K$21:$O$21,0)),0)</f>
        <v>0</v>
      </c>
      <c r="AP159" s="2">
        <f>_xlfn.IFERROR(INDEX('Subdecision matrices'!$K$27:$O$30,MATCH(Prioritization!O88,'Subdecision matrices'!$J$27:$J$30,0),MATCH('CalcEng 2'!$AP$6,'Subdecision matrices'!$K$27:$O$27,0)),0)</f>
        <v>0</v>
      </c>
      <c r="AQ159" s="2">
        <f>_xlfn.IFERROR(INDEX('Subdecision matrices'!$K$27:$O$30,MATCH(Prioritization!O88,'Subdecision matrices'!$J$27:$J$30,0),MATCH('CalcEng 2'!$AQ$6,'Subdecision matrices'!$K$27:$O$27,0)),0)</f>
        <v>0</v>
      </c>
      <c r="AR159" s="2">
        <f>_xlfn.IFERROR(INDEX('Subdecision matrices'!$K$27:$O$30,MATCH(Prioritization!O88,'Subdecision matrices'!$J$27:$J$30,0),MATCH('CalcEng 2'!$AR$6,'Subdecision matrices'!$K$27:$O$27,0)),0)</f>
        <v>0</v>
      </c>
      <c r="AS159" s="2">
        <f>_xlfn.IFERROR(INDEX('Subdecision matrices'!$K$27:$O$30,MATCH(Prioritization!O88,'Subdecision matrices'!$J$27:$J$30,0),MATCH('CalcEng 2'!$AS$6,'Subdecision matrices'!$K$27:$O$27,0)),0)</f>
        <v>0</v>
      </c>
      <c r="AT159" s="2">
        <f>_xlfn.IFERROR(INDEX('Subdecision matrices'!$K$27:$O$30,MATCH(Prioritization!O88,'Subdecision matrices'!$J$27:$J$30,0),MATCH('CalcEng 2'!$AT$6,'Subdecision matrices'!$K$27:$O$27,0)),0)</f>
        <v>0</v>
      </c>
      <c r="AU159" s="2">
        <f>_xlfn.IFERROR(INDEX('Subdecision matrices'!$K$34:$O$36,MATCH(Prioritization!P88,'Subdecision matrices'!$J$34:$J$36,0),MATCH('CalcEng 2'!$AU$6,'Subdecision matrices'!$K$33:$O$33,0)),0)</f>
        <v>0</v>
      </c>
      <c r="AV159" s="2">
        <f>_xlfn.IFERROR(INDEX('Subdecision matrices'!$K$34:$O$36,MATCH(Prioritization!P88,'Subdecision matrices'!$J$34:$J$36,0),MATCH('CalcEng 2'!$AV$6,'Subdecision matrices'!$K$33:$O$33,0)),0)</f>
        <v>0</v>
      </c>
      <c r="AW159" s="2">
        <f>_xlfn.IFERROR(INDEX('Subdecision matrices'!$K$34:$O$36,MATCH(Prioritization!P88,'Subdecision matrices'!$J$34:$J$36,0),MATCH('CalcEng 2'!$AW$6,'Subdecision matrices'!$K$33:$O$33,0)),0)</f>
        <v>0</v>
      </c>
      <c r="AX159" s="2">
        <f>_xlfn.IFERROR(INDEX('Subdecision matrices'!$K$34:$O$36,MATCH(Prioritization!P88,'Subdecision matrices'!$J$34:$J$36,0),MATCH('CalcEng 2'!$AX$6,'Subdecision matrices'!$K$33:$O$33,0)),0)</f>
        <v>0</v>
      </c>
      <c r="AY159" s="2">
        <f>_xlfn.IFERROR(INDEX('Subdecision matrices'!$K$34:$O$36,MATCH(Prioritization!P88,'Subdecision matrices'!$J$34:$J$36,0),MATCH('CalcEng 2'!$AY$6,'Subdecision matrices'!$K$33:$O$33,0)),0)</f>
        <v>0</v>
      </c>
      <c r="AZ159" s="2"/>
      <c r="BA159" s="2"/>
      <c r="BB159" s="110">
        <f>((B159*B160)+(G159*G160)+(L159*L160)+(Q159*Q160)+(V159*V160)+(AA159*AA160)+(AF160*AF159)+(AK159*AK160)+(AP159*AP160)+(AU159*AU160))*10</f>
        <v>0</v>
      </c>
      <c r="BC159" s="110">
        <f aca="true" t="shared" si="407" ref="BC159">((C159*C160)+(H159*H160)+(M159*M160)+(R159*R160)+(W159*W160)+(AB159*AB160)+(AG160*AG159)+(AL159*AL160)+(AQ159*AQ160)+(AV159*AV160))*10</f>
        <v>0</v>
      </c>
      <c r="BD159" s="110">
        <f aca="true" t="shared" si="408" ref="BD159">((D159*D160)+(I159*I160)+(N159*N160)+(S159*S160)+(X159*X160)+(AC159*AC160)+(AH160*AH159)+(AM159*AM160)+(AR159*AR160)+(AW159*AW160))*10</f>
        <v>0</v>
      </c>
      <c r="BE159" s="110">
        <f aca="true" t="shared" si="409" ref="BE159">((E159*E160)+(J159*J160)+(O159*O160)+(T159*T160)+(Y159*Y160)+(AD159*AD160)+(AI160*AI159)+(AN159*AN160)+(AS159*AS160)+(AX159*AX160))*10</f>
        <v>0</v>
      </c>
      <c r="BF159" s="110">
        <f aca="true" t="shared" si="410" ref="BF159">((F159*F160)+(K159*K160)+(P159*P160)+(U159*U160)+(Z159*Z160)+(AE159*AE160)+(AJ160*AJ159)+(AO159*AO160)+(AT159*AT160)+(AY159*AY160))*10</f>
        <v>0</v>
      </c>
    </row>
    <row r="160" spans="1:58" ht="15.75" thickBot="1">
      <c r="A160" s="94"/>
      <c r="B160" s="5">
        <f>'Subdecision matrices'!$S$12</f>
        <v>0.1</v>
      </c>
      <c r="C160" s="5">
        <f>'Subdecision matrices'!$S$13</f>
        <v>0.1</v>
      </c>
      <c r="D160" s="5">
        <f>'Subdecision matrices'!$S$14</f>
        <v>0.1</v>
      </c>
      <c r="E160" s="5">
        <f>'Subdecision matrices'!$S$15</f>
        <v>0.1</v>
      </c>
      <c r="F160" s="5">
        <f>'Subdecision matrices'!$S$16</f>
        <v>0.1</v>
      </c>
      <c r="G160" s="5">
        <f>'Subdecision matrices'!$T$12</f>
        <v>0.1</v>
      </c>
      <c r="H160" s="5">
        <f>'Subdecision matrices'!$T$13</f>
        <v>0.1</v>
      </c>
      <c r="I160" s="5">
        <f>'Subdecision matrices'!$T$14</f>
        <v>0.1</v>
      </c>
      <c r="J160" s="5">
        <f>'Subdecision matrices'!$T$15</f>
        <v>0.1</v>
      </c>
      <c r="K160" s="5">
        <f>'Subdecision matrices'!$T$16</f>
        <v>0.1</v>
      </c>
      <c r="L160" s="5">
        <f>'Subdecision matrices'!$U$12</f>
        <v>0.05</v>
      </c>
      <c r="M160" s="5">
        <f>'Subdecision matrices'!$U$13</f>
        <v>0.05</v>
      </c>
      <c r="N160" s="5">
        <f>'Subdecision matrices'!$U$14</f>
        <v>0.05</v>
      </c>
      <c r="O160" s="5">
        <f>'Subdecision matrices'!$U$15</f>
        <v>0.05</v>
      </c>
      <c r="P160" s="5">
        <f>'Subdecision matrices'!$U$16</f>
        <v>0.05</v>
      </c>
      <c r="Q160" s="5">
        <f>'Subdecision matrices'!$V$12</f>
        <v>0.1</v>
      </c>
      <c r="R160" s="5">
        <f>'Subdecision matrices'!$V$13</f>
        <v>0.1</v>
      </c>
      <c r="S160" s="5">
        <f>'Subdecision matrices'!$V$14</f>
        <v>0.1</v>
      </c>
      <c r="T160" s="5">
        <f>'Subdecision matrices'!$V$15</f>
        <v>0.1</v>
      </c>
      <c r="U160" s="5">
        <f>'Subdecision matrices'!$V$16</f>
        <v>0.1</v>
      </c>
      <c r="V160" s="5">
        <f>'Subdecision matrices'!$W$12</f>
        <v>0.1</v>
      </c>
      <c r="W160" s="5">
        <f>'Subdecision matrices'!$W$13</f>
        <v>0.1</v>
      </c>
      <c r="X160" s="5">
        <f>'Subdecision matrices'!$W$14</f>
        <v>0.1</v>
      </c>
      <c r="Y160" s="5">
        <f>'Subdecision matrices'!$W$15</f>
        <v>0.1</v>
      </c>
      <c r="Z160" s="5">
        <f>'Subdecision matrices'!$W$16</f>
        <v>0.1</v>
      </c>
      <c r="AA160" s="5">
        <f>'Subdecision matrices'!$X$12</f>
        <v>0.05</v>
      </c>
      <c r="AB160" s="5">
        <f>'Subdecision matrices'!$X$13</f>
        <v>0.1</v>
      </c>
      <c r="AC160" s="5">
        <f>'Subdecision matrices'!$X$14</f>
        <v>0.1</v>
      </c>
      <c r="AD160" s="5">
        <f>'Subdecision matrices'!$X$15</f>
        <v>0.1</v>
      </c>
      <c r="AE160" s="5">
        <f>'Subdecision matrices'!$X$16</f>
        <v>0.1</v>
      </c>
      <c r="AF160" s="5">
        <f>'Subdecision matrices'!$Y$12</f>
        <v>0.1</v>
      </c>
      <c r="AG160" s="5">
        <f>'Subdecision matrices'!$Y$13</f>
        <v>0.1</v>
      </c>
      <c r="AH160" s="5">
        <f>'Subdecision matrices'!$Y$14</f>
        <v>0.1</v>
      </c>
      <c r="AI160" s="5">
        <f>'Subdecision matrices'!$Y$15</f>
        <v>0.05</v>
      </c>
      <c r="AJ160" s="5">
        <f>'Subdecision matrices'!$Y$16</f>
        <v>0.05</v>
      </c>
      <c r="AK160" s="5">
        <f>'Subdecision matrices'!$Z$12</f>
        <v>0.15</v>
      </c>
      <c r="AL160" s="5">
        <f>'Subdecision matrices'!$Z$13</f>
        <v>0.15</v>
      </c>
      <c r="AM160" s="5">
        <f>'Subdecision matrices'!$Z$14</f>
        <v>0.15</v>
      </c>
      <c r="AN160" s="5">
        <f>'Subdecision matrices'!$Z$15</f>
        <v>0.15</v>
      </c>
      <c r="AO160" s="5">
        <f>'Subdecision matrices'!$Z$16</f>
        <v>0.15</v>
      </c>
      <c r="AP160" s="5">
        <f>'Subdecision matrices'!$AA$12</f>
        <v>0.1</v>
      </c>
      <c r="AQ160" s="5">
        <f>'Subdecision matrices'!$AA$13</f>
        <v>0.1</v>
      </c>
      <c r="AR160" s="5">
        <f>'Subdecision matrices'!$AA$14</f>
        <v>0.1</v>
      </c>
      <c r="AS160" s="5">
        <f>'Subdecision matrices'!$AA$15</f>
        <v>0.1</v>
      </c>
      <c r="AT160" s="5">
        <f>'Subdecision matrices'!$AA$16</f>
        <v>0.15</v>
      </c>
      <c r="AU160" s="5">
        <f>'Subdecision matrices'!$AB$12</f>
        <v>0.15</v>
      </c>
      <c r="AV160" s="5">
        <f>'Subdecision matrices'!$AB$13</f>
        <v>0.1</v>
      </c>
      <c r="AW160" s="5">
        <f>'Subdecision matrices'!$AB$14</f>
        <v>0.1</v>
      </c>
      <c r="AX160" s="5">
        <f>'Subdecision matrices'!$AB$15</f>
        <v>0.15</v>
      </c>
      <c r="AY160" s="5">
        <f>'Subdecision matrices'!$AB$16</f>
        <v>0.1</v>
      </c>
      <c r="AZ160" s="3">
        <f aca="true" t="shared" si="411" ref="AZ160">SUM(L160:AY160)</f>
        <v>4</v>
      </c>
      <c r="BA160" s="3"/>
      <c r="BB160" s="111"/>
      <c r="BC160" s="111"/>
      <c r="BD160" s="111"/>
      <c r="BE160" s="111"/>
      <c r="BF160" s="111"/>
    </row>
    <row r="161" spans="1:58" ht="15">
      <c r="A161" s="94">
        <v>78</v>
      </c>
      <c r="B161" s="30">
        <f>_xlfn.IFERROR(VLOOKUP(Prioritization!G89,'Subdecision matrices'!$B$7:$C$8,2,TRUE),0)</f>
        <v>0</v>
      </c>
      <c r="C161" s="30">
        <f>_xlfn.IFERROR(VLOOKUP(Prioritization!G89,'Subdecision matrices'!$B$7:$D$8,3,TRUE),0)</f>
        <v>0</v>
      </c>
      <c r="D161" s="30">
        <f>_xlfn.IFERROR(VLOOKUP(Prioritization!G89,'Subdecision matrices'!$B$7:$E$8,4,TRUE),0)</f>
        <v>0</v>
      </c>
      <c r="E161" s="30">
        <f>_xlfn.IFERROR(VLOOKUP(Prioritization!G89,'Subdecision matrices'!$B$7:$F$8,5,TRUE),0)</f>
        <v>0</v>
      </c>
      <c r="F161" s="30">
        <f>_xlfn.IFERROR(VLOOKUP(Prioritization!G89,'Subdecision matrices'!$B$7:$G$8,6,TRUE),0)</f>
        <v>0</v>
      </c>
      <c r="G161" s="30">
        <f>VLOOKUP(Prioritization!H89,'Subdecision matrices'!$B$12:$C$19,2,TRUE)</f>
        <v>0</v>
      </c>
      <c r="H161" s="30">
        <f>VLOOKUP(Prioritization!H89,'Subdecision matrices'!$B$12:$D$19,3,TRUE)</f>
        <v>0</v>
      </c>
      <c r="I161" s="30">
        <f>VLOOKUP(Prioritization!H89,'Subdecision matrices'!$B$12:$E$19,4,TRUE)</f>
        <v>0</v>
      </c>
      <c r="J161" s="30">
        <f>VLOOKUP(Prioritization!H89,'Subdecision matrices'!$B$12:$F$19,5,TRUE)</f>
        <v>0</v>
      </c>
      <c r="K161" s="30">
        <f>VLOOKUP(Prioritization!H89,'Subdecision matrices'!$B$12:$G$19,6,TRUE)</f>
        <v>0</v>
      </c>
      <c r="L161" s="2">
        <f>_xlfn.IFERROR(INDEX('Subdecision matrices'!$C$23:$G$27,MATCH(Prioritization!I89,'Subdecision matrices'!$B$23:$B$27,0),MATCH('CalcEng 2'!$L$6,'Subdecision matrices'!$C$22:$G$22,0)),0)</f>
        <v>0</v>
      </c>
      <c r="M161" s="2">
        <f>_xlfn.IFERROR(INDEX('Subdecision matrices'!$C$23:$G$27,MATCH(Prioritization!I89,'Subdecision matrices'!$B$23:$B$27,0),MATCH('CalcEng 2'!$M$6,'Subdecision matrices'!$C$30:$G$30,0)),0)</f>
        <v>0</v>
      </c>
      <c r="N161" s="2">
        <f>_xlfn.IFERROR(INDEX('Subdecision matrices'!$C$23:$G$27,MATCH(Prioritization!I89,'Subdecision matrices'!$B$23:$B$27,0),MATCH('CalcEng 2'!$N$6,'Subdecision matrices'!$C$22:$G$22,0)),0)</f>
        <v>0</v>
      </c>
      <c r="O161" s="2">
        <f>_xlfn.IFERROR(INDEX('Subdecision matrices'!$C$23:$G$27,MATCH(Prioritization!I89,'Subdecision matrices'!$B$23:$B$27,0),MATCH('CalcEng 2'!$O$6,'Subdecision matrices'!$C$22:$G$22,0)),0)</f>
        <v>0</v>
      </c>
      <c r="P161" s="2">
        <f>_xlfn.IFERROR(INDEX('Subdecision matrices'!$C$23:$G$27,MATCH(Prioritization!I89,'Subdecision matrices'!$B$23:$B$27,0),MATCH('CalcEng 2'!$P$6,'Subdecision matrices'!$C$22:$G$22,0)),0)</f>
        <v>0</v>
      </c>
      <c r="Q161" s="2">
        <f>_xlfn.IFERROR(INDEX('Subdecision matrices'!$C$31:$G$33,MATCH(Prioritization!J89,'Subdecision matrices'!$B$31:$B$33,0),MATCH('CalcEng 2'!$Q$6,'Subdecision matrices'!$C$30:$G$30,0)),0)</f>
        <v>0</v>
      </c>
      <c r="R161" s="2">
        <f>_xlfn.IFERROR(INDEX('Subdecision matrices'!$C$31:$G$33,MATCH(Prioritization!J89,'Subdecision matrices'!$B$31:$B$33,0),MATCH('CalcEng 2'!$R$6,'Subdecision matrices'!$C$30:$G$30,0)),0)</f>
        <v>0</v>
      </c>
      <c r="S161" s="2">
        <f>_xlfn.IFERROR(INDEX('Subdecision matrices'!$C$31:$G$33,MATCH(Prioritization!J89,'Subdecision matrices'!$B$31:$B$33,0),MATCH('CalcEng 2'!$S$6,'Subdecision matrices'!$C$30:$G$30,0)),0)</f>
        <v>0</v>
      </c>
      <c r="T161" s="2">
        <f>_xlfn.IFERROR(INDEX('Subdecision matrices'!$C$31:$G$33,MATCH(Prioritization!J89,'Subdecision matrices'!$B$31:$B$33,0),MATCH('CalcEng 2'!$T$6,'Subdecision matrices'!$C$30:$G$30,0)),0)</f>
        <v>0</v>
      </c>
      <c r="U161" s="2">
        <f>_xlfn.IFERROR(INDEX('Subdecision matrices'!$C$31:$G$33,MATCH(Prioritization!J89,'Subdecision matrices'!$B$31:$B$33,0),MATCH('CalcEng 2'!$U$6,'Subdecision matrices'!$C$30:$G$30,0)),0)</f>
        <v>0</v>
      </c>
      <c r="V161" s="2">
        <f>_xlfn.IFERROR(VLOOKUP(Prioritization!K89,'Subdecision matrices'!$A$37:$C$41,3,TRUE),0)</f>
        <v>0</v>
      </c>
      <c r="W161" s="2">
        <f>_xlfn.IFERROR(VLOOKUP(Prioritization!K89,'Subdecision matrices'!$A$37:$D$41,4),0)</f>
        <v>0</v>
      </c>
      <c r="X161" s="2">
        <f>_xlfn.IFERROR(VLOOKUP(Prioritization!K89,'Subdecision matrices'!$A$37:$E$41,5),0)</f>
        <v>0</v>
      </c>
      <c r="Y161" s="2">
        <f>_xlfn.IFERROR(VLOOKUP(Prioritization!K89,'Subdecision matrices'!$A$37:$F$41,6),0)</f>
        <v>0</v>
      </c>
      <c r="Z161" s="2">
        <f>_xlfn.IFERROR(VLOOKUP(Prioritization!K89,'Subdecision matrices'!$A$37:$G$41,7),0)</f>
        <v>0</v>
      </c>
      <c r="AA161" s="2">
        <f>_xlfn.IFERROR(INDEX('Subdecision matrices'!$K$8:$O$11,MATCH(Prioritization!L89,'Subdecision matrices'!$J$8:$J$11,0),MATCH('CalcEng 2'!$AA$6,'Subdecision matrices'!$K$7:$O$7,0)),0)</f>
        <v>0</v>
      </c>
      <c r="AB161" s="2">
        <f>_xlfn.IFERROR(INDEX('Subdecision matrices'!$K$8:$O$11,MATCH(Prioritization!L89,'Subdecision matrices'!$J$8:$J$11,0),MATCH('CalcEng 2'!$AB$6,'Subdecision matrices'!$K$7:$O$7,0)),0)</f>
        <v>0</v>
      </c>
      <c r="AC161" s="2">
        <f>_xlfn.IFERROR(INDEX('Subdecision matrices'!$K$8:$O$11,MATCH(Prioritization!L89,'Subdecision matrices'!$J$8:$J$11,0),MATCH('CalcEng 2'!$AC$6,'Subdecision matrices'!$K$7:$O$7,0)),0)</f>
        <v>0</v>
      </c>
      <c r="AD161" s="2">
        <f>_xlfn.IFERROR(INDEX('Subdecision matrices'!$K$8:$O$11,MATCH(Prioritization!L89,'Subdecision matrices'!$J$8:$J$11,0),MATCH('CalcEng 2'!$AD$6,'Subdecision matrices'!$K$7:$O$7,0)),0)</f>
        <v>0</v>
      </c>
      <c r="AE161" s="2">
        <f>_xlfn.IFERROR(INDEX('Subdecision matrices'!$K$8:$O$11,MATCH(Prioritization!L89,'Subdecision matrices'!$J$8:$J$11,0),MATCH('CalcEng 2'!$AE$6,'Subdecision matrices'!$K$7:$O$7,0)),0)</f>
        <v>0</v>
      </c>
      <c r="AF161" s="2">
        <f>_xlfn.IFERROR(VLOOKUP(Prioritization!M89,'Subdecision matrices'!$I$15:$K$17,3,TRUE),0)</f>
        <v>0</v>
      </c>
      <c r="AG161" s="2">
        <f>_xlfn.IFERROR(VLOOKUP(Prioritization!M89,'Subdecision matrices'!$I$15:$L$17,4,TRUE),0)</f>
        <v>0</v>
      </c>
      <c r="AH161" s="2">
        <f>_xlfn.IFERROR(VLOOKUP(Prioritization!M89,'Subdecision matrices'!$I$15:$M$17,5,TRUE),0)</f>
        <v>0</v>
      </c>
      <c r="AI161" s="2">
        <f>_xlfn.IFERROR(VLOOKUP(Prioritization!M89,'Subdecision matrices'!$I$15:$N$17,6,TRUE),0)</f>
        <v>0</v>
      </c>
      <c r="AJ161" s="2">
        <f>_xlfn.IFERROR(VLOOKUP(Prioritization!M89,'Subdecision matrices'!$I$15:$O$17,7,TRUE),0)</f>
        <v>0</v>
      </c>
      <c r="AK161" s="2">
        <f>_xlfn.IFERROR(INDEX('Subdecision matrices'!$K$22:$O$24,MATCH(Prioritization!N89,'Subdecision matrices'!$J$22:$J$24,0),MATCH($AK$6,'Subdecision matrices'!$K$21:$O$21,0)),0)</f>
        <v>0</v>
      </c>
      <c r="AL161" s="2">
        <f>_xlfn.IFERROR(INDEX('Subdecision matrices'!$K$22:$O$24,MATCH(Prioritization!N89,'Subdecision matrices'!$J$22:$J$24,0),MATCH($AL$6,'Subdecision matrices'!$K$21:$O$21,0)),0)</f>
        <v>0</v>
      </c>
      <c r="AM161" s="2">
        <f>_xlfn.IFERROR(INDEX('Subdecision matrices'!$K$22:$O$24,MATCH(Prioritization!N89,'Subdecision matrices'!$J$22:$J$24,0),MATCH($AM$6,'Subdecision matrices'!$K$21:$O$21,0)),0)</f>
        <v>0</v>
      </c>
      <c r="AN161" s="2">
        <f>_xlfn.IFERROR(INDEX('Subdecision matrices'!$K$22:$O$24,MATCH(Prioritization!N89,'Subdecision matrices'!$J$22:$J$24,0),MATCH($AN$6,'Subdecision matrices'!$K$21:$O$21,0)),0)</f>
        <v>0</v>
      </c>
      <c r="AO161" s="2">
        <f>_xlfn.IFERROR(INDEX('Subdecision matrices'!$K$22:$O$24,MATCH(Prioritization!N89,'Subdecision matrices'!$J$22:$J$24,0),MATCH($AO$6,'Subdecision matrices'!$K$21:$O$21,0)),0)</f>
        <v>0</v>
      </c>
      <c r="AP161" s="2">
        <f>_xlfn.IFERROR(INDEX('Subdecision matrices'!$K$27:$O$30,MATCH(Prioritization!O89,'Subdecision matrices'!$J$27:$J$30,0),MATCH('CalcEng 2'!$AP$6,'Subdecision matrices'!$K$27:$O$27,0)),0)</f>
        <v>0</v>
      </c>
      <c r="AQ161" s="2">
        <f>_xlfn.IFERROR(INDEX('Subdecision matrices'!$K$27:$O$30,MATCH(Prioritization!O89,'Subdecision matrices'!$J$27:$J$30,0),MATCH('CalcEng 2'!$AQ$6,'Subdecision matrices'!$K$27:$O$27,0)),0)</f>
        <v>0</v>
      </c>
      <c r="AR161" s="2">
        <f>_xlfn.IFERROR(INDEX('Subdecision matrices'!$K$27:$O$30,MATCH(Prioritization!O89,'Subdecision matrices'!$J$27:$J$30,0),MATCH('CalcEng 2'!$AR$6,'Subdecision matrices'!$K$27:$O$27,0)),0)</f>
        <v>0</v>
      </c>
      <c r="AS161" s="2">
        <f>_xlfn.IFERROR(INDEX('Subdecision matrices'!$K$27:$O$30,MATCH(Prioritization!O89,'Subdecision matrices'!$J$27:$J$30,0),MATCH('CalcEng 2'!$AS$6,'Subdecision matrices'!$K$27:$O$27,0)),0)</f>
        <v>0</v>
      </c>
      <c r="AT161" s="2">
        <f>_xlfn.IFERROR(INDEX('Subdecision matrices'!$K$27:$O$30,MATCH(Prioritization!O89,'Subdecision matrices'!$J$27:$J$30,0),MATCH('CalcEng 2'!$AT$6,'Subdecision matrices'!$K$27:$O$27,0)),0)</f>
        <v>0</v>
      </c>
      <c r="AU161" s="2">
        <f>_xlfn.IFERROR(INDEX('Subdecision matrices'!$K$34:$O$36,MATCH(Prioritization!P89,'Subdecision matrices'!$J$34:$J$36,0),MATCH('CalcEng 2'!$AU$6,'Subdecision matrices'!$K$33:$O$33,0)),0)</f>
        <v>0</v>
      </c>
      <c r="AV161" s="2">
        <f>_xlfn.IFERROR(INDEX('Subdecision matrices'!$K$34:$O$36,MATCH(Prioritization!P89,'Subdecision matrices'!$J$34:$J$36,0),MATCH('CalcEng 2'!$AV$6,'Subdecision matrices'!$K$33:$O$33,0)),0)</f>
        <v>0</v>
      </c>
      <c r="AW161" s="2">
        <f>_xlfn.IFERROR(INDEX('Subdecision matrices'!$K$34:$O$36,MATCH(Prioritization!P89,'Subdecision matrices'!$J$34:$J$36,0),MATCH('CalcEng 2'!$AW$6,'Subdecision matrices'!$K$33:$O$33,0)),0)</f>
        <v>0</v>
      </c>
      <c r="AX161" s="2">
        <f>_xlfn.IFERROR(INDEX('Subdecision matrices'!$K$34:$O$36,MATCH(Prioritization!P89,'Subdecision matrices'!$J$34:$J$36,0),MATCH('CalcEng 2'!$AX$6,'Subdecision matrices'!$K$33:$O$33,0)),0)</f>
        <v>0</v>
      </c>
      <c r="AY161" s="2">
        <f>_xlfn.IFERROR(INDEX('Subdecision matrices'!$K$34:$O$36,MATCH(Prioritization!P89,'Subdecision matrices'!$J$34:$J$36,0),MATCH('CalcEng 2'!$AY$6,'Subdecision matrices'!$K$33:$O$33,0)),0)</f>
        <v>0</v>
      </c>
      <c r="AZ161" s="2"/>
      <c r="BA161" s="2"/>
      <c r="BB161" s="110">
        <f>((B161*B162)+(G161*G162)+(L161*L162)+(Q161*Q162)+(V161*V162)+(AA161*AA162)+(AF162*AF161)+(AK161*AK162)+(AP161*AP162)+(AU161*AU162))*10</f>
        <v>0</v>
      </c>
      <c r="BC161" s="110">
        <f aca="true" t="shared" si="412" ref="BC161">((C161*C162)+(H161*H162)+(M161*M162)+(R161*R162)+(W161*W162)+(AB161*AB162)+(AG162*AG161)+(AL161*AL162)+(AQ161*AQ162)+(AV161*AV162))*10</f>
        <v>0</v>
      </c>
      <c r="BD161" s="110">
        <f aca="true" t="shared" si="413" ref="BD161">((D161*D162)+(I161*I162)+(N161*N162)+(S161*S162)+(X161*X162)+(AC161*AC162)+(AH162*AH161)+(AM161*AM162)+(AR161*AR162)+(AW161*AW162))*10</f>
        <v>0</v>
      </c>
      <c r="BE161" s="110">
        <f aca="true" t="shared" si="414" ref="BE161">((E161*E162)+(J161*J162)+(O161*O162)+(T161*T162)+(Y161*Y162)+(AD161*AD162)+(AI162*AI161)+(AN161*AN162)+(AS161*AS162)+(AX161*AX162))*10</f>
        <v>0</v>
      </c>
      <c r="BF161" s="110">
        <f aca="true" t="shared" si="415" ref="BF161">((F161*F162)+(K161*K162)+(P161*P162)+(U161*U162)+(Z161*Z162)+(AE161*AE162)+(AJ162*AJ161)+(AO161*AO162)+(AT161*AT162)+(AY161*AY162))*10</f>
        <v>0</v>
      </c>
    </row>
    <row r="162" spans="1:58" ht="15.75" thickBot="1">
      <c r="A162" s="94"/>
      <c r="B162" s="5">
        <f>'Subdecision matrices'!$S$12</f>
        <v>0.1</v>
      </c>
      <c r="C162" s="5">
        <f>'Subdecision matrices'!$S$13</f>
        <v>0.1</v>
      </c>
      <c r="D162" s="5">
        <f>'Subdecision matrices'!$S$14</f>
        <v>0.1</v>
      </c>
      <c r="E162" s="5">
        <f>'Subdecision matrices'!$S$15</f>
        <v>0.1</v>
      </c>
      <c r="F162" s="5">
        <f>'Subdecision matrices'!$S$16</f>
        <v>0.1</v>
      </c>
      <c r="G162" s="5">
        <f>'Subdecision matrices'!$T$12</f>
        <v>0.1</v>
      </c>
      <c r="H162" s="5">
        <f>'Subdecision matrices'!$T$13</f>
        <v>0.1</v>
      </c>
      <c r="I162" s="5">
        <f>'Subdecision matrices'!$T$14</f>
        <v>0.1</v>
      </c>
      <c r="J162" s="5">
        <f>'Subdecision matrices'!$T$15</f>
        <v>0.1</v>
      </c>
      <c r="K162" s="5">
        <f>'Subdecision matrices'!$T$16</f>
        <v>0.1</v>
      </c>
      <c r="L162" s="5">
        <f>'Subdecision matrices'!$U$12</f>
        <v>0.05</v>
      </c>
      <c r="M162" s="5">
        <f>'Subdecision matrices'!$U$13</f>
        <v>0.05</v>
      </c>
      <c r="N162" s="5">
        <f>'Subdecision matrices'!$U$14</f>
        <v>0.05</v>
      </c>
      <c r="O162" s="5">
        <f>'Subdecision matrices'!$U$15</f>
        <v>0.05</v>
      </c>
      <c r="P162" s="5">
        <f>'Subdecision matrices'!$U$16</f>
        <v>0.05</v>
      </c>
      <c r="Q162" s="5">
        <f>'Subdecision matrices'!$V$12</f>
        <v>0.1</v>
      </c>
      <c r="R162" s="5">
        <f>'Subdecision matrices'!$V$13</f>
        <v>0.1</v>
      </c>
      <c r="S162" s="5">
        <f>'Subdecision matrices'!$V$14</f>
        <v>0.1</v>
      </c>
      <c r="T162" s="5">
        <f>'Subdecision matrices'!$V$15</f>
        <v>0.1</v>
      </c>
      <c r="U162" s="5">
        <f>'Subdecision matrices'!$V$16</f>
        <v>0.1</v>
      </c>
      <c r="V162" s="5">
        <f>'Subdecision matrices'!$W$12</f>
        <v>0.1</v>
      </c>
      <c r="W162" s="5">
        <f>'Subdecision matrices'!$W$13</f>
        <v>0.1</v>
      </c>
      <c r="X162" s="5">
        <f>'Subdecision matrices'!$W$14</f>
        <v>0.1</v>
      </c>
      <c r="Y162" s="5">
        <f>'Subdecision matrices'!$W$15</f>
        <v>0.1</v>
      </c>
      <c r="Z162" s="5">
        <f>'Subdecision matrices'!$W$16</f>
        <v>0.1</v>
      </c>
      <c r="AA162" s="5">
        <f>'Subdecision matrices'!$X$12</f>
        <v>0.05</v>
      </c>
      <c r="AB162" s="5">
        <f>'Subdecision matrices'!$X$13</f>
        <v>0.1</v>
      </c>
      <c r="AC162" s="5">
        <f>'Subdecision matrices'!$X$14</f>
        <v>0.1</v>
      </c>
      <c r="AD162" s="5">
        <f>'Subdecision matrices'!$X$15</f>
        <v>0.1</v>
      </c>
      <c r="AE162" s="5">
        <f>'Subdecision matrices'!$X$16</f>
        <v>0.1</v>
      </c>
      <c r="AF162" s="5">
        <f>'Subdecision matrices'!$Y$12</f>
        <v>0.1</v>
      </c>
      <c r="AG162" s="5">
        <f>'Subdecision matrices'!$Y$13</f>
        <v>0.1</v>
      </c>
      <c r="AH162" s="5">
        <f>'Subdecision matrices'!$Y$14</f>
        <v>0.1</v>
      </c>
      <c r="AI162" s="5">
        <f>'Subdecision matrices'!$Y$15</f>
        <v>0.05</v>
      </c>
      <c r="AJ162" s="5">
        <f>'Subdecision matrices'!$Y$16</f>
        <v>0.05</v>
      </c>
      <c r="AK162" s="5">
        <f>'Subdecision matrices'!$Z$12</f>
        <v>0.15</v>
      </c>
      <c r="AL162" s="5">
        <f>'Subdecision matrices'!$Z$13</f>
        <v>0.15</v>
      </c>
      <c r="AM162" s="5">
        <f>'Subdecision matrices'!$Z$14</f>
        <v>0.15</v>
      </c>
      <c r="AN162" s="5">
        <f>'Subdecision matrices'!$Z$15</f>
        <v>0.15</v>
      </c>
      <c r="AO162" s="5">
        <f>'Subdecision matrices'!$Z$16</f>
        <v>0.15</v>
      </c>
      <c r="AP162" s="5">
        <f>'Subdecision matrices'!$AA$12</f>
        <v>0.1</v>
      </c>
      <c r="AQ162" s="5">
        <f>'Subdecision matrices'!$AA$13</f>
        <v>0.1</v>
      </c>
      <c r="AR162" s="5">
        <f>'Subdecision matrices'!$AA$14</f>
        <v>0.1</v>
      </c>
      <c r="AS162" s="5">
        <f>'Subdecision matrices'!$AA$15</f>
        <v>0.1</v>
      </c>
      <c r="AT162" s="5">
        <f>'Subdecision matrices'!$AA$16</f>
        <v>0.15</v>
      </c>
      <c r="AU162" s="5">
        <f>'Subdecision matrices'!$AB$12</f>
        <v>0.15</v>
      </c>
      <c r="AV162" s="5">
        <f>'Subdecision matrices'!$AB$13</f>
        <v>0.1</v>
      </c>
      <c r="AW162" s="5">
        <f>'Subdecision matrices'!$AB$14</f>
        <v>0.1</v>
      </c>
      <c r="AX162" s="5">
        <f>'Subdecision matrices'!$AB$15</f>
        <v>0.15</v>
      </c>
      <c r="AY162" s="5">
        <f>'Subdecision matrices'!$AB$16</f>
        <v>0.1</v>
      </c>
      <c r="AZ162" s="3">
        <f aca="true" t="shared" si="416" ref="AZ162">SUM(L162:AY162)</f>
        <v>4</v>
      </c>
      <c r="BA162" s="3"/>
      <c r="BB162" s="111"/>
      <c r="BC162" s="111"/>
      <c r="BD162" s="111"/>
      <c r="BE162" s="111"/>
      <c r="BF162" s="111"/>
    </row>
    <row r="163" spans="1:58" ht="15">
      <c r="A163" s="94">
        <v>79</v>
      </c>
      <c r="B163" s="30">
        <f>_xlfn.IFERROR(VLOOKUP(Prioritization!G90,'Subdecision matrices'!$B$7:$C$8,2,TRUE),0)</f>
        <v>0</v>
      </c>
      <c r="C163" s="30">
        <f>_xlfn.IFERROR(VLOOKUP(Prioritization!G90,'Subdecision matrices'!$B$7:$D$8,3,TRUE),0)</f>
        <v>0</v>
      </c>
      <c r="D163" s="30">
        <f>_xlfn.IFERROR(VLOOKUP(Prioritization!G90,'Subdecision matrices'!$B$7:$E$8,4,TRUE),0)</f>
        <v>0</v>
      </c>
      <c r="E163" s="30">
        <f>_xlfn.IFERROR(VLOOKUP(Prioritization!G90,'Subdecision matrices'!$B$7:$F$8,5,TRUE),0)</f>
        <v>0</v>
      </c>
      <c r="F163" s="30">
        <f>_xlfn.IFERROR(VLOOKUP(Prioritization!G90,'Subdecision matrices'!$B$7:$G$8,6,TRUE),0)</f>
        <v>0</v>
      </c>
      <c r="G163" s="30">
        <f>VLOOKUP(Prioritization!H90,'Subdecision matrices'!$B$12:$C$19,2,TRUE)</f>
        <v>0</v>
      </c>
      <c r="H163" s="30">
        <f>VLOOKUP(Prioritization!H90,'Subdecision matrices'!$B$12:$D$19,3,TRUE)</f>
        <v>0</v>
      </c>
      <c r="I163" s="30">
        <f>VLOOKUP(Prioritization!H90,'Subdecision matrices'!$B$12:$E$19,4,TRUE)</f>
        <v>0</v>
      </c>
      <c r="J163" s="30">
        <f>VLOOKUP(Prioritization!H90,'Subdecision matrices'!$B$12:$F$19,5,TRUE)</f>
        <v>0</v>
      </c>
      <c r="K163" s="30">
        <f>VLOOKUP(Prioritization!H90,'Subdecision matrices'!$B$12:$G$19,6,TRUE)</f>
        <v>0</v>
      </c>
      <c r="L163" s="2">
        <f>_xlfn.IFERROR(INDEX('Subdecision matrices'!$C$23:$G$27,MATCH(Prioritization!I90,'Subdecision matrices'!$B$23:$B$27,0),MATCH('CalcEng 2'!$L$6,'Subdecision matrices'!$C$22:$G$22,0)),0)</f>
        <v>0</v>
      </c>
      <c r="M163" s="2">
        <f>_xlfn.IFERROR(INDEX('Subdecision matrices'!$C$23:$G$27,MATCH(Prioritization!I90,'Subdecision matrices'!$B$23:$B$27,0),MATCH('CalcEng 2'!$M$6,'Subdecision matrices'!$C$30:$G$30,0)),0)</f>
        <v>0</v>
      </c>
      <c r="N163" s="2">
        <f>_xlfn.IFERROR(INDEX('Subdecision matrices'!$C$23:$G$27,MATCH(Prioritization!I90,'Subdecision matrices'!$B$23:$B$27,0),MATCH('CalcEng 2'!$N$6,'Subdecision matrices'!$C$22:$G$22,0)),0)</f>
        <v>0</v>
      </c>
      <c r="O163" s="2">
        <f>_xlfn.IFERROR(INDEX('Subdecision matrices'!$C$23:$G$27,MATCH(Prioritization!I90,'Subdecision matrices'!$B$23:$B$27,0),MATCH('CalcEng 2'!$O$6,'Subdecision matrices'!$C$22:$G$22,0)),0)</f>
        <v>0</v>
      </c>
      <c r="P163" s="2">
        <f>_xlfn.IFERROR(INDEX('Subdecision matrices'!$C$23:$G$27,MATCH(Prioritization!I90,'Subdecision matrices'!$B$23:$B$27,0),MATCH('CalcEng 2'!$P$6,'Subdecision matrices'!$C$22:$G$22,0)),0)</f>
        <v>0</v>
      </c>
      <c r="Q163" s="2">
        <f>_xlfn.IFERROR(INDEX('Subdecision matrices'!$C$31:$G$33,MATCH(Prioritization!J90,'Subdecision matrices'!$B$31:$B$33,0),MATCH('CalcEng 2'!$Q$6,'Subdecision matrices'!$C$30:$G$30,0)),0)</f>
        <v>0</v>
      </c>
      <c r="R163" s="2">
        <f>_xlfn.IFERROR(INDEX('Subdecision matrices'!$C$31:$G$33,MATCH(Prioritization!J90,'Subdecision matrices'!$B$31:$B$33,0),MATCH('CalcEng 2'!$R$6,'Subdecision matrices'!$C$30:$G$30,0)),0)</f>
        <v>0</v>
      </c>
      <c r="S163" s="2">
        <f>_xlfn.IFERROR(INDEX('Subdecision matrices'!$C$31:$G$33,MATCH(Prioritization!J90,'Subdecision matrices'!$B$31:$B$33,0),MATCH('CalcEng 2'!$S$6,'Subdecision matrices'!$C$30:$G$30,0)),0)</f>
        <v>0</v>
      </c>
      <c r="T163" s="2">
        <f>_xlfn.IFERROR(INDEX('Subdecision matrices'!$C$31:$G$33,MATCH(Prioritization!J90,'Subdecision matrices'!$B$31:$B$33,0),MATCH('CalcEng 2'!$T$6,'Subdecision matrices'!$C$30:$G$30,0)),0)</f>
        <v>0</v>
      </c>
      <c r="U163" s="2">
        <f>_xlfn.IFERROR(INDEX('Subdecision matrices'!$C$31:$G$33,MATCH(Prioritization!J90,'Subdecision matrices'!$B$31:$B$33,0),MATCH('CalcEng 2'!$U$6,'Subdecision matrices'!$C$30:$G$30,0)),0)</f>
        <v>0</v>
      </c>
      <c r="V163" s="2">
        <f>_xlfn.IFERROR(VLOOKUP(Prioritization!K90,'Subdecision matrices'!$A$37:$C$41,3,TRUE),0)</f>
        <v>0</v>
      </c>
      <c r="W163" s="2">
        <f>_xlfn.IFERROR(VLOOKUP(Prioritization!K90,'Subdecision matrices'!$A$37:$D$41,4),0)</f>
        <v>0</v>
      </c>
      <c r="X163" s="2">
        <f>_xlfn.IFERROR(VLOOKUP(Prioritization!K90,'Subdecision matrices'!$A$37:$E$41,5),0)</f>
        <v>0</v>
      </c>
      <c r="Y163" s="2">
        <f>_xlfn.IFERROR(VLOOKUP(Prioritization!K90,'Subdecision matrices'!$A$37:$F$41,6),0)</f>
        <v>0</v>
      </c>
      <c r="Z163" s="2">
        <f>_xlfn.IFERROR(VLOOKUP(Prioritization!K90,'Subdecision matrices'!$A$37:$G$41,7),0)</f>
        <v>0</v>
      </c>
      <c r="AA163" s="2">
        <f>_xlfn.IFERROR(INDEX('Subdecision matrices'!$K$8:$O$11,MATCH(Prioritization!L90,'Subdecision matrices'!$J$8:$J$11,0),MATCH('CalcEng 2'!$AA$6,'Subdecision matrices'!$K$7:$O$7,0)),0)</f>
        <v>0</v>
      </c>
      <c r="AB163" s="2">
        <f>_xlfn.IFERROR(INDEX('Subdecision matrices'!$K$8:$O$11,MATCH(Prioritization!L90,'Subdecision matrices'!$J$8:$J$11,0),MATCH('CalcEng 2'!$AB$6,'Subdecision matrices'!$K$7:$O$7,0)),0)</f>
        <v>0</v>
      </c>
      <c r="AC163" s="2">
        <f>_xlfn.IFERROR(INDEX('Subdecision matrices'!$K$8:$O$11,MATCH(Prioritization!L90,'Subdecision matrices'!$J$8:$J$11,0),MATCH('CalcEng 2'!$AC$6,'Subdecision matrices'!$K$7:$O$7,0)),0)</f>
        <v>0</v>
      </c>
      <c r="AD163" s="2">
        <f>_xlfn.IFERROR(INDEX('Subdecision matrices'!$K$8:$O$11,MATCH(Prioritization!L90,'Subdecision matrices'!$J$8:$J$11,0),MATCH('CalcEng 2'!$AD$6,'Subdecision matrices'!$K$7:$O$7,0)),0)</f>
        <v>0</v>
      </c>
      <c r="AE163" s="2">
        <f>_xlfn.IFERROR(INDEX('Subdecision matrices'!$K$8:$O$11,MATCH(Prioritization!L90,'Subdecision matrices'!$J$8:$J$11,0),MATCH('CalcEng 2'!$AE$6,'Subdecision matrices'!$K$7:$O$7,0)),0)</f>
        <v>0</v>
      </c>
      <c r="AF163" s="2">
        <f>_xlfn.IFERROR(VLOOKUP(Prioritization!M90,'Subdecision matrices'!$I$15:$K$17,3,TRUE),0)</f>
        <v>0</v>
      </c>
      <c r="AG163" s="2">
        <f>_xlfn.IFERROR(VLOOKUP(Prioritization!M90,'Subdecision matrices'!$I$15:$L$17,4,TRUE),0)</f>
        <v>0</v>
      </c>
      <c r="AH163" s="2">
        <f>_xlfn.IFERROR(VLOOKUP(Prioritization!M90,'Subdecision matrices'!$I$15:$M$17,5,TRUE),0)</f>
        <v>0</v>
      </c>
      <c r="AI163" s="2">
        <f>_xlfn.IFERROR(VLOOKUP(Prioritization!M90,'Subdecision matrices'!$I$15:$N$17,6,TRUE),0)</f>
        <v>0</v>
      </c>
      <c r="AJ163" s="2">
        <f>_xlfn.IFERROR(VLOOKUP(Prioritization!M90,'Subdecision matrices'!$I$15:$O$17,7,TRUE),0)</f>
        <v>0</v>
      </c>
      <c r="AK163" s="2">
        <f>_xlfn.IFERROR(INDEX('Subdecision matrices'!$K$22:$O$24,MATCH(Prioritization!N90,'Subdecision matrices'!$J$22:$J$24,0),MATCH($AK$6,'Subdecision matrices'!$K$21:$O$21,0)),0)</f>
        <v>0</v>
      </c>
      <c r="AL163" s="2">
        <f>_xlfn.IFERROR(INDEX('Subdecision matrices'!$K$22:$O$24,MATCH(Prioritization!N90,'Subdecision matrices'!$J$22:$J$24,0),MATCH($AL$6,'Subdecision matrices'!$K$21:$O$21,0)),0)</f>
        <v>0</v>
      </c>
      <c r="AM163" s="2">
        <f>_xlfn.IFERROR(INDEX('Subdecision matrices'!$K$22:$O$24,MATCH(Prioritization!N90,'Subdecision matrices'!$J$22:$J$24,0),MATCH($AM$6,'Subdecision matrices'!$K$21:$O$21,0)),0)</f>
        <v>0</v>
      </c>
      <c r="AN163" s="2">
        <f>_xlfn.IFERROR(INDEX('Subdecision matrices'!$K$22:$O$24,MATCH(Prioritization!N90,'Subdecision matrices'!$J$22:$J$24,0),MATCH($AN$6,'Subdecision matrices'!$K$21:$O$21,0)),0)</f>
        <v>0</v>
      </c>
      <c r="AO163" s="2">
        <f>_xlfn.IFERROR(INDEX('Subdecision matrices'!$K$22:$O$24,MATCH(Prioritization!N90,'Subdecision matrices'!$J$22:$J$24,0),MATCH($AO$6,'Subdecision matrices'!$K$21:$O$21,0)),0)</f>
        <v>0</v>
      </c>
      <c r="AP163" s="2">
        <f>_xlfn.IFERROR(INDEX('Subdecision matrices'!$K$27:$O$30,MATCH(Prioritization!O90,'Subdecision matrices'!$J$27:$J$30,0),MATCH('CalcEng 2'!$AP$6,'Subdecision matrices'!$K$27:$O$27,0)),0)</f>
        <v>0</v>
      </c>
      <c r="AQ163" s="2">
        <f>_xlfn.IFERROR(INDEX('Subdecision matrices'!$K$27:$O$30,MATCH(Prioritization!O90,'Subdecision matrices'!$J$27:$J$30,0),MATCH('CalcEng 2'!$AQ$6,'Subdecision matrices'!$K$27:$O$27,0)),0)</f>
        <v>0</v>
      </c>
      <c r="AR163" s="2">
        <f>_xlfn.IFERROR(INDEX('Subdecision matrices'!$K$27:$O$30,MATCH(Prioritization!O90,'Subdecision matrices'!$J$27:$J$30,0),MATCH('CalcEng 2'!$AR$6,'Subdecision matrices'!$K$27:$O$27,0)),0)</f>
        <v>0</v>
      </c>
      <c r="AS163" s="2">
        <f>_xlfn.IFERROR(INDEX('Subdecision matrices'!$K$27:$O$30,MATCH(Prioritization!O90,'Subdecision matrices'!$J$27:$J$30,0),MATCH('CalcEng 2'!$AS$6,'Subdecision matrices'!$K$27:$O$27,0)),0)</f>
        <v>0</v>
      </c>
      <c r="AT163" s="2">
        <f>_xlfn.IFERROR(INDEX('Subdecision matrices'!$K$27:$O$30,MATCH(Prioritization!O90,'Subdecision matrices'!$J$27:$J$30,0),MATCH('CalcEng 2'!$AT$6,'Subdecision matrices'!$K$27:$O$27,0)),0)</f>
        <v>0</v>
      </c>
      <c r="AU163" s="2">
        <f>_xlfn.IFERROR(INDEX('Subdecision matrices'!$K$34:$O$36,MATCH(Prioritization!P90,'Subdecision matrices'!$J$34:$J$36,0),MATCH('CalcEng 2'!$AU$6,'Subdecision matrices'!$K$33:$O$33,0)),0)</f>
        <v>0</v>
      </c>
      <c r="AV163" s="2">
        <f>_xlfn.IFERROR(INDEX('Subdecision matrices'!$K$34:$O$36,MATCH(Prioritization!P90,'Subdecision matrices'!$J$34:$J$36,0),MATCH('CalcEng 2'!$AV$6,'Subdecision matrices'!$K$33:$O$33,0)),0)</f>
        <v>0</v>
      </c>
      <c r="AW163" s="2">
        <f>_xlfn.IFERROR(INDEX('Subdecision matrices'!$K$34:$O$36,MATCH(Prioritization!P90,'Subdecision matrices'!$J$34:$J$36,0),MATCH('CalcEng 2'!$AW$6,'Subdecision matrices'!$K$33:$O$33,0)),0)</f>
        <v>0</v>
      </c>
      <c r="AX163" s="2">
        <f>_xlfn.IFERROR(INDEX('Subdecision matrices'!$K$34:$O$36,MATCH(Prioritization!P90,'Subdecision matrices'!$J$34:$J$36,0),MATCH('CalcEng 2'!$AX$6,'Subdecision matrices'!$K$33:$O$33,0)),0)</f>
        <v>0</v>
      </c>
      <c r="AY163" s="2">
        <f>_xlfn.IFERROR(INDEX('Subdecision matrices'!$K$34:$O$36,MATCH(Prioritization!P90,'Subdecision matrices'!$J$34:$J$36,0),MATCH('CalcEng 2'!$AY$6,'Subdecision matrices'!$K$33:$O$33,0)),0)</f>
        <v>0</v>
      </c>
      <c r="AZ163" s="2"/>
      <c r="BA163" s="2"/>
      <c r="BB163" s="110">
        <f>((B163*B164)+(G163*G164)+(L163*L164)+(Q163*Q164)+(V163*V164)+(AA163*AA164)+(AF164*AF163)+(AK163*AK164)+(AP163*AP164)+(AU163*AU164))*10</f>
        <v>0</v>
      </c>
      <c r="BC163" s="110">
        <f aca="true" t="shared" si="417" ref="BC163">((C163*C164)+(H163*H164)+(M163*M164)+(R163*R164)+(W163*W164)+(AB163*AB164)+(AG164*AG163)+(AL163*AL164)+(AQ163*AQ164)+(AV163*AV164))*10</f>
        <v>0</v>
      </c>
      <c r="BD163" s="110">
        <f aca="true" t="shared" si="418" ref="BD163">((D163*D164)+(I163*I164)+(N163*N164)+(S163*S164)+(X163*X164)+(AC163*AC164)+(AH164*AH163)+(AM163*AM164)+(AR163*AR164)+(AW163*AW164))*10</f>
        <v>0</v>
      </c>
      <c r="BE163" s="110">
        <f aca="true" t="shared" si="419" ref="BE163">((E163*E164)+(J163*J164)+(O163*O164)+(T163*T164)+(Y163*Y164)+(AD163*AD164)+(AI164*AI163)+(AN163*AN164)+(AS163*AS164)+(AX163*AX164))*10</f>
        <v>0</v>
      </c>
      <c r="BF163" s="110">
        <f aca="true" t="shared" si="420" ref="BF163">((F163*F164)+(K163*K164)+(P163*P164)+(U163*U164)+(Z163*Z164)+(AE163*AE164)+(AJ164*AJ163)+(AO163*AO164)+(AT163*AT164)+(AY163*AY164))*10</f>
        <v>0</v>
      </c>
    </row>
    <row r="164" spans="1:58" ht="15.75" thickBot="1">
      <c r="A164" s="94"/>
      <c r="B164" s="5">
        <f>'Subdecision matrices'!$S$12</f>
        <v>0.1</v>
      </c>
      <c r="C164" s="5">
        <f>'Subdecision matrices'!$S$13</f>
        <v>0.1</v>
      </c>
      <c r="D164" s="5">
        <f>'Subdecision matrices'!$S$14</f>
        <v>0.1</v>
      </c>
      <c r="E164" s="5">
        <f>'Subdecision matrices'!$S$15</f>
        <v>0.1</v>
      </c>
      <c r="F164" s="5">
        <f>'Subdecision matrices'!$S$16</f>
        <v>0.1</v>
      </c>
      <c r="G164" s="5">
        <f>'Subdecision matrices'!$T$12</f>
        <v>0.1</v>
      </c>
      <c r="H164" s="5">
        <f>'Subdecision matrices'!$T$13</f>
        <v>0.1</v>
      </c>
      <c r="I164" s="5">
        <f>'Subdecision matrices'!$T$14</f>
        <v>0.1</v>
      </c>
      <c r="J164" s="5">
        <f>'Subdecision matrices'!$T$15</f>
        <v>0.1</v>
      </c>
      <c r="K164" s="5">
        <f>'Subdecision matrices'!$T$16</f>
        <v>0.1</v>
      </c>
      <c r="L164" s="5">
        <f>'Subdecision matrices'!$U$12</f>
        <v>0.05</v>
      </c>
      <c r="M164" s="5">
        <f>'Subdecision matrices'!$U$13</f>
        <v>0.05</v>
      </c>
      <c r="N164" s="5">
        <f>'Subdecision matrices'!$U$14</f>
        <v>0.05</v>
      </c>
      <c r="O164" s="5">
        <f>'Subdecision matrices'!$U$15</f>
        <v>0.05</v>
      </c>
      <c r="P164" s="5">
        <f>'Subdecision matrices'!$U$16</f>
        <v>0.05</v>
      </c>
      <c r="Q164" s="5">
        <f>'Subdecision matrices'!$V$12</f>
        <v>0.1</v>
      </c>
      <c r="R164" s="5">
        <f>'Subdecision matrices'!$V$13</f>
        <v>0.1</v>
      </c>
      <c r="S164" s="5">
        <f>'Subdecision matrices'!$V$14</f>
        <v>0.1</v>
      </c>
      <c r="T164" s="5">
        <f>'Subdecision matrices'!$V$15</f>
        <v>0.1</v>
      </c>
      <c r="U164" s="5">
        <f>'Subdecision matrices'!$V$16</f>
        <v>0.1</v>
      </c>
      <c r="V164" s="5">
        <f>'Subdecision matrices'!$W$12</f>
        <v>0.1</v>
      </c>
      <c r="W164" s="5">
        <f>'Subdecision matrices'!$W$13</f>
        <v>0.1</v>
      </c>
      <c r="X164" s="5">
        <f>'Subdecision matrices'!$W$14</f>
        <v>0.1</v>
      </c>
      <c r="Y164" s="5">
        <f>'Subdecision matrices'!$W$15</f>
        <v>0.1</v>
      </c>
      <c r="Z164" s="5">
        <f>'Subdecision matrices'!$W$16</f>
        <v>0.1</v>
      </c>
      <c r="AA164" s="5">
        <f>'Subdecision matrices'!$X$12</f>
        <v>0.05</v>
      </c>
      <c r="AB164" s="5">
        <f>'Subdecision matrices'!$X$13</f>
        <v>0.1</v>
      </c>
      <c r="AC164" s="5">
        <f>'Subdecision matrices'!$X$14</f>
        <v>0.1</v>
      </c>
      <c r="AD164" s="5">
        <f>'Subdecision matrices'!$X$15</f>
        <v>0.1</v>
      </c>
      <c r="AE164" s="5">
        <f>'Subdecision matrices'!$X$16</f>
        <v>0.1</v>
      </c>
      <c r="AF164" s="5">
        <f>'Subdecision matrices'!$Y$12</f>
        <v>0.1</v>
      </c>
      <c r="AG164" s="5">
        <f>'Subdecision matrices'!$Y$13</f>
        <v>0.1</v>
      </c>
      <c r="AH164" s="5">
        <f>'Subdecision matrices'!$Y$14</f>
        <v>0.1</v>
      </c>
      <c r="AI164" s="5">
        <f>'Subdecision matrices'!$Y$15</f>
        <v>0.05</v>
      </c>
      <c r="AJ164" s="5">
        <f>'Subdecision matrices'!$Y$16</f>
        <v>0.05</v>
      </c>
      <c r="AK164" s="5">
        <f>'Subdecision matrices'!$Z$12</f>
        <v>0.15</v>
      </c>
      <c r="AL164" s="5">
        <f>'Subdecision matrices'!$Z$13</f>
        <v>0.15</v>
      </c>
      <c r="AM164" s="5">
        <f>'Subdecision matrices'!$Z$14</f>
        <v>0.15</v>
      </c>
      <c r="AN164" s="5">
        <f>'Subdecision matrices'!$Z$15</f>
        <v>0.15</v>
      </c>
      <c r="AO164" s="5">
        <f>'Subdecision matrices'!$Z$16</f>
        <v>0.15</v>
      </c>
      <c r="AP164" s="5">
        <f>'Subdecision matrices'!$AA$12</f>
        <v>0.1</v>
      </c>
      <c r="AQ164" s="5">
        <f>'Subdecision matrices'!$AA$13</f>
        <v>0.1</v>
      </c>
      <c r="AR164" s="5">
        <f>'Subdecision matrices'!$AA$14</f>
        <v>0.1</v>
      </c>
      <c r="AS164" s="5">
        <f>'Subdecision matrices'!$AA$15</f>
        <v>0.1</v>
      </c>
      <c r="AT164" s="5">
        <f>'Subdecision matrices'!$AA$16</f>
        <v>0.15</v>
      </c>
      <c r="AU164" s="5">
        <f>'Subdecision matrices'!$AB$12</f>
        <v>0.15</v>
      </c>
      <c r="AV164" s="5">
        <f>'Subdecision matrices'!$AB$13</f>
        <v>0.1</v>
      </c>
      <c r="AW164" s="5">
        <f>'Subdecision matrices'!$AB$14</f>
        <v>0.1</v>
      </c>
      <c r="AX164" s="5">
        <f>'Subdecision matrices'!$AB$15</f>
        <v>0.15</v>
      </c>
      <c r="AY164" s="5">
        <f>'Subdecision matrices'!$AB$16</f>
        <v>0.1</v>
      </c>
      <c r="AZ164" s="3">
        <f aca="true" t="shared" si="421" ref="AZ164">SUM(L164:AY164)</f>
        <v>4</v>
      </c>
      <c r="BA164" s="3"/>
      <c r="BB164" s="111"/>
      <c r="BC164" s="111"/>
      <c r="BD164" s="111"/>
      <c r="BE164" s="111"/>
      <c r="BF164" s="111"/>
    </row>
    <row r="165" spans="1:58" ht="15">
      <c r="A165" s="94">
        <v>80</v>
      </c>
      <c r="B165" s="30">
        <f>_xlfn.IFERROR(VLOOKUP(Prioritization!G91,'Subdecision matrices'!$B$7:$C$8,2,TRUE),0)</f>
        <v>0</v>
      </c>
      <c r="C165" s="30">
        <f>_xlfn.IFERROR(VLOOKUP(Prioritization!G91,'Subdecision matrices'!$B$7:$D$8,3,TRUE),0)</f>
        <v>0</v>
      </c>
      <c r="D165" s="30">
        <f>_xlfn.IFERROR(VLOOKUP(Prioritization!G91,'Subdecision matrices'!$B$7:$E$8,4,TRUE),0)</f>
        <v>0</v>
      </c>
      <c r="E165" s="30">
        <f>_xlfn.IFERROR(VLOOKUP(Prioritization!G91,'Subdecision matrices'!$B$7:$F$8,5,TRUE),0)</f>
        <v>0</v>
      </c>
      <c r="F165" s="30">
        <f>_xlfn.IFERROR(VLOOKUP(Prioritization!G91,'Subdecision matrices'!$B$7:$G$8,6,TRUE),0)</f>
        <v>0</v>
      </c>
      <c r="G165" s="30">
        <f>VLOOKUP(Prioritization!H91,'Subdecision matrices'!$B$12:$C$19,2,TRUE)</f>
        <v>0</v>
      </c>
      <c r="H165" s="30">
        <f>VLOOKUP(Prioritization!H91,'Subdecision matrices'!$B$12:$D$19,3,TRUE)</f>
        <v>0</v>
      </c>
      <c r="I165" s="30">
        <f>VLOOKUP(Prioritization!H91,'Subdecision matrices'!$B$12:$E$19,4,TRUE)</f>
        <v>0</v>
      </c>
      <c r="J165" s="30">
        <f>VLOOKUP(Prioritization!H91,'Subdecision matrices'!$B$12:$F$19,5,TRUE)</f>
        <v>0</v>
      </c>
      <c r="K165" s="30">
        <f>VLOOKUP(Prioritization!H91,'Subdecision matrices'!$B$12:$G$19,6,TRUE)</f>
        <v>0</v>
      </c>
      <c r="L165" s="2">
        <f>_xlfn.IFERROR(INDEX('Subdecision matrices'!$C$23:$G$27,MATCH(Prioritization!I91,'Subdecision matrices'!$B$23:$B$27,0),MATCH('CalcEng 2'!$L$6,'Subdecision matrices'!$C$22:$G$22,0)),0)</f>
        <v>0</v>
      </c>
      <c r="M165" s="2">
        <f>_xlfn.IFERROR(INDEX('Subdecision matrices'!$C$23:$G$27,MATCH(Prioritization!I91,'Subdecision matrices'!$B$23:$B$27,0),MATCH('CalcEng 2'!$M$6,'Subdecision matrices'!$C$30:$G$30,0)),0)</f>
        <v>0</v>
      </c>
      <c r="N165" s="2">
        <f>_xlfn.IFERROR(INDEX('Subdecision matrices'!$C$23:$G$27,MATCH(Prioritization!I91,'Subdecision matrices'!$B$23:$B$27,0),MATCH('CalcEng 2'!$N$6,'Subdecision matrices'!$C$22:$G$22,0)),0)</f>
        <v>0</v>
      </c>
      <c r="O165" s="2">
        <f>_xlfn.IFERROR(INDEX('Subdecision matrices'!$C$23:$G$27,MATCH(Prioritization!I91,'Subdecision matrices'!$B$23:$B$27,0),MATCH('CalcEng 2'!$O$6,'Subdecision matrices'!$C$22:$G$22,0)),0)</f>
        <v>0</v>
      </c>
      <c r="P165" s="2">
        <f>_xlfn.IFERROR(INDEX('Subdecision matrices'!$C$23:$G$27,MATCH(Prioritization!I91,'Subdecision matrices'!$B$23:$B$27,0),MATCH('CalcEng 2'!$P$6,'Subdecision matrices'!$C$22:$G$22,0)),0)</f>
        <v>0</v>
      </c>
      <c r="Q165" s="2">
        <f>_xlfn.IFERROR(INDEX('Subdecision matrices'!$C$31:$G$33,MATCH(Prioritization!J91,'Subdecision matrices'!$B$31:$B$33,0),MATCH('CalcEng 2'!$Q$6,'Subdecision matrices'!$C$30:$G$30,0)),0)</f>
        <v>0</v>
      </c>
      <c r="R165" s="2">
        <f>_xlfn.IFERROR(INDEX('Subdecision matrices'!$C$31:$G$33,MATCH(Prioritization!J91,'Subdecision matrices'!$B$31:$B$33,0),MATCH('CalcEng 2'!$R$6,'Subdecision matrices'!$C$30:$G$30,0)),0)</f>
        <v>0</v>
      </c>
      <c r="S165" s="2">
        <f>_xlfn.IFERROR(INDEX('Subdecision matrices'!$C$31:$G$33,MATCH(Prioritization!J91,'Subdecision matrices'!$B$31:$B$33,0),MATCH('CalcEng 2'!$S$6,'Subdecision matrices'!$C$30:$G$30,0)),0)</f>
        <v>0</v>
      </c>
      <c r="T165" s="2">
        <f>_xlfn.IFERROR(INDEX('Subdecision matrices'!$C$31:$G$33,MATCH(Prioritization!J91,'Subdecision matrices'!$B$31:$B$33,0),MATCH('CalcEng 2'!$T$6,'Subdecision matrices'!$C$30:$G$30,0)),0)</f>
        <v>0</v>
      </c>
      <c r="U165" s="2">
        <f>_xlfn.IFERROR(INDEX('Subdecision matrices'!$C$31:$G$33,MATCH(Prioritization!J91,'Subdecision matrices'!$B$31:$B$33,0),MATCH('CalcEng 2'!$U$6,'Subdecision matrices'!$C$30:$G$30,0)),0)</f>
        <v>0</v>
      </c>
      <c r="V165" s="2">
        <f>_xlfn.IFERROR(VLOOKUP(Prioritization!K91,'Subdecision matrices'!$A$37:$C$41,3,TRUE),0)</f>
        <v>0</v>
      </c>
      <c r="W165" s="2">
        <f>_xlfn.IFERROR(VLOOKUP(Prioritization!K91,'Subdecision matrices'!$A$37:$D$41,4),0)</f>
        <v>0</v>
      </c>
      <c r="X165" s="2">
        <f>_xlfn.IFERROR(VLOOKUP(Prioritization!K91,'Subdecision matrices'!$A$37:$E$41,5),0)</f>
        <v>0</v>
      </c>
      <c r="Y165" s="2">
        <f>_xlfn.IFERROR(VLOOKUP(Prioritization!K91,'Subdecision matrices'!$A$37:$F$41,6),0)</f>
        <v>0</v>
      </c>
      <c r="Z165" s="2">
        <f>_xlfn.IFERROR(VLOOKUP(Prioritization!K91,'Subdecision matrices'!$A$37:$G$41,7),0)</f>
        <v>0</v>
      </c>
      <c r="AA165" s="2">
        <f>_xlfn.IFERROR(INDEX('Subdecision matrices'!$K$8:$O$11,MATCH(Prioritization!L91,'Subdecision matrices'!$J$8:$J$11,0),MATCH('CalcEng 2'!$AA$6,'Subdecision matrices'!$K$7:$O$7,0)),0)</f>
        <v>0</v>
      </c>
      <c r="AB165" s="2">
        <f>_xlfn.IFERROR(INDEX('Subdecision matrices'!$K$8:$O$11,MATCH(Prioritization!L91,'Subdecision matrices'!$J$8:$J$11,0),MATCH('CalcEng 2'!$AB$6,'Subdecision matrices'!$K$7:$O$7,0)),0)</f>
        <v>0</v>
      </c>
      <c r="AC165" s="2">
        <f>_xlfn.IFERROR(INDEX('Subdecision matrices'!$K$8:$O$11,MATCH(Prioritization!L91,'Subdecision matrices'!$J$8:$J$11,0),MATCH('CalcEng 2'!$AC$6,'Subdecision matrices'!$K$7:$O$7,0)),0)</f>
        <v>0</v>
      </c>
      <c r="AD165" s="2">
        <f>_xlfn.IFERROR(INDEX('Subdecision matrices'!$K$8:$O$11,MATCH(Prioritization!L91,'Subdecision matrices'!$J$8:$J$11,0),MATCH('CalcEng 2'!$AD$6,'Subdecision matrices'!$K$7:$O$7,0)),0)</f>
        <v>0</v>
      </c>
      <c r="AE165" s="2">
        <f>_xlfn.IFERROR(INDEX('Subdecision matrices'!$K$8:$O$11,MATCH(Prioritization!L91,'Subdecision matrices'!$J$8:$J$11,0),MATCH('CalcEng 2'!$AE$6,'Subdecision matrices'!$K$7:$O$7,0)),0)</f>
        <v>0</v>
      </c>
      <c r="AF165" s="2">
        <f>_xlfn.IFERROR(VLOOKUP(Prioritization!M91,'Subdecision matrices'!$I$15:$K$17,3,TRUE),0)</f>
        <v>0</v>
      </c>
      <c r="AG165" s="2">
        <f>_xlfn.IFERROR(VLOOKUP(Prioritization!M91,'Subdecision matrices'!$I$15:$L$17,4,TRUE),0)</f>
        <v>0</v>
      </c>
      <c r="AH165" s="2">
        <f>_xlfn.IFERROR(VLOOKUP(Prioritization!M91,'Subdecision matrices'!$I$15:$M$17,5,TRUE),0)</f>
        <v>0</v>
      </c>
      <c r="AI165" s="2">
        <f>_xlfn.IFERROR(VLOOKUP(Prioritization!M91,'Subdecision matrices'!$I$15:$N$17,6,TRUE),0)</f>
        <v>0</v>
      </c>
      <c r="AJ165" s="2">
        <f>_xlfn.IFERROR(VLOOKUP(Prioritization!M91,'Subdecision matrices'!$I$15:$O$17,7,TRUE),0)</f>
        <v>0</v>
      </c>
      <c r="AK165" s="2">
        <f>_xlfn.IFERROR(INDEX('Subdecision matrices'!$K$22:$O$24,MATCH(Prioritization!N91,'Subdecision matrices'!$J$22:$J$24,0),MATCH($AK$6,'Subdecision matrices'!$K$21:$O$21,0)),0)</f>
        <v>0</v>
      </c>
      <c r="AL165" s="2">
        <f>_xlfn.IFERROR(INDEX('Subdecision matrices'!$K$22:$O$24,MATCH(Prioritization!N91,'Subdecision matrices'!$J$22:$J$24,0),MATCH($AL$6,'Subdecision matrices'!$K$21:$O$21,0)),0)</f>
        <v>0</v>
      </c>
      <c r="AM165" s="2">
        <f>_xlfn.IFERROR(INDEX('Subdecision matrices'!$K$22:$O$24,MATCH(Prioritization!N91,'Subdecision matrices'!$J$22:$J$24,0),MATCH($AM$6,'Subdecision matrices'!$K$21:$O$21,0)),0)</f>
        <v>0</v>
      </c>
      <c r="AN165" s="2">
        <f>_xlfn.IFERROR(INDEX('Subdecision matrices'!$K$22:$O$24,MATCH(Prioritization!N91,'Subdecision matrices'!$J$22:$J$24,0),MATCH($AN$6,'Subdecision matrices'!$K$21:$O$21,0)),0)</f>
        <v>0</v>
      </c>
      <c r="AO165" s="2">
        <f>_xlfn.IFERROR(INDEX('Subdecision matrices'!$K$22:$O$24,MATCH(Prioritization!N91,'Subdecision matrices'!$J$22:$J$24,0),MATCH($AO$6,'Subdecision matrices'!$K$21:$O$21,0)),0)</f>
        <v>0</v>
      </c>
      <c r="AP165" s="2">
        <f>_xlfn.IFERROR(INDEX('Subdecision matrices'!$K$27:$O$30,MATCH(Prioritization!O91,'Subdecision matrices'!$J$27:$J$30,0),MATCH('CalcEng 2'!$AP$6,'Subdecision matrices'!$K$27:$O$27,0)),0)</f>
        <v>0</v>
      </c>
      <c r="AQ165" s="2">
        <f>_xlfn.IFERROR(INDEX('Subdecision matrices'!$K$27:$O$30,MATCH(Prioritization!O91,'Subdecision matrices'!$J$27:$J$30,0),MATCH('CalcEng 2'!$AQ$6,'Subdecision matrices'!$K$27:$O$27,0)),0)</f>
        <v>0</v>
      </c>
      <c r="AR165" s="2">
        <f>_xlfn.IFERROR(INDEX('Subdecision matrices'!$K$27:$O$30,MATCH(Prioritization!O91,'Subdecision matrices'!$J$27:$J$30,0),MATCH('CalcEng 2'!$AR$6,'Subdecision matrices'!$K$27:$O$27,0)),0)</f>
        <v>0</v>
      </c>
      <c r="AS165" s="2">
        <f>_xlfn.IFERROR(INDEX('Subdecision matrices'!$K$27:$O$30,MATCH(Prioritization!O91,'Subdecision matrices'!$J$27:$J$30,0),MATCH('CalcEng 2'!$AS$6,'Subdecision matrices'!$K$27:$O$27,0)),0)</f>
        <v>0</v>
      </c>
      <c r="AT165" s="2">
        <f>_xlfn.IFERROR(INDEX('Subdecision matrices'!$K$27:$O$30,MATCH(Prioritization!O91,'Subdecision matrices'!$J$27:$J$30,0),MATCH('CalcEng 2'!$AT$6,'Subdecision matrices'!$K$27:$O$27,0)),0)</f>
        <v>0</v>
      </c>
      <c r="AU165" s="2">
        <f>_xlfn.IFERROR(INDEX('Subdecision matrices'!$K$34:$O$36,MATCH(Prioritization!P91,'Subdecision matrices'!$J$34:$J$36,0),MATCH('CalcEng 2'!$AU$6,'Subdecision matrices'!$K$33:$O$33,0)),0)</f>
        <v>0</v>
      </c>
      <c r="AV165" s="2">
        <f>_xlfn.IFERROR(INDEX('Subdecision matrices'!$K$34:$O$36,MATCH(Prioritization!P91,'Subdecision matrices'!$J$34:$J$36,0),MATCH('CalcEng 2'!$AV$6,'Subdecision matrices'!$K$33:$O$33,0)),0)</f>
        <v>0</v>
      </c>
      <c r="AW165" s="2">
        <f>_xlfn.IFERROR(INDEX('Subdecision matrices'!$K$34:$O$36,MATCH(Prioritization!P91,'Subdecision matrices'!$J$34:$J$36,0),MATCH('CalcEng 2'!$AW$6,'Subdecision matrices'!$K$33:$O$33,0)),0)</f>
        <v>0</v>
      </c>
      <c r="AX165" s="2">
        <f>_xlfn.IFERROR(INDEX('Subdecision matrices'!$K$34:$O$36,MATCH(Prioritization!P91,'Subdecision matrices'!$J$34:$J$36,0),MATCH('CalcEng 2'!$AX$6,'Subdecision matrices'!$K$33:$O$33,0)),0)</f>
        <v>0</v>
      </c>
      <c r="AY165" s="2">
        <f>_xlfn.IFERROR(INDEX('Subdecision matrices'!$K$34:$O$36,MATCH(Prioritization!P91,'Subdecision matrices'!$J$34:$J$36,0),MATCH('CalcEng 2'!$AY$6,'Subdecision matrices'!$K$33:$O$33,0)),0)</f>
        <v>0</v>
      </c>
      <c r="AZ165" s="2"/>
      <c r="BA165" s="2"/>
      <c r="BB165" s="110">
        <f>((B165*B166)+(G165*G166)+(L165*L166)+(Q165*Q166)+(V165*V166)+(AA165*AA166)+(AF166*AF165)+(AK165*AK166)+(AP165*AP166)+(AU165*AU166))*10</f>
        <v>0</v>
      </c>
      <c r="BC165" s="110">
        <f aca="true" t="shared" si="422" ref="BC165">((C165*C166)+(H165*H166)+(M165*M166)+(R165*R166)+(W165*W166)+(AB165*AB166)+(AG166*AG165)+(AL165*AL166)+(AQ165*AQ166)+(AV165*AV166))*10</f>
        <v>0</v>
      </c>
      <c r="BD165" s="110">
        <f aca="true" t="shared" si="423" ref="BD165">((D165*D166)+(I165*I166)+(N165*N166)+(S165*S166)+(X165*X166)+(AC165*AC166)+(AH166*AH165)+(AM165*AM166)+(AR165*AR166)+(AW165*AW166))*10</f>
        <v>0</v>
      </c>
      <c r="BE165" s="110">
        <f aca="true" t="shared" si="424" ref="BE165">((E165*E166)+(J165*J166)+(O165*O166)+(T165*T166)+(Y165*Y166)+(AD165*AD166)+(AI166*AI165)+(AN165*AN166)+(AS165*AS166)+(AX165*AX166))*10</f>
        <v>0</v>
      </c>
      <c r="BF165" s="110">
        <f aca="true" t="shared" si="425" ref="BF165">((F165*F166)+(K165*K166)+(P165*P166)+(U165*U166)+(Z165*Z166)+(AE165*AE166)+(AJ166*AJ165)+(AO165*AO166)+(AT165*AT166)+(AY165*AY166))*10</f>
        <v>0</v>
      </c>
    </row>
    <row r="166" spans="1:58" ht="15.75" thickBot="1">
      <c r="A166" s="94"/>
      <c r="B166" s="5">
        <f>'Subdecision matrices'!$S$12</f>
        <v>0.1</v>
      </c>
      <c r="C166" s="5">
        <f>'Subdecision matrices'!$S$13</f>
        <v>0.1</v>
      </c>
      <c r="D166" s="5">
        <f>'Subdecision matrices'!$S$14</f>
        <v>0.1</v>
      </c>
      <c r="E166" s="5">
        <f>'Subdecision matrices'!$S$15</f>
        <v>0.1</v>
      </c>
      <c r="F166" s="5">
        <f>'Subdecision matrices'!$S$16</f>
        <v>0.1</v>
      </c>
      <c r="G166" s="5">
        <f>'Subdecision matrices'!$T$12</f>
        <v>0.1</v>
      </c>
      <c r="H166" s="5">
        <f>'Subdecision matrices'!$T$13</f>
        <v>0.1</v>
      </c>
      <c r="I166" s="5">
        <f>'Subdecision matrices'!$T$14</f>
        <v>0.1</v>
      </c>
      <c r="J166" s="5">
        <f>'Subdecision matrices'!$T$15</f>
        <v>0.1</v>
      </c>
      <c r="K166" s="5">
        <f>'Subdecision matrices'!$T$16</f>
        <v>0.1</v>
      </c>
      <c r="L166" s="5">
        <f>'Subdecision matrices'!$U$12</f>
        <v>0.05</v>
      </c>
      <c r="M166" s="5">
        <f>'Subdecision matrices'!$U$13</f>
        <v>0.05</v>
      </c>
      <c r="N166" s="5">
        <f>'Subdecision matrices'!$U$14</f>
        <v>0.05</v>
      </c>
      <c r="O166" s="5">
        <f>'Subdecision matrices'!$U$15</f>
        <v>0.05</v>
      </c>
      <c r="P166" s="5">
        <f>'Subdecision matrices'!$U$16</f>
        <v>0.05</v>
      </c>
      <c r="Q166" s="5">
        <f>'Subdecision matrices'!$V$12</f>
        <v>0.1</v>
      </c>
      <c r="R166" s="5">
        <f>'Subdecision matrices'!$V$13</f>
        <v>0.1</v>
      </c>
      <c r="S166" s="5">
        <f>'Subdecision matrices'!$V$14</f>
        <v>0.1</v>
      </c>
      <c r="T166" s="5">
        <f>'Subdecision matrices'!$V$15</f>
        <v>0.1</v>
      </c>
      <c r="U166" s="5">
        <f>'Subdecision matrices'!$V$16</f>
        <v>0.1</v>
      </c>
      <c r="V166" s="5">
        <f>'Subdecision matrices'!$W$12</f>
        <v>0.1</v>
      </c>
      <c r="W166" s="5">
        <f>'Subdecision matrices'!$W$13</f>
        <v>0.1</v>
      </c>
      <c r="X166" s="5">
        <f>'Subdecision matrices'!$W$14</f>
        <v>0.1</v>
      </c>
      <c r="Y166" s="5">
        <f>'Subdecision matrices'!$W$15</f>
        <v>0.1</v>
      </c>
      <c r="Z166" s="5">
        <f>'Subdecision matrices'!$W$16</f>
        <v>0.1</v>
      </c>
      <c r="AA166" s="5">
        <f>'Subdecision matrices'!$X$12</f>
        <v>0.05</v>
      </c>
      <c r="AB166" s="5">
        <f>'Subdecision matrices'!$X$13</f>
        <v>0.1</v>
      </c>
      <c r="AC166" s="5">
        <f>'Subdecision matrices'!$X$14</f>
        <v>0.1</v>
      </c>
      <c r="AD166" s="5">
        <f>'Subdecision matrices'!$X$15</f>
        <v>0.1</v>
      </c>
      <c r="AE166" s="5">
        <f>'Subdecision matrices'!$X$16</f>
        <v>0.1</v>
      </c>
      <c r="AF166" s="5">
        <f>'Subdecision matrices'!$Y$12</f>
        <v>0.1</v>
      </c>
      <c r="AG166" s="5">
        <f>'Subdecision matrices'!$Y$13</f>
        <v>0.1</v>
      </c>
      <c r="AH166" s="5">
        <f>'Subdecision matrices'!$Y$14</f>
        <v>0.1</v>
      </c>
      <c r="AI166" s="5">
        <f>'Subdecision matrices'!$Y$15</f>
        <v>0.05</v>
      </c>
      <c r="AJ166" s="5">
        <f>'Subdecision matrices'!$Y$16</f>
        <v>0.05</v>
      </c>
      <c r="AK166" s="5">
        <f>'Subdecision matrices'!$Z$12</f>
        <v>0.15</v>
      </c>
      <c r="AL166" s="5">
        <f>'Subdecision matrices'!$Z$13</f>
        <v>0.15</v>
      </c>
      <c r="AM166" s="5">
        <f>'Subdecision matrices'!$Z$14</f>
        <v>0.15</v>
      </c>
      <c r="AN166" s="5">
        <f>'Subdecision matrices'!$Z$15</f>
        <v>0.15</v>
      </c>
      <c r="AO166" s="5">
        <f>'Subdecision matrices'!$Z$16</f>
        <v>0.15</v>
      </c>
      <c r="AP166" s="5">
        <f>'Subdecision matrices'!$AA$12</f>
        <v>0.1</v>
      </c>
      <c r="AQ166" s="5">
        <f>'Subdecision matrices'!$AA$13</f>
        <v>0.1</v>
      </c>
      <c r="AR166" s="5">
        <f>'Subdecision matrices'!$AA$14</f>
        <v>0.1</v>
      </c>
      <c r="AS166" s="5">
        <f>'Subdecision matrices'!$AA$15</f>
        <v>0.1</v>
      </c>
      <c r="AT166" s="5">
        <f>'Subdecision matrices'!$AA$16</f>
        <v>0.15</v>
      </c>
      <c r="AU166" s="5">
        <f>'Subdecision matrices'!$AB$12</f>
        <v>0.15</v>
      </c>
      <c r="AV166" s="5">
        <f>'Subdecision matrices'!$AB$13</f>
        <v>0.1</v>
      </c>
      <c r="AW166" s="5">
        <f>'Subdecision matrices'!$AB$14</f>
        <v>0.1</v>
      </c>
      <c r="AX166" s="5">
        <f>'Subdecision matrices'!$AB$15</f>
        <v>0.15</v>
      </c>
      <c r="AY166" s="5">
        <f>'Subdecision matrices'!$AB$16</f>
        <v>0.1</v>
      </c>
      <c r="AZ166" s="3">
        <f aca="true" t="shared" si="426" ref="AZ166">SUM(L166:AY166)</f>
        <v>4</v>
      </c>
      <c r="BA166" s="3"/>
      <c r="BB166" s="111"/>
      <c r="BC166" s="111"/>
      <c r="BD166" s="111"/>
      <c r="BE166" s="111"/>
      <c r="BF166" s="111"/>
    </row>
    <row r="167" spans="1:58" ht="15">
      <c r="A167" s="94">
        <v>81</v>
      </c>
      <c r="B167" s="30">
        <f>_xlfn.IFERROR(VLOOKUP(Prioritization!G92,'Subdecision matrices'!$B$7:$C$8,2,TRUE),0)</f>
        <v>0</v>
      </c>
      <c r="C167" s="30">
        <f>_xlfn.IFERROR(VLOOKUP(Prioritization!G92,'Subdecision matrices'!$B$7:$D$8,3,TRUE),0)</f>
        <v>0</v>
      </c>
      <c r="D167" s="30">
        <f>_xlfn.IFERROR(VLOOKUP(Prioritization!G92,'Subdecision matrices'!$B$7:$E$8,4,TRUE),0)</f>
        <v>0</v>
      </c>
      <c r="E167" s="30">
        <f>_xlfn.IFERROR(VLOOKUP(Prioritization!G92,'Subdecision matrices'!$B$7:$F$8,5,TRUE),0)</f>
        <v>0</v>
      </c>
      <c r="F167" s="30">
        <f>_xlfn.IFERROR(VLOOKUP(Prioritization!G92,'Subdecision matrices'!$B$7:$G$8,6,TRUE),0)</f>
        <v>0</v>
      </c>
      <c r="G167" s="30">
        <f>VLOOKUP(Prioritization!H92,'Subdecision matrices'!$B$12:$C$19,2,TRUE)</f>
        <v>0</v>
      </c>
      <c r="H167" s="30">
        <f>VLOOKUP(Prioritization!H92,'Subdecision matrices'!$B$12:$D$19,3,TRUE)</f>
        <v>0</v>
      </c>
      <c r="I167" s="30">
        <f>VLOOKUP(Prioritization!H92,'Subdecision matrices'!$B$12:$E$19,4,TRUE)</f>
        <v>0</v>
      </c>
      <c r="J167" s="30">
        <f>VLOOKUP(Prioritization!H92,'Subdecision matrices'!$B$12:$F$19,5,TRUE)</f>
        <v>0</v>
      </c>
      <c r="K167" s="30">
        <f>VLOOKUP(Prioritization!H92,'Subdecision matrices'!$B$12:$G$19,6,TRUE)</f>
        <v>0</v>
      </c>
      <c r="L167" s="2">
        <f>_xlfn.IFERROR(INDEX('Subdecision matrices'!$C$23:$G$27,MATCH(Prioritization!I92,'Subdecision matrices'!$B$23:$B$27,0),MATCH('CalcEng 2'!$L$6,'Subdecision matrices'!$C$22:$G$22,0)),0)</f>
        <v>0</v>
      </c>
      <c r="M167" s="2">
        <f>_xlfn.IFERROR(INDEX('Subdecision matrices'!$C$23:$G$27,MATCH(Prioritization!I92,'Subdecision matrices'!$B$23:$B$27,0),MATCH('CalcEng 2'!$M$6,'Subdecision matrices'!$C$30:$G$30,0)),0)</f>
        <v>0</v>
      </c>
      <c r="N167" s="2">
        <f>_xlfn.IFERROR(INDEX('Subdecision matrices'!$C$23:$G$27,MATCH(Prioritization!I92,'Subdecision matrices'!$B$23:$B$27,0),MATCH('CalcEng 2'!$N$6,'Subdecision matrices'!$C$22:$G$22,0)),0)</f>
        <v>0</v>
      </c>
      <c r="O167" s="2">
        <f>_xlfn.IFERROR(INDEX('Subdecision matrices'!$C$23:$G$27,MATCH(Prioritization!I92,'Subdecision matrices'!$B$23:$B$27,0),MATCH('CalcEng 2'!$O$6,'Subdecision matrices'!$C$22:$G$22,0)),0)</f>
        <v>0</v>
      </c>
      <c r="P167" s="2">
        <f>_xlfn.IFERROR(INDEX('Subdecision matrices'!$C$23:$G$27,MATCH(Prioritization!I92,'Subdecision matrices'!$B$23:$B$27,0),MATCH('CalcEng 2'!$P$6,'Subdecision matrices'!$C$22:$G$22,0)),0)</f>
        <v>0</v>
      </c>
      <c r="Q167" s="2">
        <f>_xlfn.IFERROR(INDEX('Subdecision matrices'!$C$31:$G$33,MATCH(Prioritization!J92,'Subdecision matrices'!$B$31:$B$33,0),MATCH('CalcEng 2'!$Q$6,'Subdecision matrices'!$C$30:$G$30,0)),0)</f>
        <v>0</v>
      </c>
      <c r="R167" s="2">
        <f>_xlfn.IFERROR(INDEX('Subdecision matrices'!$C$31:$G$33,MATCH(Prioritization!J92,'Subdecision matrices'!$B$31:$B$33,0),MATCH('CalcEng 2'!$R$6,'Subdecision matrices'!$C$30:$G$30,0)),0)</f>
        <v>0</v>
      </c>
      <c r="S167" s="2">
        <f>_xlfn.IFERROR(INDEX('Subdecision matrices'!$C$31:$G$33,MATCH(Prioritization!J92,'Subdecision matrices'!$B$31:$B$33,0),MATCH('CalcEng 2'!$S$6,'Subdecision matrices'!$C$30:$G$30,0)),0)</f>
        <v>0</v>
      </c>
      <c r="T167" s="2">
        <f>_xlfn.IFERROR(INDEX('Subdecision matrices'!$C$31:$G$33,MATCH(Prioritization!J92,'Subdecision matrices'!$B$31:$B$33,0),MATCH('CalcEng 2'!$T$6,'Subdecision matrices'!$C$30:$G$30,0)),0)</f>
        <v>0</v>
      </c>
      <c r="U167" s="2">
        <f>_xlfn.IFERROR(INDEX('Subdecision matrices'!$C$31:$G$33,MATCH(Prioritization!J92,'Subdecision matrices'!$B$31:$B$33,0),MATCH('CalcEng 2'!$U$6,'Subdecision matrices'!$C$30:$G$30,0)),0)</f>
        <v>0</v>
      </c>
      <c r="V167" s="2">
        <f>_xlfn.IFERROR(VLOOKUP(Prioritization!K92,'Subdecision matrices'!$A$37:$C$41,3,TRUE),0)</f>
        <v>0</v>
      </c>
      <c r="W167" s="2">
        <f>_xlfn.IFERROR(VLOOKUP(Prioritization!K92,'Subdecision matrices'!$A$37:$D$41,4),0)</f>
        <v>0</v>
      </c>
      <c r="X167" s="2">
        <f>_xlfn.IFERROR(VLOOKUP(Prioritization!K92,'Subdecision matrices'!$A$37:$E$41,5),0)</f>
        <v>0</v>
      </c>
      <c r="Y167" s="2">
        <f>_xlfn.IFERROR(VLOOKUP(Prioritization!K92,'Subdecision matrices'!$A$37:$F$41,6),0)</f>
        <v>0</v>
      </c>
      <c r="Z167" s="2">
        <f>_xlfn.IFERROR(VLOOKUP(Prioritization!K92,'Subdecision matrices'!$A$37:$G$41,7),0)</f>
        <v>0</v>
      </c>
      <c r="AA167" s="2">
        <f>_xlfn.IFERROR(INDEX('Subdecision matrices'!$K$8:$O$11,MATCH(Prioritization!L92,'Subdecision matrices'!$J$8:$J$11,0),MATCH('CalcEng 2'!$AA$6,'Subdecision matrices'!$K$7:$O$7,0)),0)</f>
        <v>0</v>
      </c>
      <c r="AB167" s="2">
        <f>_xlfn.IFERROR(INDEX('Subdecision matrices'!$K$8:$O$11,MATCH(Prioritization!L92,'Subdecision matrices'!$J$8:$J$11,0),MATCH('CalcEng 2'!$AB$6,'Subdecision matrices'!$K$7:$O$7,0)),0)</f>
        <v>0</v>
      </c>
      <c r="AC167" s="2">
        <f>_xlfn.IFERROR(INDEX('Subdecision matrices'!$K$8:$O$11,MATCH(Prioritization!L92,'Subdecision matrices'!$J$8:$J$11,0),MATCH('CalcEng 2'!$AC$6,'Subdecision matrices'!$K$7:$O$7,0)),0)</f>
        <v>0</v>
      </c>
      <c r="AD167" s="2">
        <f>_xlfn.IFERROR(INDEX('Subdecision matrices'!$K$8:$O$11,MATCH(Prioritization!L92,'Subdecision matrices'!$J$8:$J$11,0),MATCH('CalcEng 2'!$AD$6,'Subdecision matrices'!$K$7:$O$7,0)),0)</f>
        <v>0</v>
      </c>
      <c r="AE167" s="2">
        <f>_xlfn.IFERROR(INDEX('Subdecision matrices'!$K$8:$O$11,MATCH(Prioritization!L92,'Subdecision matrices'!$J$8:$J$11,0),MATCH('CalcEng 2'!$AE$6,'Subdecision matrices'!$K$7:$O$7,0)),0)</f>
        <v>0</v>
      </c>
      <c r="AF167" s="2">
        <f>_xlfn.IFERROR(VLOOKUP(Prioritization!M92,'Subdecision matrices'!$I$15:$K$17,3,TRUE),0)</f>
        <v>0</v>
      </c>
      <c r="AG167" s="2">
        <f>_xlfn.IFERROR(VLOOKUP(Prioritization!M92,'Subdecision matrices'!$I$15:$L$17,4,TRUE),0)</f>
        <v>0</v>
      </c>
      <c r="AH167" s="2">
        <f>_xlfn.IFERROR(VLOOKUP(Prioritization!M92,'Subdecision matrices'!$I$15:$M$17,5,TRUE),0)</f>
        <v>0</v>
      </c>
      <c r="AI167" s="2">
        <f>_xlfn.IFERROR(VLOOKUP(Prioritization!M92,'Subdecision matrices'!$I$15:$N$17,6,TRUE),0)</f>
        <v>0</v>
      </c>
      <c r="AJ167" s="2">
        <f>_xlfn.IFERROR(VLOOKUP(Prioritization!M92,'Subdecision matrices'!$I$15:$O$17,7,TRUE),0)</f>
        <v>0</v>
      </c>
      <c r="AK167" s="2">
        <f>_xlfn.IFERROR(INDEX('Subdecision matrices'!$K$22:$O$24,MATCH(Prioritization!N92,'Subdecision matrices'!$J$22:$J$24,0),MATCH($AK$6,'Subdecision matrices'!$K$21:$O$21,0)),0)</f>
        <v>0</v>
      </c>
      <c r="AL167" s="2">
        <f>_xlfn.IFERROR(INDEX('Subdecision matrices'!$K$22:$O$24,MATCH(Prioritization!N92,'Subdecision matrices'!$J$22:$J$24,0),MATCH($AL$6,'Subdecision matrices'!$K$21:$O$21,0)),0)</f>
        <v>0</v>
      </c>
      <c r="AM167" s="2">
        <f>_xlfn.IFERROR(INDEX('Subdecision matrices'!$K$22:$O$24,MATCH(Prioritization!N92,'Subdecision matrices'!$J$22:$J$24,0),MATCH($AM$6,'Subdecision matrices'!$K$21:$O$21,0)),0)</f>
        <v>0</v>
      </c>
      <c r="AN167" s="2">
        <f>_xlfn.IFERROR(INDEX('Subdecision matrices'!$K$22:$O$24,MATCH(Prioritization!N92,'Subdecision matrices'!$J$22:$J$24,0),MATCH($AN$6,'Subdecision matrices'!$K$21:$O$21,0)),0)</f>
        <v>0</v>
      </c>
      <c r="AO167" s="2">
        <f>_xlfn.IFERROR(INDEX('Subdecision matrices'!$K$22:$O$24,MATCH(Prioritization!N92,'Subdecision matrices'!$J$22:$J$24,0),MATCH($AO$6,'Subdecision matrices'!$K$21:$O$21,0)),0)</f>
        <v>0</v>
      </c>
      <c r="AP167" s="2">
        <f>_xlfn.IFERROR(INDEX('Subdecision matrices'!$K$27:$O$30,MATCH(Prioritization!O92,'Subdecision matrices'!$J$27:$J$30,0),MATCH('CalcEng 2'!$AP$6,'Subdecision matrices'!$K$27:$O$27,0)),0)</f>
        <v>0</v>
      </c>
      <c r="AQ167" s="2">
        <f>_xlfn.IFERROR(INDEX('Subdecision matrices'!$K$27:$O$30,MATCH(Prioritization!O92,'Subdecision matrices'!$J$27:$J$30,0),MATCH('CalcEng 2'!$AQ$6,'Subdecision matrices'!$K$27:$O$27,0)),0)</f>
        <v>0</v>
      </c>
      <c r="AR167" s="2">
        <f>_xlfn.IFERROR(INDEX('Subdecision matrices'!$K$27:$O$30,MATCH(Prioritization!O92,'Subdecision matrices'!$J$27:$J$30,0),MATCH('CalcEng 2'!$AR$6,'Subdecision matrices'!$K$27:$O$27,0)),0)</f>
        <v>0</v>
      </c>
      <c r="AS167" s="2">
        <f>_xlfn.IFERROR(INDEX('Subdecision matrices'!$K$27:$O$30,MATCH(Prioritization!O92,'Subdecision matrices'!$J$27:$J$30,0),MATCH('CalcEng 2'!$AS$6,'Subdecision matrices'!$K$27:$O$27,0)),0)</f>
        <v>0</v>
      </c>
      <c r="AT167" s="2">
        <f>_xlfn.IFERROR(INDEX('Subdecision matrices'!$K$27:$O$30,MATCH(Prioritization!O92,'Subdecision matrices'!$J$27:$J$30,0),MATCH('CalcEng 2'!$AT$6,'Subdecision matrices'!$K$27:$O$27,0)),0)</f>
        <v>0</v>
      </c>
      <c r="AU167" s="2">
        <f>_xlfn.IFERROR(INDEX('Subdecision matrices'!$K$34:$O$36,MATCH(Prioritization!P92,'Subdecision matrices'!$J$34:$J$36,0),MATCH('CalcEng 2'!$AU$6,'Subdecision matrices'!$K$33:$O$33,0)),0)</f>
        <v>0</v>
      </c>
      <c r="AV167" s="2">
        <f>_xlfn.IFERROR(INDEX('Subdecision matrices'!$K$34:$O$36,MATCH(Prioritization!P92,'Subdecision matrices'!$J$34:$J$36,0),MATCH('CalcEng 2'!$AV$6,'Subdecision matrices'!$K$33:$O$33,0)),0)</f>
        <v>0</v>
      </c>
      <c r="AW167" s="2">
        <f>_xlfn.IFERROR(INDEX('Subdecision matrices'!$K$34:$O$36,MATCH(Prioritization!P92,'Subdecision matrices'!$J$34:$J$36,0),MATCH('CalcEng 2'!$AW$6,'Subdecision matrices'!$K$33:$O$33,0)),0)</f>
        <v>0</v>
      </c>
      <c r="AX167" s="2">
        <f>_xlfn.IFERROR(INDEX('Subdecision matrices'!$K$34:$O$36,MATCH(Prioritization!P92,'Subdecision matrices'!$J$34:$J$36,0),MATCH('CalcEng 2'!$AX$6,'Subdecision matrices'!$K$33:$O$33,0)),0)</f>
        <v>0</v>
      </c>
      <c r="AY167" s="2">
        <f>_xlfn.IFERROR(INDEX('Subdecision matrices'!$K$34:$O$36,MATCH(Prioritization!P92,'Subdecision matrices'!$J$34:$J$36,0),MATCH('CalcEng 2'!$AY$6,'Subdecision matrices'!$K$33:$O$33,0)),0)</f>
        <v>0</v>
      </c>
      <c r="AZ167" s="2"/>
      <c r="BA167" s="2"/>
      <c r="BB167" s="110">
        <f>((B167*B168)+(G167*G168)+(L167*L168)+(Q167*Q168)+(V167*V168)+(AA167*AA168)+(AF168*AF167)+(AK167*AK168)+(AP167*AP168)+(AU167*AU168))*10</f>
        <v>0</v>
      </c>
      <c r="BC167" s="110">
        <f aca="true" t="shared" si="427" ref="BC167">((C167*C168)+(H167*H168)+(M167*M168)+(R167*R168)+(W167*W168)+(AB167*AB168)+(AG168*AG167)+(AL167*AL168)+(AQ167*AQ168)+(AV167*AV168))*10</f>
        <v>0</v>
      </c>
      <c r="BD167" s="110">
        <f aca="true" t="shared" si="428" ref="BD167">((D167*D168)+(I167*I168)+(N167*N168)+(S167*S168)+(X167*X168)+(AC167*AC168)+(AH168*AH167)+(AM167*AM168)+(AR167*AR168)+(AW167*AW168))*10</f>
        <v>0</v>
      </c>
      <c r="BE167" s="110">
        <f aca="true" t="shared" si="429" ref="BE167">((E167*E168)+(J167*J168)+(O167*O168)+(T167*T168)+(Y167*Y168)+(AD167*AD168)+(AI168*AI167)+(AN167*AN168)+(AS167*AS168)+(AX167*AX168))*10</f>
        <v>0</v>
      </c>
      <c r="BF167" s="110">
        <f aca="true" t="shared" si="430" ref="BF167">((F167*F168)+(K167*K168)+(P167*P168)+(U167*U168)+(Z167*Z168)+(AE167*AE168)+(AJ168*AJ167)+(AO167*AO168)+(AT167*AT168)+(AY167*AY168))*10</f>
        <v>0</v>
      </c>
    </row>
    <row r="168" spans="1:58" ht="15.75" thickBot="1">
      <c r="A168" s="94"/>
      <c r="B168" s="5">
        <f>'Subdecision matrices'!$S$12</f>
        <v>0.1</v>
      </c>
      <c r="C168" s="5">
        <f>'Subdecision matrices'!$S$13</f>
        <v>0.1</v>
      </c>
      <c r="D168" s="5">
        <f>'Subdecision matrices'!$S$14</f>
        <v>0.1</v>
      </c>
      <c r="E168" s="5">
        <f>'Subdecision matrices'!$S$15</f>
        <v>0.1</v>
      </c>
      <c r="F168" s="5">
        <f>'Subdecision matrices'!$S$16</f>
        <v>0.1</v>
      </c>
      <c r="G168" s="5">
        <f>'Subdecision matrices'!$T$12</f>
        <v>0.1</v>
      </c>
      <c r="H168" s="5">
        <f>'Subdecision matrices'!$T$13</f>
        <v>0.1</v>
      </c>
      <c r="I168" s="5">
        <f>'Subdecision matrices'!$T$14</f>
        <v>0.1</v>
      </c>
      <c r="J168" s="5">
        <f>'Subdecision matrices'!$T$15</f>
        <v>0.1</v>
      </c>
      <c r="K168" s="5">
        <f>'Subdecision matrices'!$T$16</f>
        <v>0.1</v>
      </c>
      <c r="L168" s="5">
        <f>'Subdecision matrices'!$U$12</f>
        <v>0.05</v>
      </c>
      <c r="M168" s="5">
        <f>'Subdecision matrices'!$U$13</f>
        <v>0.05</v>
      </c>
      <c r="N168" s="5">
        <f>'Subdecision matrices'!$U$14</f>
        <v>0.05</v>
      </c>
      <c r="O168" s="5">
        <f>'Subdecision matrices'!$U$15</f>
        <v>0.05</v>
      </c>
      <c r="P168" s="5">
        <f>'Subdecision matrices'!$U$16</f>
        <v>0.05</v>
      </c>
      <c r="Q168" s="5">
        <f>'Subdecision matrices'!$V$12</f>
        <v>0.1</v>
      </c>
      <c r="R168" s="5">
        <f>'Subdecision matrices'!$V$13</f>
        <v>0.1</v>
      </c>
      <c r="S168" s="5">
        <f>'Subdecision matrices'!$V$14</f>
        <v>0.1</v>
      </c>
      <c r="T168" s="5">
        <f>'Subdecision matrices'!$V$15</f>
        <v>0.1</v>
      </c>
      <c r="U168" s="5">
        <f>'Subdecision matrices'!$V$16</f>
        <v>0.1</v>
      </c>
      <c r="V168" s="5">
        <f>'Subdecision matrices'!$W$12</f>
        <v>0.1</v>
      </c>
      <c r="W168" s="5">
        <f>'Subdecision matrices'!$W$13</f>
        <v>0.1</v>
      </c>
      <c r="X168" s="5">
        <f>'Subdecision matrices'!$W$14</f>
        <v>0.1</v>
      </c>
      <c r="Y168" s="5">
        <f>'Subdecision matrices'!$W$15</f>
        <v>0.1</v>
      </c>
      <c r="Z168" s="5">
        <f>'Subdecision matrices'!$W$16</f>
        <v>0.1</v>
      </c>
      <c r="AA168" s="5">
        <f>'Subdecision matrices'!$X$12</f>
        <v>0.05</v>
      </c>
      <c r="AB168" s="5">
        <f>'Subdecision matrices'!$X$13</f>
        <v>0.1</v>
      </c>
      <c r="AC168" s="5">
        <f>'Subdecision matrices'!$X$14</f>
        <v>0.1</v>
      </c>
      <c r="AD168" s="5">
        <f>'Subdecision matrices'!$X$15</f>
        <v>0.1</v>
      </c>
      <c r="AE168" s="5">
        <f>'Subdecision matrices'!$X$16</f>
        <v>0.1</v>
      </c>
      <c r="AF168" s="5">
        <f>'Subdecision matrices'!$Y$12</f>
        <v>0.1</v>
      </c>
      <c r="AG168" s="5">
        <f>'Subdecision matrices'!$Y$13</f>
        <v>0.1</v>
      </c>
      <c r="AH168" s="5">
        <f>'Subdecision matrices'!$Y$14</f>
        <v>0.1</v>
      </c>
      <c r="AI168" s="5">
        <f>'Subdecision matrices'!$Y$15</f>
        <v>0.05</v>
      </c>
      <c r="AJ168" s="5">
        <f>'Subdecision matrices'!$Y$16</f>
        <v>0.05</v>
      </c>
      <c r="AK168" s="5">
        <f>'Subdecision matrices'!$Z$12</f>
        <v>0.15</v>
      </c>
      <c r="AL168" s="5">
        <f>'Subdecision matrices'!$Z$13</f>
        <v>0.15</v>
      </c>
      <c r="AM168" s="5">
        <f>'Subdecision matrices'!$Z$14</f>
        <v>0.15</v>
      </c>
      <c r="AN168" s="5">
        <f>'Subdecision matrices'!$Z$15</f>
        <v>0.15</v>
      </c>
      <c r="AO168" s="5">
        <f>'Subdecision matrices'!$Z$16</f>
        <v>0.15</v>
      </c>
      <c r="AP168" s="5">
        <f>'Subdecision matrices'!$AA$12</f>
        <v>0.1</v>
      </c>
      <c r="AQ168" s="5">
        <f>'Subdecision matrices'!$AA$13</f>
        <v>0.1</v>
      </c>
      <c r="AR168" s="5">
        <f>'Subdecision matrices'!$AA$14</f>
        <v>0.1</v>
      </c>
      <c r="AS168" s="5">
        <f>'Subdecision matrices'!$AA$15</f>
        <v>0.1</v>
      </c>
      <c r="AT168" s="5">
        <f>'Subdecision matrices'!$AA$16</f>
        <v>0.15</v>
      </c>
      <c r="AU168" s="5">
        <f>'Subdecision matrices'!$AB$12</f>
        <v>0.15</v>
      </c>
      <c r="AV168" s="5">
        <f>'Subdecision matrices'!$AB$13</f>
        <v>0.1</v>
      </c>
      <c r="AW168" s="5">
        <f>'Subdecision matrices'!$AB$14</f>
        <v>0.1</v>
      </c>
      <c r="AX168" s="5">
        <f>'Subdecision matrices'!$AB$15</f>
        <v>0.15</v>
      </c>
      <c r="AY168" s="5">
        <f>'Subdecision matrices'!$AB$16</f>
        <v>0.1</v>
      </c>
      <c r="AZ168" s="3">
        <f aca="true" t="shared" si="431" ref="AZ168">SUM(L168:AY168)</f>
        <v>4</v>
      </c>
      <c r="BA168" s="3"/>
      <c r="BB168" s="111"/>
      <c r="BC168" s="111"/>
      <c r="BD168" s="111"/>
      <c r="BE168" s="111"/>
      <c r="BF168" s="111"/>
    </row>
    <row r="169" spans="1:58" ht="15">
      <c r="A169" s="94">
        <v>82</v>
      </c>
      <c r="B169" s="30">
        <f>_xlfn.IFERROR(VLOOKUP(Prioritization!G93,'Subdecision matrices'!$B$7:$C$8,2,TRUE),0)</f>
        <v>0</v>
      </c>
      <c r="C169" s="30">
        <f>_xlfn.IFERROR(VLOOKUP(Prioritization!G93,'Subdecision matrices'!$B$7:$D$8,3,TRUE),0)</f>
        <v>0</v>
      </c>
      <c r="D169" s="30">
        <f>_xlfn.IFERROR(VLOOKUP(Prioritization!G93,'Subdecision matrices'!$B$7:$E$8,4,TRUE),0)</f>
        <v>0</v>
      </c>
      <c r="E169" s="30">
        <f>_xlfn.IFERROR(VLOOKUP(Prioritization!G93,'Subdecision matrices'!$B$7:$F$8,5,TRUE),0)</f>
        <v>0</v>
      </c>
      <c r="F169" s="30">
        <f>_xlfn.IFERROR(VLOOKUP(Prioritization!G93,'Subdecision matrices'!$B$7:$G$8,6,TRUE),0)</f>
        <v>0</v>
      </c>
      <c r="G169" s="30">
        <f>VLOOKUP(Prioritization!H93,'Subdecision matrices'!$B$12:$C$19,2,TRUE)</f>
        <v>0</v>
      </c>
      <c r="H169" s="30">
        <f>VLOOKUP(Prioritization!H93,'Subdecision matrices'!$B$12:$D$19,3,TRUE)</f>
        <v>0</v>
      </c>
      <c r="I169" s="30">
        <f>VLOOKUP(Prioritization!H93,'Subdecision matrices'!$B$12:$E$19,4,TRUE)</f>
        <v>0</v>
      </c>
      <c r="J169" s="30">
        <f>VLOOKUP(Prioritization!H93,'Subdecision matrices'!$B$12:$F$19,5,TRUE)</f>
        <v>0</v>
      </c>
      <c r="K169" s="30">
        <f>VLOOKUP(Prioritization!H93,'Subdecision matrices'!$B$12:$G$19,6,TRUE)</f>
        <v>0</v>
      </c>
      <c r="L169" s="2">
        <f>_xlfn.IFERROR(INDEX('Subdecision matrices'!$C$23:$G$27,MATCH(Prioritization!I93,'Subdecision matrices'!$B$23:$B$27,0),MATCH('CalcEng 2'!$L$6,'Subdecision matrices'!$C$22:$G$22,0)),0)</f>
        <v>0</v>
      </c>
      <c r="M169" s="2">
        <f>_xlfn.IFERROR(INDEX('Subdecision matrices'!$C$23:$G$27,MATCH(Prioritization!I93,'Subdecision matrices'!$B$23:$B$27,0),MATCH('CalcEng 2'!$M$6,'Subdecision matrices'!$C$30:$G$30,0)),0)</f>
        <v>0</v>
      </c>
      <c r="N169" s="2">
        <f>_xlfn.IFERROR(INDEX('Subdecision matrices'!$C$23:$G$27,MATCH(Prioritization!I93,'Subdecision matrices'!$B$23:$B$27,0),MATCH('CalcEng 2'!$N$6,'Subdecision matrices'!$C$22:$G$22,0)),0)</f>
        <v>0</v>
      </c>
      <c r="O169" s="2">
        <f>_xlfn.IFERROR(INDEX('Subdecision matrices'!$C$23:$G$27,MATCH(Prioritization!I93,'Subdecision matrices'!$B$23:$B$27,0),MATCH('CalcEng 2'!$O$6,'Subdecision matrices'!$C$22:$G$22,0)),0)</f>
        <v>0</v>
      </c>
      <c r="P169" s="2">
        <f>_xlfn.IFERROR(INDEX('Subdecision matrices'!$C$23:$G$27,MATCH(Prioritization!I93,'Subdecision matrices'!$B$23:$B$27,0),MATCH('CalcEng 2'!$P$6,'Subdecision matrices'!$C$22:$G$22,0)),0)</f>
        <v>0</v>
      </c>
      <c r="Q169" s="2">
        <f>_xlfn.IFERROR(INDEX('Subdecision matrices'!$C$31:$G$33,MATCH(Prioritization!J93,'Subdecision matrices'!$B$31:$B$33,0),MATCH('CalcEng 2'!$Q$6,'Subdecision matrices'!$C$30:$G$30,0)),0)</f>
        <v>0</v>
      </c>
      <c r="R169" s="2">
        <f>_xlfn.IFERROR(INDEX('Subdecision matrices'!$C$31:$G$33,MATCH(Prioritization!J93,'Subdecision matrices'!$B$31:$B$33,0),MATCH('CalcEng 2'!$R$6,'Subdecision matrices'!$C$30:$G$30,0)),0)</f>
        <v>0</v>
      </c>
      <c r="S169" s="2">
        <f>_xlfn.IFERROR(INDEX('Subdecision matrices'!$C$31:$G$33,MATCH(Prioritization!J93,'Subdecision matrices'!$B$31:$B$33,0),MATCH('CalcEng 2'!$S$6,'Subdecision matrices'!$C$30:$G$30,0)),0)</f>
        <v>0</v>
      </c>
      <c r="T169" s="2">
        <f>_xlfn.IFERROR(INDEX('Subdecision matrices'!$C$31:$G$33,MATCH(Prioritization!J93,'Subdecision matrices'!$B$31:$B$33,0),MATCH('CalcEng 2'!$T$6,'Subdecision matrices'!$C$30:$G$30,0)),0)</f>
        <v>0</v>
      </c>
      <c r="U169" s="2">
        <f>_xlfn.IFERROR(INDEX('Subdecision matrices'!$C$31:$G$33,MATCH(Prioritization!J93,'Subdecision matrices'!$B$31:$B$33,0),MATCH('CalcEng 2'!$U$6,'Subdecision matrices'!$C$30:$G$30,0)),0)</f>
        <v>0</v>
      </c>
      <c r="V169" s="2">
        <f>_xlfn.IFERROR(VLOOKUP(Prioritization!K93,'Subdecision matrices'!$A$37:$C$41,3,TRUE),0)</f>
        <v>0</v>
      </c>
      <c r="W169" s="2">
        <f>_xlfn.IFERROR(VLOOKUP(Prioritization!K93,'Subdecision matrices'!$A$37:$D$41,4),0)</f>
        <v>0</v>
      </c>
      <c r="X169" s="2">
        <f>_xlfn.IFERROR(VLOOKUP(Prioritization!K93,'Subdecision matrices'!$A$37:$E$41,5),0)</f>
        <v>0</v>
      </c>
      <c r="Y169" s="2">
        <f>_xlfn.IFERROR(VLOOKUP(Prioritization!K93,'Subdecision matrices'!$A$37:$F$41,6),0)</f>
        <v>0</v>
      </c>
      <c r="Z169" s="2">
        <f>_xlfn.IFERROR(VLOOKUP(Prioritization!K93,'Subdecision matrices'!$A$37:$G$41,7),0)</f>
        <v>0</v>
      </c>
      <c r="AA169" s="2">
        <f>_xlfn.IFERROR(INDEX('Subdecision matrices'!$K$8:$O$11,MATCH(Prioritization!L93,'Subdecision matrices'!$J$8:$J$11,0),MATCH('CalcEng 2'!$AA$6,'Subdecision matrices'!$K$7:$O$7,0)),0)</f>
        <v>0</v>
      </c>
      <c r="AB169" s="2">
        <f>_xlfn.IFERROR(INDEX('Subdecision matrices'!$K$8:$O$11,MATCH(Prioritization!L93,'Subdecision matrices'!$J$8:$J$11,0),MATCH('CalcEng 2'!$AB$6,'Subdecision matrices'!$K$7:$O$7,0)),0)</f>
        <v>0</v>
      </c>
      <c r="AC169" s="2">
        <f>_xlfn.IFERROR(INDEX('Subdecision matrices'!$K$8:$O$11,MATCH(Prioritization!L93,'Subdecision matrices'!$J$8:$J$11,0),MATCH('CalcEng 2'!$AC$6,'Subdecision matrices'!$K$7:$O$7,0)),0)</f>
        <v>0</v>
      </c>
      <c r="AD169" s="2">
        <f>_xlfn.IFERROR(INDEX('Subdecision matrices'!$K$8:$O$11,MATCH(Prioritization!L93,'Subdecision matrices'!$J$8:$J$11,0),MATCH('CalcEng 2'!$AD$6,'Subdecision matrices'!$K$7:$O$7,0)),0)</f>
        <v>0</v>
      </c>
      <c r="AE169" s="2">
        <f>_xlfn.IFERROR(INDEX('Subdecision matrices'!$K$8:$O$11,MATCH(Prioritization!L93,'Subdecision matrices'!$J$8:$J$11,0),MATCH('CalcEng 2'!$AE$6,'Subdecision matrices'!$K$7:$O$7,0)),0)</f>
        <v>0</v>
      </c>
      <c r="AF169" s="2">
        <f>_xlfn.IFERROR(VLOOKUP(Prioritization!M93,'Subdecision matrices'!$I$15:$K$17,3,TRUE),0)</f>
        <v>0</v>
      </c>
      <c r="AG169" s="2">
        <f>_xlfn.IFERROR(VLOOKUP(Prioritization!M93,'Subdecision matrices'!$I$15:$L$17,4,TRUE),0)</f>
        <v>0</v>
      </c>
      <c r="AH169" s="2">
        <f>_xlfn.IFERROR(VLOOKUP(Prioritization!M93,'Subdecision matrices'!$I$15:$M$17,5,TRUE),0)</f>
        <v>0</v>
      </c>
      <c r="AI169" s="2">
        <f>_xlfn.IFERROR(VLOOKUP(Prioritization!M93,'Subdecision matrices'!$I$15:$N$17,6,TRUE),0)</f>
        <v>0</v>
      </c>
      <c r="AJ169" s="2">
        <f>_xlfn.IFERROR(VLOOKUP(Prioritization!M93,'Subdecision matrices'!$I$15:$O$17,7,TRUE),0)</f>
        <v>0</v>
      </c>
      <c r="AK169" s="2">
        <f>_xlfn.IFERROR(INDEX('Subdecision matrices'!$K$22:$O$24,MATCH(Prioritization!N93,'Subdecision matrices'!$J$22:$J$24,0),MATCH($AK$6,'Subdecision matrices'!$K$21:$O$21,0)),0)</f>
        <v>0</v>
      </c>
      <c r="AL169" s="2">
        <f>_xlfn.IFERROR(INDEX('Subdecision matrices'!$K$22:$O$24,MATCH(Prioritization!N93,'Subdecision matrices'!$J$22:$J$24,0),MATCH($AL$6,'Subdecision matrices'!$K$21:$O$21,0)),0)</f>
        <v>0</v>
      </c>
      <c r="AM169" s="2">
        <f>_xlfn.IFERROR(INDEX('Subdecision matrices'!$K$22:$O$24,MATCH(Prioritization!N93,'Subdecision matrices'!$J$22:$J$24,0),MATCH($AM$6,'Subdecision matrices'!$K$21:$O$21,0)),0)</f>
        <v>0</v>
      </c>
      <c r="AN169" s="2">
        <f>_xlfn.IFERROR(INDEX('Subdecision matrices'!$K$22:$O$24,MATCH(Prioritization!N93,'Subdecision matrices'!$J$22:$J$24,0),MATCH($AN$6,'Subdecision matrices'!$K$21:$O$21,0)),0)</f>
        <v>0</v>
      </c>
      <c r="AO169" s="2">
        <f>_xlfn.IFERROR(INDEX('Subdecision matrices'!$K$22:$O$24,MATCH(Prioritization!N93,'Subdecision matrices'!$J$22:$J$24,0),MATCH($AO$6,'Subdecision matrices'!$K$21:$O$21,0)),0)</f>
        <v>0</v>
      </c>
      <c r="AP169" s="2">
        <f>_xlfn.IFERROR(INDEX('Subdecision matrices'!$K$27:$O$30,MATCH(Prioritization!O93,'Subdecision matrices'!$J$27:$J$30,0),MATCH('CalcEng 2'!$AP$6,'Subdecision matrices'!$K$27:$O$27,0)),0)</f>
        <v>0</v>
      </c>
      <c r="AQ169" s="2">
        <f>_xlfn.IFERROR(INDEX('Subdecision matrices'!$K$27:$O$30,MATCH(Prioritization!O93,'Subdecision matrices'!$J$27:$J$30,0),MATCH('CalcEng 2'!$AQ$6,'Subdecision matrices'!$K$27:$O$27,0)),0)</f>
        <v>0</v>
      </c>
      <c r="AR169" s="2">
        <f>_xlfn.IFERROR(INDEX('Subdecision matrices'!$K$27:$O$30,MATCH(Prioritization!O93,'Subdecision matrices'!$J$27:$J$30,0),MATCH('CalcEng 2'!$AR$6,'Subdecision matrices'!$K$27:$O$27,0)),0)</f>
        <v>0</v>
      </c>
      <c r="AS169" s="2">
        <f>_xlfn.IFERROR(INDEX('Subdecision matrices'!$K$27:$O$30,MATCH(Prioritization!O93,'Subdecision matrices'!$J$27:$J$30,0),MATCH('CalcEng 2'!$AS$6,'Subdecision matrices'!$K$27:$O$27,0)),0)</f>
        <v>0</v>
      </c>
      <c r="AT169" s="2">
        <f>_xlfn.IFERROR(INDEX('Subdecision matrices'!$K$27:$O$30,MATCH(Prioritization!O93,'Subdecision matrices'!$J$27:$J$30,0),MATCH('CalcEng 2'!$AT$6,'Subdecision matrices'!$K$27:$O$27,0)),0)</f>
        <v>0</v>
      </c>
      <c r="AU169" s="2">
        <f>_xlfn.IFERROR(INDEX('Subdecision matrices'!$K$34:$O$36,MATCH(Prioritization!P93,'Subdecision matrices'!$J$34:$J$36,0),MATCH('CalcEng 2'!$AU$6,'Subdecision matrices'!$K$33:$O$33,0)),0)</f>
        <v>0</v>
      </c>
      <c r="AV169" s="2">
        <f>_xlfn.IFERROR(INDEX('Subdecision matrices'!$K$34:$O$36,MATCH(Prioritization!P93,'Subdecision matrices'!$J$34:$J$36,0),MATCH('CalcEng 2'!$AV$6,'Subdecision matrices'!$K$33:$O$33,0)),0)</f>
        <v>0</v>
      </c>
      <c r="AW169" s="2">
        <f>_xlfn.IFERROR(INDEX('Subdecision matrices'!$K$34:$O$36,MATCH(Prioritization!P93,'Subdecision matrices'!$J$34:$J$36,0),MATCH('CalcEng 2'!$AW$6,'Subdecision matrices'!$K$33:$O$33,0)),0)</f>
        <v>0</v>
      </c>
      <c r="AX169" s="2">
        <f>_xlfn.IFERROR(INDEX('Subdecision matrices'!$K$34:$O$36,MATCH(Prioritization!P93,'Subdecision matrices'!$J$34:$J$36,0),MATCH('CalcEng 2'!$AX$6,'Subdecision matrices'!$K$33:$O$33,0)),0)</f>
        <v>0</v>
      </c>
      <c r="AY169" s="2">
        <f>_xlfn.IFERROR(INDEX('Subdecision matrices'!$K$34:$O$36,MATCH(Prioritization!P93,'Subdecision matrices'!$J$34:$J$36,0),MATCH('CalcEng 2'!$AY$6,'Subdecision matrices'!$K$33:$O$33,0)),0)</f>
        <v>0</v>
      </c>
      <c r="AZ169" s="2"/>
      <c r="BA169" s="2"/>
      <c r="BB169" s="110">
        <f>((B169*B170)+(G169*G170)+(L169*L170)+(Q169*Q170)+(V169*V170)+(AA169*AA170)+(AF170*AF169)+(AK169*AK170)+(AP169*AP170)+(AU169*AU170))*10</f>
        <v>0</v>
      </c>
      <c r="BC169" s="110">
        <f aca="true" t="shared" si="432" ref="BC169">((C169*C170)+(H169*H170)+(M169*M170)+(R169*R170)+(W169*W170)+(AB169*AB170)+(AG170*AG169)+(AL169*AL170)+(AQ169*AQ170)+(AV169*AV170))*10</f>
        <v>0</v>
      </c>
      <c r="BD169" s="110">
        <f aca="true" t="shared" si="433" ref="BD169">((D169*D170)+(I169*I170)+(N169*N170)+(S169*S170)+(X169*X170)+(AC169*AC170)+(AH170*AH169)+(AM169*AM170)+(AR169*AR170)+(AW169*AW170))*10</f>
        <v>0</v>
      </c>
      <c r="BE169" s="110">
        <f aca="true" t="shared" si="434" ref="BE169">((E169*E170)+(J169*J170)+(O169*O170)+(T169*T170)+(Y169*Y170)+(AD169*AD170)+(AI170*AI169)+(AN169*AN170)+(AS169*AS170)+(AX169*AX170))*10</f>
        <v>0</v>
      </c>
      <c r="BF169" s="110">
        <f aca="true" t="shared" si="435" ref="BF169">((F169*F170)+(K169*K170)+(P169*P170)+(U169*U170)+(Z169*Z170)+(AE169*AE170)+(AJ170*AJ169)+(AO169*AO170)+(AT169*AT170)+(AY169*AY170))*10</f>
        <v>0</v>
      </c>
    </row>
    <row r="170" spans="1:58" ht="15.75" thickBot="1">
      <c r="A170" s="94"/>
      <c r="B170" s="5">
        <f>'Subdecision matrices'!$S$12</f>
        <v>0.1</v>
      </c>
      <c r="C170" s="5">
        <f>'Subdecision matrices'!$S$13</f>
        <v>0.1</v>
      </c>
      <c r="D170" s="5">
        <f>'Subdecision matrices'!$S$14</f>
        <v>0.1</v>
      </c>
      <c r="E170" s="5">
        <f>'Subdecision matrices'!$S$15</f>
        <v>0.1</v>
      </c>
      <c r="F170" s="5">
        <f>'Subdecision matrices'!$S$16</f>
        <v>0.1</v>
      </c>
      <c r="G170" s="5">
        <f>'Subdecision matrices'!$T$12</f>
        <v>0.1</v>
      </c>
      <c r="H170" s="5">
        <f>'Subdecision matrices'!$T$13</f>
        <v>0.1</v>
      </c>
      <c r="I170" s="5">
        <f>'Subdecision matrices'!$T$14</f>
        <v>0.1</v>
      </c>
      <c r="J170" s="5">
        <f>'Subdecision matrices'!$T$15</f>
        <v>0.1</v>
      </c>
      <c r="K170" s="5">
        <f>'Subdecision matrices'!$T$16</f>
        <v>0.1</v>
      </c>
      <c r="L170" s="5">
        <f>'Subdecision matrices'!$U$12</f>
        <v>0.05</v>
      </c>
      <c r="M170" s="5">
        <f>'Subdecision matrices'!$U$13</f>
        <v>0.05</v>
      </c>
      <c r="N170" s="5">
        <f>'Subdecision matrices'!$U$14</f>
        <v>0.05</v>
      </c>
      <c r="O170" s="5">
        <f>'Subdecision matrices'!$U$15</f>
        <v>0.05</v>
      </c>
      <c r="P170" s="5">
        <f>'Subdecision matrices'!$U$16</f>
        <v>0.05</v>
      </c>
      <c r="Q170" s="5">
        <f>'Subdecision matrices'!$V$12</f>
        <v>0.1</v>
      </c>
      <c r="R170" s="5">
        <f>'Subdecision matrices'!$V$13</f>
        <v>0.1</v>
      </c>
      <c r="S170" s="5">
        <f>'Subdecision matrices'!$V$14</f>
        <v>0.1</v>
      </c>
      <c r="T170" s="5">
        <f>'Subdecision matrices'!$V$15</f>
        <v>0.1</v>
      </c>
      <c r="U170" s="5">
        <f>'Subdecision matrices'!$V$16</f>
        <v>0.1</v>
      </c>
      <c r="V170" s="5">
        <f>'Subdecision matrices'!$W$12</f>
        <v>0.1</v>
      </c>
      <c r="W170" s="5">
        <f>'Subdecision matrices'!$W$13</f>
        <v>0.1</v>
      </c>
      <c r="X170" s="5">
        <f>'Subdecision matrices'!$W$14</f>
        <v>0.1</v>
      </c>
      <c r="Y170" s="5">
        <f>'Subdecision matrices'!$W$15</f>
        <v>0.1</v>
      </c>
      <c r="Z170" s="5">
        <f>'Subdecision matrices'!$W$16</f>
        <v>0.1</v>
      </c>
      <c r="AA170" s="5">
        <f>'Subdecision matrices'!$X$12</f>
        <v>0.05</v>
      </c>
      <c r="AB170" s="5">
        <f>'Subdecision matrices'!$X$13</f>
        <v>0.1</v>
      </c>
      <c r="AC170" s="5">
        <f>'Subdecision matrices'!$X$14</f>
        <v>0.1</v>
      </c>
      <c r="AD170" s="5">
        <f>'Subdecision matrices'!$X$15</f>
        <v>0.1</v>
      </c>
      <c r="AE170" s="5">
        <f>'Subdecision matrices'!$X$16</f>
        <v>0.1</v>
      </c>
      <c r="AF170" s="5">
        <f>'Subdecision matrices'!$Y$12</f>
        <v>0.1</v>
      </c>
      <c r="AG170" s="5">
        <f>'Subdecision matrices'!$Y$13</f>
        <v>0.1</v>
      </c>
      <c r="AH170" s="5">
        <f>'Subdecision matrices'!$Y$14</f>
        <v>0.1</v>
      </c>
      <c r="AI170" s="5">
        <f>'Subdecision matrices'!$Y$15</f>
        <v>0.05</v>
      </c>
      <c r="AJ170" s="5">
        <f>'Subdecision matrices'!$Y$16</f>
        <v>0.05</v>
      </c>
      <c r="AK170" s="5">
        <f>'Subdecision matrices'!$Z$12</f>
        <v>0.15</v>
      </c>
      <c r="AL170" s="5">
        <f>'Subdecision matrices'!$Z$13</f>
        <v>0.15</v>
      </c>
      <c r="AM170" s="5">
        <f>'Subdecision matrices'!$Z$14</f>
        <v>0.15</v>
      </c>
      <c r="AN170" s="5">
        <f>'Subdecision matrices'!$Z$15</f>
        <v>0.15</v>
      </c>
      <c r="AO170" s="5">
        <f>'Subdecision matrices'!$Z$16</f>
        <v>0.15</v>
      </c>
      <c r="AP170" s="5">
        <f>'Subdecision matrices'!$AA$12</f>
        <v>0.1</v>
      </c>
      <c r="AQ170" s="5">
        <f>'Subdecision matrices'!$AA$13</f>
        <v>0.1</v>
      </c>
      <c r="AR170" s="5">
        <f>'Subdecision matrices'!$AA$14</f>
        <v>0.1</v>
      </c>
      <c r="AS170" s="5">
        <f>'Subdecision matrices'!$AA$15</f>
        <v>0.1</v>
      </c>
      <c r="AT170" s="5">
        <f>'Subdecision matrices'!$AA$16</f>
        <v>0.15</v>
      </c>
      <c r="AU170" s="5">
        <f>'Subdecision matrices'!$AB$12</f>
        <v>0.15</v>
      </c>
      <c r="AV170" s="5">
        <f>'Subdecision matrices'!$AB$13</f>
        <v>0.1</v>
      </c>
      <c r="AW170" s="5">
        <f>'Subdecision matrices'!$AB$14</f>
        <v>0.1</v>
      </c>
      <c r="AX170" s="5">
        <f>'Subdecision matrices'!$AB$15</f>
        <v>0.15</v>
      </c>
      <c r="AY170" s="5">
        <f>'Subdecision matrices'!$AB$16</f>
        <v>0.1</v>
      </c>
      <c r="AZ170" s="3">
        <f aca="true" t="shared" si="436" ref="AZ170">SUM(L170:AY170)</f>
        <v>4</v>
      </c>
      <c r="BA170" s="3"/>
      <c r="BB170" s="111"/>
      <c r="BC170" s="111"/>
      <c r="BD170" s="111"/>
      <c r="BE170" s="111"/>
      <c r="BF170" s="111"/>
    </row>
    <row r="171" spans="1:58" ht="15">
      <c r="A171" s="94">
        <v>83</v>
      </c>
      <c r="B171" s="30">
        <f>_xlfn.IFERROR(VLOOKUP(Prioritization!G94,'Subdecision matrices'!$B$7:$C$8,2,TRUE),0)</f>
        <v>0</v>
      </c>
      <c r="C171" s="30">
        <f>_xlfn.IFERROR(VLOOKUP(Prioritization!G94,'Subdecision matrices'!$B$7:$D$8,3,TRUE),0)</f>
        <v>0</v>
      </c>
      <c r="D171" s="30">
        <f>_xlfn.IFERROR(VLOOKUP(Prioritization!G94,'Subdecision matrices'!$B$7:$E$8,4,TRUE),0)</f>
        <v>0</v>
      </c>
      <c r="E171" s="30">
        <f>_xlfn.IFERROR(VLOOKUP(Prioritization!G94,'Subdecision matrices'!$B$7:$F$8,5,TRUE),0)</f>
        <v>0</v>
      </c>
      <c r="F171" s="30">
        <f>_xlfn.IFERROR(VLOOKUP(Prioritization!G94,'Subdecision matrices'!$B$7:$G$8,6,TRUE),0)</f>
        <v>0</v>
      </c>
      <c r="G171" s="30">
        <f>VLOOKUP(Prioritization!H94,'Subdecision matrices'!$B$12:$C$19,2,TRUE)</f>
        <v>0</v>
      </c>
      <c r="H171" s="30">
        <f>VLOOKUP(Prioritization!H94,'Subdecision matrices'!$B$12:$D$19,3,TRUE)</f>
        <v>0</v>
      </c>
      <c r="I171" s="30">
        <f>VLOOKUP(Prioritization!H94,'Subdecision matrices'!$B$12:$E$19,4,TRUE)</f>
        <v>0</v>
      </c>
      <c r="J171" s="30">
        <f>VLOOKUP(Prioritization!H94,'Subdecision matrices'!$B$12:$F$19,5,TRUE)</f>
        <v>0</v>
      </c>
      <c r="K171" s="30">
        <f>VLOOKUP(Prioritization!H94,'Subdecision matrices'!$B$12:$G$19,6,TRUE)</f>
        <v>0</v>
      </c>
      <c r="L171" s="2">
        <f>_xlfn.IFERROR(INDEX('Subdecision matrices'!$C$23:$G$27,MATCH(Prioritization!I94,'Subdecision matrices'!$B$23:$B$27,0),MATCH('CalcEng 2'!$L$6,'Subdecision matrices'!$C$22:$G$22,0)),0)</f>
        <v>0</v>
      </c>
      <c r="M171" s="2">
        <f>_xlfn.IFERROR(INDEX('Subdecision matrices'!$C$23:$G$27,MATCH(Prioritization!I94,'Subdecision matrices'!$B$23:$B$27,0),MATCH('CalcEng 2'!$M$6,'Subdecision matrices'!$C$30:$G$30,0)),0)</f>
        <v>0</v>
      </c>
      <c r="N171" s="2">
        <f>_xlfn.IFERROR(INDEX('Subdecision matrices'!$C$23:$G$27,MATCH(Prioritization!I94,'Subdecision matrices'!$B$23:$B$27,0),MATCH('CalcEng 2'!$N$6,'Subdecision matrices'!$C$22:$G$22,0)),0)</f>
        <v>0</v>
      </c>
      <c r="O171" s="2">
        <f>_xlfn.IFERROR(INDEX('Subdecision matrices'!$C$23:$G$27,MATCH(Prioritization!I94,'Subdecision matrices'!$B$23:$B$27,0),MATCH('CalcEng 2'!$O$6,'Subdecision matrices'!$C$22:$G$22,0)),0)</f>
        <v>0</v>
      </c>
      <c r="P171" s="2">
        <f>_xlfn.IFERROR(INDEX('Subdecision matrices'!$C$23:$G$27,MATCH(Prioritization!I94,'Subdecision matrices'!$B$23:$B$27,0),MATCH('CalcEng 2'!$P$6,'Subdecision matrices'!$C$22:$G$22,0)),0)</f>
        <v>0</v>
      </c>
      <c r="Q171" s="2">
        <f>_xlfn.IFERROR(INDEX('Subdecision matrices'!$C$31:$G$33,MATCH(Prioritization!J94,'Subdecision matrices'!$B$31:$B$33,0),MATCH('CalcEng 2'!$Q$6,'Subdecision matrices'!$C$30:$G$30,0)),0)</f>
        <v>0</v>
      </c>
      <c r="R171" s="2">
        <f>_xlfn.IFERROR(INDEX('Subdecision matrices'!$C$31:$G$33,MATCH(Prioritization!J94,'Subdecision matrices'!$B$31:$B$33,0),MATCH('CalcEng 2'!$R$6,'Subdecision matrices'!$C$30:$G$30,0)),0)</f>
        <v>0</v>
      </c>
      <c r="S171" s="2">
        <f>_xlfn.IFERROR(INDEX('Subdecision matrices'!$C$31:$G$33,MATCH(Prioritization!J94,'Subdecision matrices'!$B$31:$B$33,0),MATCH('CalcEng 2'!$S$6,'Subdecision matrices'!$C$30:$G$30,0)),0)</f>
        <v>0</v>
      </c>
      <c r="T171" s="2">
        <f>_xlfn.IFERROR(INDEX('Subdecision matrices'!$C$31:$G$33,MATCH(Prioritization!J94,'Subdecision matrices'!$B$31:$B$33,0),MATCH('CalcEng 2'!$T$6,'Subdecision matrices'!$C$30:$G$30,0)),0)</f>
        <v>0</v>
      </c>
      <c r="U171" s="2">
        <f>_xlfn.IFERROR(INDEX('Subdecision matrices'!$C$31:$G$33,MATCH(Prioritization!J94,'Subdecision matrices'!$B$31:$B$33,0),MATCH('CalcEng 2'!$U$6,'Subdecision matrices'!$C$30:$G$30,0)),0)</f>
        <v>0</v>
      </c>
      <c r="V171" s="2">
        <f>_xlfn.IFERROR(VLOOKUP(Prioritization!K94,'Subdecision matrices'!$A$37:$C$41,3,TRUE),0)</f>
        <v>0</v>
      </c>
      <c r="W171" s="2">
        <f>_xlfn.IFERROR(VLOOKUP(Prioritization!K94,'Subdecision matrices'!$A$37:$D$41,4),0)</f>
        <v>0</v>
      </c>
      <c r="X171" s="2">
        <f>_xlfn.IFERROR(VLOOKUP(Prioritization!K94,'Subdecision matrices'!$A$37:$E$41,5),0)</f>
        <v>0</v>
      </c>
      <c r="Y171" s="2">
        <f>_xlfn.IFERROR(VLOOKUP(Prioritization!K94,'Subdecision matrices'!$A$37:$F$41,6),0)</f>
        <v>0</v>
      </c>
      <c r="Z171" s="2">
        <f>_xlfn.IFERROR(VLOOKUP(Prioritization!K94,'Subdecision matrices'!$A$37:$G$41,7),0)</f>
        <v>0</v>
      </c>
      <c r="AA171" s="2">
        <f>_xlfn.IFERROR(INDEX('Subdecision matrices'!$K$8:$O$11,MATCH(Prioritization!L94,'Subdecision matrices'!$J$8:$J$11,0),MATCH('CalcEng 2'!$AA$6,'Subdecision matrices'!$K$7:$O$7,0)),0)</f>
        <v>0</v>
      </c>
      <c r="AB171" s="2">
        <f>_xlfn.IFERROR(INDEX('Subdecision matrices'!$K$8:$O$11,MATCH(Prioritization!L94,'Subdecision matrices'!$J$8:$J$11,0),MATCH('CalcEng 2'!$AB$6,'Subdecision matrices'!$K$7:$O$7,0)),0)</f>
        <v>0</v>
      </c>
      <c r="AC171" s="2">
        <f>_xlfn.IFERROR(INDEX('Subdecision matrices'!$K$8:$O$11,MATCH(Prioritization!L94,'Subdecision matrices'!$J$8:$J$11,0),MATCH('CalcEng 2'!$AC$6,'Subdecision matrices'!$K$7:$O$7,0)),0)</f>
        <v>0</v>
      </c>
      <c r="AD171" s="2">
        <f>_xlfn.IFERROR(INDEX('Subdecision matrices'!$K$8:$O$11,MATCH(Prioritization!L94,'Subdecision matrices'!$J$8:$J$11,0),MATCH('CalcEng 2'!$AD$6,'Subdecision matrices'!$K$7:$O$7,0)),0)</f>
        <v>0</v>
      </c>
      <c r="AE171" s="2">
        <f>_xlfn.IFERROR(INDEX('Subdecision matrices'!$K$8:$O$11,MATCH(Prioritization!L94,'Subdecision matrices'!$J$8:$J$11,0),MATCH('CalcEng 2'!$AE$6,'Subdecision matrices'!$K$7:$O$7,0)),0)</f>
        <v>0</v>
      </c>
      <c r="AF171" s="2">
        <f>_xlfn.IFERROR(VLOOKUP(Prioritization!M94,'Subdecision matrices'!$I$15:$K$17,3,TRUE),0)</f>
        <v>0</v>
      </c>
      <c r="AG171" s="2">
        <f>_xlfn.IFERROR(VLOOKUP(Prioritization!M94,'Subdecision matrices'!$I$15:$L$17,4,TRUE),0)</f>
        <v>0</v>
      </c>
      <c r="AH171" s="2">
        <f>_xlfn.IFERROR(VLOOKUP(Prioritization!M94,'Subdecision matrices'!$I$15:$M$17,5,TRUE),0)</f>
        <v>0</v>
      </c>
      <c r="AI171" s="2">
        <f>_xlfn.IFERROR(VLOOKUP(Prioritization!M94,'Subdecision matrices'!$I$15:$N$17,6,TRUE),0)</f>
        <v>0</v>
      </c>
      <c r="AJ171" s="2">
        <f>_xlfn.IFERROR(VLOOKUP(Prioritization!M94,'Subdecision matrices'!$I$15:$O$17,7,TRUE),0)</f>
        <v>0</v>
      </c>
      <c r="AK171" s="2">
        <f>_xlfn.IFERROR(INDEX('Subdecision matrices'!$K$22:$O$24,MATCH(Prioritization!N94,'Subdecision matrices'!$J$22:$J$24,0),MATCH($AK$6,'Subdecision matrices'!$K$21:$O$21,0)),0)</f>
        <v>0</v>
      </c>
      <c r="AL171" s="2">
        <f>_xlfn.IFERROR(INDEX('Subdecision matrices'!$K$22:$O$24,MATCH(Prioritization!N94,'Subdecision matrices'!$J$22:$J$24,0),MATCH($AL$6,'Subdecision matrices'!$K$21:$O$21,0)),0)</f>
        <v>0</v>
      </c>
      <c r="AM171" s="2">
        <f>_xlfn.IFERROR(INDEX('Subdecision matrices'!$K$22:$O$24,MATCH(Prioritization!N94,'Subdecision matrices'!$J$22:$J$24,0),MATCH($AM$6,'Subdecision matrices'!$K$21:$O$21,0)),0)</f>
        <v>0</v>
      </c>
      <c r="AN171" s="2">
        <f>_xlfn.IFERROR(INDEX('Subdecision matrices'!$K$22:$O$24,MATCH(Prioritization!N94,'Subdecision matrices'!$J$22:$J$24,0),MATCH($AN$6,'Subdecision matrices'!$K$21:$O$21,0)),0)</f>
        <v>0</v>
      </c>
      <c r="AO171" s="2">
        <f>_xlfn.IFERROR(INDEX('Subdecision matrices'!$K$22:$O$24,MATCH(Prioritization!N94,'Subdecision matrices'!$J$22:$J$24,0),MATCH($AO$6,'Subdecision matrices'!$K$21:$O$21,0)),0)</f>
        <v>0</v>
      </c>
      <c r="AP171" s="2">
        <f>_xlfn.IFERROR(INDEX('Subdecision matrices'!$K$27:$O$30,MATCH(Prioritization!O94,'Subdecision matrices'!$J$27:$J$30,0),MATCH('CalcEng 2'!$AP$6,'Subdecision matrices'!$K$27:$O$27,0)),0)</f>
        <v>0</v>
      </c>
      <c r="AQ171" s="2">
        <f>_xlfn.IFERROR(INDEX('Subdecision matrices'!$K$27:$O$30,MATCH(Prioritization!O94,'Subdecision matrices'!$J$27:$J$30,0),MATCH('CalcEng 2'!$AQ$6,'Subdecision matrices'!$K$27:$O$27,0)),0)</f>
        <v>0</v>
      </c>
      <c r="AR171" s="2">
        <f>_xlfn.IFERROR(INDEX('Subdecision matrices'!$K$27:$O$30,MATCH(Prioritization!O94,'Subdecision matrices'!$J$27:$J$30,0),MATCH('CalcEng 2'!$AR$6,'Subdecision matrices'!$K$27:$O$27,0)),0)</f>
        <v>0</v>
      </c>
      <c r="AS171" s="2">
        <f>_xlfn.IFERROR(INDEX('Subdecision matrices'!$K$27:$O$30,MATCH(Prioritization!O94,'Subdecision matrices'!$J$27:$J$30,0),MATCH('CalcEng 2'!$AS$6,'Subdecision matrices'!$K$27:$O$27,0)),0)</f>
        <v>0</v>
      </c>
      <c r="AT171" s="2">
        <f>_xlfn.IFERROR(INDEX('Subdecision matrices'!$K$27:$O$30,MATCH(Prioritization!O94,'Subdecision matrices'!$J$27:$J$30,0),MATCH('CalcEng 2'!$AT$6,'Subdecision matrices'!$K$27:$O$27,0)),0)</f>
        <v>0</v>
      </c>
      <c r="AU171" s="2">
        <f>_xlfn.IFERROR(INDEX('Subdecision matrices'!$K$34:$O$36,MATCH(Prioritization!P94,'Subdecision matrices'!$J$34:$J$36,0),MATCH('CalcEng 2'!$AU$6,'Subdecision matrices'!$K$33:$O$33,0)),0)</f>
        <v>0</v>
      </c>
      <c r="AV171" s="2">
        <f>_xlfn.IFERROR(INDEX('Subdecision matrices'!$K$34:$O$36,MATCH(Prioritization!P94,'Subdecision matrices'!$J$34:$J$36,0),MATCH('CalcEng 2'!$AV$6,'Subdecision matrices'!$K$33:$O$33,0)),0)</f>
        <v>0</v>
      </c>
      <c r="AW171" s="2">
        <f>_xlfn.IFERROR(INDEX('Subdecision matrices'!$K$34:$O$36,MATCH(Prioritization!P94,'Subdecision matrices'!$J$34:$J$36,0),MATCH('CalcEng 2'!$AW$6,'Subdecision matrices'!$K$33:$O$33,0)),0)</f>
        <v>0</v>
      </c>
      <c r="AX171" s="2">
        <f>_xlfn.IFERROR(INDEX('Subdecision matrices'!$K$34:$O$36,MATCH(Prioritization!P94,'Subdecision matrices'!$J$34:$J$36,0),MATCH('CalcEng 2'!$AX$6,'Subdecision matrices'!$K$33:$O$33,0)),0)</f>
        <v>0</v>
      </c>
      <c r="AY171" s="2">
        <f>_xlfn.IFERROR(INDEX('Subdecision matrices'!$K$34:$O$36,MATCH(Prioritization!P94,'Subdecision matrices'!$J$34:$J$36,0),MATCH('CalcEng 2'!$AY$6,'Subdecision matrices'!$K$33:$O$33,0)),0)</f>
        <v>0</v>
      </c>
      <c r="AZ171" s="2"/>
      <c r="BA171" s="2"/>
      <c r="BB171" s="110">
        <f>((B171*B172)+(G171*G172)+(L171*L172)+(Q171*Q172)+(V171*V172)+(AA171*AA172)+(AF172*AF171)+(AK171*AK172)+(AP171*AP172)+(AU171*AU172))*10</f>
        <v>0</v>
      </c>
      <c r="BC171" s="110">
        <f aca="true" t="shared" si="437" ref="BC171">((C171*C172)+(H171*H172)+(M171*M172)+(R171*R172)+(W171*W172)+(AB171*AB172)+(AG172*AG171)+(AL171*AL172)+(AQ171*AQ172)+(AV171*AV172))*10</f>
        <v>0</v>
      </c>
      <c r="BD171" s="110">
        <f aca="true" t="shared" si="438" ref="BD171">((D171*D172)+(I171*I172)+(N171*N172)+(S171*S172)+(X171*X172)+(AC171*AC172)+(AH172*AH171)+(AM171*AM172)+(AR171*AR172)+(AW171*AW172))*10</f>
        <v>0</v>
      </c>
      <c r="BE171" s="110">
        <f aca="true" t="shared" si="439" ref="BE171">((E171*E172)+(J171*J172)+(O171*O172)+(T171*T172)+(Y171*Y172)+(AD171*AD172)+(AI172*AI171)+(AN171*AN172)+(AS171*AS172)+(AX171*AX172))*10</f>
        <v>0</v>
      </c>
      <c r="BF171" s="110">
        <f aca="true" t="shared" si="440" ref="BF171">((F171*F172)+(K171*K172)+(P171*P172)+(U171*U172)+(Z171*Z172)+(AE171*AE172)+(AJ172*AJ171)+(AO171*AO172)+(AT171*AT172)+(AY171*AY172))*10</f>
        <v>0</v>
      </c>
    </row>
    <row r="172" spans="1:58" ht="15.75" thickBot="1">
      <c r="A172" s="94"/>
      <c r="B172" s="5">
        <f>'Subdecision matrices'!$S$12</f>
        <v>0.1</v>
      </c>
      <c r="C172" s="5">
        <f>'Subdecision matrices'!$S$13</f>
        <v>0.1</v>
      </c>
      <c r="D172" s="5">
        <f>'Subdecision matrices'!$S$14</f>
        <v>0.1</v>
      </c>
      <c r="E172" s="5">
        <f>'Subdecision matrices'!$S$15</f>
        <v>0.1</v>
      </c>
      <c r="F172" s="5">
        <f>'Subdecision matrices'!$S$16</f>
        <v>0.1</v>
      </c>
      <c r="G172" s="5">
        <f>'Subdecision matrices'!$T$12</f>
        <v>0.1</v>
      </c>
      <c r="H172" s="5">
        <f>'Subdecision matrices'!$T$13</f>
        <v>0.1</v>
      </c>
      <c r="I172" s="5">
        <f>'Subdecision matrices'!$T$14</f>
        <v>0.1</v>
      </c>
      <c r="J172" s="5">
        <f>'Subdecision matrices'!$T$15</f>
        <v>0.1</v>
      </c>
      <c r="K172" s="5">
        <f>'Subdecision matrices'!$T$16</f>
        <v>0.1</v>
      </c>
      <c r="L172" s="5">
        <f>'Subdecision matrices'!$U$12</f>
        <v>0.05</v>
      </c>
      <c r="M172" s="5">
        <f>'Subdecision matrices'!$U$13</f>
        <v>0.05</v>
      </c>
      <c r="N172" s="5">
        <f>'Subdecision matrices'!$U$14</f>
        <v>0.05</v>
      </c>
      <c r="O172" s="5">
        <f>'Subdecision matrices'!$U$15</f>
        <v>0.05</v>
      </c>
      <c r="P172" s="5">
        <f>'Subdecision matrices'!$U$16</f>
        <v>0.05</v>
      </c>
      <c r="Q172" s="5">
        <f>'Subdecision matrices'!$V$12</f>
        <v>0.1</v>
      </c>
      <c r="R172" s="5">
        <f>'Subdecision matrices'!$V$13</f>
        <v>0.1</v>
      </c>
      <c r="S172" s="5">
        <f>'Subdecision matrices'!$V$14</f>
        <v>0.1</v>
      </c>
      <c r="T172" s="5">
        <f>'Subdecision matrices'!$V$15</f>
        <v>0.1</v>
      </c>
      <c r="U172" s="5">
        <f>'Subdecision matrices'!$V$16</f>
        <v>0.1</v>
      </c>
      <c r="V172" s="5">
        <f>'Subdecision matrices'!$W$12</f>
        <v>0.1</v>
      </c>
      <c r="W172" s="5">
        <f>'Subdecision matrices'!$W$13</f>
        <v>0.1</v>
      </c>
      <c r="X172" s="5">
        <f>'Subdecision matrices'!$W$14</f>
        <v>0.1</v>
      </c>
      <c r="Y172" s="5">
        <f>'Subdecision matrices'!$W$15</f>
        <v>0.1</v>
      </c>
      <c r="Z172" s="5">
        <f>'Subdecision matrices'!$W$16</f>
        <v>0.1</v>
      </c>
      <c r="AA172" s="5">
        <f>'Subdecision matrices'!$X$12</f>
        <v>0.05</v>
      </c>
      <c r="AB172" s="5">
        <f>'Subdecision matrices'!$X$13</f>
        <v>0.1</v>
      </c>
      <c r="AC172" s="5">
        <f>'Subdecision matrices'!$X$14</f>
        <v>0.1</v>
      </c>
      <c r="AD172" s="5">
        <f>'Subdecision matrices'!$X$15</f>
        <v>0.1</v>
      </c>
      <c r="AE172" s="5">
        <f>'Subdecision matrices'!$X$16</f>
        <v>0.1</v>
      </c>
      <c r="AF172" s="5">
        <f>'Subdecision matrices'!$Y$12</f>
        <v>0.1</v>
      </c>
      <c r="AG172" s="5">
        <f>'Subdecision matrices'!$Y$13</f>
        <v>0.1</v>
      </c>
      <c r="AH172" s="5">
        <f>'Subdecision matrices'!$Y$14</f>
        <v>0.1</v>
      </c>
      <c r="AI172" s="5">
        <f>'Subdecision matrices'!$Y$15</f>
        <v>0.05</v>
      </c>
      <c r="AJ172" s="5">
        <f>'Subdecision matrices'!$Y$16</f>
        <v>0.05</v>
      </c>
      <c r="AK172" s="5">
        <f>'Subdecision matrices'!$Z$12</f>
        <v>0.15</v>
      </c>
      <c r="AL172" s="5">
        <f>'Subdecision matrices'!$Z$13</f>
        <v>0.15</v>
      </c>
      <c r="AM172" s="5">
        <f>'Subdecision matrices'!$Z$14</f>
        <v>0.15</v>
      </c>
      <c r="AN172" s="5">
        <f>'Subdecision matrices'!$Z$15</f>
        <v>0.15</v>
      </c>
      <c r="AO172" s="5">
        <f>'Subdecision matrices'!$Z$16</f>
        <v>0.15</v>
      </c>
      <c r="AP172" s="5">
        <f>'Subdecision matrices'!$AA$12</f>
        <v>0.1</v>
      </c>
      <c r="AQ172" s="5">
        <f>'Subdecision matrices'!$AA$13</f>
        <v>0.1</v>
      </c>
      <c r="AR172" s="5">
        <f>'Subdecision matrices'!$AA$14</f>
        <v>0.1</v>
      </c>
      <c r="AS172" s="5">
        <f>'Subdecision matrices'!$AA$15</f>
        <v>0.1</v>
      </c>
      <c r="AT172" s="5">
        <f>'Subdecision matrices'!$AA$16</f>
        <v>0.15</v>
      </c>
      <c r="AU172" s="5">
        <f>'Subdecision matrices'!$AB$12</f>
        <v>0.15</v>
      </c>
      <c r="AV172" s="5">
        <f>'Subdecision matrices'!$AB$13</f>
        <v>0.1</v>
      </c>
      <c r="AW172" s="5">
        <f>'Subdecision matrices'!$AB$14</f>
        <v>0.1</v>
      </c>
      <c r="AX172" s="5">
        <f>'Subdecision matrices'!$AB$15</f>
        <v>0.15</v>
      </c>
      <c r="AY172" s="5">
        <f>'Subdecision matrices'!$AB$16</f>
        <v>0.1</v>
      </c>
      <c r="AZ172" s="3">
        <f aca="true" t="shared" si="441" ref="AZ172">SUM(L172:AY172)</f>
        <v>4</v>
      </c>
      <c r="BA172" s="3"/>
      <c r="BB172" s="111"/>
      <c r="BC172" s="111"/>
      <c r="BD172" s="111"/>
      <c r="BE172" s="111"/>
      <c r="BF172" s="111"/>
    </row>
    <row r="173" spans="1:58" ht="15">
      <c r="A173" s="94">
        <v>84</v>
      </c>
      <c r="B173" s="30">
        <f>_xlfn.IFERROR(VLOOKUP(Prioritization!G95,'Subdecision matrices'!$B$7:$C$8,2,TRUE),0)</f>
        <v>0</v>
      </c>
      <c r="C173" s="30">
        <f>_xlfn.IFERROR(VLOOKUP(Prioritization!G95,'Subdecision matrices'!$B$7:$D$8,3,TRUE),0)</f>
        <v>0</v>
      </c>
      <c r="D173" s="30">
        <f>_xlfn.IFERROR(VLOOKUP(Prioritization!G95,'Subdecision matrices'!$B$7:$E$8,4,TRUE),0)</f>
        <v>0</v>
      </c>
      <c r="E173" s="30">
        <f>_xlfn.IFERROR(VLOOKUP(Prioritization!G95,'Subdecision matrices'!$B$7:$F$8,5,TRUE),0)</f>
        <v>0</v>
      </c>
      <c r="F173" s="30">
        <f>_xlfn.IFERROR(VLOOKUP(Prioritization!G95,'Subdecision matrices'!$B$7:$G$8,6,TRUE),0)</f>
        <v>0</v>
      </c>
      <c r="G173" s="30">
        <f>VLOOKUP(Prioritization!H95,'Subdecision matrices'!$B$12:$C$19,2,TRUE)</f>
        <v>0</v>
      </c>
      <c r="H173" s="30">
        <f>VLOOKUP(Prioritization!H95,'Subdecision matrices'!$B$12:$D$19,3,TRUE)</f>
        <v>0</v>
      </c>
      <c r="I173" s="30">
        <f>VLOOKUP(Prioritization!H95,'Subdecision matrices'!$B$12:$E$19,4,TRUE)</f>
        <v>0</v>
      </c>
      <c r="J173" s="30">
        <f>VLOOKUP(Prioritization!H95,'Subdecision matrices'!$B$12:$F$19,5,TRUE)</f>
        <v>0</v>
      </c>
      <c r="K173" s="30">
        <f>VLOOKUP(Prioritization!H95,'Subdecision matrices'!$B$12:$G$19,6,TRUE)</f>
        <v>0</v>
      </c>
      <c r="L173" s="2">
        <f>_xlfn.IFERROR(INDEX('Subdecision matrices'!$C$23:$G$27,MATCH(Prioritization!I95,'Subdecision matrices'!$B$23:$B$27,0),MATCH('CalcEng 2'!$L$6,'Subdecision matrices'!$C$22:$G$22,0)),0)</f>
        <v>0</v>
      </c>
      <c r="M173" s="2">
        <f>_xlfn.IFERROR(INDEX('Subdecision matrices'!$C$23:$G$27,MATCH(Prioritization!I95,'Subdecision matrices'!$B$23:$B$27,0),MATCH('CalcEng 2'!$M$6,'Subdecision matrices'!$C$30:$G$30,0)),0)</f>
        <v>0</v>
      </c>
      <c r="N173" s="2">
        <f>_xlfn.IFERROR(INDEX('Subdecision matrices'!$C$23:$G$27,MATCH(Prioritization!I95,'Subdecision matrices'!$B$23:$B$27,0),MATCH('CalcEng 2'!$N$6,'Subdecision matrices'!$C$22:$G$22,0)),0)</f>
        <v>0</v>
      </c>
      <c r="O173" s="2">
        <f>_xlfn.IFERROR(INDEX('Subdecision matrices'!$C$23:$G$27,MATCH(Prioritization!I95,'Subdecision matrices'!$B$23:$B$27,0),MATCH('CalcEng 2'!$O$6,'Subdecision matrices'!$C$22:$G$22,0)),0)</f>
        <v>0</v>
      </c>
      <c r="P173" s="2">
        <f>_xlfn.IFERROR(INDEX('Subdecision matrices'!$C$23:$G$27,MATCH(Prioritization!I95,'Subdecision matrices'!$B$23:$B$27,0),MATCH('CalcEng 2'!$P$6,'Subdecision matrices'!$C$22:$G$22,0)),0)</f>
        <v>0</v>
      </c>
      <c r="Q173" s="2">
        <f>_xlfn.IFERROR(INDEX('Subdecision matrices'!$C$31:$G$33,MATCH(Prioritization!J95,'Subdecision matrices'!$B$31:$B$33,0),MATCH('CalcEng 2'!$Q$6,'Subdecision matrices'!$C$30:$G$30,0)),0)</f>
        <v>0</v>
      </c>
      <c r="R173" s="2">
        <f>_xlfn.IFERROR(INDEX('Subdecision matrices'!$C$31:$G$33,MATCH(Prioritization!J95,'Subdecision matrices'!$B$31:$B$33,0),MATCH('CalcEng 2'!$R$6,'Subdecision matrices'!$C$30:$G$30,0)),0)</f>
        <v>0</v>
      </c>
      <c r="S173" s="2">
        <f>_xlfn.IFERROR(INDEX('Subdecision matrices'!$C$31:$G$33,MATCH(Prioritization!J95,'Subdecision matrices'!$B$31:$B$33,0),MATCH('CalcEng 2'!$S$6,'Subdecision matrices'!$C$30:$G$30,0)),0)</f>
        <v>0</v>
      </c>
      <c r="T173" s="2">
        <f>_xlfn.IFERROR(INDEX('Subdecision matrices'!$C$31:$G$33,MATCH(Prioritization!J95,'Subdecision matrices'!$B$31:$B$33,0),MATCH('CalcEng 2'!$T$6,'Subdecision matrices'!$C$30:$G$30,0)),0)</f>
        <v>0</v>
      </c>
      <c r="U173" s="2">
        <f>_xlfn.IFERROR(INDEX('Subdecision matrices'!$C$31:$G$33,MATCH(Prioritization!J95,'Subdecision matrices'!$B$31:$B$33,0),MATCH('CalcEng 2'!$U$6,'Subdecision matrices'!$C$30:$G$30,0)),0)</f>
        <v>0</v>
      </c>
      <c r="V173" s="2">
        <f>_xlfn.IFERROR(VLOOKUP(Prioritization!K95,'Subdecision matrices'!$A$37:$C$41,3,TRUE),0)</f>
        <v>0</v>
      </c>
      <c r="W173" s="2">
        <f>_xlfn.IFERROR(VLOOKUP(Prioritization!K95,'Subdecision matrices'!$A$37:$D$41,4),0)</f>
        <v>0</v>
      </c>
      <c r="X173" s="2">
        <f>_xlfn.IFERROR(VLOOKUP(Prioritization!K95,'Subdecision matrices'!$A$37:$E$41,5),0)</f>
        <v>0</v>
      </c>
      <c r="Y173" s="2">
        <f>_xlfn.IFERROR(VLOOKUP(Prioritization!K95,'Subdecision matrices'!$A$37:$F$41,6),0)</f>
        <v>0</v>
      </c>
      <c r="Z173" s="2">
        <f>_xlfn.IFERROR(VLOOKUP(Prioritization!K95,'Subdecision matrices'!$A$37:$G$41,7),0)</f>
        <v>0</v>
      </c>
      <c r="AA173" s="2">
        <f>_xlfn.IFERROR(INDEX('Subdecision matrices'!$K$8:$O$11,MATCH(Prioritization!L95,'Subdecision matrices'!$J$8:$J$11,0),MATCH('CalcEng 2'!$AA$6,'Subdecision matrices'!$K$7:$O$7,0)),0)</f>
        <v>0</v>
      </c>
      <c r="AB173" s="2">
        <f>_xlfn.IFERROR(INDEX('Subdecision matrices'!$K$8:$O$11,MATCH(Prioritization!L95,'Subdecision matrices'!$J$8:$J$11,0),MATCH('CalcEng 2'!$AB$6,'Subdecision matrices'!$K$7:$O$7,0)),0)</f>
        <v>0</v>
      </c>
      <c r="AC173" s="2">
        <f>_xlfn.IFERROR(INDEX('Subdecision matrices'!$K$8:$O$11,MATCH(Prioritization!L95,'Subdecision matrices'!$J$8:$J$11,0),MATCH('CalcEng 2'!$AC$6,'Subdecision matrices'!$K$7:$O$7,0)),0)</f>
        <v>0</v>
      </c>
      <c r="AD173" s="2">
        <f>_xlfn.IFERROR(INDEX('Subdecision matrices'!$K$8:$O$11,MATCH(Prioritization!L95,'Subdecision matrices'!$J$8:$J$11,0),MATCH('CalcEng 2'!$AD$6,'Subdecision matrices'!$K$7:$O$7,0)),0)</f>
        <v>0</v>
      </c>
      <c r="AE173" s="2">
        <f>_xlfn.IFERROR(INDEX('Subdecision matrices'!$K$8:$O$11,MATCH(Prioritization!L95,'Subdecision matrices'!$J$8:$J$11,0),MATCH('CalcEng 2'!$AE$6,'Subdecision matrices'!$K$7:$O$7,0)),0)</f>
        <v>0</v>
      </c>
      <c r="AF173" s="2">
        <f>_xlfn.IFERROR(VLOOKUP(Prioritization!M95,'Subdecision matrices'!$I$15:$K$17,3,TRUE),0)</f>
        <v>0</v>
      </c>
      <c r="AG173" s="2">
        <f>_xlfn.IFERROR(VLOOKUP(Prioritization!M95,'Subdecision matrices'!$I$15:$L$17,4,TRUE),0)</f>
        <v>0</v>
      </c>
      <c r="AH173" s="2">
        <f>_xlfn.IFERROR(VLOOKUP(Prioritization!M95,'Subdecision matrices'!$I$15:$M$17,5,TRUE),0)</f>
        <v>0</v>
      </c>
      <c r="AI173" s="2">
        <f>_xlfn.IFERROR(VLOOKUP(Prioritization!M95,'Subdecision matrices'!$I$15:$N$17,6,TRUE),0)</f>
        <v>0</v>
      </c>
      <c r="AJ173" s="2">
        <f>_xlfn.IFERROR(VLOOKUP(Prioritization!M95,'Subdecision matrices'!$I$15:$O$17,7,TRUE),0)</f>
        <v>0</v>
      </c>
      <c r="AK173" s="2">
        <f>_xlfn.IFERROR(INDEX('Subdecision matrices'!$K$22:$O$24,MATCH(Prioritization!N95,'Subdecision matrices'!$J$22:$J$24,0),MATCH($AK$6,'Subdecision matrices'!$K$21:$O$21,0)),0)</f>
        <v>0</v>
      </c>
      <c r="AL173" s="2">
        <f>_xlfn.IFERROR(INDEX('Subdecision matrices'!$K$22:$O$24,MATCH(Prioritization!N95,'Subdecision matrices'!$J$22:$J$24,0),MATCH($AL$6,'Subdecision matrices'!$K$21:$O$21,0)),0)</f>
        <v>0</v>
      </c>
      <c r="AM173" s="2">
        <f>_xlfn.IFERROR(INDEX('Subdecision matrices'!$K$22:$O$24,MATCH(Prioritization!N95,'Subdecision matrices'!$J$22:$J$24,0),MATCH($AM$6,'Subdecision matrices'!$K$21:$O$21,0)),0)</f>
        <v>0</v>
      </c>
      <c r="AN173" s="2">
        <f>_xlfn.IFERROR(INDEX('Subdecision matrices'!$K$22:$O$24,MATCH(Prioritization!N95,'Subdecision matrices'!$J$22:$J$24,0),MATCH($AN$6,'Subdecision matrices'!$K$21:$O$21,0)),0)</f>
        <v>0</v>
      </c>
      <c r="AO173" s="2">
        <f>_xlfn.IFERROR(INDEX('Subdecision matrices'!$K$22:$O$24,MATCH(Prioritization!N95,'Subdecision matrices'!$J$22:$J$24,0),MATCH($AO$6,'Subdecision matrices'!$K$21:$O$21,0)),0)</f>
        <v>0</v>
      </c>
      <c r="AP173" s="2">
        <f>_xlfn.IFERROR(INDEX('Subdecision matrices'!$K$27:$O$30,MATCH(Prioritization!O95,'Subdecision matrices'!$J$27:$J$30,0),MATCH('CalcEng 2'!$AP$6,'Subdecision matrices'!$K$27:$O$27,0)),0)</f>
        <v>0</v>
      </c>
      <c r="AQ173" s="2">
        <f>_xlfn.IFERROR(INDEX('Subdecision matrices'!$K$27:$O$30,MATCH(Prioritization!O95,'Subdecision matrices'!$J$27:$J$30,0),MATCH('CalcEng 2'!$AQ$6,'Subdecision matrices'!$K$27:$O$27,0)),0)</f>
        <v>0</v>
      </c>
      <c r="AR173" s="2">
        <f>_xlfn.IFERROR(INDEX('Subdecision matrices'!$K$27:$O$30,MATCH(Prioritization!O95,'Subdecision matrices'!$J$27:$J$30,0),MATCH('CalcEng 2'!$AR$6,'Subdecision matrices'!$K$27:$O$27,0)),0)</f>
        <v>0</v>
      </c>
      <c r="AS173" s="2">
        <f>_xlfn.IFERROR(INDEX('Subdecision matrices'!$K$27:$O$30,MATCH(Prioritization!O95,'Subdecision matrices'!$J$27:$J$30,0),MATCH('CalcEng 2'!$AS$6,'Subdecision matrices'!$K$27:$O$27,0)),0)</f>
        <v>0</v>
      </c>
      <c r="AT173" s="2">
        <f>_xlfn.IFERROR(INDEX('Subdecision matrices'!$K$27:$O$30,MATCH(Prioritization!O95,'Subdecision matrices'!$J$27:$J$30,0),MATCH('CalcEng 2'!$AT$6,'Subdecision matrices'!$K$27:$O$27,0)),0)</f>
        <v>0</v>
      </c>
      <c r="AU173" s="2">
        <f>_xlfn.IFERROR(INDEX('Subdecision matrices'!$K$34:$O$36,MATCH(Prioritization!P95,'Subdecision matrices'!$J$34:$J$36,0),MATCH('CalcEng 2'!$AU$6,'Subdecision matrices'!$K$33:$O$33,0)),0)</f>
        <v>0</v>
      </c>
      <c r="AV173" s="2">
        <f>_xlfn.IFERROR(INDEX('Subdecision matrices'!$K$34:$O$36,MATCH(Prioritization!P95,'Subdecision matrices'!$J$34:$J$36,0),MATCH('CalcEng 2'!$AV$6,'Subdecision matrices'!$K$33:$O$33,0)),0)</f>
        <v>0</v>
      </c>
      <c r="AW173" s="2">
        <f>_xlfn.IFERROR(INDEX('Subdecision matrices'!$K$34:$O$36,MATCH(Prioritization!P95,'Subdecision matrices'!$J$34:$J$36,0),MATCH('CalcEng 2'!$AW$6,'Subdecision matrices'!$K$33:$O$33,0)),0)</f>
        <v>0</v>
      </c>
      <c r="AX173" s="2">
        <f>_xlfn.IFERROR(INDEX('Subdecision matrices'!$K$34:$O$36,MATCH(Prioritization!P95,'Subdecision matrices'!$J$34:$J$36,0),MATCH('CalcEng 2'!$AX$6,'Subdecision matrices'!$K$33:$O$33,0)),0)</f>
        <v>0</v>
      </c>
      <c r="AY173" s="2">
        <f>_xlfn.IFERROR(INDEX('Subdecision matrices'!$K$34:$O$36,MATCH(Prioritization!P95,'Subdecision matrices'!$J$34:$J$36,0),MATCH('CalcEng 2'!$AY$6,'Subdecision matrices'!$K$33:$O$33,0)),0)</f>
        <v>0</v>
      </c>
      <c r="AZ173" s="2"/>
      <c r="BA173" s="2"/>
      <c r="BB173" s="110">
        <f>((B173*B174)+(G173*G174)+(L173*L174)+(Q173*Q174)+(V173*V174)+(AA173*AA174)+(AF174*AF173)+(AK173*AK174)+(AP173*AP174)+(AU173*AU174))*10</f>
        <v>0</v>
      </c>
      <c r="BC173" s="110">
        <f aca="true" t="shared" si="442" ref="BC173">((C173*C174)+(H173*H174)+(M173*M174)+(R173*R174)+(W173*W174)+(AB173*AB174)+(AG174*AG173)+(AL173*AL174)+(AQ173*AQ174)+(AV173*AV174))*10</f>
        <v>0</v>
      </c>
      <c r="BD173" s="110">
        <f aca="true" t="shared" si="443" ref="BD173">((D173*D174)+(I173*I174)+(N173*N174)+(S173*S174)+(X173*X174)+(AC173*AC174)+(AH174*AH173)+(AM173*AM174)+(AR173*AR174)+(AW173*AW174))*10</f>
        <v>0</v>
      </c>
      <c r="BE173" s="110">
        <f aca="true" t="shared" si="444" ref="BE173">((E173*E174)+(J173*J174)+(O173*O174)+(T173*T174)+(Y173*Y174)+(AD173*AD174)+(AI174*AI173)+(AN173*AN174)+(AS173*AS174)+(AX173*AX174))*10</f>
        <v>0</v>
      </c>
      <c r="BF173" s="110">
        <f aca="true" t="shared" si="445" ref="BF173">((F173*F174)+(K173*K174)+(P173*P174)+(U173*U174)+(Z173*Z174)+(AE173*AE174)+(AJ174*AJ173)+(AO173*AO174)+(AT173*AT174)+(AY173*AY174))*10</f>
        <v>0</v>
      </c>
    </row>
    <row r="174" spans="1:58" ht="15.75" thickBot="1">
      <c r="A174" s="94"/>
      <c r="B174" s="5">
        <f>'Subdecision matrices'!$S$12</f>
        <v>0.1</v>
      </c>
      <c r="C174" s="5">
        <f>'Subdecision matrices'!$S$13</f>
        <v>0.1</v>
      </c>
      <c r="D174" s="5">
        <f>'Subdecision matrices'!$S$14</f>
        <v>0.1</v>
      </c>
      <c r="E174" s="5">
        <f>'Subdecision matrices'!$S$15</f>
        <v>0.1</v>
      </c>
      <c r="F174" s="5">
        <f>'Subdecision matrices'!$S$16</f>
        <v>0.1</v>
      </c>
      <c r="G174" s="5">
        <f>'Subdecision matrices'!$T$12</f>
        <v>0.1</v>
      </c>
      <c r="H174" s="5">
        <f>'Subdecision matrices'!$T$13</f>
        <v>0.1</v>
      </c>
      <c r="I174" s="5">
        <f>'Subdecision matrices'!$T$14</f>
        <v>0.1</v>
      </c>
      <c r="J174" s="5">
        <f>'Subdecision matrices'!$T$15</f>
        <v>0.1</v>
      </c>
      <c r="K174" s="5">
        <f>'Subdecision matrices'!$T$16</f>
        <v>0.1</v>
      </c>
      <c r="L174" s="5">
        <f>'Subdecision matrices'!$U$12</f>
        <v>0.05</v>
      </c>
      <c r="M174" s="5">
        <f>'Subdecision matrices'!$U$13</f>
        <v>0.05</v>
      </c>
      <c r="N174" s="5">
        <f>'Subdecision matrices'!$U$14</f>
        <v>0.05</v>
      </c>
      <c r="O174" s="5">
        <f>'Subdecision matrices'!$U$15</f>
        <v>0.05</v>
      </c>
      <c r="P174" s="5">
        <f>'Subdecision matrices'!$U$16</f>
        <v>0.05</v>
      </c>
      <c r="Q174" s="5">
        <f>'Subdecision matrices'!$V$12</f>
        <v>0.1</v>
      </c>
      <c r="R174" s="5">
        <f>'Subdecision matrices'!$V$13</f>
        <v>0.1</v>
      </c>
      <c r="S174" s="5">
        <f>'Subdecision matrices'!$V$14</f>
        <v>0.1</v>
      </c>
      <c r="T174" s="5">
        <f>'Subdecision matrices'!$V$15</f>
        <v>0.1</v>
      </c>
      <c r="U174" s="5">
        <f>'Subdecision matrices'!$V$16</f>
        <v>0.1</v>
      </c>
      <c r="V174" s="5">
        <f>'Subdecision matrices'!$W$12</f>
        <v>0.1</v>
      </c>
      <c r="W174" s="5">
        <f>'Subdecision matrices'!$W$13</f>
        <v>0.1</v>
      </c>
      <c r="X174" s="5">
        <f>'Subdecision matrices'!$W$14</f>
        <v>0.1</v>
      </c>
      <c r="Y174" s="5">
        <f>'Subdecision matrices'!$W$15</f>
        <v>0.1</v>
      </c>
      <c r="Z174" s="5">
        <f>'Subdecision matrices'!$W$16</f>
        <v>0.1</v>
      </c>
      <c r="AA174" s="5">
        <f>'Subdecision matrices'!$X$12</f>
        <v>0.05</v>
      </c>
      <c r="AB174" s="5">
        <f>'Subdecision matrices'!$X$13</f>
        <v>0.1</v>
      </c>
      <c r="AC174" s="5">
        <f>'Subdecision matrices'!$X$14</f>
        <v>0.1</v>
      </c>
      <c r="AD174" s="5">
        <f>'Subdecision matrices'!$X$15</f>
        <v>0.1</v>
      </c>
      <c r="AE174" s="5">
        <f>'Subdecision matrices'!$X$16</f>
        <v>0.1</v>
      </c>
      <c r="AF174" s="5">
        <f>'Subdecision matrices'!$Y$12</f>
        <v>0.1</v>
      </c>
      <c r="AG174" s="5">
        <f>'Subdecision matrices'!$Y$13</f>
        <v>0.1</v>
      </c>
      <c r="AH174" s="5">
        <f>'Subdecision matrices'!$Y$14</f>
        <v>0.1</v>
      </c>
      <c r="AI174" s="5">
        <f>'Subdecision matrices'!$Y$15</f>
        <v>0.05</v>
      </c>
      <c r="AJ174" s="5">
        <f>'Subdecision matrices'!$Y$16</f>
        <v>0.05</v>
      </c>
      <c r="AK174" s="5">
        <f>'Subdecision matrices'!$Z$12</f>
        <v>0.15</v>
      </c>
      <c r="AL174" s="5">
        <f>'Subdecision matrices'!$Z$13</f>
        <v>0.15</v>
      </c>
      <c r="AM174" s="5">
        <f>'Subdecision matrices'!$Z$14</f>
        <v>0.15</v>
      </c>
      <c r="AN174" s="5">
        <f>'Subdecision matrices'!$Z$15</f>
        <v>0.15</v>
      </c>
      <c r="AO174" s="5">
        <f>'Subdecision matrices'!$Z$16</f>
        <v>0.15</v>
      </c>
      <c r="AP174" s="5">
        <f>'Subdecision matrices'!$AA$12</f>
        <v>0.1</v>
      </c>
      <c r="AQ174" s="5">
        <f>'Subdecision matrices'!$AA$13</f>
        <v>0.1</v>
      </c>
      <c r="AR174" s="5">
        <f>'Subdecision matrices'!$AA$14</f>
        <v>0.1</v>
      </c>
      <c r="AS174" s="5">
        <f>'Subdecision matrices'!$AA$15</f>
        <v>0.1</v>
      </c>
      <c r="AT174" s="5">
        <f>'Subdecision matrices'!$AA$16</f>
        <v>0.15</v>
      </c>
      <c r="AU174" s="5">
        <f>'Subdecision matrices'!$AB$12</f>
        <v>0.15</v>
      </c>
      <c r="AV174" s="5">
        <f>'Subdecision matrices'!$AB$13</f>
        <v>0.1</v>
      </c>
      <c r="AW174" s="5">
        <f>'Subdecision matrices'!$AB$14</f>
        <v>0.1</v>
      </c>
      <c r="AX174" s="5">
        <f>'Subdecision matrices'!$AB$15</f>
        <v>0.15</v>
      </c>
      <c r="AY174" s="5">
        <f>'Subdecision matrices'!$AB$16</f>
        <v>0.1</v>
      </c>
      <c r="AZ174" s="3">
        <f aca="true" t="shared" si="446" ref="AZ174">SUM(L174:AY174)</f>
        <v>4</v>
      </c>
      <c r="BA174" s="3"/>
      <c r="BB174" s="111"/>
      <c r="BC174" s="111"/>
      <c r="BD174" s="111"/>
      <c r="BE174" s="111"/>
      <c r="BF174" s="111"/>
    </row>
    <row r="175" spans="1:58" ht="15">
      <c r="A175" s="94">
        <v>85</v>
      </c>
      <c r="B175" s="30">
        <f>_xlfn.IFERROR(VLOOKUP(Prioritization!G96,'Subdecision matrices'!$B$7:$C$8,2,TRUE),0)</f>
        <v>0</v>
      </c>
      <c r="C175" s="30">
        <f>_xlfn.IFERROR(VLOOKUP(Prioritization!G96,'Subdecision matrices'!$B$7:$D$8,3,TRUE),0)</f>
        <v>0</v>
      </c>
      <c r="D175" s="30">
        <f>_xlfn.IFERROR(VLOOKUP(Prioritization!G96,'Subdecision matrices'!$B$7:$E$8,4,TRUE),0)</f>
        <v>0</v>
      </c>
      <c r="E175" s="30">
        <f>_xlfn.IFERROR(VLOOKUP(Prioritization!G96,'Subdecision matrices'!$B$7:$F$8,5,TRUE),0)</f>
        <v>0</v>
      </c>
      <c r="F175" s="30">
        <f>_xlfn.IFERROR(VLOOKUP(Prioritization!G96,'Subdecision matrices'!$B$7:$G$8,6,TRUE),0)</f>
        <v>0</v>
      </c>
      <c r="G175" s="30">
        <f>VLOOKUP(Prioritization!H96,'Subdecision matrices'!$B$12:$C$19,2,TRUE)</f>
        <v>0</v>
      </c>
      <c r="H175" s="30">
        <f>VLOOKUP(Prioritization!H96,'Subdecision matrices'!$B$12:$D$19,3,TRUE)</f>
        <v>0</v>
      </c>
      <c r="I175" s="30">
        <f>VLOOKUP(Prioritization!H96,'Subdecision matrices'!$B$12:$E$19,4,TRUE)</f>
        <v>0</v>
      </c>
      <c r="J175" s="30">
        <f>VLOOKUP(Prioritization!H96,'Subdecision matrices'!$B$12:$F$19,5,TRUE)</f>
        <v>0</v>
      </c>
      <c r="K175" s="30">
        <f>VLOOKUP(Prioritization!H96,'Subdecision matrices'!$B$12:$G$19,6,TRUE)</f>
        <v>0</v>
      </c>
      <c r="L175" s="2">
        <f>_xlfn.IFERROR(INDEX('Subdecision matrices'!$C$23:$G$27,MATCH(Prioritization!I96,'Subdecision matrices'!$B$23:$B$27,0),MATCH('CalcEng 2'!$L$6,'Subdecision matrices'!$C$22:$G$22,0)),0)</f>
        <v>0</v>
      </c>
      <c r="M175" s="2">
        <f>_xlfn.IFERROR(INDEX('Subdecision matrices'!$C$23:$G$27,MATCH(Prioritization!I96,'Subdecision matrices'!$B$23:$B$27,0),MATCH('CalcEng 2'!$M$6,'Subdecision matrices'!$C$30:$G$30,0)),0)</f>
        <v>0</v>
      </c>
      <c r="N175" s="2">
        <f>_xlfn.IFERROR(INDEX('Subdecision matrices'!$C$23:$G$27,MATCH(Prioritization!I96,'Subdecision matrices'!$B$23:$B$27,0),MATCH('CalcEng 2'!$N$6,'Subdecision matrices'!$C$22:$G$22,0)),0)</f>
        <v>0</v>
      </c>
      <c r="O175" s="2">
        <f>_xlfn.IFERROR(INDEX('Subdecision matrices'!$C$23:$G$27,MATCH(Prioritization!I96,'Subdecision matrices'!$B$23:$B$27,0),MATCH('CalcEng 2'!$O$6,'Subdecision matrices'!$C$22:$G$22,0)),0)</f>
        <v>0</v>
      </c>
      <c r="P175" s="2">
        <f>_xlfn.IFERROR(INDEX('Subdecision matrices'!$C$23:$G$27,MATCH(Prioritization!I96,'Subdecision matrices'!$B$23:$B$27,0),MATCH('CalcEng 2'!$P$6,'Subdecision matrices'!$C$22:$G$22,0)),0)</f>
        <v>0</v>
      </c>
      <c r="Q175" s="2">
        <f>_xlfn.IFERROR(INDEX('Subdecision matrices'!$C$31:$G$33,MATCH(Prioritization!J96,'Subdecision matrices'!$B$31:$B$33,0),MATCH('CalcEng 2'!$Q$6,'Subdecision matrices'!$C$30:$G$30,0)),0)</f>
        <v>0</v>
      </c>
      <c r="R175" s="2">
        <f>_xlfn.IFERROR(INDEX('Subdecision matrices'!$C$31:$G$33,MATCH(Prioritization!J96,'Subdecision matrices'!$B$31:$B$33,0),MATCH('CalcEng 2'!$R$6,'Subdecision matrices'!$C$30:$G$30,0)),0)</f>
        <v>0</v>
      </c>
      <c r="S175" s="2">
        <f>_xlfn.IFERROR(INDEX('Subdecision matrices'!$C$31:$G$33,MATCH(Prioritization!J96,'Subdecision matrices'!$B$31:$B$33,0),MATCH('CalcEng 2'!$S$6,'Subdecision matrices'!$C$30:$G$30,0)),0)</f>
        <v>0</v>
      </c>
      <c r="T175" s="2">
        <f>_xlfn.IFERROR(INDEX('Subdecision matrices'!$C$31:$G$33,MATCH(Prioritization!J96,'Subdecision matrices'!$B$31:$B$33,0),MATCH('CalcEng 2'!$T$6,'Subdecision matrices'!$C$30:$G$30,0)),0)</f>
        <v>0</v>
      </c>
      <c r="U175" s="2">
        <f>_xlfn.IFERROR(INDEX('Subdecision matrices'!$C$31:$G$33,MATCH(Prioritization!J96,'Subdecision matrices'!$B$31:$B$33,0),MATCH('CalcEng 2'!$U$6,'Subdecision matrices'!$C$30:$G$30,0)),0)</f>
        <v>0</v>
      </c>
      <c r="V175" s="2">
        <f>_xlfn.IFERROR(VLOOKUP(Prioritization!K96,'Subdecision matrices'!$A$37:$C$41,3,TRUE),0)</f>
        <v>0</v>
      </c>
      <c r="W175" s="2">
        <f>_xlfn.IFERROR(VLOOKUP(Prioritization!K96,'Subdecision matrices'!$A$37:$D$41,4),0)</f>
        <v>0</v>
      </c>
      <c r="X175" s="2">
        <f>_xlfn.IFERROR(VLOOKUP(Prioritization!K96,'Subdecision matrices'!$A$37:$E$41,5),0)</f>
        <v>0</v>
      </c>
      <c r="Y175" s="2">
        <f>_xlfn.IFERROR(VLOOKUP(Prioritization!K96,'Subdecision matrices'!$A$37:$F$41,6),0)</f>
        <v>0</v>
      </c>
      <c r="Z175" s="2">
        <f>_xlfn.IFERROR(VLOOKUP(Prioritization!K96,'Subdecision matrices'!$A$37:$G$41,7),0)</f>
        <v>0</v>
      </c>
      <c r="AA175" s="2">
        <f>_xlfn.IFERROR(INDEX('Subdecision matrices'!$K$8:$O$11,MATCH(Prioritization!L96,'Subdecision matrices'!$J$8:$J$11,0),MATCH('CalcEng 2'!$AA$6,'Subdecision matrices'!$K$7:$O$7,0)),0)</f>
        <v>0</v>
      </c>
      <c r="AB175" s="2">
        <f>_xlfn.IFERROR(INDEX('Subdecision matrices'!$K$8:$O$11,MATCH(Prioritization!L96,'Subdecision matrices'!$J$8:$J$11,0),MATCH('CalcEng 2'!$AB$6,'Subdecision matrices'!$K$7:$O$7,0)),0)</f>
        <v>0</v>
      </c>
      <c r="AC175" s="2">
        <f>_xlfn.IFERROR(INDEX('Subdecision matrices'!$K$8:$O$11,MATCH(Prioritization!L96,'Subdecision matrices'!$J$8:$J$11,0),MATCH('CalcEng 2'!$AC$6,'Subdecision matrices'!$K$7:$O$7,0)),0)</f>
        <v>0</v>
      </c>
      <c r="AD175" s="2">
        <f>_xlfn.IFERROR(INDEX('Subdecision matrices'!$K$8:$O$11,MATCH(Prioritization!L96,'Subdecision matrices'!$J$8:$J$11,0),MATCH('CalcEng 2'!$AD$6,'Subdecision matrices'!$K$7:$O$7,0)),0)</f>
        <v>0</v>
      </c>
      <c r="AE175" s="2">
        <f>_xlfn.IFERROR(INDEX('Subdecision matrices'!$K$8:$O$11,MATCH(Prioritization!L96,'Subdecision matrices'!$J$8:$J$11,0),MATCH('CalcEng 2'!$AE$6,'Subdecision matrices'!$K$7:$O$7,0)),0)</f>
        <v>0</v>
      </c>
      <c r="AF175" s="2">
        <f>_xlfn.IFERROR(VLOOKUP(Prioritization!M96,'Subdecision matrices'!$I$15:$K$17,3,TRUE),0)</f>
        <v>0</v>
      </c>
      <c r="AG175" s="2">
        <f>_xlfn.IFERROR(VLOOKUP(Prioritization!M96,'Subdecision matrices'!$I$15:$L$17,4,TRUE),0)</f>
        <v>0</v>
      </c>
      <c r="AH175" s="2">
        <f>_xlfn.IFERROR(VLOOKUP(Prioritization!M96,'Subdecision matrices'!$I$15:$M$17,5,TRUE),0)</f>
        <v>0</v>
      </c>
      <c r="AI175" s="2">
        <f>_xlfn.IFERROR(VLOOKUP(Prioritization!M96,'Subdecision matrices'!$I$15:$N$17,6,TRUE),0)</f>
        <v>0</v>
      </c>
      <c r="AJ175" s="2">
        <f>_xlfn.IFERROR(VLOOKUP(Prioritization!M96,'Subdecision matrices'!$I$15:$O$17,7,TRUE),0)</f>
        <v>0</v>
      </c>
      <c r="AK175" s="2">
        <f>_xlfn.IFERROR(INDEX('Subdecision matrices'!$K$22:$O$24,MATCH(Prioritization!N96,'Subdecision matrices'!$J$22:$J$24,0),MATCH($AK$6,'Subdecision matrices'!$K$21:$O$21,0)),0)</f>
        <v>0</v>
      </c>
      <c r="AL175" s="2">
        <f>_xlfn.IFERROR(INDEX('Subdecision matrices'!$K$22:$O$24,MATCH(Prioritization!N96,'Subdecision matrices'!$J$22:$J$24,0),MATCH($AL$6,'Subdecision matrices'!$K$21:$O$21,0)),0)</f>
        <v>0</v>
      </c>
      <c r="AM175" s="2">
        <f>_xlfn.IFERROR(INDEX('Subdecision matrices'!$K$22:$O$24,MATCH(Prioritization!N96,'Subdecision matrices'!$J$22:$J$24,0),MATCH($AM$6,'Subdecision matrices'!$K$21:$O$21,0)),0)</f>
        <v>0</v>
      </c>
      <c r="AN175" s="2">
        <f>_xlfn.IFERROR(INDEX('Subdecision matrices'!$K$22:$O$24,MATCH(Prioritization!N96,'Subdecision matrices'!$J$22:$J$24,0),MATCH($AN$6,'Subdecision matrices'!$K$21:$O$21,0)),0)</f>
        <v>0</v>
      </c>
      <c r="AO175" s="2">
        <f>_xlfn.IFERROR(INDEX('Subdecision matrices'!$K$22:$O$24,MATCH(Prioritization!N96,'Subdecision matrices'!$J$22:$J$24,0),MATCH($AO$6,'Subdecision matrices'!$K$21:$O$21,0)),0)</f>
        <v>0</v>
      </c>
      <c r="AP175" s="2">
        <f>_xlfn.IFERROR(INDEX('Subdecision matrices'!$K$27:$O$30,MATCH(Prioritization!O96,'Subdecision matrices'!$J$27:$J$30,0),MATCH('CalcEng 2'!$AP$6,'Subdecision matrices'!$K$27:$O$27,0)),0)</f>
        <v>0</v>
      </c>
      <c r="AQ175" s="2">
        <f>_xlfn.IFERROR(INDEX('Subdecision matrices'!$K$27:$O$30,MATCH(Prioritization!O96,'Subdecision matrices'!$J$27:$J$30,0),MATCH('CalcEng 2'!$AQ$6,'Subdecision matrices'!$K$27:$O$27,0)),0)</f>
        <v>0</v>
      </c>
      <c r="AR175" s="2">
        <f>_xlfn.IFERROR(INDEX('Subdecision matrices'!$K$27:$O$30,MATCH(Prioritization!O96,'Subdecision matrices'!$J$27:$J$30,0),MATCH('CalcEng 2'!$AR$6,'Subdecision matrices'!$K$27:$O$27,0)),0)</f>
        <v>0</v>
      </c>
      <c r="AS175" s="2">
        <f>_xlfn.IFERROR(INDEX('Subdecision matrices'!$K$27:$O$30,MATCH(Prioritization!O96,'Subdecision matrices'!$J$27:$J$30,0),MATCH('CalcEng 2'!$AS$6,'Subdecision matrices'!$K$27:$O$27,0)),0)</f>
        <v>0</v>
      </c>
      <c r="AT175" s="2">
        <f>_xlfn.IFERROR(INDEX('Subdecision matrices'!$K$27:$O$30,MATCH(Prioritization!O96,'Subdecision matrices'!$J$27:$J$30,0),MATCH('CalcEng 2'!$AT$6,'Subdecision matrices'!$K$27:$O$27,0)),0)</f>
        <v>0</v>
      </c>
      <c r="AU175" s="2">
        <f>_xlfn.IFERROR(INDEX('Subdecision matrices'!$K$34:$O$36,MATCH(Prioritization!P96,'Subdecision matrices'!$J$34:$J$36,0),MATCH('CalcEng 2'!$AU$6,'Subdecision matrices'!$K$33:$O$33,0)),0)</f>
        <v>0</v>
      </c>
      <c r="AV175" s="2">
        <f>_xlfn.IFERROR(INDEX('Subdecision matrices'!$K$34:$O$36,MATCH(Prioritization!P96,'Subdecision matrices'!$J$34:$J$36,0),MATCH('CalcEng 2'!$AV$6,'Subdecision matrices'!$K$33:$O$33,0)),0)</f>
        <v>0</v>
      </c>
      <c r="AW175" s="2">
        <f>_xlfn.IFERROR(INDEX('Subdecision matrices'!$K$34:$O$36,MATCH(Prioritization!P96,'Subdecision matrices'!$J$34:$J$36,0),MATCH('CalcEng 2'!$AW$6,'Subdecision matrices'!$K$33:$O$33,0)),0)</f>
        <v>0</v>
      </c>
      <c r="AX175" s="2">
        <f>_xlfn.IFERROR(INDEX('Subdecision matrices'!$K$34:$O$36,MATCH(Prioritization!P96,'Subdecision matrices'!$J$34:$J$36,0),MATCH('CalcEng 2'!$AX$6,'Subdecision matrices'!$K$33:$O$33,0)),0)</f>
        <v>0</v>
      </c>
      <c r="AY175" s="2">
        <f>_xlfn.IFERROR(INDEX('Subdecision matrices'!$K$34:$O$36,MATCH(Prioritization!P96,'Subdecision matrices'!$J$34:$J$36,0),MATCH('CalcEng 2'!$AY$6,'Subdecision matrices'!$K$33:$O$33,0)),0)</f>
        <v>0</v>
      </c>
      <c r="AZ175" s="2"/>
      <c r="BA175" s="2"/>
      <c r="BB175" s="110">
        <f>((B175*B176)+(G175*G176)+(L175*L176)+(Q175*Q176)+(V175*V176)+(AA175*AA176)+(AF176*AF175)+(AK175*AK176)+(AP175*AP176)+(AU175*AU176))*10</f>
        <v>0</v>
      </c>
      <c r="BC175" s="110">
        <f aca="true" t="shared" si="447" ref="BC175">((C175*C176)+(H175*H176)+(M175*M176)+(R175*R176)+(W175*W176)+(AB175*AB176)+(AG176*AG175)+(AL175*AL176)+(AQ175*AQ176)+(AV175*AV176))*10</f>
        <v>0</v>
      </c>
      <c r="BD175" s="110">
        <f aca="true" t="shared" si="448" ref="BD175">((D175*D176)+(I175*I176)+(N175*N176)+(S175*S176)+(X175*X176)+(AC175*AC176)+(AH176*AH175)+(AM175*AM176)+(AR175*AR176)+(AW175*AW176))*10</f>
        <v>0</v>
      </c>
      <c r="BE175" s="110">
        <f aca="true" t="shared" si="449" ref="BE175">((E175*E176)+(J175*J176)+(O175*O176)+(T175*T176)+(Y175*Y176)+(AD175*AD176)+(AI176*AI175)+(AN175*AN176)+(AS175*AS176)+(AX175*AX176))*10</f>
        <v>0</v>
      </c>
      <c r="BF175" s="110">
        <f aca="true" t="shared" si="450" ref="BF175">((F175*F176)+(K175*K176)+(P175*P176)+(U175*U176)+(Z175*Z176)+(AE175*AE176)+(AJ176*AJ175)+(AO175*AO176)+(AT175*AT176)+(AY175*AY176))*10</f>
        <v>0</v>
      </c>
    </row>
    <row r="176" spans="1:58" ht="15.75" thickBot="1">
      <c r="A176" s="94"/>
      <c r="B176" s="5">
        <f>'Subdecision matrices'!$S$12</f>
        <v>0.1</v>
      </c>
      <c r="C176" s="5">
        <f>'Subdecision matrices'!$S$13</f>
        <v>0.1</v>
      </c>
      <c r="D176" s="5">
        <f>'Subdecision matrices'!$S$14</f>
        <v>0.1</v>
      </c>
      <c r="E176" s="5">
        <f>'Subdecision matrices'!$S$15</f>
        <v>0.1</v>
      </c>
      <c r="F176" s="5">
        <f>'Subdecision matrices'!$S$16</f>
        <v>0.1</v>
      </c>
      <c r="G176" s="5">
        <f>'Subdecision matrices'!$T$12</f>
        <v>0.1</v>
      </c>
      <c r="H176" s="5">
        <f>'Subdecision matrices'!$T$13</f>
        <v>0.1</v>
      </c>
      <c r="I176" s="5">
        <f>'Subdecision matrices'!$T$14</f>
        <v>0.1</v>
      </c>
      <c r="J176" s="5">
        <f>'Subdecision matrices'!$T$15</f>
        <v>0.1</v>
      </c>
      <c r="K176" s="5">
        <f>'Subdecision matrices'!$T$16</f>
        <v>0.1</v>
      </c>
      <c r="L176" s="5">
        <f>'Subdecision matrices'!$U$12</f>
        <v>0.05</v>
      </c>
      <c r="M176" s="5">
        <f>'Subdecision matrices'!$U$13</f>
        <v>0.05</v>
      </c>
      <c r="N176" s="5">
        <f>'Subdecision matrices'!$U$14</f>
        <v>0.05</v>
      </c>
      <c r="O176" s="5">
        <f>'Subdecision matrices'!$U$15</f>
        <v>0.05</v>
      </c>
      <c r="P176" s="5">
        <f>'Subdecision matrices'!$U$16</f>
        <v>0.05</v>
      </c>
      <c r="Q176" s="5">
        <f>'Subdecision matrices'!$V$12</f>
        <v>0.1</v>
      </c>
      <c r="R176" s="5">
        <f>'Subdecision matrices'!$V$13</f>
        <v>0.1</v>
      </c>
      <c r="S176" s="5">
        <f>'Subdecision matrices'!$V$14</f>
        <v>0.1</v>
      </c>
      <c r="T176" s="5">
        <f>'Subdecision matrices'!$V$15</f>
        <v>0.1</v>
      </c>
      <c r="U176" s="5">
        <f>'Subdecision matrices'!$V$16</f>
        <v>0.1</v>
      </c>
      <c r="V176" s="5">
        <f>'Subdecision matrices'!$W$12</f>
        <v>0.1</v>
      </c>
      <c r="W176" s="5">
        <f>'Subdecision matrices'!$W$13</f>
        <v>0.1</v>
      </c>
      <c r="X176" s="5">
        <f>'Subdecision matrices'!$W$14</f>
        <v>0.1</v>
      </c>
      <c r="Y176" s="5">
        <f>'Subdecision matrices'!$W$15</f>
        <v>0.1</v>
      </c>
      <c r="Z176" s="5">
        <f>'Subdecision matrices'!$W$16</f>
        <v>0.1</v>
      </c>
      <c r="AA176" s="5">
        <f>'Subdecision matrices'!$X$12</f>
        <v>0.05</v>
      </c>
      <c r="AB176" s="5">
        <f>'Subdecision matrices'!$X$13</f>
        <v>0.1</v>
      </c>
      <c r="AC176" s="5">
        <f>'Subdecision matrices'!$X$14</f>
        <v>0.1</v>
      </c>
      <c r="AD176" s="5">
        <f>'Subdecision matrices'!$X$15</f>
        <v>0.1</v>
      </c>
      <c r="AE176" s="5">
        <f>'Subdecision matrices'!$X$16</f>
        <v>0.1</v>
      </c>
      <c r="AF176" s="5">
        <f>'Subdecision matrices'!$Y$12</f>
        <v>0.1</v>
      </c>
      <c r="AG176" s="5">
        <f>'Subdecision matrices'!$Y$13</f>
        <v>0.1</v>
      </c>
      <c r="AH176" s="5">
        <f>'Subdecision matrices'!$Y$14</f>
        <v>0.1</v>
      </c>
      <c r="AI176" s="5">
        <f>'Subdecision matrices'!$Y$15</f>
        <v>0.05</v>
      </c>
      <c r="AJ176" s="5">
        <f>'Subdecision matrices'!$Y$16</f>
        <v>0.05</v>
      </c>
      <c r="AK176" s="5">
        <f>'Subdecision matrices'!$Z$12</f>
        <v>0.15</v>
      </c>
      <c r="AL176" s="5">
        <f>'Subdecision matrices'!$Z$13</f>
        <v>0.15</v>
      </c>
      <c r="AM176" s="5">
        <f>'Subdecision matrices'!$Z$14</f>
        <v>0.15</v>
      </c>
      <c r="AN176" s="5">
        <f>'Subdecision matrices'!$Z$15</f>
        <v>0.15</v>
      </c>
      <c r="AO176" s="5">
        <f>'Subdecision matrices'!$Z$16</f>
        <v>0.15</v>
      </c>
      <c r="AP176" s="5">
        <f>'Subdecision matrices'!$AA$12</f>
        <v>0.1</v>
      </c>
      <c r="AQ176" s="5">
        <f>'Subdecision matrices'!$AA$13</f>
        <v>0.1</v>
      </c>
      <c r="AR176" s="5">
        <f>'Subdecision matrices'!$AA$14</f>
        <v>0.1</v>
      </c>
      <c r="AS176" s="5">
        <f>'Subdecision matrices'!$AA$15</f>
        <v>0.1</v>
      </c>
      <c r="AT176" s="5">
        <f>'Subdecision matrices'!$AA$16</f>
        <v>0.15</v>
      </c>
      <c r="AU176" s="5">
        <f>'Subdecision matrices'!$AB$12</f>
        <v>0.15</v>
      </c>
      <c r="AV176" s="5">
        <f>'Subdecision matrices'!$AB$13</f>
        <v>0.1</v>
      </c>
      <c r="AW176" s="5">
        <f>'Subdecision matrices'!$AB$14</f>
        <v>0.1</v>
      </c>
      <c r="AX176" s="5">
        <f>'Subdecision matrices'!$AB$15</f>
        <v>0.15</v>
      </c>
      <c r="AY176" s="5">
        <f>'Subdecision matrices'!$AB$16</f>
        <v>0.1</v>
      </c>
      <c r="AZ176" s="3">
        <f aca="true" t="shared" si="451" ref="AZ176">SUM(L176:AY176)</f>
        <v>4</v>
      </c>
      <c r="BA176" s="3"/>
      <c r="BB176" s="111"/>
      <c r="BC176" s="111"/>
      <c r="BD176" s="111"/>
      <c r="BE176" s="111"/>
      <c r="BF176" s="111"/>
    </row>
    <row r="177" spans="1:58" ht="15">
      <c r="A177" s="94">
        <v>86</v>
      </c>
      <c r="B177" s="30">
        <f>_xlfn.IFERROR(VLOOKUP(Prioritization!G97,'Subdecision matrices'!$B$7:$C$8,2,TRUE),0)</f>
        <v>0</v>
      </c>
      <c r="C177" s="30">
        <f>_xlfn.IFERROR(VLOOKUP(Prioritization!G97,'Subdecision matrices'!$B$7:$D$8,3,TRUE),0)</f>
        <v>0</v>
      </c>
      <c r="D177" s="30">
        <f>_xlfn.IFERROR(VLOOKUP(Prioritization!G97,'Subdecision matrices'!$B$7:$E$8,4,TRUE),0)</f>
        <v>0</v>
      </c>
      <c r="E177" s="30">
        <f>_xlfn.IFERROR(VLOOKUP(Prioritization!G97,'Subdecision matrices'!$B$7:$F$8,5,TRUE),0)</f>
        <v>0</v>
      </c>
      <c r="F177" s="30">
        <f>_xlfn.IFERROR(VLOOKUP(Prioritization!G97,'Subdecision matrices'!$B$7:$G$8,6,TRUE),0)</f>
        <v>0</v>
      </c>
      <c r="G177" s="30">
        <f>VLOOKUP(Prioritization!H97,'Subdecision matrices'!$B$12:$C$19,2,TRUE)</f>
        <v>0</v>
      </c>
      <c r="H177" s="30">
        <f>VLOOKUP(Prioritization!H97,'Subdecision matrices'!$B$12:$D$19,3,TRUE)</f>
        <v>0</v>
      </c>
      <c r="I177" s="30">
        <f>VLOOKUP(Prioritization!H97,'Subdecision matrices'!$B$12:$E$19,4,TRUE)</f>
        <v>0</v>
      </c>
      <c r="J177" s="30">
        <f>VLOOKUP(Prioritization!H97,'Subdecision matrices'!$B$12:$F$19,5,TRUE)</f>
        <v>0</v>
      </c>
      <c r="K177" s="30">
        <f>VLOOKUP(Prioritization!H97,'Subdecision matrices'!$B$12:$G$19,6,TRUE)</f>
        <v>0</v>
      </c>
      <c r="L177" s="2">
        <f>_xlfn.IFERROR(INDEX('Subdecision matrices'!$C$23:$G$27,MATCH(Prioritization!I97,'Subdecision matrices'!$B$23:$B$27,0),MATCH('CalcEng 2'!$L$6,'Subdecision matrices'!$C$22:$G$22,0)),0)</f>
        <v>0</v>
      </c>
      <c r="M177" s="2">
        <f>_xlfn.IFERROR(INDEX('Subdecision matrices'!$C$23:$G$27,MATCH(Prioritization!I97,'Subdecision matrices'!$B$23:$B$27,0),MATCH('CalcEng 2'!$M$6,'Subdecision matrices'!$C$30:$G$30,0)),0)</f>
        <v>0</v>
      </c>
      <c r="N177" s="2">
        <f>_xlfn.IFERROR(INDEX('Subdecision matrices'!$C$23:$G$27,MATCH(Prioritization!I97,'Subdecision matrices'!$B$23:$B$27,0),MATCH('CalcEng 2'!$N$6,'Subdecision matrices'!$C$22:$G$22,0)),0)</f>
        <v>0</v>
      </c>
      <c r="O177" s="2">
        <f>_xlfn.IFERROR(INDEX('Subdecision matrices'!$C$23:$G$27,MATCH(Prioritization!I97,'Subdecision matrices'!$B$23:$B$27,0),MATCH('CalcEng 2'!$O$6,'Subdecision matrices'!$C$22:$G$22,0)),0)</f>
        <v>0</v>
      </c>
      <c r="P177" s="2">
        <f>_xlfn.IFERROR(INDEX('Subdecision matrices'!$C$23:$G$27,MATCH(Prioritization!I97,'Subdecision matrices'!$B$23:$B$27,0),MATCH('CalcEng 2'!$P$6,'Subdecision matrices'!$C$22:$G$22,0)),0)</f>
        <v>0</v>
      </c>
      <c r="Q177" s="2">
        <f>_xlfn.IFERROR(INDEX('Subdecision matrices'!$C$31:$G$33,MATCH(Prioritization!J97,'Subdecision matrices'!$B$31:$B$33,0),MATCH('CalcEng 2'!$Q$6,'Subdecision matrices'!$C$30:$G$30,0)),0)</f>
        <v>0</v>
      </c>
      <c r="R177" s="2">
        <f>_xlfn.IFERROR(INDEX('Subdecision matrices'!$C$31:$G$33,MATCH(Prioritization!J97,'Subdecision matrices'!$B$31:$B$33,0),MATCH('CalcEng 2'!$R$6,'Subdecision matrices'!$C$30:$G$30,0)),0)</f>
        <v>0</v>
      </c>
      <c r="S177" s="2">
        <f>_xlfn.IFERROR(INDEX('Subdecision matrices'!$C$31:$G$33,MATCH(Prioritization!J97,'Subdecision matrices'!$B$31:$B$33,0),MATCH('CalcEng 2'!$S$6,'Subdecision matrices'!$C$30:$G$30,0)),0)</f>
        <v>0</v>
      </c>
      <c r="T177" s="2">
        <f>_xlfn.IFERROR(INDEX('Subdecision matrices'!$C$31:$G$33,MATCH(Prioritization!J97,'Subdecision matrices'!$B$31:$B$33,0),MATCH('CalcEng 2'!$T$6,'Subdecision matrices'!$C$30:$G$30,0)),0)</f>
        <v>0</v>
      </c>
      <c r="U177" s="2">
        <f>_xlfn.IFERROR(INDEX('Subdecision matrices'!$C$31:$G$33,MATCH(Prioritization!J97,'Subdecision matrices'!$B$31:$B$33,0),MATCH('CalcEng 2'!$U$6,'Subdecision matrices'!$C$30:$G$30,0)),0)</f>
        <v>0</v>
      </c>
      <c r="V177" s="2">
        <f>_xlfn.IFERROR(VLOOKUP(Prioritization!K97,'Subdecision matrices'!$A$37:$C$41,3,TRUE),0)</f>
        <v>0</v>
      </c>
      <c r="W177" s="2">
        <f>_xlfn.IFERROR(VLOOKUP(Prioritization!K97,'Subdecision matrices'!$A$37:$D$41,4),0)</f>
        <v>0</v>
      </c>
      <c r="X177" s="2">
        <f>_xlfn.IFERROR(VLOOKUP(Prioritization!K97,'Subdecision matrices'!$A$37:$E$41,5),0)</f>
        <v>0</v>
      </c>
      <c r="Y177" s="2">
        <f>_xlfn.IFERROR(VLOOKUP(Prioritization!K97,'Subdecision matrices'!$A$37:$F$41,6),0)</f>
        <v>0</v>
      </c>
      <c r="Z177" s="2">
        <f>_xlfn.IFERROR(VLOOKUP(Prioritization!K97,'Subdecision matrices'!$A$37:$G$41,7),0)</f>
        <v>0</v>
      </c>
      <c r="AA177" s="2">
        <f>_xlfn.IFERROR(INDEX('Subdecision matrices'!$K$8:$O$11,MATCH(Prioritization!L97,'Subdecision matrices'!$J$8:$J$11,0),MATCH('CalcEng 2'!$AA$6,'Subdecision matrices'!$K$7:$O$7,0)),0)</f>
        <v>0</v>
      </c>
      <c r="AB177" s="2">
        <f>_xlfn.IFERROR(INDEX('Subdecision matrices'!$K$8:$O$11,MATCH(Prioritization!L97,'Subdecision matrices'!$J$8:$J$11,0),MATCH('CalcEng 2'!$AB$6,'Subdecision matrices'!$K$7:$O$7,0)),0)</f>
        <v>0</v>
      </c>
      <c r="AC177" s="2">
        <f>_xlfn.IFERROR(INDEX('Subdecision matrices'!$K$8:$O$11,MATCH(Prioritization!L97,'Subdecision matrices'!$J$8:$J$11,0),MATCH('CalcEng 2'!$AC$6,'Subdecision matrices'!$K$7:$O$7,0)),0)</f>
        <v>0</v>
      </c>
      <c r="AD177" s="2">
        <f>_xlfn.IFERROR(INDEX('Subdecision matrices'!$K$8:$O$11,MATCH(Prioritization!L97,'Subdecision matrices'!$J$8:$J$11,0),MATCH('CalcEng 2'!$AD$6,'Subdecision matrices'!$K$7:$O$7,0)),0)</f>
        <v>0</v>
      </c>
      <c r="AE177" s="2">
        <f>_xlfn.IFERROR(INDEX('Subdecision matrices'!$K$8:$O$11,MATCH(Prioritization!L97,'Subdecision matrices'!$J$8:$J$11,0),MATCH('CalcEng 2'!$AE$6,'Subdecision matrices'!$K$7:$O$7,0)),0)</f>
        <v>0</v>
      </c>
      <c r="AF177" s="2">
        <f>_xlfn.IFERROR(VLOOKUP(Prioritization!M97,'Subdecision matrices'!$I$15:$K$17,3,TRUE),0)</f>
        <v>0</v>
      </c>
      <c r="AG177" s="2">
        <f>_xlfn.IFERROR(VLOOKUP(Prioritization!M97,'Subdecision matrices'!$I$15:$L$17,4,TRUE),0)</f>
        <v>0</v>
      </c>
      <c r="AH177" s="2">
        <f>_xlfn.IFERROR(VLOOKUP(Prioritization!M97,'Subdecision matrices'!$I$15:$M$17,5,TRUE),0)</f>
        <v>0</v>
      </c>
      <c r="AI177" s="2">
        <f>_xlfn.IFERROR(VLOOKUP(Prioritization!M97,'Subdecision matrices'!$I$15:$N$17,6,TRUE),0)</f>
        <v>0</v>
      </c>
      <c r="AJ177" s="2">
        <f>_xlfn.IFERROR(VLOOKUP(Prioritization!M97,'Subdecision matrices'!$I$15:$O$17,7,TRUE),0)</f>
        <v>0</v>
      </c>
      <c r="AK177" s="2">
        <f>_xlfn.IFERROR(INDEX('Subdecision matrices'!$K$22:$O$24,MATCH(Prioritization!N97,'Subdecision matrices'!$J$22:$J$24,0),MATCH($AK$6,'Subdecision matrices'!$K$21:$O$21,0)),0)</f>
        <v>0</v>
      </c>
      <c r="AL177" s="2">
        <f>_xlfn.IFERROR(INDEX('Subdecision matrices'!$K$22:$O$24,MATCH(Prioritization!N97,'Subdecision matrices'!$J$22:$J$24,0),MATCH($AL$6,'Subdecision matrices'!$K$21:$O$21,0)),0)</f>
        <v>0</v>
      </c>
      <c r="AM177" s="2">
        <f>_xlfn.IFERROR(INDEX('Subdecision matrices'!$K$22:$O$24,MATCH(Prioritization!N97,'Subdecision matrices'!$J$22:$J$24,0),MATCH($AM$6,'Subdecision matrices'!$K$21:$O$21,0)),0)</f>
        <v>0</v>
      </c>
      <c r="AN177" s="2">
        <f>_xlfn.IFERROR(INDEX('Subdecision matrices'!$K$22:$O$24,MATCH(Prioritization!N97,'Subdecision matrices'!$J$22:$J$24,0),MATCH($AN$6,'Subdecision matrices'!$K$21:$O$21,0)),0)</f>
        <v>0</v>
      </c>
      <c r="AO177" s="2">
        <f>_xlfn.IFERROR(INDEX('Subdecision matrices'!$K$22:$O$24,MATCH(Prioritization!N97,'Subdecision matrices'!$J$22:$J$24,0),MATCH($AO$6,'Subdecision matrices'!$K$21:$O$21,0)),0)</f>
        <v>0</v>
      </c>
      <c r="AP177" s="2">
        <f>_xlfn.IFERROR(INDEX('Subdecision matrices'!$K$27:$O$30,MATCH(Prioritization!O97,'Subdecision matrices'!$J$27:$J$30,0),MATCH('CalcEng 2'!$AP$6,'Subdecision matrices'!$K$27:$O$27,0)),0)</f>
        <v>0</v>
      </c>
      <c r="AQ177" s="2">
        <f>_xlfn.IFERROR(INDEX('Subdecision matrices'!$K$27:$O$30,MATCH(Prioritization!O97,'Subdecision matrices'!$J$27:$J$30,0),MATCH('CalcEng 2'!$AQ$6,'Subdecision matrices'!$K$27:$O$27,0)),0)</f>
        <v>0</v>
      </c>
      <c r="AR177" s="2">
        <f>_xlfn.IFERROR(INDEX('Subdecision matrices'!$K$27:$O$30,MATCH(Prioritization!O97,'Subdecision matrices'!$J$27:$J$30,0),MATCH('CalcEng 2'!$AR$6,'Subdecision matrices'!$K$27:$O$27,0)),0)</f>
        <v>0</v>
      </c>
      <c r="AS177" s="2">
        <f>_xlfn.IFERROR(INDEX('Subdecision matrices'!$K$27:$O$30,MATCH(Prioritization!O97,'Subdecision matrices'!$J$27:$J$30,0),MATCH('CalcEng 2'!$AS$6,'Subdecision matrices'!$K$27:$O$27,0)),0)</f>
        <v>0</v>
      </c>
      <c r="AT177" s="2">
        <f>_xlfn.IFERROR(INDEX('Subdecision matrices'!$K$27:$O$30,MATCH(Prioritization!O97,'Subdecision matrices'!$J$27:$J$30,0),MATCH('CalcEng 2'!$AT$6,'Subdecision matrices'!$K$27:$O$27,0)),0)</f>
        <v>0</v>
      </c>
      <c r="AU177" s="2">
        <f>_xlfn.IFERROR(INDEX('Subdecision matrices'!$K$34:$O$36,MATCH(Prioritization!P97,'Subdecision matrices'!$J$34:$J$36,0),MATCH('CalcEng 2'!$AU$6,'Subdecision matrices'!$K$33:$O$33,0)),0)</f>
        <v>0</v>
      </c>
      <c r="AV177" s="2">
        <f>_xlfn.IFERROR(INDEX('Subdecision matrices'!$K$34:$O$36,MATCH(Prioritization!P97,'Subdecision matrices'!$J$34:$J$36,0),MATCH('CalcEng 2'!$AV$6,'Subdecision matrices'!$K$33:$O$33,0)),0)</f>
        <v>0</v>
      </c>
      <c r="AW177" s="2">
        <f>_xlfn.IFERROR(INDEX('Subdecision matrices'!$K$34:$O$36,MATCH(Prioritization!P97,'Subdecision matrices'!$J$34:$J$36,0),MATCH('CalcEng 2'!$AW$6,'Subdecision matrices'!$K$33:$O$33,0)),0)</f>
        <v>0</v>
      </c>
      <c r="AX177" s="2">
        <f>_xlfn.IFERROR(INDEX('Subdecision matrices'!$K$34:$O$36,MATCH(Prioritization!P97,'Subdecision matrices'!$J$34:$J$36,0),MATCH('CalcEng 2'!$AX$6,'Subdecision matrices'!$K$33:$O$33,0)),0)</f>
        <v>0</v>
      </c>
      <c r="AY177" s="2">
        <f>_xlfn.IFERROR(INDEX('Subdecision matrices'!$K$34:$O$36,MATCH(Prioritization!P97,'Subdecision matrices'!$J$34:$J$36,0),MATCH('CalcEng 2'!$AY$6,'Subdecision matrices'!$K$33:$O$33,0)),0)</f>
        <v>0</v>
      </c>
      <c r="AZ177" s="2"/>
      <c r="BA177" s="2"/>
      <c r="BB177" s="110">
        <f>((B177*B178)+(G177*G178)+(L177*L178)+(Q177*Q178)+(V177*V178)+(AA177*AA178)+(AF178*AF177)+(AK177*AK178)+(AP177*AP178)+(AU177*AU178))*10</f>
        <v>0</v>
      </c>
      <c r="BC177" s="110">
        <f aca="true" t="shared" si="452" ref="BC177">((C177*C178)+(H177*H178)+(M177*M178)+(R177*R178)+(W177*W178)+(AB177*AB178)+(AG178*AG177)+(AL177*AL178)+(AQ177*AQ178)+(AV177*AV178))*10</f>
        <v>0</v>
      </c>
      <c r="BD177" s="110">
        <f aca="true" t="shared" si="453" ref="BD177">((D177*D178)+(I177*I178)+(N177*N178)+(S177*S178)+(X177*X178)+(AC177*AC178)+(AH178*AH177)+(AM177*AM178)+(AR177*AR178)+(AW177*AW178))*10</f>
        <v>0</v>
      </c>
      <c r="BE177" s="110">
        <f aca="true" t="shared" si="454" ref="BE177">((E177*E178)+(J177*J178)+(O177*O178)+(T177*T178)+(Y177*Y178)+(AD177*AD178)+(AI178*AI177)+(AN177*AN178)+(AS177*AS178)+(AX177*AX178))*10</f>
        <v>0</v>
      </c>
      <c r="BF177" s="110">
        <f aca="true" t="shared" si="455" ref="BF177">((F177*F178)+(K177*K178)+(P177*P178)+(U177*U178)+(Z177*Z178)+(AE177*AE178)+(AJ178*AJ177)+(AO177*AO178)+(AT177*AT178)+(AY177*AY178))*10</f>
        <v>0</v>
      </c>
    </row>
    <row r="178" spans="1:58" ht="15.75" thickBot="1">
      <c r="A178" s="94"/>
      <c r="B178" s="5">
        <f>'Subdecision matrices'!$S$12</f>
        <v>0.1</v>
      </c>
      <c r="C178" s="5">
        <f>'Subdecision matrices'!$S$13</f>
        <v>0.1</v>
      </c>
      <c r="D178" s="5">
        <f>'Subdecision matrices'!$S$14</f>
        <v>0.1</v>
      </c>
      <c r="E178" s="5">
        <f>'Subdecision matrices'!$S$15</f>
        <v>0.1</v>
      </c>
      <c r="F178" s="5">
        <f>'Subdecision matrices'!$S$16</f>
        <v>0.1</v>
      </c>
      <c r="G178" s="5">
        <f>'Subdecision matrices'!$T$12</f>
        <v>0.1</v>
      </c>
      <c r="H178" s="5">
        <f>'Subdecision matrices'!$T$13</f>
        <v>0.1</v>
      </c>
      <c r="I178" s="5">
        <f>'Subdecision matrices'!$T$14</f>
        <v>0.1</v>
      </c>
      <c r="J178" s="5">
        <f>'Subdecision matrices'!$T$15</f>
        <v>0.1</v>
      </c>
      <c r="K178" s="5">
        <f>'Subdecision matrices'!$T$16</f>
        <v>0.1</v>
      </c>
      <c r="L178" s="5">
        <f>'Subdecision matrices'!$U$12</f>
        <v>0.05</v>
      </c>
      <c r="M178" s="5">
        <f>'Subdecision matrices'!$U$13</f>
        <v>0.05</v>
      </c>
      <c r="N178" s="5">
        <f>'Subdecision matrices'!$U$14</f>
        <v>0.05</v>
      </c>
      <c r="O178" s="5">
        <f>'Subdecision matrices'!$U$15</f>
        <v>0.05</v>
      </c>
      <c r="P178" s="5">
        <f>'Subdecision matrices'!$U$16</f>
        <v>0.05</v>
      </c>
      <c r="Q178" s="5">
        <f>'Subdecision matrices'!$V$12</f>
        <v>0.1</v>
      </c>
      <c r="R178" s="5">
        <f>'Subdecision matrices'!$V$13</f>
        <v>0.1</v>
      </c>
      <c r="S178" s="5">
        <f>'Subdecision matrices'!$V$14</f>
        <v>0.1</v>
      </c>
      <c r="T178" s="5">
        <f>'Subdecision matrices'!$V$15</f>
        <v>0.1</v>
      </c>
      <c r="U178" s="5">
        <f>'Subdecision matrices'!$V$16</f>
        <v>0.1</v>
      </c>
      <c r="V178" s="5">
        <f>'Subdecision matrices'!$W$12</f>
        <v>0.1</v>
      </c>
      <c r="W178" s="5">
        <f>'Subdecision matrices'!$W$13</f>
        <v>0.1</v>
      </c>
      <c r="X178" s="5">
        <f>'Subdecision matrices'!$W$14</f>
        <v>0.1</v>
      </c>
      <c r="Y178" s="5">
        <f>'Subdecision matrices'!$W$15</f>
        <v>0.1</v>
      </c>
      <c r="Z178" s="5">
        <f>'Subdecision matrices'!$W$16</f>
        <v>0.1</v>
      </c>
      <c r="AA178" s="5">
        <f>'Subdecision matrices'!$X$12</f>
        <v>0.05</v>
      </c>
      <c r="AB178" s="5">
        <f>'Subdecision matrices'!$X$13</f>
        <v>0.1</v>
      </c>
      <c r="AC178" s="5">
        <f>'Subdecision matrices'!$X$14</f>
        <v>0.1</v>
      </c>
      <c r="AD178" s="5">
        <f>'Subdecision matrices'!$X$15</f>
        <v>0.1</v>
      </c>
      <c r="AE178" s="5">
        <f>'Subdecision matrices'!$X$16</f>
        <v>0.1</v>
      </c>
      <c r="AF178" s="5">
        <f>'Subdecision matrices'!$Y$12</f>
        <v>0.1</v>
      </c>
      <c r="AG178" s="5">
        <f>'Subdecision matrices'!$Y$13</f>
        <v>0.1</v>
      </c>
      <c r="AH178" s="5">
        <f>'Subdecision matrices'!$Y$14</f>
        <v>0.1</v>
      </c>
      <c r="AI178" s="5">
        <f>'Subdecision matrices'!$Y$15</f>
        <v>0.05</v>
      </c>
      <c r="AJ178" s="5">
        <f>'Subdecision matrices'!$Y$16</f>
        <v>0.05</v>
      </c>
      <c r="AK178" s="5">
        <f>'Subdecision matrices'!$Z$12</f>
        <v>0.15</v>
      </c>
      <c r="AL178" s="5">
        <f>'Subdecision matrices'!$Z$13</f>
        <v>0.15</v>
      </c>
      <c r="AM178" s="5">
        <f>'Subdecision matrices'!$Z$14</f>
        <v>0.15</v>
      </c>
      <c r="AN178" s="5">
        <f>'Subdecision matrices'!$Z$15</f>
        <v>0.15</v>
      </c>
      <c r="AO178" s="5">
        <f>'Subdecision matrices'!$Z$16</f>
        <v>0.15</v>
      </c>
      <c r="AP178" s="5">
        <f>'Subdecision matrices'!$AA$12</f>
        <v>0.1</v>
      </c>
      <c r="AQ178" s="5">
        <f>'Subdecision matrices'!$AA$13</f>
        <v>0.1</v>
      </c>
      <c r="AR178" s="5">
        <f>'Subdecision matrices'!$AA$14</f>
        <v>0.1</v>
      </c>
      <c r="AS178" s="5">
        <f>'Subdecision matrices'!$AA$15</f>
        <v>0.1</v>
      </c>
      <c r="AT178" s="5">
        <f>'Subdecision matrices'!$AA$16</f>
        <v>0.15</v>
      </c>
      <c r="AU178" s="5">
        <f>'Subdecision matrices'!$AB$12</f>
        <v>0.15</v>
      </c>
      <c r="AV178" s="5">
        <f>'Subdecision matrices'!$AB$13</f>
        <v>0.1</v>
      </c>
      <c r="AW178" s="5">
        <f>'Subdecision matrices'!$AB$14</f>
        <v>0.1</v>
      </c>
      <c r="AX178" s="5">
        <f>'Subdecision matrices'!$AB$15</f>
        <v>0.15</v>
      </c>
      <c r="AY178" s="5">
        <f>'Subdecision matrices'!$AB$16</f>
        <v>0.1</v>
      </c>
      <c r="AZ178" s="3">
        <f aca="true" t="shared" si="456" ref="AZ178">SUM(L178:AY178)</f>
        <v>4</v>
      </c>
      <c r="BA178" s="3"/>
      <c r="BB178" s="111"/>
      <c r="BC178" s="111"/>
      <c r="BD178" s="111"/>
      <c r="BE178" s="111"/>
      <c r="BF178" s="111"/>
    </row>
    <row r="179" spans="1:58" ht="15">
      <c r="A179" s="94">
        <v>87</v>
      </c>
      <c r="B179" s="30">
        <f>_xlfn.IFERROR(VLOOKUP(Prioritization!G98,'Subdecision matrices'!$B$7:$C$8,2,TRUE),0)</f>
        <v>0</v>
      </c>
      <c r="C179" s="30">
        <f>_xlfn.IFERROR(VLOOKUP(Prioritization!G98,'Subdecision matrices'!$B$7:$D$8,3,TRUE),0)</f>
        <v>0</v>
      </c>
      <c r="D179" s="30">
        <f>_xlfn.IFERROR(VLOOKUP(Prioritization!G98,'Subdecision matrices'!$B$7:$E$8,4,TRUE),0)</f>
        <v>0</v>
      </c>
      <c r="E179" s="30">
        <f>_xlfn.IFERROR(VLOOKUP(Prioritization!G98,'Subdecision matrices'!$B$7:$F$8,5,TRUE),0)</f>
        <v>0</v>
      </c>
      <c r="F179" s="30">
        <f>_xlfn.IFERROR(VLOOKUP(Prioritization!G98,'Subdecision matrices'!$B$7:$G$8,6,TRUE),0)</f>
        <v>0</v>
      </c>
      <c r="G179" s="30">
        <f>VLOOKUP(Prioritization!H98,'Subdecision matrices'!$B$12:$C$19,2,TRUE)</f>
        <v>0</v>
      </c>
      <c r="H179" s="30">
        <f>VLOOKUP(Prioritization!H98,'Subdecision matrices'!$B$12:$D$19,3,TRUE)</f>
        <v>0</v>
      </c>
      <c r="I179" s="30">
        <f>VLOOKUP(Prioritization!H98,'Subdecision matrices'!$B$12:$E$19,4,TRUE)</f>
        <v>0</v>
      </c>
      <c r="J179" s="30">
        <f>VLOOKUP(Prioritization!H98,'Subdecision matrices'!$B$12:$F$19,5,TRUE)</f>
        <v>0</v>
      </c>
      <c r="K179" s="30">
        <f>VLOOKUP(Prioritization!H98,'Subdecision matrices'!$B$12:$G$19,6,TRUE)</f>
        <v>0</v>
      </c>
      <c r="L179" s="2">
        <f>_xlfn.IFERROR(INDEX('Subdecision matrices'!$C$23:$G$27,MATCH(Prioritization!I98,'Subdecision matrices'!$B$23:$B$27,0),MATCH('CalcEng 2'!$L$6,'Subdecision matrices'!$C$22:$G$22,0)),0)</f>
        <v>0</v>
      </c>
      <c r="M179" s="2">
        <f>_xlfn.IFERROR(INDEX('Subdecision matrices'!$C$23:$G$27,MATCH(Prioritization!I98,'Subdecision matrices'!$B$23:$B$27,0),MATCH('CalcEng 2'!$M$6,'Subdecision matrices'!$C$30:$G$30,0)),0)</f>
        <v>0</v>
      </c>
      <c r="N179" s="2">
        <f>_xlfn.IFERROR(INDEX('Subdecision matrices'!$C$23:$G$27,MATCH(Prioritization!I98,'Subdecision matrices'!$B$23:$B$27,0),MATCH('CalcEng 2'!$N$6,'Subdecision matrices'!$C$22:$G$22,0)),0)</f>
        <v>0</v>
      </c>
      <c r="O179" s="2">
        <f>_xlfn.IFERROR(INDEX('Subdecision matrices'!$C$23:$G$27,MATCH(Prioritization!I98,'Subdecision matrices'!$B$23:$B$27,0),MATCH('CalcEng 2'!$O$6,'Subdecision matrices'!$C$22:$G$22,0)),0)</f>
        <v>0</v>
      </c>
      <c r="P179" s="2">
        <f>_xlfn.IFERROR(INDEX('Subdecision matrices'!$C$23:$G$27,MATCH(Prioritization!I98,'Subdecision matrices'!$B$23:$B$27,0),MATCH('CalcEng 2'!$P$6,'Subdecision matrices'!$C$22:$G$22,0)),0)</f>
        <v>0</v>
      </c>
      <c r="Q179" s="2">
        <f>_xlfn.IFERROR(INDEX('Subdecision matrices'!$C$31:$G$33,MATCH(Prioritization!J98,'Subdecision matrices'!$B$31:$B$33,0),MATCH('CalcEng 2'!$Q$6,'Subdecision matrices'!$C$30:$G$30,0)),0)</f>
        <v>0</v>
      </c>
      <c r="R179" s="2">
        <f>_xlfn.IFERROR(INDEX('Subdecision matrices'!$C$31:$G$33,MATCH(Prioritization!J98,'Subdecision matrices'!$B$31:$B$33,0),MATCH('CalcEng 2'!$R$6,'Subdecision matrices'!$C$30:$G$30,0)),0)</f>
        <v>0</v>
      </c>
      <c r="S179" s="2">
        <f>_xlfn.IFERROR(INDEX('Subdecision matrices'!$C$31:$G$33,MATCH(Prioritization!J98,'Subdecision matrices'!$B$31:$B$33,0),MATCH('CalcEng 2'!$S$6,'Subdecision matrices'!$C$30:$G$30,0)),0)</f>
        <v>0</v>
      </c>
      <c r="T179" s="2">
        <f>_xlfn.IFERROR(INDEX('Subdecision matrices'!$C$31:$G$33,MATCH(Prioritization!J98,'Subdecision matrices'!$B$31:$B$33,0),MATCH('CalcEng 2'!$T$6,'Subdecision matrices'!$C$30:$G$30,0)),0)</f>
        <v>0</v>
      </c>
      <c r="U179" s="2">
        <f>_xlfn.IFERROR(INDEX('Subdecision matrices'!$C$31:$G$33,MATCH(Prioritization!J98,'Subdecision matrices'!$B$31:$B$33,0),MATCH('CalcEng 2'!$U$6,'Subdecision matrices'!$C$30:$G$30,0)),0)</f>
        <v>0</v>
      </c>
      <c r="V179" s="2">
        <f>_xlfn.IFERROR(VLOOKUP(Prioritization!K98,'Subdecision matrices'!$A$37:$C$41,3,TRUE),0)</f>
        <v>0</v>
      </c>
      <c r="W179" s="2">
        <f>_xlfn.IFERROR(VLOOKUP(Prioritization!K98,'Subdecision matrices'!$A$37:$D$41,4),0)</f>
        <v>0</v>
      </c>
      <c r="X179" s="2">
        <f>_xlfn.IFERROR(VLOOKUP(Prioritization!K98,'Subdecision matrices'!$A$37:$E$41,5),0)</f>
        <v>0</v>
      </c>
      <c r="Y179" s="2">
        <f>_xlfn.IFERROR(VLOOKUP(Prioritization!K98,'Subdecision matrices'!$A$37:$F$41,6),0)</f>
        <v>0</v>
      </c>
      <c r="Z179" s="2">
        <f>_xlfn.IFERROR(VLOOKUP(Prioritization!K98,'Subdecision matrices'!$A$37:$G$41,7),0)</f>
        <v>0</v>
      </c>
      <c r="AA179" s="2">
        <f>_xlfn.IFERROR(INDEX('Subdecision matrices'!$K$8:$O$11,MATCH(Prioritization!L98,'Subdecision matrices'!$J$8:$J$11,0),MATCH('CalcEng 2'!$AA$6,'Subdecision matrices'!$K$7:$O$7,0)),0)</f>
        <v>0</v>
      </c>
      <c r="AB179" s="2">
        <f>_xlfn.IFERROR(INDEX('Subdecision matrices'!$K$8:$O$11,MATCH(Prioritization!L98,'Subdecision matrices'!$J$8:$J$11,0),MATCH('CalcEng 2'!$AB$6,'Subdecision matrices'!$K$7:$O$7,0)),0)</f>
        <v>0</v>
      </c>
      <c r="AC179" s="2">
        <f>_xlfn.IFERROR(INDEX('Subdecision matrices'!$K$8:$O$11,MATCH(Prioritization!L98,'Subdecision matrices'!$J$8:$J$11,0),MATCH('CalcEng 2'!$AC$6,'Subdecision matrices'!$K$7:$O$7,0)),0)</f>
        <v>0</v>
      </c>
      <c r="AD179" s="2">
        <f>_xlfn.IFERROR(INDEX('Subdecision matrices'!$K$8:$O$11,MATCH(Prioritization!L98,'Subdecision matrices'!$J$8:$J$11,0),MATCH('CalcEng 2'!$AD$6,'Subdecision matrices'!$K$7:$O$7,0)),0)</f>
        <v>0</v>
      </c>
      <c r="AE179" s="2">
        <f>_xlfn.IFERROR(INDEX('Subdecision matrices'!$K$8:$O$11,MATCH(Prioritization!L98,'Subdecision matrices'!$J$8:$J$11,0),MATCH('CalcEng 2'!$AE$6,'Subdecision matrices'!$K$7:$O$7,0)),0)</f>
        <v>0</v>
      </c>
      <c r="AF179" s="2">
        <f>_xlfn.IFERROR(VLOOKUP(Prioritization!M98,'Subdecision matrices'!$I$15:$K$17,3,TRUE),0)</f>
        <v>0</v>
      </c>
      <c r="AG179" s="2">
        <f>_xlfn.IFERROR(VLOOKUP(Prioritization!M98,'Subdecision matrices'!$I$15:$L$17,4,TRUE),0)</f>
        <v>0</v>
      </c>
      <c r="AH179" s="2">
        <f>_xlfn.IFERROR(VLOOKUP(Prioritization!M98,'Subdecision matrices'!$I$15:$M$17,5,TRUE),0)</f>
        <v>0</v>
      </c>
      <c r="AI179" s="2">
        <f>_xlfn.IFERROR(VLOOKUP(Prioritization!M98,'Subdecision matrices'!$I$15:$N$17,6,TRUE),0)</f>
        <v>0</v>
      </c>
      <c r="AJ179" s="2">
        <f>_xlfn.IFERROR(VLOOKUP(Prioritization!M98,'Subdecision matrices'!$I$15:$O$17,7,TRUE),0)</f>
        <v>0</v>
      </c>
      <c r="AK179" s="2">
        <f>_xlfn.IFERROR(INDEX('Subdecision matrices'!$K$22:$O$24,MATCH(Prioritization!N98,'Subdecision matrices'!$J$22:$J$24,0),MATCH($AK$6,'Subdecision matrices'!$K$21:$O$21,0)),0)</f>
        <v>0</v>
      </c>
      <c r="AL179" s="2">
        <f>_xlfn.IFERROR(INDEX('Subdecision matrices'!$K$22:$O$24,MATCH(Prioritization!N98,'Subdecision matrices'!$J$22:$J$24,0),MATCH($AL$6,'Subdecision matrices'!$K$21:$O$21,0)),0)</f>
        <v>0</v>
      </c>
      <c r="AM179" s="2">
        <f>_xlfn.IFERROR(INDEX('Subdecision matrices'!$K$22:$O$24,MATCH(Prioritization!N98,'Subdecision matrices'!$J$22:$J$24,0),MATCH($AM$6,'Subdecision matrices'!$K$21:$O$21,0)),0)</f>
        <v>0</v>
      </c>
      <c r="AN179" s="2">
        <f>_xlfn.IFERROR(INDEX('Subdecision matrices'!$K$22:$O$24,MATCH(Prioritization!N98,'Subdecision matrices'!$J$22:$J$24,0),MATCH($AN$6,'Subdecision matrices'!$K$21:$O$21,0)),0)</f>
        <v>0</v>
      </c>
      <c r="AO179" s="2">
        <f>_xlfn.IFERROR(INDEX('Subdecision matrices'!$K$22:$O$24,MATCH(Prioritization!N98,'Subdecision matrices'!$J$22:$J$24,0),MATCH($AO$6,'Subdecision matrices'!$K$21:$O$21,0)),0)</f>
        <v>0</v>
      </c>
      <c r="AP179" s="2">
        <f>_xlfn.IFERROR(INDEX('Subdecision matrices'!$K$27:$O$30,MATCH(Prioritization!O98,'Subdecision matrices'!$J$27:$J$30,0),MATCH('CalcEng 2'!$AP$6,'Subdecision matrices'!$K$27:$O$27,0)),0)</f>
        <v>0</v>
      </c>
      <c r="AQ179" s="2">
        <f>_xlfn.IFERROR(INDEX('Subdecision matrices'!$K$27:$O$30,MATCH(Prioritization!O98,'Subdecision matrices'!$J$27:$J$30,0),MATCH('CalcEng 2'!$AQ$6,'Subdecision matrices'!$K$27:$O$27,0)),0)</f>
        <v>0</v>
      </c>
      <c r="AR179" s="2">
        <f>_xlfn.IFERROR(INDEX('Subdecision matrices'!$K$27:$O$30,MATCH(Prioritization!O98,'Subdecision matrices'!$J$27:$J$30,0),MATCH('CalcEng 2'!$AR$6,'Subdecision matrices'!$K$27:$O$27,0)),0)</f>
        <v>0</v>
      </c>
      <c r="AS179" s="2">
        <f>_xlfn.IFERROR(INDEX('Subdecision matrices'!$K$27:$O$30,MATCH(Prioritization!O98,'Subdecision matrices'!$J$27:$J$30,0),MATCH('CalcEng 2'!$AS$6,'Subdecision matrices'!$K$27:$O$27,0)),0)</f>
        <v>0</v>
      </c>
      <c r="AT179" s="2">
        <f>_xlfn.IFERROR(INDEX('Subdecision matrices'!$K$27:$O$30,MATCH(Prioritization!O98,'Subdecision matrices'!$J$27:$J$30,0),MATCH('CalcEng 2'!$AT$6,'Subdecision matrices'!$K$27:$O$27,0)),0)</f>
        <v>0</v>
      </c>
      <c r="AU179" s="2">
        <f>_xlfn.IFERROR(INDEX('Subdecision matrices'!$K$34:$O$36,MATCH(Prioritization!P98,'Subdecision matrices'!$J$34:$J$36,0),MATCH('CalcEng 2'!$AU$6,'Subdecision matrices'!$K$33:$O$33,0)),0)</f>
        <v>0</v>
      </c>
      <c r="AV179" s="2">
        <f>_xlfn.IFERROR(INDEX('Subdecision matrices'!$K$34:$O$36,MATCH(Prioritization!P98,'Subdecision matrices'!$J$34:$J$36,0),MATCH('CalcEng 2'!$AV$6,'Subdecision matrices'!$K$33:$O$33,0)),0)</f>
        <v>0</v>
      </c>
      <c r="AW179" s="2">
        <f>_xlfn.IFERROR(INDEX('Subdecision matrices'!$K$34:$O$36,MATCH(Prioritization!P98,'Subdecision matrices'!$J$34:$J$36,0),MATCH('CalcEng 2'!$AW$6,'Subdecision matrices'!$K$33:$O$33,0)),0)</f>
        <v>0</v>
      </c>
      <c r="AX179" s="2">
        <f>_xlfn.IFERROR(INDEX('Subdecision matrices'!$K$34:$O$36,MATCH(Prioritization!P98,'Subdecision matrices'!$J$34:$J$36,0),MATCH('CalcEng 2'!$AX$6,'Subdecision matrices'!$K$33:$O$33,0)),0)</f>
        <v>0</v>
      </c>
      <c r="AY179" s="2">
        <f>_xlfn.IFERROR(INDEX('Subdecision matrices'!$K$34:$O$36,MATCH(Prioritization!P98,'Subdecision matrices'!$J$34:$J$36,0),MATCH('CalcEng 2'!$AY$6,'Subdecision matrices'!$K$33:$O$33,0)),0)</f>
        <v>0</v>
      </c>
      <c r="AZ179" s="2"/>
      <c r="BA179" s="2"/>
      <c r="BB179" s="110">
        <f>((B179*B180)+(G179*G180)+(L179*L180)+(Q179*Q180)+(V179*V180)+(AA179*AA180)+(AF180*AF179)+(AK179*AK180)+(AP179*AP180)+(AU179*AU180))*10</f>
        <v>0</v>
      </c>
      <c r="BC179" s="110">
        <f aca="true" t="shared" si="457" ref="BC179">((C179*C180)+(H179*H180)+(M179*M180)+(R179*R180)+(W179*W180)+(AB179*AB180)+(AG180*AG179)+(AL179*AL180)+(AQ179*AQ180)+(AV179*AV180))*10</f>
        <v>0</v>
      </c>
      <c r="BD179" s="110">
        <f aca="true" t="shared" si="458" ref="BD179">((D179*D180)+(I179*I180)+(N179*N180)+(S179*S180)+(X179*X180)+(AC179*AC180)+(AH180*AH179)+(AM179*AM180)+(AR179*AR180)+(AW179*AW180))*10</f>
        <v>0</v>
      </c>
      <c r="BE179" s="110">
        <f aca="true" t="shared" si="459" ref="BE179">((E179*E180)+(J179*J180)+(O179*O180)+(T179*T180)+(Y179*Y180)+(AD179*AD180)+(AI180*AI179)+(AN179*AN180)+(AS179*AS180)+(AX179*AX180))*10</f>
        <v>0</v>
      </c>
      <c r="BF179" s="110">
        <f aca="true" t="shared" si="460" ref="BF179">((F179*F180)+(K179*K180)+(P179*P180)+(U179*U180)+(Z179*Z180)+(AE179*AE180)+(AJ180*AJ179)+(AO179*AO180)+(AT179*AT180)+(AY179*AY180))*10</f>
        <v>0</v>
      </c>
    </row>
    <row r="180" spans="1:58" ht="15.75" thickBot="1">
      <c r="A180" s="94"/>
      <c r="B180" s="5">
        <f>'Subdecision matrices'!$S$12</f>
        <v>0.1</v>
      </c>
      <c r="C180" s="5">
        <f>'Subdecision matrices'!$S$13</f>
        <v>0.1</v>
      </c>
      <c r="D180" s="5">
        <f>'Subdecision matrices'!$S$14</f>
        <v>0.1</v>
      </c>
      <c r="E180" s="5">
        <f>'Subdecision matrices'!$S$15</f>
        <v>0.1</v>
      </c>
      <c r="F180" s="5">
        <f>'Subdecision matrices'!$S$16</f>
        <v>0.1</v>
      </c>
      <c r="G180" s="5">
        <f>'Subdecision matrices'!$T$12</f>
        <v>0.1</v>
      </c>
      <c r="H180" s="5">
        <f>'Subdecision matrices'!$T$13</f>
        <v>0.1</v>
      </c>
      <c r="I180" s="5">
        <f>'Subdecision matrices'!$T$14</f>
        <v>0.1</v>
      </c>
      <c r="J180" s="5">
        <f>'Subdecision matrices'!$T$15</f>
        <v>0.1</v>
      </c>
      <c r="K180" s="5">
        <f>'Subdecision matrices'!$T$16</f>
        <v>0.1</v>
      </c>
      <c r="L180" s="5">
        <f>'Subdecision matrices'!$U$12</f>
        <v>0.05</v>
      </c>
      <c r="M180" s="5">
        <f>'Subdecision matrices'!$U$13</f>
        <v>0.05</v>
      </c>
      <c r="N180" s="5">
        <f>'Subdecision matrices'!$U$14</f>
        <v>0.05</v>
      </c>
      <c r="O180" s="5">
        <f>'Subdecision matrices'!$U$15</f>
        <v>0.05</v>
      </c>
      <c r="P180" s="5">
        <f>'Subdecision matrices'!$U$16</f>
        <v>0.05</v>
      </c>
      <c r="Q180" s="5">
        <f>'Subdecision matrices'!$V$12</f>
        <v>0.1</v>
      </c>
      <c r="R180" s="5">
        <f>'Subdecision matrices'!$V$13</f>
        <v>0.1</v>
      </c>
      <c r="S180" s="5">
        <f>'Subdecision matrices'!$V$14</f>
        <v>0.1</v>
      </c>
      <c r="T180" s="5">
        <f>'Subdecision matrices'!$V$15</f>
        <v>0.1</v>
      </c>
      <c r="U180" s="5">
        <f>'Subdecision matrices'!$V$16</f>
        <v>0.1</v>
      </c>
      <c r="V180" s="5">
        <f>'Subdecision matrices'!$W$12</f>
        <v>0.1</v>
      </c>
      <c r="W180" s="5">
        <f>'Subdecision matrices'!$W$13</f>
        <v>0.1</v>
      </c>
      <c r="X180" s="5">
        <f>'Subdecision matrices'!$W$14</f>
        <v>0.1</v>
      </c>
      <c r="Y180" s="5">
        <f>'Subdecision matrices'!$W$15</f>
        <v>0.1</v>
      </c>
      <c r="Z180" s="5">
        <f>'Subdecision matrices'!$W$16</f>
        <v>0.1</v>
      </c>
      <c r="AA180" s="5">
        <f>'Subdecision matrices'!$X$12</f>
        <v>0.05</v>
      </c>
      <c r="AB180" s="5">
        <f>'Subdecision matrices'!$X$13</f>
        <v>0.1</v>
      </c>
      <c r="AC180" s="5">
        <f>'Subdecision matrices'!$X$14</f>
        <v>0.1</v>
      </c>
      <c r="AD180" s="5">
        <f>'Subdecision matrices'!$X$15</f>
        <v>0.1</v>
      </c>
      <c r="AE180" s="5">
        <f>'Subdecision matrices'!$X$16</f>
        <v>0.1</v>
      </c>
      <c r="AF180" s="5">
        <f>'Subdecision matrices'!$Y$12</f>
        <v>0.1</v>
      </c>
      <c r="AG180" s="5">
        <f>'Subdecision matrices'!$Y$13</f>
        <v>0.1</v>
      </c>
      <c r="AH180" s="5">
        <f>'Subdecision matrices'!$Y$14</f>
        <v>0.1</v>
      </c>
      <c r="AI180" s="5">
        <f>'Subdecision matrices'!$Y$15</f>
        <v>0.05</v>
      </c>
      <c r="AJ180" s="5">
        <f>'Subdecision matrices'!$Y$16</f>
        <v>0.05</v>
      </c>
      <c r="AK180" s="5">
        <f>'Subdecision matrices'!$Z$12</f>
        <v>0.15</v>
      </c>
      <c r="AL180" s="5">
        <f>'Subdecision matrices'!$Z$13</f>
        <v>0.15</v>
      </c>
      <c r="AM180" s="5">
        <f>'Subdecision matrices'!$Z$14</f>
        <v>0.15</v>
      </c>
      <c r="AN180" s="5">
        <f>'Subdecision matrices'!$Z$15</f>
        <v>0.15</v>
      </c>
      <c r="AO180" s="5">
        <f>'Subdecision matrices'!$Z$16</f>
        <v>0.15</v>
      </c>
      <c r="AP180" s="5">
        <f>'Subdecision matrices'!$AA$12</f>
        <v>0.1</v>
      </c>
      <c r="AQ180" s="5">
        <f>'Subdecision matrices'!$AA$13</f>
        <v>0.1</v>
      </c>
      <c r="AR180" s="5">
        <f>'Subdecision matrices'!$AA$14</f>
        <v>0.1</v>
      </c>
      <c r="AS180" s="5">
        <f>'Subdecision matrices'!$AA$15</f>
        <v>0.1</v>
      </c>
      <c r="AT180" s="5">
        <f>'Subdecision matrices'!$AA$16</f>
        <v>0.15</v>
      </c>
      <c r="AU180" s="5">
        <f>'Subdecision matrices'!$AB$12</f>
        <v>0.15</v>
      </c>
      <c r="AV180" s="5">
        <f>'Subdecision matrices'!$AB$13</f>
        <v>0.1</v>
      </c>
      <c r="AW180" s="5">
        <f>'Subdecision matrices'!$AB$14</f>
        <v>0.1</v>
      </c>
      <c r="AX180" s="5">
        <f>'Subdecision matrices'!$AB$15</f>
        <v>0.15</v>
      </c>
      <c r="AY180" s="5">
        <f>'Subdecision matrices'!$AB$16</f>
        <v>0.1</v>
      </c>
      <c r="AZ180" s="3">
        <f aca="true" t="shared" si="461" ref="AZ180">SUM(L180:AY180)</f>
        <v>4</v>
      </c>
      <c r="BA180" s="3"/>
      <c r="BB180" s="111"/>
      <c r="BC180" s="111"/>
      <c r="BD180" s="111"/>
      <c r="BE180" s="111"/>
      <c r="BF180" s="111"/>
    </row>
    <row r="181" spans="1:58" ht="15">
      <c r="A181" s="94">
        <v>88</v>
      </c>
      <c r="B181" s="30">
        <f>_xlfn.IFERROR(VLOOKUP(Prioritization!G99,'Subdecision matrices'!$B$7:$C$8,2,TRUE),0)</f>
        <v>0</v>
      </c>
      <c r="C181" s="30">
        <f>_xlfn.IFERROR(VLOOKUP(Prioritization!G99,'Subdecision matrices'!$B$7:$D$8,3,TRUE),0)</f>
        <v>0</v>
      </c>
      <c r="D181" s="30">
        <f>_xlfn.IFERROR(VLOOKUP(Prioritization!G99,'Subdecision matrices'!$B$7:$E$8,4,TRUE),0)</f>
        <v>0</v>
      </c>
      <c r="E181" s="30">
        <f>_xlfn.IFERROR(VLOOKUP(Prioritization!G99,'Subdecision matrices'!$B$7:$F$8,5,TRUE),0)</f>
        <v>0</v>
      </c>
      <c r="F181" s="30">
        <f>_xlfn.IFERROR(VLOOKUP(Prioritization!G99,'Subdecision matrices'!$B$7:$G$8,6,TRUE),0)</f>
        <v>0</v>
      </c>
      <c r="G181" s="30">
        <f>VLOOKUP(Prioritization!H99,'Subdecision matrices'!$B$12:$C$19,2,TRUE)</f>
        <v>0</v>
      </c>
      <c r="H181" s="30">
        <f>VLOOKUP(Prioritization!H99,'Subdecision matrices'!$B$12:$D$19,3,TRUE)</f>
        <v>0</v>
      </c>
      <c r="I181" s="30">
        <f>VLOOKUP(Prioritization!H99,'Subdecision matrices'!$B$12:$E$19,4,TRUE)</f>
        <v>0</v>
      </c>
      <c r="J181" s="30">
        <f>VLOOKUP(Prioritization!H99,'Subdecision matrices'!$B$12:$F$19,5,TRUE)</f>
        <v>0</v>
      </c>
      <c r="K181" s="30">
        <f>VLOOKUP(Prioritization!H99,'Subdecision matrices'!$B$12:$G$19,6,TRUE)</f>
        <v>0</v>
      </c>
      <c r="L181" s="2">
        <f>_xlfn.IFERROR(INDEX('Subdecision matrices'!$C$23:$G$27,MATCH(Prioritization!I99,'Subdecision matrices'!$B$23:$B$27,0),MATCH('CalcEng 2'!$L$6,'Subdecision matrices'!$C$22:$G$22,0)),0)</f>
        <v>0</v>
      </c>
      <c r="M181" s="2">
        <f>_xlfn.IFERROR(INDEX('Subdecision matrices'!$C$23:$G$27,MATCH(Prioritization!I99,'Subdecision matrices'!$B$23:$B$27,0),MATCH('CalcEng 2'!$M$6,'Subdecision matrices'!$C$30:$G$30,0)),0)</f>
        <v>0</v>
      </c>
      <c r="N181" s="2">
        <f>_xlfn.IFERROR(INDEX('Subdecision matrices'!$C$23:$G$27,MATCH(Prioritization!I99,'Subdecision matrices'!$B$23:$B$27,0),MATCH('CalcEng 2'!$N$6,'Subdecision matrices'!$C$22:$G$22,0)),0)</f>
        <v>0</v>
      </c>
      <c r="O181" s="2">
        <f>_xlfn.IFERROR(INDEX('Subdecision matrices'!$C$23:$G$27,MATCH(Prioritization!I99,'Subdecision matrices'!$B$23:$B$27,0),MATCH('CalcEng 2'!$O$6,'Subdecision matrices'!$C$22:$G$22,0)),0)</f>
        <v>0</v>
      </c>
      <c r="P181" s="2">
        <f>_xlfn.IFERROR(INDEX('Subdecision matrices'!$C$23:$G$27,MATCH(Prioritization!I99,'Subdecision matrices'!$B$23:$B$27,0),MATCH('CalcEng 2'!$P$6,'Subdecision matrices'!$C$22:$G$22,0)),0)</f>
        <v>0</v>
      </c>
      <c r="Q181" s="2">
        <f>_xlfn.IFERROR(INDEX('Subdecision matrices'!$C$31:$G$33,MATCH(Prioritization!J99,'Subdecision matrices'!$B$31:$B$33,0),MATCH('CalcEng 2'!$Q$6,'Subdecision matrices'!$C$30:$G$30,0)),0)</f>
        <v>0</v>
      </c>
      <c r="R181" s="2">
        <f>_xlfn.IFERROR(INDEX('Subdecision matrices'!$C$31:$G$33,MATCH(Prioritization!J99,'Subdecision matrices'!$B$31:$B$33,0),MATCH('CalcEng 2'!$R$6,'Subdecision matrices'!$C$30:$G$30,0)),0)</f>
        <v>0</v>
      </c>
      <c r="S181" s="2">
        <f>_xlfn.IFERROR(INDEX('Subdecision matrices'!$C$31:$G$33,MATCH(Prioritization!J99,'Subdecision matrices'!$B$31:$B$33,0),MATCH('CalcEng 2'!$S$6,'Subdecision matrices'!$C$30:$G$30,0)),0)</f>
        <v>0</v>
      </c>
      <c r="T181" s="2">
        <f>_xlfn.IFERROR(INDEX('Subdecision matrices'!$C$31:$G$33,MATCH(Prioritization!J99,'Subdecision matrices'!$B$31:$B$33,0),MATCH('CalcEng 2'!$T$6,'Subdecision matrices'!$C$30:$G$30,0)),0)</f>
        <v>0</v>
      </c>
      <c r="U181" s="2">
        <f>_xlfn.IFERROR(INDEX('Subdecision matrices'!$C$31:$G$33,MATCH(Prioritization!J99,'Subdecision matrices'!$B$31:$B$33,0),MATCH('CalcEng 2'!$U$6,'Subdecision matrices'!$C$30:$G$30,0)),0)</f>
        <v>0</v>
      </c>
      <c r="V181" s="2">
        <f>_xlfn.IFERROR(VLOOKUP(Prioritization!K99,'Subdecision matrices'!$A$37:$C$41,3,TRUE),0)</f>
        <v>0</v>
      </c>
      <c r="W181" s="2">
        <f>_xlfn.IFERROR(VLOOKUP(Prioritization!K99,'Subdecision matrices'!$A$37:$D$41,4),0)</f>
        <v>0</v>
      </c>
      <c r="X181" s="2">
        <f>_xlfn.IFERROR(VLOOKUP(Prioritization!K99,'Subdecision matrices'!$A$37:$E$41,5),0)</f>
        <v>0</v>
      </c>
      <c r="Y181" s="2">
        <f>_xlfn.IFERROR(VLOOKUP(Prioritization!K99,'Subdecision matrices'!$A$37:$F$41,6),0)</f>
        <v>0</v>
      </c>
      <c r="Z181" s="2">
        <f>_xlfn.IFERROR(VLOOKUP(Prioritization!K99,'Subdecision matrices'!$A$37:$G$41,7),0)</f>
        <v>0</v>
      </c>
      <c r="AA181" s="2">
        <f>_xlfn.IFERROR(INDEX('Subdecision matrices'!$K$8:$O$11,MATCH(Prioritization!L99,'Subdecision matrices'!$J$8:$J$11,0),MATCH('CalcEng 2'!$AA$6,'Subdecision matrices'!$K$7:$O$7,0)),0)</f>
        <v>0</v>
      </c>
      <c r="AB181" s="2">
        <f>_xlfn.IFERROR(INDEX('Subdecision matrices'!$K$8:$O$11,MATCH(Prioritization!L99,'Subdecision matrices'!$J$8:$J$11,0),MATCH('CalcEng 2'!$AB$6,'Subdecision matrices'!$K$7:$O$7,0)),0)</f>
        <v>0</v>
      </c>
      <c r="AC181" s="2">
        <f>_xlfn.IFERROR(INDEX('Subdecision matrices'!$K$8:$O$11,MATCH(Prioritization!L99,'Subdecision matrices'!$J$8:$J$11,0),MATCH('CalcEng 2'!$AC$6,'Subdecision matrices'!$K$7:$O$7,0)),0)</f>
        <v>0</v>
      </c>
      <c r="AD181" s="2">
        <f>_xlfn.IFERROR(INDEX('Subdecision matrices'!$K$8:$O$11,MATCH(Prioritization!L99,'Subdecision matrices'!$J$8:$J$11,0),MATCH('CalcEng 2'!$AD$6,'Subdecision matrices'!$K$7:$O$7,0)),0)</f>
        <v>0</v>
      </c>
      <c r="AE181" s="2">
        <f>_xlfn.IFERROR(INDEX('Subdecision matrices'!$K$8:$O$11,MATCH(Prioritization!L99,'Subdecision matrices'!$J$8:$J$11,0),MATCH('CalcEng 2'!$AE$6,'Subdecision matrices'!$K$7:$O$7,0)),0)</f>
        <v>0</v>
      </c>
      <c r="AF181" s="2">
        <f>_xlfn.IFERROR(VLOOKUP(Prioritization!M99,'Subdecision matrices'!$I$15:$K$17,3,TRUE),0)</f>
        <v>0</v>
      </c>
      <c r="AG181" s="2">
        <f>_xlfn.IFERROR(VLOOKUP(Prioritization!M99,'Subdecision matrices'!$I$15:$L$17,4,TRUE),0)</f>
        <v>0</v>
      </c>
      <c r="AH181" s="2">
        <f>_xlfn.IFERROR(VLOOKUP(Prioritization!M99,'Subdecision matrices'!$I$15:$M$17,5,TRUE),0)</f>
        <v>0</v>
      </c>
      <c r="AI181" s="2">
        <f>_xlfn.IFERROR(VLOOKUP(Prioritization!M99,'Subdecision matrices'!$I$15:$N$17,6,TRUE),0)</f>
        <v>0</v>
      </c>
      <c r="AJ181" s="2">
        <f>_xlfn.IFERROR(VLOOKUP(Prioritization!M99,'Subdecision matrices'!$I$15:$O$17,7,TRUE),0)</f>
        <v>0</v>
      </c>
      <c r="AK181" s="2">
        <f>_xlfn.IFERROR(INDEX('Subdecision matrices'!$K$22:$O$24,MATCH(Prioritization!N99,'Subdecision matrices'!$J$22:$J$24,0),MATCH($AK$6,'Subdecision matrices'!$K$21:$O$21,0)),0)</f>
        <v>0</v>
      </c>
      <c r="AL181" s="2">
        <f>_xlfn.IFERROR(INDEX('Subdecision matrices'!$K$22:$O$24,MATCH(Prioritization!N99,'Subdecision matrices'!$J$22:$J$24,0),MATCH($AL$6,'Subdecision matrices'!$K$21:$O$21,0)),0)</f>
        <v>0</v>
      </c>
      <c r="AM181" s="2">
        <f>_xlfn.IFERROR(INDEX('Subdecision matrices'!$K$22:$O$24,MATCH(Prioritization!N99,'Subdecision matrices'!$J$22:$J$24,0),MATCH($AM$6,'Subdecision matrices'!$K$21:$O$21,0)),0)</f>
        <v>0</v>
      </c>
      <c r="AN181" s="2">
        <f>_xlfn.IFERROR(INDEX('Subdecision matrices'!$K$22:$O$24,MATCH(Prioritization!N99,'Subdecision matrices'!$J$22:$J$24,0),MATCH($AN$6,'Subdecision matrices'!$K$21:$O$21,0)),0)</f>
        <v>0</v>
      </c>
      <c r="AO181" s="2">
        <f>_xlfn.IFERROR(INDEX('Subdecision matrices'!$K$22:$O$24,MATCH(Prioritization!N99,'Subdecision matrices'!$J$22:$J$24,0),MATCH($AO$6,'Subdecision matrices'!$K$21:$O$21,0)),0)</f>
        <v>0</v>
      </c>
      <c r="AP181" s="2">
        <f>_xlfn.IFERROR(INDEX('Subdecision matrices'!$K$27:$O$30,MATCH(Prioritization!O99,'Subdecision matrices'!$J$27:$J$30,0),MATCH('CalcEng 2'!$AP$6,'Subdecision matrices'!$K$27:$O$27,0)),0)</f>
        <v>0</v>
      </c>
      <c r="AQ181" s="2">
        <f>_xlfn.IFERROR(INDEX('Subdecision matrices'!$K$27:$O$30,MATCH(Prioritization!O99,'Subdecision matrices'!$J$27:$J$30,0),MATCH('CalcEng 2'!$AQ$6,'Subdecision matrices'!$K$27:$O$27,0)),0)</f>
        <v>0</v>
      </c>
      <c r="AR181" s="2">
        <f>_xlfn.IFERROR(INDEX('Subdecision matrices'!$K$27:$O$30,MATCH(Prioritization!O99,'Subdecision matrices'!$J$27:$J$30,0),MATCH('CalcEng 2'!$AR$6,'Subdecision matrices'!$K$27:$O$27,0)),0)</f>
        <v>0</v>
      </c>
      <c r="AS181" s="2">
        <f>_xlfn.IFERROR(INDEX('Subdecision matrices'!$K$27:$O$30,MATCH(Prioritization!O99,'Subdecision matrices'!$J$27:$J$30,0),MATCH('CalcEng 2'!$AS$6,'Subdecision matrices'!$K$27:$O$27,0)),0)</f>
        <v>0</v>
      </c>
      <c r="AT181" s="2">
        <f>_xlfn.IFERROR(INDEX('Subdecision matrices'!$K$27:$O$30,MATCH(Prioritization!O99,'Subdecision matrices'!$J$27:$J$30,0),MATCH('CalcEng 2'!$AT$6,'Subdecision matrices'!$K$27:$O$27,0)),0)</f>
        <v>0</v>
      </c>
      <c r="AU181" s="2">
        <f>_xlfn.IFERROR(INDEX('Subdecision matrices'!$K$34:$O$36,MATCH(Prioritization!P99,'Subdecision matrices'!$J$34:$J$36,0),MATCH('CalcEng 2'!$AU$6,'Subdecision matrices'!$K$33:$O$33,0)),0)</f>
        <v>0</v>
      </c>
      <c r="AV181" s="2">
        <f>_xlfn.IFERROR(INDEX('Subdecision matrices'!$K$34:$O$36,MATCH(Prioritization!P99,'Subdecision matrices'!$J$34:$J$36,0),MATCH('CalcEng 2'!$AV$6,'Subdecision matrices'!$K$33:$O$33,0)),0)</f>
        <v>0</v>
      </c>
      <c r="AW181" s="2">
        <f>_xlfn.IFERROR(INDEX('Subdecision matrices'!$K$34:$O$36,MATCH(Prioritization!P99,'Subdecision matrices'!$J$34:$J$36,0),MATCH('CalcEng 2'!$AW$6,'Subdecision matrices'!$K$33:$O$33,0)),0)</f>
        <v>0</v>
      </c>
      <c r="AX181" s="2">
        <f>_xlfn.IFERROR(INDEX('Subdecision matrices'!$K$34:$O$36,MATCH(Prioritization!P99,'Subdecision matrices'!$J$34:$J$36,0),MATCH('CalcEng 2'!$AX$6,'Subdecision matrices'!$K$33:$O$33,0)),0)</f>
        <v>0</v>
      </c>
      <c r="AY181" s="2">
        <f>_xlfn.IFERROR(INDEX('Subdecision matrices'!$K$34:$O$36,MATCH(Prioritization!P99,'Subdecision matrices'!$J$34:$J$36,0),MATCH('CalcEng 2'!$AY$6,'Subdecision matrices'!$K$33:$O$33,0)),0)</f>
        <v>0</v>
      </c>
      <c r="AZ181" s="2"/>
      <c r="BA181" s="2"/>
      <c r="BB181" s="110">
        <f>((B181*B182)+(G181*G182)+(L181*L182)+(Q181*Q182)+(V181*V182)+(AA181*AA182)+(AF182*AF181)+(AK181*AK182)+(AP181*AP182)+(AU181*AU182))*10</f>
        <v>0</v>
      </c>
      <c r="BC181" s="110">
        <f aca="true" t="shared" si="462" ref="BC181">((C181*C182)+(H181*H182)+(M181*M182)+(R181*R182)+(W181*W182)+(AB181*AB182)+(AG182*AG181)+(AL181*AL182)+(AQ181*AQ182)+(AV181*AV182))*10</f>
        <v>0</v>
      </c>
      <c r="BD181" s="110">
        <f aca="true" t="shared" si="463" ref="BD181">((D181*D182)+(I181*I182)+(N181*N182)+(S181*S182)+(X181*X182)+(AC181*AC182)+(AH182*AH181)+(AM181*AM182)+(AR181*AR182)+(AW181*AW182))*10</f>
        <v>0</v>
      </c>
      <c r="BE181" s="110">
        <f aca="true" t="shared" si="464" ref="BE181">((E181*E182)+(J181*J182)+(O181*O182)+(T181*T182)+(Y181*Y182)+(AD181*AD182)+(AI182*AI181)+(AN181*AN182)+(AS181*AS182)+(AX181*AX182))*10</f>
        <v>0</v>
      </c>
      <c r="BF181" s="110">
        <f aca="true" t="shared" si="465" ref="BF181">((F181*F182)+(K181*K182)+(P181*P182)+(U181*U182)+(Z181*Z182)+(AE181*AE182)+(AJ182*AJ181)+(AO181*AO182)+(AT181*AT182)+(AY181*AY182))*10</f>
        <v>0</v>
      </c>
    </row>
    <row r="182" spans="1:58" ht="15.75" thickBot="1">
      <c r="A182" s="94"/>
      <c r="B182" s="5">
        <f>'Subdecision matrices'!$S$12</f>
        <v>0.1</v>
      </c>
      <c r="C182" s="5">
        <f>'Subdecision matrices'!$S$13</f>
        <v>0.1</v>
      </c>
      <c r="D182" s="5">
        <f>'Subdecision matrices'!$S$14</f>
        <v>0.1</v>
      </c>
      <c r="E182" s="5">
        <f>'Subdecision matrices'!$S$15</f>
        <v>0.1</v>
      </c>
      <c r="F182" s="5">
        <f>'Subdecision matrices'!$S$16</f>
        <v>0.1</v>
      </c>
      <c r="G182" s="5">
        <f>'Subdecision matrices'!$T$12</f>
        <v>0.1</v>
      </c>
      <c r="H182" s="5">
        <f>'Subdecision matrices'!$T$13</f>
        <v>0.1</v>
      </c>
      <c r="I182" s="5">
        <f>'Subdecision matrices'!$T$14</f>
        <v>0.1</v>
      </c>
      <c r="J182" s="5">
        <f>'Subdecision matrices'!$T$15</f>
        <v>0.1</v>
      </c>
      <c r="K182" s="5">
        <f>'Subdecision matrices'!$T$16</f>
        <v>0.1</v>
      </c>
      <c r="L182" s="5">
        <f>'Subdecision matrices'!$U$12</f>
        <v>0.05</v>
      </c>
      <c r="M182" s="5">
        <f>'Subdecision matrices'!$U$13</f>
        <v>0.05</v>
      </c>
      <c r="N182" s="5">
        <f>'Subdecision matrices'!$U$14</f>
        <v>0.05</v>
      </c>
      <c r="O182" s="5">
        <f>'Subdecision matrices'!$U$15</f>
        <v>0.05</v>
      </c>
      <c r="P182" s="5">
        <f>'Subdecision matrices'!$U$16</f>
        <v>0.05</v>
      </c>
      <c r="Q182" s="5">
        <f>'Subdecision matrices'!$V$12</f>
        <v>0.1</v>
      </c>
      <c r="R182" s="5">
        <f>'Subdecision matrices'!$V$13</f>
        <v>0.1</v>
      </c>
      <c r="S182" s="5">
        <f>'Subdecision matrices'!$V$14</f>
        <v>0.1</v>
      </c>
      <c r="T182" s="5">
        <f>'Subdecision matrices'!$V$15</f>
        <v>0.1</v>
      </c>
      <c r="U182" s="5">
        <f>'Subdecision matrices'!$V$16</f>
        <v>0.1</v>
      </c>
      <c r="V182" s="5">
        <f>'Subdecision matrices'!$W$12</f>
        <v>0.1</v>
      </c>
      <c r="W182" s="5">
        <f>'Subdecision matrices'!$W$13</f>
        <v>0.1</v>
      </c>
      <c r="X182" s="5">
        <f>'Subdecision matrices'!$W$14</f>
        <v>0.1</v>
      </c>
      <c r="Y182" s="5">
        <f>'Subdecision matrices'!$W$15</f>
        <v>0.1</v>
      </c>
      <c r="Z182" s="5">
        <f>'Subdecision matrices'!$W$16</f>
        <v>0.1</v>
      </c>
      <c r="AA182" s="5">
        <f>'Subdecision matrices'!$X$12</f>
        <v>0.05</v>
      </c>
      <c r="AB182" s="5">
        <f>'Subdecision matrices'!$X$13</f>
        <v>0.1</v>
      </c>
      <c r="AC182" s="5">
        <f>'Subdecision matrices'!$X$14</f>
        <v>0.1</v>
      </c>
      <c r="AD182" s="5">
        <f>'Subdecision matrices'!$X$15</f>
        <v>0.1</v>
      </c>
      <c r="AE182" s="5">
        <f>'Subdecision matrices'!$X$16</f>
        <v>0.1</v>
      </c>
      <c r="AF182" s="5">
        <f>'Subdecision matrices'!$Y$12</f>
        <v>0.1</v>
      </c>
      <c r="AG182" s="5">
        <f>'Subdecision matrices'!$Y$13</f>
        <v>0.1</v>
      </c>
      <c r="AH182" s="5">
        <f>'Subdecision matrices'!$Y$14</f>
        <v>0.1</v>
      </c>
      <c r="AI182" s="5">
        <f>'Subdecision matrices'!$Y$15</f>
        <v>0.05</v>
      </c>
      <c r="AJ182" s="5">
        <f>'Subdecision matrices'!$Y$16</f>
        <v>0.05</v>
      </c>
      <c r="AK182" s="5">
        <f>'Subdecision matrices'!$Z$12</f>
        <v>0.15</v>
      </c>
      <c r="AL182" s="5">
        <f>'Subdecision matrices'!$Z$13</f>
        <v>0.15</v>
      </c>
      <c r="AM182" s="5">
        <f>'Subdecision matrices'!$Z$14</f>
        <v>0.15</v>
      </c>
      <c r="AN182" s="5">
        <f>'Subdecision matrices'!$Z$15</f>
        <v>0.15</v>
      </c>
      <c r="AO182" s="5">
        <f>'Subdecision matrices'!$Z$16</f>
        <v>0.15</v>
      </c>
      <c r="AP182" s="5">
        <f>'Subdecision matrices'!$AA$12</f>
        <v>0.1</v>
      </c>
      <c r="AQ182" s="5">
        <f>'Subdecision matrices'!$AA$13</f>
        <v>0.1</v>
      </c>
      <c r="AR182" s="5">
        <f>'Subdecision matrices'!$AA$14</f>
        <v>0.1</v>
      </c>
      <c r="AS182" s="5">
        <f>'Subdecision matrices'!$AA$15</f>
        <v>0.1</v>
      </c>
      <c r="AT182" s="5">
        <f>'Subdecision matrices'!$AA$16</f>
        <v>0.15</v>
      </c>
      <c r="AU182" s="5">
        <f>'Subdecision matrices'!$AB$12</f>
        <v>0.15</v>
      </c>
      <c r="AV182" s="5">
        <f>'Subdecision matrices'!$AB$13</f>
        <v>0.1</v>
      </c>
      <c r="AW182" s="5">
        <f>'Subdecision matrices'!$AB$14</f>
        <v>0.1</v>
      </c>
      <c r="AX182" s="5">
        <f>'Subdecision matrices'!$AB$15</f>
        <v>0.15</v>
      </c>
      <c r="AY182" s="5">
        <f>'Subdecision matrices'!$AB$16</f>
        <v>0.1</v>
      </c>
      <c r="AZ182" s="3">
        <f aca="true" t="shared" si="466" ref="AZ182">SUM(L182:AY182)</f>
        <v>4</v>
      </c>
      <c r="BA182" s="3"/>
      <c r="BB182" s="111"/>
      <c r="BC182" s="111"/>
      <c r="BD182" s="111"/>
      <c r="BE182" s="111"/>
      <c r="BF182" s="111"/>
    </row>
    <row r="183" spans="1:58" ht="15">
      <c r="A183" s="94">
        <v>89</v>
      </c>
      <c r="B183" s="30">
        <f>_xlfn.IFERROR(VLOOKUP(Prioritization!G100,'Subdecision matrices'!$B$7:$C$8,2,TRUE),0)</f>
        <v>0</v>
      </c>
      <c r="C183" s="30">
        <f>_xlfn.IFERROR(VLOOKUP(Prioritization!G100,'Subdecision matrices'!$B$7:$D$8,3,TRUE),0)</f>
        <v>0</v>
      </c>
      <c r="D183" s="30">
        <f>_xlfn.IFERROR(VLOOKUP(Prioritization!G100,'Subdecision matrices'!$B$7:$E$8,4,TRUE),0)</f>
        <v>0</v>
      </c>
      <c r="E183" s="30">
        <f>_xlfn.IFERROR(VLOOKUP(Prioritization!G100,'Subdecision matrices'!$B$7:$F$8,5,TRUE),0)</f>
        <v>0</v>
      </c>
      <c r="F183" s="30">
        <f>_xlfn.IFERROR(VLOOKUP(Prioritization!G100,'Subdecision matrices'!$B$7:$G$8,6,TRUE),0)</f>
        <v>0</v>
      </c>
      <c r="G183" s="30">
        <f>VLOOKUP(Prioritization!H100,'Subdecision matrices'!$B$12:$C$19,2,TRUE)</f>
        <v>0</v>
      </c>
      <c r="H183" s="30">
        <f>VLOOKUP(Prioritization!H100,'Subdecision matrices'!$B$12:$D$19,3,TRUE)</f>
        <v>0</v>
      </c>
      <c r="I183" s="30">
        <f>VLOOKUP(Prioritization!H100,'Subdecision matrices'!$B$12:$E$19,4,TRUE)</f>
        <v>0</v>
      </c>
      <c r="J183" s="30">
        <f>VLOOKUP(Prioritization!H100,'Subdecision matrices'!$B$12:$F$19,5,TRUE)</f>
        <v>0</v>
      </c>
      <c r="K183" s="30">
        <f>VLOOKUP(Prioritization!H100,'Subdecision matrices'!$B$12:$G$19,6,TRUE)</f>
        <v>0</v>
      </c>
      <c r="L183" s="2">
        <f>_xlfn.IFERROR(INDEX('Subdecision matrices'!$C$23:$G$27,MATCH(Prioritization!I100,'Subdecision matrices'!$B$23:$B$27,0),MATCH('CalcEng 2'!$L$6,'Subdecision matrices'!$C$22:$G$22,0)),0)</f>
        <v>0</v>
      </c>
      <c r="M183" s="2">
        <f>_xlfn.IFERROR(INDEX('Subdecision matrices'!$C$23:$G$27,MATCH(Prioritization!I100,'Subdecision matrices'!$B$23:$B$27,0),MATCH('CalcEng 2'!$M$6,'Subdecision matrices'!$C$30:$G$30,0)),0)</f>
        <v>0</v>
      </c>
      <c r="N183" s="2">
        <f>_xlfn.IFERROR(INDEX('Subdecision matrices'!$C$23:$G$27,MATCH(Prioritization!I100,'Subdecision matrices'!$B$23:$B$27,0),MATCH('CalcEng 2'!$N$6,'Subdecision matrices'!$C$22:$G$22,0)),0)</f>
        <v>0</v>
      </c>
      <c r="O183" s="2">
        <f>_xlfn.IFERROR(INDEX('Subdecision matrices'!$C$23:$G$27,MATCH(Prioritization!I100,'Subdecision matrices'!$B$23:$B$27,0),MATCH('CalcEng 2'!$O$6,'Subdecision matrices'!$C$22:$G$22,0)),0)</f>
        <v>0</v>
      </c>
      <c r="P183" s="2">
        <f>_xlfn.IFERROR(INDEX('Subdecision matrices'!$C$23:$G$27,MATCH(Prioritization!I100,'Subdecision matrices'!$B$23:$B$27,0),MATCH('CalcEng 2'!$P$6,'Subdecision matrices'!$C$22:$G$22,0)),0)</f>
        <v>0</v>
      </c>
      <c r="Q183" s="2">
        <f>_xlfn.IFERROR(INDEX('Subdecision matrices'!$C$31:$G$33,MATCH(Prioritization!J100,'Subdecision matrices'!$B$31:$B$33,0),MATCH('CalcEng 2'!$Q$6,'Subdecision matrices'!$C$30:$G$30,0)),0)</f>
        <v>0</v>
      </c>
      <c r="R183" s="2">
        <f>_xlfn.IFERROR(INDEX('Subdecision matrices'!$C$31:$G$33,MATCH(Prioritization!J100,'Subdecision matrices'!$B$31:$B$33,0),MATCH('CalcEng 2'!$R$6,'Subdecision matrices'!$C$30:$G$30,0)),0)</f>
        <v>0</v>
      </c>
      <c r="S183" s="2">
        <f>_xlfn.IFERROR(INDEX('Subdecision matrices'!$C$31:$G$33,MATCH(Prioritization!J100,'Subdecision matrices'!$B$31:$B$33,0),MATCH('CalcEng 2'!$S$6,'Subdecision matrices'!$C$30:$G$30,0)),0)</f>
        <v>0</v>
      </c>
      <c r="T183" s="2">
        <f>_xlfn.IFERROR(INDEX('Subdecision matrices'!$C$31:$G$33,MATCH(Prioritization!J100,'Subdecision matrices'!$B$31:$B$33,0),MATCH('CalcEng 2'!$T$6,'Subdecision matrices'!$C$30:$G$30,0)),0)</f>
        <v>0</v>
      </c>
      <c r="U183" s="2">
        <f>_xlfn.IFERROR(INDEX('Subdecision matrices'!$C$31:$G$33,MATCH(Prioritization!J100,'Subdecision matrices'!$B$31:$B$33,0),MATCH('CalcEng 2'!$U$6,'Subdecision matrices'!$C$30:$G$30,0)),0)</f>
        <v>0</v>
      </c>
      <c r="V183" s="2">
        <f>_xlfn.IFERROR(VLOOKUP(Prioritization!K100,'Subdecision matrices'!$A$37:$C$41,3,TRUE),0)</f>
        <v>0</v>
      </c>
      <c r="W183" s="2">
        <f>_xlfn.IFERROR(VLOOKUP(Prioritization!K100,'Subdecision matrices'!$A$37:$D$41,4),0)</f>
        <v>0</v>
      </c>
      <c r="X183" s="2">
        <f>_xlfn.IFERROR(VLOOKUP(Prioritization!K100,'Subdecision matrices'!$A$37:$E$41,5),0)</f>
        <v>0</v>
      </c>
      <c r="Y183" s="2">
        <f>_xlfn.IFERROR(VLOOKUP(Prioritization!K100,'Subdecision matrices'!$A$37:$F$41,6),0)</f>
        <v>0</v>
      </c>
      <c r="Z183" s="2">
        <f>_xlfn.IFERROR(VLOOKUP(Prioritization!K100,'Subdecision matrices'!$A$37:$G$41,7),0)</f>
        <v>0</v>
      </c>
      <c r="AA183" s="2">
        <f>_xlfn.IFERROR(INDEX('Subdecision matrices'!$K$8:$O$11,MATCH(Prioritization!L100,'Subdecision matrices'!$J$8:$J$11,0),MATCH('CalcEng 2'!$AA$6,'Subdecision matrices'!$K$7:$O$7,0)),0)</f>
        <v>0</v>
      </c>
      <c r="AB183" s="2">
        <f>_xlfn.IFERROR(INDEX('Subdecision matrices'!$K$8:$O$11,MATCH(Prioritization!L100,'Subdecision matrices'!$J$8:$J$11,0),MATCH('CalcEng 2'!$AB$6,'Subdecision matrices'!$K$7:$O$7,0)),0)</f>
        <v>0</v>
      </c>
      <c r="AC183" s="2">
        <f>_xlfn.IFERROR(INDEX('Subdecision matrices'!$K$8:$O$11,MATCH(Prioritization!L100,'Subdecision matrices'!$J$8:$J$11,0),MATCH('CalcEng 2'!$AC$6,'Subdecision matrices'!$K$7:$O$7,0)),0)</f>
        <v>0</v>
      </c>
      <c r="AD183" s="2">
        <f>_xlfn.IFERROR(INDEX('Subdecision matrices'!$K$8:$O$11,MATCH(Prioritization!L100,'Subdecision matrices'!$J$8:$J$11,0),MATCH('CalcEng 2'!$AD$6,'Subdecision matrices'!$K$7:$O$7,0)),0)</f>
        <v>0</v>
      </c>
      <c r="AE183" s="2">
        <f>_xlfn.IFERROR(INDEX('Subdecision matrices'!$K$8:$O$11,MATCH(Prioritization!L100,'Subdecision matrices'!$J$8:$J$11,0),MATCH('CalcEng 2'!$AE$6,'Subdecision matrices'!$K$7:$O$7,0)),0)</f>
        <v>0</v>
      </c>
      <c r="AF183" s="2">
        <f>_xlfn.IFERROR(VLOOKUP(Prioritization!M100,'Subdecision matrices'!$I$15:$K$17,3,TRUE),0)</f>
        <v>0</v>
      </c>
      <c r="AG183" s="2">
        <f>_xlfn.IFERROR(VLOOKUP(Prioritization!M100,'Subdecision matrices'!$I$15:$L$17,4,TRUE),0)</f>
        <v>0</v>
      </c>
      <c r="AH183" s="2">
        <f>_xlfn.IFERROR(VLOOKUP(Prioritization!M100,'Subdecision matrices'!$I$15:$M$17,5,TRUE),0)</f>
        <v>0</v>
      </c>
      <c r="AI183" s="2">
        <f>_xlfn.IFERROR(VLOOKUP(Prioritization!M100,'Subdecision matrices'!$I$15:$N$17,6,TRUE),0)</f>
        <v>0</v>
      </c>
      <c r="AJ183" s="2">
        <f>_xlfn.IFERROR(VLOOKUP(Prioritization!M100,'Subdecision matrices'!$I$15:$O$17,7,TRUE),0)</f>
        <v>0</v>
      </c>
      <c r="AK183" s="2">
        <f>_xlfn.IFERROR(INDEX('Subdecision matrices'!$K$22:$O$24,MATCH(Prioritization!N100,'Subdecision matrices'!$J$22:$J$24,0),MATCH($AK$6,'Subdecision matrices'!$K$21:$O$21,0)),0)</f>
        <v>0</v>
      </c>
      <c r="AL183" s="2">
        <f>_xlfn.IFERROR(INDEX('Subdecision matrices'!$K$22:$O$24,MATCH(Prioritization!N100,'Subdecision matrices'!$J$22:$J$24,0),MATCH($AL$6,'Subdecision matrices'!$K$21:$O$21,0)),0)</f>
        <v>0</v>
      </c>
      <c r="AM183" s="2">
        <f>_xlfn.IFERROR(INDEX('Subdecision matrices'!$K$22:$O$24,MATCH(Prioritization!N100,'Subdecision matrices'!$J$22:$J$24,0),MATCH($AM$6,'Subdecision matrices'!$K$21:$O$21,0)),0)</f>
        <v>0</v>
      </c>
      <c r="AN183" s="2">
        <f>_xlfn.IFERROR(INDEX('Subdecision matrices'!$K$22:$O$24,MATCH(Prioritization!N100,'Subdecision matrices'!$J$22:$J$24,0),MATCH($AN$6,'Subdecision matrices'!$K$21:$O$21,0)),0)</f>
        <v>0</v>
      </c>
      <c r="AO183" s="2">
        <f>_xlfn.IFERROR(INDEX('Subdecision matrices'!$K$22:$O$24,MATCH(Prioritization!N100,'Subdecision matrices'!$J$22:$J$24,0),MATCH($AO$6,'Subdecision matrices'!$K$21:$O$21,0)),0)</f>
        <v>0</v>
      </c>
      <c r="AP183" s="2">
        <f>_xlfn.IFERROR(INDEX('Subdecision matrices'!$K$27:$O$30,MATCH(Prioritization!O100,'Subdecision matrices'!$J$27:$J$30,0),MATCH('CalcEng 2'!$AP$6,'Subdecision matrices'!$K$27:$O$27,0)),0)</f>
        <v>0</v>
      </c>
      <c r="AQ183" s="2">
        <f>_xlfn.IFERROR(INDEX('Subdecision matrices'!$K$27:$O$30,MATCH(Prioritization!O100,'Subdecision matrices'!$J$27:$J$30,0),MATCH('CalcEng 2'!$AQ$6,'Subdecision matrices'!$K$27:$O$27,0)),0)</f>
        <v>0</v>
      </c>
      <c r="AR183" s="2">
        <f>_xlfn.IFERROR(INDEX('Subdecision matrices'!$K$27:$O$30,MATCH(Prioritization!O100,'Subdecision matrices'!$J$27:$J$30,0),MATCH('CalcEng 2'!$AR$6,'Subdecision matrices'!$K$27:$O$27,0)),0)</f>
        <v>0</v>
      </c>
      <c r="AS183" s="2">
        <f>_xlfn.IFERROR(INDEX('Subdecision matrices'!$K$27:$O$30,MATCH(Prioritization!O100,'Subdecision matrices'!$J$27:$J$30,0),MATCH('CalcEng 2'!$AS$6,'Subdecision matrices'!$K$27:$O$27,0)),0)</f>
        <v>0</v>
      </c>
      <c r="AT183" s="2">
        <f>_xlfn.IFERROR(INDEX('Subdecision matrices'!$K$27:$O$30,MATCH(Prioritization!O100,'Subdecision matrices'!$J$27:$J$30,0),MATCH('CalcEng 2'!$AT$6,'Subdecision matrices'!$K$27:$O$27,0)),0)</f>
        <v>0</v>
      </c>
      <c r="AU183" s="2">
        <f>_xlfn.IFERROR(INDEX('Subdecision matrices'!$K$34:$O$36,MATCH(Prioritization!P100,'Subdecision matrices'!$J$34:$J$36,0),MATCH('CalcEng 2'!$AU$6,'Subdecision matrices'!$K$33:$O$33,0)),0)</f>
        <v>0</v>
      </c>
      <c r="AV183" s="2">
        <f>_xlfn.IFERROR(INDEX('Subdecision matrices'!$K$34:$O$36,MATCH(Prioritization!P100,'Subdecision matrices'!$J$34:$J$36,0),MATCH('CalcEng 2'!$AV$6,'Subdecision matrices'!$K$33:$O$33,0)),0)</f>
        <v>0</v>
      </c>
      <c r="AW183" s="2">
        <f>_xlfn.IFERROR(INDEX('Subdecision matrices'!$K$34:$O$36,MATCH(Prioritization!P100,'Subdecision matrices'!$J$34:$J$36,0),MATCH('CalcEng 2'!$AW$6,'Subdecision matrices'!$K$33:$O$33,0)),0)</f>
        <v>0</v>
      </c>
      <c r="AX183" s="2">
        <f>_xlfn.IFERROR(INDEX('Subdecision matrices'!$K$34:$O$36,MATCH(Prioritization!P100,'Subdecision matrices'!$J$34:$J$36,0),MATCH('CalcEng 2'!$AX$6,'Subdecision matrices'!$K$33:$O$33,0)),0)</f>
        <v>0</v>
      </c>
      <c r="AY183" s="2">
        <f>_xlfn.IFERROR(INDEX('Subdecision matrices'!$K$34:$O$36,MATCH(Prioritization!P100,'Subdecision matrices'!$J$34:$J$36,0),MATCH('CalcEng 2'!$AY$6,'Subdecision matrices'!$K$33:$O$33,0)),0)</f>
        <v>0</v>
      </c>
      <c r="AZ183" s="2"/>
      <c r="BA183" s="2"/>
      <c r="BB183" s="110">
        <f>((B183*B184)+(G183*G184)+(L183*L184)+(Q183*Q184)+(V183*V184)+(AA183*AA184)+(AF184*AF183)+(AK183*AK184)+(AP183*AP184)+(AU183*AU184))*10</f>
        <v>0</v>
      </c>
      <c r="BC183" s="110">
        <f aca="true" t="shared" si="467" ref="BC183">((C183*C184)+(H183*H184)+(M183*M184)+(R183*R184)+(W183*W184)+(AB183*AB184)+(AG184*AG183)+(AL183*AL184)+(AQ183*AQ184)+(AV183*AV184))*10</f>
        <v>0</v>
      </c>
      <c r="BD183" s="110">
        <f aca="true" t="shared" si="468" ref="BD183">((D183*D184)+(I183*I184)+(N183*N184)+(S183*S184)+(X183*X184)+(AC183*AC184)+(AH184*AH183)+(AM183*AM184)+(AR183*AR184)+(AW183*AW184))*10</f>
        <v>0</v>
      </c>
      <c r="BE183" s="110">
        <f aca="true" t="shared" si="469" ref="BE183">((E183*E184)+(J183*J184)+(O183*O184)+(T183*T184)+(Y183*Y184)+(AD183*AD184)+(AI184*AI183)+(AN183*AN184)+(AS183*AS184)+(AX183*AX184))*10</f>
        <v>0</v>
      </c>
      <c r="BF183" s="110">
        <f aca="true" t="shared" si="470" ref="BF183">((F183*F184)+(K183*K184)+(P183*P184)+(U183*U184)+(Z183*Z184)+(AE183*AE184)+(AJ184*AJ183)+(AO183*AO184)+(AT183*AT184)+(AY183*AY184))*10</f>
        <v>0</v>
      </c>
    </row>
    <row r="184" spans="1:58" ht="15.75" thickBot="1">
      <c r="A184" s="94"/>
      <c r="B184" s="5">
        <f>'Subdecision matrices'!$S$12</f>
        <v>0.1</v>
      </c>
      <c r="C184" s="5">
        <f>'Subdecision matrices'!$S$13</f>
        <v>0.1</v>
      </c>
      <c r="D184" s="5">
        <f>'Subdecision matrices'!$S$14</f>
        <v>0.1</v>
      </c>
      <c r="E184" s="5">
        <f>'Subdecision matrices'!$S$15</f>
        <v>0.1</v>
      </c>
      <c r="F184" s="5">
        <f>'Subdecision matrices'!$S$16</f>
        <v>0.1</v>
      </c>
      <c r="G184" s="5">
        <f>'Subdecision matrices'!$T$12</f>
        <v>0.1</v>
      </c>
      <c r="H184" s="5">
        <f>'Subdecision matrices'!$T$13</f>
        <v>0.1</v>
      </c>
      <c r="I184" s="5">
        <f>'Subdecision matrices'!$T$14</f>
        <v>0.1</v>
      </c>
      <c r="J184" s="5">
        <f>'Subdecision matrices'!$T$15</f>
        <v>0.1</v>
      </c>
      <c r="K184" s="5">
        <f>'Subdecision matrices'!$T$16</f>
        <v>0.1</v>
      </c>
      <c r="L184" s="5">
        <f>'Subdecision matrices'!$U$12</f>
        <v>0.05</v>
      </c>
      <c r="M184" s="5">
        <f>'Subdecision matrices'!$U$13</f>
        <v>0.05</v>
      </c>
      <c r="N184" s="5">
        <f>'Subdecision matrices'!$U$14</f>
        <v>0.05</v>
      </c>
      <c r="O184" s="5">
        <f>'Subdecision matrices'!$U$15</f>
        <v>0.05</v>
      </c>
      <c r="P184" s="5">
        <f>'Subdecision matrices'!$U$16</f>
        <v>0.05</v>
      </c>
      <c r="Q184" s="5">
        <f>'Subdecision matrices'!$V$12</f>
        <v>0.1</v>
      </c>
      <c r="R184" s="5">
        <f>'Subdecision matrices'!$V$13</f>
        <v>0.1</v>
      </c>
      <c r="S184" s="5">
        <f>'Subdecision matrices'!$V$14</f>
        <v>0.1</v>
      </c>
      <c r="T184" s="5">
        <f>'Subdecision matrices'!$V$15</f>
        <v>0.1</v>
      </c>
      <c r="U184" s="5">
        <f>'Subdecision matrices'!$V$16</f>
        <v>0.1</v>
      </c>
      <c r="V184" s="5">
        <f>'Subdecision matrices'!$W$12</f>
        <v>0.1</v>
      </c>
      <c r="W184" s="5">
        <f>'Subdecision matrices'!$W$13</f>
        <v>0.1</v>
      </c>
      <c r="X184" s="5">
        <f>'Subdecision matrices'!$W$14</f>
        <v>0.1</v>
      </c>
      <c r="Y184" s="5">
        <f>'Subdecision matrices'!$W$15</f>
        <v>0.1</v>
      </c>
      <c r="Z184" s="5">
        <f>'Subdecision matrices'!$W$16</f>
        <v>0.1</v>
      </c>
      <c r="AA184" s="5">
        <f>'Subdecision matrices'!$X$12</f>
        <v>0.05</v>
      </c>
      <c r="AB184" s="5">
        <f>'Subdecision matrices'!$X$13</f>
        <v>0.1</v>
      </c>
      <c r="AC184" s="5">
        <f>'Subdecision matrices'!$X$14</f>
        <v>0.1</v>
      </c>
      <c r="AD184" s="5">
        <f>'Subdecision matrices'!$X$15</f>
        <v>0.1</v>
      </c>
      <c r="AE184" s="5">
        <f>'Subdecision matrices'!$X$16</f>
        <v>0.1</v>
      </c>
      <c r="AF184" s="5">
        <f>'Subdecision matrices'!$Y$12</f>
        <v>0.1</v>
      </c>
      <c r="AG184" s="5">
        <f>'Subdecision matrices'!$Y$13</f>
        <v>0.1</v>
      </c>
      <c r="AH184" s="5">
        <f>'Subdecision matrices'!$Y$14</f>
        <v>0.1</v>
      </c>
      <c r="AI184" s="5">
        <f>'Subdecision matrices'!$Y$15</f>
        <v>0.05</v>
      </c>
      <c r="AJ184" s="5">
        <f>'Subdecision matrices'!$Y$16</f>
        <v>0.05</v>
      </c>
      <c r="AK184" s="5">
        <f>'Subdecision matrices'!$Z$12</f>
        <v>0.15</v>
      </c>
      <c r="AL184" s="5">
        <f>'Subdecision matrices'!$Z$13</f>
        <v>0.15</v>
      </c>
      <c r="AM184" s="5">
        <f>'Subdecision matrices'!$Z$14</f>
        <v>0.15</v>
      </c>
      <c r="AN184" s="5">
        <f>'Subdecision matrices'!$Z$15</f>
        <v>0.15</v>
      </c>
      <c r="AO184" s="5">
        <f>'Subdecision matrices'!$Z$16</f>
        <v>0.15</v>
      </c>
      <c r="AP184" s="5">
        <f>'Subdecision matrices'!$AA$12</f>
        <v>0.1</v>
      </c>
      <c r="AQ184" s="5">
        <f>'Subdecision matrices'!$AA$13</f>
        <v>0.1</v>
      </c>
      <c r="AR184" s="5">
        <f>'Subdecision matrices'!$AA$14</f>
        <v>0.1</v>
      </c>
      <c r="AS184" s="5">
        <f>'Subdecision matrices'!$AA$15</f>
        <v>0.1</v>
      </c>
      <c r="AT184" s="5">
        <f>'Subdecision matrices'!$AA$16</f>
        <v>0.15</v>
      </c>
      <c r="AU184" s="5">
        <f>'Subdecision matrices'!$AB$12</f>
        <v>0.15</v>
      </c>
      <c r="AV184" s="5">
        <f>'Subdecision matrices'!$AB$13</f>
        <v>0.1</v>
      </c>
      <c r="AW184" s="5">
        <f>'Subdecision matrices'!$AB$14</f>
        <v>0.1</v>
      </c>
      <c r="AX184" s="5">
        <f>'Subdecision matrices'!$AB$15</f>
        <v>0.15</v>
      </c>
      <c r="AY184" s="5">
        <f>'Subdecision matrices'!$AB$16</f>
        <v>0.1</v>
      </c>
      <c r="AZ184" s="3">
        <f aca="true" t="shared" si="471" ref="AZ184">SUM(L184:AY184)</f>
        <v>4</v>
      </c>
      <c r="BA184" s="3"/>
      <c r="BB184" s="111"/>
      <c r="BC184" s="111"/>
      <c r="BD184" s="111"/>
      <c r="BE184" s="111"/>
      <c r="BF184" s="111"/>
    </row>
    <row r="185" spans="1:58" ht="15">
      <c r="A185" s="94">
        <v>90</v>
      </c>
      <c r="B185" s="30">
        <f>_xlfn.IFERROR(VLOOKUP(Prioritization!G101,'Subdecision matrices'!$B$7:$C$8,2,TRUE),0)</f>
        <v>0</v>
      </c>
      <c r="C185" s="30">
        <f>_xlfn.IFERROR(VLOOKUP(Prioritization!G101,'Subdecision matrices'!$B$7:$D$8,3,TRUE),0)</f>
        <v>0</v>
      </c>
      <c r="D185" s="30">
        <f>_xlfn.IFERROR(VLOOKUP(Prioritization!G101,'Subdecision matrices'!$B$7:$E$8,4,TRUE),0)</f>
        <v>0</v>
      </c>
      <c r="E185" s="30">
        <f>_xlfn.IFERROR(VLOOKUP(Prioritization!G101,'Subdecision matrices'!$B$7:$F$8,5,TRUE),0)</f>
        <v>0</v>
      </c>
      <c r="F185" s="30">
        <f>_xlfn.IFERROR(VLOOKUP(Prioritization!G101,'Subdecision matrices'!$B$7:$G$8,6,TRUE),0)</f>
        <v>0</v>
      </c>
      <c r="G185" s="30">
        <f>VLOOKUP(Prioritization!H101,'Subdecision matrices'!$B$12:$C$19,2,TRUE)</f>
        <v>0</v>
      </c>
      <c r="H185" s="30">
        <f>VLOOKUP(Prioritization!H101,'Subdecision matrices'!$B$12:$D$19,3,TRUE)</f>
        <v>0</v>
      </c>
      <c r="I185" s="30">
        <f>VLOOKUP(Prioritization!H101,'Subdecision matrices'!$B$12:$E$19,4,TRUE)</f>
        <v>0</v>
      </c>
      <c r="J185" s="30">
        <f>VLOOKUP(Prioritization!H101,'Subdecision matrices'!$B$12:$F$19,5,TRUE)</f>
        <v>0</v>
      </c>
      <c r="K185" s="30">
        <f>VLOOKUP(Prioritization!H101,'Subdecision matrices'!$B$12:$G$19,6,TRUE)</f>
        <v>0</v>
      </c>
      <c r="L185" s="2">
        <f>_xlfn.IFERROR(INDEX('Subdecision matrices'!$C$23:$G$27,MATCH(Prioritization!I101,'Subdecision matrices'!$B$23:$B$27,0),MATCH('CalcEng 2'!$L$6,'Subdecision matrices'!$C$22:$G$22,0)),0)</f>
        <v>0</v>
      </c>
      <c r="M185" s="2">
        <f>_xlfn.IFERROR(INDEX('Subdecision matrices'!$C$23:$G$27,MATCH(Prioritization!I101,'Subdecision matrices'!$B$23:$B$27,0),MATCH('CalcEng 2'!$M$6,'Subdecision matrices'!$C$30:$G$30,0)),0)</f>
        <v>0</v>
      </c>
      <c r="N185" s="2">
        <f>_xlfn.IFERROR(INDEX('Subdecision matrices'!$C$23:$G$27,MATCH(Prioritization!I101,'Subdecision matrices'!$B$23:$B$27,0),MATCH('CalcEng 2'!$N$6,'Subdecision matrices'!$C$22:$G$22,0)),0)</f>
        <v>0</v>
      </c>
      <c r="O185" s="2">
        <f>_xlfn.IFERROR(INDEX('Subdecision matrices'!$C$23:$G$27,MATCH(Prioritization!I101,'Subdecision matrices'!$B$23:$B$27,0),MATCH('CalcEng 2'!$O$6,'Subdecision matrices'!$C$22:$G$22,0)),0)</f>
        <v>0</v>
      </c>
      <c r="P185" s="2">
        <f>_xlfn.IFERROR(INDEX('Subdecision matrices'!$C$23:$G$27,MATCH(Prioritization!I101,'Subdecision matrices'!$B$23:$B$27,0),MATCH('CalcEng 2'!$P$6,'Subdecision matrices'!$C$22:$G$22,0)),0)</f>
        <v>0</v>
      </c>
      <c r="Q185" s="2">
        <f>_xlfn.IFERROR(INDEX('Subdecision matrices'!$C$31:$G$33,MATCH(Prioritization!J101,'Subdecision matrices'!$B$31:$B$33,0),MATCH('CalcEng 2'!$Q$6,'Subdecision matrices'!$C$30:$G$30,0)),0)</f>
        <v>0</v>
      </c>
      <c r="R185" s="2">
        <f>_xlfn.IFERROR(INDEX('Subdecision matrices'!$C$31:$G$33,MATCH(Prioritization!J101,'Subdecision matrices'!$B$31:$B$33,0),MATCH('CalcEng 2'!$R$6,'Subdecision matrices'!$C$30:$G$30,0)),0)</f>
        <v>0</v>
      </c>
      <c r="S185" s="2">
        <f>_xlfn.IFERROR(INDEX('Subdecision matrices'!$C$31:$G$33,MATCH(Prioritization!J101,'Subdecision matrices'!$B$31:$B$33,0),MATCH('CalcEng 2'!$S$6,'Subdecision matrices'!$C$30:$G$30,0)),0)</f>
        <v>0</v>
      </c>
      <c r="T185" s="2">
        <f>_xlfn.IFERROR(INDEX('Subdecision matrices'!$C$31:$G$33,MATCH(Prioritization!J101,'Subdecision matrices'!$B$31:$B$33,0),MATCH('CalcEng 2'!$T$6,'Subdecision matrices'!$C$30:$G$30,0)),0)</f>
        <v>0</v>
      </c>
      <c r="U185" s="2">
        <f>_xlfn.IFERROR(INDEX('Subdecision matrices'!$C$31:$G$33,MATCH(Prioritization!J101,'Subdecision matrices'!$B$31:$B$33,0),MATCH('CalcEng 2'!$U$6,'Subdecision matrices'!$C$30:$G$30,0)),0)</f>
        <v>0</v>
      </c>
      <c r="V185" s="2">
        <f>_xlfn.IFERROR(VLOOKUP(Prioritization!K101,'Subdecision matrices'!$A$37:$C$41,3,TRUE),0)</f>
        <v>0</v>
      </c>
      <c r="W185" s="2">
        <f>_xlfn.IFERROR(VLOOKUP(Prioritization!K101,'Subdecision matrices'!$A$37:$D$41,4),0)</f>
        <v>0</v>
      </c>
      <c r="X185" s="2">
        <f>_xlfn.IFERROR(VLOOKUP(Prioritization!K101,'Subdecision matrices'!$A$37:$E$41,5),0)</f>
        <v>0</v>
      </c>
      <c r="Y185" s="2">
        <f>_xlfn.IFERROR(VLOOKUP(Prioritization!K101,'Subdecision matrices'!$A$37:$F$41,6),0)</f>
        <v>0</v>
      </c>
      <c r="Z185" s="2">
        <f>_xlfn.IFERROR(VLOOKUP(Prioritization!K101,'Subdecision matrices'!$A$37:$G$41,7),0)</f>
        <v>0</v>
      </c>
      <c r="AA185" s="2">
        <f>_xlfn.IFERROR(INDEX('Subdecision matrices'!$K$8:$O$11,MATCH(Prioritization!L101,'Subdecision matrices'!$J$8:$J$11,0),MATCH('CalcEng 2'!$AA$6,'Subdecision matrices'!$K$7:$O$7,0)),0)</f>
        <v>0</v>
      </c>
      <c r="AB185" s="2">
        <f>_xlfn.IFERROR(INDEX('Subdecision matrices'!$K$8:$O$11,MATCH(Prioritization!L101,'Subdecision matrices'!$J$8:$J$11,0),MATCH('CalcEng 2'!$AB$6,'Subdecision matrices'!$K$7:$O$7,0)),0)</f>
        <v>0</v>
      </c>
      <c r="AC185" s="2">
        <f>_xlfn.IFERROR(INDEX('Subdecision matrices'!$K$8:$O$11,MATCH(Prioritization!L101,'Subdecision matrices'!$J$8:$J$11,0),MATCH('CalcEng 2'!$AC$6,'Subdecision matrices'!$K$7:$O$7,0)),0)</f>
        <v>0</v>
      </c>
      <c r="AD185" s="2">
        <f>_xlfn.IFERROR(INDEX('Subdecision matrices'!$K$8:$O$11,MATCH(Prioritization!L101,'Subdecision matrices'!$J$8:$J$11,0),MATCH('CalcEng 2'!$AD$6,'Subdecision matrices'!$K$7:$O$7,0)),0)</f>
        <v>0</v>
      </c>
      <c r="AE185" s="2">
        <f>_xlfn.IFERROR(INDEX('Subdecision matrices'!$K$8:$O$11,MATCH(Prioritization!L101,'Subdecision matrices'!$J$8:$J$11,0),MATCH('CalcEng 2'!$AE$6,'Subdecision matrices'!$K$7:$O$7,0)),0)</f>
        <v>0</v>
      </c>
      <c r="AF185" s="2">
        <f>_xlfn.IFERROR(VLOOKUP(Prioritization!M101,'Subdecision matrices'!$I$15:$K$17,3,TRUE),0)</f>
        <v>0</v>
      </c>
      <c r="AG185" s="2">
        <f>_xlfn.IFERROR(VLOOKUP(Prioritization!M101,'Subdecision matrices'!$I$15:$L$17,4,TRUE),0)</f>
        <v>0</v>
      </c>
      <c r="AH185" s="2">
        <f>_xlfn.IFERROR(VLOOKUP(Prioritization!M101,'Subdecision matrices'!$I$15:$M$17,5,TRUE),0)</f>
        <v>0</v>
      </c>
      <c r="AI185" s="2">
        <f>_xlfn.IFERROR(VLOOKUP(Prioritization!M101,'Subdecision matrices'!$I$15:$N$17,6,TRUE),0)</f>
        <v>0</v>
      </c>
      <c r="AJ185" s="2">
        <f>_xlfn.IFERROR(VLOOKUP(Prioritization!M101,'Subdecision matrices'!$I$15:$O$17,7,TRUE),0)</f>
        <v>0</v>
      </c>
      <c r="AK185" s="2">
        <f>_xlfn.IFERROR(INDEX('Subdecision matrices'!$K$22:$O$24,MATCH(Prioritization!N101,'Subdecision matrices'!$J$22:$J$24,0),MATCH($AK$6,'Subdecision matrices'!$K$21:$O$21,0)),0)</f>
        <v>0</v>
      </c>
      <c r="AL185" s="2">
        <f>_xlfn.IFERROR(INDEX('Subdecision matrices'!$K$22:$O$24,MATCH(Prioritization!N101,'Subdecision matrices'!$J$22:$J$24,0),MATCH($AL$6,'Subdecision matrices'!$K$21:$O$21,0)),0)</f>
        <v>0</v>
      </c>
      <c r="AM185" s="2">
        <f>_xlfn.IFERROR(INDEX('Subdecision matrices'!$K$22:$O$24,MATCH(Prioritization!N101,'Subdecision matrices'!$J$22:$J$24,0),MATCH($AM$6,'Subdecision matrices'!$K$21:$O$21,0)),0)</f>
        <v>0</v>
      </c>
      <c r="AN185" s="2">
        <f>_xlfn.IFERROR(INDEX('Subdecision matrices'!$K$22:$O$24,MATCH(Prioritization!N101,'Subdecision matrices'!$J$22:$J$24,0),MATCH($AN$6,'Subdecision matrices'!$K$21:$O$21,0)),0)</f>
        <v>0</v>
      </c>
      <c r="AO185" s="2">
        <f>_xlfn.IFERROR(INDEX('Subdecision matrices'!$K$22:$O$24,MATCH(Prioritization!N101,'Subdecision matrices'!$J$22:$J$24,0),MATCH($AO$6,'Subdecision matrices'!$K$21:$O$21,0)),0)</f>
        <v>0</v>
      </c>
      <c r="AP185" s="2">
        <f>_xlfn.IFERROR(INDEX('Subdecision matrices'!$K$27:$O$30,MATCH(Prioritization!O101,'Subdecision matrices'!$J$27:$J$30,0),MATCH('CalcEng 2'!$AP$6,'Subdecision matrices'!$K$27:$O$27,0)),0)</f>
        <v>0</v>
      </c>
      <c r="AQ185" s="2">
        <f>_xlfn.IFERROR(INDEX('Subdecision matrices'!$K$27:$O$30,MATCH(Prioritization!O101,'Subdecision matrices'!$J$27:$J$30,0),MATCH('CalcEng 2'!$AQ$6,'Subdecision matrices'!$K$27:$O$27,0)),0)</f>
        <v>0</v>
      </c>
      <c r="AR185" s="2">
        <f>_xlfn.IFERROR(INDEX('Subdecision matrices'!$K$27:$O$30,MATCH(Prioritization!O101,'Subdecision matrices'!$J$27:$J$30,0),MATCH('CalcEng 2'!$AR$6,'Subdecision matrices'!$K$27:$O$27,0)),0)</f>
        <v>0</v>
      </c>
      <c r="AS185" s="2">
        <f>_xlfn.IFERROR(INDEX('Subdecision matrices'!$K$27:$O$30,MATCH(Prioritization!O101,'Subdecision matrices'!$J$27:$J$30,0),MATCH('CalcEng 2'!$AS$6,'Subdecision matrices'!$K$27:$O$27,0)),0)</f>
        <v>0</v>
      </c>
      <c r="AT185" s="2">
        <f>_xlfn.IFERROR(INDEX('Subdecision matrices'!$K$27:$O$30,MATCH(Prioritization!O101,'Subdecision matrices'!$J$27:$J$30,0),MATCH('CalcEng 2'!$AT$6,'Subdecision matrices'!$K$27:$O$27,0)),0)</f>
        <v>0</v>
      </c>
      <c r="AU185" s="2">
        <f>_xlfn.IFERROR(INDEX('Subdecision matrices'!$K$34:$O$36,MATCH(Prioritization!P101,'Subdecision matrices'!$J$34:$J$36,0),MATCH('CalcEng 2'!$AU$6,'Subdecision matrices'!$K$33:$O$33,0)),0)</f>
        <v>0</v>
      </c>
      <c r="AV185" s="2">
        <f>_xlfn.IFERROR(INDEX('Subdecision matrices'!$K$34:$O$36,MATCH(Prioritization!P101,'Subdecision matrices'!$J$34:$J$36,0),MATCH('CalcEng 2'!$AV$6,'Subdecision matrices'!$K$33:$O$33,0)),0)</f>
        <v>0</v>
      </c>
      <c r="AW185" s="2">
        <f>_xlfn.IFERROR(INDEX('Subdecision matrices'!$K$34:$O$36,MATCH(Prioritization!P101,'Subdecision matrices'!$J$34:$J$36,0),MATCH('CalcEng 2'!$AW$6,'Subdecision matrices'!$K$33:$O$33,0)),0)</f>
        <v>0</v>
      </c>
      <c r="AX185" s="2">
        <f>_xlfn.IFERROR(INDEX('Subdecision matrices'!$K$34:$O$36,MATCH(Prioritization!P101,'Subdecision matrices'!$J$34:$J$36,0),MATCH('CalcEng 2'!$AX$6,'Subdecision matrices'!$K$33:$O$33,0)),0)</f>
        <v>0</v>
      </c>
      <c r="AY185" s="2">
        <f>_xlfn.IFERROR(INDEX('Subdecision matrices'!$K$34:$O$36,MATCH(Prioritization!P101,'Subdecision matrices'!$J$34:$J$36,0),MATCH('CalcEng 2'!$AY$6,'Subdecision matrices'!$K$33:$O$33,0)),0)</f>
        <v>0</v>
      </c>
      <c r="AZ185" s="2"/>
      <c r="BA185" s="2"/>
      <c r="BB185" s="110">
        <f>((B185*B186)+(G185*G186)+(L185*L186)+(Q185*Q186)+(V185*V186)+(AA185*AA186)+(AF186*AF185)+(AK185*AK186)+(AP185*AP186)+(AU185*AU186))*10</f>
        <v>0</v>
      </c>
      <c r="BC185" s="110">
        <f aca="true" t="shared" si="472" ref="BC185">((C185*C186)+(H185*H186)+(M185*M186)+(R185*R186)+(W185*W186)+(AB185*AB186)+(AG186*AG185)+(AL185*AL186)+(AQ185*AQ186)+(AV185*AV186))*10</f>
        <v>0</v>
      </c>
      <c r="BD185" s="110">
        <f aca="true" t="shared" si="473" ref="BD185">((D185*D186)+(I185*I186)+(N185*N186)+(S185*S186)+(X185*X186)+(AC185*AC186)+(AH186*AH185)+(AM185*AM186)+(AR185*AR186)+(AW185*AW186))*10</f>
        <v>0</v>
      </c>
      <c r="BE185" s="110">
        <f aca="true" t="shared" si="474" ref="BE185">((E185*E186)+(J185*J186)+(O185*O186)+(T185*T186)+(Y185*Y186)+(AD185*AD186)+(AI186*AI185)+(AN185*AN186)+(AS185*AS186)+(AX185*AX186))*10</f>
        <v>0</v>
      </c>
      <c r="BF185" s="110">
        <f aca="true" t="shared" si="475" ref="BF185">((F185*F186)+(K185*K186)+(P185*P186)+(U185*U186)+(Z185*Z186)+(AE185*AE186)+(AJ186*AJ185)+(AO185*AO186)+(AT185*AT186)+(AY185*AY186))*10</f>
        <v>0</v>
      </c>
    </row>
    <row r="186" spans="1:58" ht="15.75" thickBot="1">
      <c r="A186" s="94"/>
      <c r="B186" s="5">
        <f>'Subdecision matrices'!$S$12</f>
        <v>0.1</v>
      </c>
      <c r="C186" s="5">
        <f>'Subdecision matrices'!$S$13</f>
        <v>0.1</v>
      </c>
      <c r="D186" s="5">
        <f>'Subdecision matrices'!$S$14</f>
        <v>0.1</v>
      </c>
      <c r="E186" s="5">
        <f>'Subdecision matrices'!$S$15</f>
        <v>0.1</v>
      </c>
      <c r="F186" s="5">
        <f>'Subdecision matrices'!$S$16</f>
        <v>0.1</v>
      </c>
      <c r="G186" s="5">
        <f>'Subdecision matrices'!$T$12</f>
        <v>0.1</v>
      </c>
      <c r="H186" s="5">
        <f>'Subdecision matrices'!$T$13</f>
        <v>0.1</v>
      </c>
      <c r="I186" s="5">
        <f>'Subdecision matrices'!$T$14</f>
        <v>0.1</v>
      </c>
      <c r="J186" s="5">
        <f>'Subdecision matrices'!$T$15</f>
        <v>0.1</v>
      </c>
      <c r="K186" s="5">
        <f>'Subdecision matrices'!$T$16</f>
        <v>0.1</v>
      </c>
      <c r="L186" s="5">
        <f>'Subdecision matrices'!$U$12</f>
        <v>0.05</v>
      </c>
      <c r="M186" s="5">
        <f>'Subdecision matrices'!$U$13</f>
        <v>0.05</v>
      </c>
      <c r="N186" s="5">
        <f>'Subdecision matrices'!$U$14</f>
        <v>0.05</v>
      </c>
      <c r="O186" s="5">
        <f>'Subdecision matrices'!$U$15</f>
        <v>0.05</v>
      </c>
      <c r="P186" s="5">
        <f>'Subdecision matrices'!$U$16</f>
        <v>0.05</v>
      </c>
      <c r="Q186" s="5">
        <f>'Subdecision matrices'!$V$12</f>
        <v>0.1</v>
      </c>
      <c r="R186" s="5">
        <f>'Subdecision matrices'!$V$13</f>
        <v>0.1</v>
      </c>
      <c r="S186" s="5">
        <f>'Subdecision matrices'!$V$14</f>
        <v>0.1</v>
      </c>
      <c r="T186" s="5">
        <f>'Subdecision matrices'!$V$15</f>
        <v>0.1</v>
      </c>
      <c r="U186" s="5">
        <f>'Subdecision matrices'!$V$16</f>
        <v>0.1</v>
      </c>
      <c r="V186" s="5">
        <f>'Subdecision matrices'!$W$12</f>
        <v>0.1</v>
      </c>
      <c r="W186" s="5">
        <f>'Subdecision matrices'!$W$13</f>
        <v>0.1</v>
      </c>
      <c r="X186" s="5">
        <f>'Subdecision matrices'!$W$14</f>
        <v>0.1</v>
      </c>
      <c r="Y186" s="5">
        <f>'Subdecision matrices'!$W$15</f>
        <v>0.1</v>
      </c>
      <c r="Z186" s="5">
        <f>'Subdecision matrices'!$W$16</f>
        <v>0.1</v>
      </c>
      <c r="AA186" s="5">
        <f>'Subdecision matrices'!$X$12</f>
        <v>0.05</v>
      </c>
      <c r="AB186" s="5">
        <f>'Subdecision matrices'!$X$13</f>
        <v>0.1</v>
      </c>
      <c r="AC186" s="5">
        <f>'Subdecision matrices'!$X$14</f>
        <v>0.1</v>
      </c>
      <c r="AD186" s="5">
        <f>'Subdecision matrices'!$X$15</f>
        <v>0.1</v>
      </c>
      <c r="AE186" s="5">
        <f>'Subdecision matrices'!$X$16</f>
        <v>0.1</v>
      </c>
      <c r="AF186" s="5">
        <f>'Subdecision matrices'!$Y$12</f>
        <v>0.1</v>
      </c>
      <c r="AG186" s="5">
        <f>'Subdecision matrices'!$Y$13</f>
        <v>0.1</v>
      </c>
      <c r="AH186" s="5">
        <f>'Subdecision matrices'!$Y$14</f>
        <v>0.1</v>
      </c>
      <c r="AI186" s="5">
        <f>'Subdecision matrices'!$Y$15</f>
        <v>0.05</v>
      </c>
      <c r="AJ186" s="5">
        <f>'Subdecision matrices'!$Y$16</f>
        <v>0.05</v>
      </c>
      <c r="AK186" s="5">
        <f>'Subdecision matrices'!$Z$12</f>
        <v>0.15</v>
      </c>
      <c r="AL186" s="5">
        <f>'Subdecision matrices'!$Z$13</f>
        <v>0.15</v>
      </c>
      <c r="AM186" s="5">
        <f>'Subdecision matrices'!$Z$14</f>
        <v>0.15</v>
      </c>
      <c r="AN186" s="5">
        <f>'Subdecision matrices'!$Z$15</f>
        <v>0.15</v>
      </c>
      <c r="AO186" s="5">
        <f>'Subdecision matrices'!$Z$16</f>
        <v>0.15</v>
      </c>
      <c r="AP186" s="5">
        <f>'Subdecision matrices'!$AA$12</f>
        <v>0.1</v>
      </c>
      <c r="AQ186" s="5">
        <f>'Subdecision matrices'!$AA$13</f>
        <v>0.1</v>
      </c>
      <c r="AR186" s="5">
        <f>'Subdecision matrices'!$AA$14</f>
        <v>0.1</v>
      </c>
      <c r="AS186" s="5">
        <f>'Subdecision matrices'!$AA$15</f>
        <v>0.1</v>
      </c>
      <c r="AT186" s="5">
        <f>'Subdecision matrices'!$AA$16</f>
        <v>0.15</v>
      </c>
      <c r="AU186" s="5">
        <f>'Subdecision matrices'!$AB$12</f>
        <v>0.15</v>
      </c>
      <c r="AV186" s="5">
        <f>'Subdecision matrices'!$AB$13</f>
        <v>0.1</v>
      </c>
      <c r="AW186" s="5">
        <f>'Subdecision matrices'!$AB$14</f>
        <v>0.1</v>
      </c>
      <c r="AX186" s="5">
        <f>'Subdecision matrices'!$AB$15</f>
        <v>0.15</v>
      </c>
      <c r="AY186" s="5">
        <f>'Subdecision matrices'!$AB$16</f>
        <v>0.1</v>
      </c>
      <c r="AZ186" s="3">
        <f aca="true" t="shared" si="476" ref="AZ186">SUM(L186:AY186)</f>
        <v>4</v>
      </c>
      <c r="BA186" s="3"/>
      <c r="BB186" s="111"/>
      <c r="BC186" s="111"/>
      <c r="BD186" s="111"/>
      <c r="BE186" s="111"/>
      <c r="BF186" s="111"/>
    </row>
    <row r="187" spans="1:58" ht="15">
      <c r="A187" s="94">
        <v>91</v>
      </c>
      <c r="B187" s="30">
        <f>_xlfn.IFERROR(VLOOKUP(Prioritization!G102,'Subdecision matrices'!$B$7:$C$8,2,TRUE),0)</f>
        <v>0</v>
      </c>
      <c r="C187" s="30">
        <f>_xlfn.IFERROR(VLOOKUP(Prioritization!G102,'Subdecision matrices'!$B$7:$D$8,3,TRUE),0)</f>
        <v>0</v>
      </c>
      <c r="D187" s="30">
        <f>_xlfn.IFERROR(VLOOKUP(Prioritization!G102,'Subdecision matrices'!$B$7:$E$8,4,TRUE),0)</f>
        <v>0</v>
      </c>
      <c r="E187" s="30">
        <f>_xlfn.IFERROR(VLOOKUP(Prioritization!G102,'Subdecision matrices'!$B$7:$F$8,5,TRUE),0)</f>
        <v>0</v>
      </c>
      <c r="F187" s="30">
        <f>_xlfn.IFERROR(VLOOKUP(Prioritization!G102,'Subdecision matrices'!$B$7:$G$8,6,TRUE),0)</f>
        <v>0</v>
      </c>
      <c r="G187" s="30">
        <f>VLOOKUP(Prioritization!H102,'Subdecision matrices'!$B$12:$C$19,2,TRUE)</f>
        <v>0</v>
      </c>
      <c r="H187" s="30">
        <f>VLOOKUP(Prioritization!H102,'Subdecision matrices'!$B$12:$D$19,3,TRUE)</f>
        <v>0</v>
      </c>
      <c r="I187" s="30">
        <f>VLOOKUP(Prioritization!H102,'Subdecision matrices'!$B$12:$E$19,4,TRUE)</f>
        <v>0</v>
      </c>
      <c r="J187" s="30">
        <f>VLOOKUP(Prioritization!H102,'Subdecision matrices'!$B$12:$F$19,5,TRUE)</f>
        <v>0</v>
      </c>
      <c r="K187" s="30">
        <f>VLOOKUP(Prioritization!H102,'Subdecision matrices'!$B$12:$G$19,6,TRUE)</f>
        <v>0</v>
      </c>
      <c r="L187" s="2">
        <f>_xlfn.IFERROR(INDEX('Subdecision matrices'!$C$23:$G$27,MATCH(Prioritization!I102,'Subdecision matrices'!$B$23:$B$27,0),MATCH('CalcEng 2'!$L$6,'Subdecision matrices'!$C$22:$G$22,0)),0)</f>
        <v>0</v>
      </c>
      <c r="M187" s="2">
        <f>_xlfn.IFERROR(INDEX('Subdecision matrices'!$C$23:$G$27,MATCH(Prioritization!I102,'Subdecision matrices'!$B$23:$B$27,0),MATCH('CalcEng 2'!$M$6,'Subdecision matrices'!$C$30:$G$30,0)),0)</f>
        <v>0</v>
      </c>
      <c r="N187" s="2">
        <f>_xlfn.IFERROR(INDEX('Subdecision matrices'!$C$23:$G$27,MATCH(Prioritization!I102,'Subdecision matrices'!$B$23:$B$27,0),MATCH('CalcEng 2'!$N$6,'Subdecision matrices'!$C$22:$G$22,0)),0)</f>
        <v>0</v>
      </c>
      <c r="O187" s="2">
        <f>_xlfn.IFERROR(INDEX('Subdecision matrices'!$C$23:$G$27,MATCH(Prioritization!I102,'Subdecision matrices'!$B$23:$B$27,0),MATCH('CalcEng 2'!$O$6,'Subdecision matrices'!$C$22:$G$22,0)),0)</f>
        <v>0</v>
      </c>
      <c r="P187" s="2">
        <f>_xlfn.IFERROR(INDEX('Subdecision matrices'!$C$23:$G$27,MATCH(Prioritization!I102,'Subdecision matrices'!$B$23:$B$27,0),MATCH('CalcEng 2'!$P$6,'Subdecision matrices'!$C$22:$G$22,0)),0)</f>
        <v>0</v>
      </c>
      <c r="Q187" s="2">
        <f>_xlfn.IFERROR(INDEX('Subdecision matrices'!$C$31:$G$33,MATCH(Prioritization!J102,'Subdecision matrices'!$B$31:$B$33,0),MATCH('CalcEng 2'!$Q$6,'Subdecision matrices'!$C$30:$G$30,0)),0)</f>
        <v>0</v>
      </c>
      <c r="R187" s="2">
        <f>_xlfn.IFERROR(INDEX('Subdecision matrices'!$C$31:$G$33,MATCH(Prioritization!J102,'Subdecision matrices'!$B$31:$B$33,0),MATCH('CalcEng 2'!$R$6,'Subdecision matrices'!$C$30:$G$30,0)),0)</f>
        <v>0</v>
      </c>
      <c r="S187" s="2">
        <f>_xlfn.IFERROR(INDEX('Subdecision matrices'!$C$31:$G$33,MATCH(Prioritization!J102,'Subdecision matrices'!$B$31:$B$33,0),MATCH('CalcEng 2'!$S$6,'Subdecision matrices'!$C$30:$G$30,0)),0)</f>
        <v>0</v>
      </c>
      <c r="T187" s="2">
        <f>_xlfn.IFERROR(INDEX('Subdecision matrices'!$C$31:$G$33,MATCH(Prioritization!J102,'Subdecision matrices'!$B$31:$B$33,0),MATCH('CalcEng 2'!$T$6,'Subdecision matrices'!$C$30:$G$30,0)),0)</f>
        <v>0</v>
      </c>
      <c r="U187" s="2">
        <f>_xlfn.IFERROR(INDEX('Subdecision matrices'!$C$31:$G$33,MATCH(Prioritization!J102,'Subdecision matrices'!$B$31:$B$33,0),MATCH('CalcEng 2'!$U$6,'Subdecision matrices'!$C$30:$G$30,0)),0)</f>
        <v>0</v>
      </c>
      <c r="V187" s="2">
        <f>_xlfn.IFERROR(VLOOKUP(Prioritization!K102,'Subdecision matrices'!$A$37:$C$41,3,TRUE),0)</f>
        <v>0</v>
      </c>
      <c r="W187" s="2">
        <f>_xlfn.IFERROR(VLOOKUP(Prioritization!K102,'Subdecision matrices'!$A$37:$D$41,4),0)</f>
        <v>0</v>
      </c>
      <c r="X187" s="2">
        <f>_xlfn.IFERROR(VLOOKUP(Prioritization!K102,'Subdecision matrices'!$A$37:$E$41,5),0)</f>
        <v>0</v>
      </c>
      <c r="Y187" s="2">
        <f>_xlfn.IFERROR(VLOOKUP(Prioritization!K102,'Subdecision matrices'!$A$37:$F$41,6),0)</f>
        <v>0</v>
      </c>
      <c r="Z187" s="2">
        <f>_xlfn.IFERROR(VLOOKUP(Prioritization!K102,'Subdecision matrices'!$A$37:$G$41,7),0)</f>
        <v>0</v>
      </c>
      <c r="AA187" s="2">
        <f>_xlfn.IFERROR(INDEX('Subdecision matrices'!$K$8:$O$11,MATCH(Prioritization!L102,'Subdecision matrices'!$J$8:$J$11,0),MATCH('CalcEng 2'!$AA$6,'Subdecision matrices'!$K$7:$O$7,0)),0)</f>
        <v>0</v>
      </c>
      <c r="AB187" s="2">
        <f>_xlfn.IFERROR(INDEX('Subdecision matrices'!$K$8:$O$11,MATCH(Prioritization!L102,'Subdecision matrices'!$J$8:$J$11,0),MATCH('CalcEng 2'!$AB$6,'Subdecision matrices'!$K$7:$O$7,0)),0)</f>
        <v>0</v>
      </c>
      <c r="AC187" s="2">
        <f>_xlfn.IFERROR(INDEX('Subdecision matrices'!$K$8:$O$11,MATCH(Prioritization!L102,'Subdecision matrices'!$J$8:$J$11,0),MATCH('CalcEng 2'!$AC$6,'Subdecision matrices'!$K$7:$O$7,0)),0)</f>
        <v>0</v>
      </c>
      <c r="AD187" s="2">
        <f>_xlfn.IFERROR(INDEX('Subdecision matrices'!$K$8:$O$11,MATCH(Prioritization!L102,'Subdecision matrices'!$J$8:$J$11,0),MATCH('CalcEng 2'!$AD$6,'Subdecision matrices'!$K$7:$O$7,0)),0)</f>
        <v>0</v>
      </c>
      <c r="AE187" s="2">
        <f>_xlfn.IFERROR(INDEX('Subdecision matrices'!$K$8:$O$11,MATCH(Prioritization!L102,'Subdecision matrices'!$J$8:$J$11,0),MATCH('CalcEng 2'!$AE$6,'Subdecision matrices'!$K$7:$O$7,0)),0)</f>
        <v>0</v>
      </c>
      <c r="AF187" s="2">
        <f>_xlfn.IFERROR(VLOOKUP(Prioritization!M102,'Subdecision matrices'!$I$15:$K$17,3,TRUE),0)</f>
        <v>0</v>
      </c>
      <c r="AG187" s="2">
        <f>_xlfn.IFERROR(VLOOKUP(Prioritization!M102,'Subdecision matrices'!$I$15:$L$17,4,TRUE),0)</f>
        <v>0</v>
      </c>
      <c r="AH187" s="2">
        <f>_xlfn.IFERROR(VLOOKUP(Prioritization!M102,'Subdecision matrices'!$I$15:$M$17,5,TRUE),0)</f>
        <v>0</v>
      </c>
      <c r="AI187" s="2">
        <f>_xlfn.IFERROR(VLOOKUP(Prioritization!M102,'Subdecision matrices'!$I$15:$N$17,6,TRUE),0)</f>
        <v>0</v>
      </c>
      <c r="AJ187" s="2">
        <f>_xlfn.IFERROR(VLOOKUP(Prioritization!M102,'Subdecision matrices'!$I$15:$O$17,7,TRUE),0)</f>
        <v>0</v>
      </c>
      <c r="AK187" s="2">
        <f>_xlfn.IFERROR(INDEX('Subdecision matrices'!$K$22:$O$24,MATCH(Prioritization!N102,'Subdecision matrices'!$J$22:$J$24,0),MATCH($AK$6,'Subdecision matrices'!$K$21:$O$21,0)),0)</f>
        <v>0</v>
      </c>
      <c r="AL187" s="2">
        <f>_xlfn.IFERROR(INDEX('Subdecision matrices'!$K$22:$O$24,MATCH(Prioritization!N102,'Subdecision matrices'!$J$22:$J$24,0),MATCH($AL$6,'Subdecision matrices'!$K$21:$O$21,0)),0)</f>
        <v>0</v>
      </c>
      <c r="AM187" s="2">
        <f>_xlfn.IFERROR(INDEX('Subdecision matrices'!$K$22:$O$24,MATCH(Prioritization!N102,'Subdecision matrices'!$J$22:$J$24,0),MATCH($AM$6,'Subdecision matrices'!$K$21:$O$21,0)),0)</f>
        <v>0</v>
      </c>
      <c r="AN187" s="2">
        <f>_xlfn.IFERROR(INDEX('Subdecision matrices'!$K$22:$O$24,MATCH(Prioritization!N102,'Subdecision matrices'!$J$22:$J$24,0),MATCH($AN$6,'Subdecision matrices'!$K$21:$O$21,0)),0)</f>
        <v>0</v>
      </c>
      <c r="AO187" s="2">
        <f>_xlfn.IFERROR(INDEX('Subdecision matrices'!$K$22:$O$24,MATCH(Prioritization!N102,'Subdecision matrices'!$J$22:$J$24,0),MATCH($AO$6,'Subdecision matrices'!$K$21:$O$21,0)),0)</f>
        <v>0</v>
      </c>
      <c r="AP187" s="2">
        <f>_xlfn.IFERROR(INDEX('Subdecision matrices'!$K$27:$O$30,MATCH(Prioritization!O102,'Subdecision matrices'!$J$27:$J$30,0),MATCH('CalcEng 2'!$AP$6,'Subdecision matrices'!$K$27:$O$27,0)),0)</f>
        <v>0</v>
      </c>
      <c r="AQ187" s="2">
        <f>_xlfn.IFERROR(INDEX('Subdecision matrices'!$K$27:$O$30,MATCH(Prioritization!O102,'Subdecision matrices'!$J$27:$J$30,0),MATCH('CalcEng 2'!$AQ$6,'Subdecision matrices'!$K$27:$O$27,0)),0)</f>
        <v>0</v>
      </c>
      <c r="AR187" s="2">
        <f>_xlfn.IFERROR(INDEX('Subdecision matrices'!$K$27:$O$30,MATCH(Prioritization!O102,'Subdecision matrices'!$J$27:$J$30,0),MATCH('CalcEng 2'!$AR$6,'Subdecision matrices'!$K$27:$O$27,0)),0)</f>
        <v>0</v>
      </c>
      <c r="AS187" s="2">
        <f>_xlfn.IFERROR(INDEX('Subdecision matrices'!$K$27:$O$30,MATCH(Prioritization!O102,'Subdecision matrices'!$J$27:$J$30,0),MATCH('CalcEng 2'!$AS$6,'Subdecision matrices'!$K$27:$O$27,0)),0)</f>
        <v>0</v>
      </c>
      <c r="AT187" s="2">
        <f>_xlfn.IFERROR(INDEX('Subdecision matrices'!$K$27:$O$30,MATCH(Prioritization!O102,'Subdecision matrices'!$J$27:$J$30,0),MATCH('CalcEng 2'!$AT$6,'Subdecision matrices'!$K$27:$O$27,0)),0)</f>
        <v>0</v>
      </c>
      <c r="AU187" s="2">
        <f>_xlfn.IFERROR(INDEX('Subdecision matrices'!$K$34:$O$36,MATCH(Prioritization!P102,'Subdecision matrices'!$J$34:$J$36,0),MATCH('CalcEng 2'!$AU$6,'Subdecision matrices'!$K$33:$O$33,0)),0)</f>
        <v>0</v>
      </c>
      <c r="AV187" s="2">
        <f>_xlfn.IFERROR(INDEX('Subdecision matrices'!$K$34:$O$36,MATCH(Prioritization!P102,'Subdecision matrices'!$J$34:$J$36,0),MATCH('CalcEng 2'!$AV$6,'Subdecision matrices'!$K$33:$O$33,0)),0)</f>
        <v>0</v>
      </c>
      <c r="AW187" s="2">
        <f>_xlfn.IFERROR(INDEX('Subdecision matrices'!$K$34:$O$36,MATCH(Prioritization!P102,'Subdecision matrices'!$J$34:$J$36,0),MATCH('CalcEng 2'!$AW$6,'Subdecision matrices'!$K$33:$O$33,0)),0)</f>
        <v>0</v>
      </c>
      <c r="AX187" s="2">
        <f>_xlfn.IFERROR(INDEX('Subdecision matrices'!$K$34:$O$36,MATCH(Prioritization!P102,'Subdecision matrices'!$J$34:$J$36,0),MATCH('CalcEng 2'!$AX$6,'Subdecision matrices'!$K$33:$O$33,0)),0)</f>
        <v>0</v>
      </c>
      <c r="AY187" s="2">
        <f>_xlfn.IFERROR(INDEX('Subdecision matrices'!$K$34:$O$36,MATCH(Prioritization!P102,'Subdecision matrices'!$J$34:$J$36,0),MATCH('CalcEng 2'!$AY$6,'Subdecision matrices'!$K$33:$O$33,0)),0)</f>
        <v>0</v>
      </c>
      <c r="AZ187" s="2"/>
      <c r="BA187" s="2"/>
      <c r="BB187" s="110">
        <f>((B187*B188)+(G187*G188)+(L187*L188)+(Q187*Q188)+(V187*V188)+(AA187*AA188)+(AF188*AF187)+(AK187*AK188)+(AP187*AP188)+(AU187*AU188))*10</f>
        <v>0</v>
      </c>
      <c r="BC187" s="110">
        <f aca="true" t="shared" si="477" ref="BC187">((C187*C188)+(H187*H188)+(M187*M188)+(R187*R188)+(W187*W188)+(AB187*AB188)+(AG188*AG187)+(AL187*AL188)+(AQ187*AQ188)+(AV187*AV188))*10</f>
        <v>0</v>
      </c>
      <c r="BD187" s="110">
        <f aca="true" t="shared" si="478" ref="BD187">((D187*D188)+(I187*I188)+(N187*N188)+(S187*S188)+(X187*X188)+(AC187*AC188)+(AH188*AH187)+(AM187*AM188)+(AR187*AR188)+(AW187*AW188))*10</f>
        <v>0</v>
      </c>
      <c r="BE187" s="110">
        <f aca="true" t="shared" si="479" ref="BE187">((E187*E188)+(J187*J188)+(O187*O188)+(T187*T188)+(Y187*Y188)+(AD187*AD188)+(AI188*AI187)+(AN187*AN188)+(AS187*AS188)+(AX187*AX188))*10</f>
        <v>0</v>
      </c>
      <c r="BF187" s="110">
        <f aca="true" t="shared" si="480" ref="BF187">((F187*F188)+(K187*K188)+(P187*P188)+(U187*U188)+(Z187*Z188)+(AE187*AE188)+(AJ188*AJ187)+(AO187*AO188)+(AT187*AT188)+(AY187*AY188))*10</f>
        <v>0</v>
      </c>
    </row>
    <row r="188" spans="1:58" ht="15.75" thickBot="1">
      <c r="A188" s="94"/>
      <c r="B188" s="5">
        <f>'Subdecision matrices'!$S$12</f>
        <v>0.1</v>
      </c>
      <c r="C188" s="5">
        <f>'Subdecision matrices'!$S$13</f>
        <v>0.1</v>
      </c>
      <c r="D188" s="5">
        <f>'Subdecision matrices'!$S$14</f>
        <v>0.1</v>
      </c>
      <c r="E188" s="5">
        <f>'Subdecision matrices'!$S$15</f>
        <v>0.1</v>
      </c>
      <c r="F188" s="5">
        <f>'Subdecision matrices'!$S$16</f>
        <v>0.1</v>
      </c>
      <c r="G188" s="5">
        <f>'Subdecision matrices'!$T$12</f>
        <v>0.1</v>
      </c>
      <c r="H188" s="5">
        <f>'Subdecision matrices'!$T$13</f>
        <v>0.1</v>
      </c>
      <c r="I188" s="5">
        <f>'Subdecision matrices'!$T$14</f>
        <v>0.1</v>
      </c>
      <c r="J188" s="5">
        <f>'Subdecision matrices'!$T$15</f>
        <v>0.1</v>
      </c>
      <c r="K188" s="5">
        <f>'Subdecision matrices'!$T$16</f>
        <v>0.1</v>
      </c>
      <c r="L188" s="5">
        <f>'Subdecision matrices'!$U$12</f>
        <v>0.05</v>
      </c>
      <c r="M188" s="5">
        <f>'Subdecision matrices'!$U$13</f>
        <v>0.05</v>
      </c>
      <c r="N188" s="5">
        <f>'Subdecision matrices'!$U$14</f>
        <v>0.05</v>
      </c>
      <c r="O188" s="5">
        <f>'Subdecision matrices'!$U$15</f>
        <v>0.05</v>
      </c>
      <c r="P188" s="5">
        <f>'Subdecision matrices'!$U$16</f>
        <v>0.05</v>
      </c>
      <c r="Q188" s="5">
        <f>'Subdecision matrices'!$V$12</f>
        <v>0.1</v>
      </c>
      <c r="R188" s="5">
        <f>'Subdecision matrices'!$V$13</f>
        <v>0.1</v>
      </c>
      <c r="S188" s="5">
        <f>'Subdecision matrices'!$V$14</f>
        <v>0.1</v>
      </c>
      <c r="T188" s="5">
        <f>'Subdecision matrices'!$V$15</f>
        <v>0.1</v>
      </c>
      <c r="U188" s="5">
        <f>'Subdecision matrices'!$V$16</f>
        <v>0.1</v>
      </c>
      <c r="V188" s="5">
        <f>'Subdecision matrices'!$W$12</f>
        <v>0.1</v>
      </c>
      <c r="W188" s="5">
        <f>'Subdecision matrices'!$W$13</f>
        <v>0.1</v>
      </c>
      <c r="X188" s="5">
        <f>'Subdecision matrices'!$W$14</f>
        <v>0.1</v>
      </c>
      <c r="Y188" s="5">
        <f>'Subdecision matrices'!$W$15</f>
        <v>0.1</v>
      </c>
      <c r="Z188" s="5">
        <f>'Subdecision matrices'!$W$16</f>
        <v>0.1</v>
      </c>
      <c r="AA188" s="5">
        <f>'Subdecision matrices'!$X$12</f>
        <v>0.05</v>
      </c>
      <c r="AB188" s="5">
        <f>'Subdecision matrices'!$X$13</f>
        <v>0.1</v>
      </c>
      <c r="AC188" s="5">
        <f>'Subdecision matrices'!$X$14</f>
        <v>0.1</v>
      </c>
      <c r="AD188" s="5">
        <f>'Subdecision matrices'!$X$15</f>
        <v>0.1</v>
      </c>
      <c r="AE188" s="5">
        <f>'Subdecision matrices'!$X$16</f>
        <v>0.1</v>
      </c>
      <c r="AF188" s="5">
        <f>'Subdecision matrices'!$Y$12</f>
        <v>0.1</v>
      </c>
      <c r="AG188" s="5">
        <f>'Subdecision matrices'!$Y$13</f>
        <v>0.1</v>
      </c>
      <c r="AH188" s="5">
        <f>'Subdecision matrices'!$Y$14</f>
        <v>0.1</v>
      </c>
      <c r="AI188" s="5">
        <f>'Subdecision matrices'!$Y$15</f>
        <v>0.05</v>
      </c>
      <c r="AJ188" s="5">
        <f>'Subdecision matrices'!$Y$16</f>
        <v>0.05</v>
      </c>
      <c r="AK188" s="5">
        <f>'Subdecision matrices'!$Z$12</f>
        <v>0.15</v>
      </c>
      <c r="AL188" s="5">
        <f>'Subdecision matrices'!$Z$13</f>
        <v>0.15</v>
      </c>
      <c r="AM188" s="5">
        <f>'Subdecision matrices'!$Z$14</f>
        <v>0.15</v>
      </c>
      <c r="AN188" s="5">
        <f>'Subdecision matrices'!$Z$15</f>
        <v>0.15</v>
      </c>
      <c r="AO188" s="5">
        <f>'Subdecision matrices'!$Z$16</f>
        <v>0.15</v>
      </c>
      <c r="AP188" s="5">
        <f>'Subdecision matrices'!$AA$12</f>
        <v>0.1</v>
      </c>
      <c r="AQ188" s="5">
        <f>'Subdecision matrices'!$AA$13</f>
        <v>0.1</v>
      </c>
      <c r="AR188" s="5">
        <f>'Subdecision matrices'!$AA$14</f>
        <v>0.1</v>
      </c>
      <c r="AS188" s="5">
        <f>'Subdecision matrices'!$AA$15</f>
        <v>0.1</v>
      </c>
      <c r="AT188" s="5">
        <f>'Subdecision matrices'!$AA$16</f>
        <v>0.15</v>
      </c>
      <c r="AU188" s="5">
        <f>'Subdecision matrices'!$AB$12</f>
        <v>0.15</v>
      </c>
      <c r="AV188" s="5">
        <f>'Subdecision matrices'!$AB$13</f>
        <v>0.1</v>
      </c>
      <c r="AW188" s="5">
        <f>'Subdecision matrices'!$AB$14</f>
        <v>0.1</v>
      </c>
      <c r="AX188" s="5">
        <f>'Subdecision matrices'!$AB$15</f>
        <v>0.15</v>
      </c>
      <c r="AY188" s="5">
        <f>'Subdecision matrices'!$AB$16</f>
        <v>0.1</v>
      </c>
      <c r="AZ188" s="3">
        <f aca="true" t="shared" si="481" ref="AZ188">SUM(L188:AY188)</f>
        <v>4</v>
      </c>
      <c r="BA188" s="3"/>
      <c r="BB188" s="114"/>
      <c r="BC188" s="114"/>
      <c r="BD188" s="114"/>
      <c r="BE188" s="114"/>
      <c r="BF188" s="114"/>
    </row>
    <row r="189" spans="1:58" ht="15">
      <c r="A189" s="94">
        <v>92</v>
      </c>
      <c r="B189" s="30">
        <f>_xlfn.IFERROR(VLOOKUP(Prioritization!G103,'Subdecision matrices'!$B$7:$C$8,2,TRUE),0)</f>
        <v>0</v>
      </c>
      <c r="C189" s="30">
        <f>_xlfn.IFERROR(VLOOKUP(Prioritization!G103,'Subdecision matrices'!$B$7:$D$8,3,TRUE),0)</f>
        <v>0</v>
      </c>
      <c r="D189" s="30">
        <f>_xlfn.IFERROR(VLOOKUP(Prioritization!G103,'Subdecision matrices'!$B$7:$E$8,4,TRUE),0)</f>
        <v>0</v>
      </c>
      <c r="E189" s="30">
        <f>_xlfn.IFERROR(VLOOKUP(Prioritization!G103,'Subdecision matrices'!$B$7:$F$8,5,TRUE),0)</f>
        <v>0</v>
      </c>
      <c r="F189" s="30">
        <f>_xlfn.IFERROR(VLOOKUP(Prioritization!G103,'Subdecision matrices'!$B$7:$G$8,6,TRUE),0)</f>
        <v>0</v>
      </c>
      <c r="G189" s="30">
        <f>VLOOKUP(Prioritization!H103,'Subdecision matrices'!$B$12:$C$19,2,TRUE)</f>
        <v>0</v>
      </c>
      <c r="H189" s="30">
        <f>VLOOKUP(Prioritization!H103,'Subdecision matrices'!$B$12:$D$19,3,TRUE)</f>
        <v>0</v>
      </c>
      <c r="I189" s="30">
        <f>VLOOKUP(Prioritization!H103,'Subdecision matrices'!$B$12:$E$19,4,TRUE)</f>
        <v>0</v>
      </c>
      <c r="J189" s="30">
        <f>VLOOKUP(Prioritization!H103,'Subdecision matrices'!$B$12:$F$19,5,TRUE)</f>
        <v>0</v>
      </c>
      <c r="K189" s="30">
        <f>VLOOKUP(Prioritization!H103,'Subdecision matrices'!$B$12:$G$19,6,TRUE)</f>
        <v>0</v>
      </c>
      <c r="L189" s="2">
        <f>_xlfn.IFERROR(INDEX('Subdecision matrices'!$C$23:$G$27,MATCH(Prioritization!I103,'Subdecision matrices'!$B$23:$B$27,0),MATCH('CalcEng 2'!$L$6,'Subdecision matrices'!$C$22:$G$22,0)),0)</f>
        <v>0</v>
      </c>
      <c r="M189" s="2">
        <f>_xlfn.IFERROR(INDEX('Subdecision matrices'!$C$23:$G$27,MATCH(Prioritization!I103,'Subdecision matrices'!$B$23:$B$27,0),MATCH('CalcEng 2'!$M$6,'Subdecision matrices'!$C$30:$G$30,0)),0)</f>
        <v>0</v>
      </c>
      <c r="N189" s="2">
        <f>_xlfn.IFERROR(INDEX('Subdecision matrices'!$C$23:$G$27,MATCH(Prioritization!I103,'Subdecision matrices'!$B$23:$B$27,0),MATCH('CalcEng 2'!$N$6,'Subdecision matrices'!$C$22:$G$22,0)),0)</f>
        <v>0</v>
      </c>
      <c r="O189" s="2">
        <f>_xlfn.IFERROR(INDEX('Subdecision matrices'!$C$23:$G$27,MATCH(Prioritization!I103,'Subdecision matrices'!$B$23:$B$27,0),MATCH('CalcEng 2'!$O$6,'Subdecision matrices'!$C$22:$G$22,0)),0)</f>
        <v>0</v>
      </c>
      <c r="P189" s="2">
        <f>_xlfn.IFERROR(INDEX('Subdecision matrices'!$C$23:$G$27,MATCH(Prioritization!I103,'Subdecision matrices'!$B$23:$B$27,0),MATCH('CalcEng 2'!$P$6,'Subdecision matrices'!$C$22:$G$22,0)),0)</f>
        <v>0</v>
      </c>
      <c r="Q189" s="2">
        <f>_xlfn.IFERROR(INDEX('Subdecision matrices'!$C$31:$G$33,MATCH(Prioritization!J103,'Subdecision matrices'!$B$31:$B$33,0),MATCH('CalcEng 2'!$Q$6,'Subdecision matrices'!$C$30:$G$30,0)),0)</f>
        <v>0</v>
      </c>
      <c r="R189" s="2">
        <f>_xlfn.IFERROR(INDEX('Subdecision matrices'!$C$31:$G$33,MATCH(Prioritization!J103,'Subdecision matrices'!$B$31:$B$33,0),MATCH('CalcEng 2'!$R$6,'Subdecision matrices'!$C$30:$G$30,0)),0)</f>
        <v>0</v>
      </c>
      <c r="S189" s="2">
        <f>_xlfn.IFERROR(INDEX('Subdecision matrices'!$C$31:$G$33,MATCH(Prioritization!J103,'Subdecision matrices'!$B$31:$B$33,0),MATCH('CalcEng 2'!$S$6,'Subdecision matrices'!$C$30:$G$30,0)),0)</f>
        <v>0</v>
      </c>
      <c r="T189" s="2">
        <f>_xlfn.IFERROR(INDEX('Subdecision matrices'!$C$31:$G$33,MATCH(Prioritization!J103,'Subdecision matrices'!$B$31:$B$33,0),MATCH('CalcEng 2'!$T$6,'Subdecision matrices'!$C$30:$G$30,0)),0)</f>
        <v>0</v>
      </c>
      <c r="U189" s="2">
        <f>_xlfn.IFERROR(INDEX('Subdecision matrices'!$C$31:$G$33,MATCH(Prioritization!J103,'Subdecision matrices'!$B$31:$B$33,0),MATCH('CalcEng 2'!$U$6,'Subdecision matrices'!$C$30:$G$30,0)),0)</f>
        <v>0</v>
      </c>
      <c r="V189" s="2">
        <f>_xlfn.IFERROR(VLOOKUP(Prioritization!K103,'Subdecision matrices'!$A$37:$C$41,3,TRUE),0)</f>
        <v>0</v>
      </c>
      <c r="W189" s="2">
        <f>_xlfn.IFERROR(VLOOKUP(Prioritization!K103,'Subdecision matrices'!$A$37:$D$41,4),0)</f>
        <v>0</v>
      </c>
      <c r="X189" s="2">
        <f>_xlfn.IFERROR(VLOOKUP(Prioritization!K103,'Subdecision matrices'!$A$37:$E$41,5),0)</f>
        <v>0</v>
      </c>
      <c r="Y189" s="2">
        <f>_xlfn.IFERROR(VLOOKUP(Prioritization!K103,'Subdecision matrices'!$A$37:$F$41,6),0)</f>
        <v>0</v>
      </c>
      <c r="Z189" s="2">
        <f>_xlfn.IFERROR(VLOOKUP(Prioritization!K103,'Subdecision matrices'!$A$37:$G$41,7),0)</f>
        <v>0</v>
      </c>
      <c r="AA189" s="2">
        <f>_xlfn.IFERROR(INDEX('Subdecision matrices'!$K$8:$O$11,MATCH(Prioritization!L103,'Subdecision matrices'!$J$8:$J$11,0),MATCH('CalcEng 2'!$AA$6,'Subdecision matrices'!$K$7:$O$7,0)),0)</f>
        <v>0</v>
      </c>
      <c r="AB189" s="2">
        <f>_xlfn.IFERROR(INDEX('Subdecision matrices'!$K$8:$O$11,MATCH(Prioritization!L103,'Subdecision matrices'!$J$8:$J$11,0),MATCH('CalcEng 2'!$AB$6,'Subdecision matrices'!$K$7:$O$7,0)),0)</f>
        <v>0</v>
      </c>
      <c r="AC189" s="2">
        <f>_xlfn.IFERROR(INDEX('Subdecision matrices'!$K$8:$O$11,MATCH(Prioritization!L103,'Subdecision matrices'!$J$8:$J$11,0),MATCH('CalcEng 2'!$AC$6,'Subdecision matrices'!$K$7:$O$7,0)),0)</f>
        <v>0</v>
      </c>
      <c r="AD189" s="2">
        <f>_xlfn.IFERROR(INDEX('Subdecision matrices'!$K$8:$O$11,MATCH(Prioritization!L103,'Subdecision matrices'!$J$8:$J$11,0),MATCH('CalcEng 2'!$AD$6,'Subdecision matrices'!$K$7:$O$7,0)),0)</f>
        <v>0</v>
      </c>
      <c r="AE189" s="2">
        <f>_xlfn.IFERROR(INDEX('Subdecision matrices'!$K$8:$O$11,MATCH(Prioritization!L103,'Subdecision matrices'!$J$8:$J$11,0),MATCH('CalcEng 2'!$AE$6,'Subdecision matrices'!$K$7:$O$7,0)),0)</f>
        <v>0</v>
      </c>
      <c r="AF189" s="2">
        <f>_xlfn.IFERROR(VLOOKUP(Prioritization!M103,'Subdecision matrices'!$I$15:$K$17,3,TRUE),0)</f>
        <v>0</v>
      </c>
      <c r="AG189" s="2">
        <f>_xlfn.IFERROR(VLOOKUP(Prioritization!M103,'Subdecision matrices'!$I$15:$L$17,4,TRUE),0)</f>
        <v>0</v>
      </c>
      <c r="AH189" s="2">
        <f>_xlfn.IFERROR(VLOOKUP(Prioritization!M103,'Subdecision matrices'!$I$15:$M$17,5,TRUE),0)</f>
        <v>0</v>
      </c>
      <c r="AI189" s="2">
        <f>_xlfn.IFERROR(VLOOKUP(Prioritization!M103,'Subdecision matrices'!$I$15:$N$17,6,TRUE),0)</f>
        <v>0</v>
      </c>
      <c r="AJ189" s="2">
        <f>_xlfn.IFERROR(VLOOKUP(Prioritization!M103,'Subdecision matrices'!$I$15:$O$17,7,TRUE),0)</f>
        <v>0</v>
      </c>
      <c r="AK189" s="2">
        <f>_xlfn.IFERROR(INDEX('Subdecision matrices'!$K$22:$O$24,MATCH(Prioritization!N103,'Subdecision matrices'!$J$22:$J$24,0),MATCH($AK$6,'Subdecision matrices'!$K$21:$O$21,0)),0)</f>
        <v>0</v>
      </c>
      <c r="AL189" s="2">
        <f>_xlfn.IFERROR(INDEX('Subdecision matrices'!$K$22:$O$24,MATCH(Prioritization!N103,'Subdecision matrices'!$J$22:$J$24,0),MATCH($AL$6,'Subdecision matrices'!$K$21:$O$21,0)),0)</f>
        <v>0</v>
      </c>
      <c r="AM189" s="2">
        <f>_xlfn.IFERROR(INDEX('Subdecision matrices'!$K$22:$O$24,MATCH(Prioritization!N103,'Subdecision matrices'!$J$22:$J$24,0),MATCH($AM$6,'Subdecision matrices'!$K$21:$O$21,0)),0)</f>
        <v>0</v>
      </c>
      <c r="AN189" s="2">
        <f>_xlfn.IFERROR(INDEX('Subdecision matrices'!$K$22:$O$24,MATCH(Prioritization!N103,'Subdecision matrices'!$J$22:$J$24,0),MATCH($AN$6,'Subdecision matrices'!$K$21:$O$21,0)),0)</f>
        <v>0</v>
      </c>
      <c r="AO189" s="2">
        <f>_xlfn.IFERROR(INDEX('Subdecision matrices'!$K$22:$O$24,MATCH(Prioritization!N103,'Subdecision matrices'!$J$22:$J$24,0),MATCH($AO$6,'Subdecision matrices'!$K$21:$O$21,0)),0)</f>
        <v>0</v>
      </c>
      <c r="AP189" s="2">
        <f>_xlfn.IFERROR(INDEX('Subdecision matrices'!$K$27:$O$30,MATCH(Prioritization!O103,'Subdecision matrices'!$J$27:$J$30,0),MATCH('CalcEng 2'!$AP$6,'Subdecision matrices'!$K$27:$O$27,0)),0)</f>
        <v>0</v>
      </c>
      <c r="AQ189" s="2">
        <f>_xlfn.IFERROR(INDEX('Subdecision matrices'!$K$27:$O$30,MATCH(Prioritization!O103,'Subdecision matrices'!$J$27:$J$30,0),MATCH('CalcEng 2'!$AQ$6,'Subdecision matrices'!$K$27:$O$27,0)),0)</f>
        <v>0</v>
      </c>
      <c r="AR189" s="2">
        <f>_xlfn.IFERROR(INDEX('Subdecision matrices'!$K$27:$O$30,MATCH(Prioritization!O103,'Subdecision matrices'!$J$27:$J$30,0),MATCH('CalcEng 2'!$AR$6,'Subdecision matrices'!$K$27:$O$27,0)),0)</f>
        <v>0</v>
      </c>
      <c r="AS189" s="2">
        <f>_xlfn.IFERROR(INDEX('Subdecision matrices'!$K$27:$O$30,MATCH(Prioritization!O103,'Subdecision matrices'!$J$27:$J$30,0),MATCH('CalcEng 2'!$AS$6,'Subdecision matrices'!$K$27:$O$27,0)),0)</f>
        <v>0</v>
      </c>
      <c r="AT189" s="2">
        <f>_xlfn.IFERROR(INDEX('Subdecision matrices'!$K$27:$O$30,MATCH(Prioritization!O103,'Subdecision matrices'!$J$27:$J$30,0),MATCH('CalcEng 2'!$AT$6,'Subdecision matrices'!$K$27:$O$27,0)),0)</f>
        <v>0</v>
      </c>
      <c r="AU189" s="2">
        <f>_xlfn.IFERROR(INDEX('Subdecision matrices'!$K$34:$O$36,MATCH(Prioritization!P103,'Subdecision matrices'!$J$34:$J$36,0),MATCH('CalcEng 2'!$AU$6,'Subdecision matrices'!$K$33:$O$33,0)),0)</f>
        <v>0</v>
      </c>
      <c r="AV189" s="2">
        <f>_xlfn.IFERROR(INDEX('Subdecision matrices'!$K$34:$O$36,MATCH(Prioritization!P103,'Subdecision matrices'!$J$34:$J$36,0),MATCH('CalcEng 2'!$AV$6,'Subdecision matrices'!$K$33:$O$33,0)),0)</f>
        <v>0</v>
      </c>
      <c r="AW189" s="2">
        <f>_xlfn.IFERROR(INDEX('Subdecision matrices'!$K$34:$O$36,MATCH(Prioritization!P103,'Subdecision matrices'!$J$34:$J$36,0),MATCH('CalcEng 2'!$AW$6,'Subdecision matrices'!$K$33:$O$33,0)),0)</f>
        <v>0</v>
      </c>
      <c r="AX189" s="2">
        <f>_xlfn.IFERROR(INDEX('Subdecision matrices'!$K$34:$O$36,MATCH(Prioritization!P103,'Subdecision matrices'!$J$34:$J$36,0),MATCH('CalcEng 2'!$AX$6,'Subdecision matrices'!$K$33:$O$33,0)),0)</f>
        <v>0</v>
      </c>
      <c r="AY189" s="2">
        <f>_xlfn.IFERROR(INDEX('Subdecision matrices'!$K$34:$O$36,MATCH(Prioritization!P103,'Subdecision matrices'!$J$34:$J$36,0),MATCH('CalcEng 2'!$AY$6,'Subdecision matrices'!$K$33:$O$33,0)),0)</f>
        <v>0</v>
      </c>
      <c r="AZ189" s="2"/>
      <c r="BA189" s="2"/>
      <c r="BB189" s="110">
        <f>((B189*B190)+(G189*G190)+(L189*L190)+(Q189*Q190)+(V189*V190)+(AA189*AA190)+(AF190*AF189)+(AK189*AK190)+(AP189*AP190)+(AU189*AU190))*10</f>
        <v>0</v>
      </c>
      <c r="BC189" s="110">
        <f aca="true" t="shared" si="482" ref="BC189">((C189*C190)+(H189*H190)+(M189*M190)+(R189*R190)+(W189*W190)+(AB189*AB190)+(AG190*AG189)+(AL189*AL190)+(AQ189*AQ190)+(AV189*AV190))*10</f>
        <v>0</v>
      </c>
      <c r="BD189" s="110">
        <f aca="true" t="shared" si="483" ref="BD189">((D189*D190)+(I189*I190)+(N189*N190)+(S189*S190)+(X189*X190)+(AC189*AC190)+(AH190*AH189)+(AM189*AM190)+(AR189*AR190)+(AW189*AW190))*10</f>
        <v>0</v>
      </c>
      <c r="BE189" s="110">
        <f aca="true" t="shared" si="484" ref="BE189">((E189*E190)+(J189*J190)+(O189*O190)+(T189*T190)+(Y189*Y190)+(AD189*AD190)+(AI190*AI189)+(AN189*AN190)+(AS189*AS190)+(AX189*AX190))*10</f>
        <v>0</v>
      </c>
      <c r="BF189" s="110">
        <f aca="true" t="shared" si="485" ref="BF189">((F189*F190)+(K189*K190)+(P189*P190)+(U189*U190)+(Z189*Z190)+(AE189*AE190)+(AJ190*AJ189)+(AO189*AO190)+(AT189*AT190)+(AY189*AY190))*10</f>
        <v>0</v>
      </c>
    </row>
    <row r="190" spans="1:58" ht="15.75" thickBot="1">
      <c r="A190" s="94"/>
      <c r="B190" s="5">
        <f>'Subdecision matrices'!$S$12</f>
        <v>0.1</v>
      </c>
      <c r="C190" s="5">
        <f>'Subdecision matrices'!$S$13</f>
        <v>0.1</v>
      </c>
      <c r="D190" s="5">
        <f>'Subdecision matrices'!$S$14</f>
        <v>0.1</v>
      </c>
      <c r="E190" s="5">
        <f>'Subdecision matrices'!$S$15</f>
        <v>0.1</v>
      </c>
      <c r="F190" s="5">
        <f>'Subdecision matrices'!$S$16</f>
        <v>0.1</v>
      </c>
      <c r="G190" s="5">
        <f>'Subdecision matrices'!$T$12</f>
        <v>0.1</v>
      </c>
      <c r="H190" s="5">
        <f>'Subdecision matrices'!$T$13</f>
        <v>0.1</v>
      </c>
      <c r="I190" s="5">
        <f>'Subdecision matrices'!$T$14</f>
        <v>0.1</v>
      </c>
      <c r="J190" s="5">
        <f>'Subdecision matrices'!$T$15</f>
        <v>0.1</v>
      </c>
      <c r="K190" s="5">
        <f>'Subdecision matrices'!$T$16</f>
        <v>0.1</v>
      </c>
      <c r="L190" s="5">
        <f>'Subdecision matrices'!$U$12</f>
        <v>0.05</v>
      </c>
      <c r="M190" s="5">
        <f>'Subdecision matrices'!$U$13</f>
        <v>0.05</v>
      </c>
      <c r="N190" s="5">
        <f>'Subdecision matrices'!$U$14</f>
        <v>0.05</v>
      </c>
      <c r="O190" s="5">
        <f>'Subdecision matrices'!$U$15</f>
        <v>0.05</v>
      </c>
      <c r="P190" s="5">
        <f>'Subdecision matrices'!$U$16</f>
        <v>0.05</v>
      </c>
      <c r="Q190" s="5">
        <f>'Subdecision matrices'!$V$12</f>
        <v>0.1</v>
      </c>
      <c r="R190" s="5">
        <f>'Subdecision matrices'!$V$13</f>
        <v>0.1</v>
      </c>
      <c r="S190" s="5">
        <f>'Subdecision matrices'!$V$14</f>
        <v>0.1</v>
      </c>
      <c r="T190" s="5">
        <f>'Subdecision matrices'!$V$15</f>
        <v>0.1</v>
      </c>
      <c r="U190" s="5">
        <f>'Subdecision matrices'!$V$16</f>
        <v>0.1</v>
      </c>
      <c r="V190" s="5">
        <f>'Subdecision matrices'!$W$12</f>
        <v>0.1</v>
      </c>
      <c r="W190" s="5">
        <f>'Subdecision matrices'!$W$13</f>
        <v>0.1</v>
      </c>
      <c r="X190" s="5">
        <f>'Subdecision matrices'!$W$14</f>
        <v>0.1</v>
      </c>
      <c r="Y190" s="5">
        <f>'Subdecision matrices'!$W$15</f>
        <v>0.1</v>
      </c>
      <c r="Z190" s="5">
        <f>'Subdecision matrices'!$W$16</f>
        <v>0.1</v>
      </c>
      <c r="AA190" s="5">
        <f>'Subdecision matrices'!$X$12</f>
        <v>0.05</v>
      </c>
      <c r="AB190" s="5">
        <f>'Subdecision matrices'!$X$13</f>
        <v>0.1</v>
      </c>
      <c r="AC190" s="5">
        <f>'Subdecision matrices'!$X$14</f>
        <v>0.1</v>
      </c>
      <c r="AD190" s="5">
        <f>'Subdecision matrices'!$X$15</f>
        <v>0.1</v>
      </c>
      <c r="AE190" s="5">
        <f>'Subdecision matrices'!$X$16</f>
        <v>0.1</v>
      </c>
      <c r="AF190" s="5">
        <f>'Subdecision matrices'!$Y$12</f>
        <v>0.1</v>
      </c>
      <c r="AG190" s="5">
        <f>'Subdecision matrices'!$Y$13</f>
        <v>0.1</v>
      </c>
      <c r="AH190" s="5">
        <f>'Subdecision matrices'!$Y$14</f>
        <v>0.1</v>
      </c>
      <c r="AI190" s="5">
        <f>'Subdecision matrices'!$Y$15</f>
        <v>0.05</v>
      </c>
      <c r="AJ190" s="5">
        <f>'Subdecision matrices'!$Y$16</f>
        <v>0.05</v>
      </c>
      <c r="AK190" s="5">
        <f>'Subdecision matrices'!$Z$12</f>
        <v>0.15</v>
      </c>
      <c r="AL190" s="5">
        <f>'Subdecision matrices'!$Z$13</f>
        <v>0.15</v>
      </c>
      <c r="AM190" s="5">
        <f>'Subdecision matrices'!$Z$14</f>
        <v>0.15</v>
      </c>
      <c r="AN190" s="5">
        <f>'Subdecision matrices'!$Z$15</f>
        <v>0.15</v>
      </c>
      <c r="AO190" s="5">
        <f>'Subdecision matrices'!$Z$16</f>
        <v>0.15</v>
      </c>
      <c r="AP190" s="5">
        <f>'Subdecision matrices'!$AA$12</f>
        <v>0.1</v>
      </c>
      <c r="AQ190" s="5">
        <f>'Subdecision matrices'!$AA$13</f>
        <v>0.1</v>
      </c>
      <c r="AR190" s="5">
        <f>'Subdecision matrices'!$AA$14</f>
        <v>0.1</v>
      </c>
      <c r="AS190" s="5">
        <f>'Subdecision matrices'!$AA$15</f>
        <v>0.1</v>
      </c>
      <c r="AT190" s="5">
        <f>'Subdecision matrices'!$AA$16</f>
        <v>0.15</v>
      </c>
      <c r="AU190" s="5">
        <f>'Subdecision matrices'!$AB$12</f>
        <v>0.15</v>
      </c>
      <c r="AV190" s="5">
        <f>'Subdecision matrices'!$AB$13</f>
        <v>0.1</v>
      </c>
      <c r="AW190" s="5">
        <f>'Subdecision matrices'!$AB$14</f>
        <v>0.1</v>
      </c>
      <c r="AX190" s="5">
        <f>'Subdecision matrices'!$AB$15</f>
        <v>0.15</v>
      </c>
      <c r="AY190" s="5">
        <f>'Subdecision matrices'!$AB$16</f>
        <v>0.1</v>
      </c>
      <c r="AZ190" s="3">
        <f aca="true" t="shared" si="486" ref="AZ190">SUM(L190:AY190)</f>
        <v>4</v>
      </c>
      <c r="BA190" s="3"/>
      <c r="BB190" s="114"/>
      <c r="BC190" s="114"/>
      <c r="BD190" s="114"/>
      <c r="BE190" s="114"/>
      <c r="BF190" s="114"/>
    </row>
    <row r="191" spans="1:58" ht="15">
      <c r="A191" s="94">
        <v>93</v>
      </c>
      <c r="B191" s="30">
        <f>_xlfn.IFERROR(VLOOKUP(Prioritization!G104,'Subdecision matrices'!$B$7:$C$8,2,TRUE),0)</f>
        <v>0</v>
      </c>
      <c r="C191" s="30">
        <f>_xlfn.IFERROR(VLOOKUP(Prioritization!G104,'Subdecision matrices'!$B$7:$D$8,3,TRUE),0)</f>
        <v>0</v>
      </c>
      <c r="D191" s="30">
        <f>_xlfn.IFERROR(VLOOKUP(Prioritization!G104,'Subdecision matrices'!$B$7:$E$8,4,TRUE),0)</f>
        <v>0</v>
      </c>
      <c r="E191" s="30">
        <f>_xlfn.IFERROR(VLOOKUP(Prioritization!G104,'Subdecision matrices'!$B$7:$F$8,5,TRUE),0)</f>
        <v>0</v>
      </c>
      <c r="F191" s="30">
        <f>_xlfn.IFERROR(VLOOKUP(Prioritization!G104,'Subdecision matrices'!$B$7:$G$8,6,TRUE),0)</f>
        <v>0</v>
      </c>
      <c r="G191" s="30">
        <f>VLOOKUP(Prioritization!H104,'Subdecision matrices'!$B$12:$C$19,2,TRUE)</f>
        <v>0</v>
      </c>
      <c r="H191" s="30">
        <f>VLOOKUP(Prioritization!H104,'Subdecision matrices'!$B$12:$D$19,3,TRUE)</f>
        <v>0</v>
      </c>
      <c r="I191" s="30">
        <f>VLOOKUP(Prioritization!H104,'Subdecision matrices'!$B$12:$E$19,4,TRUE)</f>
        <v>0</v>
      </c>
      <c r="J191" s="30">
        <f>VLOOKUP(Prioritization!H104,'Subdecision matrices'!$B$12:$F$19,5,TRUE)</f>
        <v>0</v>
      </c>
      <c r="K191" s="30">
        <f>VLOOKUP(Prioritization!H104,'Subdecision matrices'!$B$12:$G$19,6,TRUE)</f>
        <v>0</v>
      </c>
      <c r="L191" s="2">
        <f>_xlfn.IFERROR(INDEX('Subdecision matrices'!$C$23:$G$27,MATCH(Prioritization!I104,'Subdecision matrices'!$B$23:$B$27,0),MATCH('CalcEng 2'!$L$6,'Subdecision matrices'!$C$22:$G$22,0)),0)</f>
        <v>0</v>
      </c>
      <c r="M191" s="2">
        <f>_xlfn.IFERROR(INDEX('Subdecision matrices'!$C$23:$G$27,MATCH(Prioritization!I104,'Subdecision matrices'!$B$23:$B$27,0),MATCH('CalcEng 2'!$M$6,'Subdecision matrices'!$C$30:$G$30,0)),0)</f>
        <v>0</v>
      </c>
      <c r="N191" s="2">
        <f>_xlfn.IFERROR(INDEX('Subdecision matrices'!$C$23:$G$27,MATCH(Prioritization!I104,'Subdecision matrices'!$B$23:$B$27,0),MATCH('CalcEng 2'!$N$6,'Subdecision matrices'!$C$22:$G$22,0)),0)</f>
        <v>0</v>
      </c>
      <c r="O191" s="2">
        <f>_xlfn.IFERROR(INDEX('Subdecision matrices'!$C$23:$G$27,MATCH(Prioritization!I104,'Subdecision matrices'!$B$23:$B$27,0),MATCH('CalcEng 2'!$O$6,'Subdecision matrices'!$C$22:$G$22,0)),0)</f>
        <v>0</v>
      </c>
      <c r="P191" s="2">
        <f>_xlfn.IFERROR(INDEX('Subdecision matrices'!$C$23:$G$27,MATCH(Prioritization!I104,'Subdecision matrices'!$B$23:$B$27,0),MATCH('CalcEng 2'!$P$6,'Subdecision matrices'!$C$22:$G$22,0)),0)</f>
        <v>0</v>
      </c>
      <c r="Q191" s="2">
        <f>_xlfn.IFERROR(INDEX('Subdecision matrices'!$C$31:$G$33,MATCH(Prioritization!J104,'Subdecision matrices'!$B$31:$B$33,0),MATCH('CalcEng 2'!$Q$6,'Subdecision matrices'!$C$30:$G$30,0)),0)</f>
        <v>0</v>
      </c>
      <c r="R191" s="2">
        <f>_xlfn.IFERROR(INDEX('Subdecision matrices'!$C$31:$G$33,MATCH(Prioritization!J104,'Subdecision matrices'!$B$31:$B$33,0),MATCH('CalcEng 2'!$R$6,'Subdecision matrices'!$C$30:$G$30,0)),0)</f>
        <v>0</v>
      </c>
      <c r="S191" s="2">
        <f>_xlfn.IFERROR(INDEX('Subdecision matrices'!$C$31:$G$33,MATCH(Prioritization!J104,'Subdecision matrices'!$B$31:$B$33,0),MATCH('CalcEng 2'!$S$6,'Subdecision matrices'!$C$30:$G$30,0)),0)</f>
        <v>0</v>
      </c>
      <c r="T191" s="2">
        <f>_xlfn.IFERROR(INDEX('Subdecision matrices'!$C$31:$G$33,MATCH(Prioritization!J104,'Subdecision matrices'!$B$31:$B$33,0),MATCH('CalcEng 2'!$T$6,'Subdecision matrices'!$C$30:$G$30,0)),0)</f>
        <v>0</v>
      </c>
      <c r="U191" s="2">
        <f>_xlfn.IFERROR(INDEX('Subdecision matrices'!$C$31:$G$33,MATCH(Prioritization!J104,'Subdecision matrices'!$B$31:$B$33,0),MATCH('CalcEng 2'!$U$6,'Subdecision matrices'!$C$30:$G$30,0)),0)</f>
        <v>0</v>
      </c>
      <c r="V191" s="2">
        <f>_xlfn.IFERROR(VLOOKUP(Prioritization!K104,'Subdecision matrices'!$A$37:$C$41,3,TRUE),0)</f>
        <v>0</v>
      </c>
      <c r="W191" s="2">
        <f>_xlfn.IFERROR(VLOOKUP(Prioritization!K104,'Subdecision matrices'!$A$37:$D$41,4),0)</f>
        <v>0</v>
      </c>
      <c r="X191" s="2">
        <f>_xlfn.IFERROR(VLOOKUP(Prioritization!K104,'Subdecision matrices'!$A$37:$E$41,5),0)</f>
        <v>0</v>
      </c>
      <c r="Y191" s="2">
        <f>_xlfn.IFERROR(VLOOKUP(Prioritization!K104,'Subdecision matrices'!$A$37:$F$41,6),0)</f>
        <v>0</v>
      </c>
      <c r="Z191" s="2">
        <f>_xlfn.IFERROR(VLOOKUP(Prioritization!K104,'Subdecision matrices'!$A$37:$G$41,7),0)</f>
        <v>0</v>
      </c>
      <c r="AA191" s="2">
        <f>_xlfn.IFERROR(INDEX('Subdecision matrices'!$K$8:$O$11,MATCH(Prioritization!L104,'Subdecision matrices'!$J$8:$J$11,0),MATCH('CalcEng 2'!$AA$6,'Subdecision matrices'!$K$7:$O$7,0)),0)</f>
        <v>0</v>
      </c>
      <c r="AB191" s="2">
        <f>_xlfn.IFERROR(INDEX('Subdecision matrices'!$K$8:$O$11,MATCH(Prioritization!L104,'Subdecision matrices'!$J$8:$J$11,0),MATCH('CalcEng 2'!$AB$6,'Subdecision matrices'!$K$7:$O$7,0)),0)</f>
        <v>0</v>
      </c>
      <c r="AC191" s="2">
        <f>_xlfn.IFERROR(INDEX('Subdecision matrices'!$K$8:$O$11,MATCH(Prioritization!L104,'Subdecision matrices'!$J$8:$J$11,0),MATCH('CalcEng 2'!$AC$6,'Subdecision matrices'!$K$7:$O$7,0)),0)</f>
        <v>0</v>
      </c>
      <c r="AD191" s="2">
        <f>_xlfn.IFERROR(INDEX('Subdecision matrices'!$K$8:$O$11,MATCH(Prioritization!L104,'Subdecision matrices'!$J$8:$J$11,0),MATCH('CalcEng 2'!$AD$6,'Subdecision matrices'!$K$7:$O$7,0)),0)</f>
        <v>0</v>
      </c>
      <c r="AE191" s="2">
        <f>_xlfn.IFERROR(INDEX('Subdecision matrices'!$K$8:$O$11,MATCH(Prioritization!L104,'Subdecision matrices'!$J$8:$J$11,0),MATCH('CalcEng 2'!$AE$6,'Subdecision matrices'!$K$7:$O$7,0)),0)</f>
        <v>0</v>
      </c>
      <c r="AF191" s="2">
        <f>_xlfn.IFERROR(VLOOKUP(Prioritization!M104,'Subdecision matrices'!$I$15:$K$17,3,TRUE),0)</f>
        <v>0</v>
      </c>
      <c r="AG191" s="2">
        <f>_xlfn.IFERROR(VLOOKUP(Prioritization!M104,'Subdecision matrices'!$I$15:$L$17,4,TRUE),0)</f>
        <v>0</v>
      </c>
      <c r="AH191" s="2">
        <f>_xlfn.IFERROR(VLOOKUP(Prioritization!M104,'Subdecision matrices'!$I$15:$M$17,5,TRUE),0)</f>
        <v>0</v>
      </c>
      <c r="AI191" s="2">
        <f>_xlfn.IFERROR(VLOOKUP(Prioritization!M104,'Subdecision matrices'!$I$15:$N$17,6,TRUE),0)</f>
        <v>0</v>
      </c>
      <c r="AJ191" s="2">
        <f>_xlfn.IFERROR(VLOOKUP(Prioritization!M104,'Subdecision matrices'!$I$15:$O$17,7,TRUE),0)</f>
        <v>0</v>
      </c>
      <c r="AK191" s="2">
        <f>_xlfn.IFERROR(INDEX('Subdecision matrices'!$K$22:$O$24,MATCH(Prioritization!N104,'Subdecision matrices'!$J$22:$J$24,0),MATCH($AK$6,'Subdecision matrices'!$K$21:$O$21,0)),0)</f>
        <v>0</v>
      </c>
      <c r="AL191" s="2">
        <f>_xlfn.IFERROR(INDEX('Subdecision matrices'!$K$22:$O$24,MATCH(Prioritization!N104,'Subdecision matrices'!$J$22:$J$24,0),MATCH($AL$6,'Subdecision matrices'!$K$21:$O$21,0)),0)</f>
        <v>0</v>
      </c>
      <c r="AM191" s="2">
        <f>_xlfn.IFERROR(INDEX('Subdecision matrices'!$K$22:$O$24,MATCH(Prioritization!N104,'Subdecision matrices'!$J$22:$J$24,0),MATCH($AM$6,'Subdecision matrices'!$K$21:$O$21,0)),0)</f>
        <v>0</v>
      </c>
      <c r="AN191" s="2">
        <f>_xlfn.IFERROR(INDEX('Subdecision matrices'!$K$22:$O$24,MATCH(Prioritization!N104,'Subdecision matrices'!$J$22:$J$24,0),MATCH($AN$6,'Subdecision matrices'!$K$21:$O$21,0)),0)</f>
        <v>0</v>
      </c>
      <c r="AO191" s="2">
        <f>_xlfn.IFERROR(INDEX('Subdecision matrices'!$K$22:$O$24,MATCH(Prioritization!N104,'Subdecision matrices'!$J$22:$J$24,0),MATCH($AO$6,'Subdecision matrices'!$K$21:$O$21,0)),0)</f>
        <v>0</v>
      </c>
      <c r="AP191" s="2">
        <f>_xlfn.IFERROR(INDEX('Subdecision matrices'!$K$27:$O$30,MATCH(Prioritization!O104,'Subdecision matrices'!$J$27:$J$30,0),MATCH('CalcEng 2'!$AP$6,'Subdecision matrices'!$K$27:$O$27,0)),0)</f>
        <v>0</v>
      </c>
      <c r="AQ191" s="2">
        <f>_xlfn.IFERROR(INDEX('Subdecision matrices'!$K$27:$O$30,MATCH(Prioritization!O104,'Subdecision matrices'!$J$27:$J$30,0),MATCH('CalcEng 2'!$AQ$6,'Subdecision matrices'!$K$27:$O$27,0)),0)</f>
        <v>0</v>
      </c>
      <c r="AR191" s="2">
        <f>_xlfn.IFERROR(INDEX('Subdecision matrices'!$K$27:$O$30,MATCH(Prioritization!O104,'Subdecision matrices'!$J$27:$J$30,0),MATCH('CalcEng 2'!$AR$6,'Subdecision matrices'!$K$27:$O$27,0)),0)</f>
        <v>0</v>
      </c>
      <c r="AS191" s="2">
        <f>_xlfn.IFERROR(INDEX('Subdecision matrices'!$K$27:$O$30,MATCH(Prioritization!O104,'Subdecision matrices'!$J$27:$J$30,0),MATCH('CalcEng 2'!$AS$6,'Subdecision matrices'!$K$27:$O$27,0)),0)</f>
        <v>0</v>
      </c>
      <c r="AT191" s="2">
        <f>_xlfn.IFERROR(INDEX('Subdecision matrices'!$K$27:$O$30,MATCH(Prioritization!O104,'Subdecision matrices'!$J$27:$J$30,0),MATCH('CalcEng 2'!$AT$6,'Subdecision matrices'!$K$27:$O$27,0)),0)</f>
        <v>0</v>
      </c>
      <c r="AU191" s="2">
        <f>_xlfn.IFERROR(INDEX('Subdecision matrices'!$K$34:$O$36,MATCH(Prioritization!P104,'Subdecision matrices'!$J$34:$J$36,0),MATCH('CalcEng 2'!$AU$6,'Subdecision matrices'!$K$33:$O$33,0)),0)</f>
        <v>0</v>
      </c>
      <c r="AV191" s="2">
        <f>_xlfn.IFERROR(INDEX('Subdecision matrices'!$K$34:$O$36,MATCH(Prioritization!P104,'Subdecision matrices'!$J$34:$J$36,0),MATCH('CalcEng 2'!$AV$6,'Subdecision matrices'!$K$33:$O$33,0)),0)</f>
        <v>0</v>
      </c>
      <c r="AW191" s="2">
        <f>_xlfn.IFERROR(INDEX('Subdecision matrices'!$K$34:$O$36,MATCH(Prioritization!P104,'Subdecision matrices'!$J$34:$J$36,0),MATCH('CalcEng 2'!$AW$6,'Subdecision matrices'!$K$33:$O$33,0)),0)</f>
        <v>0</v>
      </c>
      <c r="AX191" s="2">
        <f>_xlfn.IFERROR(INDEX('Subdecision matrices'!$K$34:$O$36,MATCH(Prioritization!P104,'Subdecision matrices'!$J$34:$J$36,0),MATCH('CalcEng 2'!$AX$6,'Subdecision matrices'!$K$33:$O$33,0)),0)</f>
        <v>0</v>
      </c>
      <c r="AY191" s="2">
        <f>_xlfn.IFERROR(INDEX('Subdecision matrices'!$K$34:$O$36,MATCH(Prioritization!P104,'Subdecision matrices'!$J$34:$J$36,0),MATCH('CalcEng 2'!$AY$6,'Subdecision matrices'!$K$33:$O$33,0)),0)</f>
        <v>0</v>
      </c>
      <c r="AZ191" s="2"/>
      <c r="BA191" s="2"/>
      <c r="BB191" s="110">
        <f>((B191*B192)+(G191*G192)+(L191*L192)+(Q191*Q192)+(V191*V192)+(AA191*AA192)+(AF192*AF191)+(AK191*AK192)+(AP191*AP192)+(AU191*AU192))*10</f>
        <v>0</v>
      </c>
      <c r="BC191" s="110">
        <f aca="true" t="shared" si="487" ref="BC191">((C191*C192)+(H191*H192)+(M191*M192)+(R191*R192)+(W191*W192)+(AB191*AB192)+(AG192*AG191)+(AL191*AL192)+(AQ191*AQ192)+(AV191*AV192))*10</f>
        <v>0</v>
      </c>
      <c r="BD191" s="110">
        <f aca="true" t="shared" si="488" ref="BD191">((D191*D192)+(I191*I192)+(N191*N192)+(S191*S192)+(X191*X192)+(AC191*AC192)+(AH192*AH191)+(AM191*AM192)+(AR191*AR192)+(AW191*AW192))*10</f>
        <v>0</v>
      </c>
      <c r="BE191" s="110">
        <f aca="true" t="shared" si="489" ref="BE191">((E191*E192)+(J191*J192)+(O191*O192)+(T191*T192)+(Y191*Y192)+(AD191*AD192)+(AI192*AI191)+(AN191*AN192)+(AS191*AS192)+(AX191*AX192))*10</f>
        <v>0</v>
      </c>
      <c r="BF191" s="110">
        <f aca="true" t="shared" si="490" ref="BF191">((F191*F192)+(K191*K192)+(P191*P192)+(U191*U192)+(Z191*Z192)+(AE191*AE192)+(AJ192*AJ191)+(AO191*AO192)+(AT191*AT192)+(AY191*AY192))*10</f>
        <v>0</v>
      </c>
    </row>
    <row r="192" spans="1:58" ht="15.75" thickBot="1">
      <c r="A192" s="94"/>
      <c r="B192" s="5">
        <f>'Subdecision matrices'!$S$12</f>
        <v>0.1</v>
      </c>
      <c r="C192" s="5">
        <f>'Subdecision matrices'!$S$13</f>
        <v>0.1</v>
      </c>
      <c r="D192" s="5">
        <f>'Subdecision matrices'!$S$14</f>
        <v>0.1</v>
      </c>
      <c r="E192" s="5">
        <f>'Subdecision matrices'!$S$15</f>
        <v>0.1</v>
      </c>
      <c r="F192" s="5">
        <f>'Subdecision matrices'!$S$16</f>
        <v>0.1</v>
      </c>
      <c r="G192" s="5">
        <f>'Subdecision matrices'!$T$12</f>
        <v>0.1</v>
      </c>
      <c r="H192" s="5">
        <f>'Subdecision matrices'!$T$13</f>
        <v>0.1</v>
      </c>
      <c r="I192" s="5">
        <f>'Subdecision matrices'!$T$14</f>
        <v>0.1</v>
      </c>
      <c r="J192" s="5">
        <f>'Subdecision matrices'!$T$15</f>
        <v>0.1</v>
      </c>
      <c r="K192" s="5">
        <f>'Subdecision matrices'!$T$16</f>
        <v>0.1</v>
      </c>
      <c r="L192" s="5">
        <f>'Subdecision matrices'!$U$12</f>
        <v>0.05</v>
      </c>
      <c r="M192" s="5">
        <f>'Subdecision matrices'!$U$13</f>
        <v>0.05</v>
      </c>
      <c r="N192" s="5">
        <f>'Subdecision matrices'!$U$14</f>
        <v>0.05</v>
      </c>
      <c r="O192" s="5">
        <f>'Subdecision matrices'!$U$15</f>
        <v>0.05</v>
      </c>
      <c r="P192" s="5">
        <f>'Subdecision matrices'!$U$16</f>
        <v>0.05</v>
      </c>
      <c r="Q192" s="5">
        <f>'Subdecision matrices'!$V$12</f>
        <v>0.1</v>
      </c>
      <c r="R192" s="5">
        <f>'Subdecision matrices'!$V$13</f>
        <v>0.1</v>
      </c>
      <c r="S192" s="5">
        <f>'Subdecision matrices'!$V$14</f>
        <v>0.1</v>
      </c>
      <c r="T192" s="5">
        <f>'Subdecision matrices'!$V$15</f>
        <v>0.1</v>
      </c>
      <c r="U192" s="5">
        <f>'Subdecision matrices'!$V$16</f>
        <v>0.1</v>
      </c>
      <c r="V192" s="5">
        <f>'Subdecision matrices'!$W$12</f>
        <v>0.1</v>
      </c>
      <c r="W192" s="5">
        <f>'Subdecision matrices'!$W$13</f>
        <v>0.1</v>
      </c>
      <c r="X192" s="5">
        <f>'Subdecision matrices'!$W$14</f>
        <v>0.1</v>
      </c>
      <c r="Y192" s="5">
        <f>'Subdecision matrices'!$W$15</f>
        <v>0.1</v>
      </c>
      <c r="Z192" s="5">
        <f>'Subdecision matrices'!$W$16</f>
        <v>0.1</v>
      </c>
      <c r="AA192" s="5">
        <f>'Subdecision matrices'!$X$12</f>
        <v>0.05</v>
      </c>
      <c r="AB192" s="5">
        <f>'Subdecision matrices'!$X$13</f>
        <v>0.1</v>
      </c>
      <c r="AC192" s="5">
        <f>'Subdecision matrices'!$X$14</f>
        <v>0.1</v>
      </c>
      <c r="AD192" s="5">
        <f>'Subdecision matrices'!$X$15</f>
        <v>0.1</v>
      </c>
      <c r="AE192" s="5">
        <f>'Subdecision matrices'!$X$16</f>
        <v>0.1</v>
      </c>
      <c r="AF192" s="5">
        <f>'Subdecision matrices'!$Y$12</f>
        <v>0.1</v>
      </c>
      <c r="AG192" s="5">
        <f>'Subdecision matrices'!$Y$13</f>
        <v>0.1</v>
      </c>
      <c r="AH192" s="5">
        <f>'Subdecision matrices'!$Y$14</f>
        <v>0.1</v>
      </c>
      <c r="AI192" s="5">
        <f>'Subdecision matrices'!$Y$15</f>
        <v>0.05</v>
      </c>
      <c r="AJ192" s="5">
        <f>'Subdecision matrices'!$Y$16</f>
        <v>0.05</v>
      </c>
      <c r="AK192" s="5">
        <f>'Subdecision matrices'!$Z$12</f>
        <v>0.15</v>
      </c>
      <c r="AL192" s="5">
        <f>'Subdecision matrices'!$Z$13</f>
        <v>0.15</v>
      </c>
      <c r="AM192" s="5">
        <f>'Subdecision matrices'!$Z$14</f>
        <v>0.15</v>
      </c>
      <c r="AN192" s="5">
        <f>'Subdecision matrices'!$Z$15</f>
        <v>0.15</v>
      </c>
      <c r="AO192" s="5">
        <f>'Subdecision matrices'!$Z$16</f>
        <v>0.15</v>
      </c>
      <c r="AP192" s="5">
        <f>'Subdecision matrices'!$AA$12</f>
        <v>0.1</v>
      </c>
      <c r="AQ192" s="5">
        <f>'Subdecision matrices'!$AA$13</f>
        <v>0.1</v>
      </c>
      <c r="AR192" s="5">
        <f>'Subdecision matrices'!$AA$14</f>
        <v>0.1</v>
      </c>
      <c r="AS192" s="5">
        <f>'Subdecision matrices'!$AA$15</f>
        <v>0.1</v>
      </c>
      <c r="AT192" s="5">
        <f>'Subdecision matrices'!$AA$16</f>
        <v>0.15</v>
      </c>
      <c r="AU192" s="5">
        <f>'Subdecision matrices'!$AB$12</f>
        <v>0.15</v>
      </c>
      <c r="AV192" s="5">
        <f>'Subdecision matrices'!$AB$13</f>
        <v>0.1</v>
      </c>
      <c r="AW192" s="5">
        <f>'Subdecision matrices'!$AB$14</f>
        <v>0.1</v>
      </c>
      <c r="AX192" s="5">
        <f>'Subdecision matrices'!$AB$15</f>
        <v>0.15</v>
      </c>
      <c r="AY192" s="5">
        <f>'Subdecision matrices'!$AB$16</f>
        <v>0.1</v>
      </c>
      <c r="AZ192" s="3">
        <f aca="true" t="shared" si="491" ref="AZ192">SUM(L192:AY192)</f>
        <v>4</v>
      </c>
      <c r="BA192" s="3"/>
      <c r="BB192" s="114"/>
      <c r="BC192" s="114"/>
      <c r="BD192" s="114"/>
      <c r="BE192" s="114"/>
      <c r="BF192" s="114"/>
    </row>
    <row r="193" spans="1:58" ht="15">
      <c r="A193" s="94">
        <v>94</v>
      </c>
      <c r="B193" s="30">
        <f>_xlfn.IFERROR(VLOOKUP(Prioritization!G105,'Subdecision matrices'!$B$7:$C$8,2,TRUE),0)</f>
        <v>0</v>
      </c>
      <c r="C193" s="30">
        <f>_xlfn.IFERROR(VLOOKUP(Prioritization!G105,'Subdecision matrices'!$B$7:$D$8,3,TRUE),0)</f>
        <v>0</v>
      </c>
      <c r="D193" s="30">
        <f>_xlfn.IFERROR(VLOOKUP(Prioritization!G105,'Subdecision matrices'!$B$7:$E$8,4,TRUE),0)</f>
        <v>0</v>
      </c>
      <c r="E193" s="30">
        <f>_xlfn.IFERROR(VLOOKUP(Prioritization!G105,'Subdecision matrices'!$B$7:$F$8,5,TRUE),0)</f>
        <v>0</v>
      </c>
      <c r="F193" s="30">
        <f>_xlfn.IFERROR(VLOOKUP(Prioritization!G105,'Subdecision matrices'!$B$7:$G$8,6,TRUE),0)</f>
        <v>0</v>
      </c>
      <c r="G193" s="30">
        <f>VLOOKUP(Prioritization!H105,'Subdecision matrices'!$B$12:$C$19,2,TRUE)</f>
        <v>0</v>
      </c>
      <c r="H193" s="30">
        <f>VLOOKUP(Prioritization!H105,'Subdecision matrices'!$B$12:$D$19,3,TRUE)</f>
        <v>0</v>
      </c>
      <c r="I193" s="30">
        <f>VLOOKUP(Prioritization!H105,'Subdecision matrices'!$B$12:$E$19,4,TRUE)</f>
        <v>0</v>
      </c>
      <c r="J193" s="30">
        <f>VLOOKUP(Prioritization!H105,'Subdecision matrices'!$B$12:$F$19,5,TRUE)</f>
        <v>0</v>
      </c>
      <c r="K193" s="30">
        <f>VLOOKUP(Prioritization!H105,'Subdecision matrices'!$B$12:$G$19,6,TRUE)</f>
        <v>0</v>
      </c>
      <c r="L193" s="2">
        <f>_xlfn.IFERROR(INDEX('Subdecision matrices'!$C$23:$G$27,MATCH(Prioritization!I105,'Subdecision matrices'!$B$23:$B$27,0),MATCH('CalcEng 2'!$L$6,'Subdecision matrices'!$C$22:$G$22,0)),0)</f>
        <v>0</v>
      </c>
      <c r="M193" s="2">
        <f>_xlfn.IFERROR(INDEX('Subdecision matrices'!$C$23:$G$27,MATCH(Prioritization!I105,'Subdecision matrices'!$B$23:$B$27,0),MATCH('CalcEng 2'!$M$6,'Subdecision matrices'!$C$30:$G$30,0)),0)</f>
        <v>0</v>
      </c>
      <c r="N193" s="2">
        <f>_xlfn.IFERROR(INDEX('Subdecision matrices'!$C$23:$G$27,MATCH(Prioritization!I105,'Subdecision matrices'!$B$23:$B$27,0),MATCH('CalcEng 2'!$N$6,'Subdecision matrices'!$C$22:$G$22,0)),0)</f>
        <v>0</v>
      </c>
      <c r="O193" s="2">
        <f>_xlfn.IFERROR(INDEX('Subdecision matrices'!$C$23:$G$27,MATCH(Prioritization!I105,'Subdecision matrices'!$B$23:$B$27,0),MATCH('CalcEng 2'!$O$6,'Subdecision matrices'!$C$22:$G$22,0)),0)</f>
        <v>0</v>
      </c>
      <c r="P193" s="2">
        <f>_xlfn.IFERROR(INDEX('Subdecision matrices'!$C$23:$G$27,MATCH(Prioritization!I105,'Subdecision matrices'!$B$23:$B$27,0),MATCH('CalcEng 2'!$P$6,'Subdecision matrices'!$C$22:$G$22,0)),0)</f>
        <v>0</v>
      </c>
      <c r="Q193" s="2">
        <f>_xlfn.IFERROR(INDEX('Subdecision matrices'!$C$31:$G$33,MATCH(Prioritization!J105,'Subdecision matrices'!$B$31:$B$33,0),MATCH('CalcEng 2'!$Q$6,'Subdecision matrices'!$C$30:$G$30,0)),0)</f>
        <v>0</v>
      </c>
      <c r="R193" s="2">
        <f>_xlfn.IFERROR(INDEX('Subdecision matrices'!$C$31:$G$33,MATCH(Prioritization!J105,'Subdecision matrices'!$B$31:$B$33,0),MATCH('CalcEng 2'!$R$6,'Subdecision matrices'!$C$30:$G$30,0)),0)</f>
        <v>0</v>
      </c>
      <c r="S193" s="2">
        <f>_xlfn.IFERROR(INDEX('Subdecision matrices'!$C$31:$G$33,MATCH(Prioritization!J105,'Subdecision matrices'!$B$31:$B$33,0),MATCH('CalcEng 2'!$S$6,'Subdecision matrices'!$C$30:$G$30,0)),0)</f>
        <v>0</v>
      </c>
      <c r="T193" s="2">
        <f>_xlfn.IFERROR(INDEX('Subdecision matrices'!$C$31:$G$33,MATCH(Prioritization!J105,'Subdecision matrices'!$B$31:$B$33,0),MATCH('CalcEng 2'!$T$6,'Subdecision matrices'!$C$30:$G$30,0)),0)</f>
        <v>0</v>
      </c>
      <c r="U193" s="2">
        <f>_xlfn.IFERROR(INDEX('Subdecision matrices'!$C$31:$G$33,MATCH(Prioritization!J105,'Subdecision matrices'!$B$31:$B$33,0),MATCH('CalcEng 2'!$U$6,'Subdecision matrices'!$C$30:$G$30,0)),0)</f>
        <v>0</v>
      </c>
      <c r="V193" s="2">
        <f>_xlfn.IFERROR(VLOOKUP(Prioritization!K105,'Subdecision matrices'!$A$37:$C$41,3,TRUE),0)</f>
        <v>0</v>
      </c>
      <c r="W193" s="2">
        <f>_xlfn.IFERROR(VLOOKUP(Prioritization!K105,'Subdecision matrices'!$A$37:$D$41,4),0)</f>
        <v>0</v>
      </c>
      <c r="X193" s="2">
        <f>_xlfn.IFERROR(VLOOKUP(Prioritization!K105,'Subdecision matrices'!$A$37:$E$41,5),0)</f>
        <v>0</v>
      </c>
      <c r="Y193" s="2">
        <f>_xlfn.IFERROR(VLOOKUP(Prioritization!K105,'Subdecision matrices'!$A$37:$F$41,6),0)</f>
        <v>0</v>
      </c>
      <c r="Z193" s="2">
        <f>_xlfn.IFERROR(VLOOKUP(Prioritization!K105,'Subdecision matrices'!$A$37:$G$41,7),0)</f>
        <v>0</v>
      </c>
      <c r="AA193" s="2">
        <f>_xlfn.IFERROR(INDEX('Subdecision matrices'!$K$8:$O$11,MATCH(Prioritization!L105,'Subdecision matrices'!$J$8:$J$11,0),MATCH('CalcEng 2'!$AA$6,'Subdecision matrices'!$K$7:$O$7,0)),0)</f>
        <v>0</v>
      </c>
      <c r="AB193" s="2">
        <f>_xlfn.IFERROR(INDEX('Subdecision matrices'!$K$8:$O$11,MATCH(Prioritization!L105,'Subdecision matrices'!$J$8:$J$11,0),MATCH('CalcEng 2'!$AB$6,'Subdecision matrices'!$K$7:$O$7,0)),0)</f>
        <v>0</v>
      </c>
      <c r="AC193" s="2">
        <f>_xlfn.IFERROR(INDEX('Subdecision matrices'!$K$8:$O$11,MATCH(Prioritization!L105,'Subdecision matrices'!$J$8:$J$11,0),MATCH('CalcEng 2'!$AC$6,'Subdecision matrices'!$K$7:$O$7,0)),0)</f>
        <v>0</v>
      </c>
      <c r="AD193" s="2">
        <f>_xlfn.IFERROR(INDEX('Subdecision matrices'!$K$8:$O$11,MATCH(Prioritization!L105,'Subdecision matrices'!$J$8:$J$11,0),MATCH('CalcEng 2'!$AD$6,'Subdecision matrices'!$K$7:$O$7,0)),0)</f>
        <v>0</v>
      </c>
      <c r="AE193" s="2">
        <f>_xlfn.IFERROR(INDEX('Subdecision matrices'!$K$8:$O$11,MATCH(Prioritization!L105,'Subdecision matrices'!$J$8:$J$11,0),MATCH('CalcEng 2'!$AE$6,'Subdecision matrices'!$K$7:$O$7,0)),0)</f>
        <v>0</v>
      </c>
      <c r="AF193" s="2">
        <f>_xlfn.IFERROR(VLOOKUP(Prioritization!M105,'Subdecision matrices'!$I$15:$K$17,3,TRUE),0)</f>
        <v>0</v>
      </c>
      <c r="AG193" s="2">
        <f>_xlfn.IFERROR(VLOOKUP(Prioritization!M105,'Subdecision matrices'!$I$15:$L$17,4,TRUE),0)</f>
        <v>0</v>
      </c>
      <c r="AH193" s="2">
        <f>_xlfn.IFERROR(VLOOKUP(Prioritization!M105,'Subdecision matrices'!$I$15:$M$17,5,TRUE),0)</f>
        <v>0</v>
      </c>
      <c r="AI193" s="2">
        <f>_xlfn.IFERROR(VLOOKUP(Prioritization!M105,'Subdecision matrices'!$I$15:$N$17,6,TRUE),0)</f>
        <v>0</v>
      </c>
      <c r="AJ193" s="2">
        <f>_xlfn.IFERROR(VLOOKUP(Prioritization!M105,'Subdecision matrices'!$I$15:$O$17,7,TRUE),0)</f>
        <v>0</v>
      </c>
      <c r="AK193" s="2">
        <f>_xlfn.IFERROR(INDEX('Subdecision matrices'!$K$22:$O$24,MATCH(Prioritization!N105,'Subdecision matrices'!$J$22:$J$24,0),MATCH($AK$6,'Subdecision matrices'!$K$21:$O$21,0)),0)</f>
        <v>0</v>
      </c>
      <c r="AL193" s="2">
        <f>_xlfn.IFERROR(INDEX('Subdecision matrices'!$K$22:$O$24,MATCH(Prioritization!N105,'Subdecision matrices'!$J$22:$J$24,0),MATCH($AL$6,'Subdecision matrices'!$K$21:$O$21,0)),0)</f>
        <v>0</v>
      </c>
      <c r="AM193" s="2">
        <f>_xlfn.IFERROR(INDEX('Subdecision matrices'!$K$22:$O$24,MATCH(Prioritization!N105,'Subdecision matrices'!$J$22:$J$24,0),MATCH($AM$6,'Subdecision matrices'!$K$21:$O$21,0)),0)</f>
        <v>0</v>
      </c>
      <c r="AN193" s="2">
        <f>_xlfn.IFERROR(INDEX('Subdecision matrices'!$K$22:$O$24,MATCH(Prioritization!N105,'Subdecision matrices'!$J$22:$J$24,0),MATCH($AN$6,'Subdecision matrices'!$K$21:$O$21,0)),0)</f>
        <v>0</v>
      </c>
      <c r="AO193" s="2">
        <f>_xlfn.IFERROR(INDEX('Subdecision matrices'!$K$22:$O$24,MATCH(Prioritization!N105,'Subdecision matrices'!$J$22:$J$24,0),MATCH($AO$6,'Subdecision matrices'!$K$21:$O$21,0)),0)</f>
        <v>0</v>
      </c>
      <c r="AP193" s="2">
        <f>_xlfn.IFERROR(INDEX('Subdecision matrices'!$K$27:$O$30,MATCH(Prioritization!O105,'Subdecision matrices'!$J$27:$J$30,0),MATCH('CalcEng 2'!$AP$6,'Subdecision matrices'!$K$27:$O$27,0)),0)</f>
        <v>0</v>
      </c>
      <c r="AQ193" s="2">
        <f>_xlfn.IFERROR(INDEX('Subdecision matrices'!$K$27:$O$30,MATCH(Prioritization!O105,'Subdecision matrices'!$J$27:$J$30,0),MATCH('CalcEng 2'!$AQ$6,'Subdecision matrices'!$K$27:$O$27,0)),0)</f>
        <v>0</v>
      </c>
      <c r="AR193" s="2">
        <f>_xlfn.IFERROR(INDEX('Subdecision matrices'!$K$27:$O$30,MATCH(Prioritization!O105,'Subdecision matrices'!$J$27:$J$30,0),MATCH('CalcEng 2'!$AR$6,'Subdecision matrices'!$K$27:$O$27,0)),0)</f>
        <v>0</v>
      </c>
      <c r="AS193" s="2">
        <f>_xlfn.IFERROR(INDEX('Subdecision matrices'!$K$27:$O$30,MATCH(Prioritization!O105,'Subdecision matrices'!$J$27:$J$30,0),MATCH('CalcEng 2'!$AS$6,'Subdecision matrices'!$K$27:$O$27,0)),0)</f>
        <v>0</v>
      </c>
      <c r="AT193" s="2">
        <f>_xlfn.IFERROR(INDEX('Subdecision matrices'!$K$27:$O$30,MATCH(Prioritization!O105,'Subdecision matrices'!$J$27:$J$30,0),MATCH('CalcEng 2'!$AT$6,'Subdecision matrices'!$K$27:$O$27,0)),0)</f>
        <v>0</v>
      </c>
      <c r="AU193" s="2">
        <f>_xlfn.IFERROR(INDEX('Subdecision matrices'!$K$34:$O$36,MATCH(Prioritization!P105,'Subdecision matrices'!$J$34:$J$36,0),MATCH('CalcEng 2'!$AU$6,'Subdecision matrices'!$K$33:$O$33,0)),0)</f>
        <v>0</v>
      </c>
      <c r="AV193" s="2">
        <f>_xlfn.IFERROR(INDEX('Subdecision matrices'!$K$34:$O$36,MATCH(Prioritization!P105,'Subdecision matrices'!$J$34:$J$36,0),MATCH('CalcEng 2'!$AV$6,'Subdecision matrices'!$K$33:$O$33,0)),0)</f>
        <v>0</v>
      </c>
      <c r="AW193" s="2">
        <f>_xlfn.IFERROR(INDEX('Subdecision matrices'!$K$34:$O$36,MATCH(Prioritization!P105,'Subdecision matrices'!$J$34:$J$36,0),MATCH('CalcEng 2'!$AW$6,'Subdecision matrices'!$K$33:$O$33,0)),0)</f>
        <v>0</v>
      </c>
      <c r="AX193" s="2">
        <f>_xlfn.IFERROR(INDEX('Subdecision matrices'!$K$34:$O$36,MATCH(Prioritization!P105,'Subdecision matrices'!$J$34:$J$36,0),MATCH('CalcEng 2'!$AX$6,'Subdecision matrices'!$K$33:$O$33,0)),0)</f>
        <v>0</v>
      </c>
      <c r="AY193" s="2">
        <f>_xlfn.IFERROR(INDEX('Subdecision matrices'!$K$34:$O$36,MATCH(Prioritization!P105,'Subdecision matrices'!$J$34:$J$36,0),MATCH('CalcEng 2'!$AY$6,'Subdecision matrices'!$K$33:$O$33,0)),0)</f>
        <v>0</v>
      </c>
      <c r="AZ193" s="2"/>
      <c r="BA193" s="2"/>
      <c r="BB193" s="110">
        <f>((B193*B194)+(G193*G194)+(L193*L194)+(Q193*Q194)+(V193*V194)+(AA193*AA194)+(AF194*AF193)+(AK193*AK194)+(AP193*AP194)+(AU193*AU194))*10</f>
        <v>0</v>
      </c>
      <c r="BC193" s="110">
        <f aca="true" t="shared" si="492" ref="BC193">((C193*C194)+(H193*H194)+(M193*M194)+(R193*R194)+(W193*W194)+(AB193*AB194)+(AG194*AG193)+(AL193*AL194)+(AQ193*AQ194)+(AV193*AV194))*10</f>
        <v>0</v>
      </c>
      <c r="BD193" s="110">
        <f aca="true" t="shared" si="493" ref="BD193">((D193*D194)+(I193*I194)+(N193*N194)+(S193*S194)+(X193*X194)+(AC193*AC194)+(AH194*AH193)+(AM193*AM194)+(AR193*AR194)+(AW193*AW194))*10</f>
        <v>0</v>
      </c>
      <c r="BE193" s="110">
        <f aca="true" t="shared" si="494" ref="BE193">((E193*E194)+(J193*J194)+(O193*O194)+(T193*T194)+(Y193*Y194)+(AD193*AD194)+(AI194*AI193)+(AN193*AN194)+(AS193*AS194)+(AX193*AX194))*10</f>
        <v>0</v>
      </c>
      <c r="BF193" s="110">
        <f aca="true" t="shared" si="495" ref="BF193">((F193*F194)+(K193*K194)+(P193*P194)+(U193*U194)+(Z193*Z194)+(AE193*AE194)+(AJ194*AJ193)+(AO193*AO194)+(AT193*AT194)+(AY193*AY194))*10</f>
        <v>0</v>
      </c>
    </row>
    <row r="194" spans="1:58" ht="15.75" thickBot="1">
      <c r="A194" s="94"/>
      <c r="B194" s="5">
        <f>'Subdecision matrices'!$S$12</f>
        <v>0.1</v>
      </c>
      <c r="C194" s="5">
        <f>'Subdecision matrices'!$S$13</f>
        <v>0.1</v>
      </c>
      <c r="D194" s="5">
        <f>'Subdecision matrices'!$S$14</f>
        <v>0.1</v>
      </c>
      <c r="E194" s="5">
        <f>'Subdecision matrices'!$S$15</f>
        <v>0.1</v>
      </c>
      <c r="F194" s="5">
        <f>'Subdecision matrices'!$S$16</f>
        <v>0.1</v>
      </c>
      <c r="G194" s="5">
        <f>'Subdecision matrices'!$T$12</f>
        <v>0.1</v>
      </c>
      <c r="H194" s="5">
        <f>'Subdecision matrices'!$T$13</f>
        <v>0.1</v>
      </c>
      <c r="I194" s="5">
        <f>'Subdecision matrices'!$T$14</f>
        <v>0.1</v>
      </c>
      <c r="J194" s="5">
        <f>'Subdecision matrices'!$T$15</f>
        <v>0.1</v>
      </c>
      <c r="K194" s="5">
        <f>'Subdecision matrices'!$T$16</f>
        <v>0.1</v>
      </c>
      <c r="L194" s="5">
        <f>'Subdecision matrices'!$U$12</f>
        <v>0.05</v>
      </c>
      <c r="M194" s="5">
        <f>'Subdecision matrices'!$U$13</f>
        <v>0.05</v>
      </c>
      <c r="N194" s="5">
        <f>'Subdecision matrices'!$U$14</f>
        <v>0.05</v>
      </c>
      <c r="O194" s="5">
        <f>'Subdecision matrices'!$U$15</f>
        <v>0.05</v>
      </c>
      <c r="P194" s="5">
        <f>'Subdecision matrices'!$U$16</f>
        <v>0.05</v>
      </c>
      <c r="Q194" s="5">
        <f>'Subdecision matrices'!$V$12</f>
        <v>0.1</v>
      </c>
      <c r="R194" s="5">
        <f>'Subdecision matrices'!$V$13</f>
        <v>0.1</v>
      </c>
      <c r="S194" s="5">
        <f>'Subdecision matrices'!$V$14</f>
        <v>0.1</v>
      </c>
      <c r="T194" s="5">
        <f>'Subdecision matrices'!$V$15</f>
        <v>0.1</v>
      </c>
      <c r="U194" s="5">
        <f>'Subdecision matrices'!$V$16</f>
        <v>0.1</v>
      </c>
      <c r="V194" s="5">
        <f>'Subdecision matrices'!$W$12</f>
        <v>0.1</v>
      </c>
      <c r="W194" s="5">
        <f>'Subdecision matrices'!$W$13</f>
        <v>0.1</v>
      </c>
      <c r="X194" s="5">
        <f>'Subdecision matrices'!$W$14</f>
        <v>0.1</v>
      </c>
      <c r="Y194" s="5">
        <f>'Subdecision matrices'!$W$15</f>
        <v>0.1</v>
      </c>
      <c r="Z194" s="5">
        <f>'Subdecision matrices'!$W$16</f>
        <v>0.1</v>
      </c>
      <c r="AA194" s="5">
        <f>'Subdecision matrices'!$X$12</f>
        <v>0.05</v>
      </c>
      <c r="AB194" s="5">
        <f>'Subdecision matrices'!$X$13</f>
        <v>0.1</v>
      </c>
      <c r="AC194" s="5">
        <f>'Subdecision matrices'!$X$14</f>
        <v>0.1</v>
      </c>
      <c r="AD194" s="5">
        <f>'Subdecision matrices'!$X$15</f>
        <v>0.1</v>
      </c>
      <c r="AE194" s="5">
        <f>'Subdecision matrices'!$X$16</f>
        <v>0.1</v>
      </c>
      <c r="AF194" s="5">
        <f>'Subdecision matrices'!$Y$12</f>
        <v>0.1</v>
      </c>
      <c r="AG194" s="5">
        <f>'Subdecision matrices'!$Y$13</f>
        <v>0.1</v>
      </c>
      <c r="AH194" s="5">
        <f>'Subdecision matrices'!$Y$14</f>
        <v>0.1</v>
      </c>
      <c r="AI194" s="5">
        <f>'Subdecision matrices'!$Y$15</f>
        <v>0.05</v>
      </c>
      <c r="AJ194" s="5">
        <f>'Subdecision matrices'!$Y$16</f>
        <v>0.05</v>
      </c>
      <c r="AK194" s="5">
        <f>'Subdecision matrices'!$Z$12</f>
        <v>0.15</v>
      </c>
      <c r="AL194" s="5">
        <f>'Subdecision matrices'!$Z$13</f>
        <v>0.15</v>
      </c>
      <c r="AM194" s="5">
        <f>'Subdecision matrices'!$Z$14</f>
        <v>0.15</v>
      </c>
      <c r="AN194" s="5">
        <f>'Subdecision matrices'!$Z$15</f>
        <v>0.15</v>
      </c>
      <c r="AO194" s="5">
        <f>'Subdecision matrices'!$Z$16</f>
        <v>0.15</v>
      </c>
      <c r="AP194" s="5">
        <f>'Subdecision matrices'!$AA$12</f>
        <v>0.1</v>
      </c>
      <c r="AQ194" s="5">
        <f>'Subdecision matrices'!$AA$13</f>
        <v>0.1</v>
      </c>
      <c r="AR194" s="5">
        <f>'Subdecision matrices'!$AA$14</f>
        <v>0.1</v>
      </c>
      <c r="AS194" s="5">
        <f>'Subdecision matrices'!$AA$15</f>
        <v>0.1</v>
      </c>
      <c r="AT194" s="5">
        <f>'Subdecision matrices'!$AA$16</f>
        <v>0.15</v>
      </c>
      <c r="AU194" s="5">
        <f>'Subdecision matrices'!$AB$12</f>
        <v>0.15</v>
      </c>
      <c r="AV194" s="5">
        <f>'Subdecision matrices'!$AB$13</f>
        <v>0.1</v>
      </c>
      <c r="AW194" s="5">
        <f>'Subdecision matrices'!$AB$14</f>
        <v>0.1</v>
      </c>
      <c r="AX194" s="5">
        <f>'Subdecision matrices'!$AB$15</f>
        <v>0.15</v>
      </c>
      <c r="AY194" s="5">
        <f>'Subdecision matrices'!$AB$16</f>
        <v>0.1</v>
      </c>
      <c r="AZ194" s="3">
        <f aca="true" t="shared" si="496" ref="AZ194">SUM(L194:AY194)</f>
        <v>4</v>
      </c>
      <c r="BA194" s="3"/>
      <c r="BB194" s="114"/>
      <c r="BC194" s="114"/>
      <c r="BD194" s="114"/>
      <c r="BE194" s="114"/>
      <c r="BF194" s="114"/>
    </row>
    <row r="195" spans="1:58" ht="15">
      <c r="A195" s="94">
        <v>95</v>
      </c>
      <c r="B195" s="30">
        <f>_xlfn.IFERROR(VLOOKUP(Prioritization!G106,'Subdecision matrices'!$B$7:$C$8,2,TRUE),0)</f>
        <v>0</v>
      </c>
      <c r="C195" s="30">
        <f>_xlfn.IFERROR(VLOOKUP(Prioritization!G106,'Subdecision matrices'!$B$7:$D$8,3,TRUE),0)</f>
        <v>0</v>
      </c>
      <c r="D195" s="30">
        <f>_xlfn.IFERROR(VLOOKUP(Prioritization!G106,'Subdecision matrices'!$B$7:$E$8,4,TRUE),0)</f>
        <v>0</v>
      </c>
      <c r="E195" s="30">
        <f>_xlfn.IFERROR(VLOOKUP(Prioritization!G106,'Subdecision matrices'!$B$7:$F$8,5,TRUE),0)</f>
        <v>0</v>
      </c>
      <c r="F195" s="30">
        <f>_xlfn.IFERROR(VLOOKUP(Prioritization!G106,'Subdecision matrices'!$B$7:$G$8,6,TRUE),0)</f>
        <v>0</v>
      </c>
      <c r="G195" s="30">
        <f>VLOOKUP(Prioritization!H106,'Subdecision matrices'!$B$12:$C$19,2,TRUE)</f>
        <v>0</v>
      </c>
      <c r="H195" s="30">
        <f>VLOOKUP(Prioritization!H106,'Subdecision matrices'!$B$12:$D$19,3,TRUE)</f>
        <v>0</v>
      </c>
      <c r="I195" s="30">
        <f>VLOOKUP(Prioritization!H106,'Subdecision matrices'!$B$12:$E$19,4,TRUE)</f>
        <v>0</v>
      </c>
      <c r="J195" s="30">
        <f>VLOOKUP(Prioritization!H106,'Subdecision matrices'!$B$12:$F$19,5,TRUE)</f>
        <v>0</v>
      </c>
      <c r="K195" s="30">
        <f>VLOOKUP(Prioritization!H106,'Subdecision matrices'!$B$12:$G$19,6,TRUE)</f>
        <v>0</v>
      </c>
      <c r="L195" s="2">
        <f>_xlfn.IFERROR(INDEX('Subdecision matrices'!$C$23:$G$27,MATCH(Prioritization!I106,'Subdecision matrices'!$B$23:$B$27,0),MATCH('CalcEng 2'!$L$6,'Subdecision matrices'!$C$22:$G$22,0)),0)</f>
        <v>0</v>
      </c>
      <c r="M195" s="2">
        <f>_xlfn.IFERROR(INDEX('Subdecision matrices'!$C$23:$G$27,MATCH(Prioritization!I106,'Subdecision matrices'!$B$23:$B$27,0),MATCH('CalcEng 2'!$M$6,'Subdecision matrices'!$C$30:$G$30,0)),0)</f>
        <v>0</v>
      </c>
      <c r="N195" s="2">
        <f>_xlfn.IFERROR(INDEX('Subdecision matrices'!$C$23:$G$27,MATCH(Prioritization!I106,'Subdecision matrices'!$B$23:$B$27,0),MATCH('CalcEng 2'!$N$6,'Subdecision matrices'!$C$22:$G$22,0)),0)</f>
        <v>0</v>
      </c>
      <c r="O195" s="2">
        <f>_xlfn.IFERROR(INDEX('Subdecision matrices'!$C$23:$G$27,MATCH(Prioritization!I106,'Subdecision matrices'!$B$23:$B$27,0),MATCH('CalcEng 2'!$O$6,'Subdecision matrices'!$C$22:$G$22,0)),0)</f>
        <v>0</v>
      </c>
      <c r="P195" s="2">
        <f>_xlfn.IFERROR(INDEX('Subdecision matrices'!$C$23:$G$27,MATCH(Prioritization!I106,'Subdecision matrices'!$B$23:$B$27,0),MATCH('CalcEng 2'!$P$6,'Subdecision matrices'!$C$22:$G$22,0)),0)</f>
        <v>0</v>
      </c>
      <c r="Q195" s="2">
        <f>_xlfn.IFERROR(INDEX('Subdecision matrices'!$C$31:$G$33,MATCH(Prioritization!J106,'Subdecision matrices'!$B$31:$B$33,0),MATCH('CalcEng 2'!$Q$6,'Subdecision matrices'!$C$30:$G$30,0)),0)</f>
        <v>0</v>
      </c>
      <c r="R195" s="2">
        <f>_xlfn.IFERROR(INDEX('Subdecision matrices'!$C$31:$G$33,MATCH(Prioritization!J106,'Subdecision matrices'!$B$31:$B$33,0),MATCH('CalcEng 2'!$R$6,'Subdecision matrices'!$C$30:$G$30,0)),0)</f>
        <v>0</v>
      </c>
      <c r="S195" s="2">
        <f>_xlfn.IFERROR(INDEX('Subdecision matrices'!$C$31:$G$33,MATCH(Prioritization!J106,'Subdecision matrices'!$B$31:$B$33,0),MATCH('CalcEng 2'!$S$6,'Subdecision matrices'!$C$30:$G$30,0)),0)</f>
        <v>0</v>
      </c>
      <c r="T195" s="2">
        <f>_xlfn.IFERROR(INDEX('Subdecision matrices'!$C$31:$G$33,MATCH(Prioritization!J106,'Subdecision matrices'!$B$31:$B$33,0),MATCH('CalcEng 2'!$T$6,'Subdecision matrices'!$C$30:$G$30,0)),0)</f>
        <v>0</v>
      </c>
      <c r="U195" s="2">
        <f>_xlfn.IFERROR(INDEX('Subdecision matrices'!$C$31:$G$33,MATCH(Prioritization!J106,'Subdecision matrices'!$B$31:$B$33,0),MATCH('CalcEng 2'!$U$6,'Subdecision matrices'!$C$30:$G$30,0)),0)</f>
        <v>0</v>
      </c>
      <c r="V195" s="2">
        <f>_xlfn.IFERROR(VLOOKUP(Prioritization!K106,'Subdecision matrices'!$A$37:$C$41,3,TRUE),0)</f>
        <v>0</v>
      </c>
      <c r="W195" s="2">
        <f>_xlfn.IFERROR(VLOOKUP(Prioritization!K106,'Subdecision matrices'!$A$37:$D$41,4),0)</f>
        <v>0</v>
      </c>
      <c r="X195" s="2">
        <f>_xlfn.IFERROR(VLOOKUP(Prioritization!K106,'Subdecision matrices'!$A$37:$E$41,5),0)</f>
        <v>0</v>
      </c>
      <c r="Y195" s="2">
        <f>_xlfn.IFERROR(VLOOKUP(Prioritization!K106,'Subdecision matrices'!$A$37:$F$41,6),0)</f>
        <v>0</v>
      </c>
      <c r="Z195" s="2">
        <f>_xlfn.IFERROR(VLOOKUP(Prioritization!K106,'Subdecision matrices'!$A$37:$G$41,7),0)</f>
        <v>0</v>
      </c>
      <c r="AA195" s="2">
        <f>_xlfn.IFERROR(INDEX('Subdecision matrices'!$K$8:$O$11,MATCH(Prioritization!L106,'Subdecision matrices'!$J$8:$J$11,0),MATCH('CalcEng 2'!$AA$6,'Subdecision matrices'!$K$7:$O$7,0)),0)</f>
        <v>0</v>
      </c>
      <c r="AB195" s="2">
        <f>_xlfn.IFERROR(INDEX('Subdecision matrices'!$K$8:$O$11,MATCH(Prioritization!L106,'Subdecision matrices'!$J$8:$J$11,0),MATCH('CalcEng 2'!$AB$6,'Subdecision matrices'!$K$7:$O$7,0)),0)</f>
        <v>0</v>
      </c>
      <c r="AC195" s="2">
        <f>_xlfn.IFERROR(INDEX('Subdecision matrices'!$K$8:$O$11,MATCH(Prioritization!L106,'Subdecision matrices'!$J$8:$J$11,0),MATCH('CalcEng 2'!$AC$6,'Subdecision matrices'!$K$7:$O$7,0)),0)</f>
        <v>0</v>
      </c>
      <c r="AD195" s="2">
        <f>_xlfn.IFERROR(INDEX('Subdecision matrices'!$K$8:$O$11,MATCH(Prioritization!L106,'Subdecision matrices'!$J$8:$J$11,0),MATCH('CalcEng 2'!$AD$6,'Subdecision matrices'!$K$7:$O$7,0)),0)</f>
        <v>0</v>
      </c>
      <c r="AE195" s="2">
        <f>_xlfn.IFERROR(INDEX('Subdecision matrices'!$K$8:$O$11,MATCH(Prioritization!L106,'Subdecision matrices'!$J$8:$J$11,0),MATCH('CalcEng 2'!$AE$6,'Subdecision matrices'!$K$7:$O$7,0)),0)</f>
        <v>0</v>
      </c>
      <c r="AF195" s="2">
        <f>_xlfn.IFERROR(VLOOKUP(Prioritization!M106,'Subdecision matrices'!$I$15:$K$17,3,TRUE),0)</f>
        <v>0</v>
      </c>
      <c r="AG195" s="2">
        <f>_xlfn.IFERROR(VLOOKUP(Prioritization!M106,'Subdecision matrices'!$I$15:$L$17,4,TRUE),0)</f>
        <v>0</v>
      </c>
      <c r="AH195" s="2">
        <f>_xlfn.IFERROR(VLOOKUP(Prioritization!M106,'Subdecision matrices'!$I$15:$M$17,5,TRUE),0)</f>
        <v>0</v>
      </c>
      <c r="AI195" s="2">
        <f>_xlfn.IFERROR(VLOOKUP(Prioritization!M106,'Subdecision matrices'!$I$15:$N$17,6,TRUE),0)</f>
        <v>0</v>
      </c>
      <c r="AJ195" s="2">
        <f>_xlfn.IFERROR(VLOOKUP(Prioritization!M106,'Subdecision matrices'!$I$15:$O$17,7,TRUE),0)</f>
        <v>0</v>
      </c>
      <c r="AK195" s="2">
        <f>_xlfn.IFERROR(INDEX('Subdecision matrices'!$K$22:$O$24,MATCH(Prioritization!N106,'Subdecision matrices'!$J$22:$J$24,0),MATCH($AK$6,'Subdecision matrices'!$K$21:$O$21,0)),0)</f>
        <v>0</v>
      </c>
      <c r="AL195" s="2">
        <f>_xlfn.IFERROR(INDEX('Subdecision matrices'!$K$22:$O$24,MATCH(Prioritization!N106,'Subdecision matrices'!$J$22:$J$24,0),MATCH($AL$6,'Subdecision matrices'!$K$21:$O$21,0)),0)</f>
        <v>0</v>
      </c>
      <c r="AM195" s="2">
        <f>_xlfn.IFERROR(INDEX('Subdecision matrices'!$K$22:$O$24,MATCH(Prioritization!N106,'Subdecision matrices'!$J$22:$J$24,0),MATCH($AM$6,'Subdecision matrices'!$K$21:$O$21,0)),0)</f>
        <v>0</v>
      </c>
      <c r="AN195" s="2">
        <f>_xlfn.IFERROR(INDEX('Subdecision matrices'!$K$22:$O$24,MATCH(Prioritization!N106,'Subdecision matrices'!$J$22:$J$24,0),MATCH($AN$6,'Subdecision matrices'!$K$21:$O$21,0)),0)</f>
        <v>0</v>
      </c>
      <c r="AO195" s="2">
        <f>_xlfn.IFERROR(INDEX('Subdecision matrices'!$K$22:$O$24,MATCH(Prioritization!N106,'Subdecision matrices'!$J$22:$J$24,0),MATCH($AO$6,'Subdecision matrices'!$K$21:$O$21,0)),0)</f>
        <v>0</v>
      </c>
      <c r="AP195" s="2">
        <f>_xlfn.IFERROR(INDEX('Subdecision matrices'!$K$27:$O$30,MATCH(Prioritization!O106,'Subdecision matrices'!$J$27:$J$30,0),MATCH('CalcEng 2'!$AP$6,'Subdecision matrices'!$K$27:$O$27,0)),0)</f>
        <v>0</v>
      </c>
      <c r="AQ195" s="2">
        <f>_xlfn.IFERROR(INDEX('Subdecision matrices'!$K$27:$O$30,MATCH(Prioritization!O106,'Subdecision matrices'!$J$27:$J$30,0),MATCH('CalcEng 2'!$AQ$6,'Subdecision matrices'!$K$27:$O$27,0)),0)</f>
        <v>0</v>
      </c>
      <c r="AR195" s="2">
        <f>_xlfn.IFERROR(INDEX('Subdecision matrices'!$K$27:$O$30,MATCH(Prioritization!O106,'Subdecision matrices'!$J$27:$J$30,0),MATCH('CalcEng 2'!$AR$6,'Subdecision matrices'!$K$27:$O$27,0)),0)</f>
        <v>0</v>
      </c>
      <c r="AS195" s="2">
        <f>_xlfn.IFERROR(INDEX('Subdecision matrices'!$K$27:$O$30,MATCH(Prioritization!O106,'Subdecision matrices'!$J$27:$J$30,0),MATCH('CalcEng 2'!$AS$6,'Subdecision matrices'!$K$27:$O$27,0)),0)</f>
        <v>0</v>
      </c>
      <c r="AT195" s="2">
        <f>_xlfn.IFERROR(INDEX('Subdecision matrices'!$K$27:$O$30,MATCH(Prioritization!O106,'Subdecision matrices'!$J$27:$J$30,0),MATCH('CalcEng 2'!$AT$6,'Subdecision matrices'!$K$27:$O$27,0)),0)</f>
        <v>0</v>
      </c>
      <c r="AU195" s="2">
        <f>_xlfn.IFERROR(INDEX('Subdecision matrices'!$K$34:$O$36,MATCH(Prioritization!P106,'Subdecision matrices'!$J$34:$J$36,0),MATCH('CalcEng 2'!$AU$6,'Subdecision matrices'!$K$33:$O$33,0)),0)</f>
        <v>0</v>
      </c>
      <c r="AV195" s="2">
        <f>_xlfn.IFERROR(INDEX('Subdecision matrices'!$K$34:$O$36,MATCH(Prioritization!P106,'Subdecision matrices'!$J$34:$J$36,0),MATCH('CalcEng 2'!$AV$6,'Subdecision matrices'!$K$33:$O$33,0)),0)</f>
        <v>0</v>
      </c>
      <c r="AW195" s="2">
        <f>_xlfn.IFERROR(INDEX('Subdecision matrices'!$K$34:$O$36,MATCH(Prioritization!P106,'Subdecision matrices'!$J$34:$J$36,0),MATCH('CalcEng 2'!$AW$6,'Subdecision matrices'!$K$33:$O$33,0)),0)</f>
        <v>0</v>
      </c>
      <c r="AX195" s="2">
        <f>_xlfn.IFERROR(INDEX('Subdecision matrices'!$K$34:$O$36,MATCH(Prioritization!P106,'Subdecision matrices'!$J$34:$J$36,0),MATCH('CalcEng 2'!$AX$6,'Subdecision matrices'!$K$33:$O$33,0)),0)</f>
        <v>0</v>
      </c>
      <c r="AY195" s="2">
        <f>_xlfn.IFERROR(INDEX('Subdecision matrices'!$K$34:$O$36,MATCH(Prioritization!P106,'Subdecision matrices'!$J$34:$J$36,0),MATCH('CalcEng 2'!$AY$6,'Subdecision matrices'!$K$33:$O$33,0)),0)</f>
        <v>0</v>
      </c>
      <c r="AZ195" s="2"/>
      <c r="BA195" s="2"/>
      <c r="BB195" s="110">
        <f>((B195*B196)+(G195*G196)+(L195*L196)+(Q195*Q196)+(V195*V196)+(AA195*AA196)+(AF196*AF195)+(AK195*AK196)+(AP195*AP196)+(AU195*AU196))*10</f>
        <v>0</v>
      </c>
      <c r="BC195" s="110">
        <f aca="true" t="shared" si="497" ref="BC195">((C195*C196)+(H195*H196)+(M195*M196)+(R195*R196)+(W195*W196)+(AB195*AB196)+(AG196*AG195)+(AL195*AL196)+(AQ195*AQ196)+(AV195*AV196))*10</f>
        <v>0</v>
      </c>
      <c r="BD195" s="110">
        <f aca="true" t="shared" si="498" ref="BD195">((D195*D196)+(I195*I196)+(N195*N196)+(S195*S196)+(X195*X196)+(AC195*AC196)+(AH196*AH195)+(AM195*AM196)+(AR195*AR196)+(AW195*AW196))*10</f>
        <v>0</v>
      </c>
      <c r="BE195" s="110">
        <f aca="true" t="shared" si="499" ref="BE195">((E195*E196)+(J195*J196)+(O195*O196)+(T195*T196)+(Y195*Y196)+(AD195*AD196)+(AI196*AI195)+(AN195*AN196)+(AS195*AS196)+(AX195*AX196))*10</f>
        <v>0</v>
      </c>
      <c r="BF195" s="110">
        <f aca="true" t="shared" si="500" ref="BF195">((F195*F196)+(K195*K196)+(P195*P196)+(U195*U196)+(Z195*Z196)+(AE195*AE196)+(AJ196*AJ195)+(AO195*AO196)+(AT195*AT196)+(AY195*AY196))*10</f>
        <v>0</v>
      </c>
    </row>
    <row r="196" spans="1:58" ht="15.75" thickBot="1">
      <c r="A196" s="94"/>
      <c r="B196" s="5">
        <f>'Subdecision matrices'!$S$12</f>
        <v>0.1</v>
      </c>
      <c r="C196" s="5">
        <f>'Subdecision matrices'!$S$13</f>
        <v>0.1</v>
      </c>
      <c r="D196" s="5">
        <f>'Subdecision matrices'!$S$14</f>
        <v>0.1</v>
      </c>
      <c r="E196" s="5">
        <f>'Subdecision matrices'!$S$15</f>
        <v>0.1</v>
      </c>
      <c r="F196" s="5">
        <f>'Subdecision matrices'!$S$16</f>
        <v>0.1</v>
      </c>
      <c r="G196" s="5">
        <f>'Subdecision matrices'!$T$12</f>
        <v>0.1</v>
      </c>
      <c r="H196" s="5">
        <f>'Subdecision matrices'!$T$13</f>
        <v>0.1</v>
      </c>
      <c r="I196" s="5">
        <f>'Subdecision matrices'!$T$14</f>
        <v>0.1</v>
      </c>
      <c r="J196" s="5">
        <f>'Subdecision matrices'!$T$15</f>
        <v>0.1</v>
      </c>
      <c r="K196" s="5">
        <f>'Subdecision matrices'!$T$16</f>
        <v>0.1</v>
      </c>
      <c r="L196" s="5">
        <f>'Subdecision matrices'!$U$12</f>
        <v>0.05</v>
      </c>
      <c r="M196" s="5">
        <f>'Subdecision matrices'!$U$13</f>
        <v>0.05</v>
      </c>
      <c r="N196" s="5">
        <f>'Subdecision matrices'!$U$14</f>
        <v>0.05</v>
      </c>
      <c r="O196" s="5">
        <f>'Subdecision matrices'!$U$15</f>
        <v>0.05</v>
      </c>
      <c r="P196" s="5">
        <f>'Subdecision matrices'!$U$16</f>
        <v>0.05</v>
      </c>
      <c r="Q196" s="5">
        <f>'Subdecision matrices'!$V$12</f>
        <v>0.1</v>
      </c>
      <c r="R196" s="5">
        <f>'Subdecision matrices'!$V$13</f>
        <v>0.1</v>
      </c>
      <c r="S196" s="5">
        <f>'Subdecision matrices'!$V$14</f>
        <v>0.1</v>
      </c>
      <c r="T196" s="5">
        <f>'Subdecision matrices'!$V$15</f>
        <v>0.1</v>
      </c>
      <c r="U196" s="5">
        <f>'Subdecision matrices'!$V$16</f>
        <v>0.1</v>
      </c>
      <c r="V196" s="5">
        <f>'Subdecision matrices'!$W$12</f>
        <v>0.1</v>
      </c>
      <c r="W196" s="5">
        <f>'Subdecision matrices'!$W$13</f>
        <v>0.1</v>
      </c>
      <c r="X196" s="5">
        <f>'Subdecision matrices'!$W$14</f>
        <v>0.1</v>
      </c>
      <c r="Y196" s="5">
        <f>'Subdecision matrices'!$W$15</f>
        <v>0.1</v>
      </c>
      <c r="Z196" s="5">
        <f>'Subdecision matrices'!$W$16</f>
        <v>0.1</v>
      </c>
      <c r="AA196" s="5">
        <f>'Subdecision matrices'!$X$12</f>
        <v>0.05</v>
      </c>
      <c r="AB196" s="5">
        <f>'Subdecision matrices'!$X$13</f>
        <v>0.1</v>
      </c>
      <c r="AC196" s="5">
        <f>'Subdecision matrices'!$X$14</f>
        <v>0.1</v>
      </c>
      <c r="AD196" s="5">
        <f>'Subdecision matrices'!$X$15</f>
        <v>0.1</v>
      </c>
      <c r="AE196" s="5">
        <f>'Subdecision matrices'!$X$16</f>
        <v>0.1</v>
      </c>
      <c r="AF196" s="5">
        <f>'Subdecision matrices'!$Y$12</f>
        <v>0.1</v>
      </c>
      <c r="AG196" s="5">
        <f>'Subdecision matrices'!$Y$13</f>
        <v>0.1</v>
      </c>
      <c r="AH196" s="5">
        <f>'Subdecision matrices'!$Y$14</f>
        <v>0.1</v>
      </c>
      <c r="AI196" s="5">
        <f>'Subdecision matrices'!$Y$15</f>
        <v>0.05</v>
      </c>
      <c r="AJ196" s="5">
        <f>'Subdecision matrices'!$Y$16</f>
        <v>0.05</v>
      </c>
      <c r="AK196" s="5">
        <f>'Subdecision matrices'!$Z$12</f>
        <v>0.15</v>
      </c>
      <c r="AL196" s="5">
        <f>'Subdecision matrices'!$Z$13</f>
        <v>0.15</v>
      </c>
      <c r="AM196" s="5">
        <f>'Subdecision matrices'!$Z$14</f>
        <v>0.15</v>
      </c>
      <c r="AN196" s="5">
        <f>'Subdecision matrices'!$Z$15</f>
        <v>0.15</v>
      </c>
      <c r="AO196" s="5">
        <f>'Subdecision matrices'!$Z$16</f>
        <v>0.15</v>
      </c>
      <c r="AP196" s="5">
        <f>'Subdecision matrices'!$AA$12</f>
        <v>0.1</v>
      </c>
      <c r="AQ196" s="5">
        <f>'Subdecision matrices'!$AA$13</f>
        <v>0.1</v>
      </c>
      <c r="AR196" s="5">
        <f>'Subdecision matrices'!$AA$14</f>
        <v>0.1</v>
      </c>
      <c r="AS196" s="5">
        <f>'Subdecision matrices'!$AA$15</f>
        <v>0.1</v>
      </c>
      <c r="AT196" s="5">
        <f>'Subdecision matrices'!$AA$16</f>
        <v>0.15</v>
      </c>
      <c r="AU196" s="5">
        <f>'Subdecision matrices'!$AB$12</f>
        <v>0.15</v>
      </c>
      <c r="AV196" s="5">
        <f>'Subdecision matrices'!$AB$13</f>
        <v>0.1</v>
      </c>
      <c r="AW196" s="5">
        <f>'Subdecision matrices'!$AB$14</f>
        <v>0.1</v>
      </c>
      <c r="AX196" s="5">
        <f>'Subdecision matrices'!$AB$15</f>
        <v>0.15</v>
      </c>
      <c r="AY196" s="5">
        <f>'Subdecision matrices'!$AB$16</f>
        <v>0.1</v>
      </c>
      <c r="AZ196" s="3">
        <f aca="true" t="shared" si="501" ref="AZ196">SUM(L196:AY196)</f>
        <v>4</v>
      </c>
      <c r="BA196" s="3"/>
      <c r="BB196" s="114"/>
      <c r="BC196" s="114"/>
      <c r="BD196" s="114"/>
      <c r="BE196" s="114"/>
      <c r="BF196" s="114"/>
    </row>
    <row r="197" spans="1:58" ht="15">
      <c r="A197" s="94">
        <v>96</v>
      </c>
      <c r="B197" s="30">
        <f>_xlfn.IFERROR(VLOOKUP(Prioritization!G107,'Subdecision matrices'!$B$7:$C$8,2,TRUE),0)</f>
        <v>0</v>
      </c>
      <c r="C197" s="30">
        <f>_xlfn.IFERROR(VLOOKUP(Prioritization!G107,'Subdecision matrices'!$B$7:$D$8,3,TRUE),0)</f>
        <v>0</v>
      </c>
      <c r="D197" s="30">
        <f>_xlfn.IFERROR(VLOOKUP(Prioritization!G107,'Subdecision matrices'!$B$7:$E$8,4,TRUE),0)</f>
        <v>0</v>
      </c>
      <c r="E197" s="30">
        <f>_xlfn.IFERROR(VLOOKUP(Prioritization!G107,'Subdecision matrices'!$B$7:$F$8,5,TRUE),0)</f>
        <v>0</v>
      </c>
      <c r="F197" s="30">
        <f>_xlfn.IFERROR(VLOOKUP(Prioritization!G107,'Subdecision matrices'!$B$7:$G$8,6,TRUE),0)</f>
        <v>0</v>
      </c>
      <c r="G197" s="30">
        <f>VLOOKUP(Prioritization!H107,'Subdecision matrices'!$B$12:$C$19,2,TRUE)</f>
        <v>0</v>
      </c>
      <c r="H197" s="30">
        <f>VLOOKUP(Prioritization!H107,'Subdecision matrices'!$B$12:$D$19,3,TRUE)</f>
        <v>0</v>
      </c>
      <c r="I197" s="30">
        <f>VLOOKUP(Prioritization!H107,'Subdecision matrices'!$B$12:$E$19,4,TRUE)</f>
        <v>0</v>
      </c>
      <c r="J197" s="30">
        <f>VLOOKUP(Prioritization!H107,'Subdecision matrices'!$B$12:$F$19,5,TRUE)</f>
        <v>0</v>
      </c>
      <c r="K197" s="30">
        <f>VLOOKUP(Prioritization!H107,'Subdecision matrices'!$B$12:$G$19,6,TRUE)</f>
        <v>0</v>
      </c>
      <c r="L197" s="2">
        <f>_xlfn.IFERROR(INDEX('Subdecision matrices'!$C$23:$G$27,MATCH(Prioritization!I107,'Subdecision matrices'!$B$23:$B$27,0),MATCH('CalcEng 2'!$L$6,'Subdecision matrices'!$C$22:$G$22,0)),0)</f>
        <v>0</v>
      </c>
      <c r="M197" s="2">
        <f>_xlfn.IFERROR(INDEX('Subdecision matrices'!$C$23:$G$27,MATCH(Prioritization!I107,'Subdecision matrices'!$B$23:$B$27,0),MATCH('CalcEng 2'!$M$6,'Subdecision matrices'!$C$30:$G$30,0)),0)</f>
        <v>0</v>
      </c>
      <c r="N197" s="2">
        <f>_xlfn.IFERROR(INDEX('Subdecision matrices'!$C$23:$G$27,MATCH(Prioritization!I107,'Subdecision matrices'!$B$23:$B$27,0),MATCH('CalcEng 2'!$N$6,'Subdecision matrices'!$C$22:$G$22,0)),0)</f>
        <v>0</v>
      </c>
      <c r="O197" s="2">
        <f>_xlfn.IFERROR(INDEX('Subdecision matrices'!$C$23:$G$27,MATCH(Prioritization!I107,'Subdecision matrices'!$B$23:$B$27,0),MATCH('CalcEng 2'!$O$6,'Subdecision matrices'!$C$22:$G$22,0)),0)</f>
        <v>0</v>
      </c>
      <c r="P197" s="2">
        <f>_xlfn.IFERROR(INDEX('Subdecision matrices'!$C$23:$G$27,MATCH(Prioritization!I107,'Subdecision matrices'!$B$23:$B$27,0),MATCH('CalcEng 2'!$P$6,'Subdecision matrices'!$C$22:$G$22,0)),0)</f>
        <v>0</v>
      </c>
      <c r="Q197" s="2">
        <f>_xlfn.IFERROR(INDEX('Subdecision matrices'!$C$31:$G$33,MATCH(Prioritization!J107,'Subdecision matrices'!$B$31:$B$33,0),MATCH('CalcEng 2'!$Q$6,'Subdecision matrices'!$C$30:$G$30,0)),0)</f>
        <v>0</v>
      </c>
      <c r="R197" s="2">
        <f>_xlfn.IFERROR(INDEX('Subdecision matrices'!$C$31:$G$33,MATCH(Prioritization!J107,'Subdecision matrices'!$B$31:$B$33,0),MATCH('CalcEng 2'!$R$6,'Subdecision matrices'!$C$30:$G$30,0)),0)</f>
        <v>0</v>
      </c>
      <c r="S197" s="2">
        <f>_xlfn.IFERROR(INDEX('Subdecision matrices'!$C$31:$G$33,MATCH(Prioritization!J107,'Subdecision matrices'!$B$31:$B$33,0),MATCH('CalcEng 2'!$S$6,'Subdecision matrices'!$C$30:$G$30,0)),0)</f>
        <v>0</v>
      </c>
      <c r="T197" s="2">
        <f>_xlfn.IFERROR(INDEX('Subdecision matrices'!$C$31:$G$33,MATCH(Prioritization!J107,'Subdecision matrices'!$B$31:$B$33,0),MATCH('CalcEng 2'!$T$6,'Subdecision matrices'!$C$30:$G$30,0)),0)</f>
        <v>0</v>
      </c>
      <c r="U197" s="2">
        <f>_xlfn.IFERROR(INDEX('Subdecision matrices'!$C$31:$G$33,MATCH(Prioritization!J107,'Subdecision matrices'!$B$31:$B$33,0),MATCH('CalcEng 2'!$U$6,'Subdecision matrices'!$C$30:$G$30,0)),0)</f>
        <v>0</v>
      </c>
      <c r="V197" s="2">
        <f>_xlfn.IFERROR(VLOOKUP(Prioritization!K107,'Subdecision matrices'!$A$37:$C$41,3,TRUE),0)</f>
        <v>0</v>
      </c>
      <c r="W197" s="2">
        <f>_xlfn.IFERROR(VLOOKUP(Prioritization!K107,'Subdecision matrices'!$A$37:$D$41,4),0)</f>
        <v>0</v>
      </c>
      <c r="X197" s="2">
        <f>_xlfn.IFERROR(VLOOKUP(Prioritization!K107,'Subdecision matrices'!$A$37:$E$41,5),0)</f>
        <v>0</v>
      </c>
      <c r="Y197" s="2">
        <f>_xlfn.IFERROR(VLOOKUP(Prioritization!K107,'Subdecision matrices'!$A$37:$F$41,6),0)</f>
        <v>0</v>
      </c>
      <c r="Z197" s="2">
        <f>_xlfn.IFERROR(VLOOKUP(Prioritization!K107,'Subdecision matrices'!$A$37:$G$41,7),0)</f>
        <v>0</v>
      </c>
      <c r="AA197" s="2">
        <f>_xlfn.IFERROR(INDEX('Subdecision matrices'!$K$8:$O$11,MATCH(Prioritization!L107,'Subdecision matrices'!$J$8:$J$11,0),MATCH('CalcEng 2'!$AA$6,'Subdecision matrices'!$K$7:$O$7,0)),0)</f>
        <v>0</v>
      </c>
      <c r="AB197" s="2">
        <f>_xlfn.IFERROR(INDEX('Subdecision matrices'!$K$8:$O$11,MATCH(Prioritization!L107,'Subdecision matrices'!$J$8:$J$11,0),MATCH('CalcEng 2'!$AB$6,'Subdecision matrices'!$K$7:$O$7,0)),0)</f>
        <v>0</v>
      </c>
      <c r="AC197" s="2">
        <f>_xlfn.IFERROR(INDEX('Subdecision matrices'!$K$8:$O$11,MATCH(Prioritization!L107,'Subdecision matrices'!$J$8:$J$11,0),MATCH('CalcEng 2'!$AC$6,'Subdecision matrices'!$K$7:$O$7,0)),0)</f>
        <v>0</v>
      </c>
      <c r="AD197" s="2">
        <f>_xlfn.IFERROR(INDEX('Subdecision matrices'!$K$8:$O$11,MATCH(Prioritization!L107,'Subdecision matrices'!$J$8:$J$11,0),MATCH('CalcEng 2'!$AD$6,'Subdecision matrices'!$K$7:$O$7,0)),0)</f>
        <v>0</v>
      </c>
      <c r="AE197" s="2">
        <f>_xlfn.IFERROR(INDEX('Subdecision matrices'!$K$8:$O$11,MATCH(Prioritization!L107,'Subdecision matrices'!$J$8:$J$11,0),MATCH('CalcEng 2'!$AE$6,'Subdecision matrices'!$K$7:$O$7,0)),0)</f>
        <v>0</v>
      </c>
      <c r="AF197" s="2">
        <f>_xlfn.IFERROR(VLOOKUP(Prioritization!M107,'Subdecision matrices'!$I$15:$K$17,3,TRUE),0)</f>
        <v>0</v>
      </c>
      <c r="AG197" s="2">
        <f>_xlfn.IFERROR(VLOOKUP(Prioritization!M107,'Subdecision matrices'!$I$15:$L$17,4,TRUE),0)</f>
        <v>0</v>
      </c>
      <c r="AH197" s="2">
        <f>_xlfn.IFERROR(VLOOKUP(Prioritization!M107,'Subdecision matrices'!$I$15:$M$17,5,TRUE),0)</f>
        <v>0</v>
      </c>
      <c r="AI197" s="2">
        <f>_xlfn.IFERROR(VLOOKUP(Prioritization!M107,'Subdecision matrices'!$I$15:$N$17,6,TRUE),0)</f>
        <v>0</v>
      </c>
      <c r="AJ197" s="2">
        <f>_xlfn.IFERROR(VLOOKUP(Prioritization!M107,'Subdecision matrices'!$I$15:$O$17,7,TRUE),0)</f>
        <v>0</v>
      </c>
      <c r="AK197" s="2">
        <f>_xlfn.IFERROR(INDEX('Subdecision matrices'!$K$22:$O$24,MATCH(Prioritization!N107,'Subdecision matrices'!$J$22:$J$24,0),MATCH($AK$6,'Subdecision matrices'!$K$21:$O$21,0)),0)</f>
        <v>0</v>
      </c>
      <c r="AL197" s="2">
        <f>_xlfn.IFERROR(INDEX('Subdecision matrices'!$K$22:$O$24,MATCH(Prioritization!N107,'Subdecision matrices'!$J$22:$J$24,0),MATCH($AL$6,'Subdecision matrices'!$K$21:$O$21,0)),0)</f>
        <v>0</v>
      </c>
      <c r="AM197" s="2">
        <f>_xlfn.IFERROR(INDEX('Subdecision matrices'!$K$22:$O$24,MATCH(Prioritization!N107,'Subdecision matrices'!$J$22:$J$24,0),MATCH($AM$6,'Subdecision matrices'!$K$21:$O$21,0)),0)</f>
        <v>0</v>
      </c>
      <c r="AN197" s="2">
        <f>_xlfn.IFERROR(INDEX('Subdecision matrices'!$K$22:$O$24,MATCH(Prioritization!N107,'Subdecision matrices'!$J$22:$J$24,0),MATCH($AN$6,'Subdecision matrices'!$K$21:$O$21,0)),0)</f>
        <v>0</v>
      </c>
      <c r="AO197" s="2">
        <f>_xlfn.IFERROR(INDEX('Subdecision matrices'!$K$22:$O$24,MATCH(Prioritization!N107,'Subdecision matrices'!$J$22:$J$24,0),MATCH($AO$6,'Subdecision matrices'!$K$21:$O$21,0)),0)</f>
        <v>0</v>
      </c>
      <c r="AP197" s="2">
        <f>_xlfn.IFERROR(INDEX('Subdecision matrices'!$K$27:$O$30,MATCH(Prioritization!O107,'Subdecision matrices'!$J$27:$J$30,0),MATCH('CalcEng 2'!$AP$6,'Subdecision matrices'!$K$27:$O$27,0)),0)</f>
        <v>0</v>
      </c>
      <c r="AQ197" s="2">
        <f>_xlfn.IFERROR(INDEX('Subdecision matrices'!$K$27:$O$30,MATCH(Prioritization!O107,'Subdecision matrices'!$J$27:$J$30,0),MATCH('CalcEng 2'!$AQ$6,'Subdecision matrices'!$K$27:$O$27,0)),0)</f>
        <v>0</v>
      </c>
      <c r="AR197" s="2">
        <f>_xlfn.IFERROR(INDEX('Subdecision matrices'!$K$27:$O$30,MATCH(Prioritization!O107,'Subdecision matrices'!$J$27:$J$30,0),MATCH('CalcEng 2'!$AR$6,'Subdecision matrices'!$K$27:$O$27,0)),0)</f>
        <v>0</v>
      </c>
      <c r="AS197" s="2">
        <f>_xlfn.IFERROR(INDEX('Subdecision matrices'!$K$27:$O$30,MATCH(Prioritization!O107,'Subdecision matrices'!$J$27:$J$30,0),MATCH('CalcEng 2'!$AS$6,'Subdecision matrices'!$K$27:$O$27,0)),0)</f>
        <v>0</v>
      </c>
      <c r="AT197" s="2">
        <f>_xlfn.IFERROR(INDEX('Subdecision matrices'!$K$27:$O$30,MATCH(Prioritization!O107,'Subdecision matrices'!$J$27:$J$30,0),MATCH('CalcEng 2'!$AT$6,'Subdecision matrices'!$K$27:$O$27,0)),0)</f>
        <v>0</v>
      </c>
      <c r="AU197" s="2">
        <f>_xlfn.IFERROR(INDEX('Subdecision matrices'!$K$34:$O$36,MATCH(Prioritization!P107,'Subdecision matrices'!$J$34:$J$36,0),MATCH('CalcEng 2'!$AU$6,'Subdecision matrices'!$K$33:$O$33,0)),0)</f>
        <v>0</v>
      </c>
      <c r="AV197" s="2">
        <f>_xlfn.IFERROR(INDEX('Subdecision matrices'!$K$34:$O$36,MATCH(Prioritization!P107,'Subdecision matrices'!$J$34:$J$36,0),MATCH('CalcEng 2'!$AV$6,'Subdecision matrices'!$K$33:$O$33,0)),0)</f>
        <v>0</v>
      </c>
      <c r="AW197" s="2">
        <f>_xlfn.IFERROR(INDEX('Subdecision matrices'!$K$34:$O$36,MATCH(Prioritization!P107,'Subdecision matrices'!$J$34:$J$36,0),MATCH('CalcEng 2'!$AW$6,'Subdecision matrices'!$K$33:$O$33,0)),0)</f>
        <v>0</v>
      </c>
      <c r="AX197" s="2">
        <f>_xlfn.IFERROR(INDEX('Subdecision matrices'!$K$34:$O$36,MATCH(Prioritization!P107,'Subdecision matrices'!$J$34:$J$36,0),MATCH('CalcEng 2'!$AX$6,'Subdecision matrices'!$K$33:$O$33,0)),0)</f>
        <v>0</v>
      </c>
      <c r="AY197" s="2">
        <f>_xlfn.IFERROR(INDEX('Subdecision matrices'!$K$34:$O$36,MATCH(Prioritization!P107,'Subdecision matrices'!$J$34:$J$36,0),MATCH('CalcEng 2'!$AY$6,'Subdecision matrices'!$K$33:$O$33,0)),0)</f>
        <v>0</v>
      </c>
      <c r="AZ197" s="2"/>
      <c r="BA197" s="2"/>
      <c r="BB197" s="110">
        <f>((B197*B198)+(G197*G198)+(L197*L198)+(Q197*Q198)+(V197*V198)+(AA197*AA198)+(AF198*AF197)+(AK197*AK198)+(AP197*AP198)+(AU197*AU198))*10</f>
        <v>0</v>
      </c>
      <c r="BC197" s="110">
        <f aca="true" t="shared" si="502" ref="BC197">((C197*C198)+(H197*H198)+(M197*M198)+(R197*R198)+(W197*W198)+(AB197*AB198)+(AG198*AG197)+(AL197*AL198)+(AQ197*AQ198)+(AV197*AV198))*10</f>
        <v>0</v>
      </c>
      <c r="BD197" s="110">
        <f aca="true" t="shared" si="503" ref="BD197">((D197*D198)+(I197*I198)+(N197*N198)+(S197*S198)+(X197*X198)+(AC197*AC198)+(AH198*AH197)+(AM197*AM198)+(AR197*AR198)+(AW197*AW198))*10</f>
        <v>0</v>
      </c>
      <c r="BE197" s="110">
        <f aca="true" t="shared" si="504" ref="BE197">((E197*E198)+(J197*J198)+(O197*O198)+(T197*T198)+(Y197*Y198)+(AD197*AD198)+(AI198*AI197)+(AN197*AN198)+(AS197*AS198)+(AX197*AX198))*10</f>
        <v>0</v>
      </c>
      <c r="BF197" s="110">
        <f aca="true" t="shared" si="505" ref="BF197">((F197*F198)+(K197*K198)+(P197*P198)+(U197*U198)+(Z197*Z198)+(AE197*AE198)+(AJ198*AJ197)+(AO197*AO198)+(AT197*AT198)+(AY197*AY198))*10</f>
        <v>0</v>
      </c>
    </row>
    <row r="198" spans="1:58" ht="15.75" thickBot="1">
      <c r="A198" s="94"/>
      <c r="B198" s="5">
        <f>'Subdecision matrices'!$S$12</f>
        <v>0.1</v>
      </c>
      <c r="C198" s="5">
        <f>'Subdecision matrices'!$S$13</f>
        <v>0.1</v>
      </c>
      <c r="D198" s="5">
        <f>'Subdecision matrices'!$S$14</f>
        <v>0.1</v>
      </c>
      <c r="E198" s="5">
        <f>'Subdecision matrices'!$S$15</f>
        <v>0.1</v>
      </c>
      <c r="F198" s="5">
        <f>'Subdecision matrices'!$S$16</f>
        <v>0.1</v>
      </c>
      <c r="G198" s="5">
        <f>'Subdecision matrices'!$T$12</f>
        <v>0.1</v>
      </c>
      <c r="H198" s="5">
        <f>'Subdecision matrices'!$T$13</f>
        <v>0.1</v>
      </c>
      <c r="I198" s="5">
        <f>'Subdecision matrices'!$T$14</f>
        <v>0.1</v>
      </c>
      <c r="J198" s="5">
        <f>'Subdecision matrices'!$T$15</f>
        <v>0.1</v>
      </c>
      <c r="K198" s="5">
        <f>'Subdecision matrices'!$T$16</f>
        <v>0.1</v>
      </c>
      <c r="L198" s="5">
        <f>'Subdecision matrices'!$U$12</f>
        <v>0.05</v>
      </c>
      <c r="M198" s="5">
        <f>'Subdecision matrices'!$U$13</f>
        <v>0.05</v>
      </c>
      <c r="N198" s="5">
        <f>'Subdecision matrices'!$U$14</f>
        <v>0.05</v>
      </c>
      <c r="O198" s="5">
        <f>'Subdecision matrices'!$U$15</f>
        <v>0.05</v>
      </c>
      <c r="P198" s="5">
        <f>'Subdecision matrices'!$U$16</f>
        <v>0.05</v>
      </c>
      <c r="Q198" s="5">
        <f>'Subdecision matrices'!$V$12</f>
        <v>0.1</v>
      </c>
      <c r="R198" s="5">
        <f>'Subdecision matrices'!$V$13</f>
        <v>0.1</v>
      </c>
      <c r="S198" s="5">
        <f>'Subdecision matrices'!$V$14</f>
        <v>0.1</v>
      </c>
      <c r="T198" s="5">
        <f>'Subdecision matrices'!$V$15</f>
        <v>0.1</v>
      </c>
      <c r="U198" s="5">
        <f>'Subdecision matrices'!$V$16</f>
        <v>0.1</v>
      </c>
      <c r="V198" s="5">
        <f>'Subdecision matrices'!$W$12</f>
        <v>0.1</v>
      </c>
      <c r="W198" s="5">
        <f>'Subdecision matrices'!$W$13</f>
        <v>0.1</v>
      </c>
      <c r="X198" s="5">
        <f>'Subdecision matrices'!$W$14</f>
        <v>0.1</v>
      </c>
      <c r="Y198" s="5">
        <f>'Subdecision matrices'!$W$15</f>
        <v>0.1</v>
      </c>
      <c r="Z198" s="5">
        <f>'Subdecision matrices'!$W$16</f>
        <v>0.1</v>
      </c>
      <c r="AA198" s="5">
        <f>'Subdecision matrices'!$X$12</f>
        <v>0.05</v>
      </c>
      <c r="AB198" s="5">
        <f>'Subdecision matrices'!$X$13</f>
        <v>0.1</v>
      </c>
      <c r="AC198" s="5">
        <f>'Subdecision matrices'!$X$14</f>
        <v>0.1</v>
      </c>
      <c r="AD198" s="5">
        <f>'Subdecision matrices'!$X$15</f>
        <v>0.1</v>
      </c>
      <c r="AE198" s="5">
        <f>'Subdecision matrices'!$X$16</f>
        <v>0.1</v>
      </c>
      <c r="AF198" s="5">
        <f>'Subdecision matrices'!$Y$12</f>
        <v>0.1</v>
      </c>
      <c r="AG198" s="5">
        <f>'Subdecision matrices'!$Y$13</f>
        <v>0.1</v>
      </c>
      <c r="AH198" s="5">
        <f>'Subdecision matrices'!$Y$14</f>
        <v>0.1</v>
      </c>
      <c r="AI198" s="5">
        <f>'Subdecision matrices'!$Y$15</f>
        <v>0.05</v>
      </c>
      <c r="AJ198" s="5">
        <f>'Subdecision matrices'!$Y$16</f>
        <v>0.05</v>
      </c>
      <c r="AK198" s="5">
        <f>'Subdecision matrices'!$Z$12</f>
        <v>0.15</v>
      </c>
      <c r="AL198" s="5">
        <f>'Subdecision matrices'!$Z$13</f>
        <v>0.15</v>
      </c>
      <c r="AM198" s="5">
        <f>'Subdecision matrices'!$Z$14</f>
        <v>0.15</v>
      </c>
      <c r="AN198" s="5">
        <f>'Subdecision matrices'!$Z$15</f>
        <v>0.15</v>
      </c>
      <c r="AO198" s="5">
        <f>'Subdecision matrices'!$Z$16</f>
        <v>0.15</v>
      </c>
      <c r="AP198" s="5">
        <f>'Subdecision matrices'!$AA$12</f>
        <v>0.1</v>
      </c>
      <c r="AQ198" s="5">
        <f>'Subdecision matrices'!$AA$13</f>
        <v>0.1</v>
      </c>
      <c r="AR198" s="5">
        <f>'Subdecision matrices'!$AA$14</f>
        <v>0.1</v>
      </c>
      <c r="AS198" s="5">
        <f>'Subdecision matrices'!$AA$15</f>
        <v>0.1</v>
      </c>
      <c r="AT198" s="5">
        <f>'Subdecision matrices'!$AA$16</f>
        <v>0.15</v>
      </c>
      <c r="AU198" s="5">
        <f>'Subdecision matrices'!$AB$12</f>
        <v>0.15</v>
      </c>
      <c r="AV198" s="5">
        <f>'Subdecision matrices'!$AB$13</f>
        <v>0.1</v>
      </c>
      <c r="AW198" s="5">
        <f>'Subdecision matrices'!$AB$14</f>
        <v>0.1</v>
      </c>
      <c r="AX198" s="5">
        <f>'Subdecision matrices'!$AB$15</f>
        <v>0.15</v>
      </c>
      <c r="AY198" s="5">
        <f>'Subdecision matrices'!$AB$16</f>
        <v>0.1</v>
      </c>
      <c r="AZ198" s="3">
        <f aca="true" t="shared" si="506" ref="AZ198">SUM(L198:AY198)</f>
        <v>4</v>
      </c>
      <c r="BA198" s="3"/>
      <c r="BB198" s="114"/>
      <c r="BC198" s="114"/>
      <c r="BD198" s="114"/>
      <c r="BE198" s="114"/>
      <c r="BF198" s="114"/>
    </row>
    <row r="199" spans="1:58" ht="15">
      <c r="A199" s="94">
        <v>97</v>
      </c>
      <c r="B199" s="30">
        <f>_xlfn.IFERROR(VLOOKUP(Prioritization!G108,'Subdecision matrices'!$B$7:$C$8,2,TRUE),0)</f>
        <v>0</v>
      </c>
      <c r="C199" s="30">
        <f>_xlfn.IFERROR(VLOOKUP(Prioritization!G108,'Subdecision matrices'!$B$7:$D$8,3,TRUE),0)</f>
        <v>0</v>
      </c>
      <c r="D199" s="30">
        <f>_xlfn.IFERROR(VLOOKUP(Prioritization!G108,'Subdecision matrices'!$B$7:$E$8,4,TRUE),0)</f>
        <v>0</v>
      </c>
      <c r="E199" s="30">
        <f>_xlfn.IFERROR(VLOOKUP(Prioritization!G108,'Subdecision matrices'!$B$7:$F$8,5,TRUE),0)</f>
        <v>0</v>
      </c>
      <c r="F199" s="30">
        <f>_xlfn.IFERROR(VLOOKUP(Prioritization!G108,'Subdecision matrices'!$B$7:$G$8,6,TRUE),0)</f>
        <v>0</v>
      </c>
      <c r="G199" s="30">
        <f>VLOOKUP(Prioritization!H108,'Subdecision matrices'!$B$12:$C$19,2,TRUE)</f>
        <v>0</v>
      </c>
      <c r="H199" s="30">
        <f>VLOOKUP(Prioritization!H108,'Subdecision matrices'!$B$12:$D$19,3,TRUE)</f>
        <v>0</v>
      </c>
      <c r="I199" s="30">
        <f>VLOOKUP(Prioritization!H108,'Subdecision matrices'!$B$12:$E$19,4,TRUE)</f>
        <v>0</v>
      </c>
      <c r="J199" s="30">
        <f>VLOOKUP(Prioritization!H108,'Subdecision matrices'!$B$12:$F$19,5,TRUE)</f>
        <v>0</v>
      </c>
      <c r="K199" s="30">
        <f>VLOOKUP(Prioritization!H108,'Subdecision matrices'!$B$12:$G$19,6,TRUE)</f>
        <v>0</v>
      </c>
      <c r="L199" s="2">
        <f>_xlfn.IFERROR(INDEX('Subdecision matrices'!$C$23:$G$27,MATCH(Prioritization!I108,'Subdecision matrices'!$B$23:$B$27,0),MATCH('CalcEng 2'!$L$6,'Subdecision matrices'!$C$22:$G$22,0)),0)</f>
        <v>0</v>
      </c>
      <c r="M199" s="2">
        <f>_xlfn.IFERROR(INDEX('Subdecision matrices'!$C$23:$G$27,MATCH(Prioritization!I108,'Subdecision matrices'!$B$23:$B$27,0),MATCH('CalcEng 2'!$M$6,'Subdecision matrices'!$C$30:$G$30,0)),0)</f>
        <v>0</v>
      </c>
      <c r="N199" s="2">
        <f>_xlfn.IFERROR(INDEX('Subdecision matrices'!$C$23:$G$27,MATCH(Prioritization!I108,'Subdecision matrices'!$B$23:$B$27,0),MATCH('CalcEng 2'!$N$6,'Subdecision matrices'!$C$22:$G$22,0)),0)</f>
        <v>0</v>
      </c>
      <c r="O199" s="2">
        <f>_xlfn.IFERROR(INDEX('Subdecision matrices'!$C$23:$G$27,MATCH(Prioritization!I108,'Subdecision matrices'!$B$23:$B$27,0),MATCH('CalcEng 2'!$O$6,'Subdecision matrices'!$C$22:$G$22,0)),0)</f>
        <v>0</v>
      </c>
      <c r="P199" s="2">
        <f>_xlfn.IFERROR(INDEX('Subdecision matrices'!$C$23:$G$27,MATCH(Prioritization!I108,'Subdecision matrices'!$B$23:$B$27,0),MATCH('CalcEng 2'!$P$6,'Subdecision matrices'!$C$22:$G$22,0)),0)</f>
        <v>0</v>
      </c>
      <c r="Q199" s="2">
        <f>_xlfn.IFERROR(INDEX('Subdecision matrices'!$C$31:$G$33,MATCH(Prioritization!J108,'Subdecision matrices'!$B$31:$B$33,0),MATCH('CalcEng 2'!$Q$6,'Subdecision matrices'!$C$30:$G$30,0)),0)</f>
        <v>0</v>
      </c>
      <c r="R199" s="2">
        <f>_xlfn.IFERROR(INDEX('Subdecision matrices'!$C$31:$G$33,MATCH(Prioritization!J108,'Subdecision matrices'!$B$31:$B$33,0),MATCH('CalcEng 2'!$R$6,'Subdecision matrices'!$C$30:$G$30,0)),0)</f>
        <v>0</v>
      </c>
      <c r="S199" s="2">
        <f>_xlfn.IFERROR(INDEX('Subdecision matrices'!$C$31:$G$33,MATCH(Prioritization!J108,'Subdecision matrices'!$B$31:$B$33,0),MATCH('CalcEng 2'!$S$6,'Subdecision matrices'!$C$30:$G$30,0)),0)</f>
        <v>0</v>
      </c>
      <c r="T199" s="2">
        <f>_xlfn.IFERROR(INDEX('Subdecision matrices'!$C$31:$G$33,MATCH(Prioritization!J108,'Subdecision matrices'!$B$31:$B$33,0),MATCH('CalcEng 2'!$T$6,'Subdecision matrices'!$C$30:$G$30,0)),0)</f>
        <v>0</v>
      </c>
      <c r="U199" s="2">
        <f>_xlfn.IFERROR(INDEX('Subdecision matrices'!$C$31:$G$33,MATCH(Prioritization!J108,'Subdecision matrices'!$B$31:$B$33,0),MATCH('CalcEng 2'!$U$6,'Subdecision matrices'!$C$30:$G$30,0)),0)</f>
        <v>0</v>
      </c>
      <c r="V199" s="2">
        <f>_xlfn.IFERROR(VLOOKUP(Prioritization!K108,'Subdecision matrices'!$A$37:$C$41,3,TRUE),0)</f>
        <v>0</v>
      </c>
      <c r="W199" s="2">
        <f>_xlfn.IFERROR(VLOOKUP(Prioritization!K108,'Subdecision matrices'!$A$37:$D$41,4),0)</f>
        <v>0</v>
      </c>
      <c r="X199" s="2">
        <f>_xlfn.IFERROR(VLOOKUP(Prioritization!K108,'Subdecision matrices'!$A$37:$E$41,5),0)</f>
        <v>0</v>
      </c>
      <c r="Y199" s="2">
        <f>_xlfn.IFERROR(VLOOKUP(Prioritization!K108,'Subdecision matrices'!$A$37:$F$41,6),0)</f>
        <v>0</v>
      </c>
      <c r="Z199" s="2">
        <f>_xlfn.IFERROR(VLOOKUP(Prioritization!K108,'Subdecision matrices'!$A$37:$G$41,7),0)</f>
        <v>0</v>
      </c>
      <c r="AA199" s="2">
        <f>_xlfn.IFERROR(INDEX('Subdecision matrices'!$K$8:$O$11,MATCH(Prioritization!L108,'Subdecision matrices'!$J$8:$J$11,0),MATCH('CalcEng 2'!$AA$6,'Subdecision matrices'!$K$7:$O$7,0)),0)</f>
        <v>0</v>
      </c>
      <c r="AB199" s="2">
        <f>_xlfn.IFERROR(INDEX('Subdecision matrices'!$K$8:$O$11,MATCH(Prioritization!L108,'Subdecision matrices'!$J$8:$J$11,0),MATCH('CalcEng 2'!$AB$6,'Subdecision matrices'!$K$7:$O$7,0)),0)</f>
        <v>0</v>
      </c>
      <c r="AC199" s="2">
        <f>_xlfn.IFERROR(INDEX('Subdecision matrices'!$K$8:$O$11,MATCH(Prioritization!L108,'Subdecision matrices'!$J$8:$J$11,0),MATCH('CalcEng 2'!$AC$6,'Subdecision matrices'!$K$7:$O$7,0)),0)</f>
        <v>0</v>
      </c>
      <c r="AD199" s="2">
        <f>_xlfn.IFERROR(INDEX('Subdecision matrices'!$K$8:$O$11,MATCH(Prioritization!L108,'Subdecision matrices'!$J$8:$J$11,0),MATCH('CalcEng 2'!$AD$6,'Subdecision matrices'!$K$7:$O$7,0)),0)</f>
        <v>0</v>
      </c>
      <c r="AE199" s="2">
        <f>_xlfn.IFERROR(INDEX('Subdecision matrices'!$K$8:$O$11,MATCH(Prioritization!L108,'Subdecision matrices'!$J$8:$J$11,0),MATCH('CalcEng 2'!$AE$6,'Subdecision matrices'!$K$7:$O$7,0)),0)</f>
        <v>0</v>
      </c>
      <c r="AF199" s="2">
        <f>_xlfn.IFERROR(VLOOKUP(Prioritization!M108,'Subdecision matrices'!$I$15:$K$17,3,TRUE),0)</f>
        <v>0</v>
      </c>
      <c r="AG199" s="2">
        <f>_xlfn.IFERROR(VLOOKUP(Prioritization!M108,'Subdecision matrices'!$I$15:$L$17,4,TRUE),0)</f>
        <v>0</v>
      </c>
      <c r="AH199" s="2">
        <f>_xlfn.IFERROR(VLOOKUP(Prioritization!M108,'Subdecision matrices'!$I$15:$M$17,5,TRUE),0)</f>
        <v>0</v>
      </c>
      <c r="AI199" s="2">
        <f>_xlfn.IFERROR(VLOOKUP(Prioritization!M108,'Subdecision matrices'!$I$15:$N$17,6,TRUE),0)</f>
        <v>0</v>
      </c>
      <c r="AJ199" s="2">
        <f>_xlfn.IFERROR(VLOOKUP(Prioritization!M108,'Subdecision matrices'!$I$15:$O$17,7,TRUE),0)</f>
        <v>0</v>
      </c>
      <c r="AK199" s="2">
        <f>_xlfn.IFERROR(INDEX('Subdecision matrices'!$K$22:$O$24,MATCH(Prioritization!N108,'Subdecision matrices'!$J$22:$J$24,0),MATCH($AK$6,'Subdecision matrices'!$K$21:$O$21,0)),0)</f>
        <v>0</v>
      </c>
      <c r="AL199" s="2">
        <f>_xlfn.IFERROR(INDEX('Subdecision matrices'!$K$22:$O$24,MATCH(Prioritization!N108,'Subdecision matrices'!$J$22:$J$24,0),MATCH($AL$6,'Subdecision matrices'!$K$21:$O$21,0)),0)</f>
        <v>0</v>
      </c>
      <c r="AM199" s="2">
        <f>_xlfn.IFERROR(INDEX('Subdecision matrices'!$K$22:$O$24,MATCH(Prioritization!N108,'Subdecision matrices'!$J$22:$J$24,0),MATCH($AM$6,'Subdecision matrices'!$K$21:$O$21,0)),0)</f>
        <v>0</v>
      </c>
      <c r="AN199" s="2">
        <f>_xlfn.IFERROR(INDEX('Subdecision matrices'!$K$22:$O$24,MATCH(Prioritization!N108,'Subdecision matrices'!$J$22:$J$24,0),MATCH($AN$6,'Subdecision matrices'!$K$21:$O$21,0)),0)</f>
        <v>0</v>
      </c>
      <c r="AO199" s="2">
        <f>_xlfn.IFERROR(INDEX('Subdecision matrices'!$K$22:$O$24,MATCH(Prioritization!N108,'Subdecision matrices'!$J$22:$J$24,0),MATCH($AO$6,'Subdecision matrices'!$K$21:$O$21,0)),0)</f>
        <v>0</v>
      </c>
      <c r="AP199" s="2">
        <f>_xlfn.IFERROR(INDEX('Subdecision matrices'!$K$27:$O$30,MATCH(Prioritization!O108,'Subdecision matrices'!$J$27:$J$30,0),MATCH('CalcEng 2'!$AP$6,'Subdecision matrices'!$K$27:$O$27,0)),0)</f>
        <v>0</v>
      </c>
      <c r="AQ199" s="2">
        <f>_xlfn.IFERROR(INDEX('Subdecision matrices'!$K$27:$O$30,MATCH(Prioritization!O108,'Subdecision matrices'!$J$27:$J$30,0),MATCH('CalcEng 2'!$AQ$6,'Subdecision matrices'!$K$27:$O$27,0)),0)</f>
        <v>0</v>
      </c>
      <c r="AR199" s="2">
        <f>_xlfn.IFERROR(INDEX('Subdecision matrices'!$K$27:$O$30,MATCH(Prioritization!O108,'Subdecision matrices'!$J$27:$J$30,0),MATCH('CalcEng 2'!$AR$6,'Subdecision matrices'!$K$27:$O$27,0)),0)</f>
        <v>0</v>
      </c>
      <c r="AS199" s="2">
        <f>_xlfn.IFERROR(INDEX('Subdecision matrices'!$K$27:$O$30,MATCH(Prioritization!O108,'Subdecision matrices'!$J$27:$J$30,0),MATCH('CalcEng 2'!$AS$6,'Subdecision matrices'!$K$27:$O$27,0)),0)</f>
        <v>0</v>
      </c>
      <c r="AT199" s="2">
        <f>_xlfn.IFERROR(INDEX('Subdecision matrices'!$K$27:$O$30,MATCH(Prioritization!O108,'Subdecision matrices'!$J$27:$J$30,0),MATCH('CalcEng 2'!$AT$6,'Subdecision matrices'!$K$27:$O$27,0)),0)</f>
        <v>0</v>
      </c>
      <c r="AU199" s="2">
        <f>_xlfn.IFERROR(INDEX('Subdecision matrices'!$K$34:$O$36,MATCH(Prioritization!P108,'Subdecision matrices'!$J$34:$J$36,0),MATCH('CalcEng 2'!$AU$6,'Subdecision matrices'!$K$33:$O$33,0)),0)</f>
        <v>0</v>
      </c>
      <c r="AV199" s="2">
        <f>_xlfn.IFERROR(INDEX('Subdecision matrices'!$K$34:$O$36,MATCH(Prioritization!P108,'Subdecision matrices'!$J$34:$J$36,0),MATCH('CalcEng 2'!$AV$6,'Subdecision matrices'!$K$33:$O$33,0)),0)</f>
        <v>0</v>
      </c>
      <c r="AW199" s="2">
        <f>_xlfn.IFERROR(INDEX('Subdecision matrices'!$K$34:$O$36,MATCH(Prioritization!P108,'Subdecision matrices'!$J$34:$J$36,0),MATCH('CalcEng 2'!$AW$6,'Subdecision matrices'!$K$33:$O$33,0)),0)</f>
        <v>0</v>
      </c>
      <c r="AX199" s="2">
        <f>_xlfn.IFERROR(INDEX('Subdecision matrices'!$K$34:$O$36,MATCH(Prioritization!P108,'Subdecision matrices'!$J$34:$J$36,0),MATCH('CalcEng 2'!$AX$6,'Subdecision matrices'!$K$33:$O$33,0)),0)</f>
        <v>0</v>
      </c>
      <c r="AY199" s="2">
        <f>_xlfn.IFERROR(INDEX('Subdecision matrices'!$K$34:$O$36,MATCH(Prioritization!P108,'Subdecision matrices'!$J$34:$J$36,0),MATCH('CalcEng 2'!$AY$6,'Subdecision matrices'!$K$33:$O$33,0)),0)</f>
        <v>0</v>
      </c>
      <c r="AZ199" s="2"/>
      <c r="BA199" s="2"/>
      <c r="BB199" s="110">
        <f>((B199*B200)+(G199*G200)+(L199*L200)+(Q199*Q200)+(V199*V200)+(AA199*AA200)+(AF200*AF199)+(AK199*AK200)+(AP199*AP200)+(AU199*AU200))*10</f>
        <v>0</v>
      </c>
      <c r="BC199" s="110">
        <f aca="true" t="shared" si="507" ref="BC199">((C199*C200)+(H199*H200)+(M199*M200)+(R199*R200)+(W199*W200)+(AB199*AB200)+(AG200*AG199)+(AL199*AL200)+(AQ199*AQ200)+(AV199*AV200))*10</f>
        <v>0</v>
      </c>
      <c r="BD199" s="110">
        <f aca="true" t="shared" si="508" ref="BD199">((D199*D200)+(I199*I200)+(N199*N200)+(S199*S200)+(X199*X200)+(AC199*AC200)+(AH200*AH199)+(AM199*AM200)+(AR199*AR200)+(AW199*AW200))*10</f>
        <v>0</v>
      </c>
      <c r="BE199" s="110">
        <f aca="true" t="shared" si="509" ref="BE199">((E199*E200)+(J199*J200)+(O199*O200)+(T199*T200)+(Y199*Y200)+(AD199*AD200)+(AI200*AI199)+(AN199*AN200)+(AS199*AS200)+(AX199*AX200))*10</f>
        <v>0</v>
      </c>
      <c r="BF199" s="110">
        <f aca="true" t="shared" si="510" ref="BF199">((F199*F200)+(K199*K200)+(P199*P200)+(U199*U200)+(Z199*Z200)+(AE199*AE200)+(AJ200*AJ199)+(AO199*AO200)+(AT199*AT200)+(AY199*AY200))*10</f>
        <v>0</v>
      </c>
    </row>
    <row r="200" spans="1:58" ht="15.75" thickBot="1">
      <c r="A200" s="94"/>
      <c r="B200" s="5">
        <f>'Subdecision matrices'!$S$12</f>
        <v>0.1</v>
      </c>
      <c r="C200" s="5">
        <f>'Subdecision matrices'!$S$13</f>
        <v>0.1</v>
      </c>
      <c r="D200" s="5">
        <f>'Subdecision matrices'!$S$14</f>
        <v>0.1</v>
      </c>
      <c r="E200" s="5">
        <f>'Subdecision matrices'!$S$15</f>
        <v>0.1</v>
      </c>
      <c r="F200" s="5">
        <f>'Subdecision matrices'!$S$16</f>
        <v>0.1</v>
      </c>
      <c r="G200" s="5">
        <f>'Subdecision matrices'!$T$12</f>
        <v>0.1</v>
      </c>
      <c r="H200" s="5">
        <f>'Subdecision matrices'!$T$13</f>
        <v>0.1</v>
      </c>
      <c r="I200" s="5">
        <f>'Subdecision matrices'!$T$14</f>
        <v>0.1</v>
      </c>
      <c r="J200" s="5">
        <f>'Subdecision matrices'!$T$15</f>
        <v>0.1</v>
      </c>
      <c r="K200" s="5">
        <f>'Subdecision matrices'!$T$16</f>
        <v>0.1</v>
      </c>
      <c r="L200" s="5">
        <f>'Subdecision matrices'!$U$12</f>
        <v>0.05</v>
      </c>
      <c r="M200" s="5">
        <f>'Subdecision matrices'!$U$13</f>
        <v>0.05</v>
      </c>
      <c r="N200" s="5">
        <f>'Subdecision matrices'!$U$14</f>
        <v>0.05</v>
      </c>
      <c r="O200" s="5">
        <f>'Subdecision matrices'!$U$15</f>
        <v>0.05</v>
      </c>
      <c r="P200" s="5">
        <f>'Subdecision matrices'!$U$16</f>
        <v>0.05</v>
      </c>
      <c r="Q200" s="5">
        <f>'Subdecision matrices'!$V$12</f>
        <v>0.1</v>
      </c>
      <c r="R200" s="5">
        <f>'Subdecision matrices'!$V$13</f>
        <v>0.1</v>
      </c>
      <c r="S200" s="5">
        <f>'Subdecision matrices'!$V$14</f>
        <v>0.1</v>
      </c>
      <c r="T200" s="5">
        <f>'Subdecision matrices'!$V$15</f>
        <v>0.1</v>
      </c>
      <c r="U200" s="5">
        <f>'Subdecision matrices'!$V$16</f>
        <v>0.1</v>
      </c>
      <c r="V200" s="5">
        <f>'Subdecision matrices'!$W$12</f>
        <v>0.1</v>
      </c>
      <c r="W200" s="5">
        <f>'Subdecision matrices'!$W$13</f>
        <v>0.1</v>
      </c>
      <c r="X200" s="5">
        <f>'Subdecision matrices'!$W$14</f>
        <v>0.1</v>
      </c>
      <c r="Y200" s="5">
        <f>'Subdecision matrices'!$W$15</f>
        <v>0.1</v>
      </c>
      <c r="Z200" s="5">
        <f>'Subdecision matrices'!$W$16</f>
        <v>0.1</v>
      </c>
      <c r="AA200" s="5">
        <f>'Subdecision matrices'!$X$12</f>
        <v>0.05</v>
      </c>
      <c r="AB200" s="5">
        <f>'Subdecision matrices'!$X$13</f>
        <v>0.1</v>
      </c>
      <c r="AC200" s="5">
        <f>'Subdecision matrices'!$X$14</f>
        <v>0.1</v>
      </c>
      <c r="AD200" s="5">
        <f>'Subdecision matrices'!$X$15</f>
        <v>0.1</v>
      </c>
      <c r="AE200" s="5">
        <f>'Subdecision matrices'!$X$16</f>
        <v>0.1</v>
      </c>
      <c r="AF200" s="5">
        <f>'Subdecision matrices'!$Y$12</f>
        <v>0.1</v>
      </c>
      <c r="AG200" s="5">
        <f>'Subdecision matrices'!$Y$13</f>
        <v>0.1</v>
      </c>
      <c r="AH200" s="5">
        <f>'Subdecision matrices'!$Y$14</f>
        <v>0.1</v>
      </c>
      <c r="AI200" s="5">
        <f>'Subdecision matrices'!$Y$15</f>
        <v>0.05</v>
      </c>
      <c r="AJ200" s="5">
        <f>'Subdecision matrices'!$Y$16</f>
        <v>0.05</v>
      </c>
      <c r="AK200" s="5">
        <f>'Subdecision matrices'!$Z$12</f>
        <v>0.15</v>
      </c>
      <c r="AL200" s="5">
        <f>'Subdecision matrices'!$Z$13</f>
        <v>0.15</v>
      </c>
      <c r="AM200" s="5">
        <f>'Subdecision matrices'!$Z$14</f>
        <v>0.15</v>
      </c>
      <c r="AN200" s="5">
        <f>'Subdecision matrices'!$Z$15</f>
        <v>0.15</v>
      </c>
      <c r="AO200" s="5">
        <f>'Subdecision matrices'!$Z$16</f>
        <v>0.15</v>
      </c>
      <c r="AP200" s="5">
        <f>'Subdecision matrices'!$AA$12</f>
        <v>0.1</v>
      </c>
      <c r="AQ200" s="5">
        <f>'Subdecision matrices'!$AA$13</f>
        <v>0.1</v>
      </c>
      <c r="AR200" s="5">
        <f>'Subdecision matrices'!$AA$14</f>
        <v>0.1</v>
      </c>
      <c r="AS200" s="5">
        <f>'Subdecision matrices'!$AA$15</f>
        <v>0.1</v>
      </c>
      <c r="AT200" s="5">
        <f>'Subdecision matrices'!$AA$16</f>
        <v>0.15</v>
      </c>
      <c r="AU200" s="5">
        <f>'Subdecision matrices'!$AB$12</f>
        <v>0.15</v>
      </c>
      <c r="AV200" s="5">
        <f>'Subdecision matrices'!$AB$13</f>
        <v>0.1</v>
      </c>
      <c r="AW200" s="5">
        <f>'Subdecision matrices'!$AB$14</f>
        <v>0.1</v>
      </c>
      <c r="AX200" s="5">
        <f>'Subdecision matrices'!$AB$15</f>
        <v>0.15</v>
      </c>
      <c r="AY200" s="5">
        <f>'Subdecision matrices'!$AB$16</f>
        <v>0.1</v>
      </c>
      <c r="AZ200" s="3">
        <f aca="true" t="shared" si="511" ref="AZ200">SUM(L200:AY200)</f>
        <v>4</v>
      </c>
      <c r="BA200" s="3"/>
      <c r="BB200" s="114"/>
      <c r="BC200" s="114"/>
      <c r="BD200" s="114"/>
      <c r="BE200" s="114"/>
      <c r="BF200" s="114"/>
    </row>
    <row r="201" spans="1:58" ht="15">
      <c r="A201" s="94">
        <v>98</v>
      </c>
      <c r="B201" s="30">
        <f>_xlfn.IFERROR(VLOOKUP(Prioritization!G109,'Subdecision matrices'!$B$7:$C$8,2,TRUE),0)</f>
        <v>0</v>
      </c>
      <c r="C201" s="30">
        <f>_xlfn.IFERROR(VLOOKUP(Prioritization!G109,'Subdecision matrices'!$B$7:$D$8,3,TRUE),0)</f>
        <v>0</v>
      </c>
      <c r="D201" s="30">
        <f>_xlfn.IFERROR(VLOOKUP(Prioritization!G109,'Subdecision matrices'!$B$7:$E$8,4,TRUE),0)</f>
        <v>0</v>
      </c>
      <c r="E201" s="30">
        <f>_xlfn.IFERROR(VLOOKUP(Prioritization!G109,'Subdecision matrices'!$B$7:$F$8,5,TRUE),0)</f>
        <v>0</v>
      </c>
      <c r="F201" s="30">
        <f>_xlfn.IFERROR(VLOOKUP(Prioritization!G109,'Subdecision matrices'!$B$7:$G$8,6,TRUE),0)</f>
        <v>0</v>
      </c>
      <c r="G201" s="30">
        <f>VLOOKUP(Prioritization!H109,'Subdecision matrices'!$B$12:$C$19,2,TRUE)</f>
        <v>0</v>
      </c>
      <c r="H201" s="30">
        <f>VLOOKUP(Prioritization!H109,'Subdecision matrices'!$B$12:$D$19,3,TRUE)</f>
        <v>0</v>
      </c>
      <c r="I201" s="30">
        <f>VLOOKUP(Prioritization!H109,'Subdecision matrices'!$B$12:$E$19,4,TRUE)</f>
        <v>0</v>
      </c>
      <c r="J201" s="30">
        <f>VLOOKUP(Prioritization!H109,'Subdecision matrices'!$B$12:$F$19,5,TRUE)</f>
        <v>0</v>
      </c>
      <c r="K201" s="30">
        <f>VLOOKUP(Prioritization!H109,'Subdecision matrices'!$B$12:$G$19,6,TRUE)</f>
        <v>0</v>
      </c>
      <c r="L201" s="2">
        <f>_xlfn.IFERROR(INDEX('Subdecision matrices'!$C$23:$G$27,MATCH(Prioritization!I109,'Subdecision matrices'!$B$23:$B$27,0),MATCH('CalcEng 2'!$L$6,'Subdecision matrices'!$C$22:$G$22,0)),0)</f>
        <v>0</v>
      </c>
      <c r="M201" s="2">
        <f>_xlfn.IFERROR(INDEX('Subdecision matrices'!$C$23:$G$27,MATCH(Prioritization!I109,'Subdecision matrices'!$B$23:$B$27,0),MATCH('CalcEng 2'!$M$6,'Subdecision matrices'!$C$30:$G$30,0)),0)</f>
        <v>0</v>
      </c>
      <c r="N201" s="2">
        <f>_xlfn.IFERROR(INDEX('Subdecision matrices'!$C$23:$G$27,MATCH(Prioritization!I109,'Subdecision matrices'!$B$23:$B$27,0),MATCH('CalcEng 2'!$N$6,'Subdecision matrices'!$C$22:$G$22,0)),0)</f>
        <v>0</v>
      </c>
      <c r="O201" s="2">
        <f>_xlfn.IFERROR(INDEX('Subdecision matrices'!$C$23:$G$27,MATCH(Prioritization!I109,'Subdecision matrices'!$B$23:$B$27,0),MATCH('CalcEng 2'!$O$6,'Subdecision matrices'!$C$22:$G$22,0)),0)</f>
        <v>0</v>
      </c>
      <c r="P201" s="2">
        <f>_xlfn.IFERROR(INDEX('Subdecision matrices'!$C$23:$G$27,MATCH(Prioritization!I109,'Subdecision matrices'!$B$23:$B$27,0),MATCH('CalcEng 2'!$P$6,'Subdecision matrices'!$C$22:$G$22,0)),0)</f>
        <v>0</v>
      </c>
      <c r="Q201" s="2">
        <f>_xlfn.IFERROR(INDEX('Subdecision matrices'!$C$31:$G$33,MATCH(Prioritization!J109,'Subdecision matrices'!$B$31:$B$33,0),MATCH('CalcEng 2'!$Q$6,'Subdecision matrices'!$C$30:$G$30,0)),0)</f>
        <v>0</v>
      </c>
      <c r="R201" s="2">
        <f>_xlfn.IFERROR(INDEX('Subdecision matrices'!$C$31:$G$33,MATCH(Prioritization!J109,'Subdecision matrices'!$B$31:$B$33,0),MATCH('CalcEng 2'!$R$6,'Subdecision matrices'!$C$30:$G$30,0)),0)</f>
        <v>0</v>
      </c>
      <c r="S201" s="2">
        <f>_xlfn.IFERROR(INDEX('Subdecision matrices'!$C$31:$G$33,MATCH(Prioritization!J109,'Subdecision matrices'!$B$31:$B$33,0),MATCH('CalcEng 2'!$S$6,'Subdecision matrices'!$C$30:$G$30,0)),0)</f>
        <v>0</v>
      </c>
      <c r="T201" s="2">
        <f>_xlfn.IFERROR(INDEX('Subdecision matrices'!$C$31:$G$33,MATCH(Prioritization!J109,'Subdecision matrices'!$B$31:$B$33,0),MATCH('CalcEng 2'!$T$6,'Subdecision matrices'!$C$30:$G$30,0)),0)</f>
        <v>0</v>
      </c>
      <c r="U201" s="2">
        <f>_xlfn.IFERROR(INDEX('Subdecision matrices'!$C$31:$G$33,MATCH(Prioritization!J109,'Subdecision matrices'!$B$31:$B$33,0),MATCH('CalcEng 2'!$U$6,'Subdecision matrices'!$C$30:$G$30,0)),0)</f>
        <v>0</v>
      </c>
      <c r="V201" s="2">
        <f>_xlfn.IFERROR(VLOOKUP(Prioritization!K109,'Subdecision matrices'!$A$37:$C$41,3,TRUE),0)</f>
        <v>0</v>
      </c>
      <c r="W201" s="2">
        <f>_xlfn.IFERROR(VLOOKUP(Prioritization!K109,'Subdecision matrices'!$A$37:$D$41,4),0)</f>
        <v>0</v>
      </c>
      <c r="X201" s="2">
        <f>_xlfn.IFERROR(VLOOKUP(Prioritization!K109,'Subdecision matrices'!$A$37:$E$41,5),0)</f>
        <v>0</v>
      </c>
      <c r="Y201" s="2">
        <f>_xlfn.IFERROR(VLOOKUP(Prioritization!K109,'Subdecision matrices'!$A$37:$F$41,6),0)</f>
        <v>0</v>
      </c>
      <c r="Z201" s="2">
        <f>_xlfn.IFERROR(VLOOKUP(Prioritization!K109,'Subdecision matrices'!$A$37:$G$41,7),0)</f>
        <v>0</v>
      </c>
      <c r="AA201" s="2">
        <f>_xlfn.IFERROR(INDEX('Subdecision matrices'!$K$8:$O$11,MATCH(Prioritization!L109,'Subdecision matrices'!$J$8:$J$11,0),MATCH('CalcEng 2'!$AA$6,'Subdecision matrices'!$K$7:$O$7,0)),0)</f>
        <v>0</v>
      </c>
      <c r="AB201" s="2">
        <f>_xlfn.IFERROR(INDEX('Subdecision matrices'!$K$8:$O$11,MATCH(Prioritization!L109,'Subdecision matrices'!$J$8:$J$11,0),MATCH('CalcEng 2'!$AB$6,'Subdecision matrices'!$K$7:$O$7,0)),0)</f>
        <v>0</v>
      </c>
      <c r="AC201" s="2">
        <f>_xlfn.IFERROR(INDEX('Subdecision matrices'!$K$8:$O$11,MATCH(Prioritization!L109,'Subdecision matrices'!$J$8:$J$11,0),MATCH('CalcEng 2'!$AC$6,'Subdecision matrices'!$K$7:$O$7,0)),0)</f>
        <v>0</v>
      </c>
      <c r="AD201" s="2">
        <f>_xlfn.IFERROR(INDEX('Subdecision matrices'!$K$8:$O$11,MATCH(Prioritization!L109,'Subdecision matrices'!$J$8:$J$11,0),MATCH('CalcEng 2'!$AD$6,'Subdecision matrices'!$K$7:$O$7,0)),0)</f>
        <v>0</v>
      </c>
      <c r="AE201" s="2">
        <f>_xlfn.IFERROR(INDEX('Subdecision matrices'!$K$8:$O$11,MATCH(Prioritization!L109,'Subdecision matrices'!$J$8:$J$11,0),MATCH('CalcEng 2'!$AE$6,'Subdecision matrices'!$K$7:$O$7,0)),0)</f>
        <v>0</v>
      </c>
      <c r="AF201" s="2">
        <f>_xlfn.IFERROR(VLOOKUP(Prioritization!M109,'Subdecision matrices'!$I$15:$K$17,3,TRUE),0)</f>
        <v>0</v>
      </c>
      <c r="AG201" s="2">
        <f>_xlfn.IFERROR(VLOOKUP(Prioritization!M109,'Subdecision matrices'!$I$15:$L$17,4,TRUE),0)</f>
        <v>0</v>
      </c>
      <c r="AH201" s="2">
        <f>_xlfn.IFERROR(VLOOKUP(Prioritization!M109,'Subdecision matrices'!$I$15:$M$17,5,TRUE),0)</f>
        <v>0</v>
      </c>
      <c r="AI201" s="2">
        <f>_xlfn.IFERROR(VLOOKUP(Prioritization!M109,'Subdecision matrices'!$I$15:$N$17,6,TRUE),0)</f>
        <v>0</v>
      </c>
      <c r="AJ201" s="2">
        <f>_xlfn.IFERROR(VLOOKUP(Prioritization!M109,'Subdecision matrices'!$I$15:$O$17,7,TRUE),0)</f>
        <v>0</v>
      </c>
      <c r="AK201" s="2">
        <f>_xlfn.IFERROR(INDEX('Subdecision matrices'!$K$22:$O$24,MATCH(Prioritization!N109,'Subdecision matrices'!$J$22:$J$24,0),MATCH($AK$6,'Subdecision matrices'!$K$21:$O$21,0)),0)</f>
        <v>0</v>
      </c>
      <c r="AL201" s="2">
        <f>_xlfn.IFERROR(INDEX('Subdecision matrices'!$K$22:$O$24,MATCH(Prioritization!N109,'Subdecision matrices'!$J$22:$J$24,0),MATCH($AL$6,'Subdecision matrices'!$K$21:$O$21,0)),0)</f>
        <v>0</v>
      </c>
      <c r="AM201" s="2">
        <f>_xlfn.IFERROR(INDEX('Subdecision matrices'!$K$22:$O$24,MATCH(Prioritization!N109,'Subdecision matrices'!$J$22:$J$24,0),MATCH($AM$6,'Subdecision matrices'!$K$21:$O$21,0)),0)</f>
        <v>0</v>
      </c>
      <c r="AN201" s="2">
        <f>_xlfn.IFERROR(INDEX('Subdecision matrices'!$K$22:$O$24,MATCH(Prioritization!N109,'Subdecision matrices'!$J$22:$J$24,0),MATCH($AN$6,'Subdecision matrices'!$K$21:$O$21,0)),0)</f>
        <v>0</v>
      </c>
      <c r="AO201" s="2">
        <f>_xlfn.IFERROR(INDEX('Subdecision matrices'!$K$22:$O$24,MATCH(Prioritization!N109,'Subdecision matrices'!$J$22:$J$24,0),MATCH($AO$6,'Subdecision matrices'!$K$21:$O$21,0)),0)</f>
        <v>0</v>
      </c>
      <c r="AP201" s="2">
        <f>_xlfn.IFERROR(INDEX('Subdecision matrices'!$K$27:$O$30,MATCH(Prioritization!O109,'Subdecision matrices'!$J$27:$J$30,0),MATCH('CalcEng 2'!$AP$6,'Subdecision matrices'!$K$27:$O$27,0)),0)</f>
        <v>0</v>
      </c>
      <c r="AQ201" s="2">
        <f>_xlfn.IFERROR(INDEX('Subdecision matrices'!$K$27:$O$30,MATCH(Prioritization!O109,'Subdecision matrices'!$J$27:$J$30,0),MATCH('CalcEng 2'!$AQ$6,'Subdecision matrices'!$K$27:$O$27,0)),0)</f>
        <v>0</v>
      </c>
      <c r="AR201" s="2">
        <f>_xlfn.IFERROR(INDEX('Subdecision matrices'!$K$27:$O$30,MATCH(Prioritization!O109,'Subdecision matrices'!$J$27:$J$30,0),MATCH('CalcEng 2'!$AR$6,'Subdecision matrices'!$K$27:$O$27,0)),0)</f>
        <v>0</v>
      </c>
      <c r="AS201" s="2">
        <f>_xlfn.IFERROR(INDEX('Subdecision matrices'!$K$27:$O$30,MATCH(Prioritization!O109,'Subdecision matrices'!$J$27:$J$30,0),MATCH('CalcEng 2'!$AS$6,'Subdecision matrices'!$K$27:$O$27,0)),0)</f>
        <v>0</v>
      </c>
      <c r="AT201" s="2">
        <f>_xlfn.IFERROR(INDEX('Subdecision matrices'!$K$27:$O$30,MATCH(Prioritization!O109,'Subdecision matrices'!$J$27:$J$30,0),MATCH('CalcEng 2'!$AT$6,'Subdecision matrices'!$K$27:$O$27,0)),0)</f>
        <v>0</v>
      </c>
      <c r="AU201" s="2">
        <f>_xlfn.IFERROR(INDEX('Subdecision matrices'!$K$34:$O$36,MATCH(Prioritization!P109,'Subdecision matrices'!$J$34:$J$36,0),MATCH('CalcEng 2'!$AU$6,'Subdecision matrices'!$K$33:$O$33,0)),0)</f>
        <v>0</v>
      </c>
      <c r="AV201" s="2">
        <f>_xlfn.IFERROR(INDEX('Subdecision matrices'!$K$34:$O$36,MATCH(Prioritization!P109,'Subdecision matrices'!$J$34:$J$36,0),MATCH('CalcEng 2'!$AV$6,'Subdecision matrices'!$K$33:$O$33,0)),0)</f>
        <v>0</v>
      </c>
      <c r="AW201" s="2">
        <f>_xlfn.IFERROR(INDEX('Subdecision matrices'!$K$34:$O$36,MATCH(Prioritization!P109,'Subdecision matrices'!$J$34:$J$36,0),MATCH('CalcEng 2'!$AW$6,'Subdecision matrices'!$K$33:$O$33,0)),0)</f>
        <v>0</v>
      </c>
      <c r="AX201" s="2">
        <f>_xlfn.IFERROR(INDEX('Subdecision matrices'!$K$34:$O$36,MATCH(Prioritization!P109,'Subdecision matrices'!$J$34:$J$36,0),MATCH('CalcEng 2'!$AX$6,'Subdecision matrices'!$K$33:$O$33,0)),0)</f>
        <v>0</v>
      </c>
      <c r="AY201" s="2">
        <f>_xlfn.IFERROR(INDEX('Subdecision matrices'!$K$34:$O$36,MATCH(Prioritization!P109,'Subdecision matrices'!$J$34:$J$36,0),MATCH('CalcEng 2'!$AY$6,'Subdecision matrices'!$K$33:$O$33,0)),0)</f>
        <v>0</v>
      </c>
      <c r="AZ201" s="2"/>
      <c r="BA201" s="2"/>
      <c r="BB201" s="110">
        <f>((B201*B202)+(G201*G202)+(L201*L202)+(Q201*Q202)+(V201*V202)+(AA201*AA202)+(AF202*AF201)+(AK201*AK202)+(AP201*AP202)+(AU201*AU202))*10</f>
        <v>0</v>
      </c>
      <c r="BC201" s="110">
        <f aca="true" t="shared" si="512" ref="BC201">((C201*C202)+(H201*H202)+(M201*M202)+(R201*R202)+(W201*W202)+(AB201*AB202)+(AG202*AG201)+(AL201*AL202)+(AQ201*AQ202)+(AV201*AV202))*10</f>
        <v>0</v>
      </c>
      <c r="BD201" s="110">
        <f aca="true" t="shared" si="513" ref="BD201">((D201*D202)+(I201*I202)+(N201*N202)+(S201*S202)+(X201*X202)+(AC201*AC202)+(AH202*AH201)+(AM201*AM202)+(AR201*AR202)+(AW201*AW202))*10</f>
        <v>0</v>
      </c>
      <c r="BE201" s="110">
        <f aca="true" t="shared" si="514" ref="BE201">((E201*E202)+(J201*J202)+(O201*O202)+(T201*T202)+(Y201*Y202)+(AD201*AD202)+(AI202*AI201)+(AN201*AN202)+(AS201*AS202)+(AX201*AX202))*10</f>
        <v>0</v>
      </c>
      <c r="BF201" s="110">
        <f aca="true" t="shared" si="515" ref="BF201">((F201*F202)+(K201*K202)+(P201*P202)+(U201*U202)+(Z201*Z202)+(AE201*AE202)+(AJ202*AJ201)+(AO201*AO202)+(AT201*AT202)+(AY201*AY202))*10</f>
        <v>0</v>
      </c>
    </row>
    <row r="202" spans="1:58" ht="15.75" thickBot="1">
      <c r="A202" s="94"/>
      <c r="B202" s="5">
        <f>'Subdecision matrices'!$S$12</f>
        <v>0.1</v>
      </c>
      <c r="C202" s="5">
        <f>'Subdecision matrices'!$S$13</f>
        <v>0.1</v>
      </c>
      <c r="D202" s="5">
        <f>'Subdecision matrices'!$S$14</f>
        <v>0.1</v>
      </c>
      <c r="E202" s="5">
        <f>'Subdecision matrices'!$S$15</f>
        <v>0.1</v>
      </c>
      <c r="F202" s="5">
        <f>'Subdecision matrices'!$S$16</f>
        <v>0.1</v>
      </c>
      <c r="G202" s="5">
        <f>'Subdecision matrices'!$T$12</f>
        <v>0.1</v>
      </c>
      <c r="H202" s="5">
        <f>'Subdecision matrices'!$T$13</f>
        <v>0.1</v>
      </c>
      <c r="I202" s="5">
        <f>'Subdecision matrices'!$T$14</f>
        <v>0.1</v>
      </c>
      <c r="J202" s="5">
        <f>'Subdecision matrices'!$T$15</f>
        <v>0.1</v>
      </c>
      <c r="K202" s="5">
        <f>'Subdecision matrices'!$T$16</f>
        <v>0.1</v>
      </c>
      <c r="L202" s="5">
        <f>'Subdecision matrices'!$U$12</f>
        <v>0.05</v>
      </c>
      <c r="M202" s="5">
        <f>'Subdecision matrices'!$U$13</f>
        <v>0.05</v>
      </c>
      <c r="N202" s="5">
        <f>'Subdecision matrices'!$U$14</f>
        <v>0.05</v>
      </c>
      <c r="O202" s="5">
        <f>'Subdecision matrices'!$U$15</f>
        <v>0.05</v>
      </c>
      <c r="P202" s="5">
        <f>'Subdecision matrices'!$U$16</f>
        <v>0.05</v>
      </c>
      <c r="Q202" s="5">
        <f>'Subdecision matrices'!$V$12</f>
        <v>0.1</v>
      </c>
      <c r="R202" s="5">
        <f>'Subdecision matrices'!$V$13</f>
        <v>0.1</v>
      </c>
      <c r="S202" s="5">
        <f>'Subdecision matrices'!$V$14</f>
        <v>0.1</v>
      </c>
      <c r="T202" s="5">
        <f>'Subdecision matrices'!$V$15</f>
        <v>0.1</v>
      </c>
      <c r="U202" s="5">
        <f>'Subdecision matrices'!$V$16</f>
        <v>0.1</v>
      </c>
      <c r="V202" s="5">
        <f>'Subdecision matrices'!$W$12</f>
        <v>0.1</v>
      </c>
      <c r="W202" s="5">
        <f>'Subdecision matrices'!$W$13</f>
        <v>0.1</v>
      </c>
      <c r="X202" s="5">
        <f>'Subdecision matrices'!$W$14</f>
        <v>0.1</v>
      </c>
      <c r="Y202" s="5">
        <f>'Subdecision matrices'!$W$15</f>
        <v>0.1</v>
      </c>
      <c r="Z202" s="5">
        <f>'Subdecision matrices'!$W$16</f>
        <v>0.1</v>
      </c>
      <c r="AA202" s="5">
        <f>'Subdecision matrices'!$X$12</f>
        <v>0.05</v>
      </c>
      <c r="AB202" s="5">
        <f>'Subdecision matrices'!$X$13</f>
        <v>0.1</v>
      </c>
      <c r="AC202" s="5">
        <f>'Subdecision matrices'!$X$14</f>
        <v>0.1</v>
      </c>
      <c r="AD202" s="5">
        <f>'Subdecision matrices'!$X$15</f>
        <v>0.1</v>
      </c>
      <c r="AE202" s="5">
        <f>'Subdecision matrices'!$X$16</f>
        <v>0.1</v>
      </c>
      <c r="AF202" s="5">
        <f>'Subdecision matrices'!$Y$12</f>
        <v>0.1</v>
      </c>
      <c r="AG202" s="5">
        <f>'Subdecision matrices'!$Y$13</f>
        <v>0.1</v>
      </c>
      <c r="AH202" s="5">
        <f>'Subdecision matrices'!$Y$14</f>
        <v>0.1</v>
      </c>
      <c r="AI202" s="5">
        <f>'Subdecision matrices'!$Y$15</f>
        <v>0.05</v>
      </c>
      <c r="AJ202" s="5">
        <f>'Subdecision matrices'!$Y$16</f>
        <v>0.05</v>
      </c>
      <c r="AK202" s="5">
        <f>'Subdecision matrices'!$Z$12</f>
        <v>0.15</v>
      </c>
      <c r="AL202" s="5">
        <f>'Subdecision matrices'!$Z$13</f>
        <v>0.15</v>
      </c>
      <c r="AM202" s="5">
        <f>'Subdecision matrices'!$Z$14</f>
        <v>0.15</v>
      </c>
      <c r="AN202" s="5">
        <f>'Subdecision matrices'!$Z$15</f>
        <v>0.15</v>
      </c>
      <c r="AO202" s="5">
        <f>'Subdecision matrices'!$Z$16</f>
        <v>0.15</v>
      </c>
      <c r="AP202" s="5">
        <f>'Subdecision matrices'!$AA$12</f>
        <v>0.1</v>
      </c>
      <c r="AQ202" s="5">
        <f>'Subdecision matrices'!$AA$13</f>
        <v>0.1</v>
      </c>
      <c r="AR202" s="5">
        <f>'Subdecision matrices'!$AA$14</f>
        <v>0.1</v>
      </c>
      <c r="AS202" s="5">
        <f>'Subdecision matrices'!$AA$15</f>
        <v>0.1</v>
      </c>
      <c r="AT202" s="5">
        <f>'Subdecision matrices'!$AA$16</f>
        <v>0.15</v>
      </c>
      <c r="AU202" s="5">
        <f>'Subdecision matrices'!$AB$12</f>
        <v>0.15</v>
      </c>
      <c r="AV202" s="5">
        <f>'Subdecision matrices'!$AB$13</f>
        <v>0.1</v>
      </c>
      <c r="AW202" s="5">
        <f>'Subdecision matrices'!$AB$14</f>
        <v>0.1</v>
      </c>
      <c r="AX202" s="5">
        <f>'Subdecision matrices'!$AB$15</f>
        <v>0.15</v>
      </c>
      <c r="AY202" s="5">
        <f>'Subdecision matrices'!$AB$16</f>
        <v>0.1</v>
      </c>
      <c r="AZ202" s="3">
        <f aca="true" t="shared" si="516" ref="AZ202">SUM(L202:AY202)</f>
        <v>4</v>
      </c>
      <c r="BA202" s="3"/>
      <c r="BB202" s="114"/>
      <c r="BC202" s="114"/>
      <c r="BD202" s="114"/>
      <c r="BE202" s="114"/>
      <c r="BF202" s="114"/>
    </row>
    <row r="203" spans="1:58" ht="15">
      <c r="A203" s="94">
        <v>99</v>
      </c>
      <c r="B203" s="30">
        <f>_xlfn.IFERROR(VLOOKUP(Prioritization!G110,'Subdecision matrices'!$B$7:$C$8,2,TRUE),0)</f>
        <v>0</v>
      </c>
      <c r="C203" s="30">
        <f>_xlfn.IFERROR(VLOOKUP(Prioritization!G110,'Subdecision matrices'!$B$7:$D$8,3,TRUE),0)</f>
        <v>0</v>
      </c>
      <c r="D203" s="30">
        <f>_xlfn.IFERROR(VLOOKUP(Prioritization!G110,'Subdecision matrices'!$B$7:$E$8,4,TRUE),0)</f>
        <v>0</v>
      </c>
      <c r="E203" s="30">
        <f>_xlfn.IFERROR(VLOOKUP(Prioritization!G110,'Subdecision matrices'!$B$7:$F$8,5,TRUE),0)</f>
        <v>0</v>
      </c>
      <c r="F203" s="30">
        <f>_xlfn.IFERROR(VLOOKUP(Prioritization!G110,'Subdecision matrices'!$B$7:$G$8,6,TRUE),0)</f>
        <v>0</v>
      </c>
      <c r="G203" s="30">
        <f>VLOOKUP(Prioritization!H110,'Subdecision matrices'!$B$12:$C$19,2,TRUE)</f>
        <v>0</v>
      </c>
      <c r="H203" s="30">
        <f>VLOOKUP(Prioritization!H110,'Subdecision matrices'!$B$12:$D$19,3,TRUE)</f>
        <v>0</v>
      </c>
      <c r="I203" s="30">
        <f>VLOOKUP(Prioritization!H110,'Subdecision matrices'!$B$12:$E$19,4,TRUE)</f>
        <v>0</v>
      </c>
      <c r="J203" s="30">
        <f>VLOOKUP(Prioritization!H110,'Subdecision matrices'!$B$12:$F$19,5,TRUE)</f>
        <v>0</v>
      </c>
      <c r="K203" s="30">
        <f>VLOOKUP(Prioritization!H110,'Subdecision matrices'!$B$12:$G$19,6,TRUE)</f>
        <v>0</v>
      </c>
      <c r="L203" s="2">
        <f>_xlfn.IFERROR(INDEX('Subdecision matrices'!$C$23:$G$27,MATCH(Prioritization!I110,'Subdecision matrices'!$B$23:$B$27,0),MATCH('CalcEng 2'!$L$6,'Subdecision matrices'!$C$22:$G$22,0)),0)</f>
        <v>0</v>
      </c>
      <c r="M203" s="2">
        <f>_xlfn.IFERROR(INDEX('Subdecision matrices'!$C$23:$G$27,MATCH(Prioritization!I110,'Subdecision matrices'!$B$23:$B$27,0),MATCH('CalcEng 2'!$M$6,'Subdecision matrices'!$C$30:$G$30,0)),0)</f>
        <v>0</v>
      </c>
      <c r="N203" s="2">
        <f>_xlfn.IFERROR(INDEX('Subdecision matrices'!$C$23:$G$27,MATCH(Prioritization!I110,'Subdecision matrices'!$B$23:$B$27,0),MATCH('CalcEng 2'!$N$6,'Subdecision matrices'!$C$22:$G$22,0)),0)</f>
        <v>0</v>
      </c>
      <c r="O203" s="2">
        <f>_xlfn.IFERROR(INDEX('Subdecision matrices'!$C$23:$G$27,MATCH(Prioritization!I110,'Subdecision matrices'!$B$23:$B$27,0),MATCH('CalcEng 2'!$O$6,'Subdecision matrices'!$C$22:$G$22,0)),0)</f>
        <v>0</v>
      </c>
      <c r="P203" s="2">
        <f>_xlfn.IFERROR(INDEX('Subdecision matrices'!$C$23:$G$27,MATCH(Prioritization!I110,'Subdecision matrices'!$B$23:$B$27,0),MATCH('CalcEng 2'!$P$6,'Subdecision matrices'!$C$22:$G$22,0)),0)</f>
        <v>0</v>
      </c>
      <c r="Q203" s="2">
        <f>_xlfn.IFERROR(INDEX('Subdecision matrices'!$C$31:$G$33,MATCH(Prioritization!J110,'Subdecision matrices'!$B$31:$B$33,0),MATCH('CalcEng 2'!$Q$6,'Subdecision matrices'!$C$30:$G$30,0)),0)</f>
        <v>0</v>
      </c>
      <c r="R203" s="2">
        <f>_xlfn.IFERROR(INDEX('Subdecision matrices'!$C$31:$G$33,MATCH(Prioritization!J110,'Subdecision matrices'!$B$31:$B$33,0),MATCH('CalcEng 2'!$R$6,'Subdecision matrices'!$C$30:$G$30,0)),0)</f>
        <v>0</v>
      </c>
      <c r="S203" s="2">
        <f>_xlfn.IFERROR(INDEX('Subdecision matrices'!$C$31:$G$33,MATCH(Prioritization!J110,'Subdecision matrices'!$B$31:$B$33,0),MATCH('CalcEng 2'!$S$6,'Subdecision matrices'!$C$30:$G$30,0)),0)</f>
        <v>0</v>
      </c>
      <c r="T203" s="2">
        <f>_xlfn.IFERROR(INDEX('Subdecision matrices'!$C$31:$G$33,MATCH(Prioritization!J110,'Subdecision matrices'!$B$31:$B$33,0),MATCH('CalcEng 2'!$T$6,'Subdecision matrices'!$C$30:$G$30,0)),0)</f>
        <v>0</v>
      </c>
      <c r="U203" s="2">
        <f>_xlfn.IFERROR(INDEX('Subdecision matrices'!$C$31:$G$33,MATCH(Prioritization!J110,'Subdecision matrices'!$B$31:$B$33,0),MATCH('CalcEng 2'!$U$6,'Subdecision matrices'!$C$30:$G$30,0)),0)</f>
        <v>0</v>
      </c>
      <c r="V203" s="2">
        <f>_xlfn.IFERROR(VLOOKUP(Prioritization!K110,'Subdecision matrices'!$A$37:$C$41,3,TRUE),0)</f>
        <v>0</v>
      </c>
      <c r="W203" s="2">
        <f>_xlfn.IFERROR(VLOOKUP(Prioritization!K110,'Subdecision matrices'!$A$37:$D$41,4),0)</f>
        <v>0</v>
      </c>
      <c r="X203" s="2">
        <f>_xlfn.IFERROR(VLOOKUP(Prioritization!K110,'Subdecision matrices'!$A$37:$E$41,5),0)</f>
        <v>0</v>
      </c>
      <c r="Y203" s="2">
        <f>_xlfn.IFERROR(VLOOKUP(Prioritization!K110,'Subdecision matrices'!$A$37:$F$41,6),0)</f>
        <v>0</v>
      </c>
      <c r="Z203" s="2">
        <f>_xlfn.IFERROR(VLOOKUP(Prioritization!K110,'Subdecision matrices'!$A$37:$G$41,7),0)</f>
        <v>0</v>
      </c>
      <c r="AA203" s="2">
        <f>_xlfn.IFERROR(INDEX('Subdecision matrices'!$K$8:$O$11,MATCH(Prioritization!L110,'Subdecision matrices'!$J$8:$J$11,0),MATCH('CalcEng 2'!$AA$6,'Subdecision matrices'!$K$7:$O$7,0)),0)</f>
        <v>0</v>
      </c>
      <c r="AB203" s="2">
        <f>_xlfn.IFERROR(INDEX('Subdecision matrices'!$K$8:$O$11,MATCH(Prioritization!L110,'Subdecision matrices'!$J$8:$J$11,0),MATCH('CalcEng 2'!$AB$6,'Subdecision matrices'!$K$7:$O$7,0)),0)</f>
        <v>0</v>
      </c>
      <c r="AC203" s="2">
        <f>_xlfn.IFERROR(INDEX('Subdecision matrices'!$K$8:$O$11,MATCH(Prioritization!L110,'Subdecision matrices'!$J$8:$J$11,0),MATCH('CalcEng 2'!$AC$6,'Subdecision matrices'!$K$7:$O$7,0)),0)</f>
        <v>0</v>
      </c>
      <c r="AD203" s="2">
        <f>_xlfn.IFERROR(INDEX('Subdecision matrices'!$K$8:$O$11,MATCH(Prioritization!L110,'Subdecision matrices'!$J$8:$J$11,0),MATCH('CalcEng 2'!$AD$6,'Subdecision matrices'!$K$7:$O$7,0)),0)</f>
        <v>0</v>
      </c>
      <c r="AE203" s="2">
        <f>_xlfn.IFERROR(INDEX('Subdecision matrices'!$K$8:$O$11,MATCH(Prioritization!L110,'Subdecision matrices'!$J$8:$J$11,0),MATCH('CalcEng 2'!$AE$6,'Subdecision matrices'!$K$7:$O$7,0)),0)</f>
        <v>0</v>
      </c>
      <c r="AF203" s="2">
        <f>_xlfn.IFERROR(VLOOKUP(Prioritization!M110,'Subdecision matrices'!$I$15:$K$17,3,TRUE),0)</f>
        <v>0</v>
      </c>
      <c r="AG203" s="2">
        <f>_xlfn.IFERROR(VLOOKUP(Prioritization!M110,'Subdecision matrices'!$I$15:$L$17,4,TRUE),0)</f>
        <v>0</v>
      </c>
      <c r="AH203" s="2">
        <f>_xlfn.IFERROR(VLOOKUP(Prioritization!M110,'Subdecision matrices'!$I$15:$M$17,5,TRUE),0)</f>
        <v>0</v>
      </c>
      <c r="AI203" s="2">
        <f>_xlfn.IFERROR(VLOOKUP(Prioritization!M110,'Subdecision matrices'!$I$15:$N$17,6,TRUE),0)</f>
        <v>0</v>
      </c>
      <c r="AJ203" s="2">
        <f>_xlfn.IFERROR(VLOOKUP(Prioritization!M110,'Subdecision matrices'!$I$15:$O$17,7,TRUE),0)</f>
        <v>0</v>
      </c>
      <c r="AK203" s="2">
        <f>_xlfn.IFERROR(INDEX('Subdecision matrices'!$K$22:$O$24,MATCH(Prioritization!N110,'Subdecision matrices'!$J$22:$J$24,0),MATCH($AK$6,'Subdecision matrices'!$K$21:$O$21,0)),0)</f>
        <v>0</v>
      </c>
      <c r="AL203" s="2">
        <f>_xlfn.IFERROR(INDEX('Subdecision matrices'!$K$22:$O$24,MATCH(Prioritization!N110,'Subdecision matrices'!$J$22:$J$24,0),MATCH($AL$6,'Subdecision matrices'!$K$21:$O$21,0)),0)</f>
        <v>0</v>
      </c>
      <c r="AM203" s="2">
        <f>_xlfn.IFERROR(INDEX('Subdecision matrices'!$K$22:$O$24,MATCH(Prioritization!N110,'Subdecision matrices'!$J$22:$J$24,0),MATCH($AM$6,'Subdecision matrices'!$K$21:$O$21,0)),0)</f>
        <v>0</v>
      </c>
      <c r="AN203" s="2">
        <f>_xlfn.IFERROR(INDEX('Subdecision matrices'!$K$22:$O$24,MATCH(Prioritization!N110,'Subdecision matrices'!$J$22:$J$24,0),MATCH($AN$6,'Subdecision matrices'!$K$21:$O$21,0)),0)</f>
        <v>0</v>
      </c>
      <c r="AO203" s="2">
        <f>_xlfn.IFERROR(INDEX('Subdecision matrices'!$K$22:$O$24,MATCH(Prioritization!N110,'Subdecision matrices'!$J$22:$J$24,0),MATCH($AO$6,'Subdecision matrices'!$K$21:$O$21,0)),0)</f>
        <v>0</v>
      </c>
      <c r="AP203" s="2">
        <f>_xlfn.IFERROR(INDEX('Subdecision matrices'!$K$27:$O$30,MATCH(Prioritization!O110,'Subdecision matrices'!$J$27:$J$30,0),MATCH('CalcEng 2'!$AP$6,'Subdecision matrices'!$K$27:$O$27,0)),0)</f>
        <v>0</v>
      </c>
      <c r="AQ203" s="2">
        <f>_xlfn.IFERROR(INDEX('Subdecision matrices'!$K$27:$O$30,MATCH(Prioritization!O110,'Subdecision matrices'!$J$27:$J$30,0),MATCH('CalcEng 2'!$AQ$6,'Subdecision matrices'!$K$27:$O$27,0)),0)</f>
        <v>0</v>
      </c>
      <c r="AR203" s="2">
        <f>_xlfn.IFERROR(INDEX('Subdecision matrices'!$K$27:$O$30,MATCH(Prioritization!O110,'Subdecision matrices'!$J$27:$J$30,0),MATCH('CalcEng 2'!$AR$6,'Subdecision matrices'!$K$27:$O$27,0)),0)</f>
        <v>0</v>
      </c>
      <c r="AS203" s="2">
        <f>_xlfn.IFERROR(INDEX('Subdecision matrices'!$K$27:$O$30,MATCH(Prioritization!O110,'Subdecision matrices'!$J$27:$J$30,0),MATCH('CalcEng 2'!$AS$6,'Subdecision matrices'!$K$27:$O$27,0)),0)</f>
        <v>0</v>
      </c>
      <c r="AT203" s="2">
        <f>_xlfn.IFERROR(INDEX('Subdecision matrices'!$K$27:$O$30,MATCH(Prioritization!O110,'Subdecision matrices'!$J$27:$J$30,0),MATCH('CalcEng 2'!$AT$6,'Subdecision matrices'!$K$27:$O$27,0)),0)</f>
        <v>0</v>
      </c>
      <c r="AU203" s="2">
        <f>_xlfn.IFERROR(INDEX('Subdecision matrices'!$K$34:$O$36,MATCH(Prioritization!P110,'Subdecision matrices'!$J$34:$J$36,0),MATCH('CalcEng 2'!$AU$6,'Subdecision matrices'!$K$33:$O$33,0)),0)</f>
        <v>0</v>
      </c>
      <c r="AV203" s="2">
        <f>_xlfn.IFERROR(INDEX('Subdecision matrices'!$K$34:$O$36,MATCH(Prioritization!P110,'Subdecision matrices'!$J$34:$J$36,0),MATCH('CalcEng 2'!$AV$6,'Subdecision matrices'!$K$33:$O$33,0)),0)</f>
        <v>0</v>
      </c>
      <c r="AW203" s="2">
        <f>_xlfn.IFERROR(INDEX('Subdecision matrices'!$K$34:$O$36,MATCH(Prioritization!P110,'Subdecision matrices'!$J$34:$J$36,0),MATCH('CalcEng 2'!$AW$6,'Subdecision matrices'!$K$33:$O$33,0)),0)</f>
        <v>0</v>
      </c>
      <c r="AX203" s="2">
        <f>_xlfn.IFERROR(INDEX('Subdecision matrices'!$K$34:$O$36,MATCH(Prioritization!P110,'Subdecision matrices'!$J$34:$J$36,0),MATCH('CalcEng 2'!$AX$6,'Subdecision matrices'!$K$33:$O$33,0)),0)</f>
        <v>0</v>
      </c>
      <c r="AY203" s="2">
        <f>_xlfn.IFERROR(INDEX('Subdecision matrices'!$K$34:$O$36,MATCH(Prioritization!P110,'Subdecision matrices'!$J$34:$J$36,0),MATCH('CalcEng 2'!$AY$6,'Subdecision matrices'!$K$33:$O$33,0)),0)</f>
        <v>0</v>
      </c>
      <c r="AZ203" s="2"/>
      <c r="BA203" s="2"/>
      <c r="BB203" s="110">
        <f>((B203*B204)+(G203*G204)+(L203*L204)+(Q203*Q204)+(V203*V204)+(AA203*AA204)+(AF204*AF203)+(AK203*AK204)+(AP203*AP204)+(AU203*AU204))*10</f>
        <v>0</v>
      </c>
      <c r="BC203" s="110">
        <f aca="true" t="shared" si="517" ref="BC203">((C203*C204)+(H203*H204)+(M203*M204)+(R203*R204)+(W203*W204)+(AB203*AB204)+(AG204*AG203)+(AL203*AL204)+(AQ203*AQ204)+(AV203*AV204))*10</f>
        <v>0</v>
      </c>
      <c r="BD203" s="110">
        <f aca="true" t="shared" si="518" ref="BD203">((D203*D204)+(I203*I204)+(N203*N204)+(S203*S204)+(X203*X204)+(AC203*AC204)+(AH204*AH203)+(AM203*AM204)+(AR203*AR204)+(AW203*AW204))*10</f>
        <v>0</v>
      </c>
      <c r="BE203" s="110">
        <f aca="true" t="shared" si="519" ref="BE203">((E203*E204)+(J203*J204)+(O203*O204)+(T203*T204)+(Y203*Y204)+(AD203*AD204)+(AI204*AI203)+(AN203*AN204)+(AS203*AS204)+(AX203*AX204))*10</f>
        <v>0</v>
      </c>
      <c r="BF203" s="110">
        <f aca="true" t="shared" si="520" ref="BF203">((F203*F204)+(K203*K204)+(P203*P204)+(U203*U204)+(Z203*Z204)+(AE203*AE204)+(AJ204*AJ203)+(AO203*AO204)+(AT203*AT204)+(AY203*AY204))*10</f>
        <v>0</v>
      </c>
    </row>
    <row r="204" spans="1:58" ht="15.75" thickBot="1">
      <c r="A204" s="94"/>
      <c r="B204" s="5">
        <f>'Subdecision matrices'!$S$12</f>
        <v>0.1</v>
      </c>
      <c r="C204" s="5">
        <f>'Subdecision matrices'!$S$13</f>
        <v>0.1</v>
      </c>
      <c r="D204" s="5">
        <f>'Subdecision matrices'!$S$14</f>
        <v>0.1</v>
      </c>
      <c r="E204" s="5">
        <f>'Subdecision matrices'!$S$15</f>
        <v>0.1</v>
      </c>
      <c r="F204" s="5">
        <f>'Subdecision matrices'!$S$16</f>
        <v>0.1</v>
      </c>
      <c r="G204" s="5">
        <f>'Subdecision matrices'!$T$12</f>
        <v>0.1</v>
      </c>
      <c r="H204" s="5">
        <f>'Subdecision matrices'!$T$13</f>
        <v>0.1</v>
      </c>
      <c r="I204" s="5">
        <f>'Subdecision matrices'!$T$14</f>
        <v>0.1</v>
      </c>
      <c r="J204" s="5">
        <f>'Subdecision matrices'!$T$15</f>
        <v>0.1</v>
      </c>
      <c r="K204" s="5">
        <f>'Subdecision matrices'!$T$16</f>
        <v>0.1</v>
      </c>
      <c r="L204" s="5">
        <f>'Subdecision matrices'!$U$12</f>
        <v>0.05</v>
      </c>
      <c r="M204" s="5">
        <f>'Subdecision matrices'!$U$13</f>
        <v>0.05</v>
      </c>
      <c r="N204" s="5">
        <f>'Subdecision matrices'!$U$14</f>
        <v>0.05</v>
      </c>
      <c r="O204" s="5">
        <f>'Subdecision matrices'!$U$15</f>
        <v>0.05</v>
      </c>
      <c r="P204" s="5">
        <f>'Subdecision matrices'!$U$16</f>
        <v>0.05</v>
      </c>
      <c r="Q204" s="5">
        <f>'Subdecision matrices'!$V$12</f>
        <v>0.1</v>
      </c>
      <c r="R204" s="5">
        <f>'Subdecision matrices'!$V$13</f>
        <v>0.1</v>
      </c>
      <c r="S204" s="5">
        <f>'Subdecision matrices'!$V$14</f>
        <v>0.1</v>
      </c>
      <c r="T204" s="5">
        <f>'Subdecision matrices'!$V$15</f>
        <v>0.1</v>
      </c>
      <c r="U204" s="5">
        <f>'Subdecision matrices'!$V$16</f>
        <v>0.1</v>
      </c>
      <c r="V204" s="5">
        <f>'Subdecision matrices'!$W$12</f>
        <v>0.1</v>
      </c>
      <c r="W204" s="5">
        <f>'Subdecision matrices'!$W$13</f>
        <v>0.1</v>
      </c>
      <c r="X204" s="5">
        <f>'Subdecision matrices'!$W$14</f>
        <v>0.1</v>
      </c>
      <c r="Y204" s="5">
        <f>'Subdecision matrices'!$W$15</f>
        <v>0.1</v>
      </c>
      <c r="Z204" s="5">
        <f>'Subdecision matrices'!$W$16</f>
        <v>0.1</v>
      </c>
      <c r="AA204" s="5">
        <f>'Subdecision matrices'!$X$12</f>
        <v>0.05</v>
      </c>
      <c r="AB204" s="5">
        <f>'Subdecision matrices'!$X$13</f>
        <v>0.1</v>
      </c>
      <c r="AC204" s="5">
        <f>'Subdecision matrices'!$X$14</f>
        <v>0.1</v>
      </c>
      <c r="AD204" s="5">
        <f>'Subdecision matrices'!$X$15</f>
        <v>0.1</v>
      </c>
      <c r="AE204" s="5">
        <f>'Subdecision matrices'!$X$16</f>
        <v>0.1</v>
      </c>
      <c r="AF204" s="5">
        <f>'Subdecision matrices'!$Y$12</f>
        <v>0.1</v>
      </c>
      <c r="AG204" s="5">
        <f>'Subdecision matrices'!$Y$13</f>
        <v>0.1</v>
      </c>
      <c r="AH204" s="5">
        <f>'Subdecision matrices'!$Y$14</f>
        <v>0.1</v>
      </c>
      <c r="AI204" s="5">
        <f>'Subdecision matrices'!$Y$15</f>
        <v>0.05</v>
      </c>
      <c r="AJ204" s="5">
        <f>'Subdecision matrices'!$Y$16</f>
        <v>0.05</v>
      </c>
      <c r="AK204" s="5">
        <f>'Subdecision matrices'!$Z$12</f>
        <v>0.15</v>
      </c>
      <c r="AL204" s="5">
        <f>'Subdecision matrices'!$Z$13</f>
        <v>0.15</v>
      </c>
      <c r="AM204" s="5">
        <f>'Subdecision matrices'!$Z$14</f>
        <v>0.15</v>
      </c>
      <c r="AN204" s="5">
        <f>'Subdecision matrices'!$Z$15</f>
        <v>0.15</v>
      </c>
      <c r="AO204" s="5">
        <f>'Subdecision matrices'!$Z$16</f>
        <v>0.15</v>
      </c>
      <c r="AP204" s="5">
        <f>'Subdecision matrices'!$AA$12</f>
        <v>0.1</v>
      </c>
      <c r="AQ204" s="5">
        <f>'Subdecision matrices'!$AA$13</f>
        <v>0.1</v>
      </c>
      <c r="AR204" s="5">
        <f>'Subdecision matrices'!$AA$14</f>
        <v>0.1</v>
      </c>
      <c r="AS204" s="5">
        <f>'Subdecision matrices'!$AA$15</f>
        <v>0.1</v>
      </c>
      <c r="AT204" s="5">
        <f>'Subdecision matrices'!$AA$16</f>
        <v>0.15</v>
      </c>
      <c r="AU204" s="5">
        <f>'Subdecision matrices'!$AB$12</f>
        <v>0.15</v>
      </c>
      <c r="AV204" s="5">
        <f>'Subdecision matrices'!$AB$13</f>
        <v>0.1</v>
      </c>
      <c r="AW204" s="5">
        <f>'Subdecision matrices'!$AB$14</f>
        <v>0.1</v>
      </c>
      <c r="AX204" s="5">
        <f>'Subdecision matrices'!$AB$15</f>
        <v>0.15</v>
      </c>
      <c r="AY204" s="5">
        <f>'Subdecision matrices'!$AB$16</f>
        <v>0.1</v>
      </c>
      <c r="AZ204" s="3">
        <f aca="true" t="shared" si="521" ref="AZ204">SUM(L204:AY204)</f>
        <v>4</v>
      </c>
      <c r="BA204" s="3"/>
      <c r="BB204" s="114"/>
      <c r="BC204" s="114"/>
      <c r="BD204" s="114"/>
      <c r="BE204" s="114"/>
      <c r="BF204" s="114"/>
    </row>
    <row r="205" spans="1:58" ht="15">
      <c r="A205" s="94">
        <v>100</v>
      </c>
      <c r="B205" s="30">
        <f>_xlfn.IFERROR(VLOOKUP(Prioritization!G111,'Subdecision matrices'!$B$7:$C$8,2,TRUE),0)</f>
        <v>0</v>
      </c>
      <c r="C205" s="30">
        <f>_xlfn.IFERROR(VLOOKUP(Prioritization!G111,'Subdecision matrices'!$B$7:$D$8,3,TRUE),0)</f>
        <v>0</v>
      </c>
      <c r="D205" s="30">
        <f>_xlfn.IFERROR(VLOOKUP(Prioritization!G111,'Subdecision matrices'!$B$7:$E$8,4,TRUE),0)</f>
        <v>0</v>
      </c>
      <c r="E205" s="30">
        <f>_xlfn.IFERROR(VLOOKUP(Prioritization!G111,'Subdecision matrices'!$B$7:$F$8,5,TRUE),0)</f>
        <v>0</v>
      </c>
      <c r="F205" s="30">
        <f>_xlfn.IFERROR(VLOOKUP(Prioritization!G111,'Subdecision matrices'!$B$7:$G$8,6,TRUE),0)</f>
        <v>0</v>
      </c>
      <c r="G205" s="30">
        <f>VLOOKUP(Prioritization!H111,'Subdecision matrices'!$B$12:$C$19,2,TRUE)</f>
        <v>0</v>
      </c>
      <c r="H205" s="30">
        <f>VLOOKUP(Prioritization!H111,'Subdecision matrices'!$B$12:$D$19,3,TRUE)</f>
        <v>0</v>
      </c>
      <c r="I205" s="30">
        <f>VLOOKUP(Prioritization!H111,'Subdecision matrices'!$B$12:$E$19,4,TRUE)</f>
        <v>0</v>
      </c>
      <c r="J205" s="30">
        <f>VLOOKUP(Prioritization!H111,'Subdecision matrices'!$B$12:$F$19,5,TRUE)</f>
        <v>0</v>
      </c>
      <c r="K205" s="30">
        <f>VLOOKUP(Prioritization!H111,'Subdecision matrices'!$B$12:$G$19,6,TRUE)</f>
        <v>0</v>
      </c>
      <c r="L205" s="2">
        <f>_xlfn.IFERROR(INDEX('Subdecision matrices'!$C$23:$G$27,MATCH(Prioritization!I111,'Subdecision matrices'!$B$23:$B$27,0),MATCH('CalcEng 2'!$L$6,'Subdecision matrices'!$C$22:$G$22,0)),0)</f>
        <v>0</v>
      </c>
      <c r="M205" s="2">
        <f>_xlfn.IFERROR(INDEX('Subdecision matrices'!$C$23:$G$27,MATCH(Prioritization!I111,'Subdecision matrices'!$B$23:$B$27,0),MATCH('CalcEng 2'!$M$6,'Subdecision matrices'!$C$30:$G$30,0)),0)</f>
        <v>0</v>
      </c>
      <c r="N205" s="2">
        <f>_xlfn.IFERROR(INDEX('Subdecision matrices'!$C$23:$G$27,MATCH(Prioritization!I111,'Subdecision matrices'!$B$23:$B$27,0),MATCH('CalcEng 2'!$N$6,'Subdecision matrices'!$C$22:$G$22,0)),0)</f>
        <v>0</v>
      </c>
      <c r="O205" s="2">
        <f>_xlfn.IFERROR(INDEX('Subdecision matrices'!$C$23:$G$27,MATCH(Prioritization!I111,'Subdecision matrices'!$B$23:$B$27,0),MATCH('CalcEng 2'!$O$6,'Subdecision matrices'!$C$22:$G$22,0)),0)</f>
        <v>0</v>
      </c>
      <c r="P205" s="2">
        <f>_xlfn.IFERROR(INDEX('Subdecision matrices'!$C$23:$G$27,MATCH(Prioritization!I111,'Subdecision matrices'!$B$23:$B$27,0),MATCH('CalcEng 2'!$P$6,'Subdecision matrices'!$C$22:$G$22,0)),0)</f>
        <v>0</v>
      </c>
      <c r="Q205" s="2">
        <f>_xlfn.IFERROR(INDEX('Subdecision matrices'!$C$31:$G$33,MATCH(Prioritization!J111,'Subdecision matrices'!$B$31:$B$33,0),MATCH('CalcEng 2'!$Q$6,'Subdecision matrices'!$C$30:$G$30,0)),0)</f>
        <v>0</v>
      </c>
      <c r="R205" s="2">
        <f>_xlfn.IFERROR(INDEX('Subdecision matrices'!$C$31:$G$33,MATCH(Prioritization!J111,'Subdecision matrices'!$B$31:$B$33,0),MATCH('CalcEng 2'!$R$6,'Subdecision matrices'!$C$30:$G$30,0)),0)</f>
        <v>0</v>
      </c>
      <c r="S205" s="2">
        <f>_xlfn.IFERROR(INDEX('Subdecision matrices'!$C$31:$G$33,MATCH(Prioritization!J111,'Subdecision matrices'!$B$31:$B$33,0),MATCH('CalcEng 2'!$S$6,'Subdecision matrices'!$C$30:$G$30,0)),0)</f>
        <v>0</v>
      </c>
      <c r="T205" s="2">
        <f>_xlfn.IFERROR(INDEX('Subdecision matrices'!$C$31:$G$33,MATCH(Prioritization!J111,'Subdecision matrices'!$B$31:$B$33,0),MATCH('CalcEng 2'!$T$6,'Subdecision matrices'!$C$30:$G$30,0)),0)</f>
        <v>0</v>
      </c>
      <c r="U205" s="2">
        <f>_xlfn.IFERROR(INDEX('Subdecision matrices'!$C$31:$G$33,MATCH(Prioritization!J111,'Subdecision matrices'!$B$31:$B$33,0),MATCH('CalcEng 2'!$U$6,'Subdecision matrices'!$C$30:$G$30,0)),0)</f>
        <v>0</v>
      </c>
      <c r="V205" s="2">
        <f>_xlfn.IFERROR(VLOOKUP(Prioritization!K111,'Subdecision matrices'!$A$37:$C$41,3,TRUE),0)</f>
        <v>0</v>
      </c>
      <c r="W205" s="2">
        <f>_xlfn.IFERROR(VLOOKUP(Prioritization!K111,'Subdecision matrices'!$A$37:$D$41,4),0)</f>
        <v>0</v>
      </c>
      <c r="X205" s="2">
        <f>_xlfn.IFERROR(VLOOKUP(Prioritization!K111,'Subdecision matrices'!$A$37:$E$41,5),0)</f>
        <v>0</v>
      </c>
      <c r="Y205" s="2">
        <f>_xlfn.IFERROR(VLOOKUP(Prioritization!K111,'Subdecision matrices'!$A$37:$F$41,6),0)</f>
        <v>0</v>
      </c>
      <c r="Z205" s="2">
        <f>_xlfn.IFERROR(VLOOKUP(Prioritization!K111,'Subdecision matrices'!$A$37:$G$41,7),0)</f>
        <v>0</v>
      </c>
      <c r="AA205" s="2">
        <f>_xlfn.IFERROR(INDEX('Subdecision matrices'!$K$8:$O$11,MATCH(Prioritization!L111,'Subdecision matrices'!$J$8:$J$11,0),MATCH('CalcEng 2'!$AA$6,'Subdecision matrices'!$K$7:$O$7,0)),0)</f>
        <v>0</v>
      </c>
      <c r="AB205" s="2">
        <f>_xlfn.IFERROR(INDEX('Subdecision matrices'!$K$8:$O$11,MATCH(Prioritization!L111,'Subdecision matrices'!$J$8:$J$11,0),MATCH('CalcEng 2'!$AB$6,'Subdecision matrices'!$K$7:$O$7,0)),0)</f>
        <v>0</v>
      </c>
      <c r="AC205" s="2">
        <f>_xlfn.IFERROR(INDEX('Subdecision matrices'!$K$8:$O$11,MATCH(Prioritization!L111,'Subdecision matrices'!$J$8:$J$11,0),MATCH('CalcEng 2'!$AC$6,'Subdecision matrices'!$K$7:$O$7,0)),0)</f>
        <v>0</v>
      </c>
      <c r="AD205" s="2">
        <f>_xlfn.IFERROR(INDEX('Subdecision matrices'!$K$8:$O$11,MATCH(Prioritization!L111,'Subdecision matrices'!$J$8:$J$11,0),MATCH('CalcEng 2'!$AD$6,'Subdecision matrices'!$K$7:$O$7,0)),0)</f>
        <v>0</v>
      </c>
      <c r="AE205" s="2">
        <f>_xlfn.IFERROR(INDEX('Subdecision matrices'!$K$8:$O$11,MATCH(Prioritization!L111,'Subdecision matrices'!$J$8:$J$11,0),MATCH('CalcEng 2'!$AE$6,'Subdecision matrices'!$K$7:$O$7,0)),0)</f>
        <v>0</v>
      </c>
      <c r="AF205" s="2">
        <f>_xlfn.IFERROR(VLOOKUP(Prioritization!M111,'Subdecision matrices'!$I$15:$K$17,3,TRUE),0)</f>
        <v>0</v>
      </c>
      <c r="AG205" s="2">
        <f>_xlfn.IFERROR(VLOOKUP(Prioritization!M111,'Subdecision matrices'!$I$15:$L$17,4,TRUE),0)</f>
        <v>0</v>
      </c>
      <c r="AH205" s="2">
        <f>_xlfn.IFERROR(VLOOKUP(Prioritization!M111,'Subdecision matrices'!$I$15:$M$17,5,TRUE),0)</f>
        <v>0</v>
      </c>
      <c r="AI205" s="2">
        <f>_xlfn.IFERROR(VLOOKUP(Prioritization!M111,'Subdecision matrices'!$I$15:$N$17,6,TRUE),0)</f>
        <v>0</v>
      </c>
      <c r="AJ205" s="2">
        <f>_xlfn.IFERROR(VLOOKUP(Prioritization!M111,'Subdecision matrices'!$I$15:$O$17,7,TRUE),0)</f>
        <v>0</v>
      </c>
      <c r="AK205" s="2">
        <f>_xlfn.IFERROR(INDEX('Subdecision matrices'!$K$22:$O$24,MATCH(Prioritization!N111,'Subdecision matrices'!$J$22:$J$24,0),MATCH($AK$6,'Subdecision matrices'!$K$21:$O$21,0)),0)</f>
        <v>0</v>
      </c>
      <c r="AL205" s="2">
        <f>_xlfn.IFERROR(INDEX('Subdecision matrices'!$K$22:$O$24,MATCH(Prioritization!N111,'Subdecision matrices'!$J$22:$J$24,0),MATCH($AL$6,'Subdecision matrices'!$K$21:$O$21,0)),0)</f>
        <v>0</v>
      </c>
      <c r="AM205" s="2">
        <f>_xlfn.IFERROR(INDEX('Subdecision matrices'!$K$22:$O$24,MATCH(Prioritization!N111,'Subdecision matrices'!$J$22:$J$24,0),MATCH($AM$6,'Subdecision matrices'!$K$21:$O$21,0)),0)</f>
        <v>0</v>
      </c>
      <c r="AN205" s="2">
        <f>_xlfn.IFERROR(INDEX('Subdecision matrices'!$K$22:$O$24,MATCH(Prioritization!N111,'Subdecision matrices'!$J$22:$J$24,0),MATCH($AN$6,'Subdecision matrices'!$K$21:$O$21,0)),0)</f>
        <v>0</v>
      </c>
      <c r="AO205" s="2">
        <f>_xlfn.IFERROR(INDEX('Subdecision matrices'!$K$22:$O$24,MATCH(Prioritization!N111,'Subdecision matrices'!$J$22:$J$24,0),MATCH($AO$6,'Subdecision matrices'!$K$21:$O$21,0)),0)</f>
        <v>0</v>
      </c>
      <c r="AP205" s="2">
        <f>_xlfn.IFERROR(INDEX('Subdecision matrices'!$K$27:$O$30,MATCH(Prioritization!O111,'Subdecision matrices'!$J$27:$J$30,0),MATCH('CalcEng 2'!$AP$6,'Subdecision matrices'!$K$27:$O$27,0)),0)</f>
        <v>0</v>
      </c>
      <c r="AQ205" s="2">
        <f>_xlfn.IFERROR(INDEX('Subdecision matrices'!$K$27:$O$30,MATCH(Prioritization!O111,'Subdecision matrices'!$J$27:$J$30,0),MATCH('CalcEng 2'!$AQ$6,'Subdecision matrices'!$K$27:$O$27,0)),0)</f>
        <v>0</v>
      </c>
      <c r="AR205" s="2">
        <f>_xlfn.IFERROR(INDEX('Subdecision matrices'!$K$27:$O$30,MATCH(Prioritization!O111,'Subdecision matrices'!$J$27:$J$30,0),MATCH('CalcEng 2'!$AR$6,'Subdecision matrices'!$K$27:$O$27,0)),0)</f>
        <v>0</v>
      </c>
      <c r="AS205" s="2">
        <f>_xlfn.IFERROR(INDEX('Subdecision matrices'!$K$27:$O$30,MATCH(Prioritization!O111,'Subdecision matrices'!$J$27:$J$30,0),MATCH('CalcEng 2'!$AS$6,'Subdecision matrices'!$K$27:$O$27,0)),0)</f>
        <v>0</v>
      </c>
      <c r="AT205" s="2">
        <f>_xlfn.IFERROR(INDEX('Subdecision matrices'!$K$27:$O$30,MATCH(Prioritization!O111,'Subdecision matrices'!$J$27:$J$30,0),MATCH('CalcEng 2'!$AT$6,'Subdecision matrices'!$K$27:$O$27,0)),0)</f>
        <v>0</v>
      </c>
      <c r="AU205" s="2">
        <f>_xlfn.IFERROR(INDEX('Subdecision matrices'!$K$34:$O$36,MATCH(Prioritization!P111,'Subdecision matrices'!$J$34:$J$36,0),MATCH('CalcEng 2'!$AU$6,'Subdecision matrices'!$K$33:$O$33,0)),0)</f>
        <v>0</v>
      </c>
      <c r="AV205" s="2">
        <f>_xlfn.IFERROR(INDEX('Subdecision matrices'!$K$34:$O$36,MATCH(Prioritization!P111,'Subdecision matrices'!$J$34:$J$36,0),MATCH('CalcEng 2'!$AV$6,'Subdecision matrices'!$K$33:$O$33,0)),0)</f>
        <v>0</v>
      </c>
      <c r="AW205" s="2">
        <f>_xlfn.IFERROR(INDEX('Subdecision matrices'!$K$34:$O$36,MATCH(Prioritization!P111,'Subdecision matrices'!$J$34:$J$36,0),MATCH('CalcEng 2'!$AW$6,'Subdecision matrices'!$K$33:$O$33,0)),0)</f>
        <v>0</v>
      </c>
      <c r="AX205" s="2">
        <f>_xlfn.IFERROR(INDEX('Subdecision matrices'!$K$34:$O$36,MATCH(Prioritization!P111,'Subdecision matrices'!$J$34:$J$36,0),MATCH('CalcEng 2'!$AX$6,'Subdecision matrices'!$K$33:$O$33,0)),0)</f>
        <v>0</v>
      </c>
      <c r="AY205" s="2">
        <f>_xlfn.IFERROR(INDEX('Subdecision matrices'!$K$34:$O$36,MATCH(Prioritization!P111,'Subdecision matrices'!$J$34:$J$36,0),MATCH('CalcEng 2'!$AY$6,'Subdecision matrices'!$K$33:$O$33,0)),0)</f>
        <v>0</v>
      </c>
      <c r="AZ205" s="2"/>
      <c r="BA205" s="2"/>
      <c r="BB205" s="110">
        <f>((B205*B206)+(G205*G206)+(L205*L206)+(Q205*Q206)+(V205*V206)+(AA205*AA206)+(AF206*AF205)+(AK205*AK206)+(AP205*AP206)+(AU205*AU206))*10</f>
        <v>0</v>
      </c>
      <c r="BC205" s="110">
        <f aca="true" t="shared" si="522" ref="BC205">((C205*C206)+(H205*H206)+(M205*M206)+(R205*R206)+(W205*W206)+(AB205*AB206)+(AG206*AG205)+(AL205*AL206)+(AQ205*AQ206)+(AV205*AV206))*10</f>
        <v>0</v>
      </c>
      <c r="BD205" s="110">
        <f aca="true" t="shared" si="523" ref="BD205">((D205*D206)+(I205*I206)+(N205*N206)+(S205*S206)+(X205*X206)+(AC205*AC206)+(AH206*AH205)+(AM205*AM206)+(AR205*AR206)+(AW205*AW206))*10</f>
        <v>0</v>
      </c>
      <c r="BE205" s="110">
        <f aca="true" t="shared" si="524" ref="BE205">((E205*E206)+(J205*J206)+(O205*O206)+(T205*T206)+(Y205*Y206)+(AD205*AD206)+(AI206*AI205)+(AN205*AN206)+(AS205*AS206)+(AX205*AX206))*10</f>
        <v>0</v>
      </c>
      <c r="BF205" s="110">
        <f aca="true" t="shared" si="525" ref="BF205">((F205*F206)+(K205*K206)+(P205*P206)+(U205*U206)+(Z205*Z206)+(AE205*AE206)+(AJ206*AJ205)+(AO205*AO206)+(AT205*AT206)+(AY205*AY206))*10</f>
        <v>0</v>
      </c>
    </row>
    <row r="206" spans="1:58" ht="15.75" thickBot="1">
      <c r="A206" s="94"/>
      <c r="B206" s="5">
        <f>'Subdecision matrices'!$S$12</f>
        <v>0.1</v>
      </c>
      <c r="C206" s="5">
        <f>'Subdecision matrices'!$S$13</f>
        <v>0.1</v>
      </c>
      <c r="D206" s="5">
        <f>'Subdecision matrices'!$S$14</f>
        <v>0.1</v>
      </c>
      <c r="E206" s="5">
        <f>'Subdecision matrices'!$S$15</f>
        <v>0.1</v>
      </c>
      <c r="F206" s="5">
        <f>'Subdecision matrices'!$S$16</f>
        <v>0.1</v>
      </c>
      <c r="G206" s="5">
        <f>'Subdecision matrices'!$T$12</f>
        <v>0.1</v>
      </c>
      <c r="H206" s="5">
        <f>'Subdecision matrices'!$T$13</f>
        <v>0.1</v>
      </c>
      <c r="I206" s="5">
        <f>'Subdecision matrices'!$T$14</f>
        <v>0.1</v>
      </c>
      <c r="J206" s="5">
        <f>'Subdecision matrices'!$T$15</f>
        <v>0.1</v>
      </c>
      <c r="K206" s="5">
        <f>'Subdecision matrices'!$T$16</f>
        <v>0.1</v>
      </c>
      <c r="L206" s="5">
        <f>'Subdecision matrices'!$U$12</f>
        <v>0.05</v>
      </c>
      <c r="M206" s="5">
        <f>'Subdecision matrices'!$U$13</f>
        <v>0.05</v>
      </c>
      <c r="N206" s="5">
        <f>'Subdecision matrices'!$U$14</f>
        <v>0.05</v>
      </c>
      <c r="O206" s="5">
        <f>'Subdecision matrices'!$U$15</f>
        <v>0.05</v>
      </c>
      <c r="P206" s="5">
        <f>'Subdecision matrices'!$U$16</f>
        <v>0.05</v>
      </c>
      <c r="Q206" s="5">
        <f>'Subdecision matrices'!$V$12</f>
        <v>0.1</v>
      </c>
      <c r="R206" s="5">
        <f>'Subdecision matrices'!$V$13</f>
        <v>0.1</v>
      </c>
      <c r="S206" s="5">
        <f>'Subdecision matrices'!$V$14</f>
        <v>0.1</v>
      </c>
      <c r="T206" s="5">
        <f>'Subdecision matrices'!$V$15</f>
        <v>0.1</v>
      </c>
      <c r="U206" s="5">
        <f>'Subdecision matrices'!$V$16</f>
        <v>0.1</v>
      </c>
      <c r="V206" s="5">
        <f>'Subdecision matrices'!$W$12</f>
        <v>0.1</v>
      </c>
      <c r="W206" s="5">
        <f>'Subdecision matrices'!$W$13</f>
        <v>0.1</v>
      </c>
      <c r="X206" s="5">
        <f>'Subdecision matrices'!$W$14</f>
        <v>0.1</v>
      </c>
      <c r="Y206" s="5">
        <f>'Subdecision matrices'!$W$15</f>
        <v>0.1</v>
      </c>
      <c r="Z206" s="5">
        <f>'Subdecision matrices'!$W$16</f>
        <v>0.1</v>
      </c>
      <c r="AA206" s="5">
        <f>'Subdecision matrices'!$X$12</f>
        <v>0.05</v>
      </c>
      <c r="AB206" s="5">
        <f>'Subdecision matrices'!$X$13</f>
        <v>0.1</v>
      </c>
      <c r="AC206" s="5">
        <f>'Subdecision matrices'!$X$14</f>
        <v>0.1</v>
      </c>
      <c r="AD206" s="5">
        <f>'Subdecision matrices'!$X$15</f>
        <v>0.1</v>
      </c>
      <c r="AE206" s="5">
        <f>'Subdecision matrices'!$X$16</f>
        <v>0.1</v>
      </c>
      <c r="AF206" s="5">
        <f>'Subdecision matrices'!$Y$12</f>
        <v>0.1</v>
      </c>
      <c r="AG206" s="5">
        <f>'Subdecision matrices'!$Y$13</f>
        <v>0.1</v>
      </c>
      <c r="AH206" s="5">
        <f>'Subdecision matrices'!$Y$14</f>
        <v>0.1</v>
      </c>
      <c r="AI206" s="5">
        <f>'Subdecision matrices'!$Y$15</f>
        <v>0.05</v>
      </c>
      <c r="AJ206" s="5">
        <f>'Subdecision matrices'!$Y$16</f>
        <v>0.05</v>
      </c>
      <c r="AK206" s="5">
        <f>'Subdecision matrices'!$Z$12</f>
        <v>0.15</v>
      </c>
      <c r="AL206" s="5">
        <f>'Subdecision matrices'!$Z$13</f>
        <v>0.15</v>
      </c>
      <c r="AM206" s="5">
        <f>'Subdecision matrices'!$Z$14</f>
        <v>0.15</v>
      </c>
      <c r="AN206" s="5">
        <f>'Subdecision matrices'!$Z$15</f>
        <v>0.15</v>
      </c>
      <c r="AO206" s="5">
        <f>'Subdecision matrices'!$Z$16</f>
        <v>0.15</v>
      </c>
      <c r="AP206" s="5">
        <f>'Subdecision matrices'!$AA$12</f>
        <v>0.1</v>
      </c>
      <c r="AQ206" s="5">
        <f>'Subdecision matrices'!$AA$13</f>
        <v>0.1</v>
      </c>
      <c r="AR206" s="5">
        <f>'Subdecision matrices'!$AA$14</f>
        <v>0.1</v>
      </c>
      <c r="AS206" s="5">
        <f>'Subdecision matrices'!$AA$15</f>
        <v>0.1</v>
      </c>
      <c r="AT206" s="5">
        <f>'Subdecision matrices'!$AA$16</f>
        <v>0.15</v>
      </c>
      <c r="AU206" s="5">
        <f>'Subdecision matrices'!$AB$12</f>
        <v>0.15</v>
      </c>
      <c r="AV206" s="5">
        <f>'Subdecision matrices'!$AB$13</f>
        <v>0.1</v>
      </c>
      <c r="AW206" s="5">
        <f>'Subdecision matrices'!$AB$14</f>
        <v>0.1</v>
      </c>
      <c r="AX206" s="5">
        <f>'Subdecision matrices'!$AB$15</f>
        <v>0.15</v>
      </c>
      <c r="AY206" s="5">
        <f>'Subdecision matrices'!$AB$16</f>
        <v>0.1</v>
      </c>
      <c r="AZ206" s="3">
        <f aca="true" t="shared" si="526" ref="AZ206">SUM(L206:AY206)</f>
        <v>4</v>
      </c>
      <c r="BA206" s="3"/>
      <c r="BB206" s="114"/>
      <c r="BC206" s="114"/>
      <c r="BD206" s="114"/>
      <c r="BE206" s="114"/>
      <c r="BF206" s="114"/>
    </row>
    <row r="207" spans="1:58" ht="15">
      <c r="A207" s="94">
        <v>101</v>
      </c>
      <c r="B207" s="30">
        <f>_xlfn.IFERROR(VLOOKUP(Prioritization!G112,'Subdecision matrices'!$B$7:$C$8,2,TRUE),0)</f>
        <v>0</v>
      </c>
      <c r="C207" s="30">
        <f>_xlfn.IFERROR(VLOOKUP(Prioritization!G112,'Subdecision matrices'!$B$7:$D$8,3,TRUE),0)</f>
        <v>0</v>
      </c>
      <c r="D207" s="30">
        <f>_xlfn.IFERROR(VLOOKUP(Prioritization!G112,'Subdecision matrices'!$B$7:$E$8,4,TRUE),0)</f>
        <v>0</v>
      </c>
      <c r="E207" s="30">
        <f>_xlfn.IFERROR(VLOOKUP(Prioritization!G112,'Subdecision matrices'!$B$7:$F$8,5,TRUE),0)</f>
        <v>0</v>
      </c>
      <c r="F207" s="30">
        <f>_xlfn.IFERROR(VLOOKUP(Prioritization!G112,'Subdecision matrices'!$B$7:$G$8,6,TRUE),0)</f>
        <v>0</v>
      </c>
      <c r="G207" s="30">
        <f>VLOOKUP(Prioritization!H112,'Subdecision matrices'!$B$12:$C$19,2,TRUE)</f>
        <v>0</v>
      </c>
      <c r="H207" s="30">
        <f>VLOOKUP(Prioritization!H112,'Subdecision matrices'!$B$12:$D$19,3,TRUE)</f>
        <v>0</v>
      </c>
      <c r="I207" s="30">
        <f>VLOOKUP(Prioritization!H112,'Subdecision matrices'!$B$12:$E$19,4,TRUE)</f>
        <v>0</v>
      </c>
      <c r="J207" s="30">
        <f>VLOOKUP(Prioritization!H112,'Subdecision matrices'!$B$12:$F$19,5,TRUE)</f>
        <v>0</v>
      </c>
      <c r="K207" s="30">
        <f>VLOOKUP(Prioritization!H112,'Subdecision matrices'!$B$12:$G$19,6,TRUE)</f>
        <v>0</v>
      </c>
      <c r="L207" s="2">
        <f>_xlfn.IFERROR(INDEX('Subdecision matrices'!$C$23:$G$27,MATCH(Prioritization!I112,'Subdecision matrices'!$B$23:$B$27,0),MATCH('CalcEng 2'!$L$6,'Subdecision matrices'!$C$22:$G$22,0)),0)</f>
        <v>0</v>
      </c>
      <c r="M207" s="2">
        <f>_xlfn.IFERROR(INDEX('Subdecision matrices'!$C$23:$G$27,MATCH(Prioritization!I112,'Subdecision matrices'!$B$23:$B$27,0),MATCH('CalcEng 2'!$M$6,'Subdecision matrices'!$C$30:$G$30,0)),0)</f>
        <v>0</v>
      </c>
      <c r="N207" s="2">
        <f>_xlfn.IFERROR(INDEX('Subdecision matrices'!$C$23:$G$27,MATCH(Prioritization!I112,'Subdecision matrices'!$B$23:$B$27,0),MATCH('CalcEng 2'!$N$6,'Subdecision matrices'!$C$22:$G$22,0)),0)</f>
        <v>0</v>
      </c>
      <c r="O207" s="2">
        <f>_xlfn.IFERROR(INDEX('Subdecision matrices'!$C$23:$G$27,MATCH(Prioritization!I112,'Subdecision matrices'!$B$23:$B$27,0),MATCH('CalcEng 2'!$O$6,'Subdecision matrices'!$C$22:$G$22,0)),0)</f>
        <v>0</v>
      </c>
      <c r="P207" s="2">
        <f>_xlfn.IFERROR(INDEX('Subdecision matrices'!$C$23:$G$27,MATCH(Prioritization!I112,'Subdecision matrices'!$B$23:$B$27,0),MATCH('CalcEng 2'!$P$6,'Subdecision matrices'!$C$22:$G$22,0)),0)</f>
        <v>0</v>
      </c>
      <c r="Q207" s="2">
        <f>_xlfn.IFERROR(INDEX('Subdecision matrices'!$C$31:$G$33,MATCH(Prioritization!J112,'Subdecision matrices'!$B$31:$B$33,0),MATCH('CalcEng 2'!$Q$6,'Subdecision matrices'!$C$30:$G$30,0)),0)</f>
        <v>0</v>
      </c>
      <c r="R207" s="2">
        <f>_xlfn.IFERROR(INDEX('Subdecision matrices'!$C$31:$G$33,MATCH(Prioritization!J112,'Subdecision matrices'!$B$31:$B$33,0),MATCH('CalcEng 2'!$R$6,'Subdecision matrices'!$C$30:$G$30,0)),0)</f>
        <v>0</v>
      </c>
      <c r="S207" s="2">
        <f>_xlfn.IFERROR(INDEX('Subdecision matrices'!$C$31:$G$33,MATCH(Prioritization!J112,'Subdecision matrices'!$B$31:$B$33,0),MATCH('CalcEng 2'!$S$6,'Subdecision matrices'!$C$30:$G$30,0)),0)</f>
        <v>0</v>
      </c>
      <c r="T207" s="2">
        <f>_xlfn.IFERROR(INDEX('Subdecision matrices'!$C$31:$G$33,MATCH(Prioritization!J112,'Subdecision matrices'!$B$31:$B$33,0),MATCH('CalcEng 2'!$T$6,'Subdecision matrices'!$C$30:$G$30,0)),0)</f>
        <v>0</v>
      </c>
      <c r="U207" s="2">
        <f>_xlfn.IFERROR(INDEX('Subdecision matrices'!$C$31:$G$33,MATCH(Prioritization!J112,'Subdecision matrices'!$B$31:$B$33,0),MATCH('CalcEng 2'!$U$6,'Subdecision matrices'!$C$30:$G$30,0)),0)</f>
        <v>0</v>
      </c>
      <c r="V207" s="2">
        <f>_xlfn.IFERROR(VLOOKUP(Prioritization!K112,'Subdecision matrices'!$A$37:$C$41,3,TRUE),0)</f>
        <v>0</v>
      </c>
      <c r="W207" s="2">
        <f>_xlfn.IFERROR(VLOOKUP(Prioritization!K112,'Subdecision matrices'!$A$37:$D$41,4),0)</f>
        <v>0</v>
      </c>
      <c r="X207" s="2">
        <f>_xlfn.IFERROR(VLOOKUP(Prioritization!K112,'Subdecision matrices'!$A$37:$E$41,5),0)</f>
        <v>0</v>
      </c>
      <c r="Y207" s="2">
        <f>_xlfn.IFERROR(VLOOKUP(Prioritization!K112,'Subdecision matrices'!$A$37:$F$41,6),0)</f>
        <v>0</v>
      </c>
      <c r="Z207" s="2">
        <f>_xlfn.IFERROR(VLOOKUP(Prioritization!K112,'Subdecision matrices'!$A$37:$G$41,7),0)</f>
        <v>0</v>
      </c>
      <c r="AA207" s="2">
        <f>_xlfn.IFERROR(INDEX('Subdecision matrices'!$K$8:$O$11,MATCH(Prioritization!L112,'Subdecision matrices'!$J$8:$J$11,0),MATCH('CalcEng 2'!$AA$6,'Subdecision matrices'!$K$7:$O$7,0)),0)</f>
        <v>0</v>
      </c>
      <c r="AB207" s="2">
        <f>_xlfn.IFERROR(INDEX('Subdecision matrices'!$K$8:$O$11,MATCH(Prioritization!L112,'Subdecision matrices'!$J$8:$J$11,0),MATCH('CalcEng 2'!$AB$6,'Subdecision matrices'!$K$7:$O$7,0)),0)</f>
        <v>0</v>
      </c>
      <c r="AC207" s="2">
        <f>_xlfn.IFERROR(INDEX('Subdecision matrices'!$K$8:$O$11,MATCH(Prioritization!L112,'Subdecision matrices'!$J$8:$J$11,0),MATCH('CalcEng 2'!$AC$6,'Subdecision matrices'!$K$7:$O$7,0)),0)</f>
        <v>0</v>
      </c>
      <c r="AD207" s="2">
        <f>_xlfn.IFERROR(INDEX('Subdecision matrices'!$K$8:$O$11,MATCH(Prioritization!L112,'Subdecision matrices'!$J$8:$J$11,0),MATCH('CalcEng 2'!$AD$6,'Subdecision matrices'!$K$7:$O$7,0)),0)</f>
        <v>0</v>
      </c>
      <c r="AE207" s="2">
        <f>_xlfn.IFERROR(INDEX('Subdecision matrices'!$K$8:$O$11,MATCH(Prioritization!L112,'Subdecision matrices'!$J$8:$J$11,0),MATCH('CalcEng 2'!$AE$6,'Subdecision matrices'!$K$7:$O$7,0)),0)</f>
        <v>0</v>
      </c>
      <c r="AF207" s="2">
        <f>_xlfn.IFERROR(VLOOKUP(Prioritization!M112,'Subdecision matrices'!$I$15:$K$17,3,TRUE),0)</f>
        <v>0</v>
      </c>
      <c r="AG207" s="2">
        <f>_xlfn.IFERROR(VLOOKUP(Prioritization!M112,'Subdecision matrices'!$I$15:$L$17,4,TRUE),0)</f>
        <v>0</v>
      </c>
      <c r="AH207" s="2">
        <f>_xlfn.IFERROR(VLOOKUP(Prioritization!M112,'Subdecision matrices'!$I$15:$M$17,5,TRUE),0)</f>
        <v>0</v>
      </c>
      <c r="AI207" s="2">
        <f>_xlfn.IFERROR(VLOOKUP(Prioritization!M112,'Subdecision matrices'!$I$15:$N$17,6,TRUE),0)</f>
        <v>0</v>
      </c>
      <c r="AJ207" s="2">
        <f>_xlfn.IFERROR(VLOOKUP(Prioritization!M112,'Subdecision matrices'!$I$15:$O$17,7,TRUE),0)</f>
        <v>0</v>
      </c>
      <c r="AK207" s="2">
        <f>_xlfn.IFERROR(INDEX('Subdecision matrices'!$K$22:$O$24,MATCH(Prioritization!N112,'Subdecision matrices'!$J$22:$J$24,0),MATCH($AK$6,'Subdecision matrices'!$K$21:$O$21,0)),0)</f>
        <v>0</v>
      </c>
      <c r="AL207" s="2">
        <f>_xlfn.IFERROR(INDEX('Subdecision matrices'!$K$22:$O$24,MATCH(Prioritization!N112,'Subdecision matrices'!$J$22:$J$24,0),MATCH($AL$6,'Subdecision matrices'!$K$21:$O$21,0)),0)</f>
        <v>0</v>
      </c>
      <c r="AM207" s="2">
        <f>_xlfn.IFERROR(INDEX('Subdecision matrices'!$K$22:$O$24,MATCH(Prioritization!N112,'Subdecision matrices'!$J$22:$J$24,0),MATCH($AM$6,'Subdecision matrices'!$K$21:$O$21,0)),0)</f>
        <v>0</v>
      </c>
      <c r="AN207" s="2">
        <f>_xlfn.IFERROR(INDEX('Subdecision matrices'!$K$22:$O$24,MATCH(Prioritization!N112,'Subdecision matrices'!$J$22:$J$24,0),MATCH($AN$6,'Subdecision matrices'!$K$21:$O$21,0)),0)</f>
        <v>0</v>
      </c>
      <c r="AO207" s="2">
        <f>_xlfn.IFERROR(INDEX('Subdecision matrices'!$K$22:$O$24,MATCH(Prioritization!N112,'Subdecision matrices'!$J$22:$J$24,0),MATCH($AO$6,'Subdecision matrices'!$K$21:$O$21,0)),0)</f>
        <v>0</v>
      </c>
      <c r="AP207" s="2">
        <f>_xlfn.IFERROR(INDEX('Subdecision matrices'!$K$27:$O$30,MATCH(Prioritization!O112,'Subdecision matrices'!$J$27:$J$30,0),MATCH('CalcEng 2'!$AP$6,'Subdecision matrices'!$K$27:$O$27,0)),0)</f>
        <v>0</v>
      </c>
      <c r="AQ207" s="2">
        <f>_xlfn.IFERROR(INDEX('Subdecision matrices'!$K$27:$O$30,MATCH(Prioritization!O112,'Subdecision matrices'!$J$27:$J$30,0),MATCH('CalcEng 2'!$AQ$6,'Subdecision matrices'!$K$27:$O$27,0)),0)</f>
        <v>0</v>
      </c>
      <c r="AR207" s="2">
        <f>_xlfn.IFERROR(INDEX('Subdecision matrices'!$K$27:$O$30,MATCH(Prioritization!O112,'Subdecision matrices'!$J$27:$J$30,0),MATCH('CalcEng 2'!$AR$6,'Subdecision matrices'!$K$27:$O$27,0)),0)</f>
        <v>0</v>
      </c>
      <c r="AS207" s="2">
        <f>_xlfn.IFERROR(INDEX('Subdecision matrices'!$K$27:$O$30,MATCH(Prioritization!O112,'Subdecision matrices'!$J$27:$J$30,0),MATCH('CalcEng 2'!$AS$6,'Subdecision matrices'!$K$27:$O$27,0)),0)</f>
        <v>0</v>
      </c>
      <c r="AT207" s="2">
        <f>_xlfn.IFERROR(INDEX('Subdecision matrices'!$K$27:$O$30,MATCH(Prioritization!O112,'Subdecision matrices'!$J$27:$J$30,0),MATCH('CalcEng 2'!$AT$6,'Subdecision matrices'!$K$27:$O$27,0)),0)</f>
        <v>0</v>
      </c>
      <c r="AU207" s="2">
        <f>_xlfn.IFERROR(INDEX('Subdecision matrices'!$K$34:$O$36,MATCH(Prioritization!P112,'Subdecision matrices'!$J$34:$J$36,0),MATCH('CalcEng 2'!$AU$6,'Subdecision matrices'!$K$33:$O$33,0)),0)</f>
        <v>0</v>
      </c>
      <c r="AV207" s="2">
        <f>_xlfn.IFERROR(INDEX('Subdecision matrices'!$K$34:$O$36,MATCH(Prioritization!P112,'Subdecision matrices'!$J$34:$J$36,0),MATCH('CalcEng 2'!$AV$6,'Subdecision matrices'!$K$33:$O$33,0)),0)</f>
        <v>0</v>
      </c>
      <c r="AW207" s="2">
        <f>_xlfn.IFERROR(INDEX('Subdecision matrices'!$K$34:$O$36,MATCH(Prioritization!P112,'Subdecision matrices'!$J$34:$J$36,0),MATCH('CalcEng 2'!$AW$6,'Subdecision matrices'!$K$33:$O$33,0)),0)</f>
        <v>0</v>
      </c>
      <c r="AX207" s="2">
        <f>_xlfn.IFERROR(INDEX('Subdecision matrices'!$K$34:$O$36,MATCH(Prioritization!P112,'Subdecision matrices'!$J$34:$J$36,0),MATCH('CalcEng 2'!$AX$6,'Subdecision matrices'!$K$33:$O$33,0)),0)</f>
        <v>0</v>
      </c>
      <c r="AY207" s="2">
        <f>_xlfn.IFERROR(INDEX('Subdecision matrices'!$K$34:$O$36,MATCH(Prioritization!P112,'Subdecision matrices'!$J$34:$J$36,0),MATCH('CalcEng 2'!$AY$6,'Subdecision matrices'!$K$33:$O$33,0)),0)</f>
        <v>0</v>
      </c>
      <c r="AZ207" s="2"/>
      <c r="BA207" s="2"/>
      <c r="BB207" s="110">
        <f>((B207*B208)+(G207*G208)+(L207*L208)+(Q207*Q208)+(V207*V208)+(AA207*AA208)+(AF208*AF207)+(AK207*AK208)+(AP207*AP208)+(AU207*AU208))*10</f>
        <v>0</v>
      </c>
      <c r="BC207" s="110">
        <f aca="true" t="shared" si="527" ref="BC207">((C207*C208)+(H207*H208)+(M207*M208)+(R207*R208)+(W207*W208)+(AB207*AB208)+(AG208*AG207)+(AL207*AL208)+(AQ207*AQ208)+(AV207*AV208))*10</f>
        <v>0</v>
      </c>
      <c r="BD207" s="110">
        <f aca="true" t="shared" si="528" ref="BD207">((D207*D208)+(I207*I208)+(N207*N208)+(S207*S208)+(X207*X208)+(AC207*AC208)+(AH208*AH207)+(AM207*AM208)+(AR207*AR208)+(AW207*AW208))*10</f>
        <v>0</v>
      </c>
      <c r="BE207" s="110">
        <f aca="true" t="shared" si="529" ref="BE207">((E207*E208)+(J207*J208)+(O207*O208)+(T207*T208)+(Y207*Y208)+(AD207*AD208)+(AI208*AI207)+(AN207*AN208)+(AS207*AS208)+(AX207*AX208))*10</f>
        <v>0</v>
      </c>
      <c r="BF207" s="110">
        <f aca="true" t="shared" si="530" ref="BF207">((F207*F208)+(K207*K208)+(P207*P208)+(U207*U208)+(Z207*Z208)+(AE207*AE208)+(AJ208*AJ207)+(AO207*AO208)+(AT207*AT208)+(AY207*AY208))*10</f>
        <v>0</v>
      </c>
    </row>
    <row r="208" spans="1:58" ht="15.75" thickBot="1">
      <c r="A208" s="94"/>
      <c r="B208" s="5">
        <f>'Subdecision matrices'!$S$12</f>
        <v>0.1</v>
      </c>
      <c r="C208" s="5">
        <f>'Subdecision matrices'!$S$13</f>
        <v>0.1</v>
      </c>
      <c r="D208" s="5">
        <f>'Subdecision matrices'!$S$14</f>
        <v>0.1</v>
      </c>
      <c r="E208" s="5">
        <f>'Subdecision matrices'!$S$15</f>
        <v>0.1</v>
      </c>
      <c r="F208" s="5">
        <f>'Subdecision matrices'!$S$16</f>
        <v>0.1</v>
      </c>
      <c r="G208" s="5">
        <f>'Subdecision matrices'!$T$12</f>
        <v>0.1</v>
      </c>
      <c r="H208" s="5">
        <f>'Subdecision matrices'!$T$13</f>
        <v>0.1</v>
      </c>
      <c r="I208" s="5">
        <f>'Subdecision matrices'!$T$14</f>
        <v>0.1</v>
      </c>
      <c r="J208" s="5">
        <f>'Subdecision matrices'!$T$15</f>
        <v>0.1</v>
      </c>
      <c r="K208" s="5">
        <f>'Subdecision matrices'!$T$16</f>
        <v>0.1</v>
      </c>
      <c r="L208" s="5">
        <f>'Subdecision matrices'!$U$12</f>
        <v>0.05</v>
      </c>
      <c r="M208" s="5">
        <f>'Subdecision matrices'!$U$13</f>
        <v>0.05</v>
      </c>
      <c r="N208" s="5">
        <f>'Subdecision matrices'!$U$14</f>
        <v>0.05</v>
      </c>
      <c r="O208" s="5">
        <f>'Subdecision matrices'!$U$15</f>
        <v>0.05</v>
      </c>
      <c r="P208" s="5">
        <f>'Subdecision matrices'!$U$16</f>
        <v>0.05</v>
      </c>
      <c r="Q208" s="5">
        <f>'Subdecision matrices'!$V$12</f>
        <v>0.1</v>
      </c>
      <c r="R208" s="5">
        <f>'Subdecision matrices'!$V$13</f>
        <v>0.1</v>
      </c>
      <c r="S208" s="5">
        <f>'Subdecision matrices'!$V$14</f>
        <v>0.1</v>
      </c>
      <c r="T208" s="5">
        <f>'Subdecision matrices'!$V$15</f>
        <v>0.1</v>
      </c>
      <c r="U208" s="5">
        <f>'Subdecision matrices'!$V$16</f>
        <v>0.1</v>
      </c>
      <c r="V208" s="5">
        <f>'Subdecision matrices'!$W$12</f>
        <v>0.1</v>
      </c>
      <c r="W208" s="5">
        <f>'Subdecision matrices'!$W$13</f>
        <v>0.1</v>
      </c>
      <c r="X208" s="5">
        <f>'Subdecision matrices'!$W$14</f>
        <v>0.1</v>
      </c>
      <c r="Y208" s="5">
        <f>'Subdecision matrices'!$W$15</f>
        <v>0.1</v>
      </c>
      <c r="Z208" s="5">
        <f>'Subdecision matrices'!$W$16</f>
        <v>0.1</v>
      </c>
      <c r="AA208" s="5">
        <f>'Subdecision matrices'!$X$12</f>
        <v>0.05</v>
      </c>
      <c r="AB208" s="5">
        <f>'Subdecision matrices'!$X$13</f>
        <v>0.1</v>
      </c>
      <c r="AC208" s="5">
        <f>'Subdecision matrices'!$X$14</f>
        <v>0.1</v>
      </c>
      <c r="AD208" s="5">
        <f>'Subdecision matrices'!$X$15</f>
        <v>0.1</v>
      </c>
      <c r="AE208" s="5">
        <f>'Subdecision matrices'!$X$16</f>
        <v>0.1</v>
      </c>
      <c r="AF208" s="5">
        <f>'Subdecision matrices'!$Y$12</f>
        <v>0.1</v>
      </c>
      <c r="AG208" s="5">
        <f>'Subdecision matrices'!$Y$13</f>
        <v>0.1</v>
      </c>
      <c r="AH208" s="5">
        <f>'Subdecision matrices'!$Y$14</f>
        <v>0.1</v>
      </c>
      <c r="AI208" s="5">
        <f>'Subdecision matrices'!$Y$15</f>
        <v>0.05</v>
      </c>
      <c r="AJ208" s="5">
        <f>'Subdecision matrices'!$Y$16</f>
        <v>0.05</v>
      </c>
      <c r="AK208" s="5">
        <f>'Subdecision matrices'!$Z$12</f>
        <v>0.15</v>
      </c>
      <c r="AL208" s="5">
        <f>'Subdecision matrices'!$Z$13</f>
        <v>0.15</v>
      </c>
      <c r="AM208" s="5">
        <f>'Subdecision matrices'!$Z$14</f>
        <v>0.15</v>
      </c>
      <c r="AN208" s="5">
        <f>'Subdecision matrices'!$Z$15</f>
        <v>0.15</v>
      </c>
      <c r="AO208" s="5">
        <f>'Subdecision matrices'!$Z$16</f>
        <v>0.15</v>
      </c>
      <c r="AP208" s="5">
        <f>'Subdecision matrices'!$AA$12</f>
        <v>0.1</v>
      </c>
      <c r="AQ208" s="5">
        <f>'Subdecision matrices'!$AA$13</f>
        <v>0.1</v>
      </c>
      <c r="AR208" s="5">
        <f>'Subdecision matrices'!$AA$14</f>
        <v>0.1</v>
      </c>
      <c r="AS208" s="5">
        <f>'Subdecision matrices'!$AA$15</f>
        <v>0.1</v>
      </c>
      <c r="AT208" s="5">
        <f>'Subdecision matrices'!$AA$16</f>
        <v>0.15</v>
      </c>
      <c r="AU208" s="5">
        <f>'Subdecision matrices'!$AB$12</f>
        <v>0.15</v>
      </c>
      <c r="AV208" s="5">
        <f>'Subdecision matrices'!$AB$13</f>
        <v>0.1</v>
      </c>
      <c r="AW208" s="5">
        <f>'Subdecision matrices'!$AB$14</f>
        <v>0.1</v>
      </c>
      <c r="AX208" s="5">
        <f>'Subdecision matrices'!$AB$15</f>
        <v>0.15</v>
      </c>
      <c r="AY208" s="5">
        <f>'Subdecision matrices'!$AB$16</f>
        <v>0.1</v>
      </c>
      <c r="AZ208" s="3">
        <f aca="true" t="shared" si="531" ref="AZ208">SUM(L208:AY208)</f>
        <v>4</v>
      </c>
      <c r="BA208" s="3"/>
      <c r="BB208" s="114"/>
      <c r="BC208" s="114"/>
      <c r="BD208" s="114"/>
      <c r="BE208" s="114"/>
      <c r="BF208" s="114"/>
    </row>
    <row r="209" spans="1:58" ht="15">
      <c r="A209" s="94">
        <v>102</v>
      </c>
      <c r="B209" s="30">
        <f>_xlfn.IFERROR(VLOOKUP(Prioritization!G113,'Subdecision matrices'!$B$7:$C$8,2,TRUE),0)</f>
        <v>0</v>
      </c>
      <c r="C209" s="30">
        <f>_xlfn.IFERROR(VLOOKUP(Prioritization!G113,'Subdecision matrices'!$B$7:$D$8,3,TRUE),0)</f>
        <v>0</v>
      </c>
      <c r="D209" s="30">
        <f>_xlfn.IFERROR(VLOOKUP(Prioritization!G113,'Subdecision matrices'!$B$7:$E$8,4,TRUE),0)</f>
        <v>0</v>
      </c>
      <c r="E209" s="30">
        <f>_xlfn.IFERROR(VLOOKUP(Prioritization!G113,'Subdecision matrices'!$B$7:$F$8,5,TRUE),0)</f>
        <v>0</v>
      </c>
      <c r="F209" s="30">
        <f>_xlfn.IFERROR(VLOOKUP(Prioritization!G113,'Subdecision matrices'!$B$7:$G$8,6,TRUE),0)</f>
        <v>0</v>
      </c>
      <c r="G209" s="30">
        <f>VLOOKUP(Prioritization!H113,'Subdecision matrices'!$B$12:$C$19,2,TRUE)</f>
        <v>0</v>
      </c>
      <c r="H209" s="30">
        <f>VLOOKUP(Prioritization!H113,'Subdecision matrices'!$B$12:$D$19,3,TRUE)</f>
        <v>0</v>
      </c>
      <c r="I209" s="30">
        <f>VLOOKUP(Prioritization!H113,'Subdecision matrices'!$B$12:$E$19,4,TRUE)</f>
        <v>0</v>
      </c>
      <c r="J209" s="30">
        <f>VLOOKUP(Prioritization!H113,'Subdecision matrices'!$B$12:$F$19,5,TRUE)</f>
        <v>0</v>
      </c>
      <c r="K209" s="30">
        <f>VLOOKUP(Prioritization!H113,'Subdecision matrices'!$B$12:$G$19,6,TRUE)</f>
        <v>0</v>
      </c>
      <c r="L209" s="2">
        <f>_xlfn.IFERROR(INDEX('Subdecision matrices'!$C$23:$G$27,MATCH(Prioritization!I113,'Subdecision matrices'!$B$23:$B$27,0),MATCH('CalcEng 2'!$L$6,'Subdecision matrices'!$C$22:$G$22,0)),0)</f>
        <v>0</v>
      </c>
      <c r="M209" s="2">
        <f>_xlfn.IFERROR(INDEX('Subdecision matrices'!$C$23:$G$27,MATCH(Prioritization!I113,'Subdecision matrices'!$B$23:$B$27,0),MATCH('CalcEng 2'!$M$6,'Subdecision matrices'!$C$30:$G$30,0)),0)</f>
        <v>0</v>
      </c>
      <c r="N209" s="2">
        <f>_xlfn.IFERROR(INDEX('Subdecision matrices'!$C$23:$G$27,MATCH(Prioritization!I113,'Subdecision matrices'!$B$23:$B$27,0),MATCH('CalcEng 2'!$N$6,'Subdecision matrices'!$C$22:$G$22,0)),0)</f>
        <v>0</v>
      </c>
      <c r="O209" s="2">
        <f>_xlfn.IFERROR(INDEX('Subdecision matrices'!$C$23:$G$27,MATCH(Prioritization!I113,'Subdecision matrices'!$B$23:$B$27,0),MATCH('CalcEng 2'!$O$6,'Subdecision matrices'!$C$22:$G$22,0)),0)</f>
        <v>0</v>
      </c>
      <c r="P209" s="2">
        <f>_xlfn.IFERROR(INDEX('Subdecision matrices'!$C$23:$G$27,MATCH(Prioritization!I113,'Subdecision matrices'!$B$23:$B$27,0),MATCH('CalcEng 2'!$P$6,'Subdecision matrices'!$C$22:$G$22,0)),0)</f>
        <v>0</v>
      </c>
      <c r="Q209" s="2">
        <f>_xlfn.IFERROR(INDEX('Subdecision matrices'!$C$31:$G$33,MATCH(Prioritization!J113,'Subdecision matrices'!$B$31:$B$33,0),MATCH('CalcEng 2'!$Q$6,'Subdecision matrices'!$C$30:$G$30,0)),0)</f>
        <v>0</v>
      </c>
      <c r="R209" s="2">
        <f>_xlfn.IFERROR(INDEX('Subdecision matrices'!$C$31:$G$33,MATCH(Prioritization!J113,'Subdecision matrices'!$B$31:$B$33,0),MATCH('CalcEng 2'!$R$6,'Subdecision matrices'!$C$30:$G$30,0)),0)</f>
        <v>0</v>
      </c>
      <c r="S209" s="2">
        <f>_xlfn.IFERROR(INDEX('Subdecision matrices'!$C$31:$G$33,MATCH(Prioritization!J113,'Subdecision matrices'!$B$31:$B$33,0),MATCH('CalcEng 2'!$S$6,'Subdecision matrices'!$C$30:$G$30,0)),0)</f>
        <v>0</v>
      </c>
      <c r="T209" s="2">
        <f>_xlfn.IFERROR(INDEX('Subdecision matrices'!$C$31:$G$33,MATCH(Prioritization!J113,'Subdecision matrices'!$B$31:$B$33,0),MATCH('CalcEng 2'!$T$6,'Subdecision matrices'!$C$30:$G$30,0)),0)</f>
        <v>0</v>
      </c>
      <c r="U209" s="2">
        <f>_xlfn.IFERROR(INDEX('Subdecision matrices'!$C$31:$G$33,MATCH(Prioritization!J113,'Subdecision matrices'!$B$31:$B$33,0),MATCH('CalcEng 2'!$U$6,'Subdecision matrices'!$C$30:$G$30,0)),0)</f>
        <v>0</v>
      </c>
      <c r="V209" s="2">
        <f>_xlfn.IFERROR(VLOOKUP(Prioritization!K113,'Subdecision matrices'!$A$37:$C$41,3,TRUE),0)</f>
        <v>0</v>
      </c>
      <c r="W209" s="2">
        <f>_xlfn.IFERROR(VLOOKUP(Prioritization!K113,'Subdecision matrices'!$A$37:$D$41,4),0)</f>
        <v>0</v>
      </c>
      <c r="X209" s="2">
        <f>_xlfn.IFERROR(VLOOKUP(Prioritization!K113,'Subdecision matrices'!$A$37:$E$41,5),0)</f>
        <v>0</v>
      </c>
      <c r="Y209" s="2">
        <f>_xlfn.IFERROR(VLOOKUP(Prioritization!K113,'Subdecision matrices'!$A$37:$F$41,6),0)</f>
        <v>0</v>
      </c>
      <c r="Z209" s="2">
        <f>_xlfn.IFERROR(VLOOKUP(Prioritization!K113,'Subdecision matrices'!$A$37:$G$41,7),0)</f>
        <v>0</v>
      </c>
      <c r="AA209" s="2">
        <f>_xlfn.IFERROR(INDEX('Subdecision matrices'!$K$8:$O$11,MATCH(Prioritization!L113,'Subdecision matrices'!$J$8:$J$11,0),MATCH('CalcEng 2'!$AA$6,'Subdecision matrices'!$K$7:$O$7,0)),0)</f>
        <v>0</v>
      </c>
      <c r="AB209" s="2">
        <f>_xlfn.IFERROR(INDEX('Subdecision matrices'!$K$8:$O$11,MATCH(Prioritization!L113,'Subdecision matrices'!$J$8:$J$11,0),MATCH('CalcEng 2'!$AB$6,'Subdecision matrices'!$K$7:$O$7,0)),0)</f>
        <v>0</v>
      </c>
      <c r="AC209" s="2">
        <f>_xlfn.IFERROR(INDEX('Subdecision matrices'!$K$8:$O$11,MATCH(Prioritization!L113,'Subdecision matrices'!$J$8:$J$11,0),MATCH('CalcEng 2'!$AC$6,'Subdecision matrices'!$K$7:$O$7,0)),0)</f>
        <v>0</v>
      </c>
      <c r="AD209" s="2">
        <f>_xlfn.IFERROR(INDEX('Subdecision matrices'!$K$8:$O$11,MATCH(Prioritization!L113,'Subdecision matrices'!$J$8:$J$11,0),MATCH('CalcEng 2'!$AD$6,'Subdecision matrices'!$K$7:$O$7,0)),0)</f>
        <v>0</v>
      </c>
      <c r="AE209" s="2">
        <f>_xlfn.IFERROR(INDEX('Subdecision matrices'!$K$8:$O$11,MATCH(Prioritization!L113,'Subdecision matrices'!$J$8:$J$11,0),MATCH('CalcEng 2'!$AE$6,'Subdecision matrices'!$K$7:$O$7,0)),0)</f>
        <v>0</v>
      </c>
      <c r="AF209" s="2">
        <f>_xlfn.IFERROR(VLOOKUP(Prioritization!M113,'Subdecision matrices'!$I$15:$K$17,3,TRUE),0)</f>
        <v>0</v>
      </c>
      <c r="AG209" s="2">
        <f>_xlfn.IFERROR(VLOOKUP(Prioritization!M113,'Subdecision matrices'!$I$15:$L$17,4,TRUE),0)</f>
        <v>0</v>
      </c>
      <c r="AH209" s="2">
        <f>_xlfn.IFERROR(VLOOKUP(Prioritization!M113,'Subdecision matrices'!$I$15:$M$17,5,TRUE),0)</f>
        <v>0</v>
      </c>
      <c r="AI209" s="2">
        <f>_xlfn.IFERROR(VLOOKUP(Prioritization!M113,'Subdecision matrices'!$I$15:$N$17,6,TRUE),0)</f>
        <v>0</v>
      </c>
      <c r="AJ209" s="2">
        <f>_xlfn.IFERROR(VLOOKUP(Prioritization!M113,'Subdecision matrices'!$I$15:$O$17,7,TRUE),0)</f>
        <v>0</v>
      </c>
      <c r="AK209" s="2">
        <f>_xlfn.IFERROR(INDEX('Subdecision matrices'!$K$22:$O$24,MATCH(Prioritization!N113,'Subdecision matrices'!$J$22:$J$24,0),MATCH($AK$6,'Subdecision matrices'!$K$21:$O$21,0)),0)</f>
        <v>0</v>
      </c>
      <c r="AL209" s="2">
        <f>_xlfn.IFERROR(INDEX('Subdecision matrices'!$K$22:$O$24,MATCH(Prioritization!N113,'Subdecision matrices'!$J$22:$J$24,0),MATCH($AL$6,'Subdecision matrices'!$K$21:$O$21,0)),0)</f>
        <v>0</v>
      </c>
      <c r="AM209" s="2">
        <f>_xlfn.IFERROR(INDEX('Subdecision matrices'!$K$22:$O$24,MATCH(Prioritization!N113,'Subdecision matrices'!$J$22:$J$24,0),MATCH($AM$6,'Subdecision matrices'!$K$21:$O$21,0)),0)</f>
        <v>0</v>
      </c>
      <c r="AN209" s="2">
        <f>_xlfn.IFERROR(INDEX('Subdecision matrices'!$K$22:$O$24,MATCH(Prioritization!N113,'Subdecision matrices'!$J$22:$J$24,0),MATCH($AN$6,'Subdecision matrices'!$K$21:$O$21,0)),0)</f>
        <v>0</v>
      </c>
      <c r="AO209" s="2">
        <f>_xlfn.IFERROR(INDEX('Subdecision matrices'!$K$22:$O$24,MATCH(Prioritization!N113,'Subdecision matrices'!$J$22:$J$24,0),MATCH($AO$6,'Subdecision matrices'!$K$21:$O$21,0)),0)</f>
        <v>0</v>
      </c>
      <c r="AP209" s="2">
        <f>_xlfn.IFERROR(INDEX('Subdecision matrices'!$K$27:$O$30,MATCH(Prioritization!O113,'Subdecision matrices'!$J$27:$J$30,0),MATCH('CalcEng 2'!$AP$6,'Subdecision matrices'!$K$27:$O$27,0)),0)</f>
        <v>0</v>
      </c>
      <c r="AQ209" s="2">
        <f>_xlfn.IFERROR(INDEX('Subdecision matrices'!$K$27:$O$30,MATCH(Prioritization!O113,'Subdecision matrices'!$J$27:$J$30,0),MATCH('CalcEng 2'!$AQ$6,'Subdecision matrices'!$K$27:$O$27,0)),0)</f>
        <v>0</v>
      </c>
      <c r="AR209" s="2">
        <f>_xlfn.IFERROR(INDEX('Subdecision matrices'!$K$27:$O$30,MATCH(Prioritization!O113,'Subdecision matrices'!$J$27:$J$30,0),MATCH('CalcEng 2'!$AR$6,'Subdecision matrices'!$K$27:$O$27,0)),0)</f>
        <v>0</v>
      </c>
      <c r="AS209" s="2">
        <f>_xlfn.IFERROR(INDEX('Subdecision matrices'!$K$27:$O$30,MATCH(Prioritization!O113,'Subdecision matrices'!$J$27:$J$30,0),MATCH('CalcEng 2'!$AS$6,'Subdecision matrices'!$K$27:$O$27,0)),0)</f>
        <v>0</v>
      </c>
      <c r="AT209" s="2">
        <f>_xlfn.IFERROR(INDEX('Subdecision matrices'!$K$27:$O$30,MATCH(Prioritization!O113,'Subdecision matrices'!$J$27:$J$30,0),MATCH('CalcEng 2'!$AT$6,'Subdecision matrices'!$K$27:$O$27,0)),0)</f>
        <v>0</v>
      </c>
      <c r="AU209" s="2">
        <f>_xlfn.IFERROR(INDEX('Subdecision matrices'!$K$34:$O$36,MATCH(Prioritization!P113,'Subdecision matrices'!$J$34:$J$36,0),MATCH('CalcEng 2'!$AU$6,'Subdecision matrices'!$K$33:$O$33,0)),0)</f>
        <v>0</v>
      </c>
      <c r="AV209" s="2">
        <f>_xlfn.IFERROR(INDEX('Subdecision matrices'!$K$34:$O$36,MATCH(Prioritization!P113,'Subdecision matrices'!$J$34:$J$36,0),MATCH('CalcEng 2'!$AV$6,'Subdecision matrices'!$K$33:$O$33,0)),0)</f>
        <v>0</v>
      </c>
      <c r="AW209" s="2">
        <f>_xlfn.IFERROR(INDEX('Subdecision matrices'!$K$34:$O$36,MATCH(Prioritization!P113,'Subdecision matrices'!$J$34:$J$36,0),MATCH('CalcEng 2'!$AW$6,'Subdecision matrices'!$K$33:$O$33,0)),0)</f>
        <v>0</v>
      </c>
      <c r="AX209" s="2">
        <f>_xlfn.IFERROR(INDEX('Subdecision matrices'!$K$34:$O$36,MATCH(Prioritization!P113,'Subdecision matrices'!$J$34:$J$36,0),MATCH('CalcEng 2'!$AX$6,'Subdecision matrices'!$K$33:$O$33,0)),0)</f>
        <v>0</v>
      </c>
      <c r="AY209" s="2">
        <f>_xlfn.IFERROR(INDEX('Subdecision matrices'!$K$34:$O$36,MATCH(Prioritization!P113,'Subdecision matrices'!$J$34:$J$36,0),MATCH('CalcEng 2'!$AY$6,'Subdecision matrices'!$K$33:$O$33,0)),0)</f>
        <v>0</v>
      </c>
      <c r="AZ209" s="2"/>
      <c r="BA209" s="2"/>
      <c r="BB209" s="110">
        <f>((B209*B210)+(G209*G210)+(L209*L210)+(Q209*Q210)+(V209*V210)+(AA209*AA210)+(AF210*AF209)+(AK209*AK210)+(AP209*AP210)+(AU209*AU210))*10</f>
        <v>0</v>
      </c>
      <c r="BC209" s="110">
        <f aca="true" t="shared" si="532" ref="BC209">((C209*C210)+(H209*H210)+(M209*M210)+(R209*R210)+(W209*W210)+(AB209*AB210)+(AG210*AG209)+(AL209*AL210)+(AQ209*AQ210)+(AV209*AV210))*10</f>
        <v>0</v>
      </c>
      <c r="BD209" s="110">
        <f aca="true" t="shared" si="533" ref="BD209">((D209*D210)+(I209*I210)+(N209*N210)+(S209*S210)+(X209*X210)+(AC209*AC210)+(AH210*AH209)+(AM209*AM210)+(AR209*AR210)+(AW209*AW210))*10</f>
        <v>0</v>
      </c>
      <c r="BE209" s="110">
        <f aca="true" t="shared" si="534" ref="BE209">((E209*E210)+(J209*J210)+(O209*O210)+(T209*T210)+(Y209*Y210)+(AD209*AD210)+(AI210*AI209)+(AN209*AN210)+(AS209*AS210)+(AX209*AX210))*10</f>
        <v>0</v>
      </c>
      <c r="BF209" s="110">
        <f aca="true" t="shared" si="535" ref="BF209">((F209*F210)+(K209*K210)+(P209*P210)+(U209*U210)+(Z209*Z210)+(AE209*AE210)+(AJ210*AJ209)+(AO209*AO210)+(AT209*AT210)+(AY209*AY210))*10</f>
        <v>0</v>
      </c>
    </row>
    <row r="210" spans="1:58" ht="15.75" thickBot="1">
      <c r="A210" s="94"/>
      <c r="B210" s="5">
        <f>'Subdecision matrices'!$S$12</f>
        <v>0.1</v>
      </c>
      <c r="C210" s="5">
        <f>'Subdecision matrices'!$S$13</f>
        <v>0.1</v>
      </c>
      <c r="D210" s="5">
        <f>'Subdecision matrices'!$S$14</f>
        <v>0.1</v>
      </c>
      <c r="E210" s="5">
        <f>'Subdecision matrices'!$S$15</f>
        <v>0.1</v>
      </c>
      <c r="F210" s="5">
        <f>'Subdecision matrices'!$S$16</f>
        <v>0.1</v>
      </c>
      <c r="G210" s="5">
        <f>'Subdecision matrices'!$T$12</f>
        <v>0.1</v>
      </c>
      <c r="H210" s="5">
        <f>'Subdecision matrices'!$T$13</f>
        <v>0.1</v>
      </c>
      <c r="I210" s="5">
        <f>'Subdecision matrices'!$T$14</f>
        <v>0.1</v>
      </c>
      <c r="J210" s="5">
        <f>'Subdecision matrices'!$T$15</f>
        <v>0.1</v>
      </c>
      <c r="K210" s="5">
        <f>'Subdecision matrices'!$T$16</f>
        <v>0.1</v>
      </c>
      <c r="L210" s="5">
        <f>'Subdecision matrices'!$U$12</f>
        <v>0.05</v>
      </c>
      <c r="M210" s="5">
        <f>'Subdecision matrices'!$U$13</f>
        <v>0.05</v>
      </c>
      <c r="N210" s="5">
        <f>'Subdecision matrices'!$U$14</f>
        <v>0.05</v>
      </c>
      <c r="O210" s="5">
        <f>'Subdecision matrices'!$U$15</f>
        <v>0.05</v>
      </c>
      <c r="P210" s="5">
        <f>'Subdecision matrices'!$U$16</f>
        <v>0.05</v>
      </c>
      <c r="Q210" s="5">
        <f>'Subdecision matrices'!$V$12</f>
        <v>0.1</v>
      </c>
      <c r="R210" s="5">
        <f>'Subdecision matrices'!$V$13</f>
        <v>0.1</v>
      </c>
      <c r="S210" s="5">
        <f>'Subdecision matrices'!$V$14</f>
        <v>0.1</v>
      </c>
      <c r="T210" s="5">
        <f>'Subdecision matrices'!$V$15</f>
        <v>0.1</v>
      </c>
      <c r="U210" s="5">
        <f>'Subdecision matrices'!$V$16</f>
        <v>0.1</v>
      </c>
      <c r="V210" s="5">
        <f>'Subdecision matrices'!$W$12</f>
        <v>0.1</v>
      </c>
      <c r="W210" s="5">
        <f>'Subdecision matrices'!$W$13</f>
        <v>0.1</v>
      </c>
      <c r="X210" s="5">
        <f>'Subdecision matrices'!$W$14</f>
        <v>0.1</v>
      </c>
      <c r="Y210" s="5">
        <f>'Subdecision matrices'!$W$15</f>
        <v>0.1</v>
      </c>
      <c r="Z210" s="5">
        <f>'Subdecision matrices'!$W$16</f>
        <v>0.1</v>
      </c>
      <c r="AA210" s="5">
        <f>'Subdecision matrices'!$X$12</f>
        <v>0.05</v>
      </c>
      <c r="AB210" s="5">
        <f>'Subdecision matrices'!$X$13</f>
        <v>0.1</v>
      </c>
      <c r="AC210" s="5">
        <f>'Subdecision matrices'!$X$14</f>
        <v>0.1</v>
      </c>
      <c r="AD210" s="5">
        <f>'Subdecision matrices'!$X$15</f>
        <v>0.1</v>
      </c>
      <c r="AE210" s="5">
        <f>'Subdecision matrices'!$X$16</f>
        <v>0.1</v>
      </c>
      <c r="AF210" s="5">
        <f>'Subdecision matrices'!$Y$12</f>
        <v>0.1</v>
      </c>
      <c r="AG210" s="5">
        <f>'Subdecision matrices'!$Y$13</f>
        <v>0.1</v>
      </c>
      <c r="AH210" s="5">
        <f>'Subdecision matrices'!$Y$14</f>
        <v>0.1</v>
      </c>
      <c r="AI210" s="5">
        <f>'Subdecision matrices'!$Y$15</f>
        <v>0.05</v>
      </c>
      <c r="AJ210" s="5">
        <f>'Subdecision matrices'!$Y$16</f>
        <v>0.05</v>
      </c>
      <c r="AK210" s="5">
        <f>'Subdecision matrices'!$Z$12</f>
        <v>0.15</v>
      </c>
      <c r="AL210" s="5">
        <f>'Subdecision matrices'!$Z$13</f>
        <v>0.15</v>
      </c>
      <c r="AM210" s="5">
        <f>'Subdecision matrices'!$Z$14</f>
        <v>0.15</v>
      </c>
      <c r="AN210" s="5">
        <f>'Subdecision matrices'!$Z$15</f>
        <v>0.15</v>
      </c>
      <c r="AO210" s="5">
        <f>'Subdecision matrices'!$Z$16</f>
        <v>0.15</v>
      </c>
      <c r="AP210" s="5">
        <f>'Subdecision matrices'!$AA$12</f>
        <v>0.1</v>
      </c>
      <c r="AQ210" s="5">
        <f>'Subdecision matrices'!$AA$13</f>
        <v>0.1</v>
      </c>
      <c r="AR210" s="5">
        <f>'Subdecision matrices'!$AA$14</f>
        <v>0.1</v>
      </c>
      <c r="AS210" s="5">
        <f>'Subdecision matrices'!$AA$15</f>
        <v>0.1</v>
      </c>
      <c r="AT210" s="5">
        <f>'Subdecision matrices'!$AA$16</f>
        <v>0.15</v>
      </c>
      <c r="AU210" s="5">
        <f>'Subdecision matrices'!$AB$12</f>
        <v>0.15</v>
      </c>
      <c r="AV210" s="5">
        <f>'Subdecision matrices'!$AB$13</f>
        <v>0.1</v>
      </c>
      <c r="AW210" s="5">
        <f>'Subdecision matrices'!$AB$14</f>
        <v>0.1</v>
      </c>
      <c r="AX210" s="5">
        <f>'Subdecision matrices'!$AB$15</f>
        <v>0.15</v>
      </c>
      <c r="AY210" s="5">
        <f>'Subdecision matrices'!$AB$16</f>
        <v>0.1</v>
      </c>
      <c r="AZ210" s="3">
        <f aca="true" t="shared" si="536" ref="AZ210">SUM(L210:AY210)</f>
        <v>4</v>
      </c>
      <c r="BA210" s="3"/>
      <c r="BB210" s="114"/>
      <c r="BC210" s="114"/>
      <c r="BD210" s="114"/>
      <c r="BE210" s="114"/>
      <c r="BF210" s="114"/>
    </row>
    <row r="211" spans="1:58" ht="15">
      <c r="A211" s="94">
        <v>103</v>
      </c>
      <c r="B211" s="30">
        <f>_xlfn.IFERROR(VLOOKUP(Prioritization!G114,'Subdecision matrices'!$B$7:$C$8,2,TRUE),0)</f>
        <v>0</v>
      </c>
      <c r="C211" s="30">
        <f>_xlfn.IFERROR(VLOOKUP(Prioritization!G114,'Subdecision matrices'!$B$7:$D$8,3,TRUE),0)</f>
        <v>0</v>
      </c>
      <c r="D211" s="30">
        <f>_xlfn.IFERROR(VLOOKUP(Prioritization!G114,'Subdecision matrices'!$B$7:$E$8,4,TRUE),0)</f>
        <v>0</v>
      </c>
      <c r="E211" s="30">
        <f>_xlfn.IFERROR(VLOOKUP(Prioritization!G114,'Subdecision matrices'!$B$7:$F$8,5,TRUE),0)</f>
        <v>0</v>
      </c>
      <c r="F211" s="30">
        <f>_xlfn.IFERROR(VLOOKUP(Prioritization!G114,'Subdecision matrices'!$B$7:$G$8,6,TRUE),0)</f>
        <v>0</v>
      </c>
      <c r="G211" s="30">
        <f>VLOOKUP(Prioritization!H114,'Subdecision matrices'!$B$12:$C$19,2,TRUE)</f>
        <v>0</v>
      </c>
      <c r="H211" s="30">
        <f>VLOOKUP(Prioritization!H114,'Subdecision matrices'!$B$12:$D$19,3,TRUE)</f>
        <v>0</v>
      </c>
      <c r="I211" s="30">
        <f>VLOOKUP(Prioritization!H114,'Subdecision matrices'!$B$12:$E$19,4,TRUE)</f>
        <v>0</v>
      </c>
      <c r="J211" s="30">
        <f>VLOOKUP(Prioritization!H114,'Subdecision matrices'!$B$12:$F$19,5,TRUE)</f>
        <v>0</v>
      </c>
      <c r="K211" s="30">
        <f>VLOOKUP(Prioritization!H114,'Subdecision matrices'!$B$12:$G$19,6,TRUE)</f>
        <v>0</v>
      </c>
      <c r="L211" s="2">
        <f>_xlfn.IFERROR(INDEX('Subdecision matrices'!$C$23:$G$27,MATCH(Prioritization!I114,'Subdecision matrices'!$B$23:$B$27,0),MATCH('CalcEng 2'!$L$6,'Subdecision matrices'!$C$22:$G$22,0)),0)</f>
        <v>0</v>
      </c>
      <c r="M211" s="2">
        <f>_xlfn.IFERROR(INDEX('Subdecision matrices'!$C$23:$G$27,MATCH(Prioritization!I114,'Subdecision matrices'!$B$23:$B$27,0),MATCH('CalcEng 2'!$M$6,'Subdecision matrices'!$C$30:$G$30,0)),0)</f>
        <v>0</v>
      </c>
      <c r="N211" s="2">
        <f>_xlfn.IFERROR(INDEX('Subdecision matrices'!$C$23:$G$27,MATCH(Prioritization!I114,'Subdecision matrices'!$B$23:$B$27,0),MATCH('CalcEng 2'!$N$6,'Subdecision matrices'!$C$22:$G$22,0)),0)</f>
        <v>0</v>
      </c>
      <c r="O211" s="2">
        <f>_xlfn.IFERROR(INDEX('Subdecision matrices'!$C$23:$G$27,MATCH(Prioritization!I114,'Subdecision matrices'!$B$23:$B$27,0),MATCH('CalcEng 2'!$O$6,'Subdecision matrices'!$C$22:$G$22,0)),0)</f>
        <v>0</v>
      </c>
      <c r="P211" s="2">
        <f>_xlfn.IFERROR(INDEX('Subdecision matrices'!$C$23:$G$27,MATCH(Prioritization!I114,'Subdecision matrices'!$B$23:$B$27,0),MATCH('CalcEng 2'!$P$6,'Subdecision matrices'!$C$22:$G$22,0)),0)</f>
        <v>0</v>
      </c>
      <c r="Q211" s="2">
        <f>_xlfn.IFERROR(INDEX('Subdecision matrices'!$C$31:$G$33,MATCH(Prioritization!J114,'Subdecision matrices'!$B$31:$B$33,0),MATCH('CalcEng 2'!$Q$6,'Subdecision matrices'!$C$30:$G$30,0)),0)</f>
        <v>0</v>
      </c>
      <c r="R211" s="2">
        <f>_xlfn.IFERROR(INDEX('Subdecision matrices'!$C$31:$G$33,MATCH(Prioritization!J114,'Subdecision matrices'!$B$31:$B$33,0),MATCH('CalcEng 2'!$R$6,'Subdecision matrices'!$C$30:$G$30,0)),0)</f>
        <v>0</v>
      </c>
      <c r="S211" s="2">
        <f>_xlfn.IFERROR(INDEX('Subdecision matrices'!$C$31:$G$33,MATCH(Prioritization!J114,'Subdecision matrices'!$B$31:$B$33,0),MATCH('CalcEng 2'!$S$6,'Subdecision matrices'!$C$30:$G$30,0)),0)</f>
        <v>0</v>
      </c>
      <c r="T211" s="2">
        <f>_xlfn.IFERROR(INDEX('Subdecision matrices'!$C$31:$G$33,MATCH(Prioritization!J114,'Subdecision matrices'!$B$31:$B$33,0),MATCH('CalcEng 2'!$T$6,'Subdecision matrices'!$C$30:$G$30,0)),0)</f>
        <v>0</v>
      </c>
      <c r="U211" s="2">
        <f>_xlfn.IFERROR(INDEX('Subdecision matrices'!$C$31:$G$33,MATCH(Prioritization!J114,'Subdecision matrices'!$B$31:$B$33,0),MATCH('CalcEng 2'!$U$6,'Subdecision matrices'!$C$30:$G$30,0)),0)</f>
        <v>0</v>
      </c>
      <c r="V211" s="2">
        <f>_xlfn.IFERROR(VLOOKUP(Prioritization!K114,'Subdecision matrices'!$A$37:$C$41,3,TRUE),0)</f>
        <v>0</v>
      </c>
      <c r="W211" s="2">
        <f>_xlfn.IFERROR(VLOOKUP(Prioritization!K114,'Subdecision matrices'!$A$37:$D$41,4),0)</f>
        <v>0</v>
      </c>
      <c r="X211" s="2">
        <f>_xlfn.IFERROR(VLOOKUP(Prioritization!K114,'Subdecision matrices'!$A$37:$E$41,5),0)</f>
        <v>0</v>
      </c>
      <c r="Y211" s="2">
        <f>_xlfn.IFERROR(VLOOKUP(Prioritization!K114,'Subdecision matrices'!$A$37:$F$41,6),0)</f>
        <v>0</v>
      </c>
      <c r="Z211" s="2">
        <f>_xlfn.IFERROR(VLOOKUP(Prioritization!K114,'Subdecision matrices'!$A$37:$G$41,7),0)</f>
        <v>0</v>
      </c>
      <c r="AA211" s="2">
        <f>_xlfn.IFERROR(INDEX('Subdecision matrices'!$K$8:$O$11,MATCH(Prioritization!L114,'Subdecision matrices'!$J$8:$J$11,0),MATCH('CalcEng 2'!$AA$6,'Subdecision matrices'!$K$7:$O$7,0)),0)</f>
        <v>0</v>
      </c>
      <c r="AB211" s="2">
        <f>_xlfn.IFERROR(INDEX('Subdecision matrices'!$K$8:$O$11,MATCH(Prioritization!L114,'Subdecision matrices'!$J$8:$J$11,0),MATCH('CalcEng 2'!$AB$6,'Subdecision matrices'!$K$7:$O$7,0)),0)</f>
        <v>0</v>
      </c>
      <c r="AC211" s="2">
        <f>_xlfn.IFERROR(INDEX('Subdecision matrices'!$K$8:$O$11,MATCH(Prioritization!L114,'Subdecision matrices'!$J$8:$J$11,0),MATCH('CalcEng 2'!$AC$6,'Subdecision matrices'!$K$7:$O$7,0)),0)</f>
        <v>0</v>
      </c>
      <c r="AD211" s="2">
        <f>_xlfn.IFERROR(INDEX('Subdecision matrices'!$K$8:$O$11,MATCH(Prioritization!L114,'Subdecision matrices'!$J$8:$J$11,0),MATCH('CalcEng 2'!$AD$6,'Subdecision matrices'!$K$7:$O$7,0)),0)</f>
        <v>0</v>
      </c>
      <c r="AE211" s="2">
        <f>_xlfn.IFERROR(INDEX('Subdecision matrices'!$K$8:$O$11,MATCH(Prioritization!L114,'Subdecision matrices'!$J$8:$J$11,0),MATCH('CalcEng 2'!$AE$6,'Subdecision matrices'!$K$7:$O$7,0)),0)</f>
        <v>0</v>
      </c>
      <c r="AF211" s="2">
        <f>_xlfn.IFERROR(VLOOKUP(Prioritization!M114,'Subdecision matrices'!$I$15:$K$17,3,TRUE),0)</f>
        <v>0</v>
      </c>
      <c r="AG211" s="2">
        <f>_xlfn.IFERROR(VLOOKUP(Prioritization!M114,'Subdecision matrices'!$I$15:$L$17,4,TRUE),0)</f>
        <v>0</v>
      </c>
      <c r="AH211" s="2">
        <f>_xlfn.IFERROR(VLOOKUP(Prioritization!M114,'Subdecision matrices'!$I$15:$M$17,5,TRUE),0)</f>
        <v>0</v>
      </c>
      <c r="AI211" s="2">
        <f>_xlfn.IFERROR(VLOOKUP(Prioritization!M114,'Subdecision matrices'!$I$15:$N$17,6,TRUE),0)</f>
        <v>0</v>
      </c>
      <c r="AJ211" s="2">
        <f>_xlfn.IFERROR(VLOOKUP(Prioritization!M114,'Subdecision matrices'!$I$15:$O$17,7,TRUE),0)</f>
        <v>0</v>
      </c>
      <c r="AK211" s="2">
        <f>_xlfn.IFERROR(INDEX('Subdecision matrices'!$K$22:$O$24,MATCH(Prioritization!N114,'Subdecision matrices'!$J$22:$J$24,0),MATCH($AK$6,'Subdecision matrices'!$K$21:$O$21,0)),0)</f>
        <v>0</v>
      </c>
      <c r="AL211" s="2">
        <f>_xlfn.IFERROR(INDEX('Subdecision matrices'!$K$22:$O$24,MATCH(Prioritization!N114,'Subdecision matrices'!$J$22:$J$24,0),MATCH($AL$6,'Subdecision matrices'!$K$21:$O$21,0)),0)</f>
        <v>0</v>
      </c>
      <c r="AM211" s="2">
        <f>_xlfn.IFERROR(INDEX('Subdecision matrices'!$K$22:$O$24,MATCH(Prioritization!N114,'Subdecision matrices'!$J$22:$J$24,0),MATCH($AM$6,'Subdecision matrices'!$K$21:$O$21,0)),0)</f>
        <v>0</v>
      </c>
      <c r="AN211" s="2">
        <f>_xlfn.IFERROR(INDEX('Subdecision matrices'!$K$22:$O$24,MATCH(Prioritization!N114,'Subdecision matrices'!$J$22:$J$24,0),MATCH($AN$6,'Subdecision matrices'!$K$21:$O$21,0)),0)</f>
        <v>0</v>
      </c>
      <c r="AO211" s="2">
        <f>_xlfn.IFERROR(INDEX('Subdecision matrices'!$K$22:$O$24,MATCH(Prioritization!N114,'Subdecision matrices'!$J$22:$J$24,0),MATCH($AO$6,'Subdecision matrices'!$K$21:$O$21,0)),0)</f>
        <v>0</v>
      </c>
      <c r="AP211" s="2">
        <f>_xlfn.IFERROR(INDEX('Subdecision matrices'!$K$27:$O$30,MATCH(Prioritization!O114,'Subdecision matrices'!$J$27:$J$30,0),MATCH('CalcEng 2'!$AP$6,'Subdecision matrices'!$K$27:$O$27,0)),0)</f>
        <v>0</v>
      </c>
      <c r="AQ211" s="2">
        <f>_xlfn.IFERROR(INDEX('Subdecision matrices'!$K$27:$O$30,MATCH(Prioritization!O114,'Subdecision matrices'!$J$27:$J$30,0),MATCH('CalcEng 2'!$AQ$6,'Subdecision matrices'!$K$27:$O$27,0)),0)</f>
        <v>0</v>
      </c>
      <c r="AR211" s="2">
        <f>_xlfn.IFERROR(INDEX('Subdecision matrices'!$K$27:$O$30,MATCH(Prioritization!O114,'Subdecision matrices'!$J$27:$J$30,0),MATCH('CalcEng 2'!$AR$6,'Subdecision matrices'!$K$27:$O$27,0)),0)</f>
        <v>0</v>
      </c>
      <c r="AS211" s="2">
        <f>_xlfn.IFERROR(INDEX('Subdecision matrices'!$K$27:$O$30,MATCH(Prioritization!O114,'Subdecision matrices'!$J$27:$J$30,0),MATCH('CalcEng 2'!$AS$6,'Subdecision matrices'!$K$27:$O$27,0)),0)</f>
        <v>0</v>
      </c>
      <c r="AT211" s="2">
        <f>_xlfn.IFERROR(INDEX('Subdecision matrices'!$K$27:$O$30,MATCH(Prioritization!O114,'Subdecision matrices'!$J$27:$J$30,0),MATCH('CalcEng 2'!$AT$6,'Subdecision matrices'!$K$27:$O$27,0)),0)</f>
        <v>0</v>
      </c>
      <c r="AU211" s="2">
        <f>_xlfn.IFERROR(INDEX('Subdecision matrices'!$K$34:$O$36,MATCH(Prioritization!P114,'Subdecision matrices'!$J$34:$J$36,0),MATCH('CalcEng 2'!$AU$6,'Subdecision matrices'!$K$33:$O$33,0)),0)</f>
        <v>0</v>
      </c>
      <c r="AV211" s="2">
        <f>_xlfn.IFERROR(INDEX('Subdecision matrices'!$K$34:$O$36,MATCH(Prioritization!P114,'Subdecision matrices'!$J$34:$J$36,0),MATCH('CalcEng 2'!$AV$6,'Subdecision matrices'!$K$33:$O$33,0)),0)</f>
        <v>0</v>
      </c>
      <c r="AW211" s="2">
        <f>_xlfn.IFERROR(INDEX('Subdecision matrices'!$K$34:$O$36,MATCH(Prioritization!P114,'Subdecision matrices'!$J$34:$J$36,0),MATCH('CalcEng 2'!$AW$6,'Subdecision matrices'!$K$33:$O$33,0)),0)</f>
        <v>0</v>
      </c>
      <c r="AX211" s="2">
        <f>_xlfn.IFERROR(INDEX('Subdecision matrices'!$K$34:$O$36,MATCH(Prioritization!P114,'Subdecision matrices'!$J$34:$J$36,0),MATCH('CalcEng 2'!$AX$6,'Subdecision matrices'!$K$33:$O$33,0)),0)</f>
        <v>0</v>
      </c>
      <c r="AY211" s="2">
        <f>_xlfn.IFERROR(INDEX('Subdecision matrices'!$K$34:$O$36,MATCH(Prioritization!P114,'Subdecision matrices'!$J$34:$J$36,0),MATCH('CalcEng 2'!$AY$6,'Subdecision matrices'!$K$33:$O$33,0)),0)</f>
        <v>0</v>
      </c>
      <c r="AZ211" s="2"/>
      <c r="BA211" s="2"/>
      <c r="BB211" s="110">
        <f>((B211*B212)+(G211*G212)+(L211*L212)+(Q211*Q212)+(V211*V212)+(AA211*AA212)+(AF212*AF211)+(AK211*AK212)+(AP211*AP212)+(AU211*AU212))*10</f>
        <v>0</v>
      </c>
      <c r="BC211" s="110">
        <f aca="true" t="shared" si="537" ref="BC211">((C211*C212)+(H211*H212)+(M211*M212)+(R211*R212)+(W211*W212)+(AB211*AB212)+(AG212*AG211)+(AL211*AL212)+(AQ211*AQ212)+(AV211*AV212))*10</f>
        <v>0</v>
      </c>
      <c r="BD211" s="110">
        <f aca="true" t="shared" si="538" ref="BD211">((D211*D212)+(I211*I212)+(N211*N212)+(S211*S212)+(X211*X212)+(AC211*AC212)+(AH212*AH211)+(AM211*AM212)+(AR211*AR212)+(AW211*AW212))*10</f>
        <v>0</v>
      </c>
      <c r="BE211" s="110">
        <f aca="true" t="shared" si="539" ref="BE211">((E211*E212)+(J211*J212)+(O211*O212)+(T211*T212)+(Y211*Y212)+(AD211*AD212)+(AI212*AI211)+(AN211*AN212)+(AS211*AS212)+(AX211*AX212))*10</f>
        <v>0</v>
      </c>
      <c r="BF211" s="110">
        <f aca="true" t="shared" si="540" ref="BF211">((F211*F212)+(K211*K212)+(P211*P212)+(U211*U212)+(Z211*Z212)+(AE211*AE212)+(AJ212*AJ211)+(AO211*AO212)+(AT211*AT212)+(AY211*AY212))*10</f>
        <v>0</v>
      </c>
    </row>
    <row r="212" spans="1:58" ht="15.75" thickBot="1">
      <c r="A212" s="94"/>
      <c r="B212" s="5">
        <f>'Subdecision matrices'!$S$12</f>
        <v>0.1</v>
      </c>
      <c r="C212" s="5">
        <f>'Subdecision matrices'!$S$13</f>
        <v>0.1</v>
      </c>
      <c r="D212" s="5">
        <f>'Subdecision matrices'!$S$14</f>
        <v>0.1</v>
      </c>
      <c r="E212" s="5">
        <f>'Subdecision matrices'!$S$15</f>
        <v>0.1</v>
      </c>
      <c r="F212" s="5">
        <f>'Subdecision matrices'!$S$16</f>
        <v>0.1</v>
      </c>
      <c r="G212" s="5">
        <f>'Subdecision matrices'!$T$12</f>
        <v>0.1</v>
      </c>
      <c r="H212" s="5">
        <f>'Subdecision matrices'!$T$13</f>
        <v>0.1</v>
      </c>
      <c r="I212" s="5">
        <f>'Subdecision matrices'!$T$14</f>
        <v>0.1</v>
      </c>
      <c r="J212" s="5">
        <f>'Subdecision matrices'!$T$15</f>
        <v>0.1</v>
      </c>
      <c r="K212" s="5">
        <f>'Subdecision matrices'!$T$16</f>
        <v>0.1</v>
      </c>
      <c r="L212" s="5">
        <f>'Subdecision matrices'!$U$12</f>
        <v>0.05</v>
      </c>
      <c r="M212" s="5">
        <f>'Subdecision matrices'!$U$13</f>
        <v>0.05</v>
      </c>
      <c r="N212" s="5">
        <f>'Subdecision matrices'!$U$14</f>
        <v>0.05</v>
      </c>
      <c r="O212" s="5">
        <f>'Subdecision matrices'!$U$15</f>
        <v>0.05</v>
      </c>
      <c r="P212" s="5">
        <f>'Subdecision matrices'!$U$16</f>
        <v>0.05</v>
      </c>
      <c r="Q212" s="5">
        <f>'Subdecision matrices'!$V$12</f>
        <v>0.1</v>
      </c>
      <c r="R212" s="5">
        <f>'Subdecision matrices'!$V$13</f>
        <v>0.1</v>
      </c>
      <c r="S212" s="5">
        <f>'Subdecision matrices'!$V$14</f>
        <v>0.1</v>
      </c>
      <c r="T212" s="5">
        <f>'Subdecision matrices'!$V$15</f>
        <v>0.1</v>
      </c>
      <c r="U212" s="5">
        <f>'Subdecision matrices'!$V$16</f>
        <v>0.1</v>
      </c>
      <c r="V212" s="5">
        <f>'Subdecision matrices'!$W$12</f>
        <v>0.1</v>
      </c>
      <c r="W212" s="5">
        <f>'Subdecision matrices'!$W$13</f>
        <v>0.1</v>
      </c>
      <c r="X212" s="5">
        <f>'Subdecision matrices'!$W$14</f>
        <v>0.1</v>
      </c>
      <c r="Y212" s="5">
        <f>'Subdecision matrices'!$W$15</f>
        <v>0.1</v>
      </c>
      <c r="Z212" s="5">
        <f>'Subdecision matrices'!$W$16</f>
        <v>0.1</v>
      </c>
      <c r="AA212" s="5">
        <f>'Subdecision matrices'!$X$12</f>
        <v>0.05</v>
      </c>
      <c r="AB212" s="5">
        <f>'Subdecision matrices'!$X$13</f>
        <v>0.1</v>
      </c>
      <c r="AC212" s="5">
        <f>'Subdecision matrices'!$X$14</f>
        <v>0.1</v>
      </c>
      <c r="AD212" s="5">
        <f>'Subdecision matrices'!$X$15</f>
        <v>0.1</v>
      </c>
      <c r="AE212" s="5">
        <f>'Subdecision matrices'!$X$16</f>
        <v>0.1</v>
      </c>
      <c r="AF212" s="5">
        <f>'Subdecision matrices'!$Y$12</f>
        <v>0.1</v>
      </c>
      <c r="AG212" s="5">
        <f>'Subdecision matrices'!$Y$13</f>
        <v>0.1</v>
      </c>
      <c r="AH212" s="5">
        <f>'Subdecision matrices'!$Y$14</f>
        <v>0.1</v>
      </c>
      <c r="AI212" s="5">
        <f>'Subdecision matrices'!$Y$15</f>
        <v>0.05</v>
      </c>
      <c r="AJ212" s="5">
        <f>'Subdecision matrices'!$Y$16</f>
        <v>0.05</v>
      </c>
      <c r="AK212" s="5">
        <f>'Subdecision matrices'!$Z$12</f>
        <v>0.15</v>
      </c>
      <c r="AL212" s="5">
        <f>'Subdecision matrices'!$Z$13</f>
        <v>0.15</v>
      </c>
      <c r="AM212" s="5">
        <f>'Subdecision matrices'!$Z$14</f>
        <v>0.15</v>
      </c>
      <c r="AN212" s="5">
        <f>'Subdecision matrices'!$Z$15</f>
        <v>0.15</v>
      </c>
      <c r="AO212" s="5">
        <f>'Subdecision matrices'!$Z$16</f>
        <v>0.15</v>
      </c>
      <c r="AP212" s="5">
        <f>'Subdecision matrices'!$AA$12</f>
        <v>0.1</v>
      </c>
      <c r="AQ212" s="5">
        <f>'Subdecision matrices'!$AA$13</f>
        <v>0.1</v>
      </c>
      <c r="AR212" s="5">
        <f>'Subdecision matrices'!$AA$14</f>
        <v>0.1</v>
      </c>
      <c r="AS212" s="5">
        <f>'Subdecision matrices'!$AA$15</f>
        <v>0.1</v>
      </c>
      <c r="AT212" s="5">
        <f>'Subdecision matrices'!$AA$16</f>
        <v>0.15</v>
      </c>
      <c r="AU212" s="5">
        <f>'Subdecision matrices'!$AB$12</f>
        <v>0.15</v>
      </c>
      <c r="AV212" s="5">
        <f>'Subdecision matrices'!$AB$13</f>
        <v>0.1</v>
      </c>
      <c r="AW212" s="5">
        <f>'Subdecision matrices'!$AB$14</f>
        <v>0.1</v>
      </c>
      <c r="AX212" s="5">
        <f>'Subdecision matrices'!$AB$15</f>
        <v>0.15</v>
      </c>
      <c r="AY212" s="5">
        <f>'Subdecision matrices'!$AB$16</f>
        <v>0.1</v>
      </c>
      <c r="AZ212" s="3">
        <f aca="true" t="shared" si="541" ref="AZ212">SUM(L212:AY212)</f>
        <v>4</v>
      </c>
      <c r="BA212" s="3"/>
      <c r="BB212" s="114"/>
      <c r="BC212" s="114"/>
      <c r="BD212" s="114"/>
      <c r="BE212" s="114"/>
      <c r="BF212" s="114"/>
    </row>
    <row r="213" spans="1:58" ht="15">
      <c r="A213" s="94">
        <v>104</v>
      </c>
      <c r="B213" s="30">
        <f>_xlfn.IFERROR(VLOOKUP(Prioritization!G115,'Subdecision matrices'!$B$7:$C$8,2,TRUE),0)</f>
        <v>0</v>
      </c>
      <c r="C213" s="30">
        <f>_xlfn.IFERROR(VLOOKUP(Prioritization!G115,'Subdecision matrices'!$B$7:$D$8,3,TRUE),0)</f>
        <v>0</v>
      </c>
      <c r="D213" s="30">
        <f>_xlfn.IFERROR(VLOOKUP(Prioritization!G115,'Subdecision matrices'!$B$7:$E$8,4,TRUE),0)</f>
        <v>0</v>
      </c>
      <c r="E213" s="30">
        <f>_xlfn.IFERROR(VLOOKUP(Prioritization!G115,'Subdecision matrices'!$B$7:$F$8,5,TRUE),0)</f>
        <v>0</v>
      </c>
      <c r="F213" s="30">
        <f>_xlfn.IFERROR(VLOOKUP(Prioritization!G115,'Subdecision matrices'!$B$7:$G$8,6,TRUE),0)</f>
        <v>0</v>
      </c>
      <c r="G213" s="30">
        <f>VLOOKUP(Prioritization!H115,'Subdecision matrices'!$B$12:$C$19,2,TRUE)</f>
        <v>0</v>
      </c>
      <c r="H213" s="30">
        <f>VLOOKUP(Prioritization!H115,'Subdecision matrices'!$B$12:$D$19,3,TRUE)</f>
        <v>0</v>
      </c>
      <c r="I213" s="30">
        <f>VLOOKUP(Prioritization!H115,'Subdecision matrices'!$B$12:$E$19,4,TRUE)</f>
        <v>0</v>
      </c>
      <c r="J213" s="30">
        <f>VLOOKUP(Prioritization!H115,'Subdecision matrices'!$B$12:$F$19,5,TRUE)</f>
        <v>0</v>
      </c>
      <c r="K213" s="30">
        <f>VLOOKUP(Prioritization!H115,'Subdecision matrices'!$B$12:$G$19,6,TRUE)</f>
        <v>0</v>
      </c>
      <c r="L213" s="2">
        <f>_xlfn.IFERROR(INDEX('Subdecision matrices'!$C$23:$G$27,MATCH(Prioritization!I115,'Subdecision matrices'!$B$23:$B$27,0),MATCH('CalcEng 2'!$L$6,'Subdecision matrices'!$C$22:$G$22,0)),0)</f>
        <v>0</v>
      </c>
      <c r="M213" s="2">
        <f>_xlfn.IFERROR(INDEX('Subdecision matrices'!$C$23:$G$27,MATCH(Prioritization!I115,'Subdecision matrices'!$B$23:$B$27,0),MATCH('CalcEng 2'!$M$6,'Subdecision matrices'!$C$30:$G$30,0)),0)</f>
        <v>0</v>
      </c>
      <c r="N213" s="2">
        <f>_xlfn.IFERROR(INDEX('Subdecision matrices'!$C$23:$G$27,MATCH(Prioritization!I115,'Subdecision matrices'!$B$23:$B$27,0),MATCH('CalcEng 2'!$N$6,'Subdecision matrices'!$C$22:$G$22,0)),0)</f>
        <v>0</v>
      </c>
      <c r="O213" s="2">
        <f>_xlfn.IFERROR(INDEX('Subdecision matrices'!$C$23:$G$27,MATCH(Prioritization!I115,'Subdecision matrices'!$B$23:$B$27,0),MATCH('CalcEng 2'!$O$6,'Subdecision matrices'!$C$22:$G$22,0)),0)</f>
        <v>0</v>
      </c>
      <c r="P213" s="2">
        <f>_xlfn.IFERROR(INDEX('Subdecision matrices'!$C$23:$G$27,MATCH(Prioritization!I115,'Subdecision matrices'!$B$23:$B$27,0),MATCH('CalcEng 2'!$P$6,'Subdecision matrices'!$C$22:$G$22,0)),0)</f>
        <v>0</v>
      </c>
      <c r="Q213" s="2">
        <f>_xlfn.IFERROR(INDEX('Subdecision matrices'!$C$31:$G$33,MATCH(Prioritization!J115,'Subdecision matrices'!$B$31:$B$33,0),MATCH('CalcEng 2'!$Q$6,'Subdecision matrices'!$C$30:$G$30,0)),0)</f>
        <v>0</v>
      </c>
      <c r="R213" s="2">
        <f>_xlfn.IFERROR(INDEX('Subdecision matrices'!$C$31:$G$33,MATCH(Prioritization!J115,'Subdecision matrices'!$B$31:$B$33,0),MATCH('CalcEng 2'!$R$6,'Subdecision matrices'!$C$30:$G$30,0)),0)</f>
        <v>0</v>
      </c>
      <c r="S213" s="2">
        <f>_xlfn.IFERROR(INDEX('Subdecision matrices'!$C$31:$G$33,MATCH(Prioritization!J115,'Subdecision matrices'!$B$31:$B$33,0),MATCH('CalcEng 2'!$S$6,'Subdecision matrices'!$C$30:$G$30,0)),0)</f>
        <v>0</v>
      </c>
      <c r="T213" s="2">
        <f>_xlfn.IFERROR(INDEX('Subdecision matrices'!$C$31:$G$33,MATCH(Prioritization!J115,'Subdecision matrices'!$B$31:$B$33,0),MATCH('CalcEng 2'!$T$6,'Subdecision matrices'!$C$30:$G$30,0)),0)</f>
        <v>0</v>
      </c>
      <c r="U213" s="2">
        <f>_xlfn.IFERROR(INDEX('Subdecision matrices'!$C$31:$G$33,MATCH(Prioritization!J115,'Subdecision matrices'!$B$31:$B$33,0),MATCH('CalcEng 2'!$U$6,'Subdecision matrices'!$C$30:$G$30,0)),0)</f>
        <v>0</v>
      </c>
      <c r="V213" s="2">
        <f>_xlfn.IFERROR(VLOOKUP(Prioritization!K115,'Subdecision matrices'!$A$37:$C$41,3,TRUE),0)</f>
        <v>0</v>
      </c>
      <c r="W213" s="2">
        <f>_xlfn.IFERROR(VLOOKUP(Prioritization!K115,'Subdecision matrices'!$A$37:$D$41,4),0)</f>
        <v>0</v>
      </c>
      <c r="X213" s="2">
        <f>_xlfn.IFERROR(VLOOKUP(Prioritization!K115,'Subdecision matrices'!$A$37:$E$41,5),0)</f>
        <v>0</v>
      </c>
      <c r="Y213" s="2">
        <f>_xlfn.IFERROR(VLOOKUP(Prioritization!K115,'Subdecision matrices'!$A$37:$F$41,6),0)</f>
        <v>0</v>
      </c>
      <c r="Z213" s="2">
        <f>_xlfn.IFERROR(VLOOKUP(Prioritization!K115,'Subdecision matrices'!$A$37:$G$41,7),0)</f>
        <v>0</v>
      </c>
      <c r="AA213" s="2">
        <f>_xlfn.IFERROR(INDEX('Subdecision matrices'!$K$8:$O$11,MATCH(Prioritization!L115,'Subdecision matrices'!$J$8:$J$11,0),MATCH('CalcEng 2'!$AA$6,'Subdecision matrices'!$K$7:$O$7,0)),0)</f>
        <v>0</v>
      </c>
      <c r="AB213" s="2">
        <f>_xlfn.IFERROR(INDEX('Subdecision matrices'!$K$8:$O$11,MATCH(Prioritization!L115,'Subdecision matrices'!$J$8:$J$11,0),MATCH('CalcEng 2'!$AB$6,'Subdecision matrices'!$K$7:$O$7,0)),0)</f>
        <v>0</v>
      </c>
      <c r="AC213" s="2">
        <f>_xlfn.IFERROR(INDEX('Subdecision matrices'!$K$8:$O$11,MATCH(Prioritization!L115,'Subdecision matrices'!$J$8:$J$11,0),MATCH('CalcEng 2'!$AC$6,'Subdecision matrices'!$K$7:$O$7,0)),0)</f>
        <v>0</v>
      </c>
      <c r="AD213" s="2">
        <f>_xlfn.IFERROR(INDEX('Subdecision matrices'!$K$8:$O$11,MATCH(Prioritization!L115,'Subdecision matrices'!$J$8:$J$11,0),MATCH('CalcEng 2'!$AD$6,'Subdecision matrices'!$K$7:$O$7,0)),0)</f>
        <v>0</v>
      </c>
      <c r="AE213" s="2">
        <f>_xlfn.IFERROR(INDEX('Subdecision matrices'!$K$8:$O$11,MATCH(Prioritization!L115,'Subdecision matrices'!$J$8:$J$11,0),MATCH('CalcEng 2'!$AE$6,'Subdecision matrices'!$K$7:$O$7,0)),0)</f>
        <v>0</v>
      </c>
      <c r="AF213" s="2">
        <f>_xlfn.IFERROR(VLOOKUP(Prioritization!M115,'Subdecision matrices'!$I$15:$K$17,3,TRUE),0)</f>
        <v>0</v>
      </c>
      <c r="AG213" s="2">
        <f>_xlfn.IFERROR(VLOOKUP(Prioritization!M115,'Subdecision matrices'!$I$15:$L$17,4,TRUE),0)</f>
        <v>0</v>
      </c>
      <c r="AH213" s="2">
        <f>_xlfn.IFERROR(VLOOKUP(Prioritization!M115,'Subdecision matrices'!$I$15:$M$17,5,TRUE),0)</f>
        <v>0</v>
      </c>
      <c r="AI213" s="2">
        <f>_xlfn.IFERROR(VLOOKUP(Prioritization!M115,'Subdecision matrices'!$I$15:$N$17,6,TRUE),0)</f>
        <v>0</v>
      </c>
      <c r="AJ213" s="2">
        <f>_xlfn.IFERROR(VLOOKUP(Prioritization!M115,'Subdecision matrices'!$I$15:$O$17,7,TRUE),0)</f>
        <v>0</v>
      </c>
      <c r="AK213" s="2">
        <f>_xlfn.IFERROR(INDEX('Subdecision matrices'!$K$22:$O$24,MATCH(Prioritization!N115,'Subdecision matrices'!$J$22:$J$24,0),MATCH($AK$6,'Subdecision matrices'!$K$21:$O$21,0)),0)</f>
        <v>0</v>
      </c>
      <c r="AL213" s="2">
        <f>_xlfn.IFERROR(INDEX('Subdecision matrices'!$K$22:$O$24,MATCH(Prioritization!N115,'Subdecision matrices'!$J$22:$J$24,0),MATCH($AL$6,'Subdecision matrices'!$K$21:$O$21,0)),0)</f>
        <v>0</v>
      </c>
      <c r="AM213" s="2">
        <f>_xlfn.IFERROR(INDEX('Subdecision matrices'!$K$22:$O$24,MATCH(Prioritization!N115,'Subdecision matrices'!$J$22:$J$24,0),MATCH($AM$6,'Subdecision matrices'!$K$21:$O$21,0)),0)</f>
        <v>0</v>
      </c>
      <c r="AN213" s="2">
        <f>_xlfn.IFERROR(INDEX('Subdecision matrices'!$K$22:$O$24,MATCH(Prioritization!N115,'Subdecision matrices'!$J$22:$J$24,0),MATCH($AN$6,'Subdecision matrices'!$K$21:$O$21,0)),0)</f>
        <v>0</v>
      </c>
      <c r="AO213" s="2">
        <f>_xlfn.IFERROR(INDEX('Subdecision matrices'!$K$22:$O$24,MATCH(Prioritization!N115,'Subdecision matrices'!$J$22:$J$24,0),MATCH($AO$6,'Subdecision matrices'!$K$21:$O$21,0)),0)</f>
        <v>0</v>
      </c>
      <c r="AP213" s="2">
        <f>_xlfn.IFERROR(INDEX('Subdecision matrices'!$K$27:$O$30,MATCH(Prioritization!O115,'Subdecision matrices'!$J$27:$J$30,0),MATCH('CalcEng 2'!$AP$6,'Subdecision matrices'!$K$27:$O$27,0)),0)</f>
        <v>0</v>
      </c>
      <c r="AQ213" s="2">
        <f>_xlfn.IFERROR(INDEX('Subdecision matrices'!$K$27:$O$30,MATCH(Prioritization!O115,'Subdecision matrices'!$J$27:$J$30,0),MATCH('CalcEng 2'!$AQ$6,'Subdecision matrices'!$K$27:$O$27,0)),0)</f>
        <v>0</v>
      </c>
      <c r="AR213" s="2">
        <f>_xlfn.IFERROR(INDEX('Subdecision matrices'!$K$27:$O$30,MATCH(Prioritization!O115,'Subdecision matrices'!$J$27:$J$30,0),MATCH('CalcEng 2'!$AR$6,'Subdecision matrices'!$K$27:$O$27,0)),0)</f>
        <v>0</v>
      </c>
      <c r="AS213" s="2">
        <f>_xlfn.IFERROR(INDEX('Subdecision matrices'!$K$27:$O$30,MATCH(Prioritization!O115,'Subdecision matrices'!$J$27:$J$30,0),MATCH('CalcEng 2'!$AS$6,'Subdecision matrices'!$K$27:$O$27,0)),0)</f>
        <v>0</v>
      </c>
      <c r="AT213" s="2">
        <f>_xlfn.IFERROR(INDEX('Subdecision matrices'!$K$27:$O$30,MATCH(Prioritization!O115,'Subdecision matrices'!$J$27:$J$30,0),MATCH('CalcEng 2'!$AT$6,'Subdecision matrices'!$K$27:$O$27,0)),0)</f>
        <v>0</v>
      </c>
      <c r="AU213" s="2">
        <f>_xlfn.IFERROR(INDEX('Subdecision matrices'!$K$34:$O$36,MATCH(Prioritization!P115,'Subdecision matrices'!$J$34:$J$36,0),MATCH('CalcEng 2'!$AU$6,'Subdecision matrices'!$K$33:$O$33,0)),0)</f>
        <v>0</v>
      </c>
      <c r="AV213" s="2">
        <f>_xlfn.IFERROR(INDEX('Subdecision matrices'!$K$34:$O$36,MATCH(Prioritization!P115,'Subdecision matrices'!$J$34:$J$36,0),MATCH('CalcEng 2'!$AV$6,'Subdecision matrices'!$K$33:$O$33,0)),0)</f>
        <v>0</v>
      </c>
      <c r="AW213" s="2">
        <f>_xlfn.IFERROR(INDEX('Subdecision matrices'!$K$34:$O$36,MATCH(Prioritization!P115,'Subdecision matrices'!$J$34:$J$36,0),MATCH('CalcEng 2'!$AW$6,'Subdecision matrices'!$K$33:$O$33,0)),0)</f>
        <v>0</v>
      </c>
      <c r="AX213" s="2">
        <f>_xlfn.IFERROR(INDEX('Subdecision matrices'!$K$34:$O$36,MATCH(Prioritization!P115,'Subdecision matrices'!$J$34:$J$36,0),MATCH('CalcEng 2'!$AX$6,'Subdecision matrices'!$K$33:$O$33,0)),0)</f>
        <v>0</v>
      </c>
      <c r="AY213" s="2">
        <f>_xlfn.IFERROR(INDEX('Subdecision matrices'!$K$34:$O$36,MATCH(Prioritization!P115,'Subdecision matrices'!$J$34:$J$36,0),MATCH('CalcEng 2'!$AY$6,'Subdecision matrices'!$K$33:$O$33,0)),0)</f>
        <v>0</v>
      </c>
      <c r="AZ213" s="2"/>
      <c r="BA213" s="2"/>
      <c r="BB213" s="110">
        <f>((B213*B214)+(G213*G214)+(L213*L214)+(Q213*Q214)+(V213*V214)+(AA213*AA214)+(AF214*AF213)+(AK213*AK214)+(AP213*AP214)+(AU213*AU214))*10</f>
        <v>0</v>
      </c>
      <c r="BC213" s="110">
        <f aca="true" t="shared" si="542" ref="BC213">((C213*C214)+(H213*H214)+(M213*M214)+(R213*R214)+(W213*W214)+(AB213*AB214)+(AG214*AG213)+(AL213*AL214)+(AQ213*AQ214)+(AV213*AV214))*10</f>
        <v>0</v>
      </c>
      <c r="BD213" s="110">
        <f aca="true" t="shared" si="543" ref="BD213">((D213*D214)+(I213*I214)+(N213*N214)+(S213*S214)+(X213*X214)+(AC213*AC214)+(AH214*AH213)+(AM213*AM214)+(AR213*AR214)+(AW213*AW214))*10</f>
        <v>0</v>
      </c>
      <c r="BE213" s="110">
        <f aca="true" t="shared" si="544" ref="BE213">((E213*E214)+(J213*J214)+(O213*O214)+(T213*T214)+(Y213*Y214)+(AD213*AD214)+(AI214*AI213)+(AN213*AN214)+(AS213*AS214)+(AX213*AX214))*10</f>
        <v>0</v>
      </c>
      <c r="BF213" s="110">
        <f aca="true" t="shared" si="545" ref="BF213">((F213*F214)+(K213*K214)+(P213*P214)+(U213*U214)+(Z213*Z214)+(AE213*AE214)+(AJ214*AJ213)+(AO213*AO214)+(AT213*AT214)+(AY213*AY214))*10</f>
        <v>0</v>
      </c>
    </row>
    <row r="214" spans="1:58" ht="15.75" thickBot="1">
      <c r="A214" s="94"/>
      <c r="B214" s="5">
        <f>'Subdecision matrices'!$S$12</f>
        <v>0.1</v>
      </c>
      <c r="C214" s="5">
        <f>'Subdecision matrices'!$S$13</f>
        <v>0.1</v>
      </c>
      <c r="D214" s="5">
        <f>'Subdecision matrices'!$S$14</f>
        <v>0.1</v>
      </c>
      <c r="E214" s="5">
        <f>'Subdecision matrices'!$S$15</f>
        <v>0.1</v>
      </c>
      <c r="F214" s="5">
        <f>'Subdecision matrices'!$S$16</f>
        <v>0.1</v>
      </c>
      <c r="G214" s="5">
        <f>'Subdecision matrices'!$T$12</f>
        <v>0.1</v>
      </c>
      <c r="H214" s="5">
        <f>'Subdecision matrices'!$T$13</f>
        <v>0.1</v>
      </c>
      <c r="I214" s="5">
        <f>'Subdecision matrices'!$T$14</f>
        <v>0.1</v>
      </c>
      <c r="J214" s="5">
        <f>'Subdecision matrices'!$T$15</f>
        <v>0.1</v>
      </c>
      <c r="K214" s="5">
        <f>'Subdecision matrices'!$T$16</f>
        <v>0.1</v>
      </c>
      <c r="L214" s="5">
        <f>'Subdecision matrices'!$U$12</f>
        <v>0.05</v>
      </c>
      <c r="M214" s="5">
        <f>'Subdecision matrices'!$U$13</f>
        <v>0.05</v>
      </c>
      <c r="N214" s="5">
        <f>'Subdecision matrices'!$U$14</f>
        <v>0.05</v>
      </c>
      <c r="O214" s="5">
        <f>'Subdecision matrices'!$U$15</f>
        <v>0.05</v>
      </c>
      <c r="P214" s="5">
        <f>'Subdecision matrices'!$U$16</f>
        <v>0.05</v>
      </c>
      <c r="Q214" s="5">
        <f>'Subdecision matrices'!$V$12</f>
        <v>0.1</v>
      </c>
      <c r="R214" s="5">
        <f>'Subdecision matrices'!$V$13</f>
        <v>0.1</v>
      </c>
      <c r="S214" s="5">
        <f>'Subdecision matrices'!$V$14</f>
        <v>0.1</v>
      </c>
      <c r="T214" s="5">
        <f>'Subdecision matrices'!$V$15</f>
        <v>0.1</v>
      </c>
      <c r="U214" s="5">
        <f>'Subdecision matrices'!$V$16</f>
        <v>0.1</v>
      </c>
      <c r="V214" s="5">
        <f>'Subdecision matrices'!$W$12</f>
        <v>0.1</v>
      </c>
      <c r="W214" s="5">
        <f>'Subdecision matrices'!$W$13</f>
        <v>0.1</v>
      </c>
      <c r="X214" s="5">
        <f>'Subdecision matrices'!$W$14</f>
        <v>0.1</v>
      </c>
      <c r="Y214" s="5">
        <f>'Subdecision matrices'!$W$15</f>
        <v>0.1</v>
      </c>
      <c r="Z214" s="5">
        <f>'Subdecision matrices'!$W$16</f>
        <v>0.1</v>
      </c>
      <c r="AA214" s="5">
        <f>'Subdecision matrices'!$X$12</f>
        <v>0.05</v>
      </c>
      <c r="AB214" s="5">
        <f>'Subdecision matrices'!$X$13</f>
        <v>0.1</v>
      </c>
      <c r="AC214" s="5">
        <f>'Subdecision matrices'!$X$14</f>
        <v>0.1</v>
      </c>
      <c r="AD214" s="5">
        <f>'Subdecision matrices'!$X$15</f>
        <v>0.1</v>
      </c>
      <c r="AE214" s="5">
        <f>'Subdecision matrices'!$X$16</f>
        <v>0.1</v>
      </c>
      <c r="AF214" s="5">
        <f>'Subdecision matrices'!$Y$12</f>
        <v>0.1</v>
      </c>
      <c r="AG214" s="5">
        <f>'Subdecision matrices'!$Y$13</f>
        <v>0.1</v>
      </c>
      <c r="AH214" s="5">
        <f>'Subdecision matrices'!$Y$14</f>
        <v>0.1</v>
      </c>
      <c r="AI214" s="5">
        <f>'Subdecision matrices'!$Y$15</f>
        <v>0.05</v>
      </c>
      <c r="AJ214" s="5">
        <f>'Subdecision matrices'!$Y$16</f>
        <v>0.05</v>
      </c>
      <c r="AK214" s="5">
        <f>'Subdecision matrices'!$Z$12</f>
        <v>0.15</v>
      </c>
      <c r="AL214" s="5">
        <f>'Subdecision matrices'!$Z$13</f>
        <v>0.15</v>
      </c>
      <c r="AM214" s="5">
        <f>'Subdecision matrices'!$Z$14</f>
        <v>0.15</v>
      </c>
      <c r="AN214" s="5">
        <f>'Subdecision matrices'!$Z$15</f>
        <v>0.15</v>
      </c>
      <c r="AO214" s="5">
        <f>'Subdecision matrices'!$Z$16</f>
        <v>0.15</v>
      </c>
      <c r="AP214" s="5">
        <f>'Subdecision matrices'!$AA$12</f>
        <v>0.1</v>
      </c>
      <c r="AQ214" s="5">
        <f>'Subdecision matrices'!$AA$13</f>
        <v>0.1</v>
      </c>
      <c r="AR214" s="5">
        <f>'Subdecision matrices'!$AA$14</f>
        <v>0.1</v>
      </c>
      <c r="AS214" s="5">
        <f>'Subdecision matrices'!$AA$15</f>
        <v>0.1</v>
      </c>
      <c r="AT214" s="5">
        <f>'Subdecision matrices'!$AA$16</f>
        <v>0.15</v>
      </c>
      <c r="AU214" s="5">
        <f>'Subdecision matrices'!$AB$12</f>
        <v>0.15</v>
      </c>
      <c r="AV214" s="5">
        <f>'Subdecision matrices'!$AB$13</f>
        <v>0.1</v>
      </c>
      <c r="AW214" s="5">
        <f>'Subdecision matrices'!$AB$14</f>
        <v>0.1</v>
      </c>
      <c r="AX214" s="5">
        <f>'Subdecision matrices'!$AB$15</f>
        <v>0.15</v>
      </c>
      <c r="AY214" s="5">
        <f>'Subdecision matrices'!$AB$16</f>
        <v>0.1</v>
      </c>
      <c r="AZ214" s="3">
        <f aca="true" t="shared" si="546" ref="AZ214">SUM(L214:AY214)</f>
        <v>4</v>
      </c>
      <c r="BA214" s="3"/>
      <c r="BB214" s="114"/>
      <c r="BC214" s="114"/>
      <c r="BD214" s="114"/>
      <c r="BE214" s="114"/>
      <c r="BF214" s="114"/>
    </row>
    <row r="215" spans="1:58" ht="15">
      <c r="A215" s="94">
        <v>105</v>
      </c>
      <c r="B215" s="30">
        <f>_xlfn.IFERROR(VLOOKUP(Prioritization!G116,'Subdecision matrices'!$B$7:$C$8,2,TRUE),0)</f>
        <v>0</v>
      </c>
      <c r="C215" s="30">
        <f>_xlfn.IFERROR(VLOOKUP(Prioritization!G116,'Subdecision matrices'!$B$7:$D$8,3,TRUE),0)</f>
        <v>0</v>
      </c>
      <c r="D215" s="30">
        <f>_xlfn.IFERROR(VLOOKUP(Prioritization!G116,'Subdecision matrices'!$B$7:$E$8,4,TRUE),0)</f>
        <v>0</v>
      </c>
      <c r="E215" s="30">
        <f>_xlfn.IFERROR(VLOOKUP(Prioritization!G116,'Subdecision matrices'!$B$7:$F$8,5,TRUE),0)</f>
        <v>0</v>
      </c>
      <c r="F215" s="30">
        <f>_xlfn.IFERROR(VLOOKUP(Prioritization!G116,'Subdecision matrices'!$B$7:$G$8,6,TRUE),0)</f>
        <v>0</v>
      </c>
      <c r="G215" s="30">
        <f>VLOOKUP(Prioritization!H116,'Subdecision matrices'!$B$12:$C$19,2,TRUE)</f>
        <v>0</v>
      </c>
      <c r="H215" s="30">
        <f>VLOOKUP(Prioritization!H116,'Subdecision matrices'!$B$12:$D$19,3,TRUE)</f>
        <v>0</v>
      </c>
      <c r="I215" s="30">
        <f>VLOOKUP(Prioritization!H116,'Subdecision matrices'!$B$12:$E$19,4,TRUE)</f>
        <v>0</v>
      </c>
      <c r="J215" s="30">
        <f>VLOOKUP(Prioritization!H116,'Subdecision matrices'!$B$12:$F$19,5,TRUE)</f>
        <v>0</v>
      </c>
      <c r="K215" s="30">
        <f>VLOOKUP(Prioritization!H116,'Subdecision matrices'!$B$12:$G$19,6,TRUE)</f>
        <v>0</v>
      </c>
      <c r="L215" s="2">
        <f>_xlfn.IFERROR(INDEX('Subdecision matrices'!$C$23:$G$27,MATCH(Prioritization!I116,'Subdecision matrices'!$B$23:$B$27,0),MATCH('CalcEng 2'!$L$6,'Subdecision matrices'!$C$22:$G$22,0)),0)</f>
        <v>0</v>
      </c>
      <c r="M215" s="2">
        <f>_xlfn.IFERROR(INDEX('Subdecision matrices'!$C$23:$G$27,MATCH(Prioritization!I116,'Subdecision matrices'!$B$23:$B$27,0),MATCH('CalcEng 2'!$M$6,'Subdecision matrices'!$C$30:$G$30,0)),0)</f>
        <v>0</v>
      </c>
      <c r="N215" s="2">
        <f>_xlfn.IFERROR(INDEX('Subdecision matrices'!$C$23:$G$27,MATCH(Prioritization!I116,'Subdecision matrices'!$B$23:$B$27,0),MATCH('CalcEng 2'!$N$6,'Subdecision matrices'!$C$22:$G$22,0)),0)</f>
        <v>0</v>
      </c>
      <c r="O215" s="2">
        <f>_xlfn.IFERROR(INDEX('Subdecision matrices'!$C$23:$G$27,MATCH(Prioritization!I116,'Subdecision matrices'!$B$23:$B$27,0),MATCH('CalcEng 2'!$O$6,'Subdecision matrices'!$C$22:$G$22,0)),0)</f>
        <v>0</v>
      </c>
      <c r="P215" s="2">
        <f>_xlfn.IFERROR(INDEX('Subdecision matrices'!$C$23:$G$27,MATCH(Prioritization!I116,'Subdecision matrices'!$B$23:$B$27,0),MATCH('CalcEng 2'!$P$6,'Subdecision matrices'!$C$22:$G$22,0)),0)</f>
        <v>0</v>
      </c>
      <c r="Q215" s="2">
        <f>_xlfn.IFERROR(INDEX('Subdecision matrices'!$C$31:$G$33,MATCH(Prioritization!J116,'Subdecision matrices'!$B$31:$B$33,0),MATCH('CalcEng 2'!$Q$6,'Subdecision matrices'!$C$30:$G$30,0)),0)</f>
        <v>0</v>
      </c>
      <c r="R215" s="2">
        <f>_xlfn.IFERROR(INDEX('Subdecision matrices'!$C$31:$G$33,MATCH(Prioritization!J116,'Subdecision matrices'!$B$31:$B$33,0),MATCH('CalcEng 2'!$R$6,'Subdecision matrices'!$C$30:$G$30,0)),0)</f>
        <v>0</v>
      </c>
      <c r="S215" s="2">
        <f>_xlfn.IFERROR(INDEX('Subdecision matrices'!$C$31:$G$33,MATCH(Prioritization!J116,'Subdecision matrices'!$B$31:$B$33,0),MATCH('CalcEng 2'!$S$6,'Subdecision matrices'!$C$30:$G$30,0)),0)</f>
        <v>0</v>
      </c>
      <c r="T215" s="2">
        <f>_xlfn.IFERROR(INDEX('Subdecision matrices'!$C$31:$G$33,MATCH(Prioritization!J116,'Subdecision matrices'!$B$31:$B$33,0),MATCH('CalcEng 2'!$T$6,'Subdecision matrices'!$C$30:$G$30,0)),0)</f>
        <v>0</v>
      </c>
      <c r="U215" s="2">
        <f>_xlfn.IFERROR(INDEX('Subdecision matrices'!$C$31:$G$33,MATCH(Prioritization!J116,'Subdecision matrices'!$B$31:$B$33,0),MATCH('CalcEng 2'!$U$6,'Subdecision matrices'!$C$30:$G$30,0)),0)</f>
        <v>0</v>
      </c>
      <c r="V215" s="2">
        <f>_xlfn.IFERROR(VLOOKUP(Prioritization!K116,'Subdecision matrices'!$A$37:$C$41,3,TRUE),0)</f>
        <v>0</v>
      </c>
      <c r="W215" s="2">
        <f>_xlfn.IFERROR(VLOOKUP(Prioritization!K116,'Subdecision matrices'!$A$37:$D$41,4),0)</f>
        <v>0</v>
      </c>
      <c r="X215" s="2">
        <f>_xlfn.IFERROR(VLOOKUP(Prioritization!K116,'Subdecision matrices'!$A$37:$E$41,5),0)</f>
        <v>0</v>
      </c>
      <c r="Y215" s="2">
        <f>_xlfn.IFERROR(VLOOKUP(Prioritization!K116,'Subdecision matrices'!$A$37:$F$41,6),0)</f>
        <v>0</v>
      </c>
      <c r="Z215" s="2">
        <f>_xlfn.IFERROR(VLOOKUP(Prioritization!K116,'Subdecision matrices'!$A$37:$G$41,7),0)</f>
        <v>0</v>
      </c>
      <c r="AA215" s="2">
        <f>_xlfn.IFERROR(INDEX('Subdecision matrices'!$K$8:$O$11,MATCH(Prioritization!L116,'Subdecision matrices'!$J$8:$J$11,0),MATCH('CalcEng 2'!$AA$6,'Subdecision matrices'!$K$7:$O$7,0)),0)</f>
        <v>0</v>
      </c>
      <c r="AB215" s="2">
        <f>_xlfn.IFERROR(INDEX('Subdecision matrices'!$K$8:$O$11,MATCH(Prioritization!L116,'Subdecision matrices'!$J$8:$J$11,0),MATCH('CalcEng 2'!$AB$6,'Subdecision matrices'!$K$7:$O$7,0)),0)</f>
        <v>0</v>
      </c>
      <c r="AC215" s="2">
        <f>_xlfn.IFERROR(INDEX('Subdecision matrices'!$K$8:$O$11,MATCH(Prioritization!L116,'Subdecision matrices'!$J$8:$J$11,0),MATCH('CalcEng 2'!$AC$6,'Subdecision matrices'!$K$7:$O$7,0)),0)</f>
        <v>0</v>
      </c>
      <c r="AD215" s="2">
        <f>_xlfn.IFERROR(INDEX('Subdecision matrices'!$K$8:$O$11,MATCH(Prioritization!L116,'Subdecision matrices'!$J$8:$J$11,0),MATCH('CalcEng 2'!$AD$6,'Subdecision matrices'!$K$7:$O$7,0)),0)</f>
        <v>0</v>
      </c>
      <c r="AE215" s="2">
        <f>_xlfn.IFERROR(INDEX('Subdecision matrices'!$K$8:$O$11,MATCH(Prioritization!L116,'Subdecision matrices'!$J$8:$J$11,0),MATCH('CalcEng 2'!$AE$6,'Subdecision matrices'!$K$7:$O$7,0)),0)</f>
        <v>0</v>
      </c>
      <c r="AF215" s="2">
        <f>_xlfn.IFERROR(VLOOKUP(Prioritization!M116,'Subdecision matrices'!$I$15:$K$17,3,TRUE),0)</f>
        <v>0</v>
      </c>
      <c r="AG215" s="2">
        <f>_xlfn.IFERROR(VLOOKUP(Prioritization!M116,'Subdecision matrices'!$I$15:$L$17,4,TRUE),0)</f>
        <v>0</v>
      </c>
      <c r="AH215" s="2">
        <f>_xlfn.IFERROR(VLOOKUP(Prioritization!M116,'Subdecision matrices'!$I$15:$M$17,5,TRUE),0)</f>
        <v>0</v>
      </c>
      <c r="AI215" s="2">
        <f>_xlfn.IFERROR(VLOOKUP(Prioritization!M116,'Subdecision matrices'!$I$15:$N$17,6,TRUE),0)</f>
        <v>0</v>
      </c>
      <c r="AJ215" s="2">
        <f>_xlfn.IFERROR(VLOOKUP(Prioritization!M116,'Subdecision matrices'!$I$15:$O$17,7,TRUE),0)</f>
        <v>0</v>
      </c>
      <c r="AK215" s="2">
        <f>_xlfn.IFERROR(INDEX('Subdecision matrices'!$K$22:$O$24,MATCH(Prioritization!N116,'Subdecision matrices'!$J$22:$J$24,0),MATCH($AK$6,'Subdecision matrices'!$K$21:$O$21,0)),0)</f>
        <v>0</v>
      </c>
      <c r="AL215" s="2">
        <f>_xlfn.IFERROR(INDEX('Subdecision matrices'!$K$22:$O$24,MATCH(Prioritization!N116,'Subdecision matrices'!$J$22:$J$24,0),MATCH($AL$6,'Subdecision matrices'!$K$21:$O$21,0)),0)</f>
        <v>0</v>
      </c>
      <c r="AM215" s="2">
        <f>_xlfn.IFERROR(INDEX('Subdecision matrices'!$K$22:$O$24,MATCH(Prioritization!N116,'Subdecision matrices'!$J$22:$J$24,0),MATCH($AM$6,'Subdecision matrices'!$K$21:$O$21,0)),0)</f>
        <v>0</v>
      </c>
      <c r="AN215" s="2">
        <f>_xlfn.IFERROR(INDEX('Subdecision matrices'!$K$22:$O$24,MATCH(Prioritization!N116,'Subdecision matrices'!$J$22:$J$24,0),MATCH($AN$6,'Subdecision matrices'!$K$21:$O$21,0)),0)</f>
        <v>0</v>
      </c>
      <c r="AO215" s="2">
        <f>_xlfn.IFERROR(INDEX('Subdecision matrices'!$K$22:$O$24,MATCH(Prioritization!N116,'Subdecision matrices'!$J$22:$J$24,0),MATCH($AO$6,'Subdecision matrices'!$K$21:$O$21,0)),0)</f>
        <v>0</v>
      </c>
      <c r="AP215" s="2">
        <f>_xlfn.IFERROR(INDEX('Subdecision matrices'!$K$27:$O$30,MATCH(Prioritization!O116,'Subdecision matrices'!$J$27:$J$30,0),MATCH('CalcEng 2'!$AP$6,'Subdecision matrices'!$K$27:$O$27,0)),0)</f>
        <v>0</v>
      </c>
      <c r="AQ215" s="2">
        <f>_xlfn.IFERROR(INDEX('Subdecision matrices'!$K$27:$O$30,MATCH(Prioritization!O116,'Subdecision matrices'!$J$27:$J$30,0),MATCH('CalcEng 2'!$AQ$6,'Subdecision matrices'!$K$27:$O$27,0)),0)</f>
        <v>0</v>
      </c>
      <c r="AR215" s="2">
        <f>_xlfn.IFERROR(INDEX('Subdecision matrices'!$K$27:$O$30,MATCH(Prioritization!O116,'Subdecision matrices'!$J$27:$J$30,0),MATCH('CalcEng 2'!$AR$6,'Subdecision matrices'!$K$27:$O$27,0)),0)</f>
        <v>0</v>
      </c>
      <c r="AS215" s="2">
        <f>_xlfn.IFERROR(INDEX('Subdecision matrices'!$K$27:$O$30,MATCH(Prioritization!O116,'Subdecision matrices'!$J$27:$J$30,0),MATCH('CalcEng 2'!$AS$6,'Subdecision matrices'!$K$27:$O$27,0)),0)</f>
        <v>0</v>
      </c>
      <c r="AT215" s="2">
        <f>_xlfn.IFERROR(INDEX('Subdecision matrices'!$K$27:$O$30,MATCH(Prioritization!O116,'Subdecision matrices'!$J$27:$J$30,0),MATCH('CalcEng 2'!$AT$6,'Subdecision matrices'!$K$27:$O$27,0)),0)</f>
        <v>0</v>
      </c>
      <c r="AU215" s="2">
        <f>_xlfn.IFERROR(INDEX('Subdecision matrices'!$K$34:$O$36,MATCH(Prioritization!P116,'Subdecision matrices'!$J$34:$J$36,0),MATCH('CalcEng 2'!$AU$6,'Subdecision matrices'!$K$33:$O$33,0)),0)</f>
        <v>0</v>
      </c>
      <c r="AV215" s="2">
        <f>_xlfn.IFERROR(INDEX('Subdecision matrices'!$K$34:$O$36,MATCH(Prioritization!P116,'Subdecision matrices'!$J$34:$J$36,0),MATCH('CalcEng 2'!$AV$6,'Subdecision matrices'!$K$33:$O$33,0)),0)</f>
        <v>0</v>
      </c>
      <c r="AW215" s="2">
        <f>_xlfn.IFERROR(INDEX('Subdecision matrices'!$K$34:$O$36,MATCH(Prioritization!P116,'Subdecision matrices'!$J$34:$J$36,0),MATCH('CalcEng 2'!$AW$6,'Subdecision matrices'!$K$33:$O$33,0)),0)</f>
        <v>0</v>
      </c>
      <c r="AX215" s="2">
        <f>_xlfn.IFERROR(INDEX('Subdecision matrices'!$K$34:$O$36,MATCH(Prioritization!P116,'Subdecision matrices'!$J$34:$J$36,0),MATCH('CalcEng 2'!$AX$6,'Subdecision matrices'!$K$33:$O$33,0)),0)</f>
        <v>0</v>
      </c>
      <c r="AY215" s="2">
        <f>_xlfn.IFERROR(INDEX('Subdecision matrices'!$K$34:$O$36,MATCH(Prioritization!P116,'Subdecision matrices'!$J$34:$J$36,0),MATCH('CalcEng 2'!$AY$6,'Subdecision matrices'!$K$33:$O$33,0)),0)</f>
        <v>0</v>
      </c>
      <c r="AZ215" s="2"/>
      <c r="BA215" s="2"/>
      <c r="BB215" s="110">
        <f>((B215*B216)+(G215*G216)+(L215*L216)+(Q215*Q216)+(V215*V216)+(AA215*AA216)+(AF216*AF215)+(AK215*AK216)+(AP215*AP216)+(AU215*AU216))*10</f>
        <v>0</v>
      </c>
      <c r="BC215" s="110">
        <f aca="true" t="shared" si="547" ref="BC215">((C215*C216)+(H215*H216)+(M215*M216)+(R215*R216)+(W215*W216)+(AB215*AB216)+(AG216*AG215)+(AL215*AL216)+(AQ215*AQ216)+(AV215*AV216))*10</f>
        <v>0</v>
      </c>
      <c r="BD215" s="110">
        <f aca="true" t="shared" si="548" ref="BD215">((D215*D216)+(I215*I216)+(N215*N216)+(S215*S216)+(X215*X216)+(AC215*AC216)+(AH216*AH215)+(AM215*AM216)+(AR215*AR216)+(AW215*AW216))*10</f>
        <v>0</v>
      </c>
      <c r="BE215" s="110">
        <f aca="true" t="shared" si="549" ref="BE215">((E215*E216)+(J215*J216)+(O215*O216)+(T215*T216)+(Y215*Y216)+(AD215*AD216)+(AI216*AI215)+(AN215*AN216)+(AS215*AS216)+(AX215*AX216))*10</f>
        <v>0</v>
      </c>
      <c r="BF215" s="110">
        <f aca="true" t="shared" si="550" ref="BF215">((F215*F216)+(K215*K216)+(P215*P216)+(U215*U216)+(Z215*Z216)+(AE215*AE216)+(AJ216*AJ215)+(AO215*AO216)+(AT215*AT216)+(AY215*AY216))*10</f>
        <v>0</v>
      </c>
    </row>
    <row r="216" spans="1:58" ht="15.75" thickBot="1">
      <c r="A216" s="94"/>
      <c r="B216" s="5">
        <f>'Subdecision matrices'!$S$12</f>
        <v>0.1</v>
      </c>
      <c r="C216" s="5">
        <f>'Subdecision matrices'!$S$13</f>
        <v>0.1</v>
      </c>
      <c r="D216" s="5">
        <f>'Subdecision matrices'!$S$14</f>
        <v>0.1</v>
      </c>
      <c r="E216" s="5">
        <f>'Subdecision matrices'!$S$15</f>
        <v>0.1</v>
      </c>
      <c r="F216" s="5">
        <f>'Subdecision matrices'!$S$16</f>
        <v>0.1</v>
      </c>
      <c r="G216" s="5">
        <f>'Subdecision matrices'!$T$12</f>
        <v>0.1</v>
      </c>
      <c r="H216" s="5">
        <f>'Subdecision matrices'!$T$13</f>
        <v>0.1</v>
      </c>
      <c r="I216" s="5">
        <f>'Subdecision matrices'!$T$14</f>
        <v>0.1</v>
      </c>
      <c r="J216" s="5">
        <f>'Subdecision matrices'!$T$15</f>
        <v>0.1</v>
      </c>
      <c r="K216" s="5">
        <f>'Subdecision matrices'!$T$16</f>
        <v>0.1</v>
      </c>
      <c r="L216" s="5">
        <f>'Subdecision matrices'!$U$12</f>
        <v>0.05</v>
      </c>
      <c r="M216" s="5">
        <f>'Subdecision matrices'!$U$13</f>
        <v>0.05</v>
      </c>
      <c r="N216" s="5">
        <f>'Subdecision matrices'!$U$14</f>
        <v>0.05</v>
      </c>
      <c r="O216" s="5">
        <f>'Subdecision matrices'!$U$15</f>
        <v>0.05</v>
      </c>
      <c r="P216" s="5">
        <f>'Subdecision matrices'!$U$16</f>
        <v>0.05</v>
      </c>
      <c r="Q216" s="5">
        <f>'Subdecision matrices'!$V$12</f>
        <v>0.1</v>
      </c>
      <c r="R216" s="5">
        <f>'Subdecision matrices'!$V$13</f>
        <v>0.1</v>
      </c>
      <c r="S216" s="5">
        <f>'Subdecision matrices'!$V$14</f>
        <v>0.1</v>
      </c>
      <c r="T216" s="5">
        <f>'Subdecision matrices'!$V$15</f>
        <v>0.1</v>
      </c>
      <c r="U216" s="5">
        <f>'Subdecision matrices'!$V$16</f>
        <v>0.1</v>
      </c>
      <c r="V216" s="5">
        <f>'Subdecision matrices'!$W$12</f>
        <v>0.1</v>
      </c>
      <c r="W216" s="5">
        <f>'Subdecision matrices'!$W$13</f>
        <v>0.1</v>
      </c>
      <c r="X216" s="5">
        <f>'Subdecision matrices'!$W$14</f>
        <v>0.1</v>
      </c>
      <c r="Y216" s="5">
        <f>'Subdecision matrices'!$W$15</f>
        <v>0.1</v>
      </c>
      <c r="Z216" s="5">
        <f>'Subdecision matrices'!$W$16</f>
        <v>0.1</v>
      </c>
      <c r="AA216" s="5">
        <f>'Subdecision matrices'!$X$12</f>
        <v>0.05</v>
      </c>
      <c r="AB216" s="5">
        <f>'Subdecision matrices'!$X$13</f>
        <v>0.1</v>
      </c>
      <c r="AC216" s="5">
        <f>'Subdecision matrices'!$X$14</f>
        <v>0.1</v>
      </c>
      <c r="AD216" s="5">
        <f>'Subdecision matrices'!$X$15</f>
        <v>0.1</v>
      </c>
      <c r="AE216" s="5">
        <f>'Subdecision matrices'!$X$16</f>
        <v>0.1</v>
      </c>
      <c r="AF216" s="5">
        <f>'Subdecision matrices'!$Y$12</f>
        <v>0.1</v>
      </c>
      <c r="AG216" s="5">
        <f>'Subdecision matrices'!$Y$13</f>
        <v>0.1</v>
      </c>
      <c r="AH216" s="5">
        <f>'Subdecision matrices'!$Y$14</f>
        <v>0.1</v>
      </c>
      <c r="AI216" s="5">
        <f>'Subdecision matrices'!$Y$15</f>
        <v>0.05</v>
      </c>
      <c r="AJ216" s="5">
        <f>'Subdecision matrices'!$Y$16</f>
        <v>0.05</v>
      </c>
      <c r="AK216" s="5">
        <f>'Subdecision matrices'!$Z$12</f>
        <v>0.15</v>
      </c>
      <c r="AL216" s="5">
        <f>'Subdecision matrices'!$Z$13</f>
        <v>0.15</v>
      </c>
      <c r="AM216" s="5">
        <f>'Subdecision matrices'!$Z$14</f>
        <v>0.15</v>
      </c>
      <c r="AN216" s="5">
        <f>'Subdecision matrices'!$Z$15</f>
        <v>0.15</v>
      </c>
      <c r="AO216" s="5">
        <f>'Subdecision matrices'!$Z$16</f>
        <v>0.15</v>
      </c>
      <c r="AP216" s="5">
        <f>'Subdecision matrices'!$AA$12</f>
        <v>0.1</v>
      </c>
      <c r="AQ216" s="5">
        <f>'Subdecision matrices'!$AA$13</f>
        <v>0.1</v>
      </c>
      <c r="AR216" s="5">
        <f>'Subdecision matrices'!$AA$14</f>
        <v>0.1</v>
      </c>
      <c r="AS216" s="5">
        <f>'Subdecision matrices'!$AA$15</f>
        <v>0.1</v>
      </c>
      <c r="AT216" s="5">
        <f>'Subdecision matrices'!$AA$16</f>
        <v>0.15</v>
      </c>
      <c r="AU216" s="5">
        <f>'Subdecision matrices'!$AB$12</f>
        <v>0.15</v>
      </c>
      <c r="AV216" s="5">
        <f>'Subdecision matrices'!$AB$13</f>
        <v>0.1</v>
      </c>
      <c r="AW216" s="5">
        <f>'Subdecision matrices'!$AB$14</f>
        <v>0.1</v>
      </c>
      <c r="AX216" s="5">
        <f>'Subdecision matrices'!$AB$15</f>
        <v>0.15</v>
      </c>
      <c r="AY216" s="5">
        <f>'Subdecision matrices'!$AB$16</f>
        <v>0.1</v>
      </c>
      <c r="AZ216" s="3">
        <f aca="true" t="shared" si="551" ref="AZ216">SUM(L216:AY216)</f>
        <v>4</v>
      </c>
      <c r="BA216" s="3"/>
      <c r="BB216" s="114"/>
      <c r="BC216" s="114"/>
      <c r="BD216" s="114"/>
      <c r="BE216" s="114"/>
      <c r="BF216" s="114"/>
    </row>
    <row r="217" spans="1:58" ht="15">
      <c r="A217" s="94">
        <v>106</v>
      </c>
      <c r="B217" s="30">
        <f>_xlfn.IFERROR(VLOOKUP(Prioritization!G117,'Subdecision matrices'!$B$7:$C$8,2,TRUE),0)</f>
        <v>0</v>
      </c>
      <c r="C217" s="30">
        <f>_xlfn.IFERROR(VLOOKUP(Prioritization!G117,'Subdecision matrices'!$B$7:$D$8,3,TRUE),0)</f>
        <v>0</v>
      </c>
      <c r="D217" s="30">
        <f>_xlfn.IFERROR(VLOOKUP(Prioritization!G117,'Subdecision matrices'!$B$7:$E$8,4,TRUE),0)</f>
        <v>0</v>
      </c>
      <c r="E217" s="30">
        <f>_xlfn.IFERROR(VLOOKUP(Prioritization!G117,'Subdecision matrices'!$B$7:$F$8,5,TRUE),0)</f>
        <v>0</v>
      </c>
      <c r="F217" s="30">
        <f>_xlfn.IFERROR(VLOOKUP(Prioritization!G117,'Subdecision matrices'!$B$7:$G$8,6,TRUE),0)</f>
        <v>0</v>
      </c>
      <c r="G217" s="30">
        <f>VLOOKUP(Prioritization!H117,'Subdecision matrices'!$B$12:$C$19,2,TRUE)</f>
        <v>0</v>
      </c>
      <c r="H217" s="30">
        <f>VLOOKUP(Prioritization!H117,'Subdecision matrices'!$B$12:$D$19,3,TRUE)</f>
        <v>0</v>
      </c>
      <c r="I217" s="30">
        <f>VLOOKUP(Prioritization!H117,'Subdecision matrices'!$B$12:$E$19,4,TRUE)</f>
        <v>0</v>
      </c>
      <c r="J217" s="30">
        <f>VLOOKUP(Prioritization!H117,'Subdecision matrices'!$B$12:$F$19,5,TRUE)</f>
        <v>0</v>
      </c>
      <c r="K217" s="30">
        <f>VLOOKUP(Prioritization!H117,'Subdecision matrices'!$B$12:$G$19,6,TRUE)</f>
        <v>0</v>
      </c>
      <c r="L217" s="2">
        <f>_xlfn.IFERROR(INDEX('Subdecision matrices'!$C$23:$G$27,MATCH(Prioritization!I117,'Subdecision matrices'!$B$23:$B$27,0),MATCH('CalcEng 2'!$L$6,'Subdecision matrices'!$C$22:$G$22,0)),0)</f>
        <v>0</v>
      </c>
      <c r="M217" s="2">
        <f>_xlfn.IFERROR(INDEX('Subdecision matrices'!$C$23:$G$27,MATCH(Prioritization!I117,'Subdecision matrices'!$B$23:$B$27,0),MATCH('CalcEng 2'!$M$6,'Subdecision matrices'!$C$30:$G$30,0)),0)</f>
        <v>0</v>
      </c>
      <c r="N217" s="2">
        <f>_xlfn.IFERROR(INDEX('Subdecision matrices'!$C$23:$G$27,MATCH(Prioritization!I117,'Subdecision matrices'!$B$23:$B$27,0),MATCH('CalcEng 2'!$N$6,'Subdecision matrices'!$C$22:$G$22,0)),0)</f>
        <v>0</v>
      </c>
      <c r="O217" s="2">
        <f>_xlfn.IFERROR(INDEX('Subdecision matrices'!$C$23:$G$27,MATCH(Prioritization!I117,'Subdecision matrices'!$B$23:$B$27,0),MATCH('CalcEng 2'!$O$6,'Subdecision matrices'!$C$22:$G$22,0)),0)</f>
        <v>0</v>
      </c>
      <c r="P217" s="2">
        <f>_xlfn.IFERROR(INDEX('Subdecision matrices'!$C$23:$G$27,MATCH(Prioritization!I117,'Subdecision matrices'!$B$23:$B$27,0),MATCH('CalcEng 2'!$P$6,'Subdecision matrices'!$C$22:$G$22,0)),0)</f>
        <v>0</v>
      </c>
      <c r="Q217" s="2">
        <f>_xlfn.IFERROR(INDEX('Subdecision matrices'!$C$31:$G$33,MATCH(Prioritization!J117,'Subdecision matrices'!$B$31:$B$33,0),MATCH('CalcEng 2'!$Q$6,'Subdecision matrices'!$C$30:$G$30,0)),0)</f>
        <v>0</v>
      </c>
      <c r="R217" s="2">
        <f>_xlfn.IFERROR(INDEX('Subdecision matrices'!$C$31:$G$33,MATCH(Prioritization!J117,'Subdecision matrices'!$B$31:$B$33,0),MATCH('CalcEng 2'!$R$6,'Subdecision matrices'!$C$30:$G$30,0)),0)</f>
        <v>0</v>
      </c>
      <c r="S217" s="2">
        <f>_xlfn.IFERROR(INDEX('Subdecision matrices'!$C$31:$G$33,MATCH(Prioritization!J117,'Subdecision matrices'!$B$31:$B$33,0),MATCH('CalcEng 2'!$S$6,'Subdecision matrices'!$C$30:$G$30,0)),0)</f>
        <v>0</v>
      </c>
      <c r="T217" s="2">
        <f>_xlfn.IFERROR(INDEX('Subdecision matrices'!$C$31:$G$33,MATCH(Prioritization!J117,'Subdecision matrices'!$B$31:$B$33,0),MATCH('CalcEng 2'!$T$6,'Subdecision matrices'!$C$30:$G$30,0)),0)</f>
        <v>0</v>
      </c>
      <c r="U217" s="2">
        <f>_xlfn.IFERROR(INDEX('Subdecision matrices'!$C$31:$G$33,MATCH(Prioritization!J117,'Subdecision matrices'!$B$31:$B$33,0),MATCH('CalcEng 2'!$U$6,'Subdecision matrices'!$C$30:$G$30,0)),0)</f>
        <v>0</v>
      </c>
      <c r="V217" s="2">
        <f>_xlfn.IFERROR(VLOOKUP(Prioritization!K117,'Subdecision matrices'!$A$37:$C$41,3,TRUE),0)</f>
        <v>0</v>
      </c>
      <c r="W217" s="2">
        <f>_xlfn.IFERROR(VLOOKUP(Prioritization!K117,'Subdecision matrices'!$A$37:$D$41,4),0)</f>
        <v>0</v>
      </c>
      <c r="X217" s="2">
        <f>_xlfn.IFERROR(VLOOKUP(Prioritization!K117,'Subdecision matrices'!$A$37:$E$41,5),0)</f>
        <v>0</v>
      </c>
      <c r="Y217" s="2">
        <f>_xlfn.IFERROR(VLOOKUP(Prioritization!K117,'Subdecision matrices'!$A$37:$F$41,6),0)</f>
        <v>0</v>
      </c>
      <c r="Z217" s="2">
        <f>_xlfn.IFERROR(VLOOKUP(Prioritization!K117,'Subdecision matrices'!$A$37:$G$41,7),0)</f>
        <v>0</v>
      </c>
      <c r="AA217" s="2">
        <f>_xlfn.IFERROR(INDEX('Subdecision matrices'!$K$8:$O$11,MATCH(Prioritization!L117,'Subdecision matrices'!$J$8:$J$11,0),MATCH('CalcEng 2'!$AA$6,'Subdecision matrices'!$K$7:$O$7,0)),0)</f>
        <v>0</v>
      </c>
      <c r="AB217" s="2">
        <f>_xlfn.IFERROR(INDEX('Subdecision matrices'!$K$8:$O$11,MATCH(Prioritization!L117,'Subdecision matrices'!$J$8:$J$11,0),MATCH('CalcEng 2'!$AB$6,'Subdecision matrices'!$K$7:$O$7,0)),0)</f>
        <v>0</v>
      </c>
      <c r="AC217" s="2">
        <f>_xlfn.IFERROR(INDEX('Subdecision matrices'!$K$8:$O$11,MATCH(Prioritization!L117,'Subdecision matrices'!$J$8:$J$11,0),MATCH('CalcEng 2'!$AC$6,'Subdecision matrices'!$K$7:$O$7,0)),0)</f>
        <v>0</v>
      </c>
      <c r="AD217" s="2">
        <f>_xlfn.IFERROR(INDEX('Subdecision matrices'!$K$8:$O$11,MATCH(Prioritization!L117,'Subdecision matrices'!$J$8:$J$11,0),MATCH('CalcEng 2'!$AD$6,'Subdecision matrices'!$K$7:$O$7,0)),0)</f>
        <v>0</v>
      </c>
      <c r="AE217" s="2">
        <f>_xlfn.IFERROR(INDEX('Subdecision matrices'!$K$8:$O$11,MATCH(Prioritization!L117,'Subdecision matrices'!$J$8:$J$11,0),MATCH('CalcEng 2'!$AE$6,'Subdecision matrices'!$K$7:$O$7,0)),0)</f>
        <v>0</v>
      </c>
      <c r="AF217" s="2">
        <f>_xlfn.IFERROR(VLOOKUP(Prioritization!M117,'Subdecision matrices'!$I$15:$K$17,3,TRUE),0)</f>
        <v>0</v>
      </c>
      <c r="AG217" s="2">
        <f>_xlfn.IFERROR(VLOOKUP(Prioritization!M117,'Subdecision matrices'!$I$15:$L$17,4,TRUE),0)</f>
        <v>0</v>
      </c>
      <c r="AH217" s="2">
        <f>_xlfn.IFERROR(VLOOKUP(Prioritization!M117,'Subdecision matrices'!$I$15:$M$17,5,TRUE),0)</f>
        <v>0</v>
      </c>
      <c r="AI217" s="2">
        <f>_xlfn.IFERROR(VLOOKUP(Prioritization!M117,'Subdecision matrices'!$I$15:$N$17,6,TRUE),0)</f>
        <v>0</v>
      </c>
      <c r="AJ217" s="2">
        <f>_xlfn.IFERROR(VLOOKUP(Prioritization!M117,'Subdecision matrices'!$I$15:$O$17,7,TRUE),0)</f>
        <v>0</v>
      </c>
      <c r="AK217" s="2">
        <f>_xlfn.IFERROR(INDEX('Subdecision matrices'!$K$22:$O$24,MATCH(Prioritization!N117,'Subdecision matrices'!$J$22:$J$24,0),MATCH($AK$6,'Subdecision matrices'!$K$21:$O$21,0)),0)</f>
        <v>0</v>
      </c>
      <c r="AL217" s="2">
        <f>_xlfn.IFERROR(INDEX('Subdecision matrices'!$K$22:$O$24,MATCH(Prioritization!N117,'Subdecision matrices'!$J$22:$J$24,0),MATCH($AL$6,'Subdecision matrices'!$K$21:$O$21,0)),0)</f>
        <v>0</v>
      </c>
      <c r="AM217" s="2">
        <f>_xlfn.IFERROR(INDEX('Subdecision matrices'!$K$22:$O$24,MATCH(Prioritization!N117,'Subdecision matrices'!$J$22:$J$24,0),MATCH($AM$6,'Subdecision matrices'!$K$21:$O$21,0)),0)</f>
        <v>0</v>
      </c>
      <c r="AN217" s="2">
        <f>_xlfn.IFERROR(INDEX('Subdecision matrices'!$K$22:$O$24,MATCH(Prioritization!N117,'Subdecision matrices'!$J$22:$J$24,0),MATCH($AN$6,'Subdecision matrices'!$K$21:$O$21,0)),0)</f>
        <v>0</v>
      </c>
      <c r="AO217" s="2">
        <f>_xlfn.IFERROR(INDEX('Subdecision matrices'!$K$22:$O$24,MATCH(Prioritization!N117,'Subdecision matrices'!$J$22:$J$24,0),MATCH($AO$6,'Subdecision matrices'!$K$21:$O$21,0)),0)</f>
        <v>0</v>
      </c>
      <c r="AP217" s="2">
        <f>_xlfn.IFERROR(INDEX('Subdecision matrices'!$K$27:$O$30,MATCH(Prioritization!O117,'Subdecision matrices'!$J$27:$J$30,0),MATCH('CalcEng 2'!$AP$6,'Subdecision matrices'!$K$27:$O$27,0)),0)</f>
        <v>0</v>
      </c>
      <c r="AQ217" s="2">
        <f>_xlfn.IFERROR(INDEX('Subdecision matrices'!$K$27:$O$30,MATCH(Prioritization!O117,'Subdecision matrices'!$J$27:$J$30,0),MATCH('CalcEng 2'!$AQ$6,'Subdecision matrices'!$K$27:$O$27,0)),0)</f>
        <v>0</v>
      </c>
      <c r="AR217" s="2">
        <f>_xlfn.IFERROR(INDEX('Subdecision matrices'!$K$27:$O$30,MATCH(Prioritization!O117,'Subdecision matrices'!$J$27:$J$30,0),MATCH('CalcEng 2'!$AR$6,'Subdecision matrices'!$K$27:$O$27,0)),0)</f>
        <v>0</v>
      </c>
      <c r="AS217" s="2">
        <f>_xlfn.IFERROR(INDEX('Subdecision matrices'!$K$27:$O$30,MATCH(Prioritization!O117,'Subdecision matrices'!$J$27:$J$30,0),MATCH('CalcEng 2'!$AS$6,'Subdecision matrices'!$K$27:$O$27,0)),0)</f>
        <v>0</v>
      </c>
      <c r="AT217" s="2">
        <f>_xlfn.IFERROR(INDEX('Subdecision matrices'!$K$27:$O$30,MATCH(Prioritization!O117,'Subdecision matrices'!$J$27:$J$30,0),MATCH('CalcEng 2'!$AT$6,'Subdecision matrices'!$K$27:$O$27,0)),0)</f>
        <v>0</v>
      </c>
      <c r="AU217" s="2">
        <f>_xlfn.IFERROR(INDEX('Subdecision matrices'!$K$34:$O$36,MATCH(Prioritization!P117,'Subdecision matrices'!$J$34:$J$36,0),MATCH('CalcEng 2'!$AU$6,'Subdecision matrices'!$K$33:$O$33,0)),0)</f>
        <v>0</v>
      </c>
      <c r="AV217" s="2">
        <f>_xlfn.IFERROR(INDEX('Subdecision matrices'!$K$34:$O$36,MATCH(Prioritization!P117,'Subdecision matrices'!$J$34:$J$36,0),MATCH('CalcEng 2'!$AV$6,'Subdecision matrices'!$K$33:$O$33,0)),0)</f>
        <v>0</v>
      </c>
      <c r="AW217" s="2">
        <f>_xlfn.IFERROR(INDEX('Subdecision matrices'!$K$34:$O$36,MATCH(Prioritization!P117,'Subdecision matrices'!$J$34:$J$36,0),MATCH('CalcEng 2'!$AW$6,'Subdecision matrices'!$K$33:$O$33,0)),0)</f>
        <v>0</v>
      </c>
      <c r="AX217" s="2">
        <f>_xlfn.IFERROR(INDEX('Subdecision matrices'!$K$34:$O$36,MATCH(Prioritization!P117,'Subdecision matrices'!$J$34:$J$36,0),MATCH('CalcEng 2'!$AX$6,'Subdecision matrices'!$K$33:$O$33,0)),0)</f>
        <v>0</v>
      </c>
      <c r="AY217" s="2">
        <f>_xlfn.IFERROR(INDEX('Subdecision matrices'!$K$34:$O$36,MATCH(Prioritization!P117,'Subdecision matrices'!$J$34:$J$36,0),MATCH('CalcEng 2'!$AY$6,'Subdecision matrices'!$K$33:$O$33,0)),0)</f>
        <v>0</v>
      </c>
      <c r="AZ217" s="2"/>
      <c r="BA217" s="2"/>
      <c r="BB217" s="110">
        <f>((B217*B218)+(G217*G218)+(L217*L218)+(Q217*Q218)+(V217*V218)+(AA217*AA218)+(AF218*AF217)+(AK217*AK218)+(AP217*AP218)+(AU217*AU218))*10</f>
        <v>0</v>
      </c>
      <c r="BC217" s="110">
        <f aca="true" t="shared" si="552" ref="BC217">((C217*C218)+(H217*H218)+(M217*M218)+(R217*R218)+(W217*W218)+(AB217*AB218)+(AG218*AG217)+(AL217*AL218)+(AQ217*AQ218)+(AV217*AV218))*10</f>
        <v>0</v>
      </c>
      <c r="BD217" s="110">
        <f aca="true" t="shared" si="553" ref="BD217">((D217*D218)+(I217*I218)+(N217*N218)+(S217*S218)+(X217*X218)+(AC217*AC218)+(AH218*AH217)+(AM217*AM218)+(AR217*AR218)+(AW217*AW218))*10</f>
        <v>0</v>
      </c>
      <c r="BE217" s="110">
        <f aca="true" t="shared" si="554" ref="BE217">((E217*E218)+(J217*J218)+(O217*O218)+(T217*T218)+(Y217*Y218)+(AD217*AD218)+(AI218*AI217)+(AN217*AN218)+(AS217*AS218)+(AX217*AX218))*10</f>
        <v>0</v>
      </c>
      <c r="BF217" s="110">
        <f aca="true" t="shared" si="555" ref="BF217">((F217*F218)+(K217*K218)+(P217*P218)+(U217*U218)+(Z217*Z218)+(AE217*AE218)+(AJ218*AJ217)+(AO217*AO218)+(AT217*AT218)+(AY217*AY218))*10</f>
        <v>0</v>
      </c>
    </row>
    <row r="218" spans="1:58" ht="15.75" thickBot="1">
      <c r="A218" s="94"/>
      <c r="B218" s="5">
        <f>'Subdecision matrices'!$S$12</f>
        <v>0.1</v>
      </c>
      <c r="C218" s="5">
        <f>'Subdecision matrices'!$S$13</f>
        <v>0.1</v>
      </c>
      <c r="D218" s="5">
        <f>'Subdecision matrices'!$S$14</f>
        <v>0.1</v>
      </c>
      <c r="E218" s="5">
        <f>'Subdecision matrices'!$S$15</f>
        <v>0.1</v>
      </c>
      <c r="F218" s="5">
        <f>'Subdecision matrices'!$S$16</f>
        <v>0.1</v>
      </c>
      <c r="G218" s="5">
        <f>'Subdecision matrices'!$T$12</f>
        <v>0.1</v>
      </c>
      <c r="H218" s="5">
        <f>'Subdecision matrices'!$T$13</f>
        <v>0.1</v>
      </c>
      <c r="I218" s="5">
        <f>'Subdecision matrices'!$T$14</f>
        <v>0.1</v>
      </c>
      <c r="J218" s="5">
        <f>'Subdecision matrices'!$T$15</f>
        <v>0.1</v>
      </c>
      <c r="K218" s="5">
        <f>'Subdecision matrices'!$T$16</f>
        <v>0.1</v>
      </c>
      <c r="L218" s="5">
        <f>'Subdecision matrices'!$U$12</f>
        <v>0.05</v>
      </c>
      <c r="M218" s="5">
        <f>'Subdecision matrices'!$U$13</f>
        <v>0.05</v>
      </c>
      <c r="N218" s="5">
        <f>'Subdecision matrices'!$U$14</f>
        <v>0.05</v>
      </c>
      <c r="O218" s="5">
        <f>'Subdecision matrices'!$U$15</f>
        <v>0.05</v>
      </c>
      <c r="P218" s="5">
        <f>'Subdecision matrices'!$U$16</f>
        <v>0.05</v>
      </c>
      <c r="Q218" s="5">
        <f>'Subdecision matrices'!$V$12</f>
        <v>0.1</v>
      </c>
      <c r="R218" s="5">
        <f>'Subdecision matrices'!$V$13</f>
        <v>0.1</v>
      </c>
      <c r="S218" s="5">
        <f>'Subdecision matrices'!$V$14</f>
        <v>0.1</v>
      </c>
      <c r="T218" s="5">
        <f>'Subdecision matrices'!$V$15</f>
        <v>0.1</v>
      </c>
      <c r="U218" s="5">
        <f>'Subdecision matrices'!$V$16</f>
        <v>0.1</v>
      </c>
      <c r="V218" s="5">
        <f>'Subdecision matrices'!$W$12</f>
        <v>0.1</v>
      </c>
      <c r="W218" s="5">
        <f>'Subdecision matrices'!$W$13</f>
        <v>0.1</v>
      </c>
      <c r="X218" s="5">
        <f>'Subdecision matrices'!$W$14</f>
        <v>0.1</v>
      </c>
      <c r="Y218" s="5">
        <f>'Subdecision matrices'!$W$15</f>
        <v>0.1</v>
      </c>
      <c r="Z218" s="5">
        <f>'Subdecision matrices'!$W$16</f>
        <v>0.1</v>
      </c>
      <c r="AA218" s="5">
        <f>'Subdecision matrices'!$X$12</f>
        <v>0.05</v>
      </c>
      <c r="AB218" s="5">
        <f>'Subdecision matrices'!$X$13</f>
        <v>0.1</v>
      </c>
      <c r="AC218" s="5">
        <f>'Subdecision matrices'!$X$14</f>
        <v>0.1</v>
      </c>
      <c r="AD218" s="5">
        <f>'Subdecision matrices'!$X$15</f>
        <v>0.1</v>
      </c>
      <c r="AE218" s="5">
        <f>'Subdecision matrices'!$X$16</f>
        <v>0.1</v>
      </c>
      <c r="AF218" s="5">
        <f>'Subdecision matrices'!$Y$12</f>
        <v>0.1</v>
      </c>
      <c r="AG218" s="5">
        <f>'Subdecision matrices'!$Y$13</f>
        <v>0.1</v>
      </c>
      <c r="AH218" s="5">
        <f>'Subdecision matrices'!$Y$14</f>
        <v>0.1</v>
      </c>
      <c r="AI218" s="5">
        <f>'Subdecision matrices'!$Y$15</f>
        <v>0.05</v>
      </c>
      <c r="AJ218" s="5">
        <f>'Subdecision matrices'!$Y$16</f>
        <v>0.05</v>
      </c>
      <c r="AK218" s="5">
        <f>'Subdecision matrices'!$Z$12</f>
        <v>0.15</v>
      </c>
      <c r="AL218" s="5">
        <f>'Subdecision matrices'!$Z$13</f>
        <v>0.15</v>
      </c>
      <c r="AM218" s="5">
        <f>'Subdecision matrices'!$Z$14</f>
        <v>0.15</v>
      </c>
      <c r="AN218" s="5">
        <f>'Subdecision matrices'!$Z$15</f>
        <v>0.15</v>
      </c>
      <c r="AO218" s="5">
        <f>'Subdecision matrices'!$Z$16</f>
        <v>0.15</v>
      </c>
      <c r="AP218" s="5">
        <f>'Subdecision matrices'!$AA$12</f>
        <v>0.1</v>
      </c>
      <c r="AQ218" s="5">
        <f>'Subdecision matrices'!$AA$13</f>
        <v>0.1</v>
      </c>
      <c r="AR218" s="5">
        <f>'Subdecision matrices'!$AA$14</f>
        <v>0.1</v>
      </c>
      <c r="AS218" s="5">
        <f>'Subdecision matrices'!$AA$15</f>
        <v>0.1</v>
      </c>
      <c r="AT218" s="5">
        <f>'Subdecision matrices'!$AA$16</f>
        <v>0.15</v>
      </c>
      <c r="AU218" s="5">
        <f>'Subdecision matrices'!$AB$12</f>
        <v>0.15</v>
      </c>
      <c r="AV218" s="5">
        <f>'Subdecision matrices'!$AB$13</f>
        <v>0.1</v>
      </c>
      <c r="AW218" s="5">
        <f>'Subdecision matrices'!$AB$14</f>
        <v>0.1</v>
      </c>
      <c r="AX218" s="5">
        <f>'Subdecision matrices'!$AB$15</f>
        <v>0.15</v>
      </c>
      <c r="AY218" s="5">
        <f>'Subdecision matrices'!$AB$16</f>
        <v>0.1</v>
      </c>
      <c r="AZ218" s="3">
        <f aca="true" t="shared" si="556" ref="AZ218">SUM(L218:AY218)</f>
        <v>4</v>
      </c>
      <c r="BA218" s="3"/>
      <c r="BB218" s="114"/>
      <c r="BC218" s="114"/>
      <c r="BD218" s="114"/>
      <c r="BE218" s="114"/>
      <c r="BF218" s="114"/>
    </row>
    <row r="219" spans="1:58" ht="15">
      <c r="A219" s="94">
        <v>107</v>
      </c>
      <c r="B219" s="30">
        <f>_xlfn.IFERROR(VLOOKUP(Prioritization!G118,'Subdecision matrices'!$B$7:$C$8,2,TRUE),0)</f>
        <v>0</v>
      </c>
      <c r="C219" s="30">
        <f>_xlfn.IFERROR(VLOOKUP(Prioritization!G118,'Subdecision matrices'!$B$7:$D$8,3,TRUE),0)</f>
        <v>0</v>
      </c>
      <c r="D219" s="30">
        <f>_xlfn.IFERROR(VLOOKUP(Prioritization!G118,'Subdecision matrices'!$B$7:$E$8,4,TRUE),0)</f>
        <v>0</v>
      </c>
      <c r="E219" s="30">
        <f>_xlfn.IFERROR(VLOOKUP(Prioritization!G118,'Subdecision matrices'!$B$7:$F$8,5,TRUE),0)</f>
        <v>0</v>
      </c>
      <c r="F219" s="30">
        <f>_xlfn.IFERROR(VLOOKUP(Prioritization!G118,'Subdecision matrices'!$B$7:$G$8,6,TRUE),0)</f>
        <v>0</v>
      </c>
      <c r="G219" s="30">
        <f>VLOOKUP(Prioritization!H118,'Subdecision matrices'!$B$12:$C$19,2,TRUE)</f>
        <v>0</v>
      </c>
      <c r="H219" s="30">
        <f>VLOOKUP(Prioritization!H118,'Subdecision matrices'!$B$12:$D$19,3,TRUE)</f>
        <v>0</v>
      </c>
      <c r="I219" s="30">
        <f>VLOOKUP(Prioritization!H118,'Subdecision matrices'!$B$12:$E$19,4,TRUE)</f>
        <v>0</v>
      </c>
      <c r="J219" s="30">
        <f>VLOOKUP(Prioritization!H118,'Subdecision matrices'!$B$12:$F$19,5,TRUE)</f>
        <v>0</v>
      </c>
      <c r="K219" s="30">
        <f>VLOOKUP(Prioritization!H118,'Subdecision matrices'!$B$12:$G$19,6,TRUE)</f>
        <v>0</v>
      </c>
      <c r="L219" s="2">
        <f>_xlfn.IFERROR(INDEX('Subdecision matrices'!$C$23:$G$27,MATCH(Prioritization!I118,'Subdecision matrices'!$B$23:$B$27,0),MATCH('CalcEng 2'!$L$6,'Subdecision matrices'!$C$22:$G$22,0)),0)</f>
        <v>0</v>
      </c>
      <c r="M219" s="2">
        <f>_xlfn.IFERROR(INDEX('Subdecision matrices'!$C$23:$G$27,MATCH(Prioritization!I118,'Subdecision matrices'!$B$23:$B$27,0),MATCH('CalcEng 2'!$M$6,'Subdecision matrices'!$C$30:$G$30,0)),0)</f>
        <v>0</v>
      </c>
      <c r="N219" s="2">
        <f>_xlfn.IFERROR(INDEX('Subdecision matrices'!$C$23:$G$27,MATCH(Prioritization!I118,'Subdecision matrices'!$B$23:$B$27,0),MATCH('CalcEng 2'!$N$6,'Subdecision matrices'!$C$22:$G$22,0)),0)</f>
        <v>0</v>
      </c>
      <c r="O219" s="2">
        <f>_xlfn.IFERROR(INDEX('Subdecision matrices'!$C$23:$G$27,MATCH(Prioritization!I118,'Subdecision matrices'!$B$23:$B$27,0),MATCH('CalcEng 2'!$O$6,'Subdecision matrices'!$C$22:$G$22,0)),0)</f>
        <v>0</v>
      </c>
      <c r="P219" s="2">
        <f>_xlfn.IFERROR(INDEX('Subdecision matrices'!$C$23:$G$27,MATCH(Prioritization!I118,'Subdecision matrices'!$B$23:$B$27,0),MATCH('CalcEng 2'!$P$6,'Subdecision matrices'!$C$22:$G$22,0)),0)</f>
        <v>0</v>
      </c>
      <c r="Q219" s="2">
        <f>_xlfn.IFERROR(INDEX('Subdecision matrices'!$C$31:$G$33,MATCH(Prioritization!J118,'Subdecision matrices'!$B$31:$B$33,0),MATCH('CalcEng 2'!$Q$6,'Subdecision matrices'!$C$30:$G$30,0)),0)</f>
        <v>0</v>
      </c>
      <c r="R219" s="2">
        <f>_xlfn.IFERROR(INDEX('Subdecision matrices'!$C$31:$G$33,MATCH(Prioritization!J118,'Subdecision matrices'!$B$31:$B$33,0),MATCH('CalcEng 2'!$R$6,'Subdecision matrices'!$C$30:$G$30,0)),0)</f>
        <v>0</v>
      </c>
      <c r="S219" s="2">
        <f>_xlfn.IFERROR(INDEX('Subdecision matrices'!$C$31:$G$33,MATCH(Prioritization!J118,'Subdecision matrices'!$B$31:$B$33,0),MATCH('CalcEng 2'!$S$6,'Subdecision matrices'!$C$30:$G$30,0)),0)</f>
        <v>0</v>
      </c>
      <c r="T219" s="2">
        <f>_xlfn.IFERROR(INDEX('Subdecision matrices'!$C$31:$G$33,MATCH(Prioritization!J118,'Subdecision matrices'!$B$31:$B$33,0),MATCH('CalcEng 2'!$T$6,'Subdecision matrices'!$C$30:$G$30,0)),0)</f>
        <v>0</v>
      </c>
      <c r="U219" s="2">
        <f>_xlfn.IFERROR(INDEX('Subdecision matrices'!$C$31:$G$33,MATCH(Prioritization!J118,'Subdecision matrices'!$B$31:$B$33,0),MATCH('CalcEng 2'!$U$6,'Subdecision matrices'!$C$30:$G$30,0)),0)</f>
        <v>0</v>
      </c>
      <c r="V219" s="2">
        <f>_xlfn.IFERROR(VLOOKUP(Prioritization!K118,'Subdecision matrices'!$A$37:$C$41,3,TRUE),0)</f>
        <v>0</v>
      </c>
      <c r="W219" s="2">
        <f>_xlfn.IFERROR(VLOOKUP(Prioritization!K118,'Subdecision matrices'!$A$37:$D$41,4),0)</f>
        <v>0</v>
      </c>
      <c r="X219" s="2">
        <f>_xlfn.IFERROR(VLOOKUP(Prioritization!K118,'Subdecision matrices'!$A$37:$E$41,5),0)</f>
        <v>0</v>
      </c>
      <c r="Y219" s="2">
        <f>_xlfn.IFERROR(VLOOKUP(Prioritization!K118,'Subdecision matrices'!$A$37:$F$41,6),0)</f>
        <v>0</v>
      </c>
      <c r="Z219" s="2">
        <f>_xlfn.IFERROR(VLOOKUP(Prioritization!K118,'Subdecision matrices'!$A$37:$G$41,7),0)</f>
        <v>0</v>
      </c>
      <c r="AA219" s="2">
        <f>_xlfn.IFERROR(INDEX('Subdecision matrices'!$K$8:$O$11,MATCH(Prioritization!L118,'Subdecision matrices'!$J$8:$J$11,0),MATCH('CalcEng 2'!$AA$6,'Subdecision matrices'!$K$7:$O$7,0)),0)</f>
        <v>0</v>
      </c>
      <c r="AB219" s="2">
        <f>_xlfn.IFERROR(INDEX('Subdecision matrices'!$K$8:$O$11,MATCH(Prioritization!L118,'Subdecision matrices'!$J$8:$J$11,0),MATCH('CalcEng 2'!$AB$6,'Subdecision matrices'!$K$7:$O$7,0)),0)</f>
        <v>0</v>
      </c>
      <c r="AC219" s="2">
        <f>_xlfn.IFERROR(INDEX('Subdecision matrices'!$K$8:$O$11,MATCH(Prioritization!L118,'Subdecision matrices'!$J$8:$J$11,0),MATCH('CalcEng 2'!$AC$6,'Subdecision matrices'!$K$7:$O$7,0)),0)</f>
        <v>0</v>
      </c>
      <c r="AD219" s="2">
        <f>_xlfn.IFERROR(INDEX('Subdecision matrices'!$K$8:$O$11,MATCH(Prioritization!L118,'Subdecision matrices'!$J$8:$J$11,0),MATCH('CalcEng 2'!$AD$6,'Subdecision matrices'!$K$7:$O$7,0)),0)</f>
        <v>0</v>
      </c>
      <c r="AE219" s="2">
        <f>_xlfn.IFERROR(INDEX('Subdecision matrices'!$K$8:$O$11,MATCH(Prioritization!L118,'Subdecision matrices'!$J$8:$J$11,0),MATCH('CalcEng 2'!$AE$6,'Subdecision matrices'!$K$7:$O$7,0)),0)</f>
        <v>0</v>
      </c>
      <c r="AF219" s="2">
        <f>_xlfn.IFERROR(VLOOKUP(Prioritization!M118,'Subdecision matrices'!$I$15:$K$17,3,TRUE),0)</f>
        <v>0</v>
      </c>
      <c r="AG219" s="2">
        <f>_xlfn.IFERROR(VLOOKUP(Prioritization!M118,'Subdecision matrices'!$I$15:$L$17,4,TRUE),0)</f>
        <v>0</v>
      </c>
      <c r="AH219" s="2">
        <f>_xlfn.IFERROR(VLOOKUP(Prioritization!M118,'Subdecision matrices'!$I$15:$M$17,5,TRUE),0)</f>
        <v>0</v>
      </c>
      <c r="AI219" s="2">
        <f>_xlfn.IFERROR(VLOOKUP(Prioritization!M118,'Subdecision matrices'!$I$15:$N$17,6,TRUE),0)</f>
        <v>0</v>
      </c>
      <c r="AJ219" s="2">
        <f>_xlfn.IFERROR(VLOOKUP(Prioritization!M118,'Subdecision matrices'!$I$15:$O$17,7,TRUE),0)</f>
        <v>0</v>
      </c>
      <c r="AK219" s="2">
        <f>_xlfn.IFERROR(INDEX('Subdecision matrices'!$K$22:$O$24,MATCH(Prioritization!N118,'Subdecision matrices'!$J$22:$J$24,0),MATCH($AK$6,'Subdecision matrices'!$K$21:$O$21,0)),0)</f>
        <v>0</v>
      </c>
      <c r="AL219" s="2">
        <f>_xlfn.IFERROR(INDEX('Subdecision matrices'!$K$22:$O$24,MATCH(Prioritization!N118,'Subdecision matrices'!$J$22:$J$24,0),MATCH($AL$6,'Subdecision matrices'!$K$21:$O$21,0)),0)</f>
        <v>0</v>
      </c>
      <c r="AM219" s="2">
        <f>_xlfn.IFERROR(INDEX('Subdecision matrices'!$K$22:$O$24,MATCH(Prioritization!N118,'Subdecision matrices'!$J$22:$J$24,0),MATCH($AM$6,'Subdecision matrices'!$K$21:$O$21,0)),0)</f>
        <v>0</v>
      </c>
      <c r="AN219" s="2">
        <f>_xlfn.IFERROR(INDEX('Subdecision matrices'!$K$22:$O$24,MATCH(Prioritization!N118,'Subdecision matrices'!$J$22:$J$24,0),MATCH($AN$6,'Subdecision matrices'!$K$21:$O$21,0)),0)</f>
        <v>0</v>
      </c>
      <c r="AO219" s="2">
        <f>_xlfn.IFERROR(INDEX('Subdecision matrices'!$K$22:$O$24,MATCH(Prioritization!N118,'Subdecision matrices'!$J$22:$J$24,0),MATCH($AO$6,'Subdecision matrices'!$K$21:$O$21,0)),0)</f>
        <v>0</v>
      </c>
      <c r="AP219" s="2">
        <f>_xlfn.IFERROR(INDEX('Subdecision matrices'!$K$27:$O$30,MATCH(Prioritization!O118,'Subdecision matrices'!$J$27:$J$30,0),MATCH('CalcEng 2'!$AP$6,'Subdecision matrices'!$K$27:$O$27,0)),0)</f>
        <v>0</v>
      </c>
      <c r="AQ219" s="2">
        <f>_xlfn.IFERROR(INDEX('Subdecision matrices'!$K$27:$O$30,MATCH(Prioritization!O118,'Subdecision matrices'!$J$27:$J$30,0),MATCH('CalcEng 2'!$AQ$6,'Subdecision matrices'!$K$27:$O$27,0)),0)</f>
        <v>0</v>
      </c>
      <c r="AR219" s="2">
        <f>_xlfn.IFERROR(INDEX('Subdecision matrices'!$K$27:$O$30,MATCH(Prioritization!O118,'Subdecision matrices'!$J$27:$J$30,0),MATCH('CalcEng 2'!$AR$6,'Subdecision matrices'!$K$27:$O$27,0)),0)</f>
        <v>0</v>
      </c>
      <c r="AS219" s="2">
        <f>_xlfn.IFERROR(INDEX('Subdecision matrices'!$K$27:$O$30,MATCH(Prioritization!O118,'Subdecision matrices'!$J$27:$J$30,0),MATCH('CalcEng 2'!$AS$6,'Subdecision matrices'!$K$27:$O$27,0)),0)</f>
        <v>0</v>
      </c>
      <c r="AT219" s="2">
        <f>_xlfn.IFERROR(INDEX('Subdecision matrices'!$K$27:$O$30,MATCH(Prioritization!O118,'Subdecision matrices'!$J$27:$J$30,0),MATCH('CalcEng 2'!$AT$6,'Subdecision matrices'!$K$27:$O$27,0)),0)</f>
        <v>0</v>
      </c>
      <c r="AU219" s="2">
        <f>_xlfn.IFERROR(INDEX('Subdecision matrices'!$K$34:$O$36,MATCH(Prioritization!P118,'Subdecision matrices'!$J$34:$J$36,0),MATCH('CalcEng 2'!$AU$6,'Subdecision matrices'!$K$33:$O$33,0)),0)</f>
        <v>0</v>
      </c>
      <c r="AV219" s="2">
        <f>_xlfn.IFERROR(INDEX('Subdecision matrices'!$K$34:$O$36,MATCH(Prioritization!P118,'Subdecision matrices'!$J$34:$J$36,0),MATCH('CalcEng 2'!$AV$6,'Subdecision matrices'!$K$33:$O$33,0)),0)</f>
        <v>0</v>
      </c>
      <c r="AW219" s="2">
        <f>_xlfn.IFERROR(INDEX('Subdecision matrices'!$K$34:$O$36,MATCH(Prioritization!P118,'Subdecision matrices'!$J$34:$J$36,0),MATCH('CalcEng 2'!$AW$6,'Subdecision matrices'!$K$33:$O$33,0)),0)</f>
        <v>0</v>
      </c>
      <c r="AX219" s="2">
        <f>_xlfn.IFERROR(INDEX('Subdecision matrices'!$K$34:$O$36,MATCH(Prioritization!P118,'Subdecision matrices'!$J$34:$J$36,0),MATCH('CalcEng 2'!$AX$6,'Subdecision matrices'!$K$33:$O$33,0)),0)</f>
        <v>0</v>
      </c>
      <c r="AY219" s="2">
        <f>_xlfn.IFERROR(INDEX('Subdecision matrices'!$K$34:$O$36,MATCH(Prioritization!P118,'Subdecision matrices'!$J$34:$J$36,0),MATCH('CalcEng 2'!$AY$6,'Subdecision matrices'!$K$33:$O$33,0)),0)</f>
        <v>0</v>
      </c>
      <c r="AZ219" s="2"/>
      <c r="BA219" s="2"/>
      <c r="BB219" s="110">
        <f>((B219*B220)+(G219*G220)+(L219*L220)+(Q219*Q220)+(V219*V220)+(AA219*AA220)+(AF220*AF219)+(AK219*AK220)+(AP219*AP220)+(AU219*AU220))*10</f>
        <v>0</v>
      </c>
      <c r="BC219" s="110">
        <f aca="true" t="shared" si="557" ref="BC219">((C219*C220)+(H219*H220)+(M219*M220)+(R219*R220)+(W219*W220)+(AB219*AB220)+(AG220*AG219)+(AL219*AL220)+(AQ219*AQ220)+(AV219*AV220))*10</f>
        <v>0</v>
      </c>
      <c r="BD219" s="110">
        <f aca="true" t="shared" si="558" ref="BD219">((D219*D220)+(I219*I220)+(N219*N220)+(S219*S220)+(X219*X220)+(AC219*AC220)+(AH220*AH219)+(AM219*AM220)+(AR219*AR220)+(AW219*AW220))*10</f>
        <v>0</v>
      </c>
      <c r="BE219" s="110">
        <f aca="true" t="shared" si="559" ref="BE219">((E219*E220)+(J219*J220)+(O219*O220)+(T219*T220)+(Y219*Y220)+(AD219*AD220)+(AI220*AI219)+(AN219*AN220)+(AS219*AS220)+(AX219*AX220))*10</f>
        <v>0</v>
      </c>
      <c r="BF219" s="110">
        <f aca="true" t="shared" si="560" ref="BF219">((F219*F220)+(K219*K220)+(P219*P220)+(U219*U220)+(Z219*Z220)+(AE219*AE220)+(AJ220*AJ219)+(AO219*AO220)+(AT219*AT220)+(AY219*AY220))*10</f>
        <v>0</v>
      </c>
    </row>
    <row r="220" spans="1:58" ht="15.75" thickBot="1">
      <c r="A220" s="94"/>
      <c r="B220" s="5">
        <f>'Subdecision matrices'!$S$12</f>
        <v>0.1</v>
      </c>
      <c r="C220" s="5">
        <f>'Subdecision matrices'!$S$13</f>
        <v>0.1</v>
      </c>
      <c r="D220" s="5">
        <f>'Subdecision matrices'!$S$14</f>
        <v>0.1</v>
      </c>
      <c r="E220" s="5">
        <f>'Subdecision matrices'!$S$15</f>
        <v>0.1</v>
      </c>
      <c r="F220" s="5">
        <f>'Subdecision matrices'!$S$16</f>
        <v>0.1</v>
      </c>
      <c r="G220" s="5">
        <f>'Subdecision matrices'!$T$12</f>
        <v>0.1</v>
      </c>
      <c r="H220" s="5">
        <f>'Subdecision matrices'!$T$13</f>
        <v>0.1</v>
      </c>
      <c r="I220" s="5">
        <f>'Subdecision matrices'!$T$14</f>
        <v>0.1</v>
      </c>
      <c r="J220" s="5">
        <f>'Subdecision matrices'!$T$15</f>
        <v>0.1</v>
      </c>
      <c r="K220" s="5">
        <f>'Subdecision matrices'!$T$16</f>
        <v>0.1</v>
      </c>
      <c r="L220" s="5">
        <f>'Subdecision matrices'!$U$12</f>
        <v>0.05</v>
      </c>
      <c r="M220" s="5">
        <f>'Subdecision matrices'!$U$13</f>
        <v>0.05</v>
      </c>
      <c r="N220" s="5">
        <f>'Subdecision matrices'!$U$14</f>
        <v>0.05</v>
      </c>
      <c r="O220" s="5">
        <f>'Subdecision matrices'!$U$15</f>
        <v>0.05</v>
      </c>
      <c r="P220" s="5">
        <f>'Subdecision matrices'!$U$16</f>
        <v>0.05</v>
      </c>
      <c r="Q220" s="5">
        <f>'Subdecision matrices'!$V$12</f>
        <v>0.1</v>
      </c>
      <c r="R220" s="5">
        <f>'Subdecision matrices'!$V$13</f>
        <v>0.1</v>
      </c>
      <c r="S220" s="5">
        <f>'Subdecision matrices'!$V$14</f>
        <v>0.1</v>
      </c>
      <c r="T220" s="5">
        <f>'Subdecision matrices'!$V$15</f>
        <v>0.1</v>
      </c>
      <c r="U220" s="5">
        <f>'Subdecision matrices'!$V$16</f>
        <v>0.1</v>
      </c>
      <c r="V220" s="5">
        <f>'Subdecision matrices'!$W$12</f>
        <v>0.1</v>
      </c>
      <c r="W220" s="5">
        <f>'Subdecision matrices'!$W$13</f>
        <v>0.1</v>
      </c>
      <c r="X220" s="5">
        <f>'Subdecision matrices'!$W$14</f>
        <v>0.1</v>
      </c>
      <c r="Y220" s="5">
        <f>'Subdecision matrices'!$W$15</f>
        <v>0.1</v>
      </c>
      <c r="Z220" s="5">
        <f>'Subdecision matrices'!$W$16</f>
        <v>0.1</v>
      </c>
      <c r="AA220" s="5">
        <f>'Subdecision matrices'!$X$12</f>
        <v>0.05</v>
      </c>
      <c r="AB220" s="5">
        <f>'Subdecision matrices'!$X$13</f>
        <v>0.1</v>
      </c>
      <c r="AC220" s="5">
        <f>'Subdecision matrices'!$X$14</f>
        <v>0.1</v>
      </c>
      <c r="AD220" s="5">
        <f>'Subdecision matrices'!$X$15</f>
        <v>0.1</v>
      </c>
      <c r="AE220" s="5">
        <f>'Subdecision matrices'!$X$16</f>
        <v>0.1</v>
      </c>
      <c r="AF220" s="5">
        <f>'Subdecision matrices'!$Y$12</f>
        <v>0.1</v>
      </c>
      <c r="AG220" s="5">
        <f>'Subdecision matrices'!$Y$13</f>
        <v>0.1</v>
      </c>
      <c r="AH220" s="5">
        <f>'Subdecision matrices'!$Y$14</f>
        <v>0.1</v>
      </c>
      <c r="AI220" s="5">
        <f>'Subdecision matrices'!$Y$15</f>
        <v>0.05</v>
      </c>
      <c r="AJ220" s="5">
        <f>'Subdecision matrices'!$Y$16</f>
        <v>0.05</v>
      </c>
      <c r="AK220" s="5">
        <f>'Subdecision matrices'!$Z$12</f>
        <v>0.15</v>
      </c>
      <c r="AL220" s="5">
        <f>'Subdecision matrices'!$Z$13</f>
        <v>0.15</v>
      </c>
      <c r="AM220" s="5">
        <f>'Subdecision matrices'!$Z$14</f>
        <v>0.15</v>
      </c>
      <c r="AN220" s="5">
        <f>'Subdecision matrices'!$Z$15</f>
        <v>0.15</v>
      </c>
      <c r="AO220" s="5">
        <f>'Subdecision matrices'!$Z$16</f>
        <v>0.15</v>
      </c>
      <c r="AP220" s="5">
        <f>'Subdecision matrices'!$AA$12</f>
        <v>0.1</v>
      </c>
      <c r="AQ220" s="5">
        <f>'Subdecision matrices'!$AA$13</f>
        <v>0.1</v>
      </c>
      <c r="AR220" s="5">
        <f>'Subdecision matrices'!$AA$14</f>
        <v>0.1</v>
      </c>
      <c r="AS220" s="5">
        <f>'Subdecision matrices'!$AA$15</f>
        <v>0.1</v>
      </c>
      <c r="AT220" s="5">
        <f>'Subdecision matrices'!$AA$16</f>
        <v>0.15</v>
      </c>
      <c r="AU220" s="5">
        <f>'Subdecision matrices'!$AB$12</f>
        <v>0.15</v>
      </c>
      <c r="AV220" s="5">
        <f>'Subdecision matrices'!$AB$13</f>
        <v>0.1</v>
      </c>
      <c r="AW220" s="5">
        <f>'Subdecision matrices'!$AB$14</f>
        <v>0.1</v>
      </c>
      <c r="AX220" s="5">
        <f>'Subdecision matrices'!$AB$15</f>
        <v>0.15</v>
      </c>
      <c r="AY220" s="5">
        <f>'Subdecision matrices'!$AB$16</f>
        <v>0.1</v>
      </c>
      <c r="AZ220" s="3">
        <f aca="true" t="shared" si="561" ref="AZ220">SUM(L220:AY220)</f>
        <v>4</v>
      </c>
      <c r="BA220" s="3"/>
      <c r="BB220" s="114"/>
      <c r="BC220" s="114"/>
      <c r="BD220" s="114"/>
      <c r="BE220" s="114"/>
      <c r="BF220" s="114"/>
    </row>
    <row r="221" spans="1:58" ht="15">
      <c r="A221" s="94">
        <v>108</v>
      </c>
      <c r="B221" s="30">
        <f>_xlfn.IFERROR(VLOOKUP(Prioritization!G119,'Subdecision matrices'!$B$7:$C$8,2,TRUE),0)</f>
        <v>0</v>
      </c>
      <c r="C221" s="30">
        <f>_xlfn.IFERROR(VLOOKUP(Prioritization!G119,'Subdecision matrices'!$B$7:$D$8,3,TRUE),0)</f>
        <v>0</v>
      </c>
      <c r="D221" s="30">
        <f>_xlfn.IFERROR(VLOOKUP(Prioritization!G119,'Subdecision matrices'!$B$7:$E$8,4,TRUE),0)</f>
        <v>0</v>
      </c>
      <c r="E221" s="30">
        <f>_xlfn.IFERROR(VLOOKUP(Prioritization!G119,'Subdecision matrices'!$B$7:$F$8,5,TRUE),0)</f>
        <v>0</v>
      </c>
      <c r="F221" s="30">
        <f>_xlfn.IFERROR(VLOOKUP(Prioritization!G119,'Subdecision matrices'!$B$7:$G$8,6,TRUE),0)</f>
        <v>0</v>
      </c>
      <c r="G221" s="30">
        <f>VLOOKUP(Prioritization!H119,'Subdecision matrices'!$B$12:$C$19,2,TRUE)</f>
        <v>0</v>
      </c>
      <c r="H221" s="30">
        <f>VLOOKUP(Prioritization!H119,'Subdecision matrices'!$B$12:$D$19,3,TRUE)</f>
        <v>0</v>
      </c>
      <c r="I221" s="30">
        <f>VLOOKUP(Prioritization!H119,'Subdecision matrices'!$B$12:$E$19,4,TRUE)</f>
        <v>0</v>
      </c>
      <c r="J221" s="30">
        <f>VLOOKUP(Prioritization!H119,'Subdecision matrices'!$B$12:$F$19,5,TRUE)</f>
        <v>0</v>
      </c>
      <c r="K221" s="30">
        <f>VLOOKUP(Prioritization!H119,'Subdecision matrices'!$B$12:$G$19,6,TRUE)</f>
        <v>0</v>
      </c>
      <c r="L221" s="2">
        <f>_xlfn.IFERROR(INDEX('Subdecision matrices'!$C$23:$G$27,MATCH(Prioritization!I119,'Subdecision matrices'!$B$23:$B$27,0),MATCH('CalcEng 2'!$L$6,'Subdecision matrices'!$C$22:$G$22,0)),0)</f>
        <v>0</v>
      </c>
      <c r="M221" s="2">
        <f>_xlfn.IFERROR(INDEX('Subdecision matrices'!$C$23:$G$27,MATCH(Prioritization!I119,'Subdecision matrices'!$B$23:$B$27,0),MATCH('CalcEng 2'!$M$6,'Subdecision matrices'!$C$30:$G$30,0)),0)</f>
        <v>0</v>
      </c>
      <c r="N221" s="2">
        <f>_xlfn.IFERROR(INDEX('Subdecision matrices'!$C$23:$G$27,MATCH(Prioritization!I119,'Subdecision matrices'!$B$23:$B$27,0),MATCH('CalcEng 2'!$N$6,'Subdecision matrices'!$C$22:$G$22,0)),0)</f>
        <v>0</v>
      </c>
      <c r="O221" s="2">
        <f>_xlfn.IFERROR(INDEX('Subdecision matrices'!$C$23:$G$27,MATCH(Prioritization!I119,'Subdecision matrices'!$B$23:$B$27,0),MATCH('CalcEng 2'!$O$6,'Subdecision matrices'!$C$22:$G$22,0)),0)</f>
        <v>0</v>
      </c>
      <c r="P221" s="2">
        <f>_xlfn.IFERROR(INDEX('Subdecision matrices'!$C$23:$G$27,MATCH(Prioritization!I119,'Subdecision matrices'!$B$23:$B$27,0),MATCH('CalcEng 2'!$P$6,'Subdecision matrices'!$C$22:$G$22,0)),0)</f>
        <v>0</v>
      </c>
      <c r="Q221" s="2">
        <f>_xlfn.IFERROR(INDEX('Subdecision matrices'!$C$31:$G$33,MATCH(Prioritization!J119,'Subdecision matrices'!$B$31:$B$33,0),MATCH('CalcEng 2'!$Q$6,'Subdecision matrices'!$C$30:$G$30,0)),0)</f>
        <v>0</v>
      </c>
      <c r="R221" s="2">
        <f>_xlfn.IFERROR(INDEX('Subdecision matrices'!$C$31:$G$33,MATCH(Prioritization!J119,'Subdecision matrices'!$B$31:$B$33,0),MATCH('CalcEng 2'!$R$6,'Subdecision matrices'!$C$30:$G$30,0)),0)</f>
        <v>0</v>
      </c>
      <c r="S221" s="2">
        <f>_xlfn.IFERROR(INDEX('Subdecision matrices'!$C$31:$G$33,MATCH(Prioritization!J119,'Subdecision matrices'!$B$31:$B$33,0),MATCH('CalcEng 2'!$S$6,'Subdecision matrices'!$C$30:$G$30,0)),0)</f>
        <v>0</v>
      </c>
      <c r="T221" s="2">
        <f>_xlfn.IFERROR(INDEX('Subdecision matrices'!$C$31:$G$33,MATCH(Prioritization!J119,'Subdecision matrices'!$B$31:$B$33,0),MATCH('CalcEng 2'!$T$6,'Subdecision matrices'!$C$30:$G$30,0)),0)</f>
        <v>0</v>
      </c>
      <c r="U221" s="2">
        <f>_xlfn.IFERROR(INDEX('Subdecision matrices'!$C$31:$G$33,MATCH(Prioritization!J119,'Subdecision matrices'!$B$31:$B$33,0),MATCH('CalcEng 2'!$U$6,'Subdecision matrices'!$C$30:$G$30,0)),0)</f>
        <v>0</v>
      </c>
      <c r="V221" s="2">
        <f>_xlfn.IFERROR(VLOOKUP(Prioritization!K119,'Subdecision matrices'!$A$37:$C$41,3,TRUE),0)</f>
        <v>0</v>
      </c>
      <c r="W221" s="2">
        <f>_xlfn.IFERROR(VLOOKUP(Prioritization!K119,'Subdecision matrices'!$A$37:$D$41,4),0)</f>
        <v>0</v>
      </c>
      <c r="X221" s="2">
        <f>_xlfn.IFERROR(VLOOKUP(Prioritization!K119,'Subdecision matrices'!$A$37:$E$41,5),0)</f>
        <v>0</v>
      </c>
      <c r="Y221" s="2">
        <f>_xlfn.IFERROR(VLOOKUP(Prioritization!K119,'Subdecision matrices'!$A$37:$F$41,6),0)</f>
        <v>0</v>
      </c>
      <c r="Z221" s="2">
        <f>_xlfn.IFERROR(VLOOKUP(Prioritization!K119,'Subdecision matrices'!$A$37:$G$41,7),0)</f>
        <v>0</v>
      </c>
      <c r="AA221" s="2">
        <f>_xlfn.IFERROR(INDEX('Subdecision matrices'!$K$8:$O$11,MATCH(Prioritization!L119,'Subdecision matrices'!$J$8:$J$11,0),MATCH('CalcEng 2'!$AA$6,'Subdecision matrices'!$K$7:$O$7,0)),0)</f>
        <v>0</v>
      </c>
      <c r="AB221" s="2">
        <f>_xlfn.IFERROR(INDEX('Subdecision matrices'!$K$8:$O$11,MATCH(Prioritization!L119,'Subdecision matrices'!$J$8:$J$11,0),MATCH('CalcEng 2'!$AB$6,'Subdecision matrices'!$K$7:$O$7,0)),0)</f>
        <v>0</v>
      </c>
      <c r="AC221" s="2">
        <f>_xlfn.IFERROR(INDEX('Subdecision matrices'!$K$8:$O$11,MATCH(Prioritization!L119,'Subdecision matrices'!$J$8:$J$11,0),MATCH('CalcEng 2'!$AC$6,'Subdecision matrices'!$K$7:$O$7,0)),0)</f>
        <v>0</v>
      </c>
      <c r="AD221" s="2">
        <f>_xlfn.IFERROR(INDEX('Subdecision matrices'!$K$8:$O$11,MATCH(Prioritization!L119,'Subdecision matrices'!$J$8:$J$11,0),MATCH('CalcEng 2'!$AD$6,'Subdecision matrices'!$K$7:$O$7,0)),0)</f>
        <v>0</v>
      </c>
      <c r="AE221" s="2">
        <f>_xlfn.IFERROR(INDEX('Subdecision matrices'!$K$8:$O$11,MATCH(Prioritization!L119,'Subdecision matrices'!$J$8:$J$11,0),MATCH('CalcEng 2'!$AE$6,'Subdecision matrices'!$K$7:$O$7,0)),0)</f>
        <v>0</v>
      </c>
      <c r="AF221" s="2">
        <f>_xlfn.IFERROR(VLOOKUP(Prioritization!M119,'Subdecision matrices'!$I$15:$K$17,3,TRUE),0)</f>
        <v>0</v>
      </c>
      <c r="AG221" s="2">
        <f>_xlfn.IFERROR(VLOOKUP(Prioritization!M119,'Subdecision matrices'!$I$15:$L$17,4,TRUE),0)</f>
        <v>0</v>
      </c>
      <c r="AH221" s="2">
        <f>_xlfn.IFERROR(VLOOKUP(Prioritization!M119,'Subdecision matrices'!$I$15:$M$17,5,TRUE),0)</f>
        <v>0</v>
      </c>
      <c r="AI221" s="2">
        <f>_xlfn.IFERROR(VLOOKUP(Prioritization!M119,'Subdecision matrices'!$I$15:$N$17,6,TRUE),0)</f>
        <v>0</v>
      </c>
      <c r="AJ221" s="2">
        <f>_xlfn.IFERROR(VLOOKUP(Prioritization!M119,'Subdecision matrices'!$I$15:$O$17,7,TRUE),0)</f>
        <v>0</v>
      </c>
      <c r="AK221" s="2">
        <f>_xlfn.IFERROR(INDEX('Subdecision matrices'!$K$22:$O$24,MATCH(Prioritization!N119,'Subdecision matrices'!$J$22:$J$24,0),MATCH($AK$6,'Subdecision matrices'!$K$21:$O$21,0)),0)</f>
        <v>0</v>
      </c>
      <c r="AL221" s="2">
        <f>_xlfn.IFERROR(INDEX('Subdecision matrices'!$K$22:$O$24,MATCH(Prioritization!N119,'Subdecision matrices'!$J$22:$J$24,0),MATCH($AL$6,'Subdecision matrices'!$K$21:$O$21,0)),0)</f>
        <v>0</v>
      </c>
      <c r="AM221" s="2">
        <f>_xlfn.IFERROR(INDEX('Subdecision matrices'!$K$22:$O$24,MATCH(Prioritization!N119,'Subdecision matrices'!$J$22:$J$24,0),MATCH($AM$6,'Subdecision matrices'!$K$21:$O$21,0)),0)</f>
        <v>0</v>
      </c>
      <c r="AN221" s="2">
        <f>_xlfn.IFERROR(INDEX('Subdecision matrices'!$K$22:$O$24,MATCH(Prioritization!N119,'Subdecision matrices'!$J$22:$J$24,0),MATCH($AN$6,'Subdecision matrices'!$K$21:$O$21,0)),0)</f>
        <v>0</v>
      </c>
      <c r="AO221" s="2">
        <f>_xlfn.IFERROR(INDEX('Subdecision matrices'!$K$22:$O$24,MATCH(Prioritization!N119,'Subdecision matrices'!$J$22:$J$24,0),MATCH($AO$6,'Subdecision matrices'!$K$21:$O$21,0)),0)</f>
        <v>0</v>
      </c>
      <c r="AP221" s="2">
        <f>_xlfn.IFERROR(INDEX('Subdecision matrices'!$K$27:$O$30,MATCH(Prioritization!O119,'Subdecision matrices'!$J$27:$J$30,0),MATCH('CalcEng 2'!$AP$6,'Subdecision matrices'!$K$27:$O$27,0)),0)</f>
        <v>0</v>
      </c>
      <c r="AQ221" s="2">
        <f>_xlfn.IFERROR(INDEX('Subdecision matrices'!$K$27:$O$30,MATCH(Prioritization!O119,'Subdecision matrices'!$J$27:$J$30,0),MATCH('CalcEng 2'!$AQ$6,'Subdecision matrices'!$K$27:$O$27,0)),0)</f>
        <v>0</v>
      </c>
      <c r="AR221" s="2">
        <f>_xlfn.IFERROR(INDEX('Subdecision matrices'!$K$27:$O$30,MATCH(Prioritization!O119,'Subdecision matrices'!$J$27:$J$30,0),MATCH('CalcEng 2'!$AR$6,'Subdecision matrices'!$K$27:$O$27,0)),0)</f>
        <v>0</v>
      </c>
      <c r="AS221" s="2">
        <f>_xlfn.IFERROR(INDEX('Subdecision matrices'!$K$27:$O$30,MATCH(Prioritization!O119,'Subdecision matrices'!$J$27:$J$30,0),MATCH('CalcEng 2'!$AS$6,'Subdecision matrices'!$K$27:$O$27,0)),0)</f>
        <v>0</v>
      </c>
      <c r="AT221" s="2">
        <f>_xlfn.IFERROR(INDEX('Subdecision matrices'!$K$27:$O$30,MATCH(Prioritization!O119,'Subdecision matrices'!$J$27:$J$30,0),MATCH('CalcEng 2'!$AT$6,'Subdecision matrices'!$K$27:$O$27,0)),0)</f>
        <v>0</v>
      </c>
      <c r="AU221" s="2">
        <f>_xlfn.IFERROR(INDEX('Subdecision matrices'!$K$34:$O$36,MATCH(Prioritization!P119,'Subdecision matrices'!$J$34:$J$36,0),MATCH('CalcEng 2'!$AU$6,'Subdecision matrices'!$K$33:$O$33,0)),0)</f>
        <v>0</v>
      </c>
      <c r="AV221" s="2">
        <f>_xlfn.IFERROR(INDEX('Subdecision matrices'!$K$34:$O$36,MATCH(Prioritization!P119,'Subdecision matrices'!$J$34:$J$36,0),MATCH('CalcEng 2'!$AV$6,'Subdecision matrices'!$K$33:$O$33,0)),0)</f>
        <v>0</v>
      </c>
      <c r="AW221" s="2">
        <f>_xlfn.IFERROR(INDEX('Subdecision matrices'!$K$34:$O$36,MATCH(Prioritization!P119,'Subdecision matrices'!$J$34:$J$36,0),MATCH('CalcEng 2'!$AW$6,'Subdecision matrices'!$K$33:$O$33,0)),0)</f>
        <v>0</v>
      </c>
      <c r="AX221" s="2">
        <f>_xlfn.IFERROR(INDEX('Subdecision matrices'!$K$34:$O$36,MATCH(Prioritization!P119,'Subdecision matrices'!$J$34:$J$36,0),MATCH('CalcEng 2'!$AX$6,'Subdecision matrices'!$K$33:$O$33,0)),0)</f>
        <v>0</v>
      </c>
      <c r="AY221" s="2">
        <f>_xlfn.IFERROR(INDEX('Subdecision matrices'!$K$34:$O$36,MATCH(Prioritization!P119,'Subdecision matrices'!$J$34:$J$36,0),MATCH('CalcEng 2'!$AY$6,'Subdecision matrices'!$K$33:$O$33,0)),0)</f>
        <v>0</v>
      </c>
      <c r="AZ221" s="2"/>
      <c r="BA221" s="2"/>
      <c r="BB221" s="110">
        <f>((B221*B222)+(G221*G222)+(L221*L222)+(Q221*Q222)+(V221*V222)+(AA221*AA222)+(AF222*AF221)+(AK221*AK222)+(AP221*AP222)+(AU221*AU222))*10</f>
        <v>0</v>
      </c>
      <c r="BC221" s="110">
        <f aca="true" t="shared" si="562" ref="BC221">((C221*C222)+(H221*H222)+(M221*M222)+(R221*R222)+(W221*W222)+(AB221*AB222)+(AG222*AG221)+(AL221*AL222)+(AQ221*AQ222)+(AV221*AV222))*10</f>
        <v>0</v>
      </c>
      <c r="BD221" s="110">
        <f aca="true" t="shared" si="563" ref="BD221">((D221*D222)+(I221*I222)+(N221*N222)+(S221*S222)+(X221*X222)+(AC221*AC222)+(AH222*AH221)+(AM221*AM222)+(AR221*AR222)+(AW221*AW222))*10</f>
        <v>0</v>
      </c>
      <c r="BE221" s="110">
        <f aca="true" t="shared" si="564" ref="BE221">((E221*E222)+(J221*J222)+(O221*O222)+(T221*T222)+(Y221*Y222)+(AD221*AD222)+(AI222*AI221)+(AN221*AN222)+(AS221*AS222)+(AX221*AX222))*10</f>
        <v>0</v>
      </c>
      <c r="BF221" s="110">
        <f aca="true" t="shared" si="565" ref="BF221">((F221*F222)+(K221*K222)+(P221*P222)+(U221*U222)+(Z221*Z222)+(AE221*AE222)+(AJ222*AJ221)+(AO221*AO222)+(AT221*AT222)+(AY221*AY222))*10</f>
        <v>0</v>
      </c>
    </row>
    <row r="222" spans="1:58" ht="15.75" thickBot="1">
      <c r="A222" s="94"/>
      <c r="B222" s="5">
        <f>'Subdecision matrices'!$S$12</f>
        <v>0.1</v>
      </c>
      <c r="C222" s="5">
        <f>'Subdecision matrices'!$S$13</f>
        <v>0.1</v>
      </c>
      <c r="D222" s="5">
        <f>'Subdecision matrices'!$S$14</f>
        <v>0.1</v>
      </c>
      <c r="E222" s="5">
        <f>'Subdecision matrices'!$S$15</f>
        <v>0.1</v>
      </c>
      <c r="F222" s="5">
        <f>'Subdecision matrices'!$S$16</f>
        <v>0.1</v>
      </c>
      <c r="G222" s="5">
        <f>'Subdecision matrices'!$T$12</f>
        <v>0.1</v>
      </c>
      <c r="H222" s="5">
        <f>'Subdecision matrices'!$T$13</f>
        <v>0.1</v>
      </c>
      <c r="I222" s="5">
        <f>'Subdecision matrices'!$T$14</f>
        <v>0.1</v>
      </c>
      <c r="J222" s="5">
        <f>'Subdecision matrices'!$T$15</f>
        <v>0.1</v>
      </c>
      <c r="K222" s="5">
        <f>'Subdecision matrices'!$T$16</f>
        <v>0.1</v>
      </c>
      <c r="L222" s="5">
        <f>'Subdecision matrices'!$U$12</f>
        <v>0.05</v>
      </c>
      <c r="M222" s="5">
        <f>'Subdecision matrices'!$U$13</f>
        <v>0.05</v>
      </c>
      <c r="N222" s="5">
        <f>'Subdecision matrices'!$U$14</f>
        <v>0.05</v>
      </c>
      <c r="O222" s="5">
        <f>'Subdecision matrices'!$U$15</f>
        <v>0.05</v>
      </c>
      <c r="P222" s="5">
        <f>'Subdecision matrices'!$U$16</f>
        <v>0.05</v>
      </c>
      <c r="Q222" s="5">
        <f>'Subdecision matrices'!$V$12</f>
        <v>0.1</v>
      </c>
      <c r="R222" s="5">
        <f>'Subdecision matrices'!$V$13</f>
        <v>0.1</v>
      </c>
      <c r="S222" s="5">
        <f>'Subdecision matrices'!$V$14</f>
        <v>0.1</v>
      </c>
      <c r="T222" s="5">
        <f>'Subdecision matrices'!$V$15</f>
        <v>0.1</v>
      </c>
      <c r="U222" s="5">
        <f>'Subdecision matrices'!$V$16</f>
        <v>0.1</v>
      </c>
      <c r="V222" s="5">
        <f>'Subdecision matrices'!$W$12</f>
        <v>0.1</v>
      </c>
      <c r="W222" s="5">
        <f>'Subdecision matrices'!$W$13</f>
        <v>0.1</v>
      </c>
      <c r="X222" s="5">
        <f>'Subdecision matrices'!$W$14</f>
        <v>0.1</v>
      </c>
      <c r="Y222" s="5">
        <f>'Subdecision matrices'!$W$15</f>
        <v>0.1</v>
      </c>
      <c r="Z222" s="5">
        <f>'Subdecision matrices'!$W$16</f>
        <v>0.1</v>
      </c>
      <c r="AA222" s="5">
        <f>'Subdecision matrices'!$X$12</f>
        <v>0.05</v>
      </c>
      <c r="AB222" s="5">
        <f>'Subdecision matrices'!$X$13</f>
        <v>0.1</v>
      </c>
      <c r="AC222" s="5">
        <f>'Subdecision matrices'!$X$14</f>
        <v>0.1</v>
      </c>
      <c r="AD222" s="5">
        <f>'Subdecision matrices'!$X$15</f>
        <v>0.1</v>
      </c>
      <c r="AE222" s="5">
        <f>'Subdecision matrices'!$X$16</f>
        <v>0.1</v>
      </c>
      <c r="AF222" s="5">
        <f>'Subdecision matrices'!$Y$12</f>
        <v>0.1</v>
      </c>
      <c r="AG222" s="5">
        <f>'Subdecision matrices'!$Y$13</f>
        <v>0.1</v>
      </c>
      <c r="AH222" s="5">
        <f>'Subdecision matrices'!$Y$14</f>
        <v>0.1</v>
      </c>
      <c r="AI222" s="5">
        <f>'Subdecision matrices'!$Y$15</f>
        <v>0.05</v>
      </c>
      <c r="AJ222" s="5">
        <f>'Subdecision matrices'!$Y$16</f>
        <v>0.05</v>
      </c>
      <c r="AK222" s="5">
        <f>'Subdecision matrices'!$Z$12</f>
        <v>0.15</v>
      </c>
      <c r="AL222" s="5">
        <f>'Subdecision matrices'!$Z$13</f>
        <v>0.15</v>
      </c>
      <c r="AM222" s="5">
        <f>'Subdecision matrices'!$Z$14</f>
        <v>0.15</v>
      </c>
      <c r="AN222" s="5">
        <f>'Subdecision matrices'!$Z$15</f>
        <v>0.15</v>
      </c>
      <c r="AO222" s="5">
        <f>'Subdecision matrices'!$Z$16</f>
        <v>0.15</v>
      </c>
      <c r="AP222" s="5">
        <f>'Subdecision matrices'!$AA$12</f>
        <v>0.1</v>
      </c>
      <c r="AQ222" s="5">
        <f>'Subdecision matrices'!$AA$13</f>
        <v>0.1</v>
      </c>
      <c r="AR222" s="5">
        <f>'Subdecision matrices'!$AA$14</f>
        <v>0.1</v>
      </c>
      <c r="AS222" s="5">
        <f>'Subdecision matrices'!$AA$15</f>
        <v>0.1</v>
      </c>
      <c r="AT222" s="5">
        <f>'Subdecision matrices'!$AA$16</f>
        <v>0.15</v>
      </c>
      <c r="AU222" s="5">
        <f>'Subdecision matrices'!$AB$12</f>
        <v>0.15</v>
      </c>
      <c r="AV222" s="5">
        <f>'Subdecision matrices'!$AB$13</f>
        <v>0.1</v>
      </c>
      <c r="AW222" s="5">
        <f>'Subdecision matrices'!$AB$14</f>
        <v>0.1</v>
      </c>
      <c r="AX222" s="5">
        <f>'Subdecision matrices'!$AB$15</f>
        <v>0.15</v>
      </c>
      <c r="AY222" s="5">
        <f>'Subdecision matrices'!$AB$16</f>
        <v>0.1</v>
      </c>
      <c r="AZ222" s="3">
        <f aca="true" t="shared" si="566" ref="AZ222">SUM(L222:AY222)</f>
        <v>4</v>
      </c>
      <c r="BA222" s="3"/>
      <c r="BB222" s="114"/>
      <c r="BC222" s="114"/>
      <c r="BD222" s="114"/>
      <c r="BE222" s="114"/>
      <c r="BF222" s="114"/>
    </row>
    <row r="223" spans="1:58" ht="15">
      <c r="A223" s="94">
        <v>109</v>
      </c>
      <c r="B223" s="30">
        <f>_xlfn.IFERROR(VLOOKUP(Prioritization!G120,'Subdecision matrices'!$B$7:$C$8,2,TRUE),0)</f>
        <v>0</v>
      </c>
      <c r="C223" s="30">
        <f>_xlfn.IFERROR(VLOOKUP(Prioritization!G120,'Subdecision matrices'!$B$7:$D$8,3,TRUE),0)</f>
        <v>0</v>
      </c>
      <c r="D223" s="30">
        <f>_xlfn.IFERROR(VLOOKUP(Prioritization!G120,'Subdecision matrices'!$B$7:$E$8,4,TRUE),0)</f>
        <v>0</v>
      </c>
      <c r="E223" s="30">
        <f>_xlfn.IFERROR(VLOOKUP(Prioritization!G120,'Subdecision matrices'!$B$7:$F$8,5,TRUE),0)</f>
        <v>0</v>
      </c>
      <c r="F223" s="30">
        <f>_xlfn.IFERROR(VLOOKUP(Prioritization!G120,'Subdecision matrices'!$B$7:$G$8,6,TRUE),0)</f>
        <v>0</v>
      </c>
      <c r="G223" s="30">
        <f>VLOOKUP(Prioritization!H120,'Subdecision matrices'!$B$12:$C$19,2,TRUE)</f>
        <v>0</v>
      </c>
      <c r="H223" s="30">
        <f>VLOOKUP(Prioritization!H120,'Subdecision matrices'!$B$12:$D$19,3,TRUE)</f>
        <v>0</v>
      </c>
      <c r="I223" s="30">
        <f>VLOOKUP(Prioritization!H120,'Subdecision matrices'!$B$12:$E$19,4,TRUE)</f>
        <v>0</v>
      </c>
      <c r="J223" s="30">
        <f>VLOOKUP(Prioritization!H120,'Subdecision matrices'!$B$12:$F$19,5,TRUE)</f>
        <v>0</v>
      </c>
      <c r="K223" s="30">
        <f>VLOOKUP(Prioritization!H120,'Subdecision matrices'!$B$12:$G$19,6,TRUE)</f>
        <v>0</v>
      </c>
      <c r="L223" s="2">
        <f>_xlfn.IFERROR(INDEX('Subdecision matrices'!$C$23:$G$27,MATCH(Prioritization!I120,'Subdecision matrices'!$B$23:$B$27,0),MATCH('CalcEng 2'!$L$6,'Subdecision matrices'!$C$22:$G$22,0)),0)</f>
        <v>0</v>
      </c>
      <c r="M223" s="2">
        <f>_xlfn.IFERROR(INDEX('Subdecision matrices'!$C$23:$G$27,MATCH(Prioritization!I120,'Subdecision matrices'!$B$23:$B$27,0),MATCH('CalcEng 2'!$M$6,'Subdecision matrices'!$C$30:$G$30,0)),0)</f>
        <v>0</v>
      </c>
      <c r="N223" s="2">
        <f>_xlfn.IFERROR(INDEX('Subdecision matrices'!$C$23:$G$27,MATCH(Prioritization!I120,'Subdecision matrices'!$B$23:$B$27,0),MATCH('CalcEng 2'!$N$6,'Subdecision matrices'!$C$22:$G$22,0)),0)</f>
        <v>0</v>
      </c>
      <c r="O223" s="2">
        <f>_xlfn.IFERROR(INDEX('Subdecision matrices'!$C$23:$G$27,MATCH(Prioritization!I120,'Subdecision matrices'!$B$23:$B$27,0),MATCH('CalcEng 2'!$O$6,'Subdecision matrices'!$C$22:$G$22,0)),0)</f>
        <v>0</v>
      </c>
      <c r="P223" s="2">
        <f>_xlfn.IFERROR(INDEX('Subdecision matrices'!$C$23:$G$27,MATCH(Prioritization!I120,'Subdecision matrices'!$B$23:$B$27,0),MATCH('CalcEng 2'!$P$6,'Subdecision matrices'!$C$22:$G$22,0)),0)</f>
        <v>0</v>
      </c>
      <c r="Q223" s="2">
        <f>_xlfn.IFERROR(INDEX('Subdecision matrices'!$C$31:$G$33,MATCH(Prioritization!J120,'Subdecision matrices'!$B$31:$B$33,0),MATCH('CalcEng 2'!$Q$6,'Subdecision matrices'!$C$30:$G$30,0)),0)</f>
        <v>0</v>
      </c>
      <c r="R223" s="2">
        <f>_xlfn.IFERROR(INDEX('Subdecision matrices'!$C$31:$G$33,MATCH(Prioritization!J120,'Subdecision matrices'!$B$31:$B$33,0),MATCH('CalcEng 2'!$R$6,'Subdecision matrices'!$C$30:$G$30,0)),0)</f>
        <v>0</v>
      </c>
      <c r="S223" s="2">
        <f>_xlfn.IFERROR(INDEX('Subdecision matrices'!$C$31:$G$33,MATCH(Prioritization!J120,'Subdecision matrices'!$B$31:$B$33,0),MATCH('CalcEng 2'!$S$6,'Subdecision matrices'!$C$30:$G$30,0)),0)</f>
        <v>0</v>
      </c>
      <c r="T223" s="2">
        <f>_xlfn.IFERROR(INDEX('Subdecision matrices'!$C$31:$G$33,MATCH(Prioritization!J120,'Subdecision matrices'!$B$31:$B$33,0),MATCH('CalcEng 2'!$T$6,'Subdecision matrices'!$C$30:$G$30,0)),0)</f>
        <v>0</v>
      </c>
      <c r="U223" s="2">
        <f>_xlfn.IFERROR(INDEX('Subdecision matrices'!$C$31:$G$33,MATCH(Prioritization!J120,'Subdecision matrices'!$B$31:$B$33,0),MATCH('CalcEng 2'!$U$6,'Subdecision matrices'!$C$30:$G$30,0)),0)</f>
        <v>0</v>
      </c>
      <c r="V223" s="2">
        <f>_xlfn.IFERROR(VLOOKUP(Prioritization!K120,'Subdecision matrices'!$A$37:$C$41,3,TRUE),0)</f>
        <v>0</v>
      </c>
      <c r="W223" s="2">
        <f>_xlfn.IFERROR(VLOOKUP(Prioritization!K120,'Subdecision matrices'!$A$37:$D$41,4),0)</f>
        <v>0</v>
      </c>
      <c r="X223" s="2">
        <f>_xlfn.IFERROR(VLOOKUP(Prioritization!K120,'Subdecision matrices'!$A$37:$E$41,5),0)</f>
        <v>0</v>
      </c>
      <c r="Y223" s="2">
        <f>_xlfn.IFERROR(VLOOKUP(Prioritization!K120,'Subdecision matrices'!$A$37:$F$41,6),0)</f>
        <v>0</v>
      </c>
      <c r="Z223" s="2">
        <f>_xlfn.IFERROR(VLOOKUP(Prioritization!K120,'Subdecision matrices'!$A$37:$G$41,7),0)</f>
        <v>0</v>
      </c>
      <c r="AA223" s="2">
        <f>_xlfn.IFERROR(INDEX('Subdecision matrices'!$K$8:$O$11,MATCH(Prioritization!L120,'Subdecision matrices'!$J$8:$J$11,0),MATCH('CalcEng 2'!$AA$6,'Subdecision matrices'!$K$7:$O$7,0)),0)</f>
        <v>0</v>
      </c>
      <c r="AB223" s="2">
        <f>_xlfn.IFERROR(INDEX('Subdecision matrices'!$K$8:$O$11,MATCH(Prioritization!L120,'Subdecision matrices'!$J$8:$J$11,0),MATCH('CalcEng 2'!$AB$6,'Subdecision matrices'!$K$7:$O$7,0)),0)</f>
        <v>0</v>
      </c>
      <c r="AC223" s="2">
        <f>_xlfn.IFERROR(INDEX('Subdecision matrices'!$K$8:$O$11,MATCH(Prioritization!L120,'Subdecision matrices'!$J$8:$J$11,0),MATCH('CalcEng 2'!$AC$6,'Subdecision matrices'!$K$7:$O$7,0)),0)</f>
        <v>0</v>
      </c>
      <c r="AD223" s="2">
        <f>_xlfn.IFERROR(INDEX('Subdecision matrices'!$K$8:$O$11,MATCH(Prioritization!L120,'Subdecision matrices'!$J$8:$J$11,0),MATCH('CalcEng 2'!$AD$6,'Subdecision matrices'!$K$7:$O$7,0)),0)</f>
        <v>0</v>
      </c>
      <c r="AE223" s="2">
        <f>_xlfn.IFERROR(INDEX('Subdecision matrices'!$K$8:$O$11,MATCH(Prioritization!L120,'Subdecision matrices'!$J$8:$J$11,0),MATCH('CalcEng 2'!$AE$6,'Subdecision matrices'!$K$7:$O$7,0)),0)</f>
        <v>0</v>
      </c>
      <c r="AF223" s="2">
        <f>_xlfn.IFERROR(VLOOKUP(Prioritization!M120,'Subdecision matrices'!$I$15:$K$17,3,TRUE),0)</f>
        <v>0</v>
      </c>
      <c r="AG223" s="2">
        <f>_xlfn.IFERROR(VLOOKUP(Prioritization!M120,'Subdecision matrices'!$I$15:$L$17,4,TRUE),0)</f>
        <v>0</v>
      </c>
      <c r="AH223" s="2">
        <f>_xlfn.IFERROR(VLOOKUP(Prioritization!M120,'Subdecision matrices'!$I$15:$M$17,5,TRUE),0)</f>
        <v>0</v>
      </c>
      <c r="AI223" s="2">
        <f>_xlfn.IFERROR(VLOOKUP(Prioritization!M120,'Subdecision matrices'!$I$15:$N$17,6,TRUE),0)</f>
        <v>0</v>
      </c>
      <c r="AJ223" s="2">
        <f>_xlfn.IFERROR(VLOOKUP(Prioritization!M120,'Subdecision matrices'!$I$15:$O$17,7,TRUE),0)</f>
        <v>0</v>
      </c>
      <c r="AK223" s="2">
        <f>_xlfn.IFERROR(INDEX('Subdecision matrices'!$K$22:$O$24,MATCH(Prioritization!N120,'Subdecision matrices'!$J$22:$J$24,0),MATCH($AK$6,'Subdecision matrices'!$K$21:$O$21,0)),0)</f>
        <v>0</v>
      </c>
      <c r="AL223" s="2">
        <f>_xlfn.IFERROR(INDEX('Subdecision matrices'!$K$22:$O$24,MATCH(Prioritization!N120,'Subdecision matrices'!$J$22:$J$24,0),MATCH($AL$6,'Subdecision matrices'!$K$21:$O$21,0)),0)</f>
        <v>0</v>
      </c>
      <c r="AM223" s="2">
        <f>_xlfn.IFERROR(INDEX('Subdecision matrices'!$K$22:$O$24,MATCH(Prioritization!N120,'Subdecision matrices'!$J$22:$J$24,0),MATCH($AM$6,'Subdecision matrices'!$K$21:$O$21,0)),0)</f>
        <v>0</v>
      </c>
      <c r="AN223" s="2">
        <f>_xlfn.IFERROR(INDEX('Subdecision matrices'!$K$22:$O$24,MATCH(Prioritization!N120,'Subdecision matrices'!$J$22:$J$24,0),MATCH($AN$6,'Subdecision matrices'!$K$21:$O$21,0)),0)</f>
        <v>0</v>
      </c>
      <c r="AO223" s="2">
        <f>_xlfn.IFERROR(INDEX('Subdecision matrices'!$K$22:$O$24,MATCH(Prioritization!N120,'Subdecision matrices'!$J$22:$J$24,0),MATCH($AO$6,'Subdecision matrices'!$K$21:$O$21,0)),0)</f>
        <v>0</v>
      </c>
      <c r="AP223" s="2">
        <f>_xlfn.IFERROR(INDEX('Subdecision matrices'!$K$27:$O$30,MATCH(Prioritization!O120,'Subdecision matrices'!$J$27:$J$30,0),MATCH('CalcEng 2'!$AP$6,'Subdecision matrices'!$K$27:$O$27,0)),0)</f>
        <v>0</v>
      </c>
      <c r="AQ223" s="2">
        <f>_xlfn.IFERROR(INDEX('Subdecision matrices'!$K$27:$O$30,MATCH(Prioritization!O120,'Subdecision matrices'!$J$27:$J$30,0),MATCH('CalcEng 2'!$AQ$6,'Subdecision matrices'!$K$27:$O$27,0)),0)</f>
        <v>0</v>
      </c>
      <c r="AR223" s="2">
        <f>_xlfn.IFERROR(INDEX('Subdecision matrices'!$K$27:$O$30,MATCH(Prioritization!O120,'Subdecision matrices'!$J$27:$J$30,0),MATCH('CalcEng 2'!$AR$6,'Subdecision matrices'!$K$27:$O$27,0)),0)</f>
        <v>0</v>
      </c>
      <c r="AS223" s="2">
        <f>_xlfn.IFERROR(INDEX('Subdecision matrices'!$K$27:$O$30,MATCH(Prioritization!O120,'Subdecision matrices'!$J$27:$J$30,0),MATCH('CalcEng 2'!$AS$6,'Subdecision matrices'!$K$27:$O$27,0)),0)</f>
        <v>0</v>
      </c>
      <c r="AT223" s="2">
        <f>_xlfn.IFERROR(INDEX('Subdecision matrices'!$K$27:$O$30,MATCH(Prioritization!O120,'Subdecision matrices'!$J$27:$J$30,0),MATCH('CalcEng 2'!$AT$6,'Subdecision matrices'!$K$27:$O$27,0)),0)</f>
        <v>0</v>
      </c>
      <c r="AU223" s="2">
        <f>_xlfn.IFERROR(INDEX('Subdecision matrices'!$K$34:$O$36,MATCH(Prioritization!P120,'Subdecision matrices'!$J$34:$J$36,0),MATCH('CalcEng 2'!$AU$6,'Subdecision matrices'!$K$33:$O$33,0)),0)</f>
        <v>0</v>
      </c>
      <c r="AV223" s="2">
        <f>_xlfn.IFERROR(INDEX('Subdecision matrices'!$K$34:$O$36,MATCH(Prioritization!P120,'Subdecision matrices'!$J$34:$J$36,0),MATCH('CalcEng 2'!$AV$6,'Subdecision matrices'!$K$33:$O$33,0)),0)</f>
        <v>0</v>
      </c>
      <c r="AW223" s="2">
        <f>_xlfn.IFERROR(INDEX('Subdecision matrices'!$K$34:$O$36,MATCH(Prioritization!P120,'Subdecision matrices'!$J$34:$J$36,0),MATCH('CalcEng 2'!$AW$6,'Subdecision matrices'!$K$33:$O$33,0)),0)</f>
        <v>0</v>
      </c>
      <c r="AX223" s="2">
        <f>_xlfn.IFERROR(INDEX('Subdecision matrices'!$K$34:$O$36,MATCH(Prioritization!P120,'Subdecision matrices'!$J$34:$J$36,0),MATCH('CalcEng 2'!$AX$6,'Subdecision matrices'!$K$33:$O$33,0)),0)</f>
        <v>0</v>
      </c>
      <c r="AY223" s="2">
        <f>_xlfn.IFERROR(INDEX('Subdecision matrices'!$K$34:$O$36,MATCH(Prioritization!P120,'Subdecision matrices'!$J$34:$J$36,0),MATCH('CalcEng 2'!$AY$6,'Subdecision matrices'!$K$33:$O$33,0)),0)</f>
        <v>0</v>
      </c>
      <c r="AZ223" s="2"/>
      <c r="BA223" s="2"/>
      <c r="BB223" s="110">
        <f>((B223*B224)+(G223*G224)+(L223*L224)+(Q223*Q224)+(V223*V224)+(AA223*AA224)+(AF224*AF223)+(AK223*AK224)+(AP223*AP224)+(AU223*AU224))*10</f>
        <v>0</v>
      </c>
      <c r="BC223" s="110">
        <f aca="true" t="shared" si="567" ref="BC223">((C223*C224)+(H223*H224)+(M223*M224)+(R223*R224)+(W223*W224)+(AB223*AB224)+(AG224*AG223)+(AL223*AL224)+(AQ223*AQ224)+(AV223*AV224))*10</f>
        <v>0</v>
      </c>
      <c r="BD223" s="110">
        <f aca="true" t="shared" si="568" ref="BD223">((D223*D224)+(I223*I224)+(N223*N224)+(S223*S224)+(X223*X224)+(AC223*AC224)+(AH224*AH223)+(AM223*AM224)+(AR223*AR224)+(AW223*AW224))*10</f>
        <v>0</v>
      </c>
      <c r="BE223" s="110">
        <f aca="true" t="shared" si="569" ref="BE223">((E223*E224)+(J223*J224)+(O223*O224)+(T223*T224)+(Y223*Y224)+(AD223*AD224)+(AI224*AI223)+(AN223*AN224)+(AS223*AS224)+(AX223*AX224))*10</f>
        <v>0</v>
      </c>
      <c r="BF223" s="110">
        <f aca="true" t="shared" si="570" ref="BF223">((F223*F224)+(K223*K224)+(P223*P224)+(U223*U224)+(Z223*Z224)+(AE223*AE224)+(AJ224*AJ223)+(AO223*AO224)+(AT223*AT224)+(AY223*AY224))*10</f>
        <v>0</v>
      </c>
    </row>
    <row r="224" spans="1:58" ht="15.75" thickBot="1">
      <c r="A224" s="94"/>
      <c r="B224" s="5">
        <f>'Subdecision matrices'!$S$12</f>
        <v>0.1</v>
      </c>
      <c r="C224" s="5">
        <f>'Subdecision matrices'!$S$13</f>
        <v>0.1</v>
      </c>
      <c r="D224" s="5">
        <f>'Subdecision matrices'!$S$14</f>
        <v>0.1</v>
      </c>
      <c r="E224" s="5">
        <f>'Subdecision matrices'!$S$15</f>
        <v>0.1</v>
      </c>
      <c r="F224" s="5">
        <f>'Subdecision matrices'!$S$16</f>
        <v>0.1</v>
      </c>
      <c r="G224" s="5">
        <f>'Subdecision matrices'!$T$12</f>
        <v>0.1</v>
      </c>
      <c r="H224" s="5">
        <f>'Subdecision matrices'!$T$13</f>
        <v>0.1</v>
      </c>
      <c r="I224" s="5">
        <f>'Subdecision matrices'!$T$14</f>
        <v>0.1</v>
      </c>
      <c r="J224" s="5">
        <f>'Subdecision matrices'!$T$15</f>
        <v>0.1</v>
      </c>
      <c r="K224" s="5">
        <f>'Subdecision matrices'!$T$16</f>
        <v>0.1</v>
      </c>
      <c r="L224" s="5">
        <f>'Subdecision matrices'!$U$12</f>
        <v>0.05</v>
      </c>
      <c r="M224" s="5">
        <f>'Subdecision matrices'!$U$13</f>
        <v>0.05</v>
      </c>
      <c r="N224" s="5">
        <f>'Subdecision matrices'!$U$14</f>
        <v>0.05</v>
      </c>
      <c r="O224" s="5">
        <f>'Subdecision matrices'!$U$15</f>
        <v>0.05</v>
      </c>
      <c r="P224" s="5">
        <f>'Subdecision matrices'!$U$16</f>
        <v>0.05</v>
      </c>
      <c r="Q224" s="5">
        <f>'Subdecision matrices'!$V$12</f>
        <v>0.1</v>
      </c>
      <c r="R224" s="5">
        <f>'Subdecision matrices'!$V$13</f>
        <v>0.1</v>
      </c>
      <c r="S224" s="5">
        <f>'Subdecision matrices'!$V$14</f>
        <v>0.1</v>
      </c>
      <c r="T224" s="5">
        <f>'Subdecision matrices'!$V$15</f>
        <v>0.1</v>
      </c>
      <c r="U224" s="5">
        <f>'Subdecision matrices'!$V$16</f>
        <v>0.1</v>
      </c>
      <c r="V224" s="5">
        <f>'Subdecision matrices'!$W$12</f>
        <v>0.1</v>
      </c>
      <c r="W224" s="5">
        <f>'Subdecision matrices'!$W$13</f>
        <v>0.1</v>
      </c>
      <c r="X224" s="5">
        <f>'Subdecision matrices'!$W$14</f>
        <v>0.1</v>
      </c>
      <c r="Y224" s="5">
        <f>'Subdecision matrices'!$W$15</f>
        <v>0.1</v>
      </c>
      <c r="Z224" s="5">
        <f>'Subdecision matrices'!$W$16</f>
        <v>0.1</v>
      </c>
      <c r="AA224" s="5">
        <f>'Subdecision matrices'!$X$12</f>
        <v>0.05</v>
      </c>
      <c r="AB224" s="5">
        <f>'Subdecision matrices'!$X$13</f>
        <v>0.1</v>
      </c>
      <c r="AC224" s="5">
        <f>'Subdecision matrices'!$X$14</f>
        <v>0.1</v>
      </c>
      <c r="AD224" s="5">
        <f>'Subdecision matrices'!$X$15</f>
        <v>0.1</v>
      </c>
      <c r="AE224" s="5">
        <f>'Subdecision matrices'!$X$16</f>
        <v>0.1</v>
      </c>
      <c r="AF224" s="5">
        <f>'Subdecision matrices'!$Y$12</f>
        <v>0.1</v>
      </c>
      <c r="AG224" s="5">
        <f>'Subdecision matrices'!$Y$13</f>
        <v>0.1</v>
      </c>
      <c r="AH224" s="5">
        <f>'Subdecision matrices'!$Y$14</f>
        <v>0.1</v>
      </c>
      <c r="AI224" s="5">
        <f>'Subdecision matrices'!$Y$15</f>
        <v>0.05</v>
      </c>
      <c r="AJ224" s="5">
        <f>'Subdecision matrices'!$Y$16</f>
        <v>0.05</v>
      </c>
      <c r="AK224" s="5">
        <f>'Subdecision matrices'!$Z$12</f>
        <v>0.15</v>
      </c>
      <c r="AL224" s="5">
        <f>'Subdecision matrices'!$Z$13</f>
        <v>0.15</v>
      </c>
      <c r="AM224" s="5">
        <f>'Subdecision matrices'!$Z$14</f>
        <v>0.15</v>
      </c>
      <c r="AN224" s="5">
        <f>'Subdecision matrices'!$Z$15</f>
        <v>0.15</v>
      </c>
      <c r="AO224" s="5">
        <f>'Subdecision matrices'!$Z$16</f>
        <v>0.15</v>
      </c>
      <c r="AP224" s="5">
        <f>'Subdecision matrices'!$AA$12</f>
        <v>0.1</v>
      </c>
      <c r="AQ224" s="5">
        <f>'Subdecision matrices'!$AA$13</f>
        <v>0.1</v>
      </c>
      <c r="AR224" s="5">
        <f>'Subdecision matrices'!$AA$14</f>
        <v>0.1</v>
      </c>
      <c r="AS224" s="5">
        <f>'Subdecision matrices'!$AA$15</f>
        <v>0.1</v>
      </c>
      <c r="AT224" s="5">
        <f>'Subdecision matrices'!$AA$16</f>
        <v>0.15</v>
      </c>
      <c r="AU224" s="5">
        <f>'Subdecision matrices'!$AB$12</f>
        <v>0.15</v>
      </c>
      <c r="AV224" s="5">
        <f>'Subdecision matrices'!$AB$13</f>
        <v>0.1</v>
      </c>
      <c r="AW224" s="5">
        <f>'Subdecision matrices'!$AB$14</f>
        <v>0.1</v>
      </c>
      <c r="AX224" s="5">
        <f>'Subdecision matrices'!$AB$15</f>
        <v>0.15</v>
      </c>
      <c r="AY224" s="5">
        <f>'Subdecision matrices'!$AB$16</f>
        <v>0.1</v>
      </c>
      <c r="AZ224" s="3">
        <f aca="true" t="shared" si="571" ref="AZ224">SUM(L224:AY224)</f>
        <v>4</v>
      </c>
      <c r="BA224" s="3"/>
      <c r="BB224" s="114"/>
      <c r="BC224" s="114"/>
      <c r="BD224" s="114"/>
      <c r="BE224" s="114"/>
      <c r="BF224" s="114"/>
    </row>
    <row r="225" spans="1:58" ht="15">
      <c r="A225" s="94">
        <v>110</v>
      </c>
      <c r="B225" s="30">
        <f>_xlfn.IFERROR(VLOOKUP(Prioritization!G121,'Subdecision matrices'!$B$7:$C$8,2,TRUE),0)</f>
        <v>0</v>
      </c>
      <c r="C225" s="30">
        <f>_xlfn.IFERROR(VLOOKUP(Prioritization!G121,'Subdecision matrices'!$B$7:$D$8,3,TRUE),0)</f>
        <v>0</v>
      </c>
      <c r="D225" s="30">
        <f>_xlfn.IFERROR(VLOOKUP(Prioritization!G121,'Subdecision matrices'!$B$7:$E$8,4,TRUE),0)</f>
        <v>0</v>
      </c>
      <c r="E225" s="30">
        <f>_xlfn.IFERROR(VLOOKUP(Prioritization!G121,'Subdecision matrices'!$B$7:$F$8,5,TRUE),0)</f>
        <v>0</v>
      </c>
      <c r="F225" s="30">
        <f>_xlfn.IFERROR(VLOOKUP(Prioritization!G121,'Subdecision matrices'!$B$7:$G$8,6,TRUE),0)</f>
        <v>0</v>
      </c>
      <c r="G225" s="30">
        <f>VLOOKUP(Prioritization!H121,'Subdecision matrices'!$B$12:$C$19,2,TRUE)</f>
        <v>0</v>
      </c>
      <c r="H225" s="30">
        <f>VLOOKUP(Prioritization!H121,'Subdecision matrices'!$B$12:$D$19,3,TRUE)</f>
        <v>0</v>
      </c>
      <c r="I225" s="30">
        <f>VLOOKUP(Prioritization!H121,'Subdecision matrices'!$B$12:$E$19,4,TRUE)</f>
        <v>0</v>
      </c>
      <c r="J225" s="30">
        <f>VLOOKUP(Prioritization!H121,'Subdecision matrices'!$B$12:$F$19,5,TRUE)</f>
        <v>0</v>
      </c>
      <c r="K225" s="30">
        <f>VLOOKUP(Prioritization!H121,'Subdecision matrices'!$B$12:$G$19,6,TRUE)</f>
        <v>0</v>
      </c>
      <c r="L225" s="2">
        <f>_xlfn.IFERROR(INDEX('Subdecision matrices'!$C$23:$G$27,MATCH(Prioritization!I121,'Subdecision matrices'!$B$23:$B$27,0),MATCH('CalcEng 2'!$L$6,'Subdecision matrices'!$C$22:$G$22,0)),0)</f>
        <v>0</v>
      </c>
      <c r="M225" s="2">
        <f>_xlfn.IFERROR(INDEX('Subdecision matrices'!$C$23:$G$27,MATCH(Prioritization!I121,'Subdecision matrices'!$B$23:$B$27,0),MATCH('CalcEng 2'!$M$6,'Subdecision matrices'!$C$30:$G$30,0)),0)</f>
        <v>0</v>
      </c>
      <c r="N225" s="2">
        <f>_xlfn.IFERROR(INDEX('Subdecision matrices'!$C$23:$G$27,MATCH(Prioritization!I121,'Subdecision matrices'!$B$23:$B$27,0),MATCH('CalcEng 2'!$N$6,'Subdecision matrices'!$C$22:$G$22,0)),0)</f>
        <v>0</v>
      </c>
      <c r="O225" s="2">
        <f>_xlfn.IFERROR(INDEX('Subdecision matrices'!$C$23:$G$27,MATCH(Prioritization!I121,'Subdecision matrices'!$B$23:$B$27,0),MATCH('CalcEng 2'!$O$6,'Subdecision matrices'!$C$22:$G$22,0)),0)</f>
        <v>0</v>
      </c>
      <c r="P225" s="2">
        <f>_xlfn.IFERROR(INDEX('Subdecision matrices'!$C$23:$G$27,MATCH(Prioritization!I121,'Subdecision matrices'!$B$23:$B$27,0),MATCH('CalcEng 2'!$P$6,'Subdecision matrices'!$C$22:$G$22,0)),0)</f>
        <v>0</v>
      </c>
      <c r="Q225" s="2">
        <f>_xlfn.IFERROR(INDEX('Subdecision matrices'!$C$31:$G$33,MATCH(Prioritization!J121,'Subdecision matrices'!$B$31:$B$33,0),MATCH('CalcEng 2'!$Q$6,'Subdecision matrices'!$C$30:$G$30,0)),0)</f>
        <v>0</v>
      </c>
      <c r="R225" s="2">
        <f>_xlfn.IFERROR(INDEX('Subdecision matrices'!$C$31:$G$33,MATCH(Prioritization!J121,'Subdecision matrices'!$B$31:$B$33,0),MATCH('CalcEng 2'!$R$6,'Subdecision matrices'!$C$30:$G$30,0)),0)</f>
        <v>0</v>
      </c>
      <c r="S225" s="2">
        <f>_xlfn.IFERROR(INDEX('Subdecision matrices'!$C$31:$G$33,MATCH(Prioritization!J121,'Subdecision matrices'!$B$31:$B$33,0),MATCH('CalcEng 2'!$S$6,'Subdecision matrices'!$C$30:$G$30,0)),0)</f>
        <v>0</v>
      </c>
      <c r="T225" s="2">
        <f>_xlfn.IFERROR(INDEX('Subdecision matrices'!$C$31:$G$33,MATCH(Prioritization!J121,'Subdecision matrices'!$B$31:$B$33,0),MATCH('CalcEng 2'!$T$6,'Subdecision matrices'!$C$30:$G$30,0)),0)</f>
        <v>0</v>
      </c>
      <c r="U225" s="2">
        <f>_xlfn.IFERROR(INDEX('Subdecision matrices'!$C$31:$G$33,MATCH(Prioritization!J121,'Subdecision matrices'!$B$31:$B$33,0),MATCH('CalcEng 2'!$U$6,'Subdecision matrices'!$C$30:$G$30,0)),0)</f>
        <v>0</v>
      </c>
      <c r="V225" s="2">
        <f>_xlfn.IFERROR(VLOOKUP(Prioritization!K121,'Subdecision matrices'!$A$37:$C$41,3,TRUE),0)</f>
        <v>0</v>
      </c>
      <c r="W225" s="2">
        <f>_xlfn.IFERROR(VLOOKUP(Prioritization!K121,'Subdecision matrices'!$A$37:$D$41,4),0)</f>
        <v>0</v>
      </c>
      <c r="X225" s="2">
        <f>_xlfn.IFERROR(VLOOKUP(Prioritization!K121,'Subdecision matrices'!$A$37:$E$41,5),0)</f>
        <v>0</v>
      </c>
      <c r="Y225" s="2">
        <f>_xlfn.IFERROR(VLOOKUP(Prioritization!K121,'Subdecision matrices'!$A$37:$F$41,6),0)</f>
        <v>0</v>
      </c>
      <c r="Z225" s="2">
        <f>_xlfn.IFERROR(VLOOKUP(Prioritization!K121,'Subdecision matrices'!$A$37:$G$41,7),0)</f>
        <v>0</v>
      </c>
      <c r="AA225" s="2">
        <f>_xlfn.IFERROR(INDEX('Subdecision matrices'!$K$8:$O$11,MATCH(Prioritization!L121,'Subdecision matrices'!$J$8:$J$11,0),MATCH('CalcEng 2'!$AA$6,'Subdecision matrices'!$K$7:$O$7,0)),0)</f>
        <v>0</v>
      </c>
      <c r="AB225" s="2">
        <f>_xlfn.IFERROR(INDEX('Subdecision matrices'!$K$8:$O$11,MATCH(Prioritization!L121,'Subdecision matrices'!$J$8:$J$11,0),MATCH('CalcEng 2'!$AB$6,'Subdecision matrices'!$K$7:$O$7,0)),0)</f>
        <v>0</v>
      </c>
      <c r="AC225" s="2">
        <f>_xlfn.IFERROR(INDEX('Subdecision matrices'!$K$8:$O$11,MATCH(Prioritization!L121,'Subdecision matrices'!$J$8:$J$11,0),MATCH('CalcEng 2'!$AC$6,'Subdecision matrices'!$K$7:$O$7,0)),0)</f>
        <v>0</v>
      </c>
      <c r="AD225" s="2">
        <f>_xlfn.IFERROR(INDEX('Subdecision matrices'!$K$8:$O$11,MATCH(Prioritization!L121,'Subdecision matrices'!$J$8:$J$11,0),MATCH('CalcEng 2'!$AD$6,'Subdecision matrices'!$K$7:$O$7,0)),0)</f>
        <v>0</v>
      </c>
      <c r="AE225" s="2">
        <f>_xlfn.IFERROR(INDEX('Subdecision matrices'!$K$8:$O$11,MATCH(Prioritization!L121,'Subdecision matrices'!$J$8:$J$11,0),MATCH('CalcEng 2'!$AE$6,'Subdecision matrices'!$K$7:$O$7,0)),0)</f>
        <v>0</v>
      </c>
      <c r="AF225" s="2">
        <f>_xlfn.IFERROR(VLOOKUP(Prioritization!M121,'Subdecision matrices'!$I$15:$K$17,3,TRUE),0)</f>
        <v>0</v>
      </c>
      <c r="AG225" s="2">
        <f>_xlfn.IFERROR(VLOOKUP(Prioritization!M121,'Subdecision matrices'!$I$15:$L$17,4,TRUE),0)</f>
        <v>0</v>
      </c>
      <c r="AH225" s="2">
        <f>_xlfn.IFERROR(VLOOKUP(Prioritization!M121,'Subdecision matrices'!$I$15:$M$17,5,TRUE),0)</f>
        <v>0</v>
      </c>
      <c r="AI225" s="2">
        <f>_xlfn.IFERROR(VLOOKUP(Prioritization!M121,'Subdecision matrices'!$I$15:$N$17,6,TRUE),0)</f>
        <v>0</v>
      </c>
      <c r="AJ225" s="2">
        <f>_xlfn.IFERROR(VLOOKUP(Prioritization!M121,'Subdecision matrices'!$I$15:$O$17,7,TRUE),0)</f>
        <v>0</v>
      </c>
      <c r="AK225" s="2">
        <f>_xlfn.IFERROR(INDEX('Subdecision matrices'!$K$22:$O$24,MATCH(Prioritization!N121,'Subdecision matrices'!$J$22:$J$24,0),MATCH($AK$6,'Subdecision matrices'!$K$21:$O$21,0)),0)</f>
        <v>0</v>
      </c>
      <c r="AL225" s="2">
        <f>_xlfn.IFERROR(INDEX('Subdecision matrices'!$K$22:$O$24,MATCH(Prioritization!N121,'Subdecision matrices'!$J$22:$J$24,0),MATCH($AL$6,'Subdecision matrices'!$K$21:$O$21,0)),0)</f>
        <v>0</v>
      </c>
      <c r="AM225" s="2">
        <f>_xlfn.IFERROR(INDEX('Subdecision matrices'!$K$22:$O$24,MATCH(Prioritization!N121,'Subdecision matrices'!$J$22:$J$24,0),MATCH($AM$6,'Subdecision matrices'!$K$21:$O$21,0)),0)</f>
        <v>0</v>
      </c>
      <c r="AN225" s="2">
        <f>_xlfn.IFERROR(INDEX('Subdecision matrices'!$K$22:$O$24,MATCH(Prioritization!N121,'Subdecision matrices'!$J$22:$J$24,0),MATCH($AN$6,'Subdecision matrices'!$K$21:$O$21,0)),0)</f>
        <v>0</v>
      </c>
      <c r="AO225" s="2">
        <f>_xlfn.IFERROR(INDEX('Subdecision matrices'!$K$22:$O$24,MATCH(Prioritization!N121,'Subdecision matrices'!$J$22:$J$24,0),MATCH($AO$6,'Subdecision matrices'!$K$21:$O$21,0)),0)</f>
        <v>0</v>
      </c>
      <c r="AP225" s="2">
        <f>_xlfn.IFERROR(INDEX('Subdecision matrices'!$K$27:$O$30,MATCH(Prioritization!O121,'Subdecision matrices'!$J$27:$J$30,0),MATCH('CalcEng 2'!$AP$6,'Subdecision matrices'!$K$27:$O$27,0)),0)</f>
        <v>0</v>
      </c>
      <c r="AQ225" s="2">
        <f>_xlfn.IFERROR(INDEX('Subdecision matrices'!$K$27:$O$30,MATCH(Prioritization!O121,'Subdecision matrices'!$J$27:$J$30,0),MATCH('CalcEng 2'!$AQ$6,'Subdecision matrices'!$K$27:$O$27,0)),0)</f>
        <v>0</v>
      </c>
      <c r="AR225" s="2">
        <f>_xlfn.IFERROR(INDEX('Subdecision matrices'!$K$27:$O$30,MATCH(Prioritization!O121,'Subdecision matrices'!$J$27:$J$30,0),MATCH('CalcEng 2'!$AR$6,'Subdecision matrices'!$K$27:$O$27,0)),0)</f>
        <v>0</v>
      </c>
      <c r="AS225" s="2">
        <f>_xlfn.IFERROR(INDEX('Subdecision matrices'!$K$27:$O$30,MATCH(Prioritization!O121,'Subdecision matrices'!$J$27:$J$30,0),MATCH('CalcEng 2'!$AS$6,'Subdecision matrices'!$K$27:$O$27,0)),0)</f>
        <v>0</v>
      </c>
      <c r="AT225" s="2">
        <f>_xlfn.IFERROR(INDEX('Subdecision matrices'!$K$27:$O$30,MATCH(Prioritization!O121,'Subdecision matrices'!$J$27:$J$30,0),MATCH('CalcEng 2'!$AT$6,'Subdecision matrices'!$K$27:$O$27,0)),0)</f>
        <v>0</v>
      </c>
      <c r="AU225" s="2">
        <f>_xlfn.IFERROR(INDEX('Subdecision matrices'!$K$34:$O$36,MATCH(Prioritization!P121,'Subdecision matrices'!$J$34:$J$36,0),MATCH('CalcEng 2'!$AU$6,'Subdecision matrices'!$K$33:$O$33,0)),0)</f>
        <v>0</v>
      </c>
      <c r="AV225" s="2">
        <f>_xlfn.IFERROR(INDEX('Subdecision matrices'!$K$34:$O$36,MATCH(Prioritization!P121,'Subdecision matrices'!$J$34:$J$36,0),MATCH('CalcEng 2'!$AV$6,'Subdecision matrices'!$K$33:$O$33,0)),0)</f>
        <v>0</v>
      </c>
      <c r="AW225" s="2">
        <f>_xlfn.IFERROR(INDEX('Subdecision matrices'!$K$34:$O$36,MATCH(Prioritization!P121,'Subdecision matrices'!$J$34:$J$36,0),MATCH('CalcEng 2'!$AW$6,'Subdecision matrices'!$K$33:$O$33,0)),0)</f>
        <v>0</v>
      </c>
      <c r="AX225" s="2">
        <f>_xlfn.IFERROR(INDEX('Subdecision matrices'!$K$34:$O$36,MATCH(Prioritization!P121,'Subdecision matrices'!$J$34:$J$36,0),MATCH('CalcEng 2'!$AX$6,'Subdecision matrices'!$K$33:$O$33,0)),0)</f>
        <v>0</v>
      </c>
      <c r="AY225" s="2">
        <f>_xlfn.IFERROR(INDEX('Subdecision matrices'!$K$34:$O$36,MATCH(Prioritization!P121,'Subdecision matrices'!$J$34:$J$36,0),MATCH('CalcEng 2'!$AY$6,'Subdecision matrices'!$K$33:$O$33,0)),0)</f>
        <v>0</v>
      </c>
      <c r="AZ225" s="2"/>
      <c r="BA225" s="2"/>
      <c r="BB225" s="110">
        <f>((B225*B226)+(G225*G226)+(L225*L226)+(Q225*Q226)+(V225*V226)+(AA225*AA226)+(AF226*AF225)+(AK225*AK226)+(AP225*AP226)+(AU225*AU226))*10</f>
        <v>0</v>
      </c>
      <c r="BC225" s="110">
        <f aca="true" t="shared" si="572" ref="BC225">((C225*C226)+(H225*H226)+(M225*M226)+(R225*R226)+(W225*W226)+(AB225*AB226)+(AG226*AG225)+(AL225*AL226)+(AQ225*AQ226)+(AV225*AV226))*10</f>
        <v>0</v>
      </c>
      <c r="BD225" s="110">
        <f aca="true" t="shared" si="573" ref="BD225">((D225*D226)+(I225*I226)+(N225*N226)+(S225*S226)+(X225*X226)+(AC225*AC226)+(AH226*AH225)+(AM225*AM226)+(AR225*AR226)+(AW225*AW226))*10</f>
        <v>0</v>
      </c>
      <c r="BE225" s="110">
        <f aca="true" t="shared" si="574" ref="BE225">((E225*E226)+(J225*J226)+(O225*O226)+(T225*T226)+(Y225*Y226)+(AD225*AD226)+(AI226*AI225)+(AN225*AN226)+(AS225*AS226)+(AX225*AX226))*10</f>
        <v>0</v>
      </c>
      <c r="BF225" s="110">
        <f aca="true" t="shared" si="575" ref="BF225">((F225*F226)+(K225*K226)+(P225*P226)+(U225*U226)+(Z225*Z226)+(AE225*AE226)+(AJ226*AJ225)+(AO225*AO226)+(AT225*AT226)+(AY225*AY226))*10</f>
        <v>0</v>
      </c>
    </row>
    <row r="226" spans="1:58" ht="15.75" thickBot="1">
      <c r="A226" s="94"/>
      <c r="B226" s="5">
        <f>'Subdecision matrices'!$S$12</f>
        <v>0.1</v>
      </c>
      <c r="C226" s="5">
        <f>'Subdecision matrices'!$S$13</f>
        <v>0.1</v>
      </c>
      <c r="D226" s="5">
        <f>'Subdecision matrices'!$S$14</f>
        <v>0.1</v>
      </c>
      <c r="E226" s="5">
        <f>'Subdecision matrices'!$S$15</f>
        <v>0.1</v>
      </c>
      <c r="F226" s="5">
        <f>'Subdecision matrices'!$S$16</f>
        <v>0.1</v>
      </c>
      <c r="G226" s="5">
        <f>'Subdecision matrices'!$T$12</f>
        <v>0.1</v>
      </c>
      <c r="H226" s="5">
        <f>'Subdecision matrices'!$T$13</f>
        <v>0.1</v>
      </c>
      <c r="I226" s="5">
        <f>'Subdecision matrices'!$T$14</f>
        <v>0.1</v>
      </c>
      <c r="J226" s="5">
        <f>'Subdecision matrices'!$T$15</f>
        <v>0.1</v>
      </c>
      <c r="K226" s="5">
        <f>'Subdecision matrices'!$T$16</f>
        <v>0.1</v>
      </c>
      <c r="L226" s="5">
        <f>'Subdecision matrices'!$U$12</f>
        <v>0.05</v>
      </c>
      <c r="M226" s="5">
        <f>'Subdecision matrices'!$U$13</f>
        <v>0.05</v>
      </c>
      <c r="N226" s="5">
        <f>'Subdecision matrices'!$U$14</f>
        <v>0.05</v>
      </c>
      <c r="O226" s="5">
        <f>'Subdecision matrices'!$U$15</f>
        <v>0.05</v>
      </c>
      <c r="P226" s="5">
        <f>'Subdecision matrices'!$U$16</f>
        <v>0.05</v>
      </c>
      <c r="Q226" s="5">
        <f>'Subdecision matrices'!$V$12</f>
        <v>0.1</v>
      </c>
      <c r="R226" s="5">
        <f>'Subdecision matrices'!$V$13</f>
        <v>0.1</v>
      </c>
      <c r="S226" s="5">
        <f>'Subdecision matrices'!$V$14</f>
        <v>0.1</v>
      </c>
      <c r="T226" s="5">
        <f>'Subdecision matrices'!$V$15</f>
        <v>0.1</v>
      </c>
      <c r="U226" s="5">
        <f>'Subdecision matrices'!$V$16</f>
        <v>0.1</v>
      </c>
      <c r="V226" s="5">
        <f>'Subdecision matrices'!$W$12</f>
        <v>0.1</v>
      </c>
      <c r="W226" s="5">
        <f>'Subdecision matrices'!$W$13</f>
        <v>0.1</v>
      </c>
      <c r="X226" s="5">
        <f>'Subdecision matrices'!$W$14</f>
        <v>0.1</v>
      </c>
      <c r="Y226" s="5">
        <f>'Subdecision matrices'!$W$15</f>
        <v>0.1</v>
      </c>
      <c r="Z226" s="5">
        <f>'Subdecision matrices'!$W$16</f>
        <v>0.1</v>
      </c>
      <c r="AA226" s="5">
        <f>'Subdecision matrices'!$X$12</f>
        <v>0.05</v>
      </c>
      <c r="AB226" s="5">
        <f>'Subdecision matrices'!$X$13</f>
        <v>0.1</v>
      </c>
      <c r="AC226" s="5">
        <f>'Subdecision matrices'!$X$14</f>
        <v>0.1</v>
      </c>
      <c r="AD226" s="5">
        <f>'Subdecision matrices'!$X$15</f>
        <v>0.1</v>
      </c>
      <c r="AE226" s="5">
        <f>'Subdecision matrices'!$X$16</f>
        <v>0.1</v>
      </c>
      <c r="AF226" s="5">
        <f>'Subdecision matrices'!$Y$12</f>
        <v>0.1</v>
      </c>
      <c r="AG226" s="5">
        <f>'Subdecision matrices'!$Y$13</f>
        <v>0.1</v>
      </c>
      <c r="AH226" s="5">
        <f>'Subdecision matrices'!$Y$14</f>
        <v>0.1</v>
      </c>
      <c r="AI226" s="5">
        <f>'Subdecision matrices'!$Y$15</f>
        <v>0.05</v>
      </c>
      <c r="AJ226" s="5">
        <f>'Subdecision matrices'!$Y$16</f>
        <v>0.05</v>
      </c>
      <c r="AK226" s="5">
        <f>'Subdecision matrices'!$Z$12</f>
        <v>0.15</v>
      </c>
      <c r="AL226" s="5">
        <f>'Subdecision matrices'!$Z$13</f>
        <v>0.15</v>
      </c>
      <c r="AM226" s="5">
        <f>'Subdecision matrices'!$Z$14</f>
        <v>0.15</v>
      </c>
      <c r="AN226" s="5">
        <f>'Subdecision matrices'!$Z$15</f>
        <v>0.15</v>
      </c>
      <c r="AO226" s="5">
        <f>'Subdecision matrices'!$Z$16</f>
        <v>0.15</v>
      </c>
      <c r="AP226" s="5">
        <f>'Subdecision matrices'!$AA$12</f>
        <v>0.1</v>
      </c>
      <c r="AQ226" s="5">
        <f>'Subdecision matrices'!$AA$13</f>
        <v>0.1</v>
      </c>
      <c r="AR226" s="5">
        <f>'Subdecision matrices'!$AA$14</f>
        <v>0.1</v>
      </c>
      <c r="AS226" s="5">
        <f>'Subdecision matrices'!$AA$15</f>
        <v>0.1</v>
      </c>
      <c r="AT226" s="5">
        <f>'Subdecision matrices'!$AA$16</f>
        <v>0.15</v>
      </c>
      <c r="AU226" s="5">
        <f>'Subdecision matrices'!$AB$12</f>
        <v>0.15</v>
      </c>
      <c r="AV226" s="5">
        <f>'Subdecision matrices'!$AB$13</f>
        <v>0.1</v>
      </c>
      <c r="AW226" s="5">
        <f>'Subdecision matrices'!$AB$14</f>
        <v>0.1</v>
      </c>
      <c r="AX226" s="5">
        <f>'Subdecision matrices'!$AB$15</f>
        <v>0.15</v>
      </c>
      <c r="AY226" s="5">
        <f>'Subdecision matrices'!$AB$16</f>
        <v>0.1</v>
      </c>
      <c r="AZ226" s="3">
        <f aca="true" t="shared" si="576" ref="AZ226">SUM(L226:AY226)</f>
        <v>4</v>
      </c>
      <c r="BA226" s="3"/>
      <c r="BB226" s="114"/>
      <c r="BC226" s="114"/>
      <c r="BD226" s="114"/>
      <c r="BE226" s="114"/>
      <c r="BF226" s="114"/>
    </row>
    <row r="227" spans="1:58" ht="15">
      <c r="A227" s="94">
        <v>111</v>
      </c>
      <c r="B227" s="30">
        <f>_xlfn.IFERROR(VLOOKUP(Prioritization!G122,'Subdecision matrices'!$B$7:$C$8,2,TRUE),0)</f>
        <v>0</v>
      </c>
      <c r="C227" s="30">
        <f>_xlfn.IFERROR(VLOOKUP(Prioritization!G122,'Subdecision matrices'!$B$7:$D$8,3,TRUE),0)</f>
        <v>0</v>
      </c>
      <c r="D227" s="30">
        <f>_xlfn.IFERROR(VLOOKUP(Prioritization!G122,'Subdecision matrices'!$B$7:$E$8,4,TRUE),0)</f>
        <v>0</v>
      </c>
      <c r="E227" s="30">
        <f>_xlfn.IFERROR(VLOOKUP(Prioritization!G122,'Subdecision matrices'!$B$7:$F$8,5,TRUE),0)</f>
        <v>0</v>
      </c>
      <c r="F227" s="30">
        <f>_xlfn.IFERROR(VLOOKUP(Prioritization!G122,'Subdecision matrices'!$B$7:$G$8,6,TRUE),0)</f>
        <v>0</v>
      </c>
      <c r="G227" s="30">
        <f>VLOOKUP(Prioritization!H122,'Subdecision matrices'!$B$12:$C$19,2,TRUE)</f>
        <v>0</v>
      </c>
      <c r="H227" s="30">
        <f>VLOOKUP(Prioritization!H122,'Subdecision matrices'!$B$12:$D$19,3,TRUE)</f>
        <v>0</v>
      </c>
      <c r="I227" s="30">
        <f>VLOOKUP(Prioritization!H122,'Subdecision matrices'!$B$12:$E$19,4,TRUE)</f>
        <v>0</v>
      </c>
      <c r="J227" s="30">
        <f>VLOOKUP(Prioritization!H122,'Subdecision matrices'!$B$12:$F$19,5,TRUE)</f>
        <v>0</v>
      </c>
      <c r="K227" s="30">
        <f>VLOOKUP(Prioritization!H122,'Subdecision matrices'!$B$12:$G$19,6,TRUE)</f>
        <v>0</v>
      </c>
      <c r="L227" s="2">
        <f>_xlfn.IFERROR(INDEX('Subdecision matrices'!$C$23:$G$27,MATCH(Prioritization!I122,'Subdecision matrices'!$B$23:$B$27,0),MATCH('CalcEng 2'!$L$6,'Subdecision matrices'!$C$22:$G$22,0)),0)</f>
        <v>0</v>
      </c>
      <c r="M227" s="2">
        <f>_xlfn.IFERROR(INDEX('Subdecision matrices'!$C$23:$G$27,MATCH(Prioritization!I122,'Subdecision matrices'!$B$23:$B$27,0),MATCH('CalcEng 2'!$M$6,'Subdecision matrices'!$C$30:$G$30,0)),0)</f>
        <v>0</v>
      </c>
      <c r="N227" s="2">
        <f>_xlfn.IFERROR(INDEX('Subdecision matrices'!$C$23:$G$27,MATCH(Prioritization!I122,'Subdecision matrices'!$B$23:$B$27,0),MATCH('CalcEng 2'!$N$6,'Subdecision matrices'!$C$22:$G$22,0)),0)</f>
        <v>0</v>
      </c>
      <c r="O227" s="2">
        <f>_xlfn.IFERROR(INDEX('Subdecision matrices'!$C$23:$G$27,MATCH(Prioritization!I122,'Subdecision matrices'!$B$23:$B$27,0),MATCH('CalcEng 2'!$O$6,'Subdecision matrices'!$C$22:$G$22,0)),0)</f>
        <v>0</v>
      </c>
      <c r="P227" s="2">
        <f>_xlfn.IFERROR(INDEX('Subdecision matrices'!$C$23:$G$27,MATCH(Prioritization!I122,'Subdecision matrices'!$B$23:$B$27,0),MATCH('CalcEng 2'!$P$6,'Subdecision matrices'!$C$22:$G$22,0)),0)</f>
        <v>0</v>
      </c>
      <c r="Q227" s="2">
        <f>_xlfn.IFERROR(INDEX('Subdecision matrices'!$C$31:$G$33,MATCH(Prioritization!J122,'Subdecision matrices'!$B$31:$B$33,0),MATCH('CalcEng 2'!$Q$6,'Subdecision matrices'!$C$30:$G$30,0)),0)</f>
        <v>0</v>
      </c>
      <c r="R227" s="2">
        <f>_xlfn.IFERROR(INDEX('Subdecision matrices'!$C$31:$G$33,MATCH(Prioritization!J122,'Subdecision matrices'!$B$31:$B$33,0),MATCH('CalcEng 2'!$R$6,'Subdecision matrices'!$C$30:$G$30,0)),0)</f>
        <v>0</v>
      </c>
      <c r="S227" s="2">
        <f>_xlfn.IFERROR(INDEX('Subdecision matrices'!$C$31:$G$33,MATCH(Prioritization!J122,'Subdecision matrices'!$B$31:$B$33,0),MATCH('CalcEng 2'!$S$6,'Subdecision matrices'!$C$30:$G$30,0)),0)</f>
        <v>0</v>
      </c>
      <c r="T227" s="2">
        <f>_xlfn.IFERROR(INDEX('Subdecision matrices'!$C$31:$G$33,MATCH(Prioritization!J122,'Subdecision matrices'!$B$31:$B$33,0),MATCH('CalcEng 2'!$T$6,'Subdecision matrices'!$C$30:$G$30,0)),0)</f>
        <v>0</v>
      </c>
      <c r="U227" s="2">
        <f>_xlfn.IFERROR(INDEX('Subdecision matrices'!$C$31:$G$33,MATCH(Prioritization!J122,'Subdecision matrices'!$B$31:$B$33,0),MATCH('CalcEng 2'!$U$6,'Subdecision matrices'!$C$30:$G$30,0)),0)</f>
        <v>0</v>
      </c>
      <c r="V227" s="2">
        <f>_xlfn.IFERROR(VLOOKUP(Prioritization!K122,'Subdecision matrices'!$A$37:$C$41,3,TRUE),0)</f>
        <v>0</v>
      </c>
      <c r="W227" s="2">
        <f>_xlfn.IFERROR(VLOOKUP(Prioritization!K122,'Subdecision matrices'!$A$37:$D$41,4),0)</f>
        <v>0</v>
      </c>
      <c r="X227" s="2">
        <f>_xlfn.IFERROR(VLOOKUP(Prioritization!K122,'Subdecision matrices'!$A$37:$E$41,5),0)</f>
        <v>0</v>
      </c>
      <c r="Y227" s="2">
        <f>_xlfn.IFERROR(VLOOKUP(Prioritization!K122,'Subdecision matrices'!$A$37:$F$41,6),0)</f>
        <v>0</v>
      </c>
      <c r="Z227" s="2">
        <f>_xlfn.IFERROR(VLOOKUP(Prioritization!K122,'Subdecision matrices'!$A$37:$G$41,7),0)</f>
        <v>0</v>
      </c>
      <c r="AA227" s="2">
        <f>_xlfn.IFERROR(INDEX('Subdecision matrices'!$K$8:$O$11,MATCH(Prioritization!L122,'Subdecision matrices'!$J$8:$J$11,0),MATCH('CalcEng 2'!$AA$6,'Subdecision matrices'!$K$7:$O$7,0)),0)</f>
        <v>0</v>
      </c>
      <c r="AB227" s="2">
        <f>_xlfn.IFERROR(INDEX('Subdecision matrices'!$K$8:$O$11,MATCH(Prioritization!L122,'Subdecision matrices'!$J$8:$J$11,0),MATCH('CalcEng 2'!$AB$6,'Subdecision matrices'!$K$7:$O$7,0)),0)</f>
        <v>0</v>
      </c>
      <c r="AC227" s="2">
        <f>_xlfn.IFERROR(INDEX('Subdecision matrices'!$K$8:$O$11,MATCH(Prioritization!L122,'Subdecision matrices'!$J$8:$J$11,0),MATCH('CalcEng 2'!$AC$6,'Subdecision matrices'!$K$7:$O$7,0)),0)</f>
        <v>0</v>
      </c>
      <c r="AD227" s="2">
        <f>_xlfn.IFERROR(INDEX('Subdecision matrices'!$K$8:$O$11,MATCH(Prioritization!L122,'Subdecision matrices'!$J$8:$J$11,0),MATCH('CalcEng 2'!$AD$6,'Subdecision matrices'!$K$7:$O$7,0)),0)</f>
        <v>0</v>
      </c>
      <c r="AE227" s="2">
        <f>_xlfn.IFERROR(INDEX('Subdecision matrices'!$K$8:$O$11,MATCH(Prioritization!L122,'Subdecision matrices'!$J$8:$J$11,0),MATCH('CalcEng 2'!$AE$6,'Subdecision matrices'!$K$7:$O$7,0)),0)</f>
        <v>0</v>
      </c>
      <c r="AF227" s="2">
        <f>_xlfn.IFERROR(VLOOKUP(Prioritization!M122,'Subdecision matrices'!$I$15:$K$17,3,TRUE),0)</f>
        <v>0</v>
      </c>
      <c r="AG227" s="2">
        <f>_xlfn.IFERROR(VLOOKUP(Prioritization!M122,'Subdecision matrices'!$I$15:$L$17,4,TRUE),0)</f>
        <v>0</v>
      </c>
      <c r="AH227" s="2">
        <f>_xlfn.IFERROR(VLOOKUP(Prioritization!M122,'Subdecision matrices'!$I$15:$M$17,5,TRUE),0)</f>
        <v>0</v>
      </c>
      <c r="AI227" s="2">
        <f>_xlfn.IFERROR(VLOOKUP(Prioritization!M122,'Subdecision matrices'!$I$15:$N$17,6,TRUE),0)</f>
        <v>0</v>
      </c>
      <c r="AJ227" s="2">
        <f>_xlfn.IFERROR(VLOOKUP(Prioritization!M122,'Subdecision matrices'!$I$15:$O$17,7,TRUE),0)</f>
        <v>0</v>
      </c>
      <c r="AK227" s="2">
        <f>_xlfn.IFERROR(INDEX('Subdecision matrices'!$K$22:$O$24,MATCH(Prioritization!N122,'Subdecision matrices'!$J$22:$J$24,0),MATCH($AK$6,'Subdecision matrices'!$K$21:$O$21,0)),0)</f>
        <v>0</v>
      </c>
      <c r="AL227" s="2">
        <f>_xlfn.IFERROR(INDEX('Subdecision matrices'!$K$22:$O$24,MATCH(Prioritization!N122,'Subdecision matrices'!$J$22:$J$24,0),MATCH($AL$6,'Subdecision matrices'!$K$21:$O$21,0)),0)</f>
        <v>0</v>
      </c>
      <c r="AM227" s="2">
        <f>_xlfn.IFERROR(INDEX('Subdecision matrices'!$K$22:$O$24,MATCH(Prioritization!N122,'Subdecision matrices'!$J$22:$J$24,0),MATCH($AM$6,'Subdecision matrices'!$K$21:$O$21,0)),0)</f>
        <v>0</v>
      </c>
      <c r="AN227" s="2">
        <f>_xlfn.IFERROR(INDEX('Subdecision matrices'!$K$22:$O$24,MATCH(Prioritization!N122,'Subdecision matrices'!$J$22:$J$24,0),MATCH($AN$6,'Subdecision matrices'!$K$21:$O$21,0)),0)</f>
        <v>0</v>
      </c>
      <c r="AO227" s="2">
        <f>_xlfn.IFERROR(INDEX('Subdecision matrices'!$K$22:$O$24,MATCH(Prioritization!N122,'Subdecision matrices'!$J$22:$J$24,0),MATCH($AO$6,'Subdecision matrices'!$K$21:$O$21,0)),0)</f>
        <v>0</v>
      </c>
      <c r="AP227" s="2">
        <f>_xlfn.IFERROR(INDEX('Subdecision matrices'!$K$27:$O$30,MATCH(Prioritization!O122,'Subdecision matrices'!$J$27:$J$30,0),MATCH('CalcEng 2'!$AP$6,'Subdecision matrices'!$K$27:$O$27,0)),0)</f>
        <v>0</v>
      </c>
      <c r="AQ227" s="2">
        <f>_xlfn.IFERROR(INDEX('Subdecision matrices'!$K$27:$O$30,MATCH(Prioritization!O122,'Subdecision matrices'!$J$27:$J$30,0),MATCH('CalcEng 2'!$AQ$6,'Subdecision matrices'!$K$27:$O$27,0)),0)</f>
        <v>0</v>
      </c>
      <c r="AR227" s="2">
        <f>_xlfn.IFERROR(INDEX('Subdecision matrices'!$K$27:$O$30,MATCH(Prioritization!O122,'Subdecision matrices'!$J$27:$J$30,0),MATCH('CalcEng 2'!$AR$6,'Subdecision matrices'!$K$27:$O$27,0)),0)</f>
        <v>0</v>
      </c>
      <c r="AS227" s="2">
        <f>_xlfn.IFERROR(INDEX('Subdecision matrices'!$K$27:$O$30,MATCH(Prioritization!O122,'Subdecision matrices'!$J$27:$J$30,0),MATCH('CalcEng 2'!$AS$6,'Subdecision matrices'!$K$27:$O$27,0)),0)</f>
        <v>0</v>
      </c>
      <c r="AT227" s="2">
        <f>_xlfn.IFERROR(INDEX('Subdecision matrices'!$K$27:$O$30,MATCH(Prioritization!O122,'Subdecision matrices'!$J$27:$J$30,0),MATCH('CalcEng 2'!$AT$6,'Subdecision matrices'!$K$27:$O$27,0)),0)</f>
        <v>0</v>
      </c>
      <c r="AU227" s="2">
        <f>_xlfn.IFERROR(INDEX('Subdecision matrices'!$K$34:$O$36,MATCH(Prioritization!P122,'Subdecision matrices'!$J$34:$J$36,0),MATCH('CalcEng 2'!$AU$6,'Subdecision matrices'!$K$33:$O$33,0)),0)</f>
        <v>0</v>
      </c>
      <c r="AV227" s="2">
        <f>_xlfn.IFERROR(INDEX('Subdecision matrices'!$K$34:$O$36,MATCH(Prioritization!P122,'Subdecision matrices'!$J$34:$J$36,0),MATCH('CalcEng 2'!$AV$6,'Subdecision matrices'!$K$33:$O$33,0)),0)</f>
        <v>0</v>
      </c>
      <c r="AW227" s="2">
        <f>_xlfn.IFERROR(INDEX('Subdecision matrices'!$K$34:$O$36,MATCH(Prioritization!P122,'Subdecision matrices'!$J$34:$J$36,0),MATCH('CalcEng 2'!$AW$6,'Subdecision matrices'!$K$33:$O$33,0)),0)</f>
        <v>0</v>
      </c>
      <c r="AX227" s="2">
        <f>_xlfn.IFERROR(INDEX('Subdecision matrices'!$K$34:$O$36,MATCH(Prioritization!P122,'Subdecision matrices'!$J$34:$J$36,0),MATCH('CalcEng 2'!$AX$6,'Subdecision matrices'!$K$33:$O$33,0)),0)</f>
        <v>0</v>
      </c>
      <c r="AY227" s="2">
        <f>_xlfn.IFERROR(INDEX('Subdecision matrices'!$K$34:$O$36,MATCH(Prioritization!P122,'Subdecision matrices'!$J$34:$J$36,0),MATCH('CalcEng 2'!$AY$6,'Subdecision matrices'!$K$33:$O$33,0)),0)</f>
        <v>0</v>
      </c>
      <c r="AZ227" s="2"/>
      <c r="BA227" s="2"/>
      <c r="BB227" s="110">
        <f>((B227*B228)+(G227*G228)+(L227*L228)+(Q227*Q228)+(V227*V228)+(AA227*AA228)+(AF228*AF227)+(AK227*AK228)+(AP227*AP228)+(AU227*AU228))*10</f>
        <v>0</v>
      </c>
      <c r="BC227" s="110">
        <f aca="true" t="shared" si="577" ref="BC227">((C227*C228)+(H227*H228)+(M227*M228)+(R227*R228)+(W227*W228)+(AB227*AB228)+(AG228*AG227)+(AL227*AL228)+(AQ227*AQ228)+(AV227*AV228))*10</f>
        <v>0</v>
      </c>
      <c r="BD227" s="110">
        <f aca="true" t="shared" si="578" ref="BD227">((D227*D228)+(I227*I228)+(N227*N228)+(S227*S228)+(X227*X228)+(AC227*AC228)+(AH228*AH227)+(AM227*AM228)+(AR227*AR228)+(AW227*AW228))*10</f>
        <v>0</v>
      </c>
      <c r="BE227" s="110">
        <f aca="true" t="shared" si="579" ref="BE227">((E227*E228)+(J227*J228)+(O227*O228)+(T227*T228)+(Y227*Y228)+(AD227*AD228)+(AI228*AI227)+(AN227*AN228)+(AS227*AS228)+(AX227*AX228))*10</f>
        <v>0</v>
      </c>
      <c r="BF227" s="110">
        <f aca="true" t="shared" si="580" ref="BF227">((F227*F228)+(K227*K228)+(P227*P228)+(U227*U228)+(Z227*Z228)+(AE227*AE228)+(AJ228*AJ227)+(AO227*AO228)+(AT227*AT228)+(AY227*AY228))*10</f>
        <v>0</v>
      </c>
    </row>
    <row r="228" spans="1:58" ht="15.75" thickBot="1">
      <c r="A228" s="94"/>
      <c r="B228" s="5">
        <f>'Subdecision matrices'!$S$12</f>
        <v>0.1</v>
      </c>
      <c r="C228" s="5">
        <f>'Subdecision matrices'!$S$13</f>
        <v>0.1</v>
      </c>
      <c r="D228" s="5">
        <f>'Subdecision matrices'!$S$14</f>
        <v>0.1</v>
      </c>
      <c r="E228" s="5">
        <f>'Subdecision matrices'!$S$15</f>
        <v>0.1</v>
      </c>
      <c r="F228" s="5">
        <f>'Subdecision matrices'!$S$16</f>
        <v>0.1</v>
      </c>
      <c r="G228" s="5">
        <f>'Subdecision matrices'!$T$12</f>
        <v>0.1</v>
      </c>
      <c r="H228" s="5">
        <f>'Subdecision matrices'!$T$13</f>
        <v>0.1</v>
      </c>
      <c r="I228" s="5">
        <f>'Subdecision matrices'!$T$14</f>
        <v>0.1</v>
      </c>
      <c r="J228" s="5">
        <f>'Subdecision matrices'!$T$15</f>
        <v>0.1</v>
      </c>
      <c r="K228" s="5">
        <f>'Subdecision matrices'!$T$16</f>
        <v>0.1</v>
      </c>
      <c r="L228" s="5">
        <f>'Subdecision matrices'!$U$12</f>
        <v>0.05</v>
      </c>
      <c r="M228" s="5">
        <f>'Subdecision matrices'!$U$13</f>
        <v>0.05</v>
      </c>
      <c r="N228" s="5">
        <f>'Subdecision matrices'!$U$14</f>
        <v>0.05</v>
      </c>
      <c r="O228" s="5">
        <f>'Subdecision matrices'!$U$15</f>
        <v>0.05</v>
      </c>
      <c r="P228" s="5">
        <f>'Subdecision matrices'!$U$16</f>
        <v>0.05</v>
      </c>
      <c r="Q228" s="5">
        <f>'Subdecision matrices'!$V$12</f>
        <v>0.1</v>
      </c>
      <c r="R228" s="5">
        <f>'Subdecision matrices'!$V$13</f>
        <v>0.1</v>
      </c>
      <c r="S228" s="5">
        <f>'Subdecision matrices'!$V$14</f>
        <v>0.1</v>
      </c>
      <c r="T228" s="5">
        <f>'Subdecision matrices'!$V$15</f>
        <v>0.1</v>
      </c>
      <c r="U228" s="5">
        <f>'Subdecision matrices'!$V$16</f>
        <v>0.1</v>
      </c>
      <c r="V228" s="5">
        <f>'Subdecision matrices'!$W$12</f>
        <v>0.1</v>
      </c>
      <c r="W228" s="5">
        <f>'Subdecision matrices'!$W$13</f>
        <v>0.1</v>
      </c>
      <c r="X228" s="5">
        <f>'Subdecision matrices'!$W$14</f>
        <v>0.1</v>
      </c>
      <c r="Y228" s="5">
        <f>'Subdecision matrices'!$W$15</f>
        <v>0.1</v>
      </c>
      <c r="Z228" s="5">
        <f>'Subdecision matrices'!$W$16</f>
        <v>0.1</v>
      </c>
      <c r="AA228" s="5">
        <f>'Subdecision matrices'!$X$12</f>
        <v>0.05</v>
      </c>
      <c r="AB228" s="5">
        <f>'Subdecision matrices'!$X$13</f>
        <v>0.1</v>
      </c>
      <c r="AC228" s="5">
        <f>'Subdecision matrices'!$X$14</f>
        <v>0.1</v>
      </c>
      <c r="AD228" s="5">
        <f>'Subdecision matrices'!$X$15</f>
        <v>0.1</v>
      </c>
      <c r="AE228" s="5">
        <f>'Subdecision matrices'!$X$16</f>
        <v>0.1</v>
      </c>
      <c r="AF228" s="5">
        <f>'Subdecision matrices'!$Y$12</f>
        <v>0.1</v>
      </c>
      <c r="AG228" s="5">
        <f>'Subdecision matrices'!$Y$13</f>
        <v>0.1</v>
      </c>
      <c r="AH228" s="5">
        <f>'Subdecision matrices'!$Y$14</f>
        <v>0.1</v>
      </c>
      <c r="AI228" s="5">
        <f>'Subdecision matrices'!$Y$15</f>
        <v>0.05</v>
      </c>
      <c r="AJ228" s="5">
        <f>'Subdecision matrices'!$Y$16</f>
        <v>0.05</v>
      </c>
      <c r="AK228" s="5">
        <f>'Subdecision matrices'!$Z$12</f>
        <v>0.15</v>
      </c>
      <c r="AL228" s="5">
        <f>'Subdecision matrices'!$Z$13</f>
        <v>0.15</v>
      </c>
      <c r="AM228" s="5">
        <f>'Subdecision matrices'!$Z$14</f>
        <v>0.15</v>
      </c>
      <c r="AN228" s="5">
        <f>'Subdecision matrices'!$Z$15</f>
        <v>0.15</v>
      </c>
      <c r="AO228" s="5">
        <f>'Subdecision matrices'!$Z$16</f>
        <v>0.15</v>
      </c>
      <c r="AP228" s="5">
        <f>'Subdecision matrices'!$AA$12</f>
        <v>0.1</v>
      </c>
      <c r="AQ228" s="5">
        <f>'Subdecision matrices'!$AA$13</f>
        <v>0.1</v>
      </c>
      <c r="AR228" s="5">
        <f>'Subdecision matrices'!$AA$14</f>
        <v>0.1</v>
      </c>
      <c r="AS228" s="5">
        <f>'Subdecision matrices'!$AA$15</f>
        <v>0.1</v>
      </c>
      <c r="AT228" s="5">
        <f>'Subdecision matrices'!$AA$16</f>
        <v>0.15</v>
      </c>
      <c r="AU228" s="5">
        <f>'Subdecision matrices'!$AB$12</f>
        <v>0.15</v>
      </c>
      <c r="AV228" s="5">
        <f>'Subdecision matrices'!$AB$13</f>
        <v>0.1</v>
      </c>
      <c r="AW228" s="5">
        <f>'Subdecision matrices'!$AB$14</f>
        <v>0.1</v>
      </c>
      <c r="AX228" s="5">
        <f>'Subdecision matrices'!$AB$15</f>
        <v>0.15</v>
      </c>
      <c r="AY228" s="5">
        <f>'Subdecision matrices'!$AB$16</f>
        <v>0.1</v>
      </c>
      <c r="AZ228" s="3">
        <f aca="true" t="shared" si="581" ref="AZ228">SUM(L228:AY228)</f>
        <v>4</v>
      </c>
      <c r="BA228" s="3"/>
      <c r="BB228" s="114"/>
      <c r="BC228" s="114"/>
      <c r="BD228" s="114"/>
      <c r="BE228" s="114"/>
      <c r="BF228" s="114"/>
    </row>
    <row r="229" spans="1:58" ht="15">
      <c r="A229" s="94">
        <v>112</v>
      </c>
      <c r="B229" s="30">
        <f>_xlfn.IFERROR(VLOOKUP(Prioritization!G123,'Subdecision matrices'!$B$7:$C$8,2,TRUE),0)</f>
        <v>0</v>
      </c>
      <c r="C229" s="30">
        <f>_xlfn.IFERROR(VLOOKUP(Prioritization!G123,'Subdecision matrices'!$B$7:$D$8,3,TRUE),0)</f>
        <v>0</v>
      </c>
      <c r="D229" s="30">
        <f>_xlfn.IFERROR(VLOOKUP(Prioritization!G123,'Subdecision matrices'!$B$7:$E$8,4,TRUE),0)</f>
        <v>0</v>
      </c>
      <c r="E229" s="30">
        <f>_xlfn.IFERROR(VLOOKUP(Prioritization!G123,'Subdecision matrices'!$B$7:$F$8,5,TRUE),0)</f>
        <v>0</v>
      </c>
      <c r="F229" s="30">
        <f>_xlfn.IFERROR(VLOOKUP(Prioritization!G123,'Subdecision matrices'!$B$7:$G$8,6,TRUE),0)</f>
        <v>0</v>
      </c>
      <c r="G229" s="30">
        <f>VLOOKUP(Prioritization!H123,'Subdecision matrices'!$B$12:$C$19,2,TRUE)</f>
        <v>0</v>
      </c>
      <c r="H229" s="30">
        <f>VLOOKUP(Prioritization!H123,'Subdecision matrices'!$B$12:$D$19,3,TRUE)</f>
        <v>0</v>
      </c>
      <c r="I229" s="30">
        <f>VLOOKUP(Prioritization!H123,'Subdecision matrices'!$B$12:$E$19,4,TRUE)</f>
        <v>0</v>
      </c>
      <c r="J229" s="30">
        <f>VLOOKUP(Prioritization!H123,'Subdecision matrices'!$B$12:$F$19,5,TRUE)</f>
        <v>0</v>
      </c>
      <c r="K229" s="30">
        <f>VLOOKUP(Prioritization!H123,'Subdecision matrices'!$B$12:$G$19,6,TRUE)</f>
        <v>0</v>
      </c>
      <c r="L229" s="2">
        <f>_xlfn.IFERROR(INDEX('Subdecision matrices'!$C$23:$G$27,MATCH(Prioritization!I123,'Subdecision matrices'!$B$23:$B$27,0),MATCH('CalcEng 2'!$L$6,'Subdecision matrices'!$C$22:$G$22,0)),0)</f>
        <v>0</v>
      </c>
      <c r="M229" s="2">
        <f>_xlfn.IFERROR(INDEX('Subdecision matrices'!$C$23:$G$27,MATCH(Prioritization!I123,'Subdecision matrices'!$B$23:$B$27,0),MATCH('CalcEng 2'!$M$6,'Subdecision matrices'!$C$30:$G$30,0)),0)</f>
        <v>0</v>
      </c>
      <c r="N229" s="2">
        <f>_xlfn.IFERROR(INDEX('Subdecision matrices'!$C$23:$G$27,MATCH(Prioritization!I123,'Subdecision matrices'!$B$23:$B$27,0),MATCH('CalcEng 2'!$N$6,'Subdecision matrices'!$C$22:$G$22,0)),0)</f>
        <v>0</v>
      </c>
      <c r="O229" s="2">
        <f>_xlfn.IFERROR(INDEX('Subdecision matrices'!$C$23:$G$27,MATCH(Prioritization!I123,'Subdecision matrices'!$B$23:$B$27,0),MATCH('CalcEng 2'!$O$6,'Subdecision matrices'!$C$22:$G$22,0)),0)</f>
        <v>0</v>
      </c>
      <c r="P229" s="2">
        <f>_xlfn.IFERROR(INDEX('Subdecision matrices'!$C$23:$G$27,MATCH(Prioritization!I123,'Subdecision matrices'!$B$23:$B$27,0),MATCH('CalcEng 2'!$P$6,'Subdecision matrices'!$C$22:$G$22,0)),0)</f>
        <v>0</v>
      </c>
      <c r="Q229" s="2">
        <f>_xlfn.IFERROR(INDEX('Subdecision matrices'!$C$31:$G$33,MATCH(Prioritization!J123,'Subdecision matrices'!$B$31:$B$33,0),MATCH('CalcEng 2'!$Q$6,'Subdecision matrices'!$C$30:$G$30,0)),0)</f>
        <v>0</v>
      </c>
      <c r="R229" s="2">
        <f>_xlfn.IFERROR(INDEX('Subdecision matrices'!$C$31:$G$33,MATCH(Prioritization!J123,'Subdecision matrices'!$B$31:$B$33,0),MATCH('CalcEng 2'!$R$6,'Subdecision matrices'!$C$30:$G$30,0)),0)</f>
        <v>0</v>
      </c>
      <c r="S229" s="2">
        <f>_xlfn.IFERROR(INDEX('Subdecision matrices'!$C$31:$G$33,MATCH(Prioritization!J123,'Subdecision matrices'!$B$31:$B$33,0),MATCH('CalcEng 2'!$S$6,'Subdecision matrices'!$C$30:$G$30,0)),0)</f>
        <v>0</v>
      </c>
      <c r="T229" s="2">
        <f>_xlfn.IFERROR(INDEX('Subdecision matrices'!$C$31:$G$33,MATCH(Prioritization!J123,'Subdecision matrices'!$B$31:$B$33,0),MATCH('CalcEng 2'!$T$6,'Subdecision matrices'!$C$30:$G$30,0)),0)</f>
        <v>0</v>
      </c>
      <c r="U229" s="2">
        <f>_xlfn.IFERROR(INDEX('Subdecision matrices'!$C$31:$G$33,MATCH(Prioritization!J123,'Subdecision matrices'!$B$31:$B$33,0),MATCH('CalcEng 2'!$U$6,'Subdecision matrices'!$C$30:$G$30,0)),0)</f>
        <v>0</v>
      </c>
      <c r="V229" s="2">
        <f>_xlfn.IFERROR(VLOOKUP(Prioritization!K123,'Subdecision matrices'!$A$37:$C$41,3,TRUE),0)</f>
        <v>0</v>
      </c>
      <c r="W229" s="2">
        <f>_xlfn.IFERROR(VLOOKUP(Prioritization!K123,'Subdecision matrices'!$A$37:$D$41,4),0)</f>
        <v>0</v>
      </c>
      <c r="X229" s="2">
        <f>_xlfn.IFERROR(VLOOKUP(Prioritization!K123,'Subdecision matrices'!$A$37:$E$41,5),0)</f>
        <v>0</v>
      </c>
      <c r="Y229" s="2">
        <f>_xlfn.IFERROR(VLOOKUP(Prioritization!K123,'Subdecision matrices'!$A$37:$F$41,6),0)</f>
        <v>0</v>
      </c>
      <c r="Z229" s="2">
        <f>_xlfn.IFERROR(VLOOKUP(Prioritization!K123,'Subdecision matrices'!$A$37:$G$41,7),0)</f>
        <v>0</v>
      </c>
      <c r="AA229" s="2">
        <f>_xlfn.IFERROR(INDEX('Subdecision matrices'!$K$8:$O$11,MATCH(Prioritization!L123,'Subdecision matrices'!$J$8:$J$11,0),MATCH('CalcEng 2'!$AA$6,'Subdecision matrices'!$K$7:$O$7,0)),0)</f>
        <v>0</v>
      </c>
      <c r="AB229" s="2">
        <f>_xlfn.IFERROR(INDEX('Subdecision matrices'!$K$8:$O$11,MATCH(Prioritization!L123,'Subdecision matrices'!$J$8:$J$11,0),MATCH('CalcEng 2'!$AB$6,'Subdecision matrices'!$K$7:$O$7,0)),0)</f>
        <v>0</v>
      </c>
      <c r="AC229" s="2">
        <f>_xlfn.IFERROR(INDEX('Subdecision matrices'!$K$8:$O$11,MATCH(Prioritization!L123,'Subdecision matrices'!$J$8:$J$11,0),MATCH('CalcEng 2'!$AC$6,'Subdecision matrices'!$K$7:$O$7,0)),0)</f>
        <v>0</v>
      </c>
      <c r="AD229" s="2">
        <f>_xlfn.IFERROR(INDEX('Subdecision matrices'!$K$8:$O$11,MATCH(Prioritization!L123,'Subdecision matrices'!$J$8:$J$11,0),MATCH('CalcEng 2'!$AD$6,'Subdecision matrices'!$K$7:$O$7,0)),0)</f>
        <v>0</v>
      </c>
      <c r="AE229" s="2">
        <f>_xlfn.IFERROR(INDEX('Subdecision matrices'!$K$8:$O$11,MATCH(Prioritization!L123,'Subdecision matrices'!$J$8:$J$11,0),MATCH('CalcEng 2'!$AE$6,'Subdecision matrices'!$K$7:$O$7,0)),0)</f>
        <v>0</v>
      </c>
      <c r="AF229" s="2">
        <f>_xlfn.IFERROR(VLOOKUP(Prioritization!M123,'Subdecision matrices'!$I$15:$K$17,3,TRUE),0)</f>
        <v>0</v>
      </c>
      <c r="AG229" s="2">
        <f>_xlfn.IFERROR(VLOOKUP(Prioritization!M123,'Subdecision matrices'!$I$15:$L$17,4,TRUE),0)</f>
        <v>0</v>
      </c>
      <c r="AH229" s="2">
        <f>_xlfn.IFERROR(VLOOKUP(Prioritization!M123,'Subdecision matrices'!$I$15:$M$17,5,TRUE),0)</f>
        <v>0</v>
      </c>
      <c r="AI229" s="2">
        <f>_xlfn.IFERROR(VLOOKUP(Prioritization!M123,'Subdecision matrices'!$I$15:$N$17,6,TRUE),0)</f>
        <v>0</v>
      </c>
      <c r="AJ229" s="2">
        <f>_xlfn.IFERROR(VLOOKUP(Prioritization!M123,'Subdecision matrices'!$I$15:$O$17,7,TRUE),0)</f>
        <v>0</v>
      </c>
      <c r="AK229" s="2">
        <f>_xlfn.IFERROR(INDEX('Subdecision matrices'!$K$22:$O$24,MATCH(Prioritization!N123,'Subdecision matrices'!$J$22:$J$24,0),MATCH($AK$6,'Subdecision matrices'!$K$21:$O$21,0)),0)</f>
        <v>0</v>
      </c>
      <c r="AL229" s="2">
        <f>_xlfn.IFERROR(INDEX('Subdecision matrices'!$K$22:$O$24,MATCH(Prioritization!N123,'Subdecision matrices'!$J$22:$J$24,0),MATCH($AL$6,'Subdecision matrices'!$K$21:$O$21,0)),0)</f>
        <v>0</v>
      </c>
      <c r="AM229" s="2">
        <f>_xlfn.IFERROR(INDEX('Subdecision matrices'!$K$22:$O$24,MATCH(Prioritization!N123,'Subdecision matrices'!$J$22:$J$24,0),MATCH($AM$6,'Subdecision matrices'!$K$21:$O$21,0)),0)</f>
        <v>0</v>
      </c>
      <c r="AN229" s="2">
        <f>_xlfn.IFERROR(INDEX('Subdecision matrices'!$K$22:$O$24,MATCH(Prioritization!N123,'Subdecision matrices'!$J$22:$J$24,0),MATCH($AN$6,'Subdecision matrices'!$K$21:$O$21,0)),0)</f>
        <v>0</v>
      </c>
      <c r="AO229" s="2">
        <f>_xlfn.IFERROR(INDEX('Subdecision matrices'!$K$22:$O$24,MATCH(Prioritization!N123,'Subdecision matrices'!$J$22:$J$24,0),MATCH($AO$6,'Subdecision matrices'!$K$21:$O$21,0)),0)</f>
        <v>0</v>
      </c>
      <c r="AP229" s="2">
        <f>_xlfn.IFERROR(INDEX('Subdecision matrices'!$K$27:$O$30,MATCH(Prioritization!O123,'Subdecision matrices'!$J$27:$J$30,0),MATCH('CalcEng 2'!$AP$6,'Subdecision matrices'!$K$27:$O$27,0)),0)</f>
        <v>0</v>
      </c>
      <c r="AQ229" s="2">
        <f>_xlfn.IFERROR(INDEX('Subdecision matrices'!$K$27:$O$30,MATCH(Prioritization!O123,'Subdecision matrices'!$J$27:$J$30,0),MATCH('CalcEng 2'!$AQ$6,'Subdecision matrices'!$K$27:$O$27,0)),0)</f>
        <v>0</v>
      </c>
      <c r="AR229" s="2">
        <f>_xlfn.IFERROR(INDEX('Subdecision matrices'!$K$27:$O$30,MATCH(Prioritization!O123,'Subdecision matrices'!$J$27:$J$30,0),MATCH('CalcEng 2'!$AR$6,'Subdecision matrices'!$K$27:$O$27,0)),0)</f>
        <v>0</v>
      </c>
      <c r="AS229" s="2">
        <f>_xlfn.IFERROR(INDEX('Subdecision matrices'!$K$27:$O$30,MATCH(Prioritization!O123,'Subdecision matrices'!$J$27:$J$30,0),MATCH('CalcEng 2'!$AS$6,'Subdecision matrices'!$K$27:$O$27,0)),0)</f>
        <v>0</v>
      </c>
      <c r="AT229" s="2">
        <f>_xlfn.IFERROR(INDEX('Subdecision matrices'!$K$27:$O$30,MATCH(Prioritization!O123,'Subdecision matrices'!$J$27:$J$30,0),MATCH('CalcEng 2'!$AT$6,'Subdecision matrices'!$K$27:$O$27,0)),0)</f>
        <v>0</v>
      </c>
      <c r="AU229" s="2">
        <f>_xlfn.IFERROR(INDEX('Subdecision matrices'!$K$34:$O$36,MATCH(Prioritization!P123,'Subdecision matrices'!$J$34:$J$36,0),MATCH('CalcEng 2'!$AU$6,'Subdecision matrices'!$K$33:$O$33,0)),0)</f>
        <v>0</v>
      </c>
      <c r="AV229" s="2">
        <f>_xlfn.IFERROR(INDEX('Subdecision matrices'!$K$34:$O$36,MATCH(Prioritization!P123,'Subdecision matrices'!$J$34:$J$36,0),MATCH('CalcEng 2'!$AV$6,'Subdecision matrices'!$K$33:$O$33,0)),0)</f>
        <v>0</v>
      </c>
      <c r="AW229" s="2">
        <f>_xlfn.IFERROR(INDEX('Subdecision matrices'!$K$34:$O$36,MATCH(Prioritization!P123,'Subdecision matrices'!$J$34:$J$36,0),MATCH('CalcEng 2'!$AW$6,'Subdecision matrices'!$K$33:$O$33,0)),0)</f>
        <v>0</v>
      </c>
      <c r="AX229" s="2">
        <f>_xlfn.IFERROR(INDEX('Subdecision matrices'!$K$34:$O$36,MATCH(Prioritization!P123,'Subdecision matrices'!$J$34:$J$36,0),MATCH('CalcEng 2'!$AX$6,'Subdecision matrices'!$K$33:$O$33,0)),0)</f>
        <v>0</v>
      </c>
      <c r="AY229" s="2">
        <f>_xlfn.IFERROR(INDEX('Subdecision matrices'!$K$34:$O$36,MATCH(Prioritization!P123,'Subdecision matrices'!$J$34:$J$36,0),MATCH('CalcEng 2'!$AY$6,'Subdecision matrices'!$K$33:$O$33,0)),0)</f>
        <v>0</v>
      </c>
      <c r="AZ229" s="2"/>
      <c r="BA229" s="2"/>
      <c r="BB229" s="110">
        <f>((B229*B230)+(G229*G230)+(L229*L230)+(Q229*Q230)+(V229*V230)+(AA229*AA230)+(AF230*AF229)+(AK229*AK230)+(AP229*AP230)+(AU229*AU230))*10</f>
        <v>0</v>
      </c>
      <c r="BC229" s="110">
        <f aca="true" t="shared" si="582" ref="BC229">((C229*C230)+(H229*H230)+(M229*M230)+(R229*R230)+(W229*W230)+(AB229*AB230)+(AG230*AG229)+(AL229*AL230)+(AQ229*AQ230)+(AV229*AV230))*10</f>
        <v>0</v>
      </c>
      <c r="BD229" s="110">
        <f aca="true" t="shared" si="583" ref="BD229">((D229*D230)+(I229*I230)+(N229*N230)+(S229*S230)+(X229*X230)+(AC229*AC230)+(AH230*AH229)+(AM229*AM230)+(AR229*AR230)+(AW229*AW230))*10</f>
        <v>0</v>
      </c>
      <c r="BE229" s="110">
        <f aca="true" t="shared" si="584" ref="BE229">((E229*E230)+(J229*J230)+(O229*O230)+(T229*T230)+(Y229*Y230)+(AD229*AD230)+(AI230*AI229)+(AN229*AN230)+(AS229*AS230)+(AX229*AX230))*10</f>
        <v>0</v>
      </c>
      <c r="BF229" s="110">
        <f aca="true" t="shared" si="585" ref="BF229">((F229*F230)+(K229*K230)+(P229*P230)+(U229*U230)+(Z229*Z230)+(AE229*AE230)+(AJ230*AJ229)+(AO229*AO230)+(AT229*AT230)+(AY229*AY230))*10</f>
        <v>0</v>
      </c>
    </row>
    <row r="230" spans="1:58" ht="15.75" thickBot="1">
      <c r="A230" s="94"/>
      <c r="B230" s="5">
        <f>'Subdecision matrices'!$S$12</f>
        <v>0.1</v>
      </c>
      <c r="C230" s="5">
        <f>'Subdecision matrices'!$S$13</f>
        <v>0.1</v>
      </c>
      <c r="D230" s="5">
        <f>'Subdecision matrices'!$S$14</f>
        <v>0.1</v>
      </c>
      <c r="E230" s="5">
        <f>'Subdecision matrices'!$S$15</f>
        <v>0.1</v>
      </c>
      <c r="F230" s="5">
        <f>'Subdecision matrices'!$S$16</f>
        <v>0.1</v>
      </c>
      <c r="G230" s="5">
        <f>'Subdecision matrices'!$T$12</f>
        <v>0.1</v>
      </c>
      <c r="H230" s="5">
        <f>'Subdecision matrices'!$T$13</f>
        <v>0.1</v>
      </c>
      <c r="I230" s="5">
        <f>'Subdecision matrices'!$T$14</f>
        <v>0.1</v>
      </c>
      <c r="J230" s="5">
        <f>'Subdecision matrices'!$T$15</f>
        <v>0.1</v>
      </c>
      <c r="K230" s="5">
        <f>'Subdecision matrices'!$T$16</f>
        <v>0.1</v>
      </c>
      <c r="L230" s="5">
        <f>'Subdecision matrices'!$U$12</f>
        <v>0.05</v>
      </c>
      <c r="M230" s="5">
        <f>'Subdecision matrices'!$U$13</f>
        <v>0.05</v>
      </c>
      <c r="N230" s="5">
        <f>'Subdecision matrices'!$U$14</f>
        <v>0.05</v>
      </c>
      <c r="O230" s="5">
        <f>'Subdecision matrices'!$U$15</f>
        <v>0.05</v>
      </c>
      <c r="P230" s="5">
        <f>'Subdecision matrices'!$U$16</f>
        <v>0.05</v>
      </c>
      <c r="Q230" s="5">
        <f>'Subdecision matrices'!$V$12</f>
        <v>0.1</v>
      </c>
      <c r="R230" s="5">
        <f>'Subdecision matrices'!$V$13</f>
        <v>0.1</v>
      </c>
      <c r="S230" s="5">
        <f>'Subdecision matrices'!$V$14</f>
        <v>0.1</v>
      </c>
      <c r="T230" s="5">
        <f>'Subdecision matrices'!$V$15</f>
        <v>0.1</v>
      </c>
      <c r="U230" s="5">
        <f>'Subdecision matrices'!$V$16</f>
        <v>0.1</v>
      </c>
      <c r="V230" s="5">
        <f>'Subdecision matrices'!$W$12</f>
        <v>0.1</v>
      </c>
      <c r="W230" s="5">
        <f>'Subdecision matrices'!$W$13</f>
        <v>0.1</v>
      </c>
      <c r="X230" s="5">
        <f>'Subdecision matrices'!$W$14</f>
        <v>0.1</v>
      </c>
      <c r="Y230" s="5">
        <f>'Subdecision matrices'!$W$15</f>
        <v>0.1</v>
      </c>
      <c r="Z230" s="5">
        <f>'Subdecision matrices'!$W$16</f>
        <v>0.1</v>
      </c>
      <c r="AA230" s="5">
        <f>'Subdecision matrices'!$X$12</f>
        <v>0.05</v>
      </c>
      <c r="AB230" s="5">
        <f>'Subdecision matrices'!$X$13</f>
        <v>0.1</v>
      </c>
      <c r="AC230" s="5">
        <f>'Subdecision matrices'!$X$14</f>
        <v>0.1</v>
      </c>
      <c r="AD230" s="5">
        <f>'Subdecision matrices'!$X$15</f>
        <v>0.1</v>
      </c>
      <c r="AE230" s="5">
        <f>'Subdecision matrices'!$X$16</f>
        <v>0.1</v>
      </c>
      <c r="AF230" s="5">
        <f>'Subdecision matrices'!$Y$12</f>
        <v>0.1</v>
      </c>
      <c r="AG230" s="5">
        <f>'Subdecision matrices'!$Y$13</f>
        <v>0.1</v>
      </c>
      <c r="AH230" s="5">
        <f>'Subdecision matrices'!$Y$14</f>
        <v>0.1</v>
      </c>
      <c r="AI230" s="5">
        <f>'Subdecision matrices'!$Y$15</f>
        <v>0.05</v>
      </c>
      <c r="AJ230" s="5">
        <f>'Subdecision matrices'!$Y$16</f>
        <v>0.05</v>
      </c>
      <c r="AK230" s="5">
        <f>'Subdecision matrices'!$Z$12</f>
        <v>0.15</v>
      </c>
      <c r="AL230" s="5">
        <f>'Subdecision matrices'!$Z$13</f>
        <v>0.15</v>
      </c>
      <c r="AM230" s="5">
        <f>'Subdecision matrices'!$Z$14</f>
        <v>0.15</v>
      </c>
      <c r="AN230" s="5">
        <f>'Subdecision matrices'!$Z$15</f>
        <v>0.15</v>
      </c>
      <c r="AO230" s="5">
        <f>'Subdecision matrices'!$Z$16</f>
        <v>0.15</v>
      </c>
      <c r="AP230" s="5">
        <f>'Subdecision matrices'!$AA$12</f>
        <v>0.1</v>
      </c>
      <c r="AQ230" s="5">
        <f>'Subdecision matrices'!$AA$13</f>
        <v>0.1</v>
      </c>
      <c r="AR230" s="5">
        <f>'Subdecision matrices'!$AA$14</f>
        <v>0.1</v>
      </c>
      <c r="AS230" s="5">
        <f>'Subdecision matrices'!$AA$15</f>
        <v>0.1</v>
      </c>
      <c r="AT230" s="5">
        <f>'Subdecision matrices'!$AA$16</f>
        <v>0.15</v>
      </c>
      <c r="AU230" s="5">
        <f>'Subdecision matrices'!$AB$12</f>
        <v>0.15</v>
      </c>
      <c r="AV230" s="5">
        <f>'Subdecision matrices'!$AB$13</f>
        <v>0.1</v>
      </c>
      <c r="AW230" s="5">
        <f>'Subdecision matrices'!$AB$14</f>
        <v>0.1</v>
      </c>
      <c r="AX230" s="5">
        <f>'Subdecision matrices'!$AB$15</f>
        <v>0.15</v>
      </c>
      <c r="AY230" s="5">
        <f>'Subdecision matrices'!$AB$16</f>
        <v>0.1</v>
      </c>
      <c r="AZ230" s="3">
        <f aca="true" t="shared" si="586" ref="AZ230">SUM(L230:AY230)</f>
        <v>4</v>
      </c>
      <c r="BA230" s="3"/>
      <c r="BB230" s="114"/>
      <c r="BC230" s="114"/>
      <c r="BD230" s="114"/>
      <c r="BE230" s="114"/>
      <c r="BF230" s="114"/>
    </row>
    <row r="231" spans="1:58" ht="15">
      <c r="A231" s="94">
        <v>113</v>
      </c>
      <c r="B231" s="30">
        <f>_xlfn.IFERROR(VLOOKUP(Prioritization!G124,'Subdecision matrices'!$B$7:$C$8,2,TRUE),0)</f>
        <v>0</v>
      </c>
      <c r="C231" s="30">
        <f>_xlfn.IFERROR(VLOOKUP(Prioritization!G124,'Subdecision matrices'!$B$7:$D$8,3,TRUE),0)</f>
        <v>0</v>
      </c>
      <c r="D231" s="30">
        <f>_xlfn.IFERROR(VLOOKUP(Prioritization!G124,'Subdecision matrices'!$B$7:$E$8,4,TRUE),0)</f>
        <v>0</v>
      </c>
      <c r="E231" s="30">
        <f>_xlfn.IFERROR(VLOOKUP(Prioritization!G124,'Subdecision matrices'!$B$7:$F$8,5,TRUE),0)</f>
        <v>0</v>
      </c>
      <c r="F231" s="30">
        <f>_xlfn.IFERROR(VLOOKUP(Prioritization!G124,'Subdecision matrices'!$B$7:$G$8,6,TRUE),0)</f>
        <v>0</v>
      </c>
      <c r="G231" s="30">
        <f>VLOOKUP(Prioritization!H124,'Subdecision matrices'!$B$12:$C$19,2,TRUE)</f>
        <v>0</v>
      </c>
      <c r="H231" s="30">
        <f>VLOOKUP(Prioritization!H124,'Subdecision matrices'!$B$12:$D$19,3,TRUE)</f>
        <v>0</v>
      </c>
      <c r="I231" s="30">
        <f>VLOOKUP(Prioritization!H124,'Subdecision matrices'!$B$12:$E$19,4,TRUE)</f>
        <v>0</v>
      </c>
      <c r="J231" s="30">
        <f>VLOOKUP(Prioritization!H124,'Subdecision matrices'!$B$12:$F$19,5,TRUE)</f>
        <v>0</v>
      </c>
      <c r="K231" s="30">
        <f>VLOOKUP(Prioritization!H124,'Subdecision matrices'!$B$12:$G$19,6,TRUE)</f>
        <v>0</v>
      </c>
      <c r="L231" s="2">
        <f>_xlfn.IFERROR(INDEX('Subdecision matrices'!$C$23:$G$27,MATCH(Prioritization!I124,'Subdecision matrices'!$B$23:$B$27,0),MATCH('CalcEng 2'!$L$6,'Subdecision matrices'!$C$22:$G$22,0)),0)</f>
        <v>0</v>
      </c>
      <c r="M231" s="2">
        <f>_xlfn.IFERROR(INDEX('Subdecision matrices'!$C$23:$G$27,MATCH(Prioritization!I124,'Subdecision matrices'!$B$23:$B$27,0),MATCH('CalcEng 2'!$M$6,'Subdecision matrices'!$C$30:$G$30,0)),0)</f>
        <v>0</v>
      </c>
      <c r="N231" s="2">
        <f>_xlfn.IFERROR(INDEX('Subdecision matrices'!$C$23:$G$27,MATCH(Prioritization!I124,'Subdecision matrices'!$B$23:$B$27,0),MATCH('CalcEng 2'!$N$6,'Subdecision matrices'!$C$22:$G$22,0)),0)</f>
        <v>0</v>
      </c>
      <c r="O231" s="2">
        <f>_xlfn.IFERROR(INDEX('Subdecision matrices'!$C$23:$G$27,MATCH(Prioritization!I124,'Subdecision matrices'!$B$23:$B$27,0),MATCH('CalcEng 2'!$O$6,'Subdecision matrices'!$C$22:$G$22,0)),0)</f>
        <v>0</v>
      </c>
      <c r="P231" s="2">
        <f>_xlfn.IFERROR(INDEX('Subdecision matrices'!$C$23:$G$27,MATCH(Prioritization!I124,'Subdecision matrices'!$B$23:$B$27,0),MATCH('CalcEng 2'!$P$6,'Subdecision matrices'!$C$22:$G$22,0)),0)</f>
        <v>0</v>
      </c>
      <c r="Q231" s="2">
        <f>_xlfn.IFERROR(INDEX('Subdecision matrices'!$C$31:$G$33,MATCH(Prioritization!J124,'Subdecision matrices'!$B$31:$B$33,0),MATCH('CalcEng 2'!$Q$6,'Subdecision matrices'!$C$30:$G$30,0)),0)</f>
        <v>0</v>
      </c>
      <c r="R231" s="2">
        <f>_xlfn.IFERROR(INDEX('Subdecision matrices'!$C$31:$G$33,MATCH(Prioritization!J124,'Subdecision matrices'!$B$31:$B$33,0),MATCH('CalcEng 2'!$R$6,'Subdecision matrices'!$C$30:$G$30,0)),0)</f>
        <v>0</v>
      </c>
      <c r="S231" s="2">
        <f>_xlfn.IFERROR(INDEX('Subdecision matrices'!$C$31:$G$33,MATCH(Prioritization!J124,'Subdecision matrices'!$B$31:$B$33,0),MATCH('CalcEng 2'!$S$6,'Subdecision matrices'!$C$30:$G$30,0)),0)</f>
        <v>0</v>
      </c>
      <c r="T231" s="2">
        <f>_xlfn.IFERROR(INDEX('Subdecision matrices'!$C$31:$G$33,MATCH(Prioritization!J124,'Subdecision matrices'!$B$31:$B$33,0),MATCH('CalcEng 2'!$T$6,'Subdecision matrices'!$C$30:$G$30,0)),0)</f>
        <v>0</v>
      </c>
      <c r="U231" s="2">
        <f>_xlfn.IFERROR(INDEX('Subdecision matrices'!$C$31:$G$33,MATCH(Prioritization!J124,'Subdecision matrices'!$B$31:$B$33,0),MATCH('CalcEng 2'!$U$6,'Subdecision matrices'!$C$30:$G$30,0)),0)</f>
        <v>0</v>
      </c>
      <c r="V231" s="2">
        <f>_xlfn.IFERROR(VLOOKUP(Prioritization!K124,'Subdecision matrices'!$A$37:$C$41,3,TRUE),0)</f>
        <v>0</v>
      </c>
      <c r="W231" s="2">
        <f>_xlfn.IFERROR(VLOOKUP(Prioritization!K124,'Subdecision matrices'!$A$37:$D$41,4),0)</f>
        <v>0</v>
      </c>
      <c r="X231" s="2">
        <f>_xlfn.IFERROR(VLOOKUP(Prioritization!K124,'Subdecision matrices'!$A$37:$E$41,5),0)</f>
        <v>0</v>
      </c>
      <c r="Y231" s="2">
        <f>_xlfn.IFERROR(VLOOKUP(Prioritization!K124,'Subdecision matrices'!$A$37:$F$41,6),0)</f>
        <v>0</v>
      </c>
      <c r="Z231" s="2">
        <f>_xlfn.IFERROR(VLOOKUP(Prioritization!K124,'Subdecision matrices'!$A$37:$G$41,7),0)</f>
        <v>0</v>
      </c>
      <c r="AA231" s="2">
        <f>_xlfn.IFERROR(INDEX('Subdecision matrices'!$K$8:$O$11,MATCH(Prioritization!L124,'Subdecision matrices'!$J$8:$J$11,0),MATCH('CalcEng 2'!$AA$6,'Subdecision matrices'!$K$7:$O$7,0)),0)</f>
        <v>0</v>
      </c>
      <c r="AB231" s="2">
        <f>_xlfn.IFERROR(INDEX('Subdecision matrices'!$K$8:$O$11,MATCH(Prioritization!L124,'Subdecision matrices'!$J$8:$J$11,0),MATCH('CalcEng 2'!$AB$6,'Subdecision matrices'!$K$7:$O$7,0)),0)</f>
        <v>0</v>
      </c>
      <c r="AC231" s="2">
        <f>_xlfn.IFERROR(INDEX('Subdecision matrices'!$K$8:$O$11,MATCH(Prioritization!L124,'Subdecision matrices'!$J$8:$J$11,0),MATCH('CalcEng 2'!$AC$6,'Subdecision matrices'!$K$7:$O$7,0)),0)</f>
        <v>0</v>
      </c>
      <c r="AD231" s="2">
        <f>_xlfn.IFERROR(INDEX('Subdecision matrices'!$K$8:$O$11,MATCH(Prioritization!L124,'Subdecision matrices'!$J$8:$J$11,0),MATCH('CalcEng 2'!$AD$6,'Subdecision matrices'!$K$7:$O$7,0)),0)</f>
        <v>0</v>
      </c>
      <c r="AE231" s="2">
        <f>_xlfn.IFERROR(INDEX('Subdecision matrices'!$K$8:$O$11,MATCH(Prioritization!L124,'Subdecision matrices'!$J$8:$J$11,0),MATCH('CalcEng 2'!$AE$6,'Subdecision matrices'!$K$7:$O$7,0)),0)</f>
        <v>0</v>
      </c>
      <c r="AF231" s="2">
        <f>_xlfn.IFERROR(VLOOKUP(Prioritization!M124,'Subdecision matrices'!$I$15:$K$17,3,TRUE),0)</f>
        <v>0</v>
      </c>
      <c r="AG231" s="2">
        <f>_xlfn.IFERROR(VLOOKUP(Prioritization!M124,'Subdecision matrices'!$I$15:$L$17,4,TRUE),0)</f>
        <v>0</v>
      </c>
      <c r="AH231" s="2">
        <f>_xlfn.IFERROR(VLOOKUP(Prioritization!M124,'Subdecision matrices'!$I$15:$M$17,5,TRUE),0)</f>
        <v>0</v>
      </c>
      <c r="AI231" s="2">
        <f>_xlfn.IFERROR(VLOOKUP(Prioritization!M124,'Subdecision matrices'!$I$15:$N$17,6,TRUE),0)</f>
        <v>0</v>
      </c>
      <c r="AJ231" s="2">
        <f>_xlfn.IFERROR(VLOOKUP(Prioritization!M124,'Subdecision matrices'!$I$15:$O$17,7,TRUE),0)</f>
        <v>0</v>
      </c>
      <c r="AK231" s="2">
        <f>_xlfn.IFERROR(INDEX('Subdecision matrices'!$K$22:$O$24,MATCH(Prioritization!N124,'Subdecision matrices'!$J$22:$J$24,0),MATCH($AK$6,'Subdecision matrices'!$K$21:$O$21,0)),0)</f>
        <v>0</v>
      </c>
      <c r="AL231" s="2">
        <f>_xlfn.IFERROR(INDEX('Subdecision matrices'!$K$22:$O$24,MATCH(Prioritization!N124,'Subdecision matrices'!$J$22:$J$24,0),MATCH($AL$6,'Subdecision matrices'!$K$21:$O$21,0)),0)</f>
        <v>0</v>
      </c>
      <c r="AM231" s="2">
        <f>_xlfn.IFERROR(INDEX('Subdecision matrices'!$K$22:$O$24,MATCH(Prioritization!N124,'Subdecision matrices'!$J$22:$J$24,0),MATCH($AM$6,'Subdecision matrices'!$K$21:$O$21,0)),0)</f>
        <v>0</v>
      </c>
      <c r="AN231" s="2">
        <f>_xlfn.IFERROR(INDEX('Subdecision matrices'!$K$22:$O$24,MATCH(Prioritization!N124,'Subdecision matrices'!$J$22:$J$24,0),MATCH($AN$6,'Subdecision matrices'!$K$21:$O$21,0)),0)</f>
        <v>0</v>
      </c>
      <c r="AO231" s="2">
        <f>_xlfn.IFERROR(INDEX('Subdecision matrices'!$K$22:$O$24,MATCH(Prioritization!N124,'Subdecision matrices'!$J$22:$J$24,0),MATCH($AO$6,'Subdecision matrices'!$K$21:$O$21,0)),0)</f>
        <v>0</v>
      </c>
      <c r="AP231" s="2">
        <f>_xlfn.IFERROR(INDEX('Subdecision matrices'!$K$27:$O$30,MATCH(Prioritization!O124,'Subdecision matrices'!$J$27:$J$30,0),MATCH('CalcEng 2'!$AP$6,'Subdecision matrices'!$K$27:$O$27,0)),0)</f>
        <v>0</v>
      </c>
      <c r="AQ231" s="2">
        <f>_xlfn.IFERROR(INDEX('Subdecision matrices'!$K$27:$O$30,MATCH(Prioritization!O124,'Subdecision matrices'!$J$27:$J$30,0),MATCH('CalcEng 2'!$AQ$6,'Subdecision matrices'!$K$27:$O$27,0)),0)</f>
        <v>0</v>
      </c>
      <c r="AR231" s="2">
        <f>_xlfn.IFERROR(INDEX('Subdecision matrices'!$K$27:$O$30,MATCH(Prioritization!O124,'Subdecision matrices'!$J$27:$J$30,0),MATCH('CalcEng 2'!$AR$6,'Subdecision matrices'!$K$27:$O$27,0)),0)</f>
        <v>0</v>
      </c>
      <c r="AS231" s="2">
        <f>_xlfn.IFERROR(INDEX('Subdecision matrices'!$K$27:$O$30,MATCH(Prioritization!O124,'Subdecision matrices'!$J$27:$J$30,0),MATCH('CalcEng 2'!$AS$6,'Subdecision matrices'!$K$27:$O$27,0)),0)</f>
        <v>0</v>
      </c>
      <c r="AT231" s="2">
        <f>_xlfn.IFERROR(INDEX('Subdecision matrices'!$K$27:$O$30,MATCH(Prioritization!O124,'Subdecision matrices'!$J$27:$J$30,0),MATCH('CalcEng 2'!$AT$6,'Subdecision matrices'!$K$27:$O$27,0)),0)</f>
        <v>0</v>
      </c>
      <c r="AU231" s="2">
        <f>_xlfn.IFERROR(INDEX('Subdecision matrices'!$K$34:$O$36,MATCH(Prioritization!P124,'Subdecision matrices'!$J$34:$J$36,0),MATCH('CalcEng 2'!$AU$6,'Subdecision matrices'!$K$33:$O$33,0)),0)</f>
        <v>0</v>
      </c>
      <c r="AV231" s="2">
        <f>_xlfn.IFERROR(INDEX('Subdecision matrices'!$K$34:$O$36,MATCH(Prioritization!P124,'Subdecision matrices'!$J$34:$J$36,0),MATCH('CalcEng 2'!$AV$6,'Subdecision matrices'!$K$33:$O$33,0)),0)</f>
        <v>0</v>
      </c>
      <c r="AW231" s="2">
        <f>_xlfn.IFERROR(INDEX('Subdecision matrices'!$K$34:$O$36,MATCH(Prioritization!P124,'Subdecision matrices'!$J$34:$J$36,0),MATCH('CalcEng 2'!$AW$6,'Subdecision matrices'!$K$33:$O$33,0)),0)</f>
        <v>0</v>
      </c>
      <c r="AX231" s="2">
        <f>_xlfn.IFERROR(INDEX('Subdecision matrices'!$K$34:$O$36,MATCH(Prioritization!P124,'Subdecision matrices'!$J$34:$J$36,0),MATCH('CalcEng 2'!$AX$6,'Subdecision matrices'!$K$33:$O$33,0)),0)</f>
        <v>0</v>
      </c>
      <c r="AY231" s="2">
        <f>_xlfn.IFERROR(INDEX('Subdecision matrices'!$K$34:$O$36,MATCH(Prioritization!P124,'Subdecision matrices'!$J$34:$J$36,0),MATCH('CalcEng 2'!$AY$6,'Subdecision matrices'!$K$33:$O$33,0)),0)</f>
        <v>0</v>
      </c>
      <c r="AZ231" s="2"/>
      <c r="BA231" s="2"/>
      <c r="BB231" s="110">
        <f>((B231*B232)+(G231*G232)+(L231*L232)+(Q231*Q232)+(V231*V232)+(AA231*AA232)+(AF232*AF231)+(AK231*AK232)+(AP231*AP232)+(AU231*AU232))*10</f>
        <v>0</v>
      </c>
      <c r="BC231" s="110">
        <f aca="true" t="shared" si="587" ref="BC231">((C231*C232)+(H231*H232)+(M231*M232)+(R231*R232)+(W231*W232)+(AB231*AB232)+(AG232*AG231)+(AL231*AL232)+(AQ231*AQ232)+(AV231*AV232))*10</f>
        <v>0</v>
      </c>
      <c r="BD231" s="110">
        <f aca="true" t="shared" si="588" ref="BD231">((D231*D232)+(I231*I232)+(N231*N232)+(S231*S232)+(X231*X232)+(AC231*AC232)+(AH232*AH231)+(AM231*AM232)+(AR231*AR232)+(AW231*AW232))*10</f>
        <v>0</v>
      </c>
      <c r="BE231" s="110">
        <f aca="true" t="shared" si="589" ref="BE231">((E231*E232)+(J231*J232)+(O231*O232)+(T231*T232)+(Y231*Y232)+(AD231*AD232)+(AI232*AI231)+(AN231*AN232)+(AS231*AS232)+(AX231*AX232))*10</f>
        <v>0</v>
      </c>
      <c r="BF231" s="110">
        <f aca="true" t="shared" si="590" ref="BF231">((F231*F232)+(K231*K232)+(P231*P232)+(U231*U232)+(Z231*Z232)+(AE231*AE232)+(AJ232*AJ231)+(AO231*AO232)+(AT231*AT232)+(AY231*AY232))*10</f>
        <v>0</v>
      </c>
    </row>
    <row r="232" spans="1:58" ht="15.75" thickBot="1">
      <c r="A232" s="94"/>
      <c r="B232" s="5">
        <f>'Subdecision matrices'!$S$12</f>
        <v>0.1</v>
      </c>
      <c r="C232" s="5">
        <f>'Subdecision matrices'!$S$13</f>
        <v>0.1</v>
      </c>
      <c r="D232" s="5">
        <f>'Subdecision matrices'!$S$14</f>
        <v>0.1</v>
      </c>
      <c r="E232" s="5">
        <f>'Subdecision matrices'!$S$15</f>
        <v>0.1</v>
      </c>
      <c r="F232" s="5">
        <f>'Subdecision matrices'!$S$16</f>
        <v>0.1</v>
      </c>
      <c r="G232" s="5">
        <f>'Subdecision matrices'!$T$12</f>
        <v>0.1</v>
      </c>
      <c r="H232" s="5">
        <f>'Subdecision matrices'!$T$13</f>
        <v>0.1</v>
      </c>
      <c r="I232" s="5">
        <f>'Subdecision matrices'!$T$14</f>
        <v>0.1</v>
      </c>
      <c r="J232" s="5">
        <f>'Subdecision matrices'!$T$15</f>
        <v>0.1</v>
      </c>
      <c r="K232" s="5">
        <f>'Subdecision matrices'!$T$16</f>
        <v>0.1</v>
      </c>
      <c r="L232" s="5">
        <f>'Subdecision matrices'!$U$12</f>
        <v>0.05</v>
      </c>
      <c r="M232" s="5">
        <f>'Subdecision matrices'!$U$13</f>
        <v>0.05</v>
      </c>
      <c r="N232" s="5">
        <f>'Subdecision matrices'!$U$14</f>
        <v>0.05</v>
      </c>
      <c r="O232" s="5">
        <f>'Subdecision matrices'!$U$15</f>
        <v>0.05</v>
      </c>
      <c r="P232" s="5">
        <f>'Subdecision matrices'!$U$16</f>
        <v>0.05</v>
      </c>
      <c r="Q232" s="5">
        <f>'Subdecision matrices'!$V$12</f>
        <v>0.1</v>
      </c>
      <c r="R232" s="5">
        <f>'Subdecision matrices'!$V$13</f>
        <v>0.1</v>
      </c>
      <c r="S232" s="5">
        <f>'Subdecision matrices'!$V$14</f>
        <v>0.1</v>
      </c>
      <c r="T232" s="5">
        <f>'Subdecision matrices'!$V$15</f>
        <v>0.1</v>
      </c>
      <c r="U232" s="5">
        <f>'Subdecision matrices'!$V$16</f>
        <v>0.1</v>
      </c>
      <c r="V232" s="5">
        <f>'Subdecision matrices'!$W$12</f>
        <v>0.1</v>
      </c>
      <c r="W232" s="5">
        <f>'Subdecision matrices'!$W$13</f>
        <v>0.1</v>
      </c>
      <c r="X232" s="5">
        <f>'Subdecision matrices'!$W$14</f>
        <v>0.1</v>
      </c>
      <c r="Y232" s="5">
        <f>'Subdecision matrices'!$W$15</f>
        <v>0.1</v>
      </c>
      <c r="Z232" s="5">
        <f>'Subdecision matrices'!$W$16</f>
        <v>0.1</v>
      </c>
      <c r="AA232" s="5">
        <f>'Subdecision matrices'!$X$12</f>
        <v>0.05</v>
      </c>
      <c r="AB232" s="5">
        <f>'Subdecision matrices'!$X$13</f>
        <v>0.1</v>
      </c>
      <c r="AC232" s="5">
        <f>'Subdecision matrices'!$X$14</f>
        <v>0.1</v>
      </c>
      <c r="AD232" s="5">
        <f>'Subdecision matrices'!$X$15</f>
        <v>0.1</v>
      </c>
      <c r="AE232" s="5">
        <f>'Subdecision matrices'!$X$16</f>
        <v>0.1</v>
      </c>
      <c r="AF232" s="5">
        <f>'Subdecision matrices'!$Y$12</f>
        <v>0.1</v>
      </c>
      <c r="AG232" s="5">
        <f>'Subdecision matrices'!$Y$13</f>
        <v>0.1</v>
      </c>
      <c r="AH232" s="5">
        <f>'Subdecision matrices'!$Y$14</f>
        <v>0.1</v>
      </c>
      <c r="AI232" s="5">
        <f>'Subdecision matrices'!$Y$15</f>
        <v>0.05</v>
      </c>
      <c r="AJ232" s="5">
        <f>'Subdecision matrices'!$Y$16</f>
        <v>0.05</v>
      </c>
      <c r="AK232" s="5">
        <f>'Subdecision matrices'!$Z$12</f>
        <v>0.15</v>
      </c>
      <c r="AL232" s="5">
        <f>'Subdecision matrices'!$Z$13</f>
        <v>0.15</v>
      </c>
      <c r="AM232" s="5">
        <f>'Subdecision matrices'!$Z$14</f>
        <v>0.15</v>
      </c>
      <c r="AN232" s="5">
        <f>'Subdecision matrices'!$Z$15</f>
        <v>0.15</v>
      </c>
      <c r="AO232" s="5">
        <f>'Subdecision matrices'!$Z$16</f>
        <v>0.15</v>
      </c>
      <c r="AP232" s="5">
        <f>'Subdecision matrices'!$AA$12</f>
        <v>0.1</v>
      </c>
      <c r="AQ232" s="5">
        <f>'Subdecision matrices'!$AA$13</f>
        <v>0.1</v>
      </c>
      <c r="AR232" s="5">
        <f>'Subdecision matrices'!$AA$14</f>
        <v>0.1</v>
      </c>
      <c r="AS232" s="5">
        <f>'Subdecision matrices'!$AA$15</f>
        <v>0.1</v>
      </c>
      <c r="AT232" s="5">
        <f>'Subdecision matrices'!$AA$16</f>
        <v>0.15</v>
      </c>
      <c r="AU232" s="5">
        <f>'Subdecision matrices'!$AB$12</f>
        <v>0.15</v>
      </c>
      <c r="AV232" s="5">
        <f>'Subdecision matrices'!$AB$13</f>
        <v>0.1</v>
      </c>
      <c r="AW232" s="5">
        <f>'Subdecision matrices'!$AB$14</f>
        <v>0.1</v>
      </c>
      <c r="AX232" s="5">
        <f>'Subdecision matrices'!$AB$15</f>
        <v>0.15</v>
      </c>
      <c r="AY232" s="5">
        <f>'Subdecision matrices'!$AB$16</f>
        <v>0.1</v>
      </c>
      <c r="AZ232" s="3">
        <f aca="true" t="shared" si="591" ref="AZ232">SUM(L232:AY232)</f>
        <v>4</v>
      </c>
      <c r="BA232" s="3"/>
      <c r="BB232" s="114"/>
      <c r="BC232" s="114"/>
      <c r="BD232" s="114"/>
      <c r="BE232" s="114"/>
      <c r="BF232" s="114"/>
    </row>
    <row r="233" spans="1:58" ht="15">
      <c r="A233" s="94">
        <v>114</v>
      </c>
      <c r="B233" s="30">
        <f>_xlfn.IFERROR(VLOOKUP(Prioritization!G125,'Subdecision matrices'!$B$7:$C$8,2,TRUE),0)</f>
        <v>0</v>
      </c>
      <c r="C233" s="30">
        <f>_xlfn.IFERROR(VLOOKUP(Prioritization!G125,'Subdecision matrices'!$B$7:$D$8,3,TRUE),0)</f>
        <v>0</v>
      </c>
      <c r="D233" s="30">
        <f>_xlfn.IFERROR(VLOOKUP(Prioritization!G125,'Subdecision matrices'!$B$7:$E$8,4,TRUE),0)</f>
        <v>0</v>
      </c>
      <c r="E233" s="30">
        <f>_xlfn.IFERROR(VLOOKUP(Prioritization!G125,'Subdecision matrices'!$B$7:$F$8,5,TRUE),0)</f>
        <v>0</v>
      </c>
      <c r="F233" s="30">
        <f>_xlfn.IFERROR(VLOOKUP(Prioritization!G125,'Subdecision matrices'!$B$7:$G$8,6,TRUE),0)</f>
        <v>0</v>
      </c>
      <c r="G233" s="30">
        <f>VLOOKUP(Prioritization!H125,'Subdecision matrices'!$B$12:$C$19,2,TRUE)</f>
        <v>0</v>
      </c>
      <c r="H233" s="30">
        <f>VLOOKUP(Prioritization!H125,'Subdecision matrices'!$B$12:$D$19,3,TRUE)</f>
        <v>0</v>
      </c>
      <c r="I233" s="30">
        <f>VLOOKUP(Prioritization!H125,'Subdecision matrices'!$B$12:$E$19,4,TRUE)</f>
        <v>0</v>
      </c>
      <c r="J233" s="30">
        <f>VLOOKUP(Prioritization!H125,'Subdecision matrices'!$B$12:$F$19,5,TRUE)</f>
        <v>0</v>
      </c>
      <c r="K233" s="30">
        <f>VLOOKUP(Prioritization!H125,'Subdecision matrices'!$B$12:$G$19,6,TRUE)</f>
        <v>0</v>
      </c>
      <c r="L233" s="2">
        <f>_xlfn.IFERROR(INDEX('Subdecision matrices'!$C$23:$G$27,MATCH(Prioritization!I125,'Subdecision matrices'!$B$23:$B$27,0),MATCH('CalcEng 2'!$L$6,'Subdecision matrices'!$C$22:$G$22,0)),0)</f>
        <v>0</v>
      </c>
      <c r="M233" s="2">
        <f>_xlfn.IFERROR(INDEX('Subdecision matrices'!$C$23:$G$27,MATCH(Prioritization!I125,'Subdecision matrices'!$B$23:$B$27,0),MATCH('CalcEng 2'!$M$6,'Subdecision matrices'!$C$30:$G$30,0)),0)</f>
        <v>0</v>
      </c>
      <c r="N233" s="2">
        <f>_xlfn.IFERROR(INDEX('Subdecision matrices'!$C$23:$G$27,MATCH(Prioritization!I125,'Subdecision matrices'!$B$23:$B$27,0),MATCH('CalcEng 2'!$N$6,'Subdecision matrices'!$C$22:$G$22,0)),0)</f>
        <v>0</v>
      </c>
      <c r="O233" s="2">
        <f>_xlfn.IFERROR(INDEX('Subdecision matrices'!$C$23:$G$27,MATCH(Prioritization!I125,'Subdecision matrices'!$B$23:$B$27,0),MATCH('CalcEng 2'!$O$6,'Subdecision matrices'!$C$22:$G$22,0)),0)</f>
        <v>0</v>
      </c>
      <c r="P233" s="2">
        <f>_xlfn.IFERROR(INDEX('Subdecision matrices'!$C$23:$G$27,MATCH(Prioritization!I125,'Subdecision matrices'!$B$23:$B$27,0),MATCH('CalcEng 2'!$P$6,'Subdecision matrices'!$C$22:$G$22,0)),0)</f>
        <v>0</v>
      </c>
      <c r="Q233" s="2">
        <f>_xlfn.IFERROR(INDEX('Subdecision matrices'!$C$31:$G$33,MATCH(Prioritization!J125,'Subdecision matrices'!$B$31:$B$33,0),MATCH('CalcEng 2'!$Q$6,'Subdecision matrices'!$C$30:$G$30,0)),0)</f>
        <v>0</v>
      </c>
      <c r="R233" s="2">
        <f>_xlfn.IFERROR(INDEX('Subdecision matrices'!$C$31:$G$33,MATCH(Prioritization!J125,'Subdecision matrices'!$B$31:$B$33,0),MATCH('CalcEng 2'!$R$6,'Subdecision matrices'!$C$30:$G$30,0)),0)</f>
        <v>0</v>
      </c>
      <c r="S233" s="2">
        <f>_xlfn.IFERROR(INDEX('Subdecision matrices'!$C$31:$G$33,MATCH(Prioritization!J125,'Subdecision matrices'!$B$31:$B$33,0),MATCH('CalcEng 2'!$S$6,'Subdecision matrices'!$C$30:$G$30,0)),0)</f>
        <v>0</v>
      </c>
      <c r="T233" s="2">
        <f>_xlfn.IFERROR(INDEX('Subdecision matrices'!$C$31:$G$33,MATCH(Prioritization!J125,'Subdecision matrices'!$B$31:$B$33,0),MATCH('CalcEng 2'!$T$6,'Subdecision matrices'!$C$30:$G$30,0)),0)</f>
        <v>0</v>
      </c>
      <c r="U233" s="2">
        <f>_xlfn.IFERROR(INDEX('Subdecision matrices'!$C$31:$G$33,MATCH(Prioritization!J125,'Subdecision matrices'!$B$31:$B$33,0),MATCH('CalcEng 2'!$U$6,'Subdecision matrices'!$C$30:$G$30,0)),0)</f>
        <v>0</v>
      </c>
      <c r="V233" s="2">
        <f>_xlfn.IFERROR(VLOOKUP(Prioritization!K125,'Subdecision matrices'!$A$37:$C$41,3,TRUE),0)</f>
        <v>0</v>
      </c>
      <c r="W233" s="2">
        <f>_xlfn.IFERROR(VLOOKUP(Prioritization!K125,'Subdecision matrices'!$A$37:$D$41,4),0)</f>
        <v>0</v>
      </c>
      <c r="X233" s="2">
        <f>_xlfn.IFERROR(VLOOKUP(Prioritization!K125,'Subdecision matrices'!$A$37:$E$41,5),0)</f>
        <v>0</v>
      </c>
      <c r="Y233" s="2">
        <f>_xlfn.IFERROR(VLOOKUP(Prioritization!K125,'Subdecision matrices'!$A$37:$F$41,6),0)</f>
        <v>0</v>
      </c>
      <c r="Z233" s="2">
        <f>_xlfn.IFERROR(VLOOKUP(Prioritization!K125,'Subdecision matrices'!$A$37:$G$41,7),0)</f>
        <v>0</v>
      </c>
      <c r="AA233" s="2">
        <f>_xlfn.IFERROR(INDEX('Subdecision matrices'!$K$8:$O$11,MATCH(Prioritization!L125,'Subdecision matrices'!$J$8:$J$11,0),MATCH('CalcEng 2'!$AA$6,'Subdecision matrices'!$K$7:$O$7,0)),0)</f>
        <v>0</v>
      </c>
      <c r="AB233" s="2">
        <f>_xlfn.IFERROR(INDEX('Subdecision matrices'!$K$8:$O$11,MATCH(Prioritization!L125,'Subdecision matrices'!$J$8:$J$11,0),MATCH('CalcEng 2'!$AB$6,'Subdecision matrices'!$K$7:$O$7,0)),0)</f>
        <v>0</v>
      </c>
      <c r="AC233" s="2">
        <f>_xlfn.IFERROR(INDEX('Subdecision matrices'!$K$8:$O$11,MATCH(Prioritization!L125,'Subdecision matrices'!$J$8:$J$11,0),MATCH('CalcEng 2'!$AC$6,'Subdecision matrices'!$K$7:$O$7,0)),0)</f>
        <v>0</v>
      </c>
      <c r="AD233" s="2">
        <f>_xlfn.IFERROR(INDEX('Subdecision matrices'!$K$8:$O$11,MATCH(Prioritization!L125,'Subdecision matrices'!$J$8:$J$11,0),MATCH('CalcEng 2'!$AD$6,'Subdecision matrices'!$K$7:$O$7,0)),0)</f>
        <v>0</v>
      </c>
      <c r="AE233" s="2">
        <f>_xlfn.IFERROR(INDEX('Subdecision matrices'!$K$8:$O$11,MATCH(Prioritization!L125,'Subdecision matrices'!$J$8:$J$11,0),MATCH('CalcEng 2'!$AE$6,'Subdecision matrices'!$K$7:$O$7,0)),0)</f>
        <v>0</v>
      </c>
      <c r="AF233" s="2">
        <f>_xlfn.IFERROR(VLOOKUP(Prioritization!M125,'Subdecision matrices'!$I$15:$K$17,3,TRUE),0)</f>
        <v>0</v>
      </c>
      <c r="AG233" s="2">
        <f>_xlfn.IFERROR(VLOOKUP(Prioritization!M125,'Subdecision matrices'!$I$15:$L$17,4,TRUE),0)</f>
        <v>0</v>
      </c>
      <c r="AH233" s="2">
        <f>_xlfn.IFERROR(VLOOKUP(Prioritization!M125,'Subdecision matrices'!$I$15:$M$17,5,TRUE),0)</f>
        <v>0</v>
      </c>
      <c r="AI233" s="2">
        <f>_xlfn.IFERROR(VLOOKUP(Prioritization!M125,'Subdecision matrices'!$I$15:$N$17,6,TRUE),0)</f>
        <v>0</v>
      </c>
      <c r="AJ233" s="2">
        <f>_xlfn.IFERROR(VLOOKUP(Prioritization!M125,'Subdecision matrices'!$I$15:$O$17,7,TRUE),0)</f>
        <v>0</v>
      </c>
      <c r="AK233" s="2">
        <f>_xlfn.IFERROR(INDEX('Subdecision matrices'!$K$22:$O$24,MATCH(Prioritization!N125,'Subdecision matrices'!$J$22:$J$24,0),MATCH($AK$6,'Subdecision matrices'!$K$21:$O$21,0)),0)</f>
        <v>0</v>
      </c>
      <c r="AL233" s="2">
        <f>_xlfn.IFERROR(INDEX('Subdecision matrices'!$K$22:$O$24,MATCH(Prioritization!N125,'Subdecision matrices'!$J$22:$J$24,0),MATCH($AL$6,'Subdecision matrices'!$K$21:$O$21,0)),0)</f>
        <v>0</v>
      </c>
      <c r="AM233" s="2">
        <f>_xlfn.IFERROR(INDEX('Subdecision matrices'!$K$22:$O$24,MATCH(Prioritization!N125,'Subdecision matrices'!$J$22:$J$24,0),MATCH($AM$6,'Subdecision matrices'!$K$21:$O$21,0)),0)</f>
        <v>0</v>
      </c>
      <c r="AN233" s="2">
        <f>_xlfn.IFERROR(INDEX('Subdecision matrices'!$K$22:$O$24,MATCH(Prioritization!N125,'Subdecision matrices'!$J$22:$J$24,0),MATCH($AN$6,'Subdecision matrices'!$K$21:$O$21,0)),0)</f>
        <v>0</v>
      </c>
      <c r="AO233" s="2">
        <f>_xlfn.IFERROR(INDEX('Subdecision matrices'!$K$22:$O$24,MATCH(Prioritization!N125,'Subdecision matrices'!$J$22:$J$24,0),MATCH($AO$6,'Subdecision matrices'!$K$21:$O$21,0)),0)</f>
        <v>0</v>
      </c>
      <c r="AP233" s="2">
        <f>_xlfn.IFERROR(INDEX('Subdecision matrices'!$K$27:$O$30,MATCH(Prioritization!O125,'Subdecision matrices'!$J$27:$J$30,0),MATCH('CalcEng 2'!$AP$6,'Subdecision matrices'!$K$27:$O$27,0)),0)</f>
        <v>0</v>
      </c>
      <c r="AQ233" s="2">
        <f>_xlfn.IFERROR(INDEX('Subdecision matrices'!$K$27:$O$30,MATCH(Prioritization!O125,'Subdecision matrices'!$J$27:$J$30,0),MATCH('CalcEng 2'!$AQ$6,'Subdecision matrices'!$K$27:$O$27,0)),0)</f>
        <v>0</v>
      </c>
      <c r="AR233" s="2">
        <f>_xlfn.IFERROR(INDEX('Subdecision matrices'!$K$27:$O$30,MATCH(Prioritization!O125,'Subdecision matrices'!$J$27:$J$30,0),MATCH('CalcEng 2'!$AR$6,'Subdecision matrices'!$K$27:$O$27,0)),0)</f>
        <v>0</v>
      </c>
      <c r="AS233" s="2">
        <f>_xlfn.IFERROR(INDEX('Subdecision matrices'!$K$27:$O$30,MATCH(Prioritization!O125,'Subdecision matrices'!$J$27:$J$30,0),MATCH('CalcEng 2'!$AS$6,'Subdecision matrices'!$K$27:$O$27,0)),0)</f>
        <v>0</v>
      </c>
      <c r="AT233" s="2">
        <f>_xlfn.IFERROR(INDEX('Subdecision matrices'!$K$27:$O$30,MATCH(Prioritization!O125,'Subdecision matrices'!$J$27:$J$30,0),MATCH('CalcEng 2'!$AT$6,'Subdecision matrices'!$K$27:$O$27,0)),0)</f>
        <v>0</v>
      </c>
      <c r="AU233" s="2">
        <f>_xlfn.IFERROR(INDEX('Subdecision matrices'!$K$34:$O$36,MATCH(Prioritization!P125,'Subdecision matrices'!$J$34:$J$36,0),MATCH('CalcEng 2'!$AU$6,'Subdecision matrices'!$K$33:$O$33,0)),0)</f>
        <v>0</v>
      </c>
      <c r="AV233" s="2">
        <f>_xlfn.IFERROR(INDEX('Subdecision matrices'!$K$34:$O$36,MATCH(Prioritization!P125,'Subdecision matrices'!$J$34:$J$36,0),MATCH('CalcEng 2'!$AV$6,'Subdecision matrices'!$K$33:$O$33,0)),0)</f>
        <v>0</v>
      </c>
      <c r="AW233" s="2">
        <f>_xlfn.IFERROR(INDEX('Subdecision matrices'!$K$34:$O$36,MATCH(Prioritization!P125,'Subdecision matrices'!$J$34:$J$36,0),MATCH('CalcEng 2'!$AW$6,'Subdecision matrices'!$K$33:$O$33,0)),0)</f>
        <v>0</v>
      </c>
      <c r="AX233" s="2">
        <f>_xlfn.IFERROR(INDEX('Subdecision matrices'!$K$34:$O$36,MATCH(Prioritization!P125,'Subdecision matrices'!$J$34:$J$36,0),MATCH('CalcEng 2'!$AX$6,'Subdecision matrices'!$K$33:$O$33,0)),0)</f>
        <v>0</v>
      </c>
      <c r="AY233" s="2">
        <f>_xlfn.IFERROR(INDEX('Subdecision matrices'!$K$34:$O$36,MATCH(Prioritization!P125,'Subdecision matrices'!$J$34:$J$36,0),MATCH('CalcEng 2'!$AY$6,'Subdecision matrices'!$K$33:$O$33,0)),0)</f>
        <v>0</v>
      </c>
      <c r="AZ233" s="2"/>
      <c r="BA233" s="2"/>
      <c r="BB233" s="110">
        <f>((B233*B234)+(G233*G234)+(L233*L234)+(Q233*Q234)+(V233*V234)+(AA233*AA234)+(AF234*AF233)+(AK233*AK234)+(AP233*AP234)+(AU233*AU234))*10</f>
        <v>0</v>
      </c>
      <c r="BC233" s="110">
        <f aca="true" t="shared" si="592" ref="BC233">((C233*C234)+(H233*H234)+(M233*M234)+(R233*R234)+(W233*W234)+(AB233*AB234)+(AG234*AG233)+(AL233*AL234)+(AQ233*AQ234)+(AV233*AV234))*10</f>
        <v>0</v>
      </c>
      <c r="BD233" s="110">
        <f aca="true" t="shared" si="593" ref="BD233">((D233*D234)+(I233*I234)+(N233*N234)+(S233*S234)+(X233*X234)+(AC233*AC234)+(AH234*AH233)+(AM233*AM234)+(AR233*AR234)+(AW233*AW234))*10</f>
        <v>0</v>
      </c>
      <c r="BE233" s="110">
        <f aca="true" t="shared" si="594" ref="BE233">((E233*E234)+(J233*J234)+(O233*O234)+(T233*T234)+(Y233*Y234)+(AD233*AD234)+(AI234*AI233)+(AN233*AN234)+(AS233*AS234)+(AX233*AX234))*10</f>
        <v>0</v>
      </c>
      <c r="BF233" s="110">
        <f aca="true" t="shared" si="595" ref="BF233">((F233*F234)+(K233*K234)+(P233*P234)+(U233*U234)+(Z233*Z234)+(AE233*AE234)+(AJ234*AJ233)+(AO233*AO234)+(AT233*AT234)+(AY233*AY234))*10</f>
        <v>0</v>
      </c>
    </row>
    <row r="234" spans="1:58" ht="15.75" thickBot="1">
      <c r="A234" s="94"/>
      <c r="B234" s="5">
        <f>'Subdecision matrices'!$S$12</f>
        <v>0.1</v>
      </c>
      <c r="C234" s="5">
        <f>'Subdecision matrices'!$S$13</f>
        <v>0.1</v>
      </c>
      <c r="D234" s="5">
        <f>'Subdecision matrices'!$S$14</f>
        <v>0.1</v>
      </c>
      <c r="E234" s="5">
        <f>'Subdecision matrices'!$S$15</f>
        <v>0.1</v>
      </c>
      <c r="F234" s="5">
        <f>'Subdecision matrices'!$S$16</f>
        <v>0.1</v>
      </c>
      <c r="G234" s="5">
        <f>'Subdecision matrices'!$T$12</f>
        <v>0.1</v>
      </c>
      <c r="H234" s="5">
        <f>'Subdecision matrices'!$T$13</f>
        <v>0.1</v>
      </c>
      <c r="I234" s="5">
        <f>'Subdecision matrices'!$T$14</f>
        <v>0.1</v>
      </c>
      <c r="J234" s="5">
        <f>'Subdecision matrices'!$T$15</f>
        <v>0.1</v>
      </c>
      <c r="K234" s="5">
        <f>'Subdecision matrices'!$T$16</f>
        <v>0.1</v>
      </c>
      <c r="L234" s="5">
        <f>'Subdecision matrices'!$U$12</f>
        <v>0.05</v>
      </c>
      <c r="M234" s="5">
        <f>'Subdecision matrices'!$U$13</f>
        <v>0.05</v>
      </c>
      <c r="N234" s="5">
        <f>'Subdecision matrices'!$U$14</f>
        <v>0.05</v>
      </c>
      <c r="O234" s="5">
        <f>'Subdecision matrices'!$U$15</f>
        <v>0.05</v>
      </c>
      <c r="P234" s="5">
        <f>'Subdecision matrices'!$U$16</f>
        <v>0.05</v>
      </c>
      <c r="Q234" s="5">
        <f>'Subdecision matrices'!$V$12</f>
        <v>0.1</v>
      </c>
      <c r="R234" s="5">
        <f>'Subdecision matrices'!$V$13</f>
        <v>0.1</v>
      </c>
      <c r="S234" s="5">
        <f>'Subdecision matrices'!$V$14</f>
        <v>0.1</v>
      </c>
      <c r="T234" s="5">
        <f>'Subdecision matrices'!$V$15</f>
        <v>0.1</v>
      </c>
      <c r="U234" s="5">
        <f>'Subdecision matrices'!$V$16</f>
        <v>0.1</v>
      </c>
      <c r="V234" s="5">
        <f>'Subdecision matrices'!$W$12</f>
        <v>0.1</v>
      </c>
      <c r="W234" s="5">
        <f>'Subdecision matrices'!$W$13</f>
        <v>0.1</v>
      </c>
      <c r="X234" s="5">
        <f>'Subdecision matrices'!$W$14</f>
        <v>0.1</v>
      </c>
      <c r="Y234" s="5">
        <f>'Subdecision matrices'!$W$15</f>
        <v>0.1</v>
      </c>
      <c r="Z234" s="5">
        <f>'Subdecision matrices'!$W$16</f>
        <v>0.1</v>
      </c>
      <c r="AA234" s="5">
        <f>'Subdecision matrices'!$X$12</f>
        <v>0.05</v>
      </c>
      <c r="AB234" s="5">
        <f>'Subdecision matrices'!$X$13</f>
        <v>0.1</v>
      </c>
      <c r="AC234" s="5">
        <f>'Subdecision matrices'!$X$14</f>
        <v>0.1</v>
      </c>
      <c r="AD234" s="5">
        <f>'Subdecision matrices'!$X$15</f>
        <v>0.1</v>
      </c>
      <c r="AE234" s="5">
        <f>'Subdecision matrices'!$X$16</f>
        <v>0.1</v>
      </c>
      <c r="AF234" s="5">
        <f>'Subdecision matrices'!$Y$12</f>
        <v>0.1</v>
      </c>
      <c r="AG234" s="5">
        <f>'Subdecision matrices'!$Y$13</f>
        <v>0.1</v>
      </c>
      <c r="AH234" s="5">
        <f>'Subdecision matrices'!$Y$14</f>
        <v>0.1</v>
      </c>
      <c r="AI234" s="5">
        <f>'Subdecision matrices'!$Y$15</f>
        <v>0.05</v>
      </c>
      <c r="AJ234" s="5">
        <f>'Subdecision matrices'!$Y$16</f>
        <v>0.05</v>
      </c>
      <c r="AK234" s="5">
        <f>'Subdecision matrices'!$Z$12</f>
        <v>0.15</v>
      </c>
      <c r="AL234" s="5">
        <f>'Subdecision matrices'!$Z$13</f>
        <v>0.15</v>
      </c>
      <c r="AM234" s="5">
        <f>'Subdecision matrices'!$Z$14</f>
        <v>0.15</v>
      </c>
      <c r="AN234" s="5">
        <f>'Subdecision matrices'!$Z$15</f>
        <v>0.15</v>
      </c>
      <c r="AO234" s="5">
        <f>'Subdecision matrices'!$Z$16</f>
        <v>0.15</v>
      </c>
      <c r="AP234" s="5">
        <f>'Subdecision matrices'!$AA$12</f>
        <v>0.1</v>
      </c>
      <c r="AQ234" s="5">
        <f>'Subdecision matrices'!$AA$13</f>
        <v>0.1</v>
      </c>
      <c r="AR234" s="5">
        <f>'Subdecision matrices'!$AA$14</f>
        <v>0.1</v>
      </c>
      <c r="AS234" s="5">
        <f>'Subdecision matrices'!$AA$15</f>
        <v>0.1</v>
      </c>
      <c r="AT234" s="5">
        <f>'Subdecision matrices'!$AA$16</f>
        <v>0.15</v>
      </c>
      <c r="AU234" s="5">
        <f>'Subdecision matrices'!$AB$12</f>
        <v>0.15</v>
      </c>
      <c r="AV234" s="5">
        <f>'Subdecision matrices'!$AB$13</f>
        <v>0.1</v>
      </c>
      <c r="AW234" s="5">
        <f>'Subdecision matrices'!$AB$14</f>
        <v>0.1</v>
      </c>
      <c r="AX234" s="5">
        <f>'Subdecision matrices'!$AB$15</f>
        <v>0.15</v>
      </c>
      <c r="AY234" s="5">
        <f>'Subdecision matrices'!$AB$16</f>
        <v>0.1</v>
      </c>
      <c r="AZ234" s="3">
        <f aca="true" t="shared" si="596" ref="AZ234">SUM(L234:AY234)</f>
        <v>4</v>
      </c>
      <c r="BA234" s="3"/>
      <c r="BB234" s="114"/>
      <c r="BC234" s="114"/>
      <c r="BD234" s="114"/>
      <c r="BE234" s="114"/>
      <c r="BF234" s="114"/>
    </row>
    <row r="235" spans="1:58" ht="15">
      <c r="A235" s="94">
        <v>115</v>
      </c>
      <c r="B235" s="30">
        <f>_xlfn.IFERROR(VLOOKUP(Prioritization!G126,'Subdecision matrices'!$B$7:$C$8,2,TRUE),0)</f>
        <v>0</v>
      </c>
      <c r="C235" s="30">
        <f>_xlfn.IFERROR(VLOOKUP(Prioritization!G126,'Subdecision matrices'!$B$7:$D$8,3,TRUE),0)</f>
        <v>0</v>
      </c>
      <c r="D235" s="30">
        <f>_xlfn.IFERROR(VLOOKUP(Prioritization!G126,'Subdecision matrices'!$B$7:$E$8,4,TRUE),0)</f>
        <v>0</v>
      </c>
      <c r="E235" s="30">
        <f>_xlfn.IFERROR(VLOOKUP(Prioritization!G126,'Subdecision matrices'!$B$7:$F$8,5,TRUE),0)</f>
        <v>0</v>
      </c>
      <c r="F235" s="30">
        <f>_xlfn.IFERROR(VLOOKUP(Prioritization!G126,'Subdecision matrices'!$B$7:$G$8,6,TRUE),0)</f>
        <v>0</v>
      </c>
      <c r="G235" s="30">
        <f>VLOOKUP(Prioritization!H126,'Subdecision matrices'!$B$12:$C$19,2,TRUE)</f>
        <v>0</v>
      </c>
      <c r="H235" s="30">
        <f>VLOOKUP(Prioritization!H126,'Subdecision matrices'!$B$12:$D$19,3,TRUE)</f>
        <v>0</v>
      </c>
      <c r="I235" s="30">
        <f>VLOOKUP(Prioritization!H126,'Subdecision matrices'!$B$12:$E$19,4,TRUE)</f>
        <v>0</v>
      </c>
      <c r="J235" s="30">
        <f>VLOOKUP(Prioritization!H126,'Subdecision matrices'!$B$12:$F$19,5,TRUE)</f>
        <v>0</v>
      </c>
      <c r="K235" s="30">
        <f>VLOOKUP(Prioritization!H126,'Subdecision matrices'!$B$12:$G$19,6,TRUE)</f>
        <v>0</v>
      </c>
      <c r="L235" s="2">
        <f>_xlfn.IFERROR(INDEX('Subdecision matrices'!$C$23:$G$27,MATCH(Prioritization!I126,'Subdecision matrices'!$B$23:$B$27,0),MATCH('CalcEng 2'!$L$6,'Subdecision matrices'!$C$22:$G$22,0)),0)</f>
        <v>0</v>
      </c>
      <c r="M235" s="2">
        <f>_xlfn.IFERROR(INDEX('Subdecision matrices'!$C$23:$G$27,MATCH(Prioritization!I126,'Subdecision matrices'!$B$23:$B$27,0),MATCH('CalcEng 2'!$M$6,'Subdecision matrices'!$C$30:$G$30,0)),0)</f>
        <v>0</v>
      </c>
      <c r="N235" s="2">
        <f>_xlfn.IFERROR(INDEX('Subdecision matrices'!$C$23:$G$27,MATCH(Prioritization!I126,'Subdecision matrices'!$B$23:$B$27,0),MATCH('CalcEng 2'!$N$6,'Subdecision matrices'!$C$22:$G$22,0)),0)</f>
        <v>0</v>
      </c>
      <c r="O235" s="2">
        <f>_xlfn.IFERROR(INDEX('Subdecision matrices'!$C$23:$G$27,MATCH(Prioritization!I126,'Subdecision matrices'!$B$23:$B$27,0),MATCH('CalcEng 2'!$O$6,'Subdecision matrices'!$C$22:$G$22,0)),0)</f>
        <v>0</v>
      </c>
      <c r="P235" s="2">
        <f>_xlfn.IFERROR(INDEX('Subdecision matrices'!$C$23:$G$27,MATCH(Prioritization!I126,'Subdecision matrices'!$B$23:$B$27,0),MATCH('CalcEng 2'!$P$6,'Subdecision matrices'!$C$22:$G$22,0)),0)</f>
        <v>0</v>
      </c>
      <c r="Q235" s="2">
        <f>_xlfn.IFERROR(INDEX('Subdecision matrices'!$C$31:$G$33,MATCH(Prioritization!J126,'Subdecision matrices'!$B$31:$B$33,0),MATCH('CalcEng 2'!$Q$6,'Subdecision matrices'!$C$30:$G$30,0)),0)</f>
        <v>0</v>
      </c>
      <c r="R235" s="2">
        <f>_xlfn.IFERROR(INDEX('Subdecision matrices'!$C$31:$G$33,MATCH(Prioritization!J126,'Subdecision matrices'!$B$31:$B$33,0),MATCH('CalcEng 2'!$R$6,'Subdecision matrices'!$C$30:$G$30,0)),0)</f>
        <v>0</v>
      </c>
      <c r="S235" s="2">
        <f>_xlfn.IFERROR(INDEX('Subdecision matrices'!$C$31:$G$33,MATCH(Prioritization!J126,'Subdecision matrices'!$B$31:$B$33,0),MATCH('CalcEng 2'!$S$6,'Subdecision matrices'!$C$30:$G$30,0)),0)</f>
        <v>0</v>
      </c>
      <c r="T235" s="2">
        <f>_xlfn.IFERROR(INDEX('Subdecision matrices'!$C$31:$G$33,MATCH(Prioritization!J126,'Subdecision matrices'!$B$31:$B$33,0),MATCH('CalcEng 2'!$T$6,'Subdecision matrices'!$C$30:$G$30,0)),0)</f>
        <v>0</v>
      </c>
      <c r="U235" s="2">
        <f>_xlfn.IFERROR(INDEX('Subdecision matrices'!$C$31:$G$33,MATCH(Prioritization!J126,'Subdecision matrices'!$B$31:$B$33,0),MATCH('CalcEng 2'!$U$6,'Subdecision matrices'!$C$30:$G$30,0)),0)</f>
        <v>0</v>
      </c>
      <c r="V235" s="2">
        <f>_xlfn.IFERROR(VLOOKUP(Prioritization!K126,'Subdecision matrices'!$A$37:$C$41,3,TRUE),0)</f>
        <v>0</v>
      </c>
      <c r="W235" s="2">
        <f>_xlfn.IFERROR(VLOOKUP(Prioritization!K126,'Subdecision matrices'!$A$37:$D$41,4),0)</f>
        <v>0</v>
      </c>
      <c r="X235" s="2">
        <f>_xlfn.IFERROR(VLOOKUP(Prioritization!K126,'Subdecision matrices'!$A$37:$E$41,5),0)</f>
        <v>0</v>
      </c>
      <c r="Y235" s="2">
        <f>_xlfn.IFERROR(VLOOKUP(Prioritization!K126,'Subdecision matrices'!$A$37:$F$41,6),0)</f>
        <v>0</v>
      </c>
      <c r="Z235" s="2">
        <f>_xlfn.IFERROR(VLOOKUP(Prioritization!K126,'Subdecision matrices'!$A$37:$G$41,7),0)</f>
        <v>0</v>
      </c>
      <c r="AA235" s="2">
        <f>_xlfn.IFERROR(INDEX('Subdecision matrices'!$K$8:$O$11,MATCH(Prioritization!L126,'Subdecision matrices'!$J$8:$J$11,0),MATCH('CalcEng 2'!$AA$6,'Subdecision matrices'!$K$7:$O$7,0)),0)</f>
        <v>0</v>
      </c>
      <c r="AB235" s="2">
        <f>_xlfn.IFERROR(INDEX('Subdecision matrices'!$K$8:$O$11,MATCH(Prioritization!L126,'Subdecision matrices'!$J$8:$J$11,0),MATCH('CalcEng 2'!$AB$6,'Subdecision matrices'!$K$7:$O$7,0)),0)</f>
        <v>0</v>
      </c>
      <c r="AC235" s="2">
        <f>_xlfn.IFERROR(INDEX('Subdecision matrices'!$K$8:$O$11,MATCH(Prioritization!L126,'Subdecision matrices'!$J$8:$J$11,0),MATCH('CalcEng 2'!$AC$6,'Subdecision matrices'!$K$7:$O$7,0)),0)</f>
        <v>0</v>
      </c>
      <c r="AD235" s="2">
        <f>_xlfn.IFERROR(INDEX('Subdecision matrices'!$K$8:$O$11,MATCH(Prioritization!L126,'Subdecision matrices'!$J$8:$J$11,0),MATCH('CalcEng 2'!$AD$6,'Subdecision matrices'!$K$7:$O$7,0)),0)</f>
        <v>0</v>
      </c>
      <c r="AE235" s="2">
        <f>_xlfn.IFERROR(INDEX('Subdecision matrices'!$K$8:$O$11,MATCH(Prioritization!L126,'Subdecision matrices'!$J$8:$J$11,0),MATCH('CalcEng 2'!$AE$6,'Subdecision matrices'!$K$7:$O$7,0)),0)</f>
        <v>0</v>
      </c>
      <c r="AF235" s="2">
        <f>_xlfn.IFERROR(VLOOKUP(Prioritization!M126,'Subdecision matrices'!$I$15:$K$17,3,TRUE),0)</f>
        <v>0</v>
      </c>
      <c r="AG235" s="2">
        <f>_xlfn.IFERROR(VLOOKUP(Prioritization!M126,'Subdecision matrices'!$I$15:$L$17,4,TRUE),0)</f>
        <v>0</v>
      </c>
      <c r="AH235" s="2">
        <f>_xlfn.IFERROR(VLOOKUP(Prioritization!M126,'Subdecision matrices'!$I$15:$M$17,5,TRUE),0)</f>
        <v>0</v>
      </c>
      <c r="AI235" s="2">
        <f>_xlfn.IFERROR(VLOOKUP(Prioritization!M126,'Subdecision matrices'!$I$15:$N$17,6,TRUE),0)</f>
        <v>0</v>
      </c>
      <c r="AJ235" s="2">
        <f>_xlfn.IFERROR(VLOOKUP(Prioritization!M126,'Subdecision matrices'!$I$15:$O$17,7,TRUE),0)</f>
        <v>0</v>
      </c>
      <c r="AK235" s="2">
        <f>_xlfn.IFERROR(INDEX('Subdecision matrices'!$K$22:$O$24,MATCH(Prioritization!N126,'Subdecision matrices'!$J$22:$J$24,0),MATCH($AK$6,'Subdecision matrices'!$K$21:$O$21,0)),0)</f>
        <v>0</v>
      </c>
      <c r="AL235" s="2">
        <f>_xlfn.IFERROR(INDEX('Subdecision matrices'!$K$22:$O$24,MATCH(Prioritization!N126,'Subdecision matrices'!$J$22:$J$24,0),MATCH($AL$6,'Subdecision matrices'!$K$21:$O$21,0)),0)</f>
        <v>0</v>
      </c>
      <c r="AM235" s="2">
        <f>_xlfn.IFERROR(INDEX('Subdecision matrices'!$K$22:$O$24,MATCH(Prioritization!N126,'Subdecision matrices'!$J$22:$J$24,0),MATCH($AM$6,'Subdecision matrices'!$K$21:$O$21,0)),0)</f>
        <v>0</v>
      </c>
      <c r="AN235" s="2">
        <f>_xlfn.IFERROR(INDEX('Subdecision matrices'!$K$22:$O$24,MATCH(Prioritization!N126,'Subdecision matrices'!$J$22:$J$24,0),MATCH($AN$6,'Subdecision matrices'!$K$21:$O$21,0)),0)</f>
        <v>0</v>
      </c>
      <c r="AO235" s="2">
        <f>_xlfn.IFERROR(INDEX('Subdecision matrices'!$K$22:$O$24,MATCH(Prioritization!N126,'Subdecision matrices'!$J$22:$J$24,0),MATCH($AO$6,'Subdecision matrices'!$K$21:$O$21,0)),0)</f>
        <v>0</v>
      </c>
      <c r="AP235" s="2">
        <f>_xlfn.IFERROR(INDEX('Subdecision matrices'!$K$27:$O$30,MATCH(Prioritization!O126,'Subdecision matrices'!$J$27:$J$30,0),MATCH('CalcEng 2'!$AP$6,'Subdecision matrices'!$K$27:$O$27,0)),0)</f>
        <v>0</v>
      </c>
      <c r="AQ235" s="2">
        <f>_xlfn.IFERROR(INDEX('Subdecision matrices'!$K$27:$O$30,MATCH(Prioritization!O126,'Subdecision matrices'!$J$27:$J$30,0),MATCH('CalcEng 2'!$AQ$6,'Subdecision matrices'!$K$27:$O$27,0)),0)</f>
        <v>0</v>
      </c>
      <c r="AR235" s="2">
        <f>_xlfn.IFERROR(INDEX('Subdecision matrices'!$K$27:$O$30,MATCH(Prioritization!O126,'Subdecision matrices'!$J$27:$J$30,0),MATCH('CalcEng 2'!$AR$6,'Subdecision matrices'!$K$27:$O$27,0)),0)</f>
        <v>0</v>
      </c>
      <c r="AS235" s="2">
        <f>_xlfn.IFERROR(INDEX('Subdecision matrices'!$K$27:$O$30,MATCH(Prioritization!O126,'Subdecision matrices'!$J$27:$J$30,0),MATCH('CalcEng 2'!$AS$6,'Subdecision matrices'!$K$27:$O$27,0)),0)</f>
        <v>0</v>
      </c>
      <c r="AT235" s="2">
        <f>_xlfn.IFERROR(INDEX('Subdecision matrices'!$K$27:$O$30,MATCH(Prioritization!O126,'Subdecision matrices'!$J$27:$J$30,0),MATCH('CalcEng 2'!$AT$6,'Subdecision matrices'!$K$27:$O$27,0)),0)</f>
        <v>0</v>
      </c>
      <c r="AU235" s="2">
        <f>_xlfn.IFERROR(INDEX('Subdecision matrices'!$K$34:$O$36,MATCH(Prioritization!P126,'Subdecision matrices'!$J$34:$J$36,0),MATCH('CalcEng 2'!$AU$6,'Subdecision matrices'!$K$33:$O$33,0)),0)</f>
        <v>0</v>
      </c>
      <c r="AV235" s="2">
        <f>_xlfn.IFERROR(INDEX('Subdecision matrices'!$K$34:$O$36,MATCH(Prioritization!P126,'Subdecision matrices'!$J$34:$J$36,0),MATCH('CalcEng 2'!$AV$6,'Subdecision matrices'!$K$33:$O$33,0)),0)</f>
        <v>0</v>
      </c>
      <c r="AW235" s="2">
        <f>_xlfn.IFERROR(INDEX('Subdecision matrices'!$K$34:$O$36,MATCH(Prioritization!P126,'Subdecision matrices'!$J$34:$J$36,0),MATCH('CalcEng 2'!$AW$6,'Subdecision matrices'!$K$33:$O$33,0)),0)</f>
        <v>0</v>
      </c>
      <c r="AX235" s="2">
        <f>_xlfn.IFERROR(INDEX('Subdecision matrices'!$K$34:$O$36,MATCH(Prioritization!P126,'Subdecision matrices'!$J$34:$J$36,0),MATCH('CalcEng 2'!$AX$6,'Subdecision matrices'!$K$33:$O$33,0)),0)</f>
        <v>0</v>
      </c>
      <c r="AY235" s="2">
        <f>_xlfn.IFERROR(INDEX('Subdecision matrices'!$K$34:$O$36,MATCH(Prioritization!P126,'Subdecision matrices'!$J$34:$J$36,0),MATCH('CalcEng 2'!$AY$6,'Subdecision matrices'!$K$33:$O$33,0)),0)</f>
        <v>0</v>
      </c>
      <c r="AZ235" s="2"/>
      <c r="BA235" s="2"/>
      <c r="BB235" s="110">
        <f>((B235*B236)+(G235*G236)+(L235*L236)+(Q235*Q236)+(V235*V236)+(AA235*AA236)+(AF236*AF235)+(AK235*AK236)+(AP235*AP236)+(AU235*AU236))*10</f>
        <v>0</v>
      </c>
      <c r="BC235" s="110">
        <f aca="true" t="shared" si="597" ref="BC235">((C235*C236)+(H235*H236)+(M235*M236)+(R235*R236)+(W235*W236)+(AB235*AB236)+(AG236*AG235)+(AL235*AL236)+(AQ235*AQ236)+(AV235*AV236))*10</f>
        <v>0</v>
      </c>
      <c r="BD235" s="110">
        <f aca="true" t="shared" si="598" ref="BD235">((D235*D236)+(I235*I236)+(N235*N236)+(S235*S236)+(X235*X236)+(AC235*AC236)+(AH236*AH235)+(AM235*AM236)+(AR235*AR236)+(AW235*AW236))*10</f>
        <v>0</v>
      </c>
      <c r="BE235" s="110">
        <f aca="true" t="shared" si="599" ref="BE235">((E235*E236)+(J235*J236)+(O235*O236)+(T235*T236)+(Y235*Y236)+(AD235*AD236)+(AI236*AI235)+(AN235*AN236)+(AS235*AS236)+(AX235*AX236))*10</f>
        <v>0</v>
      </c>
      <c r="BF235" s="110">
        <f aca="true" t="shared" si="600" ref="BF235">((F235*F236)+(K235*K236)+(P235*P236)+(U235*U236)+(Z235*Z236)+(AE235*AE236)+(AJ236*AJ235)+(AO235*AO236)+(AT235*AT236)+(AY235*AY236))*10</f>
        <v>0</v>
      </c>
    </row>
    <row r="236" spans="1:58" ht="15.75" thickBot="1">
      <c r="A236" s="94"/>
      <c r="B236" s="5">
        <f>'Subdecision matrices'!$S$12</f>
        <v>0.1</v>
      </c>
      <c r="C236" s="5">
        <f>'Subdecision matrices'!$S$13</f>
        <v>0.1</v>
      </c>
      <c r="D236" s="5">
        <f>'Subdecision matrices'!$S$14</f>
        <v>0.1</v>
      </c>
      <c r="E236" s="5">
        <f>'Subdecision matrices'!$S$15</f>
        <v>0.1</v>
      </c>
      <c r="F236" s="5">
        <f>'Subdecision matrices'!$S$16</f>
        <v>0.1</v>
      </c>
      <c r="G236" s="5">
        <f>'Subdecision matrices'!$T$12</f>
        <v>0.1</v>
      </c>
      <c r="H236" s="5">
        <f>'Subdecision matrices'!$T$13</f>
        <v>0.1</v>
      </c>
      <c r="I236" s="5">
        <f>'Subdecision matrices'!$T$14</f>
        <v>0.1</v>
      </c>
      <c r="J236" s="5">
        <f>'Subdecision matrices'!$T$15</f>
        <v>0.1</v>
      </c>
      <c r="K236" s="5">
        <f>'Subdecision matrices'!$T$16</f>
        <v>0.1</v>
      </c>
      <c r="L236" s="5">
        <f>'Subdecision matrices'!$U$12</f>
        <v>0.05</v>
      </c>
      <c r="M236" s="5">
        <f>'Subdecision matrices'!$U$13</f>
        <v>0.05</v>
      </c>
      <c r="N236" s="5">
        <f>'Subdecision matrices'!$U$14</f>
        <v>0.05</v>
      </c>
      <c r="O236" s="5">
        <f>'Subdecision matrices'!$U$15</f>
        <v>0.05</v>
      </c>
      <c r="P236" s="5">
        <f>'Subdecision matrices'!$U$16</f>
        <v>0.05</v>
      </c>
      <c r="Q236" s="5">
        <f>'Subdecision matrices'!$V$12</f>
        <v>0.1</v>
      </c>
      <c r="R236" s="5">
        <f>'Subdecision matrices'!$V$13</f>
        <v>0.1</v>
      </c>
      <c r="S236" s="5">
        <f>'Subdecision matrices'!$V$14</f>
        <v>0.1</v>
      </c>
      <c r="T236" s="5">
        <f>'Subdecision matrices'!$V$15</f>
        <v>0.1</v>
      </c>
      <c r="U236" s="5">
        <f>'Subdecision matrices'!$V$16</f>
        <v>0.1</v>
      </c>
      <c r="V236" s="5">
        <f>'Subdecision matrices'!$W$12</f>
        <v>0.1</v>
      </c>
      <c r="W236" s="5">
        <f>'Subdecision matrices'!$W$13</f>
        <v>0.1</v>
      </c>
      <c r="X236" s="5">
        <f>'Subdecision matrices'!$W$14</f>
        <v>0.1</v>
      </c>
      <c r="Y236" s="5">
        <f>'Subdecision matrices'!$W$15</f>
        <v>0.1</v>
      </c>
      <c r="Z236" s="5">
        <f>'Subdecision matrices'!$W$16</f>
        <v>0.1</v>
      </c>
      <c r="AA236" s="5">
        <f>'Subdecision matrices'!$X$12</f>
        <v>0.05</v>
      </c>
      <c r="AB236" s="5">
        <f>'Subdecision matrices'!$X$13</f>
        <v>0.1</v>
      </c>
      <c r="AC236" s="5">
        <f>'Subdecision matrices'!$X$14</f>
        <v>0.1</v>
      </c>
      <c r="AD236" s="5">
        <f>'Subdecision matrices'!$X$15</f>
        <v>0.1</v>
      </c>
      <c r="AE236" s="5">
        <f>'Subdecision matrices'!$X$16</f>
        <v>0.1</v>
      </c>
      <c r="AF236" s="5">
        <f>'Subdecision matrices'!$Y$12</f>
        <v>0.1</v>
      </c>
      <c r="AG236" s="5">
        <f>'Subdecision matrices'!$Y$13</f>
        <v>0.1</v>
      </c>
      <c r="AH236" s="5">
        <f>'Subdecision matrices'!$Y$14</f>
        <v>0.1</v>
      </c>
      <c r="AI236" s="5">
        <f>'Subdecision matrices'!$Y$15</f>
        <v>0.05</v>
      </c>
      <c r="AJ236" s="5">
        <f>'Subdecision matrices'!$Y$16</f>
        <v>0.05</v>
      </c>
      <c r="AK236" s="5">
        <f>'Subdecision matrices'!$Z$12</f>
        <v>0.15</v>
      </c>
      <c r="AL236" s="5">
        <f>'Subdecision matrices'!$Z$13</f>
        <v>0.15</v>
      </c>
      <c r="AM236" s="5">
        <f>'Subdecision matrices'!$Z$14</f>
        <v>0.15</v>
      </c>
      <c r="AN236" s="5">
        <f>'Subdecision matrices'!$Z$15</f>
        <v>0.15</v>
      </c>
      <c r="AO236" s="5">
        <f>'Subdecision matrices'!$Z$16</f>
        <v>0.15</v>
      </c>
      <c r="AP236" s="5">
        <f>'Subdecision matrices'!$AA$12</f>
        <v>0.1</v>
      </c>
      <c r="AQ236" s="5">
        <f>'Subdecision matrices'!$AA$13</f>
        <v>0.1</v>
      </c>
      <c r="AR236" s="5">
        <f>'Subdecision matrices'!$AA$14</f>
        <v>0.1</v>
      </c>
      <c r="AS236" s="5">
        <f>'Subdecision matrices'!$AA$15</f>
        <v>0.1</v>
      </c>
      <c r="AT236" s="5">
        <f>'Subdecision matrices'!$AA$16</f>
        <v>0.15</v>
      </c>
      <c r="AU236" s="5">
        <f>'Subdecision matrices'!$AB$12</f>
        <v>0.15</v>
      </c>
      <c r="AV236" s="5">
        <f>'Subdecision matrices'!$AB$13</f>
        <v>0.1</v>
      </c>
      <c r="AW236" s="5">
        <f>'Subdecision matrices'!$AB$14</f>
        <v>0.1</v>
      </c>
      <c r="AX236" s="5">
        <f>'Subdecision matrices'!$AB$15</f>
        <v>0.15</v>
      </c>
      <c r="AY236" s="5">
        <f>'Subdecision matrices'!$AB$16</f>
        <v>0.1</v>
      </c>
      <c r="AZ236" s="3">
        <f aca="true" t="shared" si="601" ref="AZ236">SUM(L236:AY236)</f>
        <v>4</v>
      </c>
      <c r="BA236" s="3"/>
      <c r="BB236" s="114"/>
      <c r="BC236" s="114"/>
      <c r="BD236" s="114"/>
      <c r="BE236" s="114"/>
      <c r="BF236" s="114"/>
    </row>
    <row r="237" spans="1:58" ht="15">
      <c r="A237" s="94">
        <v>116</v>
      </c>
      <c r="B237" s="30">
        <f>_xlfn.IFERROR(VLOOKUP(Prioritization!G127,'Subdecision matrices'!$B$7:$C$8,2,TRUE),0)</f>
        <v>0</v>
      </c>
      <c r="C237" s="30">
        <f>_xlfn.IFERROR(VLOOKUP(Prioritization!G127,'Subdecision matrices'!$B$7:$D$8,3,TRUE),0)</f>
        <v>0</v>
      </c>
      <c r="D237" s="30">
        <f>_xlfn.IFERROR(VLOOKUP(Prioritization!G127,'Subdecision matrices'!$B$7:$E$8,4,TRUE),0)</f>
        <v>0</v>
      </c>
      <c r="E237" s="30">
        <f>_xlfn.IFERROR(VLOOKUP(Prioritization!G127,'Subdecision matrices'!$B$7:$F$8,5,TRUE),0)</f>
        <v>0</v>
      </c>
      <c r="F237" s="30">
        <f>_xlfn.IFERROR(VLOOKUP(Prioritization!G127,'Subdecision matrices'!$B$7:$G$8,6,TRUE),0)</f>
        <v>0</v>
      </c>
      <c r="G237" s="30">
        <f>VLOOKUP(Prioritization!H127,'Subdecision matrices'!$B$12:$C$19,2,TRUE)</f>
        <v>0</v>
      </c>
      <c r="H237" s="30">
        <f>VLOOKUP(Prioritization!H127,'Subdecision matrices'!$B$12:$D$19,3,TRUE)</f>
        <v>0</v>
      </c>
      <c r="I237" s="30">
        <f>VLOOKUP(Prioritization!H127,'Subdecision matrices'!$B$12:$E$19,4,TRUE)</f>
        <v>0</v>
      </c>
      <c r="J237" s="30">
        <f>VLOOKUP(Prioritization!H127,'Subdecision matrices'!$B$12:$F$19,5,TRUE)</f>
        <v>0</v>
      </c>
      <c r="K237" s="30">
        <f>VLOOKUP(Prioritization!H127,'Subdecision matrices'!$B$12:$G$19,6,TRUE)</f>
        <v>0</v>
      </c>
      <c r="L237" s="2">
        <f>_xlfn.IFERROR(INDEX('Subdecision matrices'!$C$23:$G$27,MATCH(Prioritization!I127,'Subdecision matrices'!$B$23:$B$27,0),MATCH('CalcEng 2'!$L$6,'Subdecision matrices'!$C$22:$G$22,0)),0)</f>
        <v>0</v>
      </c>
      <c r="M237" s="2">
        <f>_xlfn.IFERROR(INDEX('Subdecision matrices'!$C$23:$G$27,MATCH(Prioritization!I127,'Subdecision matrices'!$B$23:$B$27,0),MATCH('CalcEng 2'!$M$6,'Subdecision matrices'!$C$30:$G$30,0)),0)</f>
        <v>0</v>
      </c>
      <c r="N237" s="2">
        <f>_xlfn.IFERROR(INDEX('Subdecision matrices'!$C$23:$G$27,MATCH(Prioritization!I127,'Subdecision matrices'!$B$23:$B$27,0),MATCH('CalcEng 2'!$N$6,'Subdecision matrices'!$C$22:$G$22,0)),0)</f>
        <v>0</v>
      </c>
      <c r="O237" s="2">
        <f>_xlfn.IFERROR(INDEX('Subdecision matrices'!$C$23:$G$27,MATCH(Prioritization!I127,'Subdecision matrices'!$B$23:$B$27,0),MATCH('CalcEng 2'!$O$6,'Subdecision matrices'!$C$22:$G$22,0)),0)</f>
        <v>0</v>
      </c>
      <c r="P237" s="2">
        <f>_xlfn.IFERROR(INDEX('Subdecision matrices'!$C$23:$G$27,MATCH(Prioritization!I127,'Subdecision matrices'!$B$23:$B$27,0),MATCH('CalcEng 2'!$P$6,'Subdecision matrices'!$C$22:$G$22,0)),0)</f>
        <v>0</v>
      </c>
      <c r="Q237" s="2">
        <f>_xlfn.IFERROR(INDEX('Subdecision matrices'!$C$31:$G$33,MATCH(Prioritization!J127,'Subdecision matrices'!$B$31:$B$33,0),MATCH('CalcEng 2'!$Q$6,'Subdecision matrices'!$C$30:$G$30,0)),0)</f>
        <v>0</v>
      </c>
      <c r="R237" s="2">
        <f>_xlfn.IFERROR(INDEX('Subdecision matrices'!$C$31:$G$33,MATCH(Prioritization!J127,'Subdecision matrices'!$B$31:$B$33,0),MATCH('CalcEng 2'!$R$6,'Subdecision matrices'!$C$30:$G$30,0)),0)</f>
        <v>0</v>
      </c>
      <c r="S237" s="2">
        <f>_xlfn.IFERROR(INDEX('Subdecision matrices'!$C$31:$G$33,MATCH(Prioritization!J127,'Subdecision matrices'!$B$31:$B$33,0),MATCH('CalcEng 2'!$S$6,'Subdecision matrices'!$C$30:$G$30,0)),0)</f>
        <v>0</v>
      </c>
      <c r="T237" s="2">
        <f>_xlfn.IFERROR(INDEX('Subdecision matrices'!$C$31:$G$33,MATCH(Prioritization!J127,'Subdecision matrices'!$B$31:$B$33,0),MATCH('CalcEng 2'!$T$6,'Subdecision matrices'!$C$30:$G$30,0)),0)</f>
        <v>0</v>
      </c>
      <c r="U237" s="2">
        <f>_xlfn.IFERROR(INDEX('Subdecision matrices'!$C$31:$G$33,MATCH(Prioritization!J127,'Subdecision matrices'!$B$31:$B$33,0),MATCH('CalcEng 2'!$U$6,'Subdecision matrices'!$C$30:$G$30,0)),0)</f>
        <v>0</v>
      </c>
      <c r="V237" s="2">
        <f>_xlfn.IFERROR(VLOOKUP(Prioritization!K127,'Subdecision matrices'!$A$37:$C$41,3,TRUE),0)</f>
        <v>0</v>
      </c>
      <c r="W237" s="2">
        <f>_xlfn.IFERROR(VLOOKUP(Prioritization!K127,'Subdecision matrices'!$A$37:$D$41,4),0)</f>
        <v>0</v>
      </c>
      <c r="X237" s="2">
        <f>_xlfn.IFERROR(VLOOKUP(Prioritization!K127,'Subdecision matrices'!$A$37:$E$41,5),0)</f>
        <v>0</v>
      </c>
      <c r="Y237" s="2">
        <f>_xlfn.IFERROR(VLOOKUP(Prioritization!K127,'Subdecision matrices'!$A$37:$F$41,6),0)</f>
        <v>0</v>
      </c>
      <c r="Z237" s="2">
        <f>_xlfn.IFERROR(VLOOKUP(Prioritization!K127,'Subdecision matrices'!$A$37:$G$41,7),0)</f>
        <v>0</v>
      </c>
      <c r="AA237" s="2">
        <f>_xlfn.IFERROR(INDEX('Subdecision matrices'!$K$8:$O$11,MATCH(Prioritization!L127,'Subdecision matrices'!$J$8:$J$11,0),MATCH('CalcEng 2'!$AA$6,'Subdecision matrices'!$K$7:$O$7,0)),0)</f>
        <v>0</v>
      </c>
      <c r="AB237" s="2">
        <f>_xlfn.IFERROR(INDEX('Subdecision matrices'!$K$8:$O$11,MATCH(Prioritization!L127,'Subdecision matrices'!$J$8:$J$11,0),MATCH('CalcEng 2'!$AB$6,'Subdecision matrices'!$K$7:$O$7,0)),0)</f>
        <v>0</v>
      </c>
      <c r="AC237" s="2">
        <f>_xlfn.IFERROR(INDEX('Subdecision matrices'!$K$8:$O$11,MATCH(Prioritization!L127,'Subdecision matrices'!$J$8:$J$11,0),MATCH('CalcEng 2'!$AC$6,'Subdecision matrices'!$K$7:$O$7,0)),0)</f>
        <v>0</v>
      </c>
      <c r="AD237" s="2">
        <f>_xlfn.IFERROR(INDEX('Subdecision matrices'!$K$8:$O$11,MATCH(Prioritization!L127,'Subdecision matrices'!$J$8:$J$11,0),MATCH('CalcEng 2'!$AD$6,'Subdecision matrices'!$K$7:$O$7,0)),0)</f>
        <v>0</v>
      </c>
      <c r="AE237" s="2">
        <f>_xlfn.IFERROR(INDEX('Subdecision matrices'!$K$8:$O$11,MATCH(Prioritization!L127,'Subdecision matrices'!$J$8:$J$11,0),MATCH('CalcEng 2'!$AE$6,'Subdecision matrices'!$K$7:$O$7,0)),0)</f>
        <v>0</v>
      </c>
      <c r="AF237" s="2">
        <f>_xlfn.IFERROR(VLOOKUP(Prioritization!M127,'Subdecision matrices'!$I$15:$K$17,3,TRUE),0)</f>
        <v>0</v>
      </c>
      <c r="AG237" s="2">
        <f>_xlfn.IFERROR(VLOOKUP(Prioritization!M127,'Subdecision matrices'!$I$15:$L$17,4,TRUE),0)</f>
        <v>0</v>
      </c>
      <c r="AH237" s="2">
        <f>_xlfn.IFERROR(VLOOKUP(Prioritization!M127,'Subdecision matrices'!$I$15:$M$17,5,TRUE),0)</f>
        <v>0</v>
      </c>
      <c r="AI237" s="2">
        <f>_xlfn.IFERROR(VLOOKUP(Prioritization!M127,'Subdecision matrices'!$I$15:$N$17,6,TRUE),0)</f>
        <v>0</v>
      </c>
      <c r="AJ237" s="2">
        <f>_xlfn.IFERROR(VLOOKUP(Prioritization!M127,'Subdecision matrices'!$I$15:$O$17,7,TRUE),0)</f>
        <v>0</v>
      </c>
      <c r="AK237" s="2">
        <f>_xlfn.IFERROR(INDEX('Subdecision matrices'!$K$22:$O$24,MATCH(Prioritization!N127,'Subdecision matrices'!$J$22:$J$24,0),MATCH($AK$6,'Subdecision matrices'!$K$21:$O$21,0)),0)</f>
        <v>0</v>
      </c>
      <c r="AL237" s="2">
        <f>_xlfn.IFERROR(INDEX('Subdecision matrices'!$K$22:$O$24,MATCH(Prioritization!N127,'Subdecision matrices'!$J$22:$J$24,0),MATCH($AL$6,'Subdecision matrices'!$K$21:$O$21,0)),0)</f>
        <v>0</v>
      </c>
      <c r="AM237" s="2">
        <f>_xlfn.IFERROR(INDEX('Subdecision matrices'!$K$22:$O$24,MATCH(Prioritization!N127,'Subdecision matrices'!$J$22:$J$24,0),MATCH($AM$6,'Subdecision matrices'!$K$21:$O$21,0)),0)</f>
        <v>0</v>
      </c>
      <c r="AN237" s="2">
        <f>_xlfn.IFERROR(INDEX('Subdecision matrices'!$K$22:$O$24,MATCH(Prioritization!N127,'Subdecision matrices'!$J$22:$J$24,0),MATCH($AN$6,'Subdecision matrices'!$K$21:$O$21,0)),0)</f>
        <v>0</v>
      </c>
      <c r="AO237" s="2">
        <f>_xlfn.IFERROR(INDEX('Subdecision matrices'!$K$22:$O$24,MATCH(Prioritization!N127,'Subdecision matrices'!$J$22:$J$24,0),MATCH($AO$6,'Subdecision matrices'!$K$21:$O$21,0)),0)</f>
        <v>0</v>
      </c>
      <c r="AP237" s="2">
        <f>_xlfn.IFERROR(INDEX('Subdecision matrices'!$K$27:$O$30,MATCH(Prioritization!O127,'Subdecision matrices'!$J$27:$J$30,0),MATCH('CalcEng 2'!$AP$6,'Subdecision matrices'!$K$27:$O$27,0)),0)</f>
        <v>0</v>
      </c>
      <c r="AQ237" s="2">
        <f>_xlfn.IFERROR(INDEX('Subdecision matrices'!$K$27:$O$30,MATCH(Prioritization!O127,'Subdecision matrices'!$J$27:$J$30,0),MATCH('CalcEng 2'!$AQ$6,'Subdecision matrices'!$K$27:$O$27,0)),0)</f>
        <v>0</v>
      </c>
      <c r="AR237" s="2">
        <f>_xlfn.IFERROR(INDEX('Subdecision matrices'!$K$27:$O$30,MATCH(Prioritization!O127,'Subdecision matrices'!$J$27:$J$30,0),MATCH('CalcEng 2'!$AR$6,'Subdecision matrices'!$K$27:$O$27,0)),0)</f>
        <v>0</v>
      </c>
      <c r="AS237" s="2">
        <f>_xlfn.IFERROR(INDEX('Subdecision matrices'!$K$27:$O$30,MATCH(Prioritization!O127,'Subdecision matrices'!$J$27:$J$30,0),MATCH('CalcEng 2'!$AS$6,'Subdecision matrices'!$K$27:$O$27,0)),0)</f>
        <v>0</v>
      </c>
      <c r="AT237" s="2">
        <f>_xlfn.IFERROR(INDEX('Subdecision matrices'!$K$27:$O$30,MATCH(Prioritization!O127,'Subdecision matrices'!$J$27:$J$30,0),MATCH('CalcEng 2'!$AT$6,'Subdecision matrices'!$K$27:$O$27,0)),0)</f>
        <v>0</v>
      </c>
      <c r="AU237" s="2">
        <f>_xlfn.IFERROR(INDEX('Subdecision matrices'!$K$34:$O$36,MATCH(Prioritization!P127,'Subdecision matrices'!$J$34:$J$36,0),MATCH('CalcEng 2'!$AU$6,'Subdecision matrices'!$K$33:$O$33,0)),0)</f>
        <v>0</v>
      </c>
      <c r="AV237" s="2">
        <f>_xlfn.IFERROR(INDEX('Subdecision matrices'!$K$34:$O$36,MATCH(Prioritization!P127,'Subdecision matrices'!$J$34:$J$36,0),MATCH('CalcEng 2'!$AV$6,'Subdecision matrices'!$K$33:$O$33,0)),0)</f>
        <v>0</v>
      </c>
      <c r="AW237" s="2">
        <f>_xlfn.IFERROR(INDEX('Subdecision matrices'!$K$34:$O$36,MATCH(Prioritization!P127,'Subdecision matrices'!$J$34:$J$36,0),MATCH('CalcEng 2'!$AW$6,'Subdecision matrices'!$K$33:$O$33,0)),0)</f>
        <v>0</v>
      </c>
      <c r="AX237" s="2">
        <f>_xlfn.IFERROR(INDEX('Subdecision matrices'!$K$34:$O$36,MATCH(Prioritization!P127,'Subdecision matrices'!$J$34:$J$36,0),MATCH('CalcEng 2'!$AX$6,'Subdecision matrices'!$K$33:$O$33,0)),0)</f>
        <v>0</v>
      </c>
      <c r="AY237" s="2">
        <f>_xlfn.IFERROR(INDEX('Subdecision matrices'!$K$34:$O$36,MATCH(Prioritization!P127,'Subdecision matrices'!$J$34:$J$36,0),MATCH('CalcEng 2'!$AY$6,'Subdecision matrices'!$K$33:$O$33,0)),0)</f>
        <v>0</v>
      </c>
      <c r="AZ237" s="2"/>
      <c r="BA237" s="2"/>
      <c r="BB237" s="110">
        <f>((B237*B238)+(G237*G238)+(L237*L238)+(Q237*Q238)+(V237*V238)+(AA237*AA238)+(AF238*AF237)+(AK237*AK238)+(AP237*AP238)+(AU237*AU238))*10</f>
        <v>0</v>
      </c>
      <c r="BC237" s="110">
        <f aca="true" t="shared" si="602" ref="BC237">((C237*C238)+(H237*H238)+(M237*M238)+(R237*R238)+(W237*W238)+(AB237*AB238)+(AG238*AG237)+(AL237*AL238)+(AQ237*AQ238)+(AV237*AV238))*10</f>
        <v>0</v>
      </c>
      <c r="BD237" s="110">
        <f aca="true" t="shared" si="603" ref="BD237">((D237*D238)+(I237*I238)+(N237*N238)+(S237*S238)+(X237*X238)+(AC237*AC238)+(AH238*AH237)+(AM237*AM238)+(AR237*AR238)+(AW237*AW238))*10</f>
        <v>0</v>
      </c>
      <c r="BE237" s="110">
        <f aca="true" t="shared" si="604" ref="BE237">((E237*E238)+(J237*J238)+(O237*O238)+(T237*T238)+(Y237*Y238)+(AD237*AD238)+(AI238*AI237)+(AN237*AN238)+(AS237*AS238)+(AX237*AX238))*10</f>
        <v>0</v>
      </c>
      <c r="BF237" s="110">
        <f aca="true" t="shared" si="605" ref="BF237">((F237*F238)+(K237*K238)+(P237*P238)+(U237*U238)+(Z237*Z238)+(AE237*AE238)+(AJ238*AJ237)+(AO237*AO238)+(AT237*AT238)+(AY237*AY238))*10</f>
        <v>0</v>
      </c>
    </row>
    <row r="238" spans="1:58" ht="15.75" thickBot="1">
      <c r="A238" s="94"/>
      <c r="B238" s="5">
        <f>'Subdecision matrices'!$S$12</f>
        <v>0.1</v>
      </c>
      <c r="C238" s="5">
        <f>'Subdecision matrices'!$S$13</f>
        <v>0.1</v>
      </c>
      <c r="D238" s="5">
        <f>'Subdecision matrices'!$S$14</f>
        <v>0.1</v>
      </c>
      <c r="E238" s="5">
        <f>'Subdecision matrices'!$S$15</f>
        <v>0.1</v>
      </c>
      <c r="F238" s="5">
        <f>'Subdecision matrices'!$S$16</f>
        <v>0.1</v>
      </c>
      <c r="G238" s="5">
        <f>'Subdecision matrices'!$T$12</f>
        <v>0.1</v>
      </c>
      <c r="H238" s="5">
        <f>'Subdecision matrices'!$T$13</f>
        <v>0.1</v>
      </c>
      <c r="I238" s="5">
        <f>'Subdecision matrices'!$T$14</f>
        <v>0.1</v>
      </c>
      <c r="J238" s="5">
        <f>'Subdecision matrices'!$T$15</f>
        <v>0.1</v>
      </c>
      <c r="K238" s="5">
        <f>'Subdecision matrices'!$T$16</f>
        <v>0.1</v>
      </c>
      <c r="L238" s="5">
        <f>'Subdecision matrices'!$U$12</f>
        <v>0.05</v>
      </c>
      <c r="M238" s="5">
        <f>'Subdecision matrices'!$U$13</f>
        <v>0.05</v>
      </c>
      <c r="N238" s="5">
        <f>'Subdecision matrices'!$U$14</f>
        <v>0.05</v>
      </c>
      <c r="O238" s="5">
        <f>'Subdecision matrices'!$U$15</f>
        <v>0.05</v>
      </c>
      <c r="P238" s="5">
        <f>'Subdecision matrices'!$U$16</f>
        <v>0.05</v>
      </c>
      <c r="Q238" s="5">
        <f>'Subdecision matrices'!$V$12</f>
        <v>0.1</v>
      </c>
      <c r="R238" s="5">
        <f>'Subdecision matrices'!$V$13</f>
        <v>0.1</v>
      </c>
      <c r="S238" s="5">
        <f>'Subdecision matrices'!$V$14</f>
        <v>0.1</v>
      </c>
      <c r="T238" s="5">
        <f>'Subdecision matrices'!$V$15</f>
        <v>0.1</v>
      </c>
      <c r="U238" s="5">
        <f>'Subdecision matrices'!$V$16</f>
        <v>0.1</v>
      </c>
      <c r="V238" s="5">
        <f>'Subdecision matrices'!$W$12</f>
        <v>0.1</v>
      </c>
      <c r="W238" s="5">
        <f>'Subdecision matrices'!$W$13</f>
        <v>0.1</v>
      </c>
      <c r="X238" s="5">
        <f>'Subdecision matrices'!$W$14</f>
        <v>0.1</v>
      </c>
      <c r="Y238" s="5">
        <f>'Subdecision matrices'!$W$15</f>
        <v>0.1</v>
      </c>
      <c r="Z238" s="5">
        <f>'Subdecision matrices'!$W$16</f>
        <v>0.1</v>
      </c>
      <c r="AA238" s="5">
        <f>'Subdecision matrices'!$X$12</f>
        <v>0.05</v>
      </c>
      <c r="AB238" s="5">
        <f>'Subdecision matrices'!$X$13</f>
        <v>0.1</v>
      </c>
      <c r="AC238" s="5">
        <f>'Subdecision matrices'!$X$14</f>
        <v>0.1</v>
      </c>
      <c r="AD238" s="5">
        <f>'Subdecision matrices'!$X$15</f>
        <v>0.1</v>
      </c>
      <c r="AE238" s="5">
        <f>'Subdecision matrices'!$X$16</f>
        <v>0.1</v>
      </c>
      <c r="AF238" s="5">
        <f>'Subdecision matrices'!$Y$12</f>
        <v>0.1</v>
      </c>
      <c r="AG238" s="5">
        <f>'Subdecision matrices'!$Y$13</f>
        <v>0.1</v>
      </c>
      <c r="AH238" s="5">
        <f>'Subdecision matrices'!$Y$14</f>
        <v>0.1</v>
      </c>
      <c r="AI238" s="5">
        <f>'Subdecision matrices'!$Y$15</f>
        <v>0.05</v>
      </c>
      <c r="AJ238" s="5">
        <f>'Subdecision matrices'!$Y$16</f>
        <v>0.05</v>
      </c>
      <c r="AK238" s="5">
        <f>'Subdecision matrices'!$Z$12</f>
        <v>0.15</v>
      </c>
      <c r="AL238" s="5">
        <f>'Subdecision matrices'!$Z$13</f>
        <v>0.15</v>
      </c>
      <c r="AM238" s="5">
        <f>'Subdecision matrices'!$Z$14</f>
        <v>0.15</v>
      </c>
      <c r="AN238" s="5">
        <f>'Subdecision matrices'!$Z$15</f>
        <v>0.15</v>
      </c>
      <c r="AO238" s="5">
        <f>'Subdecision matrices'!$Z$16</f>
        <v>0.15</v>
      </c>
      <c r="AP238" s="5">
        <f>'Subdecision matrices'!$AA$12</f>
        <v>0.1</v>
      </c>
      <c r="AQ238" s="5">
        <f>'Subdecision matrices'!$AA$13</f>
        <v>0.1</v>
      </c>
      <c r="AR238" s="5">
        <f>'Subdecision matrices'!$AA$14</f>
        <v>0.1</v>
      </c>
      <c r="AS238" s="5">
        <f>'Subdecision matrices'!$AA$15</f>
        <v>0.1</v>
      </c>
      <c r="AT238" s="5">
        <f>'Subdecision matrices'!$AA$16</f>
        <v>0.15</v>
      </c>
      <c r="AU238" s="5">
        <f>'Subdecision matrices'!$AB$12</f>
        <v>0.15</v>
      </c>
      <c r="AV238" s="5">
        <f>'Subdecision matrices'!$AB$13</f>
        <v>0.1</v>
      </c>
      <c r="AW238" s="5">
        <f>'Subdecision matrices'!$AB$14</f>
        <v>0.1</v>
      </c>
      <c r="AX238" s="5">
        <f>'Subdecision matrices'!$AB$15</f>
        <v>0.15</v>
      </c>
      <c r="AY238" s="5">
        <f>'Subdecision matrices'!$AB$16</f>
        <v>0.1</v>
      </c>
      <c r="AZ238" s="3">
        <f aca="true" t="shared" si="606" ref="AZ238">SUM(L238:AY238)</f>
        <v>4</v>
      </c>
      <c r="BA238" s="3"/>
      <c r="BB238" s="114"/>
      <c r="BC238" s="114"/>
      <c r="BD238" s="114"/>
      <c r="BE238" s="114"/>
      <c r="BF238" s="114"/>
    </row>
    <row r="239" spans="1:58" ht="15">
      <c r="A239" s="94">
        <v>117</v>
      </c>
      <c r="B239" s="30">
        <f>_xlfn.IFERROR(VLOOKUP(Prioritization!G128,'Subdecision matrices'!$B$7:$C$8,2,TRUE),0)</f>
        <v>0</v>
      </c>
      <c r="C239" s="30">
        <f>_xlfn.IFERROR(VLOOKUP(Prioritization!G128,'Subdecision matrices'!$B$7:$D$8,3,TRUE),0)</f>
        <v>0</v>
      </c>
      <c r="D239" s="30">
        <f>_xlfn.IFERROR(VLOOKUP(Prioritization!G128,'Subdecision matrices'!$B$7:$E$8,4,TRUE),0)</f>
        <v>0</v>
      </c>
      <c r="E239" s="30">
        <f>_xlfn.IFERROR(VLOOKUP(Prioritization!G128,'Subdecision matrices'!$B$7:$F$8,5,TRUE),0)</f>
        <v>0</v>
      </c>
      <c r="F239" s="30">
        <f>_xlfn.IFERROR(VLOOKUP(Prioritization!G128,'Subdecision matrices'!$B$7:$G$8,6,TRUE),0)</f>
        <v>0</v>
      </c>
      <c r="G239" s="30">
        <f>VLOOKUP(Prioritization!H128,'Subdecision matrices'!$B$12:$C$19,2,TRUE)</f>
        <v>0</v>
      </c>
      <c r="H239" s="30">
        <f>VLOOKUP(Prioritization!H128,'Subdecision matrices'!$B$12:$D$19,3,TRUE)</f>
        <v>0</v>
      </c>
      <c r="I239" s="30">
        <f>VLOOKUP(Prioritization!H128,'Subdecision matrices'!$B$12:$E$19,4,TRUE)</f>
        <v>0</v>
      </c>
      <c r="J239" s="30">
        <f>VLOOKUP(Prioritization!H128,'Subdecision matrices'!$B$12:$F$19,5,TRUE)</f>
        <v>0</v>
      </c>
      <c r="K239" s="30">
        <f>VLOOKUP(Prioritization!H128,'Subdecision matrices'!$B$12:$G$19,6,TRUE)</f>
        <v>0</v>
      </c>
      <c r="L239" s="2">
        <f>_xlfn.IFERROR(INDEX('Subdecision matrices'!$C$23:$G$27,MATCH(Prioritization!I128,'Subdecision matrices'!$B$23:$B$27,0),MATCH('CalcEng 2'!$L$6,'Subdecision matrices'!$C$22:$G$22,0)),0)</f>
        <v>0</v>
      </c>
      <c r="M239" s="2">
        <f>_xlfn.IFERROR(INDEX('Subdecision matrices'!$C$23:$G$27,MATCH(Prioritization!I128,'Subdecision matrices'!$B$23:$B$27,0),MATCH('CalcEng 2'!$M$6,'Subdecision matrices'!$C$30:$G$30,0)),0)</f>
        <v>0</v>
      </c>
      <c r="N239" s="2">
        <f>_xlfn.IFERROR(INDEX('Subdecision matrices'!$C$23:$G$27,MATCH(Prioritization!I128,'Subdecision matrices'!$B$23:$B$27,0),MATCH('CalcEng 2'!$N$6,'Subdecision matrices'!$C$22:$G$22,0)),0)</f>
        <v>0</v>
      </c>
      <c r="O239" s="2">
        <f>_xlfn.IFERROR(INDEX('Subdecision matrices'!$C$23:$G$27,MATCH(Prioritization!I128,'Subdecision matrices'!$B$23:$B$27,0),MATCH('CalcEng 2'!$O$6,'Subdecision matrices'!$C$22:$G$22,0)),0)</f>
        <v>0</v>
      </c>
      <c r="P239" s="2">
        <f>_xlfn.IFERROR(INDEX('Subdecision matrices'!$C$23:$G$27,MATCH(Prioritization!I128,'Subdecision matrices'!$B$23:$B$27,0),MATCH('CalcEng 2'!$P$6,'Subdecision matrices'!$C$22:$G$22,0)),0)</f>
        <v>0</v>
      </c>
      <c r="Q239" s="2">
        <f>_xlfn.IFERROR(INDEX('Subdecision matrices'!$C$31:$G$33,MATCH(Prioritization!J128,'Subdecision matrices'!$B$31:$B$33,0),MATCH('CalcEng 2'!$Q$6,'Subdecision matrices'!$C$30:$G$30,0)),0)</f>
        <v>0</v>
      </c>
      <c r="R239" s="2">
        <f>_xlfn.IFERROR(INDEX('Subdecision matrices'!$C$31:$G$33,MATCH(Prioritization!J128,'Subdecision matrices'!$B$31:$B$33,0),MATCH('CalcEng 2'!$R$6,'Subdecision matrices'!$C$30:$G$30,0)),0)</f>
        <v>0</v>
      </c>
      <c r="S239" s="2">
        <f>_xlfn.IFERROR(INDEX('Subdecision matrices'!$C$31:$G$33,MATCH(Prioritization!J128,'Subdecision matrices'!$B$31:$B$33,0),MATCH('CalcEng 2'!$S$6,'Subdecision matrices'!$C$30:$G$30,0)),0)</f>
        <v>0</v>
      </c>
      <c r="T239" s="2">
        <f>_xlfn.IFERROR(INDEX('Subdecision matrices'!$C$31:$G$33,MATCH(Prioritization!J128,'Subdecision matrices'!$B$31:$B$33,0),MATCH('CalcEng 2'!$T$6,'Subdecision matrices'!$C$30:$G$30,0)),0)</f>
        <v>0</v>
      </c>
      <c r="U239" s="2">
        <f>_xlfn.IFERROR(INDEX('Subdecision matrices'!$C$31:$G$33,MATCH(Prioritization!J128,'Subdecision matrices'!$B$31:$B$33,0),MATCH('CalcEng 2'!$U$6,'Subdecision matrices'!$C$30:$G$30,0)),0)</f>
        <v>0</v>
      </c>
      <c r="V239" s="2">
        <f>_xlfn.IFERROR(VLOOKUP(Prioritization!K128,'Subdecision matrices'!$A$37:$C$41,3,TRUE),0)</f>
        <v>0</v>
      </c>
      <c r="W239" s="2">
        <f>_xlfn.IFERROR(VLOOKUP(Prioritization!K128,'Subdecision matrices'!$A$37:$D$41,4),0)</f>
        <v>0</v>
      </c>
      <c r="X239" s="2">
        <f>_xlfn.IFERROR(VLOOKUP(Prioritization!K128,'Subdecision matrices'!$A$37:$E$41,5),0)</f>
        <v>0</v>
      </c>
      <c r="Y239" s="2">
        <f>_xlfn.IFERROR(VLOOKUP(Prioritization!K128,'Subdecision matrices'!$A$37:$F$41,6),0)</f>
        <v>0</v>
      </c>
      <c r="Z239" s="2">
        <f>_xlfn.IFERROR(VLOOKUP(Prioritization!K128,'Subdecision matrices'!$A$37:$G$41,7),0)</f>
        <v>0</v>
      </c>
      <c r="AA239" s="2">
        <f>_xlfn.IFERROR(INDEX('Subdecision matrices'!$K$8:$O$11,MATCH(Prioritization!L128,'Subdecision matrices'!$J$8:$J$11,0),MATCH('CalcEng 2'!$AA$6,'Subdecision matrices'!$K$7:$O$7,0)),0)</f>
        <v>0</v>
      </c>
      <c r="AB239" s="2">
        <f>_xlfn.IFERROR(INDEX('Subdecision matrices'!$K$8:$O$11,MATCH(Prioritization!L128,'Subdecision matrices'!$J$8:$J$11,0),MATCH('CalcEng 2'!$AB$6,'Subdecision matrices'!$K$7:$O$7,0)),0)</f>
        <v>0</v>
      </c>
      <c r="AC239" s="2">
        <f>_xlfn.IFERROR(INDEX('Subdecision matrices'!$K$8:$O$11,MATCH(Prioritization!L128,'Subdecision matrices'!$J$8:$J$11,0),MATCH('CalcEng 2'!$AC$6,'Subdecision matrices'!$K$7:$O$7,0)),0)</f>
        <v>0</v>
      </c>
      <c r="AD239" s="2">
        <f>_xlfn.IFERROR(INDEX('Subdecision matrices'!$K$8:$O$11,MATCH(Prioritization!L128,'Subdecision matrices'!$J$8:$J$11,0),MATCH('CalcEng 2'!$AD$6,'Subdecision matrices'!$K$7:$O$7,0)),0)</f>
        <v>0</v>
      </c>
      <c r="AE239" s="2">
        <f>_xlfn.IFERROR(INDEX('Subdecision matrices'!$K$8:$O$11,MATCH(Prioritization!L128,'Subdecision matrices'!$J$8:$J$11,0),MATCH('CalcEng 2'!$AE$6,'Subdecision matrices'!$K$7:$O$7,0)),0)</f>
        <v>0</v>
      </c>
      <c r="AF239" s="2">
        <f>_xlfn.IFERROR(VLOOKUP(Prioritization!M128,'Subdecision matrices'!$I$15:$K$17,3,TRUE),0)</f>
        <v>0</v>
      </c>
      <c r="AG239" s="2">
        <f>_xlfn.IFERROR(VLOOKUP(Prioritization!M128,'Subdecision matrices'!$I$15:$L$17,4,TRUE),0)</f>
        <v>0</v>
      </c>
      <c r="AH239" s="2">
        <f>_xlfn.IFERROR(VLOOKUP(Prioritization!M128,'Subdecision matrices'!$I$15:$M$17,5,TRUE),0)</f>
        <v>0</v>
      </c>
      <c r="AI239" s="2">
        <f>_xlfn.IFERROR(VLOOKUP(Prioritization!M128,'Subdecision matrices'!$I$15:$N$17,6,TRUE),0)</f>
        <v>0</v>
      </c>
      <c r="AJ239" s="2">
        <f>_xlfn.IFERROR(VLOOKUP(Prioritization!M128,'Subdecision matrices'!$I$15:$O$17,7,TRUE),0)</f>
        <v>0</v>
      </c>
      <c r="AK239" s="2">
        <f>_xlfn.IFERROR(INDEX('Subdecision matrices'!$K$22:$O$24,MATCH(Prioritization!N128,'Subdecision matrices'!$J$22:$J$24,0),MATCH($AK$6,'Subdecision matrices'!$K$21:$O$21,0)),0)</f>
        <v>0</v>
      </c>
      <c r="AL239" s="2">
        <f>_xlfn.IFERROR(INDEX('Subdecision matrices'!$K$22:$O$24,MATCH(Prioritization!N128,'Subdecision matrices'!$J$22:$J$24,0),MATCH($AL$6,'Subdecision matrices'!$K$21:$O$21,0)),0)</f>
        <v>0</v>
      </c>
      <c r="AM239" s="2">
        <f>_xlfn.IFERROR(INDEX('Subdecision matrices'!$K$22:$O$24,MATCH(Prioritization!N128,'Subdecision matrices'!$J$22:$J$24,0),MATCH($AM$6,'Subdecision matrices'!$K$21:$O$21,0)),0)</f>
        <v>0</v>
      </c>
      <c r="AN239" s="2">
        <f>_xlfn.IFERROR(INDEX('Subdecision matrices'!$K$22:$O$24,MATCH(Prioritization!N128,'Subdecision matrices'!$J$22:$J$24,0),MATCH($AN$6,'Subdecision matrices'!$K$21:$O$21,0)),0)</f>
        <v>0</v>
      </c>
      <c r="AO239" s="2">
        <f>_xlfn.IFERROR(INDEX('Subdecision matrices'!$K$22:$O$24,MATCH(Prioritization!N128,'Subdecision matrices'!$J$22:$J$24,0),MATCH($AO$6,'Subdecision matrices'!$K$21:$O$21,0)),0)</f>
        <v>0</v>
      </c>
      <c r="AP239" s="2">
        <f>_xlfn.IFERROR(INDEX('Subdecision matrices'!$K$27:$O$30,MATCH(Prioritization!O128,'Subdecision matrices'!$J$27:$J$30,0),MATCH('CalcEng 2'!$AP$6,'Subdecision matrices'!$K$27:$O$27,0)),0)</f>
        <v>0</v>
      </c>
      <c r="AQ239" s="2">
        <f>_xlfn.IFERROR(INDEX('Subdecision matrices'!$K$27:$O$30,MATCH(Prioritization!O128,'Subdecision matrices'!$J$27:$J$30,0),MATCH('CalcEng 2'!$AQ$6,'Subdecision matrices'!$K$27:$O$27,0)),0)</f>
        <v>0</v>
      </c>
      <c r="AR239" s="2">
        <f>_xlfn.IFERROR(INDEX('Subdecision matrices'!$K$27:$O$30,MATCH(Prioritization!O128,'Subdecision matrices'!$J$27:$J$30,0),MATCH('CalcEng 2'!$AR$6,'Subdecision matrices'!$K$27:$O$27,0)),0)</f>
        <v>0</v>
      </c>
      <c r="AS239" s="2">
        <f>_xlfn.IFERROR(INDEX('Subdecision matrices'!$K$27:$O$30,MATCH(Prioritization!O128,'Subdecision matrices'!$J$27:$J$30,0),MATCH('CalcEng 2'!$AS$6,'Subdecision matrices'!$K$27:$O$27,0)),0)</f>
        <v>0</v>
      </c>
      <c r="AT239" s="2">
        <f>_xlfn.IFERROR(INDEX('Subdecision matrices'!$K$27:$O$30,MATCH(Prioritization!O128,'Subdecision matrices'!$J$27:$J$30,0),MATCH('CalcEng 2'!$AT$6,'Subdecision matrices'!$K$27:$O$27,0)),0)</f>
        <v>0</v>
      </c>
      <c r="AU239" s="2">
        <f>_xlfn.IFERROR(INDEX('Subdecision matrices'!$K$34:$O$36,MATCH(Prioritization!P128,'Subdecision matrices'!$J$34:$J$36,0),MATCH('CalcEng 2'!$AU$6,'Subdecision matrices'!$K$33:$O$33,0)),0)</f>
        <v>0</v>
      </c>
      <c r="AV239" s="2">
        <f>_xlfn.IFERROR(INDEX('Subdecision matrices'!$K$34:$O$36,MATCH(Prioritization!P128,'Subdecision matrices'!$J$34:$J$36,0),MATCH('CalcEng 2'!$AV$6,'Subdecision matrices'!$K$33:$O$33,0)),0)</f>
        <v>0</v>
      </c>
      <c r="AW239" s="2">
        <f>_xlfn.IFERROR(INDEX('Subdecision matrices'!$K$34:$O$36,MATCH(Prioritization!P128,'Subdecision matrices'!$J$34:$J$36,0),MATCH('CalcEng 2'!$AW$6,'Subdecision matrices'!$K$33:$O$33,0)),0)</f>
        <v>0</v>
      </c>
      <c r="AX239" s="2">
        <f>_xlfn.IFERROR(INDEX('Subdecision matrices'!$K$34:$O$36,MATCH(Prioritization!P128,'Subdecision matrices'!$J$34:$J$36,0),MATCH('CalcEng 2'!$AX$6,'Subdecision matrices'!$K$33:$O$33,0)),0)</f>
        <v>0</v>
      </c>
      <c r="AY239" s="2">
        <f>_xlfn.IFERROR(INDEX('Subdecision matrices'!$K$34:$O$36,MATCH(Prioritization!P128,'Subdecision matrices'!$J$34:$J$36,0),MATCH('CalcEng 2'!$AY$6,'Subdecision matrices'!$K$33:$O$33,0)),0)</f>
        <v>0</v>
      </c>
      <c r="AZ239" s="2"/>
      <c r="BA239" s="2"/>
      <c r="BB239" s="110">
        <f>((B239*B240)+(G239*G240)+(L239*L240)+(Q239*Q240)+(V239*V240)+(AA239*AA240)+(AF240*AF239)+(AK239*AK240)+(AP239*AP240)+(AU239*AU240))*10</f>
        <v>0</v>
      </c>
      <c r="BC239" s="110">
        <f aca="true" t="shared" si="607" ref="BC239">((C239*C240)+(H239*H240)+(M239*M240)+(R239*R240)+(W239*W240)+(AB239*AB240)+(AG240*AG239)+(AL239*AL240)+(AQ239*AQ240)+(AV239*AV240))*10</f>
        <v>0</v>
      </c>
      <c r="BD239" s="110">
        <f aca="true" t="shared" si="608" ref="BD239">((D239*D240)+(I239*I240)+(N239*N240)+(S239*S240)+(X239*X240)+(AC239*AC240)+(AH240*AH239)+(AM239*AM240)+(AR239*AR240)+(AW239*AW240))*10</f>
        <v>0</v>
      </c>
      <c r="BE239" s="110">
        <f aca="true" t="shared" si="609" ref="BE239">((E239*E240)+(J239*J240)+(O239*O240)+(T239*T240)+(Y239*Y240)+(AD239*AD240)+(AI240*AI239)+(AN239*AN240)+(AS239*AS240)+(AX239*AX240))*10</f>
        <v>0</v>
      </c>
      <c r="BF239" s="110">
        <f aca="true" t="shared" si="610" ref="BF239">((F239*F240)+(K239*K240)+(P239*P240)+(U239*U240)+(Z239*Z240)+(AE239*AE240)+(AJ240*AJ239)+(AO239*AO240)+(AT239*AT240)+(AY239*AY240))*10</f>
        <v>0</v>
      </c>
    </row>
    <row r="240" spans="1:58" ht="15.75" thickBot="1">
      <c r="A240" s="94"/>
      <c r="B240" s="5">
        <f>'Subdecision matrices'!$S$12</f>
        <v>0.1</v>
      </c>
      <c r="C240" s="5">
        <f>'Subdecision matrices'!$S$13</f>
        <v>0.1</v>
      </c>
      <c r="D240" s="5">
        <f>'Subdecision matrices'!$S$14</f>
        <v>0.1</v>
      </c>
      <c r="E240" s="5">
        <f>'Subdecision matrices'!$S$15</f>
        <v>0.1</v>
      </c>
      <c r="F240" s="5">
        <f>'Subdecision matrices'!$S$16</f>
        <v>0.1</v>
      </c>
      <c r="G240" s="5">
        <f>'Subdecision matrices'!$T$12</f>
        <v>0.1</v>
      </c>
      <c r="H240" s="5">
        <f>'Subdecision matrices'!$T$13</f>
        <v>0.1</v>
      </c>
      <c r="I240" s="5">
        <f>'Subdecision matrices'!$T$14</f>
        <v>0.1</v>
      </c>
      <c r="J240" s="5">
        <f>'Subdecision matrices'!$T$15</f>
        <v>0.1</v>
      </c>
      <c r="K240" s="5">
        <f>'Subdecision matrices'!$T$16</f>
        <v>0.1</v>
      </c>
      <c r="L240" s="5">
        <f>'Subdecision matrices'!$U$12</f>
        <v>0.05</v>
      </c>
      <c r="M240" s="5">
        <f>'Subdecision matrices'!$U$13</f>
        <v>0.05</v>
      </c>
      <c r="N240" s="5">
        <f>'Subdecision matrices'!$U$14</f>
        <v>0.05</v>
      </c>
      <c r="O240" s="5">
        <f>'Subdecision matrices'!$U$15</f>
        <v>0.05</v>
      </c>
      <c r="P240" s="5">
        <f>'Subdecision matrices'!$U$16</f>
        <v>0.05</v>
      </c>
      <c r="Q240" s="5">
        <f>'Subdecision matrices'!$V$12</f>
        <v>0.1</v>
      </c>
      <c r="R240" s="5">
        <f>'Subdecision matrices'!$V$13</f>
        <v>0.1</v>
      </c>
      <c r="S240" s="5">
        <f>'Subdecision matrices'!$V$14</f>
        <v>0.1</v>
      </c>
      <c r="T240" s="5">
        <f>'Subdecision matrices'!$V$15</f>
        <v>0.1</v>
      </c>
      <c r="U240" s="5">
        <f>'Subdecision matrices'!$V$16</f>
        <v>0.1</v>
      </c>
      <c r="V240" s="5">
        <f>'Subdecision matrices'!$W$12</f>
        <v>0.1</v>
      </c>
      <c r="W240" s="5">
        <f>'Subdecision matrices'!$W$13</f>
        <v>0.1</v>
      </c>
      <c r="X240" s="5">
        <f>'Subdecision matrices'!$W$14</f>
        <v>0.1</v>
      </c>
      <c r="Y240" s="5">
        <f>'Subdecision matrices'!$W$15</f>
        <v>0.1</v>
      </c>
      <c r="Z240" s="5">
        <f>'Subdecision matrices'!$W$16</f>
        <v>0.1</v>
      </c>
      <c r="AA240" s="5">
        <f>'Subdecision matrices'!$X$12</f>
        <v>0.05</v>
      </c>
      <c r="AB240" s="5">
        <f>'Subdecision matrices'!$X$13</f>
        <v>0.1</v>
      </c>
      <c r="AC240" s="5">
        <f>'Subdecision matrices'!$X$14</f>
        <v>0.1</v>
      </c>
      <c r="AD240" s="5">
        <f>'Subdecision matrices'!$X$15</f>
        <v>0.1</v>
      </c>
      <c r="AE240" s="5">
        <f>'Subdecision matrices'!$X$16</f>
        <v>0.1</v>
      </c>
      <c r="AF240" s="5">
        <f>'Subdecision matrices'!$Y$12</f>
        <v>0.1</v>
      </c>
      <c r="AG240" s="5">
        <f>'Subdecision matrices'!$Y$13</f>
        <v>0.1</v>
      </c>
      <c r="AH240" s="5">
        <f>'Subdecision matrices'!$Y$14</f>
        <v>0.1</v>
      </c>
      <c r="AI240" s="5">
        <f>'Subdecision matrices'!$Y$15</f>
        <v>0.05</v>
      </c>
      <c r="AJ240" s="5">
        <f>'Subdecision matrices'!$Y$16</f>
        <v>0.05</v>
      </c>
      <c r="AK240" s="5">
        <f>'Subdecision matrices'!$Z$12</f>
        <v>0.15</v>
      </c>
      <c r="AL240" s="5">
        <f>'Subdecision matrices'!$Z$13</f>
        <v>0.15</v>
      </c>
      <c r="AM240" s="5">
        <f>'Subdecision matrices'!$Z$14</f>
        <v>0.15</v>
      </c>
      <c r="AN240" s="5">
        <f>'Subdecision matrices'!$Z$15</f>
        <v>0.15</v>
      </c>
      <c r="AO240" s="5">
        <f>'Subdecision matrices'!$Z$16</f>
        <v>0.15</v>
      </c>
      <c r="AP240" s="5">
        <f>'Subdecision matrices'!$AA$12</f>
        <v>0.1</v>
      </c>
      <c r="AQ240" s="5">
        <f>'Subdecision matrices'!$AA$13</f>
        <v>0.1</v>
      </c>
      <c r="AR240" s="5">
        <f>'Subdecision matrices'!$AA$14</f>
        <v>0.1</v>
      </c>
      <c r="AS240" s="5">
        <f>'Subdecision matrices'!$AA$15</f>
        <v>0.1</v>
      </c>
      <c r="AT240" s="5">
        <f>'Subdecision matrices'!$AA$16</f>
        <v>0.15</v>
      </c>
      <c r="AU240" s="5">
        <f>'Subdecision matrices'!$AB$12</f>
        <v>0.15</v>
      </c>
      <c r="AV240" s="5">
        <f>'Subdecision matrices'!$AB$13</f>
        <v>0.1</v>
      </c>
      <c r="AW240" s="5">
        <f>'Subdecision matrices'!$AB$14</f>
        <v>0.1</v>
      </c>
      <c r="AX240" s="5">
        <f>'Subdecision matrices'!$AB$15</f>
        <v>0.15</v>
      </c>
      <c r="AY240" s="5">
        <f>'Subdecision matrices'!$AB$16</f>
        <v>0.1</v>
      </c>
      <c r="AZ240" s="3">
        <f aca="true" t="shared" si="611" ref="AZ240">SUM(L240:AY240)</f>
        <v>4</v>
      </c>
      <c r="BA240" s="3"/>
      <c r="BB240" s="114"/>
      <c r="BC240" s="114"/>
      <c r="BD240" s="114"/>
      <c r="BE240" s="114"/>
      <c r="BF240" s="114"/>
    </row>
    <row r="241" spans="1:58" ht="15">
      <c r="A241" s="94">
        <v>118</v>
      </c>
      <c r="B241" s="30">
        <f>_xlfn.IFERROR(VLOOKUP(Prioritization!G129,'Subdecision matrices'!$B$7:$C$8,2,TRUE),0)</f>
        <v>0</v>
      </c>
      <c r="C241" s="30">
        <f>_xlfn.IFERROR(VLOOKUP(Prioritization!G129,'Subdecision matrices'!$B$7:$D$8,3,TRUE),0)</f>
        <v>0</v>
      </c>
      <c r="D241" s="30">
        <f>_xlfn.IFERROR(VLOOKUP(Prioritization!G129,'Subdecision matrices'!$B$7:$E$8,4,TRUE),0)</f>
        <v>0</v>
      </c>
      <c r="E241" s="30">
        <f>_xlfn.IFERROR(VLOOKUP(Prioritization!G129,'Subdecision matrices'!$B$7:$F$8,5,TRUE),0)</f>
        <v>0</v>
      </c>
      <c r="F241" s="30">
        <f>_xlfn.IFERROR(VLOOKUP(Prioritization!G129,'Subdecision matrices'!$B$7:$G$8,6,TRUE),0)</f>
        <v>0</v>
      </c>
      <c r="G241" s="30">
        <f>VLOOKUP(Prioritization!H129,'Subdecision matrices'!$B$12:$C$19,2,TRUE)</f>
        <v>0</v>
      </c>
      <c r="H241" s="30">
        <f>VLOOKUP(Prioritization!H129,'Subdecision matrices'!$B$12:$D$19,3,TRUE)</f>
        <v>0</v>
      </c>
      <c r="I241" s="30">
        <f>VLOOKUP(Prioritization!H129,'Subdecision matrices'!$B$12:$E$19,4,TRUE)</f>
        <v>0</v>
      </c>
      <c r="J241" s="30">
        <f>VLOOKUP(Prioritization!H129,'Subdecision matrices'!$B$12:$F$19,5,TRUE)</f>
        <v>0</v>
      </c>
      <c r="K241" s="30">
        <f>VLOOKUP(Prioritization!H129,'Subdecision matrices'!$B$12:$G$19,6,TRUE)</f>
        <v>0</v>
      </c>
      <c r="L241" s="2">
        <f>_xlfn.IFERROR(INDEX('Subdecision matrices'!$C$23:$G$27,MATCH(Prioritization!I129,'Subdecision matrices'!$B$23:$B$27,0),MATCH('CalcEng 2'!$L$6,'Subdecision matrices'!$C$22:$G$22,0)),0)</f>
        <v>0</v>
      </c>
      <c r="M241" s="2">
        <f>_xlfn.IFERROR(INDEX('Subdecision matrices'!$C$23:$G$27,MATCH(Prioritization!I129,'Subdecision matrices'!$B$23:$B$27,0),MATCH('CalcEng 2'!$M$6,'Subdecision matrices'!$C$30:$G$30,0)),0)</f>
        <v>0</v>
      </c>
      <c r="N241" s="2">
        <f>_xlfn.IFERROR(INDEX('Subdecision matrices'!$C$23:$G$27,MATCH(Prioritization!I129,'Subdecision matrices'!$B$23:$B$27,0),MATCH('CalcEng 2'!$N$6,'Subdecision matrices'!$C$22:$G$22,0)),0)</f>
        <v>0</v>
      </c>
      <c r="O241" s="2">
        <f>_xlfn.IFERROR(INDEX('Subdecision matrices'!$C$23:$G$27,MATCH(Prioritization!I129,'Subdecision matrices'!$B$23:$B$27,0),MATCH('CalcEng 2'!$O$6,'Subdecision matrices'!$C$22:$G$22,0)),0)</f>
        <v>0</v>
      </c>
      <c r="P241" s="2">
        <f>_xlfn.IFERROR(INDEX('Subdecision matrices'!$C$23:$G$27,MATCH(Prioritization!I129,'Subdecision matrices'!$B$23:$B$27,0),MATCH('CalcEng 2'!$P$6,'Subdecision matrices'!$C$22:$G$22,0)),0)</f>
        <v>0</v>
      </c>
      <c r="Q241" s="2">
        <f>_xlfn.IFERROR(INDEX('Subdecision matrices'!$C$31:$G$33,MATCH(Prioritization!J129,'Subdecision matrices'!$B$31:$B$33,0),MATCH('CalcEng 2'!$Q$6,'Subdecision matrices'!$C$30:$G$30,0)),0)</f>
        <v>0</v>
      </c>
      <c r="R241" s="2">
        <f>_xlfn.IFERROR(INDEX('Subdecision matrices'!$C$31:$G$33,MATCH(Prioritization!J129,'Subdecision matrices'!$B$31:$B$33,0),MATCH('CalcEng 2'!$R$6,'Subdecision matrices'!$C$30:$G$30,0)),0)</f>
        <v>0</v>
      </c>
      <c r="S241" s="2">
        <f>_xlfn.IFERROR(INDEX('Subdecision matrices'!$C$31:$G$33,MATCH(Prioritization!J129,'Subdecision matrices'!$B$31:$B$33,0),MATCH('CalcEng 2'!$S$6,'Subdecision matrices'!$C$30:$G$30,0)),0)</f>
        <v>0</v>
      </c>
      <c r="T241" s="2">
        <f>_xlfn.IFERROR(INDEX('Subdecision matrices'!$C$31:$G$33,MATCH(Prioritization!J129,'Subdecision matrices'!$B$31:$B$33,0),MATCH('CalcEng 2'!$T$6,'Subdecision matrices'!$C$30:$G$30,0)),0)</f>
        <v>0</v>
      </c>
      <c r="U241" s="2">
        <f>_xlfn.IFERROR(INDEX('Subdecision matrices'!$C$31:$G$33,MATCH(Prioritization!J129,'Subdecision matrices'!$B$31:$B$33,0),MATCH('CalcEng 2'!$U$6,'Subdecision matrices'!$C$30:$G$30,0)),0)</f>
        <v>0</v>
      </c>
      <c r="V241" s="2">
        <f>_xlfn.IFERROR(VLOOKUP(Prioritization!K129,'Subdecision matrices'!$A$37:$C$41,3,TRUE),0)</f>
        <v>0</v>
      </c>
      <c r="W241" s="2">
        <f>_xlfn.IFERROR(VLOOKUP(Prioritization!K129,'Subdecision matrices'!$A$37:$D$41,4),0)</f>
        <v>0</v>
      </c>
      <c r="X241" s="2">
        <f>_xlfn.IFERROR(VLOOKUP(Prioritization!K129,'Subdecision matrices'!$A$37:$E$41,5),0)</f>
        <v>0</v>
      </c>
      <c r="Y241" s="2">
        <f>_xlfn.IFERROR(VLOOKUP(Prioritization!K129,'Subdecision matrices'!$A$37:$F$41,6),0)</f>
        <v>0</v>
      </c>
      <c r="Z241" s="2">
        <f>_xlfn.IFERROR(VLOOKUP(Prioritization!K129,'Subdecision matrices'!$A$37:$G$41,7),0)</f>
        <v>0</v>
      </c>
      <c r="AA241" s="2">
        <f>_xlfn.IFERROR(INDEX('Subdecision matrices'!$K$8:$O$11,MATCH(Prioritization!L129,'Subdecision matrices'!$J$8:$J$11,0),MATCH('CalcEng 2'!$AA$6,'Subdecision matrices'!$K$7:$O$7,0)),0)</f>
        <v>0</v>
      </c>
      <c r="AB241" s="2">
        <f>_xlfn.IFERROR(INDEX('Subdecision matrices'!$K$8:$O$11,MATCH(Prioritization!L129,'Subdecision matrices'!$J$8:$J$11,0),MATCH('CalcEng 2'!$AB$6,'Subdecision matrices'!$K$7:$O$7,0)),0)</f>
        <v>0</v>
      </c>
      <c r="AC241" s="2">
        <f>_xlfn.IFERROR(INDEX('Subdecision matrices'!$K$8:$O$11,MATCH(Prioritization!L129,'Subdecision matrices'!$J$8:$J$11,0),MATCH('CalcEng 2'!$AC$6,'Subdecision matrices'!$K$7:$O$7,0)),0)</f>
        <v>0</v>
      </c>
      <c r="AD241" s="2">
        <f>_xlfn.IFERROR(INDEX('Subdecision matrices'!$K$8:$O$11,MATCH(Prioritization!L129,'Subdecision matrices'!$J$8:$J$11,0),MATCH('CalcEng 2'!$AD$6,'Subdecision matrices'!$K$7:$O$7,0)),0)</f>
        <v>0</v>
      </c>
      <c r="AE241" s="2">
        <f>_xlfn.IFERROR(INDEX('Subdecision matrices'!$K$8:$O$11,MATCH(Prioritization!L129,'Subdecision matrices'!$J$8:$J$11,0),MATCH('CalcEng 2'!$AE$6,'Subdecision matrices'!$K$7:$O$7,0)),0)</f>
        <v>0</v>
      </c>
      <c r="AF241" s="2">
        <f>_xlfn.IFERROR(VLOOKUP(Prioritization!M129,'Subdecision matrices'!$I$15:$K$17,3,TRUE),0)</f>
        <v>0</v>
      </c>
      <c r="AG241" s="2">
        <f>_xlfn.IFERROR(VLOOKUP(Prioritization!M129,'Subdecision matrices'!$I$15:$L$17,4,TRUE),0)</f>
        <v>0</v>
      </c>
      <c r="AH241" s="2">
        <f>_xlfn.IFERROR(VLOOKUP(Prioritization!M129,'Subdecision matrices'!$I$15:$M$17,5,TRUE),0)</f>
        <v>0</v>
      </c>
      <c r="AI241" s="2">
        <f>_xlfn.IFERROR(VLOOKUP(Prioritization!M129,'Subdecision matrices'!$I$15:$N$17,6,TRUE),0)</f>
        <v>0</v>
      </c>
      <c r="AJ241" s="2">
        <f>_xlfn.IFERROR(VLOOKUP(Prioritization!M129,'Subdecision matrices'!$I$15:$O$17,7,TRUE),0)</f>
        <v>0</v>
      </c>
      <c r="AK241" s="2">
        <f>_xlfn.IFERROR(INDEX('Subdecision matrices'!$K$22:$O$24,MATCH(Prioritization!N129,'Subdecision matrices'!$J$22:$J$24,0),MATCH($AK$6,'Subdecision matrices'!$K$21:$O$21,0)),0)</f>
        <v>0</v>
      </c>
      <c r="AL241" s="2">
        <f>_xlfn.IFERROR(INDEX('Subdecision matrices'!$K$22:$O$24,MATCH(Prioritization!N129,'Subdecision matrices'!$J$22:$J$24,0),MATCH($AL$6,'Subdecision matrices'!$K$21:$O$21,0)),0)</f>
        <v>0</v>
      </c>
      <c r="AM241" s="2">
        <f>_xlfn.IFERROR(INDEX('Subdecision matrices'!$K$22:$O$24,MATCH(Prioritization!N129,'Subdecision matrices'!$J$22:$J$24,0),MATCH($AM$6,'Subdecision matrices'!$K$21:$O$21,0)),0)</f>
        <v>0</v>
      </c>
      <c r="AN241" s="2">
        <f>_xlfn.IFERROR(INDEX('Subdecision matrices'!$K$22:$O$24,MATCH(Prioritization!N129,'Subdecision matrices'!$J$22:$J$24,0),MATCH($AN$6,'Subdecision matrices'!$K$21:$O$21,0)),0)</f>
        <v>0</v>
      </c>
      <c r="AO241" s="2">
        <f>_xlfn.IFERROR(INDEX('Subdecision matrices'!$K$22:$O$24,MATCH(Prioritization!N129,'Subdecision matrices'!$J$22:$J$24,0),MATCH($AO$6,'Subdecision matrices'!$K$21:$O$21,0)),0)</f>
        <v>0</v>
      </c>
      <c r="AP241" s="2">
        <f>_xlfn.IFERROR(INDEX('Subdecision matrices'!$K$27:$O$30,MATCH(Prioritization!O129,'Subdecision matrices'!$J$27:$J$30,0),MATCH('CalcEng 2'!$AP$6,'Subdecision matrices'!$K$27:$O$27,0)),0)</f>
        <v>0</v>
      </c>
      <c r="AQ241" s="2">
        <f>_xlfn.IFERROR(INDEX('Subdecision matrices'!$K$27:$O$30,MATCH(Prioritization!O129,'Subdecision matrices'!$J$27:$J$30,0),MATCH('CalcEng 2'!$AQ$6,'Subdecision matrices'!$K$27:$O$27,0)),0)</f>
        <v>0</v>
      </c>
      <c r="AR241" s="2">
        <f>_xlfn.IFERROR(INDEX('Subdecision matrices'!$K$27:$O$30,MATCH(Prioritization!O129,'Subdecision matrices'!$J$27:$J$30,0),MATCH('CalcEng 2'!$AR$6,'Subdecision matrices'!$K$27:$O$27,0)),0)</f>
        <v>0</v>
      </c>
      <c r="AS241" s="2">
        <f>_xlfn.IFERROR(INDEX('Subdecision matrices'!$K$27:$O$30,MATCH(Prioritization!O129,'Subdecision matrices'!$J$27:$J$30,0),MATCH('CalcEng 2'!$AS$6,'Subdecision matrices'!$K$27:$O$27,0)),0)</f>
        <v>0</v>
      </c>
      <c r="AT241" s="2">
        <f>_xlfn.IFERROR(INDEX('Subdecision matrices'!$K$27:$O$30,MATCH(Prioritization!O129,'Subdecision matrices'!$J$27:$J$30,0),MATCH('CalcEng 2'!$AT$6,'Subdecision matrices'!$K$27:$O$27,0)),0)</f>
        <v>0</v>
      </c>
      <c r="AU241" s="2">
        <f>_xlfn.IFERROR(INDEX('Subdecision matrices'!$K$34:$O$36,MATCH(Prioritization!P129,'Subdecision matrices'!$J$34:$J$36,0),MATCH('CalcEng 2'!$AU$6,'Subdecision matrices'!$K$33:$O$33,0)),0)</f>
        <v>0</v>
      </c>
      <c r="AV241" s="2">
        <f>_xlfn.IFERROR(INDEX('Subdecision matrices'!$K$34:$O$36,MATCH(Prioritization!P129,'Subdecision matrices'!$J$34:$J$36,0),MATCH('CalcEng 2'!$AV$6,'Subdecision matrices'!$K$33:$O$33,0)),0)</f>
        <v>0</v>
      </c>
      <c r="AW241" s="2">
        <f>_xlfn.IFERROR(INDEX('Subdecision matrices'!$K$34:$O$36,MATCH(Prioritization!P129,'Subdecision matrices'!$J$34:$J$36,0),MATCH('CalcEng 2'!$AW$6,'Subdecision matrices'!$K$33:$O$33,0)),0)</f>
        <v>0</v>
      </c>
      <c r="AX241" s="2">
        <f>_xlfn.IFERROR(INDEX('Subdecision matrices'!$K$34:$O$36,MATCH(Prioritization!P129,'Subdecision matrices'!$J$34:$J$36,0),MATCH('CalcEng 2'!$AX$6,'Subdecision matrices'!$K$33:$O$33,0)),0)</f>
        <v>0</v>
      </c>
      <c r="AY241" s="2">
        <f>_xlfn.IFERROR(INDEX('Subdecision matrices'!$K$34:$O$36,MATCH(Prioritization!P129,'Subdecision matrices'!$J$34:$J$36,0),MATCH('CalcEng 2'!$AY$6,'Subdecision matrices'!$K$33:$O$33,0)),0)</f>
        <v>0</v>
      </c>
      <c r="AZ241" s="2"/>
      <c r="BA241" s="2"/>
      <c r="BB241" s="110">
        <f>((B241*B242)+(G241*G242)+(L241*L242)+(Q241*Q242)+(V241*V242)+(AA241*AA242)+(AF242*AF241)+(AK241*AK242)+(AP241*AP242)+(AU241*AU242))*10</f>
        <v>0</v>
      </c>
      <c r="BC241" s="110">
        <f aca="true" t="shared" si="612" ref="BC241">((C241*C242)+(H241*H242)+(M241*M242)+(R241*R242)+(W241*W242)+(AB241*AB242)+(AG242*AG241)+(AL241*AL242)+(AQ241*AQ242)+(AV241*AV242))*10</f>
        <v>0</v>
      </c>
      <c r="BD241" s="110">
        <f aca="true" t="shared" si="613" ref="BD241">((D241*D242)+(I241*I242)+(N241*N242)+(S241*S242)+(X241*X242)+(AC241*AC242)+(AH242*AH241)+(AM241*AM242)+(AR241*AR242)+(AW241*AW242))*10</f>
        <v>0</v>
      </c>
      <c r="BE241" s="110">
        <f aca="true" t="shared" si="614" ref="BE241">((E241*E242)+(J241*J242)+(O241*O242)+(T241*T242)+(Y241*Y242)+(AD241*AD242)+(AI242*AI241)+(AN241*AN242)+(AS241*AS242)+(AX241*AX242))*10</f>
        <v>0</v>
      </c>
      <c r="BF241" s="110">
        <f aca="true" t="shared" si="615" ref="BF241">((F241*F242)+(K241*K242)+(P241*P242)+(U241*U242)+(Z241*Z242)+(AE241*AE242)+(AJ242*AJ241)+(AO241*AO242)+(AT241*AT242)+(AY241*AY242))*10</f>
        <v>0</v>
      </c>
    </row>
    <row r="242" spans="1:58" ht="15.75" thickBot="1">
      <c r="A242" s="94"/>
      <c r="B242" s="5">
        <f>'Subdecision matrices'!$S$12</f>
        <v>0.1</v>
      </c>
      <c r="C242" s="5">
        <f>'Subdecision matrices'!$S$13</f>
        <v>0.1</v>
      </c>
      <c r="D242" s="5">
        <f>'Subdecision matrices'!$S$14</f>
        <v>0.1</v>
      </c>
      <c r="E242" s="5">
        <f>'Subdecision matrices'!$S$15</f>
        <v>0.1</v>
      </c>
      <c r="F242" s="5">
        <f>'Subdecision matrices'!$S$16</f>
        <v>0.1</v>
      </c>
      <c r="G242" s="5">
        <f>'Subdecision matrices'!$T$12</f>
        <v>0.1</v>
      </c>
      <c r="H242" s="5">
        <f>'Subdecision matrices'!$T$13</f>
        <v>0.1</v>
      </c>
      <c r="I242" s="5">
        <f>'Subdecision matrices'!$T$14</f>
        <v>0.1</v>
      </c>
      <c r="J242" s="5">
        <f>'Subdecision matrices'!$T$15</f>
        <v>0.1</v>
      </c>
      <c r="K242" s="5">
        <f>'Subdecision matrices'!$T$16</f>
        <v>0.1</v>
      </c>
      <c r="L242" s="5">
        <f>'Subdecision matrices'!$U$12</f>
        <v>0.05</v>
      </c>
      <c r="M242" s="5">
        <f>'Subdecision matrices'!$U$13</f>
        <v>0.05</v>
      </c>
      <c r="N242" s="5">
        <f>'Subdecision matrices'!$U$14</f>
        <v>0.05</v>
      </c>
      <c r="O242" s="5">
        <f>'Subdecision matrices'!$U$15</f>
        <v>0.05</v>
      </c>
      <c r="P242" s="5">
        <f>'Subdecision matrices'!$U$16</f>
        <v>0.05</v>
      </c>
      <c r="Q242" s="5">
        <f>'Subdecision matrices'!$V$12</f>
        <v>0.1</v>
      </c>
      <c r="R242" s="5">
        <f>'Subdecision matrices'!$V$13</f>
        <v>0.1</v>
      </c>
      <c r="S242" s="5">
        <f>'Subdecision matrices'!$V$14</f>
        <v>0.1</v>
      </c>
      <c r="T242" s="5">
        <f>'Subdecision matrices'!$V$15</f>
        <v>0.1</v>
      </c>
      <c r="U242" s="5">
        <f>'Subdecision matrices'!$V$16</f>
        <v>0.1</v>
      </c>
      <c r="V242" s="5">
        <f>'Subdecision matrices'!$W$12</f>
        <v>0.1</v>
      </c>
      <c r="W242" s="5">
        <f>'Subdecision matrices'!$W$13</f>
        <v>0.1</v>
      </c>
      <c r="X242" s="5">
        <f>'Subdecision matrices'!$W$14</f>
        <v>0.1</v>
      </c>
      <c r="Y242" s="5">
        <f>'Subdecision matrices'!$W$15</f>
        <v>0.1</v>
      </c>
      <c r="Z242" s="5">
        <f>'Subdecision matrices'!$W$16</f>
        <v>0.1</v>
      </c>
      <c r="AA242" s="5">
        <f>'Subdecision matrices'!$X$12</f>
        <v>0.05</v>
      </c>
      <c r="AB242" s="5">
        <f>'Subdecision matrices'!$X$13</f>
        <v>0.1</v>
      </c>
      <c r="AC242" s="5">
        <f>'Subdecision matrices'!$X$14</f>
        <v>0.1</v>
      </c>
      <c r="AD242" s="5">
        <f>'Subdecision matrices'!$X$15</f>
        <v>0.1</v>
      </c>
      <c r="AE242" s="5">
        <f>'Subdecision matrices'!$X$16</f>
        <v>0.1</v>
      </c>
      <c r="AF242" s="5">
        <f>'Subdecision matrices'!$Y$12</f>
        <v>0.1</v>
      </c>
      <c r="AG242" s="5">
        <f>'Subdecision matrices'!$Y$13</f>
        <v>0.1</v>
      </c>
      <c r="AH242" s="5">
        <f>'Subdecision matrices'!$Y$14</f>
        <v>0.1</v>
      </c>
      <c r="AI242" s="5">
        <f>'Subdecision matrices'!$Y$15</f>
        <v>0.05</v>
      </c>
      <c r="AJ242" s="5">
        <f>'Subdecision matrices'!$Y$16</f>
        <v>0.05</v>
      </c>
      <c r="AK242" s="5">
        <f>'Subdecision matrices'!$Z$12</f>
        <v>0.15</v>
      </c>
      <c r="AL242" s="5">
        <f>'Subdecision matrices'!$Z$13</f>
        <v>0.15</v>
      </c>
      <c r="AM242" s="5">
        <f>'Subdecision matrices'!$Z$14</f>
        <v>0.15</v>
      </c>
      <c r="AN242" s="5">
        <f>'Subdecision matrices'!$Z$15</f>
        <v>0.15</v>
      </c>
      <c r="AO242" s="5">
        <f>'Subdecision matrices'!$Z$16</f>
        <v>0.15</v>
      </c>
      <c r="AP242" s="5">
        <f>'Subdecision matrices'!$AA$12</f>
        <v>0.1</v>
      </c>
      <c r="AQ242" s="5">
        <f>'Subdecision matrices'!$AA$13</f>
        <v>0.1</v>
      </c>
      <c r="AR242" s="5">
        <f>'Subdecision matrices'!$AA$14</f>
        <v>0.1</v>
      </c>
      <c r="AS242" s="5">
        <f>'Subdecision matrices'!$AA$15</f>
        <v>0.1</v>
      </c>
      <c r="AT242" s="5">
        <f>'Subdecision matrices'!$AA$16</f>
        <v>0.15</v>
      </c>
      <c r="AU242" s="5">
        <f>'Subdecision matrices'!$AB$12</f>
        <v>0.15</v>
      </c>
      <c r="AV242" s="5">
        <f>'Subdecision matrices'!$AB$13</f>
        <v>0.1</v>
      </c>
      <c r="AW242" s="5">
        <f>'Subdecision matrices'!$AB$14</f>
        <v>0.1</v>
      </c>
      <c r="AX242" s="5">
        <f>'Subdecision matrices'!$AB$15</f>
        <v>0.15</v>
      </c>
      <c r="AY242" s="5">
        <f>'Subdecision matrices'!$AB$16</f>
        <v>0.1</v>
      </c>
      <c r="AZ242" s="3">
        <f aca="true" t="shared" si="616" ref="AZ242">SUM(L242:AY242)</f>
        <v>4</v>
      </c>
      <c r="BA242" s="3"/>
      <c r="BB242" s="114"/>
      <c r="BC242" s="114"/>
      <c r="BD242" s="114"/>
      <c r="BE242" s="114"/>
      <c r="BF242" s="114"/>
    </row>
    <row r="243" spans="1:58" ht="15">
      <c r="A243" s="94">
        <v>119</v>
      </c>
      <c r="B243" s="30">
        <f>_xlfn.IFERROR(VLOOKUP(Prioritization!G130,'Subdecision matrices'!$B$7:$C$8,2,TRUE),0)</f>
        <v>0</v>
      </c>
      <c r="C243" s="30">
        <f>_xlfn.IFERROR(VLOOKUP(Prioritization!G130,'Subdecision matrices'!$B$7:$D$8,3,TRUE),0)</f>
        <v>0</v>
      </c>
      <c r="D243" s="30">
        <f>_xlfn.IFERROR(VLOOKUP(Prioritization!G130,'Subdecision matrices'!$B$7:$E$8,4,TRUE),0)</f>
        <v>0</v>
      </c>
      <c r="E243" s="30">
        <f>_xlfn.IFERROR(VLOOKUP(Prioritization!G130,'Subdecision matrices'!$B$7:$F$8,5,TRUE),0)</f>
        <v>0</v>
      </c>
      <c r="F243" s="30">
        <f>_xlfn.IFERROR(VLOOKUP(Prioritization!G130,'Subdecision matrices'!$B$7:$G$8,6,TRUE),0)</f>
        <v>0</v>
      </c>
      <c r="G243" s="30">
        <f>VLOOKUP(Prioritization!H130,'Subdecision matrices'!$B$12:$C$19,2,TRUE)</f>
        <v>0</v>
      </c>
      <c r="H243" s="30">
        <f>VLOOKUP(Prioritization!H130,'Subdecision matrices'!$B$12:$D$19,3,TRUE)</f>
        <v>0</v>
      </c>
      <c r="I243" s="30">
        <f>VLOOKUP(Prioritization!H130,'Subdecision matrices'!$B$12:$E$19,4,TRUE)</f>
        <v>0</v>
      </c>
      <c r="J243" s="30">
        <f>VLOOKUP(Prioritization!H130,'Subdecision matrices'!$B$12:$F$19,5,TRUE)</f>
        <v>0</v>
      </c>
      <c r="K243" s="30">
        <f>VLOOKUP(Prioritization!H130,'Subdecision matrices'!$B$12:$G$19,6,TRUE)</f>
        <v>0</v>
      </c>
      <c r="L243" s="2">
        <f>_xlfn.IFERROR(INDEX('Subdecision matrices'!$C$23:$G$27,MATCH(Prioritization!I130,'Subdecision matrices'!$B$23:$B$27,0),MATCH('CalcEng 2'!$L$6,'Subdecision matrices'!$C$22:$G$22,0)),0)</f>
        <v>0</v>
      </c>
      <c r="M243" s="2">
        <f>_xlfn.IFERROR(INDEX('Subdecision matrices'!$C$23:$G$27,MATCH(Prioritization!I130,'Subdecision matrices'!$B$23:$B$27,0),MATCH('CalcEng 2'!$M$6,'Subdecision matrices'!$C$30:$G$30,0)),0)</f>
        <v>0</v>
      </c>
      <c r="N243" s="2">
        <f>_xlfn.IFERROR(INDEX('Subdecision matrices'!$C$23:$G$27,MATCH(Prioritization!I130,'Subdecision matrices'!$B$23:$B$27,0),MATCH('CalcEng 2'!$N$6,'Subdecision matrices'!$C$22:$G$22,0)),0)</f>
        <v>0</v>
      </c>
      <c r="O243" s="2">
        <f>_xlfn.IFERROR(INDEX('Subdecision matrices'!$C$23:$G$27,MATCH(Prioritization!I130,'Subdecision matrices'!$B$23:$B$27,0),MATCH('CalcEng 2'!$O$6,'Subdecision matrices'!$C$22:$G$22,0)),0)</f>
        <v>0</v>
      </c>
      <c r="P243" s="2">
        <f>_xlfn.IFERROR(INDEX('Subdecision matrices'!$C$23:$G$27,MATCH(Prioritization!I130,'Subdecision matrices'!$B$23:$B$27,0),MATCH('CalcEng 2'!$P$6,'Subdecision matrices'!$C$22:$G$22,0)),0)</f>
        <v>0</v>
      </c>
      <c r="Q243" s="2">
        <f>_xlfn.IFERROR(INDEX('Subdecision matrices'!$C$31:$G$33,MATCH(Prioritization!J130,'Subdecision matrices'!$B$31:$B$33,0),MATCH('CalcEng 2'!$Q$6,'Subdecision matrices'!$C$30:$G$30,0)),0)</f>
        <v>0</v>
      </c>
      <c r="R243" s="2">
        <f>_xlfn.IFERROR(INDEX('Subdecision matrices'!$C$31:$G$33,MATCH(Prioritization!J130,'Subdecision matrices'!$B$31:$B$33,0),MATCH('CalcEng 2'!$R$6,'Subdecision matrices'!$C$30:$G$30,0)),0)</f>
        <v>0</v>
      </c>
      <c r="S243" s="2">
        <f>_xlfn.IFERROR(INDEX('Subdecision matrices'!$C$31:$G$33,MATCH(Prioritization!J130,'Subdecision matrices'!$B$31:$B$33,0),MATCH('CalcEng 2'!$S$6,'Subdecision matrices'!$C$30:$G$30,0)),0)</f>
        <v>0</v>
      </c>
      <c r="T243" s="2">
        <f>_xlfn.IFERROR(INDEX('Subdecision matrices'!$C$31:$G$33,MATCH(Prioritization!J130,'Subdecision matrices'!$B$31:$B$33,0),MATCH('CalcEng 2'!$T$6,'Subdecision matrices'!$C$30:$G$30,0)),0)</f>
        <v>0</v>
      </c>
      <c r="U243" s="2">
        <f>_xlfn.IFERROR(INDEX('Subdecision matrices'!$C$31:$G$33,MATCH(Prioritization!J130,'Subdecision matrices'!$B$31:$B$33,0),MATCH('CalcEng 2'!$U$6,'Subdecision matrices'!$C$30:$G$30,0)),0)</f>
        <v>0</v>
      </c>
      <c r="V243" s="2">
        <f>_xlfn.IFERROR(VLOOKUP(Prioritization!K130,'Subdecision matrices'!$A$37:$C$41,3,TRUE),0)</f>
        <v>0</v>
      </c>
      <c r="W243" s="2">
        <f>_xlfn.IFERROR(VLOOKUP(Prioritization!K130,'Subdecision matrices'!$A$37:$D$41,4),0)</f>
        <v>0</v>
      </c>
      <c r="X243" s="2">
        <f>_xlfn.IFERROR(VLOOKUP(Prioritization!K130,'Subdecision matrices'!$A$37:$E$41,5),0)</f>
        <v>0</v>
      </c>
      <c r="Y243" s="2">
        <f>_xlfn.IFERROR(VLOOKUP(Prioritization!K130,'Subdecision matrices'!$A$37:$F$41,6),0)</f>
        <v>0</v>
      </c>
      <c r="Z243" s="2">
        <f>_xlfn.IFERROR(VLOOKUP(Prioritization!K130,'Subdecision matrices'!$A$37:$G$41,7),0)</f>
        <v>0</v>
      </c>
      <c r="AA243" s="2">
        <f>_xlfn.IFERROR(INDEX('Subdecision matrices'!$K$8:$O$11,MATCH(Prioritization!L130,'Subdecision matrices'!$J$8:$J$11,0),MATCH('CalcEng 2'!$AA$6,'Subdecision matrices'!$K$7:$O$7,0)),0)</f>
        <v>0</v>
      </c>
      <c r="AB243" s="2">
        <f>_xlfn.IFERROR(INDEX('Subdecision matrices'!$K$8:$O$11,MATCH(Prioritization!L130,'Subdecision matrices'!$J$8:$J$11,0),MATCH('CalcEng 2'!$AB$6,'Subdecision matrices'!$K$7:$O$7,0)),0)</f>
        <v>0</v>
      </c>
      <c r="AC243" s="2">
        <f>_xlfn.IFERROR(INDEX('Subdecision matrices'!$K$8:$O$11,MATCH(Prioritization!L130,'Subdecision matrices'!$J$8:$J$11,0),MATCH('CalcEng 2'!$AC$6,'Subdecision matrices'!$K$7:$O$7,0)),0)</f>
        <v>0</v>
      </c>
      <c r="AD243" s="2">
        <f>_xlfn.IFERROR(INDEX('Subdecision matrices'!$K$8:$O$11,MATCH(Prioritization!L130,'Subdecision matrices'!$J$8:$J$11,0),MATCH('CalcEng 2'!$AD$6,'Subdecision matrices'!$K$7:$O$7,0)),0)</f>
        <v>0</v>
      </c>
      <c r="AE243" s="2">
        <f>_xlfn.IFERROR(INDEX('Subdecision matrices'!$K$8:$O$11,MATCH(Prioritization!L130,'Subdecision matrices'!$J$8:$J$11,0),MATCH('CalcEng 2'!$AE$6,'Subdecision matrices'!$K$7:$O$7,0)),0)</f>
        <v>0</v>
      </c>
      <c r="AF243" s="2">
        <f>_xlfn.IFERROR(VLOOKUP(Prioritization!M130,'Subdecision matrices'!$I$15:$K$17,3,TRUE),0)</f>
        <v>0</v>
      </c>
      <c r="AG243" s="2">
        <f>_xlfn.IFERROR(VLOOKUP(Prioritization!M130,'Subdecision matrices'!$I$15:$L$17,4,TRUE),0)</f>
        <v>0</v>
      </c>
      <c r="AH243" s="2">
        <f>_xlfn.IFERROR(VLOOKUP(Prioritization!M130,'Subdecision matrices'!$I$15:$M$17,5,TRUE),0)</f>
        <v>0</v>
      </c>
      <c r="AI243" s="2">
        <f>_xlfn.IFERROR(VLOOKUP(Prioritization!M130,'Subdecision matrices'!$I$15:$N$17,6,TRUE),0)</f>
        <v>0</v>
      </c>
      <c r="AJ243" s="2">
        <f>_xlfn.IFERROR(VLOOKUP(Prioritization!M130,'Subdecision matrices'!$I$15:$O$17,7,TRUE),0)</f>
        <v>0</v>
      </c>
      <c r="AK243" s="2">
        <f>_xlfn.IFERROR(INDEX('Subdecision matrices'!$K$22:$O$24,MATCH(Prioritization!N130,'Subdecision matrices'!$J$22:$J$24,0),MATCH($AK$6,'Subdecision matrices'!$K$21:$O$21,0)),0)</f>
        <v>0</v>
      </c>
      <c r="AL243" s="2">
        <f>_xlfn.IFERROR(INDEX('Subdecision matrices'!$K$22:$O$24,MATCH(Prioritization!N130,'Subdecision matrices'!$J$22:$J$24,0),MATCH($AL$6,'Subdecision matrices'!$K$21:$O$21,0)),0)</f>
        <v>0</v>
      </c>
      <c r="AM243" s="2">
        <f>_xlfn.IFERROR(INDEX('Subdecision matrices'!$K$22:$O$24,MATCH(Prioritization!N130,'Subdecision matrices'!$J$22:$J$24,0),MATCH($AM$6,'Subdecision matrices'!$K$21:$O$21,0)),0)</f>
        <v>0</v>
      </c>
      <c r="AN243" s="2">
        <f>_xlfn.IFERROR(INDEX('Subdecision matrices'!$K$22:$O$24,MATCH(Prioritization!N130,'Subdecision matrices'!$J$22:$J$24,0),MATCH($AN$6,'Subdecision matrices'!$K$21:$O$21,0)),0)</f>
        <v>0</v>
      </c>
      <c r="AO243" s="2">
        <f>_xlfn.IFERROR(INDEX('Subdecision matrices'!$K$22:$O$24,MATCH(Prioritization!N130,'Subdecision matrices'!$J$22:$J$24,0),MATCH($AO$6,'Subdecision matrices'!$K$21:$O$21,0)),0)</f>
        <v>0</v>
      </c>
      <c r="AP243" s="2">
        <f>_xlfn.IFERROR(INDEX('Subdecision matrices'!$K$27:$O$30,MATCH(Prioritization!O130,'Subdecision matrices'!$J$27:$J$30,0),MATCH('CalcEng 2'!$AP$6,'Subdecision matrices'!$K$27:$O$27,0)),0)</f>
        <v>0</v>
      </c>
      <c r="AQ243" s="2">
        <f>_xlfn.IFERROR(INDEX('Subdecision matrices'!$K$27:$O$30,MATCH(Prioritization!O130,'Subdecision matrices'!$J$27:$J$30,0),MATCH('CalcEng 2'!$AQ$6,'Subdecision matrices'!$K$27:$O$27,0)),0)</f>
        <v>0</v>
      </c>
      <c r="AR243" s="2">
        <f>_xlfn.IFERROR(INDEX('Subdecision matrices'!$K$27:$O$30,MATCH(Prioritization!O130,'Subdecision matrices'!$J$27:$J$30,0),MATCH('CalcEng 2'!$AR$6,'Subdecision matrices'!$K$27:$O$27,0)),0)</f>
        <v>0</v>
      </c>
      <c r="AS243" s="2">
        <f>_xlfn.IFERROR(INDEX('Subdecision matrices'!$K$27:$O$30,MATCH(Prioritization!O130,'Subdecision matrices'!$J$27:$J$30,0),MATCH('CalcEng 2'!$AS$6,'Subdecision matrices'!$K$27:$O$27,0)),0)</f>
        <v>0</v>
      </c>
      <c r="AT243" s="2">
        <f>_xlfn.IFERROR(INDEX('Subdecision matrices'!$K$27:$O$30,MATCH(Prioritization!O130,'Subdecision matrices'!$J$27:$J$30,0),MATCH('CalcEng 2'!$AT$6,'Subdecision matrices'!$K$27:$O$27,0)),0)</f>
        <v>0</v>
      </c>
      <c r="AU243" s="2">
        <f>_xlfn.IFERROR(INDEX('Subdecision matrices'!$K$34:$O$36,MATCH(Prioritization!P130,'Subdecision matrices'!$J$34:$J$36,0),MATCH('CalcEng 2'!$AU$6,'Subdecision matrices'!$K$33:$O$33,0)),0)</f>
        <v>0</v>
      </c>
      <c r="AV243" s="2">
        <f>_xlfn.IFERROR(INDEX('Subdecision matrices'!$K$34:$O$36,MATCH(Prioritization!P130,'Subdecision matrices'!$J$34:$J$36,0),MATCH('CalcEng 2'!$AV$6,'Subdecision matrices'!$K$33:$O$33,0)),0)</f>
        <v>0</v>
      </c>
      <c r="AW243" s="2">
        <f>_xlfn.IFERROR(INDEX('Subdecision matrices'!$K$34:$O$36,MATCH(Prioritization!P130,'Subdecision matrices'!$J$34:$J$36,0),MATCH('CalcEng 2'!$AW$6,'Subdecision matrices'!$K$33:$O$33,0)),0)</f>
        <v>0</v>
      </c>
      <c r="AX243" s="2">
        <f>_xlfn.IFERROR(INDEX('Subdecision matrices'!$K$34:$O$36,MATCH(Prioritization!P130,'Subdecision matrices'!$J$34:$J$36,0),MATCH('CalcEng 2'!$AX$6,'Subdecision matrices'!$K$33:$O$33,0)),0)</f>
        <v>0</v>
      </c>
      <c r="AY243" s="2">
        <f>_xlfn.IFERROR(INDEX('Subdecision matrices'!$K$34:$O$36,MATCH(Prioritization!P130,'Subdecision matrices'!$J$34:$J$36,0),MATCH('CalcEng 2'!$AY$6,'Subdecision matrices'!$K$33:$O$33,0)),0)</f>
        <v>0</v>
      </c>
      <c r="AZ243" s="2"/>
      <c r="BA243" s="2"/>
      <c r="BB243" s="110">
        <f>((B243*B244)+(G243*G244)+(L243*L244)+(Q243*Q244)+(V243*V244)+(AA243*AA244)+(AF244*AF243)+(AK243*AK244)+(AP243*AP244)+(AU243*AU244))*10</f>
        <v>0</v>
      </c>
      <c r="BC243" s="110">
        <f aca="true" t="shared" si="617" ref="BC243">((C243*C244)+(H243*H244)+(M243*M244)+(R243*R244)+(W243*W244)+(AB243*AB244)+(AG244*AG243)+(AL243*AL244)+(AQ243*AQ244)+(AV243*AV244))*10</f>
        <v>0</v>
      </c>
      <c r="BD243" s="110">
        <f aca="true" t="shared" si="618" ref="BD243">((D243*D244)+(I243*I244)+(N243*N244)+(S243*S244)+(X243*X244)+(AC243*AC244)+(AH244*AH243)+(AM243*AM244)+(AR243*AR244)+(AW243*AW244))*10</f>
        <v>0</v>
      </c>
      <c r="BE243" s="110">
        <f aca="true" t="shared" si="619" ref="BE243">((E243*E244)+(J243*J244)+(O243*O244)+(T243*T244)+(Y243*Y244)+(AD243*AD244)+(AI244*AI243)+(AN243*AN244)+(AS243*AS244)+(AX243*AX244))*10</f>
        <v>0</v>
      </c>
      <c r="BF243" s="110">
        <f aca="true" t="shared" si="620" ref="BF243">((F243*F244)+(K243*K244)+(P243*P244)+(U243*U244)+(Z243*Z244)+(AE243*AE244)+(AJ244*AJ243)+(AO243*AO244)+(AT243*AT244)+(AY243*AY244))*10</f>
        <v>0</v>
      </c>
    </row>
    <row r="244" spans="1:58" ht="15.75" thickBot="1">
      <c r="A244" s="94"/>
      <c r="B244" s="5">
        <f>'Subdecision matrices'!$S$12</f>
        <v>0.1</v>
      </c>
      <c r="C244" s="5">
        <f>'Subdecision matrices'!$S$13</f>
        <v>0.1</v>
      </c>
      <c r="D244" s="5">
        <f>'Subdecision matrices'!$S$14</f>
        <v>0.1</v>
      </c>
      <c r="E244" s="5">
        <f>'Subdecision matrices'!$S$15</f>
        <v>0.1</v>
      </c>
      <c r="F244" s="5">
        <f>'Subdecision matrices'!$S$16</f>
        <v>0.1</v>
      </c>
      <c r="G244" s="5">
        <f>'Subdecision matrices'!$T$12</f>
        <v>0.1</v>
      </c>
      <c r="H244" s="5">
        <f>'Subdecision matrices'!$T$13</f>
        <v>0.1</v>
      </c>
      <c r="I244" s="5">
        <f>'Subdecision matrices'!$T$14</f>
        <v>0.1</v>
      </c>
      <c r="J244" s="5">
        <f>'Subdecision matrices'!$T$15</f>
        <v>0.1</v>
      </c>
      <c r="K244" s="5">
        <f>'Subdecision matrices'!$T$16</f>
        <v>0.1</v>
      </c>
      <c r="L244" s="5">
        <f>'Subdecision matrices'!$U$12</f>
        <v>0.05</v>
      </c>
      <c r="M244" s="5">
        <f>'Subdecision matrices'!$U$13</f>
        <v>0.05</v>
      </c>
      <c r="N244" s="5">
        <f>'Subdecision matrices'!$U$14</f>
        <v>0.05</v>
      </c>
      <c r="O244" s="5">
        <f>'Subdecision matrices'!$U$15</f>
        <v>0.05</v>
      </c>
      <c r="P244" s="5">
        <f>'Subdecision matrices'!$U$16</f>
        <v>0.05</v>
      </c>
      <c r="Q244" s="5">
        <f>'Subdecision matrices'!$V$12</f>
        <v>0.1</v>
      </c>
      <c r="R244" s="5">
        <f>'Subdecision matrices'!$V$13</f>
        <v>0.1</v>
      </c>
      <c r="S244" s="5">
        <f>'Subdecision matrices'!$V$14</f>
        <v>0.1</v>
      </c>
      <c r="T244" s="5">
        <f>'Subdecision matrices'!$V$15</f>
        <v>0.1</v>
      </c>
      <c r="U244" s="5">
        <f>'Subdecision matrices'!$V$16</f>
        <v>0.1</v>
      </c>
      <c r="V244" s="5">
        <f>'Subdecision matrices'!$W$12</f>
        <v>0.1</v>
      </c>
      <c r="W244" s="5">
        <f>'Subdecision matrices'!$W$13</f>
        <v>0.1</v>
      </c>
      <c r="X244" s="5">
        <f>'Subdecision matrices'!$W$14</f>
        <v>0.1</v>
      </c>
      <c r="Y244" s="5">
        <f>'Subdecision matrices'!$W$15</f>
        <v>0.1</v>
      </c>
      <c r="Z244" s="5">
        <f>'Subdecision matrices'!$W$16</f>
        <v>0.1</v>
      </c>
      <c r="AA244" s="5">
        <f>'Subdecision matrices'!$X$12</f>
        <v>0.05</v>
      </c>
      <c r="AB244" s="5">
        <f>'Subdecision matrices'!$X$13</f>
        <v>0.1</v>
      </c>
      <c r="AC244" s="5">
        <f>'Subdecision matrices'!$X$14</f>
        <v>0.1</v>
      </c>
      <c r="AD244" s="5">
        <f>'Subdecision matrices'!$X$15</f>
        <v>0.1</v>
      </c>
      <c r="AE244" s="5">
        <f>'Subdecision matrices'!$X$16</f>
        <v>0.1</v>
      </c>
      <c r="AF244" s="5">
        <f>'Subdecision matrices'!$Y$12</f>
        <v>0.1</v>
      </c>
      <c r="AG244" s="5">
        <f>'Subdecision matrices'!$Y$13</f>
        <v>0.1</v>
      </c>
      <c r="AH244" s="5">
        <f>'Subdecision matrices'!$Y$14</f>
        <v>0.1</v>
      </c>
      <c r="AI244" s="5">
        <f>'Subdecision matrices'!$Y$15</f>
        <v>0.05</v>
      </c>
      <c r="AJ244" s="5">
        <f>'Subdecision matrices'!$Y$16</f>
        <v>0.05</v>
      </c>
      <c r="AK244" s="5">
        <f>'Subdecision matrices'!$Z$12</f>
        <v>0.15</v>
      </c>
      <c r="AL244" s="5">
        <f>'Subdecision matrices'!$Z$13</f>
        <v>0.15</v>
      </c>
      <c r="AM244" s="5">
        <f>'Subdecision matrices'!$Z$14</f>
        <v>0.15</v>
      </c>
      <c r="AN244" s="5">
        <f>'Subdecision matrices'!$Z$15</f>
        <v>0.15</v>
      </c>
      <c r="AO244" s="5">
        <f>'Subdecision matrices'!$Z$16</f>
        <v>0.15</v>
      </c>
      <c r="AP244" s="5">
        <f>'Subdecision matrices'!$AA$12</f>
        <v>0.1</v>
      </c>
      <c r="AQ244" s="5">
        <f>'Subdecision matrices'!$AA$13</f>
        <v>0.1</v>
      </c>
      <c r="AR244" s="5">
        <f>'Subdecision matrices'!$AA$14</f>
        <v>0.1</v>
      </c>
      <c r="AS244" s="5">
        <f>'Subdecision matrices'!$AA$15</f>
        <v>0.1</v>
      </c>
      <c r="AT244" s="5">
        <f>'Subdecision matrices'!$AA$16</f>
        <v>0.15</v>
      </c>
      <c r="AU244" s="5">
        <f>'Subdecision matrices'!$AB$12</f>
        <v>0.15</v>
      </c>
      <c r="AV244" s="5">
        <f>'Subdecision matrices'!$AB$13</f>
        <v>0.1</v>
      </c>
      <c r="AW244" s="5">
        <f>'Subdecision matrices'!$AB$14</f>
        <v>0.1</v>
      </c>
      <c r="AX244" s="5">
        <f>'Subdecision matrices'!$AB$15</f>
        <v>0.15</v>
      </c>
      <c r="AY244" s="5">
        <f>'Subdecision matrices'!$AB$16</f>
        <v>0.1</v>
      </c>
      <c r="AZ244" s="3">
        <f aca="true" t="shared" si="621" ref="AZ244">SUM(L244:AY244)</f>
        <v>4</v>
      </c>
      <c r="BA244" s="3"/>
      <c r="BB244" s="114"/>
      <c r="BC244" s="114"/>
      <c r="BD244" s="114"/>
      <c r="BE244" s="114"/>
      <c r="BF244" s="114"/>
    </row>
    <row r="245" spans="1:58" ht="15">
      <c r="A245" s="94">
        <v>120</v>
      </c>
      <c r="B245" s="30">
        <f>_xlfn.IFERROR(VLOOKUP(Prioritization!G131,'Subdecision matrices'!$B$7:$C$8,2,TRUE),0)</f>
        <v>0</v>
      </c>
      <c r="C245" s="30">
        <f>_xlfn.IFERROR(VLOOKUP(Prioritization!G131,'Subdecision matrices'!$B$7:$D$8,3,TRUE),0)</f>
        <v>0</v>
      </c>
      <c r="D245" s="30">
        <f>_xlfn.IFERROR(VLOOKUP(Prioritization!G131,'Subdecision matrices'!$B$7:$E$8,4,TRUE),0)</f>
        <v>0</v>
      </c>
      <c r="E245" s="30">
        <f>_xlfn.IFERROR(VLOOKUP(Prioritization!G131,'Subdecision matrices'!$B$7:$F$8,5,TRUE),0)</f>
        <v>0</v>
      </c>
      <c r="F245" s="30">
        <f>_xlfn.IFERROR(VLOOKUP(Prioritization!G131,'Subdecision matrices'!$B$7:$G$8,6,TRUE),0)</f>
        <v>0</v>
      </c>
      <c r="G245" s="30">
        <f>VLOOKUP(Prioritization!H131,'Subdecision matrices'!$B$12:$C$19,2,TRUE)</f>
        <v>0</v>
      </c>
      <c r="H245" s="30">
        <f>VLOOKUP(Prioritization!H131,'Subdecision matrices'!$B$12:$D$19,3,TRUE)</f>
        <v>0</v>
      </c>
      <c r="I245" s="30">
        <f>VLOOKUP(Prioritization!H131,'Subdecision matrices'!$B$12:$E$19,4,TRUE)</f>
        <v>0</v>
      </c>
      <c r="J245" s="30">
        <f>VLOOKUP(Prioritization!H131,'Subdecision matrices'!$B$12:$F$19,5,TRUE)</f>
        <v>0</v>
      </c>
      <c r="K245" s="30">
        <f>VLOOKUP(Prioritization!H131,'Subdecision matrices'!$B$12:$G$19,6,TRUE)</f>
        <v>0</v>
      </c>
      <c r="L245" s="2">
        <f>_xlfn.IFERROR(INDEX('Subdecision matrices'!$C$23:$G$27,MATCH(Prioritization!I131,'Subdecision matrices'!$B$23:$B$27,0),MATCH('CalcEng 2'!$L$6,'Subdecision matrices'!$C$22:$G$22,0)),0)</f>
        <v>0</v>
      </c>
      <c r="M245" s="2">
        <f>_xlfn.IFERROR(INDEX('Subdecision matrices'!$C$23:$G$27,MATCH(Prioritization!I131,'Subdecision matrices'!$B$23:$B$27,0),MATCH('CalcEng 2'!$M$6,'Subdecision matrices'!$C$30:$G$30,0)),0)</f>
        <v>0</v>
      </c>
      <c r="N245" s="2">
        <f>_xlfn.IFERROR(INDEX('Subdecision matrices'!$C$23:$G$27,MATCH(Prioritization!I131,'Subdecision matrices'!$B$23:$B$27,0),MATCH('CalcEng 2'!$N$6,'Subdecision matrices'!$C$22:$G$22,0)),0)</f>
        <v>0</v>
      </c>
      <c r="O245" s="2">
        <f>_xlfn.IFERROR(INDEX('Subdecision matrices'!$C$23:$G$27,MATCH(Prioritization!I131,'Subdecision matrices'!$B$23:$B$27,0),MATCH('CalcEng 2'!$O$6,'Subdecision matrices'!$C$22:$G$22,0)),0)</f>
        <v>0</v>
      </c>
      <c r="P245" s="2">
        <f>_xlfn.IFERROR(INDEX('Subdecision matrices'!$C$23:$G$27,MATCH(Prioritization!I131,'Subdecision matrices'!$B$23:$B$27,0),MATCH('CalcEng 2'!$P$6,'Subdecision matrices'!$C$22:$G$22,0)),0)</f>
        <v>0</v>
      </c>
      <c r="Q245" s="2">
        <f>_xlfn.IFERROR(INDEX('Subdecision matrices'!$C$31:$G$33,MATCH(Prioritization!J131,'Subdecision matrices'!$B$31:$B$33,0),MATCH('CalcEng 2'!$Q$6,'Subdecision matrices'!$C$30:$G$30,0)),0)</f>
        <v>0</v>
      </c>
      <c r="R245" s="2">
        <f>_xlfn.IFERROR(INDEX('Subdecision matrices'!$C$31:$G$33,MATCH(Prioritization!J131,'Subdecision matrices'!$B$31:$B$33,0),MATCH('CalcEng 2'!$R$6,'Subdecision matrices'!$C$30:$G$30,0)),0)</f>
        <v>0</v>
      </c>
      <c r="S245" s="2">
        <f>_xlfn.IFERROR(INDEX('Subdecision matrices'!$C$31:$G$33,MATCH(Prioritization!J131,'Subdecision matrices'!$B$31:$B$33,0),MATCH('CalcEng 2'!$S$6,'Subdecision matrices'!$C$30:$G$30,0)),0)</f>
        <v>0</v>
      </c>
      <c r="T245" s="2">
        <f>_xlfn.IFERROR(INDEX('Subdecision matrices'!$C$31:$G$33,MATCH(Prioritization!J131,'Subdecision matrices'!$B$31:$B$33,0),MATCH('CalcEng 2'!$T$6,'Subdecision matrices'!$C$30:$G$30,0)),0)</f>
        <v>0</v>
      </c>
      <c r="U245" s="2">
        <f>_xlfn.IFERROR(INDEX('Subdecision matrices'!$C$31:$G$33,MATCH(Prioritization!J131,'Subdecision matrices'!$B$31:$B$33,0),MATCH('CalcEng 2'!$U$6,'Subdecision matrices'!$C$30:$G$30,0)),0)</f>
        <v>0</v>
      </c>
      <c r="V245" s="2">
        <f>_xlfn.IFERROR(VLOOKUP(Prioritization!K131,'Subdecision matrices'!$A$37:$C$41,3,TRUE),0)</f>
        <v>0</v>
      </c>
      <c r="W245" s="2">
        <f>_xlfn.IFERROR(VLOOKUP(Prioritization!K131,'Subdecision matrices'!$A$37:$D$41,4),0)</f>
        <v>0</v>
      </c>
      <c r="X245" s="2">
        <f>_xlfn.IFERROR(VLOOKUP(Prioritization!K131,'Subdecision matrices'!$A$37:$E$41,5),0)</f>
        <v>0</v>
      </c>
      <c r="Y245" s="2">
        <f>_xlfn.IFERROR(VLOOKUP(Prioritization!K131,'Subdecision matrices'!$A$37:$F$41,6),0)</f>
        <v>0</v>
      </c>
      <c r="Z245" s="2">
        <f>_xlfn.IFERROR(VLOOKUP(Prioritization!K131,'Subdecision matrices'!$A$37:$G$41,7),0)</f>
        <v>0</v>
      </c>
      <c r="AA245" s="2">
        <f>_xlfn.IFERROR(INDEX('Subdecision matrices'!$K$8:$O$11,MATCH(Prioritization!L131,'Subdecision matrices'!$J$8:$J$11,0),MATCH('CalcEng 2'!$AA$6,'Subdecision matrices'!$K$7:$O$7,0)),0)</f>
        <v>0</v>
      </c>
      <c r="AB245" s="2">
        <f>_xlfn.IFERROR(INDEX('Subdecision matrices'!$K$8:$O$11,MATCH(Prioritization!L131,'Subdecision matrices'!$J$8:$J$11,0),MATCH('CalcEng 2'!$AB$6,'Subdecision matrices'!$K$7:$O$7,0)),0)</f>
        <v>0</v>
      </c>
      <c r="AC245" s="2">
        <f>_xlfn.IFERROR(INDEX('Subdecision matrices'!$K$8:$O$11,MATCH(Prioritization!L131,'Subdecision matrices'!$J$8:$J$11,0),MATCH('CalcEng 2'!$AC$6,'Subdecision matrices'!$K$7:$O$7,0)),0)</f>
        <v>0</v>
      </c>
      <c r="AD245" s="2">
        <f>_xlfn.IFERROR(INDEX('Subdecision matrices'!$K$8:$O$11,MATCH(Prioritization!L131,'Subdecision matrices'!$J$8:$J$11,0),MATCH('CalcEng 2'!$AD$6,'Subdecision matrices'!$K$7:$O$7,0)),0)</f>
        <v>0</v>
      </c>
      <c r="AE245" s="2">
        <f>_xlfn.IFERROR(INDEX('Subdecision matrices'!$K$8:$O$11,MATCH(Prioritization!L131,'Subdecision matrices'!$J$8:$J$11,0),MATCH('CalcEng 2'!$AE$6,'Subdecision matrices'!$K$7:$O$7,0)),0)</f>
        <v>0</v>
      </c>
      <c r="AF245" s="2">
        <f>_xlfn.IFERROR(VLOOKUP(Prioritization!M131,'Subdecision matrices'!$I$15:$K$17,3,TRUE),0)</f>
        <v>0</v>
      </c>
      <c r="AG245" s="2">
        <f>_xlfn.IFERROR(VLOOKUP(Prioritization!M131,'Subdecision matrices'!$I$15:$L$17,4,TRUE),0)</f>
        <v>0</v>
      </c>
      <c r="AH245" s="2">
        <f>_xlfn.IFERROR(VLOOKUP(Prioritization!M131,'Subdecision matrices'!$I$15:$M$17,5,TRUE),0)</f>
        <v>0</v>
      </c>
      <c r="AI245" s="2">
        <f>_xlfn.IFERROR(VLOOKUP(Prioritization!M131,'Subdecision matrices'!$I$15:$N$17,6,TRUE),0)</f>
        <v>0</v>
      </c>
      <c r="AJ245" s="2">
        <f>_xlfn.IFERROR(VLOOKUP(Prioritization!M131,'Subdecision matrices'!$I$15:$O$17,7,TRUE),0)</f>
        <v>0</v>
      </c>
      <c r="AK245" s="2">
        <f>_xlfn.IFERROR(INDEX('Subdecision matrices'!$K$22:$O$24,MATCH(Prioritization!N131,'Subdecision matrices'!$J$22:$J$24,0),MATCH($AK$6,'Subdecision matrices'!$K$21:$O$21,0)),0)</f>
        <v>0</v>
      </c>
      <c r="AL245" s="2">
        <f>_xlfn.IFERROR(INDEX('Subdecision matrices'!$K$22:$O$24,MATCH(Prioritization!N131,'Subdecision matrices'!$J$22:$J$24,0),MATCH($AL$6,'Subdecision matrices'!$K$21:$O$21,0)),0)</f>
        <v>0</v>
      </c>
      <c r="AM245" s="2">
        <f>_xlfn.IFERROR(INDEX('Subdecision matrices'!$K$22:$O$24,MATCH(Prioritization!N131,'Subdecision matrices'!$J$22:$J$24,0),MATCH($AM$6,'Subdecision matrices'!$K$21:$O$21,0)),0)</f>
        <v>0</v>
      </c>
      <c r="AN245" s="2">
        <f>_xlfn.IFERROR(INDEX('Subdecision matrices'!$K$22:$O$24,MATCH(Prioritization!N131,'Subdecision matrices'!$J$22:$J$24,0),MATCH($AN$6,'Subdecision matrices'!$K$21:$O$21,0)),0)</f>
        <v>0</v>
      </c>
      <c r="AO245" s="2">
        <f>_xlfn.IFERROR(INDEX('Subdecision matrices'!$K$22:$O$24,MATCH(Prioritization!N131,'Subdecision matrices'!$J$22:$J$24,0),MATCH($AO$6,'Subdecision matrices'!$K$21:$O$21,0)),0)</f>
        <v>0</v>
      </c>
      <c r="AP245" s="2">
        <f>_xlfn.IFERROR(INDEX('Subdecision matrices'!$K$27:$O$30,MATCH(Prioritization!O131,'Subdecision matrices'!$J$27:$J$30,0),MATCH('CalcEng 2'!$AP$6,'Subdecision matrices'!$K$27:$O$27,0)),0)</f>
        <v>0</v>
      </c>
      <c r="AQ245" s="2">
        <f>_xlfn.IFERROR(INDEX('Subdecision matrices'!$K$27:$O$30,MATCH(Prioritization!O131,'Subdecision matrices'!$J$27:$J$30,0),MATCH('CalcEng 2'!$AQ$6,'Subdecision matrices'!$K$27:$O$27,0)),0)</f>
        <v>0</v>
      </c>
      <c r="AR245" s="2">
        <f>_xlfn.IFERROR(INDEX('Subdecision matrices'!$K$27:$O$30,MATCH(Prioritization!O131,'Subdecision matrices'!$J$27:$J$30,0),MATCH('CalcEng 2'!$AR$6,'Subdecision matrices'!$K$27:$O$27,0)),0)</f>
        <v>0</v>
      </c>
      <c r="AS245" s="2">
        <f>_xlfn.IFERROR(INDEX('Subdecision matrices'!$K$27:$O$30,MATCH(Prioritization!O131,'Subdecision matrices'!$J$27:$J$30,0),MATCH('CalcEng 2'!$AS$6,'Subdecision matrices'!$K$27:$O$27,0)),0)</f>
        <v>0</v>
      </c>
      <c r="AT245" s="2">
        <f>_xlfn.IFERROR(INDEX('Subdecision matrices'!$K$27:$O$30,MATCH(Prioritization!O131,'Subdecision matrices'!$J$27:$J$30,0),MATCH('CalcEng 2'!$AT$6,'Subdecision matrices'!$K$27:$O$27,0)),0)</f>
        <v>0</v>
      </c>
      <c r="AU245" s="2">
        <f>_xlfn.IFERROR(INDEX('Subdecision matrices'!$K$34:$O$36,MATCH(Prioritization!P131,'Subdecision matrices'!$J$34:$J$36,0),MATCH('CalcEng 2'!$AU$6,'Subdecision matrices'!$K$33:$O$33,0)),0)</f>
        <v>0</v>
      </c>
      <c r="AV245" s="2">
        <f>_xlfn.IFERROR(INDEX('Subdecision matrices'!$K$34:$O$36,MATCH(Prioritization!P131,'Subdecision matrices'!$J$34:$J$36,0),MATCH('CalcEng 2'!$AV$6,'Subdecision matrices'!$K$33:$O$33,0)),0)</f>
        <v>0</v>
      </c>
      <c r="AW245" s="2">
        <f>_xlfn.IFERROR(INDEX('Subdecision matrices'!$K$34:$O$36,MATCH(Prioritization!P131,'Subdecision matrices'!$J$34:$J$36,0),MATCH('CalcEng 2'!$AW$6,'Subdecision matrices'!$K$33:$O$33,0)),0)</f>
        <v>0</v>
      </c>
      <c r="AX245" s="2">
        <f>_xlfn.IFERROR(INDEX('Subdecision matrices'!$K$34:$O$36,MATCH(Prioritization!P131,'Subdecision matrices'!$J$34:$J$36,0),MATCH('CalcEng 2'!$AX$6,'Subdecision matrices'!$K$33:$O$33,0)),0)</f>
        <v>0</v>
      </c>
      <c r="AY245" s="2">
        <f>_xlfn.IFERROR(INDEX('Subdecision matrices'!$K$34:$O$36,MATCH(Prioritization!P131,'Subdecision matrices'!$J$34:$J$36,0),MATCH('CalcEng 2'!$AY$6,'Subdecision matrices'!$K$33:$O$33,0)),0)</f>
        <v>0</v>
      </c>
      <c r="AZ245" s="2"/>
      <c r="BA245" s="2"/>
      <c r="BB245" s="110">
        <f>((B245*B246)+(G245*G246)+(L245*L246)+(Q245*Q246)+(V245*V246)+(AA245*AA246)+(AF246*AF245)+(AK245*AK246)+(AP245*AP246)+(AU245*AU246))*10</f>
        <v>0</v>
      </c>
      <c r="BC245" s="110">
        <f aca="true" t="shared" si="622" ref="BC245">((C245*C246)+(H245*H246)+(M245*M246)+(R245*R246)+(W245*W246)+(AB245*AB246)+(AG246*AG245)+(AL245*AL246)+(AQ245*AQ246)+(AV245*AV246))*10</f>
        <v>0</v>
      </c>
      <c r="BD245" s="110">
        <f aca="true" t="shared" si="623" ref="BD245">((D245*D246)+(I245*I246)+(N245*N246)+(S245*S246)+(X245*X246)+(AC245*AC246)+(AH246*AH245)+(AM245*AM246)+(AR245*AR246)+(AW245*AW246))*10</f>
        <v>0</v>
      </c>
      <c r="BE245" s="110">
        <f aca="true" t="shared" si="624" ref="BE245">((E245*E246)+(J245*J246)+(O245*O246)+(T245*T246)+(Y245*Y246)+(AD245*AD246)+(AI246*AI245)+(AN245*AN246)+(AS245*AS246)+(AX245*AX246))*10</f>
        <v>0</v>
      </c>
      <c r="BF245" s="110">
        <f aca="true" t="shared" si="625" ref="BF245">((F245*F246)+(K245*K246)+(P245*P246)+(U245*U246)+(Z245*Z246)+(AE245*AE246)+(AJ246*AJ245)+(AO245*AO246)+(AT245*AT246)+(AY245*AY246))*10</f>
        <v>0</v>
      </c>
    </row>
    <row r="246" spans="1:58" ht="15.75" thickBot="1">
      <c r="A246" s="94"/>
      <c r="B246" s="5">
        <f>'Subdecision matrices'!$S$12</f>
        <v>0.1</v>
      </c>
      <c r="C246" s="5">
        <f>'Subdecision matrices'!$S$13</f>
        <v>0.1</v>
      </c>
      <c r="D246" s="5">
        <f>'Subdecision matrices'!$S$14</f>
        <v>0.1</v>
      </c>
      <c r="E246" s="5">
        <f>'Subdecision matrices'!$S$15</f>
        <v>0.1</v>
      </c>
      <c r="F246" s="5">
        <f>'Subdecision matrices'!$S$16</f>
        <v>0.1</v>
      </c>
      <c r="G246" s="5">
        <f>'Subdecision matrices'!$T$12</f>
        <v>0.1</v>
      </c>
      <c r="H246" s="5">
        <f>'Subdecision matrices'!$T$13</f>
        <v>0.1</v>
      </c>
      <c r="I246" s="5">
        <f>'Subdecision matrices'!$T$14</f>
        <v>0.1</v>
      </c>
      <c r="J246" s="5">
        <f>'Subdecision matrices'!$T$15</f>
        <v>0.1</v>
      </c>
      <c r="K246" s="5">
        <f>'Subdecision matrices'!$T$16</f>
        <v>0.1</v>
      </c>
      <c r="L246" s="5">
        <f>'Subdecision matrices'!$U$12</f>
        <v>0.05</v>
      </c>
      <c r="M246" s="5">
        <f>'Subdecision matrices'!$U$13</f>
        <v>0.05</v>
      </c>
      <c r="N246" s="5">
        <f>'Subdecision matrices'!$U$14</f>
        <v>0.05</v>
      </c>
      <c r="O246" s="5">
        <f>'Subdecision matrices'!$U$15</f>
        <v>0.05</v>
      </c>
      <c r="P246" s="5">
        <f>'Subdecision matrices'!$U$16</f>
        <v>0.05</v>
      </c>
      <c r="Q246" s="5">
        <f>'Subdecision matrices'!$V$12</f>
        <v>0.1</v>
      </c>
      <c r="R246" s="5">
        <f>'Subdecision matrices'!$V$13</f>
        <v>0.1</v>
      </c>
      <c r="S246" s="5">
        <f>'Subdecision matrices'!$V$14</f>
        <v>0.1</v>
      </c>
      <c r="T246" s="5">
        <f>'Subdecision matrices'!$V$15</f>
        <v>0.1</v>
      </c>
      <c r="U246" s="5">
        <f>'Subdecision matrices'!$V$16</f>
        <v>0.1</v>
      </c>
      <c r="V246" s="5">
        <f>'Subdecision matrices'!$W$12</f>
        <v>0.1</v>
      </c>
      <c r="W246" s="5">
        <f>'Subdecision matrices'!$W$13</f>
        <v>0.1</v>
      </c>
      <c r="X246" s="5">
        <f>'Subdecision matrices'!$W$14</f>
        <v>0.1</v>
      </c>
      <c r="Y246" s="5">
        <f>'Subdecision matrices'!$W$15</f>
        <v>0.1</v>
      </c>
      <c r="Z246" s="5">
        <f>'Subdecision matrices'!$W$16</f>
        <v>0.1</v>
      </c>
      <c r="AA246" s="5">
        <f>'Subdecision matrices'!$X$12</f>
        <v>0.05</v>
      </c>
      <c r="AB246" s="5">
        <f>'Subdecision matrices'!$X$13</f>
        <v>0.1</v>
      </c>
      <c r="AC246" s="5">
        <f>'Subdecision matrices'!$X$14</f>
        <v>0.1</v>
      </c>
      <c r="AD246" s="5">
        <f>'Subdecision matrices'!$X$15</f>
        <v>0.1</v>
      </c>
      <c r="AE246" s="5">
        <f>'Subdecision matrices'!$X$16</f>
        <v>0.1</v>
      </c>
      <c r="AF246" s="5">
        <f>'Subdecision matrices'!$Y$12</f>
        <v>0.1</v>
      </c>
      <c r="AG246" s="5">
        <f>'Subdecision matrices'!$Y$13</f>
        <v>0.1</v>
      </c>
      <c r="AH246" s="5">
        <f>'Subdecision matrices'!$Y$14</f>
        <v>0.1</v>
      </c>
      <c r="AI246" s="5">
        <f>'Subdecision matrices'!$Y$15</f>
        <v>0.05</v>
      </c>
      <c r="AJ246" s="5">
        <f>'Subdecision matrices'!$Y$16</f>
        <v>0.05</v>
      </c>
      <c r="AK246" s="5">
        <f>'Subdecision matrices'!$Z$12</f>
        <v>0.15</v>
      </c>
      <c r="AL246" s="5">
        <f>'Subdecision matrices'!$Z$13</f>
        <v>0.15</v>
      </c>
      <c r="AM246" s="5">
        <f>'Subdecision matrices'!$Z$14</f>
        <v>0.15</v>
      </c>
      <c r="AN246" s="5">
        <f>'Subdecision matrices'!$Z$15</f>
        <v>0.15</v>
      </c>
      <c r="AO246" s="5">
        <f>'Subdecision matrices'!$Z$16</f>
        <v>0.15</v>
      </c>
      <c r="AP246" s="5">
        <f>'Subdecision matrices'!$AA$12</f>
        <v>0.1</v>
      </c>
      <c r="AQ246" s="5">
        <f>'Subdecision matrices'!$AA$13</f>
        <v>0.1</v>
      </c>
      <c r="AR246" s="5">
        <f>'Subdecision matrices'!$AA$14</f>
        <v>0.1</v>
      </c>
      <c r="AS246" s="5">
        <f>'Subdecision matrices'!$AA$15</f>
        <v>0.1</v>
      </c>
      <c r="AT246" s="5">
        <f>'Subdecision matrices'!$AA$16</f>
        <v>0.15</v>
      </c>
      <c r="AU246" s="5">
        <f>'Subdecision matrices'!$AB$12</f>
        <v>0.15</v>
      </c>
      <c r="AV246" s="5">
        <f>'Subdecision matrices'!$AB$13</f>
        <v>0.1</v>
      </c>
      <c r="AW246" s="5">
        <f>'Subdecision matrices'!$AB$14</f>
        <v>0.1</v>
      </c>
      <c r="AX246" s="5">
        <f>'Subdecision matrices'!$AB$15</f>
        <v>0.15</v>
      </c>
      <c r="AY246" s="5">
        <f>'Subdecision matrices'!$AB$16</f>
        <v>0.1</v>
      </c>
      <c r="AZ246" s="3">
        <f aca="true" t="shared" si="626" ref="AZ246">SUM(L246:AY246)</f>
        <v>4</v>
      </c>
      <c r="BA246" s="3"/>
      <c r="BB246" s="114"/>
      <c r="BC246" s="114"/>
      <c r="BD246" s="114"/>
      <c r="BE246" s="114"/>
      <c r="BF246" s="114"/>
    </row>
    <row r="247" spans="1:58" ht="15">
      <c r="A247" s="94">
        <v>121</v>
      </c>
      <c r="B247" s="30">
        <f>_xlfn.IFERROR(VLOOKUP(Prioritization!G132,'Subdecision matrices'!$B$7:$C$8,2,TRUE),0)</f>
        <v>0</v>
      </c>
      <c r="C247" s="30">
        <f>_xlfn.IFERROR(VLOOKUP(Prioritization!G132,'Subdecision matrices'!$B$7:$D$8,3,TRUE),0)</f>
        <v>0</v>
      </c>
      <c r="D247" s="30">
        <f>_xlfn.IFERROR(VLOOKUP(Prioritization!G132,'Subdecision matrices'!$B$7:$E$8,4,TRUE),0)</f>
        <v>0</v>
      </c>
      <c r="E247" s="30">
        <f>_xlfn.IFERROR(VLOOKUP(Prioritization!G132,'Subdecision matrices'!$B$7:$F$8,5,TRUE),0)</f>
        <v>0</v>
      </c>
      <c r="F247" s="30">
        <f>_xlfn.IFERROR(VLOOKUP(Prioritization!G132,'Subdecision matrices'!$B$7:$G$8,6,TRUE),0)</f>
        <v>0</v>
      </c>
      <c r="G247" s="30">
        <f>VLOOKUP(Prioritization!H132,'Subdecision matrices'!$B$12:$C$19,2,TRUE)</f>
        <v>0</v>
      </c>
      <c r="H247" s="30">
        <f>VLOOKUP(Prioritization!H132,'Subdecision matrices'!$B$12:$D$19,3,TRUE)</f>
        <v>0</v>
      </c>
      <c r="I247" s="30">
        <f>VLOOKUP(Prioritization!H132,'Subdecision matrices'!$B$12:$E$19,4,TRUE)</f>
        <v>0</v>
      </c>
      <c r="J247" s="30">
        <f>VLOOKUP(Prioritization!H132,'Subdecision matrices'!$B$12:$F$19,5,TRUE)</f>
        <v>0</v>
      </c>
      <c r="K247" s="30">
        <f>VLOOKUP(Prioritization!H132,'Subdecision matrices'!$B$12:$G$19,6,TRUE)</f>
        <v>0</v>
      </c>
      <c r="L247" s="2">
        <f>_xlfn.IFERROR(INDEX('Subdecision matrices'!$C$23:$G$27,MATCH(Prioritization!I132,'Subdecision matrices'!$B$23:$B$27,0),MATCH('CalcEng 2'!$L$6,'Subdecision matrices'!$C$22:$G$22,0)),0)</f>
        <v>0</v>
      </c>
      <c r="M247" s="2">
        <f>_xlfn.IFERROR(INDEX('Subdecision matrices'!$C$23:$G$27,MATCH(Prioritization!I132,'Subdecision matrices'!$B$23:$B$27,0),MATCH('CalcEng 2'!$M$6,'Subdecision matrices'!$C$30:$G$30,0)),0)</f>
        <v>0</v>
      </c>
      <c r="N247" s="2">
        <f>_xlfn.IFERROR(INDEX('Subdecision matrices'!$C$23:$G$27,MATCH(Prioritization!I132,'Subdecision matrices'!$B$23:$B$27,0),MATCH('CalcEng 2'!$N$6,'Subdecision matrices'!$C$22:$G$22,0)),0)</f>
        <v>0</v>
      </c>
      <c r="O247" s="2">
        <f>_xlfn.IFERROR(INDEX('Subdecision matrices'!$C$23:$G$27,MATCH(Prioritization!I132,'Subdecision matrices'!$B$23:$B$27,0),MATCH('CalcEng 2'!$O$6,'Subdecision matrices'!$C$22:$G$22,0)),0)</f>
        <v>0</v>
      </c>
      <c r="P247" s="2">
        <f>_xlfn.IFERROR(INDEX('Subdecision matrices'!$C$23:$G$27,MATCH(Prioritization!I132,'Subdecision matrices'!$B$23:$B$27,0),MATCH('CalcEng 2'!$P$6,'Subdecision matrices'!$C$22:$G$22,0)),0)</f>
        <v>0</v>
      </c>
      <c r="Q247" s="2">
        <f>_xlfn.IFERROR(INDEX('Subdecision matrices'!$C$31:$G$33,MATCH(Prioritization!J132,'Subdecision matrices'!$B$31:$B$33,0),MATCH('CalcEng 2'!$Q$6,'Subdecision matrices'!$C$30:$G$30,0)),0)</f>
        <v>0</v>
      </c>
      <c r="R247" s="2">
        <f>_xlfn.IFERROR(INDEX('Subdecision matrices'!$C$31:$G$33,MATCH(Prioritization!J132,'Subdecision matrices'!$B$31:$B$33,0),MATCH('CalcEng 2'!$R$6,'Subdecision matrices'!$C$30:$G$30,0)),0)</f>
        <v>0</v>
      </c>
      <c r="S247" s="2">
        <f>_xlfn.IFERROR(INDEX('Subdecision matrices'!$C$31:$G$33,MATCH(Prioritization!J132,'Subdecision matrices'!$B$31:$B$33,0),MATCH('CalcEng 2'!$S$6,'Subdecision matrices'!$C$30:$G$30,0)),0)</f>
        <v>0</v>
      </c>
      <c r="T247" s="2">
        <f>_xlfn.IFERROR(INDEX('Subdecision matrices'!$C$31:$G$33,MATCH(Prioritization!J132,'Subdecision matrices'!$B$31:$B$33,0),MATCH('CalcEng 2'!$T$6,'Subdecision matrices'!$C$30:$G$30,0)),0)</f>
        <v>0</v>
      </c>
      <c r="U247" s="2">
        <f>_xlfn.IFERROR(INDEX('Subdecision matrices'!$C$31:$G$33,MATCH(Prioritization!J132,'Subdecision matrices'!$B$31:$B$33,0),MATCH('CalcEng 2'!$U$6,'Subdecision matrices'!$C$30:$G$30,0)),0)</f>
        <v>0</v>
      </c>
      <c r="V247" s="2">
        <f>_xlfn.IFERROR(VLOOKUP(Prioritization!K132,'Subdecision matrices'!$A$37:$C$41,3,TRUE),0)</f>
        <v>0</v>
      </c>
      <c r="W247" s="2">
        <f>_xlfn.IFERROR(VLOOKUP(Prioritization!K132,'Subdecision matrices'!$A$37:$D$41,4),0)</f>
        <v>0</v>
      </c>
      <c r="X247" s="2">
        <f>_xlfn.IFERROR(VLOOKUP(Prioritization!K132,'Subdecision matrices'!$A$37:$E$41,5),0)</f>
        <v>0</v>
      </c>
      <c r="Y247" s="2">
        <f>_xlfn.IFERROR(VLOOKUP(Prioritization!K132,'Subdecision matrices'!$A$37:$F$41,6),0)</f>
        <v>0</v>
      </c>
      <c r="Z247" s="2">
        <f>_xlfn.IFERROR(VLOOKUP(Prioritization!K132,'Subdecision matrices'!$A$37:$G$41,7),0)</f>
        <v>0</v>
      </c>
      <c r="AA247" s="2">
        <f>_xlfn.IFERROR(INDEX('Subdecision matrices'!$K$8:$O$11,MATCH(Prioritization!L132,'Subdecision matrices'!$J$8:$J$11,0),MATCH('CalcEng 2'!$AA$6,'Subdecision matrices'!$K$7:$O$7,0)),0)</f>
        <v>0</v>
      </c>
      <c r="AB247" s="2">
        <f>_xlfn.IFERROR(INDEX('Subdecision matrices'!$K$8:$O$11,MATCH(Prioritization!L132,'Subdecision matrices'!$J$8:$J$11,0),MATCH('CalcEng 2'!$AB$6,'Subdecision matrices'!$K$7:$O$7,0)),0)</f>
        <v>0</v>
      </c>
      <c r="AC247" s="2">
        <f>_xlfn.IFERROR(INDEX('Subdecision matrices'!$K$8:$O$11,MATCH(Prioritization!L132,'Subdecision matrices'!$J$8:$J$11,0),MATCH('CalcEng 2'!$AC$6,'Subdecision matrices'!$K$7:$O$7,0)),0)</f>
        <v>0</v>
      </c>
      <c r="AD247" s="2">
        <f>_xlfn.IFERROR(INDEX('Subdecision matrices'!$K$8:$O$11,MATCH(Prioritization!L132,'Subdecision matrices'!$J$8:$J$11,0),MATCH('CalcEng 2'!$AD$6,'Subdecision matrices'!$K$7:$O$7,0)),0)</f>
        <v>0</v>
      </c>
      <c r="AE247" s="2">
        <f>_xlfn.IFERROR(INDEX('Subdecision matrices'!$K$8:$O$11,MATCH(Prioritization!L132,'Subdecision matrices'!$J$8:$J$11,0),MATCH('CalcEng 2'!$AE$6,'Subdecision matrices'!$K$7:$O$7,0)),0)</f>
        <v>0</v>
      </c>
      <c r="AF247" s="2">
        <f>_xlfn.IFERROR(VLOOKUP(Prioritization!M132,'Subdecision matrices'!$I$15:$K$17,3,TRUE),0)</f>
        <v>0</v>
      </c>
      <c r="AG247" s="2">
        <f>_xlfn.IFERROR(VLOOKUP(Prioritization!M132,'Subdecision matrices'!$I$15:$L$17,4,TRUE),0)</f>
        <v>0</v>
      </c>
      <c r="AH247" s="2">
        <f>_xlfn.IFERROR(VLOOKUP(Prioritization!M132,'Subdecision matrices'!$I$15:$M$17,5,TRUE),0)</f>
        <v>0</v>
      </c>
      <c r="AI247" s="2">
        <f>_xlfn.IFERROR(VLOOKUP(Prioritization!M132,'Subdecision matrices'!$I$15:$N$17,6,TRUE),0)</f>
        <v>0</v>
      </c>
      <c r="AJ247" s="2">
        <f>_xlfn.IFERROR(VLOOKUP(Prioritization!M132,'Subdecision matrices'!$I$15:$O$17,7,TRUE),0)</f>
        <v>0</v>
      </c>
      <c r="AK247" s="2">
        <f>_xlfn.IFERROR(INDEX('Subdecision matrices'!$K$22:$O$24,MATCH(Prioritization!N132,'Subdecision matrices'!$J$22:$J$24,0),MATCH($AK$6,'Subdecision matrices'!$K$21:$O$21,0)),0)</f>
        <v>0</v>
      </c>
      <c r="AL247" s="2">
        <f>_xlfn.IFERROR(INDEX('Subdecision matrices'!$K$22:$O$24,MATCH(Prioritization!N132,'Subdecision matrices'!$J$22:$J$24,0),MATCH($AL$6,'Subdecision matrices'!$K$21:$O$21,0)),0)</f>
        <v>0</v>
      </c>
      <c r="AM247" s="2">
        <f>_xlfn.IFERROR(INDEX('Subdecision matrices'!$K$22:$O$24,MATCH(Prioritization!N132,'Subdecision matrices'!$J$22:$J$24,0),MATCH($AM$6,'Subdecision matrices'!$K$21:$O$21,0)),0)</f>
        <v>0</v>
      </c>
      <c r="AN247" s="2">
        <f>_xlfn.IFERROR(INDEX('Subdecision matrices'!$K$22:$O$24,MATCH(Prioritization!N132,'Subdecision matrices'!$J$22:$J$24,0),MATCH($AN$6,'Subdecision matrices'!$K$21:$O$21,0)),0)</f>
        <v>0</v>
      </c>
      <c r="AO247" s="2">
        <f>_xlfn.IFERROR(INDEX('Subdecision matrices'!$K$22:$O$24,MATCH(Prioritization!N132,'Subdecision matrices'!$J$22:$J$24,0),MATCH($AO$6,'Subdecision matrices'!$K$21:$O$21,0)),0)</f>
        <v>0</v>
      </c>
      <c r="AP247" s="2">
        <f>_xlfn.IFERROR(INDEX('Subdecision matrices'!$K$27:$O$30,MATCH(Prioritization!O132,'Subdecision matrices'!$J$27:$J$30,0),MATCH('CalcEng 2'!$AP$6,'Subdecision matrices'!$K$27:$O$27,0)),0)</f>
        <v>0</v>
      </c>
      <c r="AQ247" s="2">
        <f>_xlfn.IFERROR(INDEX('Subdecision matrices'!$K$27:$O$30,MATCH(Prioritization!O132,'Subdecision matrices'!$J$27:$J$30,0),MATCH('CalcEng 2'!$AQ$6,'Subdecision matrices'!$K$27:$O$27,0)),0)</f>
        <v>0</v>
      </c>
      <c r="AR247" s="2">
        <f>_xlfn.IFERROR(INDEX('Subdecision matrices'!$K$27:$O$30,MATCH(Prioritization!O132,'Subdecision matrices'!$J$27:$J$30,0),MATCH('CalcEng 2'!$AR$6,'Subdecision matrices'!$K$27:$O$27,0)),0)</f>
        <v>0</v>
      </c>
      <c r="AS247" s="2">
        <f>_xlfn.IFERROR(INDEX('Subdecision matrices'!$K$27:$O$30,MATCH(Prioritization!O132,'Subdecision matrices'!$J$27:$J$30,0),MATCH('CalcEng 2'!$AS$6,'Subdecision matrices'!$K$27:$O$27,0)),0)</f>
        <v>0</v>
      </c>
      <c r="AT247" s="2">
        <f>_xlfn.IFERROR(INDEX('Subdecision matrices'!$K$27:$O$30,MATCH(Prioritization!O132,'Subdecision matrices'!$J$27:$J$30,0),MATCH('CalcEng 2'!$AT$6,'Subdecision matrices'!$K$27:$O$27,0)),0)</f>
        <v>0</v>
      </c>
      <c r="AU247" s="2">
        <f>_xlfn.IFERROR(INDEX('Subdecision matrices'!$K$34:$O$36,MATCH(Prioritization!P132,'Subdecision matrices'!$J$34:$J$36,0),MATCH('CalcEng 2'!$AU$6,'Subdecision matrices'!$K$33:$O$33,0)),0)</f>
        <v>0</v>
      </c>
      <c r="AV247" s="2">
        <f>_xlfn.IFERROR(INDEX('Subdecision matrices'!$K$34:$O$36,MATCH(Prioritization!P132,'Subdecision matrices'!$J$34:$J$36,0),MATCH('CalcEng 2'!$AV$6,'Subdecision matrices'!$K$33:$O$33,0)),0)</f>
        <v>0</v>
      </c>
      <c r="AW247" s="2">
        <f>_xlfn.IFERROR(INDEX('Subdecision matrices'!$K$34:$O$36,MATCH(Prioritization!P132,'Subdecision matrices'!$J$34:$J$36,0),MATCH('CalcEng 2'!$AW$6,'Subdecision matrices'!$K$33:$O$33,0)),0)</f>
        <v>0</v>
      </c>
      <c r="AX247" s="2">
        <f>_xlfn.IFERROR(INDEX('Subdecision matrices'!$K$34:$O$36,MATCH(Prioritization!P132,'Subdecision matrices'!$J$34:$J$36,0),MATCH('CalcEng 2'!$AX$6,'Subdecision matrices'!$K$33:$O$33,0)),0)</f>
        <v>0</v>
      </c>
      <c r="AY247" s="2">
        <f>_xlfn.IFERROR(INDEX('Subdecision matrices'!$K$34:$O$36,MATCH(Prioritization!P132,'Subdecision matrices'!$J$34:$J$36,0),MATCH('CalcEng 2'!$AY$6,'Subdecision matrices'!$K$33:$O$33,0)),0)</f>
        <v>0</v>
      </c>
      <c r="AZ247" s="2"/>
      <c r="BA247" s="2"/>
      <c r="BB247" s="110">
        <f>((B247*B248)+(G247*G248)+(L247*L248)+(Q247*Q248)+(V247*V248)+(AA247*AA248)+(AF248*AF247)+(AK247*AK248)+(AP247*AP248)+(AU247*AU248))*10</f>
        <v>0</v>
      </c>
      <c r="BC247" s="110">
        <f aca="true" t="shared" si="627" ref="BC247">((C247*C248)+(H247*H248)+(M247*M248)+(R247*R248)+(W247*W248)+(AB247*AB248)+(AG248*AG247)+(AL247*AL248)+(AQ247*AQ248)+(AV247*AV248))*10</f>
        <v>0</v>
      </c>
      <c r="BD247" s="110">
        <f aca="true" t="shared" si="628" ref="BD247">((D247*D248)+(I247*I248)+(N247*N248)+(S247*S248)+(X247*X248)+(AC247*AC248)+(AH248*AH247)+(AM247*AM248)+(AR247*AR248)+(AW247*AW248))*10</f>
        <v>0</v>
      </c>
      <c r="BE247" s="110">
        <f aca="true" t="shared" si="629" ref="BE247">((E247*E248)+(J247*J248)+(O247*O248)+(T247*T248)+(Y247*Y248)+(AD247*AD248)+(AI248*AI247)+(AN247*AN248)+(AS247*AS248)+(AX247*AX248))*10</f>
        <v>0</v>
      </c>
      <c r="BF247" s="110">
        <f aca="true" t="shared" si="630" ref="BF247">((F247*F248)+(K247*K248)+(P247*P248)+(U247*U248)+(Z247*Z248)+(AE247*AE248)+(AJ248*AJ247)+(AO247*AO248)+(AT247*AT248)+(AY247*AY248))*10</f>
        <v>0</v>
      </c>
    </row>
    <row r="248" spans="1:58" ht="15.75" thickBot="1">
      <c r="A248" s="94"/>
      <c r="B248" s="5">
        <f>'Subdecision matrices'!$S$12</f>
        <v>0.1</v>
      </c>
      <c r="C248" s="5">
        <f>'Subdecision matrices'!$S$13</f>
        <v>0.1</v>
      </c>
      <c r="D248" s="5">
        <f>'Subdecision matrices'!$S$14</f>
        <v>0.1</v>
      </c>
      <c r="E248" s="5">
        <f>'Subdecision matrices'!$S$15</f>
        <v>0.1</v>
      </c>
      <c r="F248" s="5">
        <f>'Subdecision matrices'!$S$16</f>
        <v>0.1</v>
      </c>
      <c r="G248" s="5">
        <f>'Subdecision matrices'!$T$12</f>
        <v>0.1</v>
      </c>
      <c r="H248" s="5">
        <f>'Subdecision matrices'!$T$13</f>
        <v>0.1</v>
      </c>
      <c r="I248" s="5">
        <f>'Subdecision matrices'!$T$14</f>
        <v>0.1</v>
      </c>
      <c r="J248" s="5">
        <f>'Subdecision matrices'!$T$15</f>
        <v>0.1</v>
      </c>
      <c r="K248" s="5">
        <f>'Subdecision matrices'!$T$16</f>
        <v>0.1</v>
      </c>
      <c r="L248" s="5">
        <f>'Subdecision matrices'!$U$12</f>
        <v>0.05</v>
      </c>
      <c r="M248" s="5">
        <f>'Subdecision matrices'!$U$13</f>
        <v>0.05</v>
      </c>
      <c r="N248" s="5">
        <f>'Subdecision matrices'!$U$14</f>
        <v>0.05</v>
      </c>
      <c r="O248" s="5">
        <f>'Subdecision matrices'!$U$15</f>
        <v>0.05</v>
      </c>
      <c r="P248" s="5">
        <f>'Subdecision matrices'!$U$16</f>
        <v>0.05</v>
      </c>
      <c r="Q248" s="5">
        <f>'Subdecision matrices'!$V$12</f>
        <v>0.1</v>
      </c>
      <c r="R248" s="5">
        <f>'Subdecision matrices'!$V$13</f>
        <v>0.1</v>
      </c>
      <c r="S248" s="5">
        <f>'Subdecision matrices'!$V$14</f>
        <v>0.1</v>
      </c>
      <c r="T248" s="5">
        <f>'Subdecision matrices'!$V$15</f>
        <v>0.1</v>
      </c>
      <c r="U248" s="5">
        <f>'Subdecision matrices'!$V$16</f>
        <v>0.1</v>
      </c>
      <c r="V248" s="5">
        <f>'Subdecision matrices'!$W$12</f>
        <v>0.1</v>
      </c>
      <c r="W248" s="5">
        <f>'Subdecision matrices'!$W$13</f>
        <v>0.1</v>
      </c>
      <c r="X248" s="5">
        <f>'Subdecision matrices'!$W$14</f>
        <v>0.1</v>
      </c>
      <c r="Y248" s="5">
        <f>'Subdecision matrices'!$W$15</f>
        <v>0.1</v>
      </c>
      <c r="Z248" s="5">
        <f>'Subdecision matrices'!$W$16</f>
        <v>0.1</v>
      </c>
      <c r="AA248" s="5">
        <f>'Subdecision matrices'!$X$12</f>
        <v>0.05</v>
      </c>
      <c r="AB248" s="5">
        <f>'Subdecision matrices'!$X$13</f>
        <v>0.1</v>
      </c>
      <c r="AC248" s="5">
        <f>'Subdecision matrices'!$X$14</f>
        <v>0.1</v>
      </c>
      <c r="AD248" s="5">
        <f>'Subdecision matrices'!$X$15</f>
        <v>0.1</v>
      </c>
      <c r="AE248" s="5">
        <f>'Subdecision matrices'!$X$16</f>
        <v>0.1</v>
      </c>
      <c r="AF248" s="5">
        <f>'Subdecision matrices'!$Y$12</f>
        <v>0.1</v>
      </c>
      <c r="AG248" s="5">
        <f>'Subdecision matrices'!$Y$13</f>
        <v>0.1</v>
      </c>
      <c r="AH248" s="5">
        <f>'Subdecision matrices'!$Y$14</f>
        <v>0.1</v>
      </c>
      <c r="AI248" s="5">
        <f>'Subdecision matrices'!$Y$15</f>
        <v>0.05</v>
      </c>
      <c r="AJ248" s="5">
        <f>'Subdecision matrices'!$Y$16</f>
        <v>0.05</v>
      </c>
      <c r="AK248" s="5">
        <f>'Subdecision matrices'!$Z$12</f>
        <v>0.15</v>
      </c>
      <c r="AL248" s="5">
        <f>'Subdecision matrices'!$Z$13</f>
        <v>0.15</v>
      </c>
      <c r="AM248" s="5">
        <f>'Subdecision matrices'!$Z$14</f>
        <v>0.15</v>
      </c>
      <c r="AN248" s="5">
        <f>'Subdecision matrices'!$Z$15</f>
        <v>0.15</v>
      </c>
      <c r="AO248" s="5">
        <f>'Subdecision matrices'!$Z$16</f>
        <v>0.15</v>
      </c>
      <c r="AP248" s="5">
        <f>'Subdecision matrices'!$AA$12</f>
        <v>0.1</v>
      </c>
      <c r="AQ248" s="5">
        <f>'Subdecision matrices'!$AA$13</f>
        <v>0.1</v>
      </c>
      <c r="AR248" s="5">
        <f>'Subdecision matrices'!$AA$14</f>
        <v>0.1</v>
      </c>
      <c r="AS248" s="5">
        <f>'Subdecision matrices'!$AA$15</f>
        <v>0.1</v>
      </c>
      <c r="AT248" s="5">
        <f>'Subdecision matrices'!$AA$16</f>
        <v>0.15</v>
      </c>
      <c r="AU248" s="5">
        <f>'Subdecision matrices'!$AB$12</f>
        <v>0.15</v>
      </c>
      <c r="AV248" s="5">
        <f>'Subdecision matrices'!$AB$13</f>
        <v>0.1</v>
      </c>
      <c r="AW248" s="5">
        <f>'Subdecision matrices'!$AB$14</f>
        <v>0.1</v>
      </c>
      <c r="AX248" s="5">
        <f>'Subdecision matrices'!$AB$15</f>
        <v>0.15</v>
      </c>
      <c r="AY248" s="5">
        <f>'Subdecision matrices'!$AB$16</f>
        <v>0.1</v>
      </c>
      <c r="AZ248" s="3">
        <f aca="true" t="shared" si="631" ref="AZ248">SUM(L248:AY248)</f>
        <v>4</v>
      </c>
      <c r="BA248" s="3"/>
      <c r="BB248" s="114"/>
      <c r="BC248" s="114"/>
      <c r="BD248" s="114"/>
      <c r="BE248" s="114"/>
      <c r="BF248" s="114"/>
    </row>
    <row r="249" spans="1:58" ht="15">
      <c r="A249" s="94">
        <v>122</v>
      </c>
      <c r="B249" s="30">
        <f>_xlfn.IFERROR(VLOOKUP(Prioritization!G133,'Subdecision matrices'!$B$7:$C$8,2,TRUE),0)</f>
        <v>0</v>
      </c>
      <c r="C249" s="30">
        <f>_xlfn.IFERROR(VLOOKUP(Prioritization!G133,'Subdecision matrices'!$B$7:$D$8,3,TRUE),0)</f>
        <v>0</v>
      </c>
      <c r="D249" s="30">
        <f>_xlfn.IFERROR(VLOOKUP(Prioritization!G133,'Subdecision matrices'!$B$7:$E$8,4,TRUE),0)</f>
        <v>0</v>
      </c>
      <c r="E249" s="30">
        <f>_xlfn.IFERROR(VLOOKUP(Prioritization!G133,'Subdecision matrices'!$B$7:$F$8,5,TRUE),0)</f>
        <v>0</v>
      </c>
      <c r="F249" s="30">
        <f>_xlfn.IFERROR(VLOOKUP(Prioritization!G133,'Subdecision matrices'!$B$7:$G$8,6,TRUE),0)</f>
        <v>0</v>
      </c>
      <c r="G249" s="30">
        <f>VLOOKUP(Prioritization!H133,'Subdecision matrices'!$B$12:$C$19,2,TRUE)</f>
        <v>0</v>
      </c>
      <c r="H249" s="30">
        <f>VLOOKUP(Prioritization!H133,'Subdecision matrices'!$B$12:$D$19,3,TRUE)</f>
        <v>0</v>
      </c>
      <c r="I249" s="30">
        <f>VLOOKUP(Prioritization!H133,'Subdecision matrices'!$B$12:$E$19,4,TRUE)</f>
        <v>0</v>
      </c>
      <c r="J249" s="30">
        <f>VLOOKUP(Prioritization!H133,'Subdecision matrices'!$B$12:$F$19,5,TRUE)</f>
        <v>0</v>
      </c>
      <c r="K249" s="30">
        <f>VLOOKUP(Prioritization!H133,'Subdecision matrices'!$B$12:$G$19,6,TRUE)</f>
        <v>0</v>
      </c>
      <c r="L249" s="2">
        <f>_xlfn.IFERROR(INDEX('Subdecision matrices'!$C$23:$G$27,MATCH(Prioritization!I133,'Subdecision matrices'!$B$23:$B$27,0),MATCH('CalcEng 2'!$L$6,'Subdecision matrices'!$C$22:$G$22,0)),0)</f>
        <v>0</v>
      </c>
      <c r="M249" s="2">
        <f>_xlfn.IFERROR(INDEX('Subdecision matrices'!$C$23:$G$27,MATCH(Prioritization!I133,'Subdecision matrices'!$B$23:$B$27,0),MATCH('CalcEng 2'!$M$6,'Subdecision matrices'!$C$30:$G$30,0)),0)</f>
        <v>0</v>
      </c>
      <c r="N249" s="2">
        <f>_xlfn.IFERROR(INDEX('Subdecision matrices'!$C$23:$G$27,MATCH(Prioritization!I133,'Subdecision matrices'!$B$23:$B$27,0),MATCH('CalcEng 2'!$N$6,'Subdecision matrices'!$C$22:$G$22,0)),0)</f>
        <v>0</v>
      </c>
      <c r="O249" s="2">
        <f>_xlfn.IFERROR(INDEX('Subdecision matrices'!$C$23:$G$27,MATCH(Prioritization!I133,'Subdecision matrices'!$B$23:$B$27,0),MATCH('CalcEng 2'!$O$6,'Subdecision matrices'!$C$22:$G$22,0)),0)</f>
        <v>0</v>
      </c>
      <c r="P249" s="2">
        <f>_xlfn.IFERROR(INDEX('Subdecision matrices'!$C$23:$G$27,MATCH(Prioritization!I133,'Subdecision matrices'!$B$23:$B$27,0),MATCH('CalcEng 2'!$P$6,'Subdecision matrices'!$C$22:$G$22,0)),0)</f>
        <v>0</v>
      </c>
      <c r="Q249" s="2">
        <f>_xlfn.IFERROR(INDEX('Subdecision matrices'!$C$31:$G$33,MATCH(Prioritization!J133,'Subdecision matrices'!$B$31:$B$33,0),MATCH('CalcEng 2'!$Q$6,'Subdecision matrices'!$C$30:$G$30,0)),0)</f>
        <v>0</v>
      </c>
      <c r="R249" s="2">
        <f>_xlfn.IFERROR(INDEX('Subdecision matrices'!$C$31:$G$33,MATCH(Prioritization!J133,'Subdecision matrices'!$B$31:$B$33,0),MATCH('CalcEng 2'!$R$6,'Subdecision matrices'!$C$30:$G$30,0)),0)</f>
        <v>0</v>
      </c>
      <c r="S249" s="2">
        <f>_xlfn.IFERROR(INDEX('Subdecision matrices'!$C$31:$G$33,MATCH(Prioritization!J133,'Subdecision matrices'!$B$31:$B$33,0),MATCH('CalcEng 2'!$S$6,'Subdecision matrices'!$C$30:$G$30,0)),0)</f>
        <v>0</v>
      </c>
      <c r="T249" s="2">
        <f>_xlfn.IFERROR(INDEX('Subdecision matrices'!$C$31:$G$33,MATCH(Prioritization!J133,'Subdecision matrices'!$B$31:$B$33,0),MATCH('CalcEng 2'!$T$6,'Subdecision matrices'!$C$30:$G$30,0)),0)</f>
        <v>0</v>
      </c>
      <c r="U249" s="2">
        <f>_xlfn.IFERROR(INDEX('Subdecision matrices'!$C$31:$G$33,MATCH(Prioritization!J133,'Subdecision matrices'!$B$31:$B$33,0),MATCH('CalcEng 2'!$U$6,'Subdecision matrices'!$C$30:$G$30,0)),0)</f>
        <v>0</v>
      </c>
      <c r="V249" s="2">
        <f>_xlfn.IFERROR(VLOOKUP(Prioritization!K133,'Subdecision matrices'!$A$37:$C$41,3,TRUE),0)</f>
        <v>0</v>
      </c>
      <c r="W249" s="2">
        <f>_xlfn.IFERROR(VLOOKUP(Prioritization!K133,'Subdecision matrices'!$A$37:$D$41,4),0)</f>
        <v>0</v>
      </c>
      <c r="X249" s="2">
        <f>_xlfn.IFERROR(VLOOKUP(Prioritization!K133,'Subdecision matrices'!$A$37:$E$41,5),0)</f>
        <v>0</v>
      </c>
      <c r="Y249" s="2">
        <f>_xlfn.IFERROR(VLOOKUP(Prioritization!K133,'Subdecision matrices'!$A$37:$F$41,6),0)</f>
        <v>0</v>
      </c>
      <c r="Z249" s="2">
        <f>_xlfn.IFERROR(VLOOKUP(Prioritization!K133,'Subdecision matrices'!$A$37:$G$41,7),0)</f>
        <v>0</v>
      </c>
      <c r="AA249" s="2">
        <f>_xlfn.IFERROR(INDEX('Subdecision matrices'!$K$8:$O$11,MATCH(Prioritization!L133,'Subdecision matrices'!$J$8:$J$11,0),MATCH('CalcEng 2'!$AA$6,'Subdecision matrices'!$K$7:$O$7,0)),0)</f>
        <v>0</v>
      </c>
      <c r="AB249" s="2">
        <f>_xlfn.IFERROR(INDEX('Subdecision matrices'!$K$8:$O$11,MATCH(Prioritization!L133,'Subdecision matrices'!$J$8:$J$11,0),MATCH('CalcEng 2'!$AB$6,'Subdecision matrices'!$K$7:$O$7,0)),0)</f>
        <v>0</v>
      </c>
      <c r="AC249" s="2">
        <f>_xlfn.IFERROR(INDEX('Subdecision matrices'!$K$8:$O$11,MATCH(Prioritization!L133,'Subdecision matrices'!$J$8:$J$11,0),MATCH('CalcEng 2'!$AC$6,'Subdecision matrices'!$K$7:$O$7,0)),0)</f>
        <v>0</v>
      </c>
      <c r="AD249" s="2">
        <f>_xlfn.IFERROR(INDEX('Subdecision matrices'!$K$8:$O$11,MATCH(Prioritization!L133,'Subdecision matrices'!$J$8:$J$11,0),MATCH('CalcEng 2'!$AD$6,'Subdecision matrices'!$K$7:$O$7,0)),0)</f>
        <v>0</v>
      </c>
      <c r="AE249" s="2">
        <f>_xlfn.IFERROR(INDEX('Subdecision matrices'!$K$8:$O$11,MATCH(Prioritization!L133,'Subdecision matrices'!$J$8:$J$11,0),MATCH('CalcEng 2'!$AE$6,'Subdecision matrices'!$K$7:$O$7,0)),0)</f>
        <v>0</v>
      </c>
      <c r="AF249" s="2">
        <f>_xlfn.IFERROR(VLOOKUP(Prioritization!M133,'Subdecision matrices'!$I$15:$K$17,3,TRUE),0)</f>
        <v>0</v>
      </c>
      <c r="AG249" s="2">
        <f>_xlfn.IFERROR(VLOOKUP(Prioritization!M133,'Subdecision matrices'!$I$15:$L$17,4,TRUE),0)</f>
        <v>0</v>
      </c>
      <c r="AH249" s="2">
        <f>_xlfn.IFERROR(VLOOKUP(Prioritization!M133,'Subdecision matrices'!$I$15:$M$17,5,TRUE),0)</f>
        <v>0</v>
      </c>
      <c r="AI249" s="2">
        <f>_xlfn.IFERROR(VLOOKUP(Prioritization!M133,'Subdecision matrices'!$I$15:$N$17,6,TRUE),0)</f>
        <v>0</v>
      </c>
      <c r="AJ249" s="2">
        <f>_xlfn.IFERROR(VLOOKUP(Prioritization!M133,'Subdecision matrices'!$I$15:$O$17,7,TRUE),0)</f>
        <v>0</v>
      </c>
      <c r="AK249" s="2">
        <f>_xlfn.IFERROR(INDEX('Subdecision matrices'!$K$22:$O$24,MATCH(Prioritization!N133,'Subdecision matrices'!$J$22:$J$24,0),MATCH($AK$6,'Subdecision matrices'!$K$21:$O$21,0)),0)</f>
        <v>0</v>
      </c>
      <c r="AL249" s="2">
        <f>_xlfn.IFERROR(INDEX('Subdecision matrices'!$K$22:$O$24,MATCH(Prioritization!N133,'Subdecision matrices'!$J$22:$J$24,0),MATCH($AL$6,'Subdecision matrices'!$K$21:$O$21,0)),0)</f>
        <v>0</v>
      </c>
      <c r="AM249" s="2">
        <f>_xlfn.IFERROR(INDEX('Subdecision matrices'!$K$22:$O$24,MATCH(Prioritization!N133,'Subdecision matrices'!$J$22:$J$24,0),MATCH($AM$6,'Subdecision matrices'!$K$21:$O$21,0)),0)</f>
        <v>0</v>
      </c>
      <c r="AN249" s="2">
        <f>_xlfn.IFERROR(INDEX('Subdecision matrices'!$K$22:$O$24,MATCH(Prioritization!N133,'Subdecision matrices'!$J$22:$J$24,0),MATCH($AN$6,'Subdecision matrices'!$K$21:$O$21,0)),0)</f>
        <v>0</v>
      </c>
      <c r="AO249" s="2">
        <f>_xlfn.IFERROR(INDEX('Subdecision matrices'!$K$22:$O$24,MATCH(Prioritization!N133,'Subdecision matrices'!$J$22:$J$24,0),MATCH($AO$6,'Subdecision matrices'!$K$21:$O$21,0)),0)</f>
        <v>0</v>
      </c>
      <c r="AP249" s="2">
        <f>_xlfn.IFERROR(INDEX('Subdecision matrices'!$K$27:$O$30,MATCH(Prioritization!O133,'Subdecision matrices'!$J$27:$J$30,0),MATCH('CalcEng 2'!$AP$6,'Subdecision matrices'!$K$27:$O$27,0)),0)</f>
        <v>0</v>
      </c>
      <c r="AQ249" s="2">
        <f>_xlfn.IFERROR(INDEX('Subdecision matrices'!$K$27:$O$30,MATCH(Prioritization!O133,'Subdecision matrices'!$J$27:$J$30,0),MATCH('CalcEng 2'!$AQ$6,'Subdecision matrices'!$K$27:$O$27,0)),0)</f>
        <v>0</v>
      </c>
      <c r="AR249" s="2">
        <f>_xlfn.IFERROR(INDEX('Subdecision matrices'!$K$27:$O$30,MATCH(Prioritization!O133,'Subdecision matrices'!$J$27:$J$30,0),MATCH('CalcEng 2'!$AR$6,'Subdecision matrices'!$K$27:$O$27,0)),0)</f>
        <v>0</v>
      </c>
      <c r="AS249" s="2">
        <f>_xlfn.IFERROR(INDEX('Subdecision matrices'!$K$27:$O$30,MATCH(Prioritization!O133,'Subdecision matrices'!$J$27:$J$30,0),MATCH('CalcEng 2'!$AS$6,'Subdecision matrices'!$K$27:$O$27,0)),0)</f>
        <v>0</v>
      </c>
      <c r="AT249" s="2">
        <f>_xlfn.IFERROR(INDEX('Subdecision matrices'!$K$27:$O$30,MATCH(Prioritization!O133,'Subdecision matrices'!$J$27:$J$30,0),MATCH('CalcEng 2'!$AT$6,'Subdecision matrices'!$K$27:$O$27,0)),0)</f>
        <v>0</v>
      </c>
      <c r="AU249" s="2">
        <f>_xlfn.IFERROR(INDEX('Subdecision matrices'!$K$34:$O$36,MATCH(Prioritization!P133,'Subdecision matrices'!$J$34:$J$36,0),MATCH('CalcEng 2'!$AU$6,'Subdecision matrices'!$K$33:$O$33,0)),0)</f>
        <v>0</v>
      </c>
      <c r="AV249" s="2">
        <f>_xlfn.IFERROR(INDEX('Subdecision matrices'!$K$34:$O$36,MATCH(Prioritization!P133,'Subdecision matrices'!$J$34:$J$36,0),MATCH('CalcEng 2'!$AV$6,'Subdecision matrices'!$K$33:$O$33,0)),0)</f>
        <v>0</v>
      </c>
      <c r="AW249" s="2">
        <f>_xlfn.IFERROR(INDEX('Subdecision matrices'!$K$34:$O$36,MATCH(Prioritization!P133,'Subdecision matrices'!$J$34:$J$36,0),MATCH('CalcEng 2'!$AW$6,'Subdecision matrices'!$K$33:$O$33,0)),0)</f>
        <v>0</v>
      </c>
      <c r="AX249" s="2">
        <f>_xlfn.IFERROR(INDEX('Subdecision matrices'!$K$34:$O$36,MATCH(Prioritization!P133,'Subdecision matrices'!$J$34:$J$36,0),MATCH('CalcEng 2'!$AX$6,'Subdecision matrices'!$K$33:$O$33,0)),0)</f>
        <v>0</v>
      </c>
      <c r="AY249" s="2">
        <f>_xlfn.IFERROR(INDEX('Subdecision matrices'!$K$34:$O$36,MATCH(Prioritization!P133,'Subdecision matrices'!$J$34:$J$36,0),MATCH('CalcEng 2'!$AY$6,'Subdecision matrices'!$K$33:$O$33,0)),0)</f>
        <v>0</v>
      </c>
      <c r="AZ249" s="2"/>
      <c r="BA249" s="2"/>
      <c r="BB249" s="110">
        <f>((B249*B250)+(G249*G250)+(L249*L250)+(Q249*Q250)+(V249*V250)+(AA249*AA250)+(AF250*AF249)+(AK249*AK250)+(AP249*AP250)+(AU249*AU250))*10</f>
        <v>0</v>
      </c>
      <c r="BC249" s="110">
        <f aca="true" t="shared" si="632" ref="BC249">((C249*C250)+(H249*H250)+(M249*M250)+(R249*R250)+(W249*W250)+(AB249*AB250)+(AG250*AG249)+(AL249*AL250)+(AQ249*AQ250)+(AV249*AV250))*10</f>
        <v>0</v>
      </c>
      <c r="BD249" s="110">
        <f aca="true" t="shared" si="633" ref="BD249">((D249*D250)+(I249*I250)+(N249*N250)+(S249*S250)+(X249*X250)+(AC249*AC250)+(AH250*AH249)+(AM249*AM250)+(AR249*AR250)+(AW249*AW250))*10</f>
        <v>0</v>
      </c>
      <c r="BE249" s="110">
        <f aca="true" t="shared" si="634" ref="BE249">((E249*E250)+(J249*J250)+(O249*O250)+(T249*T250)+(Y249*Y250)+(AD249*AD250)+(AI250*AI249)+(AN249*AN250)+(AS249*AS250)+(AX249*AX250))*10</f>
        <v>0</v>
      </c>
      <c r="BF249" s="110">
        <f aca="true" t="shared" si="635" ref="BF249">((F249*F250)+(K249*K250)+(P249*P250)+(U249*U250)+(Z249*Z250)+(AE249*AE250)+(AJ250*AJ249)+(AO249*AO250)+(AT249*AT250)+(AY249*AY250))*10</f>
        <v>0</v>
      </c>
    </row>
    <row r="250" spans="1:58" ht="15.75" thickBot="1">
      <c r="A250" s="94"/>
      <c r="B250" s="5">
        <f>'Subdecision matrices'!$S$12</f>
        <v>0.1</v>
      </c>
      <c r="C250" s="5">
        <f>'Subdecision matrices'!$S$13</f>
        <v>0.1</v>
      </c>
      <c r="D250" s="5">
        <f>'Subdecision matrices'!$S$14</f>
        <v>0.1</v>
      </c>
      <c r="E250" s="5">
        <f>'Subdecision matrices'!$S$15</f>
        <v>0.1</v>
      </c>
      <c r="F250" s="5">
        <f>'Subdecision matrices'!$S$16</f>
        <v>0.1</v>
      </c>
      <c r="G250" s="5">
        <f>'Subdecision matrices'!$T$12</f>
        <v>0.1</v>
      </c>
      <c r="H250" s="5">
        <f>'Subdecision matrices'!$T$13</f>
        <v>0.1</v>
      </c>
      <c r="I250" s="5">
        <f>'Subdecision matrices'!$T$14</f>
        <v>0.1</v>
      </c>
      <c r="J250" s="5">
        <f>'Subdecision matrices'!$T$15</f>
        <v>0.1</v>
      </c>
      <c r="K250" s="5">
        <f>'Subdecision matrices'!$T$16</f>
        <v>0.1</v>
      </c>
      <c r="L250" s="5">
        <f>'Subdecision matrices'!$U$12</f>
        <v>0.05</v>
      </c>
      <c r="M250" s="5">
        <f>'Subdecision matrices'!$U$13</f>
        <v>0.05</v>
      </c>
      <c r="N250" s="5">
        <f>'Subdecision matrices'!$U$14</f>
        <v>0.05</v>
      </c>
      <c r="O250" s="5">
        <f>'Subdecision matrices'!$U$15</f>
        <v>0.05</v>
      </c>
      <c r="P250" s="5">
        <f>'Subdecision matrices'!$U$16</f>
        <v>0.05</v>
      </c>
      <c r="Q250" s="5">
        <f>'Subdecision matrices'!$V$12</f>
        <v>0.1</v>
      </c>
      <c r="R250" s="5">
        <f>'Subdecision matrices'!$V$13</f>
        <v>0.1</v>
      </c>
      <c r="S250" s="5">
        <f>'Subdecision matrices'!$V$14</f>
        <v>0.1</v>
      </c>
      <c r="T250" s="5">
        <f>'Subdecision matrices'!$V$15</f>
        <v>0.1</v>
      </c>
      <c r="U250" s="5">
        <f>'Subdecision matrices'!$V$16</f>
        <v>0.1</v>
      </c>
      <c r="V250" s="5">
        <f>'Subdecision matrices'!$W$12</f>
        <v>0.1</v>
      </c>
      <c r="W250" s="5">
        <f>'Subdecision matrices'!$W$13</f>
        <v>0.1</v>
      </c>
      <c r="X250" s="5">
        <f>'Subdecision matrices'!$W$14</f>
        <v>0.1</v>
      </c>
      <c r="Y250" s="5">
        <f>'Subdecision matrices'!$W$15</f>
        <v>0.1</v>
      </c>
      <c r="Z250" s="5">
        <f>'Subdecision matrices'!$W$16</f>
        <v>0.1</v>
      </c>
      <c r="AA250" s="5">
        <f>'Subdecision matrices'!$X$12</f>
        <v>0.05</v>
      </c>
      <c r="AB250" s="5">
        <f>'Subdecision matrices'!$X$13</f>
        <v>0.1</v>
      </c>
      <c r="AC250" s="5">
        <f>'Subdecision matrices'!$X$14</f>
        <v>0.1</v>
      </c>
      <c r="AD250" s="5">
        <f>'Subdecision matrices'!$X$15</f>
        <v>0.1</v>
      </c>
      <c r="AE250" s="5">
        <f>'Subdecision matrices'!$X$16</f>
        <v>0.1</v>
      </c>
      <c r="AF250" s="5">
        <f>'Subdecision matrices'!$Y$12</f>
        <v>0.1</v>
      </c>
      <c r="AG250" s="5">
        <f>'Subdecision matrices'!$Y$13</f>
        <v>0.1</v>
      </c>
      <c r="AH250" s="5">
        <f>'Subdecision matrices'!$Y$14</f>
        <v>0.1</v>
      </c>
      <c r="AI250" s="5">
        <f>'Subdecision matrices'!$Y$15</f>
        <v>0.05</v>
      </c>
      <c r="AJ250" s="5">
        <f>'Subdecision matrices'!$Y$16</f>
        <v>0.05</v>
      </c>
      <c r="AK250" s="5">
        <f>'Subdecision matrices'!$Z$12</f>
        <v>0.15</v>
      </c>
      <c r="AL250" s="5">
        <f>'Subdecision matrices'!$Z$13</f>
        <v>0.15</v>
      </c>
      <c r="AM250" s="5">
        <f>'Subdecision matrices'!$Z$14</f>
        <v>0.15</v>
      </c>
      <c r="AN250" s="5">
        <f>'Subdecision matrices'!$Z$15</f>
        <v>0.15</v>
      </c>
      <c r="AO250" s="5">
        <f>'Subdecision matrices'!$Z$16</f>
        <v>0.15</v>
      </c>
      <c r="AP250" s="5">
        <f>'Subdecision matrices'!$AA$12</f>
        <v>0.1</v>
      </c>
      <c r="AQ250" s="5">
        <f>'Subdecision matrices'!$AA$13</f>
        <v>0.1</v>
      </c>
      <c r="AR250" s="5">
        <f>'Subdecision matrices'!$AA$14</f>
        <v>0.1</v>
      </c>
      <c r="AS250" s="5">
        <f>'Subdecision matrices'!$AA$15</f>
        <v>0.1</v>
      </c>
      <c r="AT250" s="5">
        <f>'Subdecision matrices'!$AA$16</f>
        <v>0.15</v>
      </c>
      <c r="AU250" s="5">
        <f>'Subdecision matrices'!$AB$12</f>
        <v>0.15</v>
      </c>
      <c r="AV250" s="5">
        <f>'Subdecision matrices'!$AB$13</f>
        <v>0.1</v>
      </c>
      <c r="AW250" s="5">
        <f>'Subdecision matrices'!$AB$14</f>
        <v>0.1</v>
      </c>
      <c r="AX250" s="5">
        <f>'Subdecision matrices'!$AB$15</f>
        <v>0.15</v>
      </c>
      <c r="AY250" s="5">
        <f>'Subdecision matrices'!$AB$16</f>
        <v>0.1</v>
      </c>
      <c r="AZ250" s="3">
        <f aca="true" t="shared" si="636" ref="AZ250">SUM(L250:AY250)</f>
        <v>4</v>
      </c>
      <c r="BA250" s="3"/>
      <c r="BB250" s="114"/>
      <c r="BC250" s="114"/>
      <c r="BD250" s="114"/>
      <c r="BE250" s="114"/>
      <c r="BF250" s="114"/>
    </row>
    <row r="251" spans="1:58" ht="15">
      <c r="A251" s="94">
        <v>123</v>
      </c>
      <c r="B251" s="30">
        <f>_xlfn.IFERROR(VLOOKUP(Prioritization!G134,'Subdecision matrices'!$B$7:$C$8,2,TRUE),0)</f>
        <v>0</v>
      </c>
      <c r="C251" s="30">
        <f>_xlfn.IFERROR(VLOOKUP(Prioritization!G134,'Subdecision matrices'!$B$7:$D$8,3,TRUE),0)</f>
        <v>0</v>
      </c>
      <c r="D251" s="30">
        <f>_xlfn.IFERROR(VLOOKUP(Prioritization!G134,'Subdecision matrices'!$B$7:$E$8,4,TRUE),0)</f>
        <v>0</v>
      </c>
      <c r="E251" s="30">
        <f>_xlfn.IFERROR(VLOOKUP(Prioritization!G134,'Subdecision matrices'!$B$7:$F$8,5,TRUE),0)</f>
        <v>0</v>
      </c>
      <c r="F251" s="30">
        <f>_xlfn.IFERROR(VLOOKUP(Prioritization!G134,'Subdecision matrices'!$B$7:$G$8,6,TRUE),0)</f>
        <v>0</v>
      </c>
      <c r="G251" s="30">
        <f>VLOOKUP(Prioritization!H134,'Subdecision matrices'!$B$12:$C$19,2,TRUE)</f>
        <v>0</v>
      </c>
      <c r="H251" s="30">
        <f>VLOOKUP(Prioritization!H134,'Subdecision matrices'!$B$12:$D$19,3,TRUE)</f>
        <v>0</v>
      </c>
      <c r="I251" s="30">
        <f>VLOOKUP(Prioritization!H134,'Subdecision matrices'!$B$12:$E$19,4,TRUE)</f>
        <v>0</v>
      </c>
      <c r="J251" s="30">
        <f>VLOOKUP(Prioritization!H134,'Subdecision matrices'!$B$12:$F$19,5,TRUE)</f>
        <v>0</v>
      </c>
      <c r="K251" s="30">
        <f>VLOOKUP(Prioritization!H134,'Subdecision matrices'!$B$12:$G$19,6,TRUE)</f>
        <v>0</v>
      </c>
      <c r="L251" s="2">
        <f>_xlfn.IFERROR(INDEX('Subdecision matrices'!$C$23:$G$27,MATCH(Prioritization!I134,'Subdecision matrices'!$B$23:$B$27,0),MATCH('CalcEng 2'!$L$6,'Subdecision matrices'!$C$22:$G$22,0)),0)</f>
        <v>0</v>
      </c>
      <c r="M251" s="2">
        <f>_xlfn.IFERROR(INDEX('Subdecision matrices'!$C$23:$G$27,MATCH(Prioritization!I134,'Subdecision matrices'!$B$23:$B$27,0),MATCH('CalcEng 2'!$M$6,'Subdecision matrices'!$C$30:$G$30,0)),0)</f>
        <v>0</v>
      </c>
      <c r="N251" s="2">
        <f>_xlfn.IFERROR(INDEX('Subdecision matrices'!$C$23:$G$27,MATCH(Prioritization!I134,'Subdecision matrices'!$B$23:$B$27,0),MATCH('CalcEng 2'!$N$6,'Subdecision matrices'!$C$22:$G$22,0)),0)</f>
        <v>0</v>
      </c>
      <c r="O251" s="2">
        <f>_xlfn.IFERROR(INDEX('Subdecision matrices'!$C$23:$G$27,MATCH(Prioritization!I134,'Subdecision matrices'!$B$23:$B$27,0),MATCH('CalcEng 2'!$O$6,'Subdecision matrices'!$C$22:$G$22,0)),0)</f>
        <v>0</v>
      </c>
      <c r="P251" s="2">
        <f>_xlfn.IFERROR(INDEX('Subdecision matrices'!$C$23:$G$27,MATCH(Prioritization!I134,'Subdecision matrices'!$B$23:$B$27,0),MATCH('CalcEng 2'!$P$6,'Subdecision matrices'!$C$22:$G$22,0)),0)</f>
        <v>0</v>
      </c>
      <c r="Q251" s="2">
        <f>_xlfn.IFERROR(INDEX('Subdecision matrices'!$C$31:$G$33,MATCH(Prioritization!J134,'Subdecision matrices'!$B$31:$B$33,0),MATCH('CalcEng 2'!$Q$6,'Subdecision matrices'!$C$30:$G$30,0)),0)</f>
        <v>0</v>
      </c>
      <c r="R251" s="2">
        <f>_xlfn.IFERROR(INDEX('Subdecision matrices'!$C$31:$G$33,MATCH(Prioritization!J134,'Subdecision matrices'!$B$31:$B$33,0),MATCH('CalcEng 2'!$R$6,'Subdecision matrices'!$C$30:$G$30,0)),0)</f>
        <v>0</v>
      </c>
      <c r="S251" s="2">
        <f>_xlfn.IFERROR(INDEX('Subdecision matrices'!$C$31:$G$33,MATCH(Prioritization!J134,'Subdecision matrices'!$B$31:$B$33,0),MATCH('CalcEng 2'!$S$6,'Subdecision matrices'!$C$30:$G$30,0)),0)</f>
        <v>0</v>
      </c>
      <c r="T251" s="2">
        <f>_xlfn.IFERROR(INDEX('Subdecision matrices'!$C$31:$G$33,MATCH(Prioritization!J134,'Subdecision matrices'!$B$31:$B$33,0),MATCH('CalcEng 2'!$T$6,'Subdecision matrices'!$C$30:$G$30,0)),0)</f>
        <v>0</v>
      </c>
      <c r="U251" s="2">
        <f>_xlfn.IFERROR(INDEX('Subdecision matrices'!$C$31:$G$33,MATCH(Prioritization!J134,'Subdecision matrices'!$B$31:$B$33,0),MATCH('CalcEng 2'!$U$6,'Subdecision matrices'!$C$30:$G$30,0)),0)</f>
        <v>0</v>
      </c>
      <c r="V251" s="2">
        <f>_xlfn.IFERROR(VLOOKUP(Prioritization!K134,'Subdecision matrices'!$A$37:$C$41,3,TRUE),0)</f>
        <v>0</v>
      </c>
      <c r="W251" s="2">
        <f>_xlfn.IFERROR(VLOOKUP(Prioritization!K134,'Subdecision matrices'!$A$37:$D$41,4),0)</f>
        <v>0</v>
      </c>
      <c r="X251" s="2">
        <f>_xlfn.IFERROR(VLOOKUP(Prioritization!K134,'Subdecision matrices'!$A$37:$E$41,5),0)</f>
        <v>0</v>
      </c>
      <c r="Y251" s="2">
        <f>_xlfn.IFERROR(VLOOKUP(Prioritization!K134,'Subdecision matrices'!$A$37:$F$41,6),0)</f>
        <v>0</v>
      </c>
      <c r="Z251" s="2">
        <f>_xlfn.IFERROR(VLOOKUP(Prioritization!K134,'Subdecision matrices'!$A$37:$G$41,7),0)</f>
        <v>0</v>
      </c>
      <c r="AA251" s="2">
        <f>_xlfn.IFERROR(INDEX('Subdecision matrices'!$K$8:$O$11,MATCH(Prioritization!L134,'Subdecision matrices'!$J$8:$J$11,0),MATCH('CalcEng 2'!$AA$6,'Subdecision matrices'!$K$7:$O$7,0)),0)</f>
        <v>0</v>
      </c>
      <c r="AB251" s="2">
        <f>_xlfn.IFERROR(INDEX('Subdecision matrices'!$K$8:$O$11,MATCH(Prioritization!L134,'Subdecision matrices'!$J$8:$J$11,0),MATCH('CalcEng 2'!$AB$6,'Subdecision matrices'!$K$7:$O$7,0)),0)</f>
        <v>0</v>
      </c>
      <c r="AC251" s="2">
        <f>_xlfn.IFERROR(INDEX('Subdecision matrices'!$K$8:$O$11,MATCH(Prioritization!L134,'Subdecision matrices'!$J$8:$J$11,0),MATCH('CalcEng 2'!$AC$6,'Subdecision matrices'!$K$7:$O$7,0)),0)</f>
        <v>0</v>
      </c>
      <c r="AD251" s="2">
        <f>_xlfn.IFERROR(INDEX('Subdecision matrices'!$K$8:$O$11,MATCH(Prioritization!L134,'Subdecision matrices'!$J$8:$J$11,0),MATCH('CalcEng 2'!$AD$6,'Subdecision matrices'!$K$7:$O$7,0)),0)</f>
        <v>0</v>
      </c>
      <c r="AE251" s="2">
        <f>_xlfn.IFERROR(INDEX('Subdecision matrices'!$K$8:$O$11,MATCH(Prioritization!L134,'Subdecision matrices'!$J$8:$J$11,0),MATCH('CalcEng 2'!$AE$6,'Subdecision matrices'!$K$7:$O$7,0)),0)</f>
        <v>0</v>
      </c>
      <c r="AF251" s="2">
        <f>_xlfn.IFERROR(VLOOKUP(Prioritization!M134,'Subdecision matrices'!$I$15:$K$17,3,TRUE),0)</f>
        <v>0</v>
      </c>
      <c r="AG251" s="2">
        <f>_xlfn.IFERROR(VLOOKUP(Prioritization!M134,'Subdecision matrices'!$I$15:$L$17,4,TRUE),0)</f>
        <v>0</v>
      </c>
      <c r="AH251" s="2">
        <f>_xlfn.IFERROR(VLOOKUP(Prioritization!M134,'Subdecision matrices'!$I$15:$M$17,5,TRUE),0)</f>
        <v>0</v>
      </c>
      <c r="AI251" s="2">
        <f>_xlfn.IFERROR(VLOOKUP(Prioritization!M134,'Subdecision matrices'!$I$15:$N$17,6,TRUE),0)</f>
        <v>0</v>
      </c>
      <c r="AJ251" s="2">
        <f>_xlfn.IFERROR(VLOOKUP(Prioritization!M134,'Subdecision matrices'!$I$15:$O$17,7,TRUE),0)</f>
        <v>0</v>
      </c>
      <c r="AK251" s="2">
        <f>_xlfn.IFERROR(INDEX('Subdecision matrices'!$K$22:$O$24,MATCH(Prioritization!N134,'Subdecision matrices'!$J$22:$J$24,0),MATCH($AK$6,'Subdecision matrices'!$K$21:$O$21,0)),0)</f>
        <v>0</v>
      </c>
      <c r="AL251" s="2">
        <f>_xlfn.IFERROR(INDEX('Subdecision matrices'!$K$22:$O$24,MATCH(Prioritization!N134,'Subdecision matrices'!$J$22:$J$24,0),MATCH($AL$6,'Subdecision matrices'!$K$21:$O$21,0)),0)</f>
        <v>0</v>
      </c>
      <c r="AM251" s="2">
        <f>_xlfn.IFERROR(INDEX('Subdecision matrices'!$K$22:$O$24,MATCH(Prioritization!N134,'Subdecision matrices'!$J$22:$J$24,0),MATCH($AM$6,'Subdecision matrices'!$K$21:$O$21,0)),0)</f>
        <v>0</v>
      </c>
      <c r="AN251" s="2">
        <f>_xlfn.IFERROR(INDEX('Subdecision matrices'!$K$22:$O$24,MATCH(Prioritization!N134,'Subdecision matrices'!$J$22:$J$24,0),MATCH($AN$6,'Subdecision matrices'!$K$21:$O$21,0)),0)</f>
        <v>0</v>
      </c>
      <c r="AO251" s="2">
        <f>_xlfn.IFERROR(INDEX('Subdecision matrices'!$K$22:$O$24,MATCH(Prioritization!N134,'Subdecision matrices'!$J$22:$J$24,0),MATCH($AO$6,'Subdecision matrices'!$K$21:$O$21,0)),0)</f>
        <v>0</v>
      </c>
      <c r="AP251" s="2">
        <f>_xlfn.IFERROR(INDEX('Subdecision matrices'!$K$27:$O$30,MATCH(Prioritization!O134,'Subdecision matrices'!$J$27:$J$30,0),MATCH('CalcEng 2'!$AP$6,'Subdecision matrices'!$K$27:$O$27,0)),0)</f>
        <v>0</v>
      </c>
      <c r="AQ251" s="2">
        <f>_xlfn.IFERROR(INDEX('Subdecision matrices'!$K$27:$O$30,MATCH(Prioritization!O134,'Subdecision matrices'!$J$27:$J$30,0),MATCH('CalcEng 2'!$AQ$6,'Subdecision matrices'!$K$27:$O$27,0)),0)</f>
        <v>0</v>
      </c>
      <c r="AR251" s="2">
        <f>_xlfn.IFERROR(INDEX('Subdecision matrices'!$K$27:$O$30,MATCH(Prioritization!O134,'Subdecision matrices'!$J$27:$J$30,0),MATCH('CalcEng 2'!$AR$6,'Subdecision matrices'!$K$27:$O$27,0)),0)</f>
        <v>0</v>
      </c>
      <c r="AS251" s="2">
        <f>_xlfn.IFERROR(INDEX('Subdecision matrices'!$K$27:$O$30,MATCH(Prioritization!O134,'Subdecision matrices'!$J$27:$J$30,0),MATCH('CalcEng 2'!$AS$6,'Subdecision matrices'!$K$27:$O$27,0)),0)</f>
        <v>0</v>
      </c>
      <c r="AT251" s="2">
        <f>_xlfn.IFERROR(INDEX('Subdecision matrices'!$K$27:$O$30,MATCH(Prioritization!O134,'Subdecision matrices'!$J$27:$J$30,0),MATCH('CalcEng 2'!$AT$6,'Subdecision matrices'!$K$27:$O$27,0)),0)</f>
        <v>0</v>
      </c>
      <c r="AU251" s="2">
        <f>_xlfn.IFERROR(INDEX('Subdecision matrices'!$K$34:$O$36,MATCH(Prioritization!P134,'Subdecision matrices'!$J$34:$J$36,0),MATCH('CalcEng 2'!$AU$6,'Subdecision matrices'!$K$33:$O$33,0)),0)</f>
        <v>0</v>
      </c>
      <c r="AV251" s="2">
        <f>_xlfn.IFERROR(INDEX('Subdecision matrices'!$K$34:$O$36,MATCH(Prioritization!P134,'Subdecision matrices'!$J$34:$J$36,0),MATCH('CalcEng 2'!$AV$6,'Subdecision matrices'!$K$33:$O$33,0)),0)</f>
        <v>0</v>
      </c>
      <c r="AW251" s="2">
        <f>_xlfn.IFERROR(INDEX('Subdecision matrices'!$K$34:$O$36,MATCH(Prioritization!P134,'Subdecision matrices'!$J$34:$J$36,0),MATCH('CalcEng 2'!$AW$6,'Subdecision matrices'!$K$33:$O$33,0)),0)</f>
        <v>0</v>
      </c>
      <c r="AX251" s="2">
        <f>_xlfn.IFERROR(INDEX('Subdecision matrices'!$K$34:$O$36,MATCH(Prioritization!P134,'Subdecision matrices'!$J$34:$J$36,0),MATCH('CalcEng 2'!$AX$6,'Subdecision matrices'!$K$33:$O$33,0)),0)</f>
        <v>0</v>
      </c>
      <c r="AY251" s="2">
        <f>_xlfn.IFERROR(INDEX('Subdecision matrices'!$K$34:$O$36,MATCH(Prioritization!P134,'Subdecision matrices'!$J$34:$J$36,0),MATCH('CalcEng 2'!$AY$6,'Subdecision matrices'!$K$33:$O$33,0)),0)</f>
        <v>0</v>
      </c>
      <c r="AZ251" s="2"/>
      <c r="BA251" s="2"/>
      <c r="BB251" s="110">
        <f>((B251*B252)+(G251*G252)+(L251*L252)+(Q251*Q252)+(V251*V252)+(AA251*AA252)+(AF252*AF251)+(AK251*AK252)+(AP251*AP252)+(AU251*AU252))*10</f>
        <v>0</v>
      </c>
      <c r="BC251" s="110">
        <f aca="true" t="shared" si="637" ref="BC251">((C251*C252)+(H251*H252)+(M251*M252)+(R251*R252)+(W251*W252)+(AB251*AB252)+(AG252*AG251)+(AL251*AL252)+(AQ251*AQ252)+(AV251*AV252))*10</f>
        <v>0</v>
      </c>
      <c r="BD251" s="110">
        <f aca="true" t="shared" si="638" ref="BD251">((D251*D252)+(I251*I252)+(N251*N252)+(S251*S252)+(X251*X252)+(AC251*AC252)+(AH252*AH251)+(AM251*AM252)+(AR251*AR252)+(AW251*AW252))*10</f>
        <v>0</v>
      </c>
      <c r="BE251" s="110">
        <f aca="true" t="shared" si="639" ref="BE251">((E251*E252)+(J251*J252)+(O251*O252)+(T251*T252)+(Y251*Y252)+(AD251*AD252)+(AI252*AI251)+(AN251*AN252)+(AS251*AS252)+(AX251*AX252))*10</f>
        <v>0</v>
      </c>
      <c r="BF251" s="110">
        <f aca="true" t="shared" si="640" ref="BF251">((F251*F252)+(K251*K252)+(P251*P252)+(U251*U252)+(Z251*Z252)+(AE251*AE252)+(AJ252*AJ251)+(AO251*AO252)+(AT251*AT252)+(AY251*AY252))*10</f>
        <v>0</v>
      </c>
    </row>
    <row r="252" spans="1:58" ht="15.75" thickBot="1">
      <c r="A252" s="94"/>
      <c r="B252" s="5">
        <f>'Subdecision matrices'!$S$12</f>
        <v>0.1</v>
      </c>
      <c r="C252" s="5">
        <f>'Subdecision matrices'!$S$13</f>
        <v>0.1</v>
      </c>
      <c r="D252" s="5">
        <f>'Subdecision matrices'!$S$14</f>
        <v>0.1</v>
      </c>
      <c r="E252" s="5">
        <f>'Subdecision matrices'!$S$15</f>
        <v>0.1</v>
      </c>
      <c r="F252" s="5">
        <f>'Subdecision matrices'!$S$16</f>
        <v>0.1</v>
      </c>
      <c r="G252" s="5">
        <f>'Subdecision matrices'!$T$12</f>
        <v>0.1</v>
      </c>
      <c r="H252" s="5">
        <f>'Subdecision matrices'!$T$13</f>
        <v>0.1</v>
      </c>
      <c r="I252" s="5">
        <f>'Subdecision matrices'!$T$14</f>
        <v>0.1</v>
      </c>
      <c r="J252" s="5">
        <f>'Subdecision matrices'!$T$15</f>
        <v>0.1</v>
      </c>
      <c r="K252" s="5">
        <f>'Subdecision matrices'!$T$16</f>
        <v>0.1</v>
      </c>
      <c r="L252" s="5">
        <f>'Subdecision matrices'!$U$12</f>
        <v>0.05</v>
      </c>
      <c r="M252" s="5">
        <f>'Subdecision matrices'!$U$13</f>
        <v>0.05</v>
      </c>
      <c r="N252" s="5">
        <f>'Subdecision matrices'!$U$14</f>
        <v>0.05</v>
      </c>
      <c r="O252" s="5">
        <f>'Subdecision matrices'!$U$15</f>
        <v>0.05</v>
      </c>
      <c r="P252" s="5">
        <f>'Subdecision matrices'!$U$16</f>
        <v>0.05</v>
      </c>
      <c r="Q252" s="5">
        <f>'Subdecision matrices'!$V$12</f>
        <v>0.1</v>
      </c>
      <c r="R252" s="5">
        <f>'Subdecision matrices'!$V$13</f>
        <v>0.1</v>
      </c>
      <c r="S252" s="5">
        <f>'Subdecision matrices'!$V$14</f>
        <v>0.1</v>
      </c>
      <c r="T252" s="5">
        <f>'Subdecision matrices'!$V$15</f>
        <v>0.1</v>
      </c>
      <c r="U252" s="5">
        <f>'Subdecision matrices'!$V$16</f>
        <v>0.1</v>
      </c>
      <c r="V252" s="5">
        <f>'Subdecision matrices'!$W$12</f>
        <v>0.1</v>
      </c>
      <c r="W252" s="5">
        <f>'Subdecision matrices'!$W$13</f>
        <v>0.1</v>
      </c>
      <c r="X252" s="5">
        <f>'Subdecision matrices'!$W$14</f>
        <v>0.1</v>
      </c>
      <c r="Y252" s="5">
        <f>'Subdecision matrices'!$W$15</f>
        <v>0.1</v>
      </c>
      <c r="Z252" s="5">
        <f>'Subdecision matrices'!$W$16</f>
        <v>0.1</v>
      </c>
      <c r="AA252" s="5">
        <f>'Subdecision matrices'!$X$12</f>
        <v>0.05</v>
      </c>
      <c r="AB252" s="5">
        <f>'Subdecision matrices'!$X$13</f>
        <v>0.1</v>
      </c>
      <c r="AC252" s="5">
        <f>'Subdecision matrices'!$X$14</f>
        <v>0.1</v>
      </c>
      <c r="AD252" s="5">
        <f>'Subdecision matrices'!$X$15</f>
        <v>0.1</v>
      </c>
      <c r="AE252" s="5">
        <f>'Subdecision matrices'!$X$16</f>
        <v>0.1</v>
      </c>
      <c r="AF252" s="5">
        <f>'Subdecision matrices'!$Y$12</f>
        <v>0.1</v>
      </c>
      <c r="AG252" s="5">
        <f>'Subdecision matrices'!$Y$13</f>
        <v>0.1</v>
      </c>
      <c r="AH252" s="5">
        <f>'Subdecision matrices'!$Y$14</f>
        <v>0.1</v>
      </c>
      <c r="AI252" s="5">
        <f>'Subdecision matrices'!$Y$15</f>
        <v>0.05</v>
      </c>
      <c r="AJ252" s="5">
        <f>'Subdecision matrices'!$Y$16</f>
        <v>0.05</v>
      </c>
      <c r="AK252" s="5">
        <f>'Subdecision matrices'!$Z$12</f>
        <v>0.15</v>
      </c>
      <c r="AL252" s="5">
        <f>'Subdecision matrices'!$Z$13</f>
        <v>0.15</v>
      </c>
      <c r="AM252" s="5">
        <f>'Subdecision matrices'!$Z$14</f>
        <v>0.15</v>
      </c>
      <c r="AN252" s="5">
        <f>'Subdecision matrices'!$Z$15</f>
        <v>0.15</v>
      </c>
      <c r="AO252" s="5">
        <f>'Subdecision matrices'!$Z$16</f>
        <v>0.15</v>
      </c>
      <c r="AP252" s="5">
        <f>'Subdecision matrices'!$AA$12</f>
        <v>0.1</v>
      </c>
      <c r="AQ252" s="5">
        <f>'Subdecision matrices'!$AA$13</f>
        <v>0.1</v>
      </c>
      <c r="AR252" s="5">
        <f>'Subdecision matrices'!$AA$14</f>
        <v>0.1</v>
      </c>
      <c r="AS252" s="5">
        <f>'Subdecision matrices'!$AA$15</f>
        <v>0.1</v>
      </c>
      <c r="AT252" s="5">
        <f>'Subdecision matrices'!$AA$16</f>
        <v>0.15</v>
      </c>
      <c r="AU252" s="5">
        <f>'Subdecision matrices'!$AB$12</f>
        <v>0.15</v>
      </c>
      <c r="AV252" s="5">
        <f>'Subdecision matrices'!$AB$13</f>
        <v>0.1</v>
      </c>
      <c r="AW252" s="5">
        <f>'Subdecision matrices'!$AB$14</f>
        <v>0.1</v>
      </c>
      <c r="AX252" s="5">
        <f>'Subdecision matrices'!$AB$15</f>
        <v>0.15</v>
      </c>
      <c r="AY252" s="5">
        <f>'Subdecision matrices'!$AB$16</f>
        <v>0.1</v>
      </c>
      <c r="AZ252" s="3">
        <f aca="true" t="shared" si="641" ref="AZ252">SUM(L252:AY252)</f>
        <v>4</v>
      </c>
      <c r="BA252" s="3"/>
      <c r="BB252" s="114"/>
      <c r="BC252" s="114"/>
      <c r="BD252" s="114"/>
      <c r="BE252" s="114"/>
      <c r="BF252" s="114"/>
    </row>
    <row r="253" spans="1:58" ht="15">
      <c r="A253" s="94">
        <v>124</v>
      </c>
      <c r="B253" s="30">
        <f>_xlfn.IFERROR(VLOOKUP(Prioritization!G135,'Subdecision matrices'!$B$7:$C$8,2,TRUE),0)</f>
        <v>0</v>
      </c>
      <c r="C253" s="30">
        <f>_xlfn.IFERROR(VLOOKUP(Prioritization!G135,'Subdecision matrices'!$B$7:$D$8,3,TRUE),0)</f>
        <v>0</v>
      </c>
      <c r="D253" s="30">
        <f>_xlfn.IFERROR(VLOOKUP(Prioritization!G135,'Subdecision matrices'!$B$7:$E$8,4,TRUE),0)</f>
        <v>0</v>
      </c>
      <c r="E253" s="30">
        <f>_xlfn.IFERROR(VLOOKUP(Prioritization!G135,'Subdecision matrices'!$B$7:$F$8,5,TRUE),0)</f>
        <v>0</v>
      </c>
      <c r="F253" s="30">
        <f>_xlfn.IFERROR(VLOOKUP(Prioritization!G135,'Subdecision matrices'!$B$7:$G$8,6,TRUE),0)</f>
        <v>0</v>
      </c>
      <c r="G253" s="30">
        <f>VLOOKUP(Prioritization!H135,'Subdecision matrices'!$B$12:$C$19,2,TRUE)</f>
        <v>0</v>
      </c>
      <c r="H253" s="30">
        <f>VLOOKUP(Prioritization!H135,'Subdecision matrices'!$B$12:$D$19,3,TRUE)</f>
        <v>0</v>
      </c>
      <c r="I253" s="30">
        <f>VLOOKUP(Prioritization!H135,'Subdecision matrices'!$B$12:$E$19,4,TRUE)</f>
        <v>0</v>
      </c>
      <c r="J253" s="30">
        <f>VLOOKUP(Prioritization!H135,'Subdecision matrices'!$B$12:$F$19,5,TRUE)</f>
        <v>0</v>
      </c>
      <c r="K253" s="30">
        <f>VLOOKUP(Prioritization!H135,'Subdecision matrices'!$B$12:$G$19,6,TRUE)</f>
        <v>0</v>
      </c>
      <c r="L253" s="2">
        <f>_xlfn.IFERROR(INDEX('Subdecision matrices'!$C$23:$G$27,MATCH(Prioritization!I135,'Subdecision matrices'!$B$23:$B$27,0),MATCH('CalcEng 2'!$L$6,'Subdecision matrices'!$C$22:$G$22,0)),0)</f>
        <v>0</v>
      </c>
      <c r="M253" s="2">
        <f>_xlfn.IFERROR(INDEX('Subdecision matrices'!$C$23:$G$27,MATCH(Prioritization!I135,'Subdecision matrices'!$B$23:$B$27,0),MATCH('CalcEng 2'!$M$6,'Subdecision matrices'!$C$30:$G$30,0)),0)</f>
        <v>0</v>
      </c>
      <c r="N253" s="2">
        <f>_xlfn.IFERROR(INDEX('Subdecision matrices'!$C$23:$G$27,MATCH(Prioritization!I135,'Subdecision matrices'!$B$23:$B$27,0),MATCH('CalcEng 2'!$N$6,'Subdecision matrices'!$C$22:$G$22,0)),0)</f>
        <v>0</v>
      </c>
      <c r="O253" s="2">
        <f>_xlfn.IFERROR(INDEX('Subdecision matrices'!$C$23:$G$27,MATCH(Prioritization!I135,'Subdecision matrices'!$B$23:$B$27,0),MATCH('CalcEng 2'!$O$6,'Subdecision matrices'!$C$22:$G$22,0)),0)</f>
        <v>0</v>
      </c>
      <c r="P253" s="2">
        <f>_xlfn.IFERROR(INDEX('Subdecision matrices'!$C$23:$G$27,MATCH(Prioritization!I135,'Subdecision matrices'!$B$23:$B$27,0),MATCH('CalcEng 2'!$P$6,'Subdecision matrices'!$C$22:$G$22,0)),0)</f>
        <v>0</v>
      </c>
      <c r="Q253" s="2">
        <f>_xlfn.IFERROR(INDEX('Subdecision matrices'!$C$31:$G$33,MATCH(Prioritization!J135,'Subdecision matrices'!$B$31:$B$33,0),MATCH('CalcEng 2'!$Q$6,'Subdecision matrices'!$C$30:$G$30,0)),0)</f>
        <v>0</v>
      </c>
      <c r="R253" s="2">
        <f>_xlfn.IFERROR(INDEX('Subdecision matrices'!$C$31:$G$33,MATCH(Prioritization!J135,'Subdecision matrices'!$B$31:$B$33,0),MATCH('CalcEng 2'!$R$6,'Subdecision matrices'!$C$30:$G$30,0)),0)</f>
        <v>0</v>
      </c>
      <c r="S253" s="2">
        <f>_xlfn.IFERROR(INDEX('Subdecision matrices'!$C$31:$G$33,MATCH(Prioritization!J135,'Subdecision matrices'!$B$31:$B$33,0),MATCH('CalcEng 2'!$S$6,'Subdecision matrices'!$C$30:$G$30,0)),0)</f>
        <v>0</v>
      </c>
      <c r="T253" s="2">
        <f>_xlfn.IFERROR(INDEX('Subdecision matrices'!$C$31:$G$33,MATCH(Prioritization!J135,'Subdecision matrices'!$B$31:$B$33,0),MATCH('CalcEng 2'!$T$6,'Subdecision matrices'!$C$30:$G$30,0)),0)</f>
        <v>0</v>
      </c>
      <c r="U253" s="2">
        <f>_xlfn.IFERROR(INDEX('Subdecision matrices'!$C$31:$G$33,MATCH(Prioritization!J135,'Subdecision matrices'!$B$31:$B$33,0),MATCH('CalcEng 2'!$U$6,'Subdecision matrices'!$C$30:$G$30,0)),0)</f>
        <v>0</v>
      </c>
      <c r="V253" s="2">
        <f>_xlfn.IFERROR(VLOOKUP(Prioritization!K135,'Subdecision matrices'!$A$37:$C$41,3,TRUE),0)</f>
        <v>0</v>
      </c>
      <c r="W253" s="2">
        <f>_xlfn.IFERROR(VLOOKUP(Prioritization!K135,'Subdecision matrices'!$A$37:$D$41,4),0)</f>
        <v>0</v>
      </c>
      <c r="X253" s="2">
        <f>_xlfn.IFERROR(VLOOKUP(Prioritization!K135,'Subdecision matrices'!$A$37:$E$41,5),0)</f>
        <v>0</v>
      </c>
      <c r="Y253" s="2">
        <f>_xlfn.IFERROR(VLOOKUP(Prioritization!K135,'Subdecision matrices'!$A$37:$F$41,6),0)</f>
        <v>0</v>
      </c>
      <c r="Z253" s="2">
        <f>_xlfn.IFERROR(VLOOKUP(Prioritization!K135,'Subdecision matrices'!$A$37:$G$41,7),0)</f>
        <v>0</v>
      </c>
      <c r="AA253" s="2">
        <f>_xlfn.IFERROR(INDEX('Subdecision matrices'!$K$8:$O$11,MATCH(Prioritization!L135,'Subdecision matrices'!$J$8:$J$11,0),MATCH('CalcEng 2'!$AA$6,'Subdecision matrices'!$K$7:$O$7,0)),0)</f>
        <v>0</v>
      </c>
      <c r="AB253" s="2">
        <f>_xlfn.IFERROR(INDEX('Subdecision matrices'!$K$8:$O$11,MATCH(Prioritization!L135,'Subdecision matrices'!$J$8:$J$11,0),MATCH('CalcEng 2'!$AB$6,'Subdecision matrices'!$K$7:$O$7,0)),0)</f>
        <v>0</v>
      </c>
      <c r="AC253" s="2">
        <f>_xlfn.IFERROR(INDEX('Subdecision matrices'!$K$8:$O$11,MATCH(Prioritization!L135,'Subdecision matrices'!$J$8:$J$11,0),MATCH('CalcEng 2'!$AC$6,'Subdecision matrices'!$K$7:$O$7,0)),0)</f>
        <v>0</v>
      </c>
      <c r="AD253" s="2">
        <f>_xlfn.IFERROR(INDEX('Subdecision matrices'!$K$8:$O$11,MATCH(Prioritization!L135,'Subdecision matrices'!$J$8:$J$11,0),MATCH('CalcEng 2'!$AD$6,'Subdecision matrices'!$K$7:$O$7,0)),0)</f>
        <v>0</v>
      </c>
      <c r="AE253" s="2">
        <f>_xlfn.IFERROR(INDEX('Subdecision matrices'!$K$8:$O$11,MATCH(Prioritization!L135,'Subdecision matrices'!$J$8:$J$11,0),MATCH('CalcEng 2'!$AE$6,'Subdecision matrices'!$K$7:$O$7,0)),0)</f>
        <v>0</v>
      </c>
      <c r="AF253" s="2">
        <f>_xlfn.IFERROR(VLOOKUP(Prioritization!M135,'Subdecision matrices'!$I$15:$K$17,3,TRUE),0)</f>
        <v>0</v>
      </c>
      <c r="AG253" s="2">
        <f>_xlfn.IFERROR(VLOOKUP(Prioritization!M135,'Subdecision matrices'!$I$15:$L$17,4,TRUE),0)</f>
        <v>0</v>
      </c>
      <c r="AH253" s="2">
        <f>_xlfn.IFERROR(VLOOKUP(Prioritization!M135,'Subdecision matrices'!$I$15:$M$17,5,TRUE),0)</f>
        <v>0</v>
      </c>
      <c r="AI253" s="2">
        <f>_xlfn.IFERROR(VLOOKUP(Prioritization!M135,'Subdecision matrices'!$I$15:$N$17,6,TRUE),0)</f>
        <v>0</v>
      </c>
      <c r="AJ253" s="2">
        <f>_xlfn.IFERROR(VLOOKUP(Prioritization!M135,'Subdecision matrices'!$I$15:$O$17,7,TRUE),0)</f>
        <v>0</v>
      </c>
      <c r="AK253" s="2">
        <f>_xlfn.IFERROR(INDEX('Subdecision matrices'!$K$22:$O$24,MATCH(Prioritization!N135,'Subdecision matrices'!$J$22:$J$24,0),MATCH($AK$6,'Subdecision matrices'!$K$21:$O$21,0)),0)</f>
        <v>0</v>
      </c>
      <c r="AL253" s="2">
        <f>_xlfn.IFERROR(INDEX('Subdecision matrices'!$K$22:$O$24,MATCH(Prioritization!N135,'Subdecision matrices'!$J$22:$J$24,0),MATCH($AL$6,'Subdecision matrices'!$K$21:$O$21,0)),0)</f>
        <v>0</v>
      </c>
      <c r="AM253" s="2">
        <f>_xlfn.IFERROR(INDEX('Subdecision matrices'!$K$22:$O$24,MATCH(Prioritization!N135,'Subdecision matrices'!$J$22:$J$24,0),MATCH($AM$6,'Subdecision matrices'!$K$21:$O$21,0)),0)</f>
        <v>0</v>
      </c>
      <c r="AN253" s="2">
        <f>_xlfn.IFERROR(INDEX('Subdecision matrices'!$K$22:$O$24,MATCH(Prioritization!N135,'Subdecision matrices'!$J$22:$J$24,0),MATCH($AN$6,'Subdecision matrices'!$K$21:$O$21,0)),0)</f>
        <v>0</v>
      </c>
      <c r="AO253" s="2">
        <f>_xlfn.IFERROR(INDEX('Subdecision matrices'!$K$22:$O$24,MATCH(Prioritization!N135,'Subdecision matrices'!$J$22:$J$24,0),MATCH($AO$6,'Subdecision matrices'!$K$21:$O$21,0)),0)</f>
        <v>0</v>
      </c>
      <c r="AP253" s="2">
        <f>_xlfn.IFERROR(INDEX('Subdecision matrices'!$K$27:$O$30,MATCH(Prioritization!O135,'Subdecision matrices'!$J$27:$J$30,0),MATCH('CalcEng 2'!$AP$6,'Subdecision matrices'!$K$27:$O$27,0)),0)</f>
        <v>0</v>
      </c>
      <c r="AQ253" s="2">
        <f>_xlfn.IFERROR(INDEX('Subdecision matrices'!$K$27:$O$30,MATCH(Prioritization!O135,'Subdecision matrices'!$J$27:$J$30,0),MATCH('CalcEng 2'!$AQ$6,'Subdecision matrices'!$K$27:$O$27,0)),0)</f>
        <v>0</v>
      </c>
      <c r="AR253" s="2">
        <f>_xlfn.IFERROR(INDEX('Subdecision matrices'!$K$27:$O$30,MATCH(Prioritization!O135,'Subdecision matrices'!$J$27:$J$30,0),MATCH('CalcEng 2'!$AR$6,'Subdecision matrices'!$K$27:$O$27,0)),0)</f>
        <v>0</v>
      </c>
      <c r="AS253" s="2">
        <f>_xlfn.IFERROR(INDEX('Subdecision matrices'!$K$27:$O$30,MATCH(Prioritization!O135,'Subdecision matrices'!$J$27:$J$30,0),MATCH('CalcEng 2'!$AS$6,'Subdecision matrices'!$K$27:$O$27,0)),0)</f>
        <v>0</v>
      </c>
      <c r="AT253" s="2">
        <f>_xlfn.IFERROR(INDEX('Subdecision matrices'!$K$27:$O$30,MATCH(Prioritization!O135,'Subdecision matrices'!$J$27:$J$30,0),MATCH('CalcEng 2'!$AT$6,'Subdecision matrices'!$K$27:$O$27,0)),0)</f>
        <v>0</v>
      </c>
      <c r="AU253" s="2">
        <f>_xlfn.IFERROR(INDEX('Subdecision matrices'!$K$34:$O$36,MATCH(Prioritization!P135,'Subdecision matrices'!$J$34:$J$36,0),MATCH('CalcEng 2'!$AU$6,'Subdecision matrices'!$K$33:$O$33,0)),0)</f>
        <v>0</v>
      </c>
      <c r="AV253" s="2">
        <f>_xlfn.IFERROR(INDEX('Subdecision matrices'!$K$34:$O$36,MATCH(Prioritization!P135,'Subdecision matrices'!$J$34:$J$36,0),MATCH('CalcEng 2'!$AV$6,'Subdecision matrices'!$K$33:$O$33,0)),0)</f>
        <v>0</v>
      </c>
      <c r="AW253" s="2">
        <f>_xlfn.IFERROR(INDEX('Subdecision matrices'!$K$34:$O$36,MATCH(Prioritization!P135,'Subdecision matrices'!$J$34:$J$36,0),MATCH('CalcEng 2'!$AW$6,'Subdecision matrices'!$K$33:$O$33,0)),0)</f>
        <v>0</v>
      </c>
      <c r="AX253" s="2">
        <f>_xlfn.IFERROR(INDEX('Subdecision matrices'!$K$34:$O$36,MATCH(Prioritization!P135,'Subdecision matrices'!$J$34:$J$36,0),MATCH('CalcEng 2'!$AX$6,'Subdecision matrices'!$K$33:$O$33,0)),0)</f>
        <v>0</v>
      </c>
      <c r="AY253" s="2">
        <f>_xlfn.IFERROR(INDEX('Subdecision matrices'!$K$34:$O$36,MATCH(Prioritization!P135,'Subdecision matrices'!$J$34:$J$36,0),MATCH('CalcEng 2'!$AY$6,'Subdecision matrices'!$K$33:$O$33,0)),0)</f>
        <v>0</v>
      </c>
      <c r="AZ253" s="2"/>
      <c r="BA253" s="2"/>
      <c r="BB253" s="110">
        <f>((B253*B254)+(G253*G254)+(L253*L254)+(Q253*Q254)+(V253*V254)+(AA253*AA254)+(AF254*AF253)+(AK253*AK254)+(AP253*AP254)+(AU253*AU254))*10</f>
        <v>0</v>
      </c>
      <c r="BC253" s="110">
        <f aca="true" t="shared" si="642" ref="BC253">((C253*C254)+(H253*H254)+(M253*M254)+(R253*R254)+(W253*W254)+(AB253*AB254)+(AG254*AG253)+(AL253*AL254)+(AQ253*AQ254)+(AV253*AV254))*10</f>
        <v>0</v>
      </c>
      <c r="BD253" s="110">
        <f aca="true" t="shared" si="643" ref="BD253">((D253*D254)+(I253*I254)+(N253*N254)+(S253*S254)+(X253*X254)+(AC253*AC254)+(AH254*AH253)+(AM253*AM254)+(AR253*AR254)+(AW253*AW254))*10</f>
        <v>0</v>
      </c>
      <c r="BE253" s="110">
        <f aca="true" t="shared" si="644" ref="BE253">((E253*E254)+(J253*J254)+(O253*O254)+(T253*T254)+(Y253*Y254)+(AD253*AD254)+(AI254*AI253)+(AN253*AN254)+(AS253*AS254)+(AX253*AX254))*10</f>
        <v>0</v>
      </c>
      <c r="BF253" s="110">
        <f aca="true" t="shared" si="645" ref="BF253">((F253*F254)+(K253*K254)+(P253*P254)+(U253*U254)+(Z253*Z254)+(AE253*AE254)+(AJ254*AJ253)+(AO253*AO254)+(AT253*AT254)+(AY253*AY254))*10</f>
        <v>0</v>
      </c>
    </row>
    <row r="254" spans="1:58" ht="15.75" thickBot="1">
      <c r="A254" s="94"/>
      <c r="B254" s="5">
        <f>'Subdecision matrices'!$S$12</f>
        <v>0.1</v>
      </c>
      <c r="C254" s="5">
        <f>'Subdecision matrices'!$S$13</f>
        <v>0.1</v>
      </c>
      <c r="D254" s="5">
        <f>'Subdecision matrices'!$S$14</f>
        <v>0.1</v>
      </c>
      <c r="E254" s="5">
        <f>'Subdecision matrices'!$S$15</f>
        <v>0.1</v>
      </c>
      <c r="F254" s="5">
        <f>'Subdecision matrices'!$S$16</f>
        <v>0.1</v>
      </c>
      <c r="G254" s="5">
        <f>'Subdecision matrices'!$T$12</f>
        <v>0.1</v>
      </c>
      <c r="H254" s="5">
        <f>'Subdecision matrices'!$T$13</f>
        <v>0.1</v>
      </c>
      <c r="I254" s="5">
        <f>'Subdecision matrices'!$T$14</f>
        <v>0.1</v>
      </c>
      <c r="J254" s="5">
        <f>'Subdecision matrices'!$T$15</f>
        <v>0.1</v>
      </c>
      <c r="K254" s="5">
        <f>'Subdecision matrices'!$T$16</f>
        <v>0.1</v>
      </c>
      <c r="L254" s="5">
        <f>'Subdecision matrices'!$U$12</f>
        <v>0.05</v>
      </c>
      <c r="M254" s="5">
        <f>'Subdecision matrices'!$U$13</f>
        <v>0.05</v>
      </c>
      <c r="N254" s="5">
        <f>'Subdecision matrices'!$U$14</f>
        <v>0.05</v>
      </c>
      <c r="O254" s="5">
        <f>'Subdecision matrices'!$U$15</f>
        <v>0.05</v>
      </c>
      <c r="P254" s="5">
        <f>'Subdecision matrices'!$U$16</f>
        <v>0.05</v>
      </c>
      <c r="Q254" s="5">
        <f>'Subdecision matrices'!$V$12</f>
        <v>0.1</v>
      </c>
      <c r="R254" s="5">
        <f>'Subdecision matrices'!$V$13</f>
        <v>0.1</v>
      </c>
      <c r="S254" s="5">
        <f>'Subdecision matrices'!$V$14</f>
        <v>0.1</v>
      </c>
      <c r="T254" s="5">
        <f>'Subdecision matrices'!$V$15</f>
        <v>0.1</v>
      </c>
      <c r="U254" s="5">
        <f>'Subdecision matrices'!$V$16</f>
        <v>0.1</v>
      </c>
      <c r="V254" s="5">
        <f>'Subdecision matrices'!$W$12</f>
        <v>0.1</v>
      </c>
      <c r="W254" s="5">
        <f>'Subdecision matrices'!$W$13</f>
        <v>0.1</v>
      </c>
      <c r="X254" s="5">
        <f>'Subdecision matrices'!$W$14</f>
        <v>0.1</v>
      </c>
      <c r="Y254" s="5">
        <f>'Subdecision matrices'!$W$15</f>
        <v>0.1</v>
      </c>
      <c r="Z254" s="5">
        <f>'Subdecision matrices'!$W$16</f>
        <v>0.1</v>
      </c>
      <c r="AA254" s="5">
        <f>'Subdecision matrices'!$X$12</f>
        <v>0.05</v>
      </c>
      <c r="AB254" s="5">
        <f>'Subdecision matrices'!$X$13</f>
        <v>0.1</v>
      </c>
      <c r="AC254" s="5">
        <f>'Subdecision matrices'!$X$14</f>
        <v>0.1</v>
      </c>
      <c r="AD254" s="5">
        <f>'Subdecision matrices'!$X$15</f>
        <v>0.1</v>
      </c>
      <c r="AE254" s="5">
        <f>'Subdecision matrices'!$X$16</f>
        <v>0.1</v>
      </c>
      <c r="AF254" s="5">
        <f>'Subdecision matrices'!$Y$12</f>
        <v>0.1</v>
      </c>
      <c r="AG254" s="5">
        <f>'Subdecision matrices'!$Y$13</f>
        <v>0.1</v>
      </c>
      <c r="AH254" s="5">
        <f>'Subdecision matrices'!$Y$14</f>
        <v>0.1</v>
      </c>
      <c r="AI254" s="5">
        <f>'Subdecision matrices'!$Y$15</f>
        <v>0.05</v>
      </c>
      <c r="AJ254" s="5">
        <f>'Subdecision matrices'!$Y$16</f>
        <v>0.05</v>
      </c>
      <c r="AK254" s="5">
        <f>'Subdecision matrices'!$Z$12</f>
        <v>0.15</v>
      </c>
      <c r="AL254" s="5">
        <f>'Subdecision matrices'!$Z$13</f>
        <v>0.15</v>
      </c>
      <c r="AM254" s="5">
        <f>'Subdecision matrices'!$Z$14</f>
        <v>0.15</v>
      </c>
      <c r="AN254" s="5">
        <f>'Subdecision matrices'!$Z$15</f>
        <v>0.15</v>
      </c>
      <c r="AO254" s="5">
        <f>'Subdecision matrices'!$Z$16</f>
        <v>0.15</v>
      </c>
      <c r="AP254" s="5">
        <f>'Subdecision matrices'!$AA$12</f>
        <v>0.1</v>
      </c>
      <c r="AQ254" s="5">
        <f>'Subdecision matrices'!$AA$13</f>
        <v>0.1</v>
      </c>
      <c r="AR254" s="5">
        <f>'Subdecision matrices'!$AA$14</f>
        <v>0.1</v>
      </c>
      <c r="AS254" s="5">
        <f>'Subdecision matrices'!$AA$15</f>
        <v>0.1</v>
      </c>
      <c r="AT254" s="5">
        <f>'Subdecision matrices'!$AA$16</f>
        <v>0.15</v>
      </c>
      <c r="AU254" s="5">
        <f>'Subdecision matrices'!$AB$12</f>
        <v>0.15</v>
      </c>
      <c r="AV254" s="5">
        <f>'Subdecision matrices'!$AB$13</f>
        <v>0.1</v>
      </c>
      <c r="AW254" s="5">
        <f>'Subdecision matrices'!$AB$14</f>
        <v>0.1</v>
      </c>
      <c r="AX254" s="5">
        <f>'Subdecision matrices'!$AB$15</f>
        <v>0.15</v>
      </c>
      <c r="AY254" s="5">
        <f>'Subdecision matrices'!$AB$16</f>
        <v>0.1</v>
      </c>
      <c r="AZ254" s="3">
        <f aca="true" t="shared" si="646" ref="AZ254">SUM(L254:AY254)</f>
        <v>4</v>
      </c>
      <c r="BA254" s="3"/>
      <c r="BB254" s="114"/>
      <c r="BC254" s="114"/>
      <c r="BD254" s="114"/>
      <c r="BE254" s="114"/>
      <c r="BF254" s="114"/>
    </row>
    <row r="255" spans="1:58" ht="15">
      <c r="A255" s="94">
        <v>125</v>
      </c>
      <c r="B255" s="30">
        <f>_xlfn.IFERROR(VLOOKUP(Prioritization!G136,'Subdecision matrices'!$B$7:$C$8,2,TRUE),0)</f>
        <v>0</v>
      </c>
      <c r="C255" s="30">
        <f>_xlfn.IFERROR(VLOOKUP(Prioritization!G136,'Subdecision matrices'!$B$7:$D$8,3,TRUE),0)</f>
        <v>0</v>
      </c>
      <c r="D255" s="30">
        <f>_xlfn.IFERROR(VLOOKUP(Prioritization!G136,'Subdecision matrices'!$B$7:$E$8,4,TRUE),0)</f>
        <v>0</v>
      </c>
      <c r="E255" s="30">
        <f>_xlfn.IFERROR(VLOOKUP(Prioritization!G136,'Subdecision matrices'!$B$7:$F$8,5,TRUE),0)</f>
        <v>0</v>
      </c>
      <c r="F255" s="30">
        <f>_xlfn.IFERROR(VLOOKUP(Prioritization!G136,'Subdecision matrices'!$B$7:$G$8,6,TRUE),0)</f>
        <v>0</v>
      </c>
      <c r="G255" s="30">
        <f>VLOOKUP(Prioritization!H136,'Subdecision matrices'!$B$12:$C$19,2,TRUE)</f>
        <v>0</v>
      </c>
      <c r="H255" s="30">
        <f>VLOOKUP(Prioritization!H136,'Subdecision matrices'!$B$12:$D$19,3,TRUE)</f>
        <v>0</v>
      </c>
      <c r="I255" s="30">
        <f>VLOOKUP(Prioritization!H136,'Subdecision matrices'!$B$12:$E$19,4,TRUE)</f>
        <v>0</v>
      </c>
      <c r="J255" s="30">
        <f>VLOOKUP(Prioritization!H136,'Subdecision matrices'!$B$12:$F$19,5,TRUE)</f>
        <v>0</v>
      </c>
      <c r="K255" s="30">
        <f>VLOOKUP(Prioritization!H136,'Subdecision matrices'!$B$12:$G$19,6,TRUE)</f>
        <v>0</v>
      </c>
      <c r="L255" s="2">
        <f>_xlfn.IFERROR(INDEX('Subdecision matrices'!$C$23:$G$27,MATCH(Prioritization!I136,'Subdecision matrices'!$B$23:$B$27,0),MATCH('CalcEng 2'!$L$6,'Subdecision matrices'!$C$22:$G$22,0)),0)</f>
        <v>0</v>
      </c>
      <c r="M255" s="2">
        <f>_xlfn.IFERROR(INDEX('Subdecision matrices'!$C$23:$G$27,MATCH(Prioritization!I136,'Subdecision matrices'!$B$23:$B$27,0),MATCH('CalcEng 2'!$M$6,'Subdecision matrices'!$C$30:$G$30,0)),0)</f>
        <v>0</v>
      </c>
      <c r="N255" s="2">
        <f>_xlfn.IFERROR(INDEX('Subdecision matrices'!$C$23:$G$27,MATCH(Prioritization!I136,'Subdecision matrices'!$B$23:$B$27,0),MATCH('CalcEng 2'!$N$6,'Subdecision matrices'!$C$22:$G$22,0)),0)</f>
        <v>0</v>
      </c>
      <c r="O255" s="2">
        <f>_xlfn.IFERROR(INDEX('Subdecision matrices'!$C$23:$G$27,MATCH(Prioritization!I136,'Subdecision matrices'!$B$23:$B$27,0),MATCH('CalcEng 2'!$O$6,'Subdecision matrices'!$C$22:$G$22,0)),0)</f>
        <v>0</v>
      </c>
      <c r="P255" s="2">
        <f>_xlfn.IFERROR(INDEX('Subdecision matrices'!$C$23:$G$27,MATCH(Prioritization!I136,'Subdecision matrices'!$B$23:$B$27,0),MATCH('CalcEng 2'!$P$6,'Subdecision matrices'!$C$22:$G$22,0)),0)</f>
        <v>0</v>
      </c>
      <c r="Q255" s="2">
        <f>_xlfn.IFERROR(INDEX('Subdecision matrices'!$C$31:$G$33,MATCH(Prioritization!J136,'Subdecision matrices'!$B$31:$B$33,0),MATCH('CalcEng 2'!$Q$6,'Subdecision matrices'!$C$30:$G$30,0)),0)</f>
        <v>0</v>
      </c>
      <c r="R255" s="2">
        <f>_xlfn.IFERROR(INDEX('Subdecision matrices'!$C$31:$G$33,MATCH(Prioritization!J136,'Subdecision matrices'!$B$31:$B$33,0),MATCH('CalcEng 2'!$R$6,'Subdecision matrices'!$C$30:$G$30,0)),0)</f>
        <v>0</v>
      </c>
      <c r="S255" s="2">
        <f>_xlfn.IFERROR(INDEX('Subdecision matrices'!$C$31:$G$33,MATCH(Prioritization!J136,'Subdecision matrices'!$B$31:$B$33,0),MATCH('CalcEng 2'!$S$6,'Subdecision matrices'!$C$30:$G$30,0)),0)</f>
        <v>0</v>
      </c>
      <c r="T255" s="2">
        <f>_xlfn.IFERROR(INDEX('Subdecision matrices'!$C$31:$G$33,MATCH(Prioritization!J136,'Subdecision matrices'!$B$31:$B$33,0),MATCH('CalcEng 2'!$T$6,'Subdecision matrices'!$C$30:$G$30,0)),0)</f>
        <v>0</v>
      </c>
      <c r="U255" s="2">
        <f>_xlfn.IFERROR(INDEX('Subdecision matrices'!$C$31:$G$33,MATCH(Prioritization!J136,'Subdecision matrices'!$B$31:$B$33,0),MATCH('CalcEng 2'!$U$6,'Subdecision matrices'!$C$30:$G$30,0)),0)</f>
        <v>0</v>
      </c>
      <c r="V255" s="2">
        <f>_xlfn.IFERROR(VLOOKUP(Prioritization!K136,'Subdecision matrices'!$A$37:$C$41,3,TRUE),0)</f>
        <v>0</v>
      </c>
      <c r="W255" s="2">
        <f>_xlfn.IFERROR(VLOOKUP(Prioritization!K136,'Subdecision matrices'!$A$37:$D$41,4),0)</f>
        <v>0</v>
      </c>
      <c r="X255" s="2">
        <f>_xlfn.IFERROR(VLOOKUP(Prioritization!K136,'Subdecision matrices'!$A$37:$E$41,5),0)</f>
        <v>0</v>
      </c>
      <c r="Y255" s="2">
        <f>_xlfn.IFERROR(VLOOKUP(Prioritization!K136,'Subdecision matrices'!$A$37:$F$41,6),0)</f>
        <v>0</v>
      </c>
      <c r="Z255" s="2">
        <f>_xlfn.IFERROR(VLOOKUP(Prioritization!K136,'Subdecision matrices'!$A$37:$G$41,7),0)</f>
        <v>0</v>
      </c>
      <c r="AA255" s="2">
        <f>_xlfn.IFERROR(INDEX('Subdecision matrices'!$K$8:$O$11,MATCH(Prioritization!L136,'Subdecision matrices'!$J$8:$J$11,0),MATCH('CalcEng 2'!$AA$6,'Subdecision matrices'!$K$7:$O$7,0)),0)</f>
        <v>0</v>
      </c>
      <c r="AB255" s="2">
        <f>_xlfn.IFERROR(INDEX('Subdecision matrices'!$K$8:$O$11,MATCH(Prioritization!L136,'Subdecision matrices'!$J$8:$J$11,0),MATCH('CalcEng 2'!$AB$6,'Subdecision matrices'!$K$7:$O$7,0)),0)</f>
        <v>0</v>
      </c>
      <c r="AC255" s="2">
        <f>_xlfn.IFERROR(INDEX('Subdecision matrices'!$K$8:$O$11,MATCH(Prioritization!L136,'Subdecision matrices'!$J$8:$J$11,0),MATCH('CalcEng 2'!$AC$6,'Subdecision matrices'!$K$7:$O$7,0)),0)</f>
        <v>0</v>
      </c>
      <c r="AD255" s="2">
        <f>_xlfn.IFERROR(INDEX('Subdecision matrices'!$K$8:$O$11,MATCH(Prioritization!L136,'Subdecision matrices'!$J$8:$J$11,0),MATCH('CalcEng 2'!$AD$6,'Subdecision matrices'!$K$7:$O$7,0)),0)</f>
        <v>0</v>
      </c>
      <c r="AE255" s="2">
        <f>_xlfn.IFERROR(INDEX('Subdecision matrices'!$K$8:$O$11,MATCH(Prioritization!L136,'Subdecision matrices'!$J$8:$J$11,0),MATCH('CalcEng 2'!$AE$6,'Subdecision matrices'!$K$7:$O$7,0)),0)</f>
        <v>0</v>
      </c>
      <c r="AF255" s="2">
        <f>_xlfn.IFERROR(VLOOKUP(Prioritization!M136,'Subdecision matrices'!$I$15:$K$17,3,TRUE),0)</f>
        <v>0</v>
      </c>
      <c r="AG255" s="2">
        <f>_xlfn.IFERROR(VLOOKUP(Prioritization!M136,'Subdecision matrices'!$I$15:$L$17,4,TRUE),0)</f>
        <v>0</v>
      </c>
      <c r="AH255" s="2">
        <f>_xlfn.IFERROR(VLOOKUP(Prioritization!M136,'Subdecision matrices'!$I$15:$M$17,5,TRUE),0)</f>
        <v>0</v>
      </c>
      <c r="AI255" s="2">
        <f>_xlfn.IFERROR(VLOOKUP(Prioritization!M136,'Subdecision matrices'!$I$15:$N$17,6,TRUE),0)</f>
        <v>0</v>
      </c>
      <c r="AJ255" s="2">
        <f>_xlfn.IFERROR(VLOOKUP(Prioritization!M136,'Subdecision matrices'!$I$15:$O$17,7,TRUE),0)</f>
        <v>0</v>
      </c>
      <c r="AK255" s="2">
        <f>_xlfn.IFERROR(INDEX('Subdecision matrices'!$K$22:$O$24,MATCH(Prioritization!N136,'Subdecision matrices'!$J$22:$J$24,0),MATCH($AK$6,'Subdecision matrices'!$K$21:$O$21,0)),0)</f>
        <v>0</v>
      </c>
      <c r="AL255" s="2">
        <f>_xlfn.IFERROR(INDEX('Subdecision matrices'!$K$22:$O$24,MATCH(Prioritization!N136,'Subdecision matrices'!$J$22:$J$24,0),MATCH($AL$6,'Subdecision matrices'!$K$21:$O$21,0)),0)</f>
        <v>0</v>
      </c>
      <c r="AM255" s="2">
        <f>_xlfn.IFERROR(INDEX('Subdecision matrices'!$K$22:$O$24,MATCH(Prioritization!N136,'Subdecision matrices'!$J$22:$J$24,0),MATCH($AM$6,'Subdecision matrices'!$K$21:$O$21,0)),0)</f>
        <v>0</v>
      </c>
      <c r="AN255" s="2">
        <f>_xlfn.IFERROR(INDEX('Subdecision matrices'!$K$22:$O$24,MATCH(Prioritization!N136,'Subdecision matrices'!$J$22:$J$24,0),MATCH($AN$6,'Subdecision matrices'!$K$21:$O$21,0)),0)</f>
        <v>0</v>
      </c>
      <c r="AO255" s="2">
        <f>_xlfn.IFERROR(INDEX('Subdecision matrices'!$K$22:$O$24,MATCH(Prioritization!N136,'Subdecision matrices'!$J$22:$J$24,0),MATCH($AO$6,'Subdecision matrices'!$K$21:$O$21,0)),0)</f>
        <v>0</v>
      </c>
      <c r="AP255" s="2">
        <f>_xlfn.IFERROR(INDEX('Subdecision matrices'!$K$27:$O$30,MATCH(Prioritization!O136,'Subdecision matrices'!$J$27:$J$30,0),MATCH('CalcEng 2'!$AP$6,'Subdecision matrices'!$K$27:$O$27,0)),0)</f>
        <v>0</v>
      </c>
      <c r="AQ255" s="2">
        <f>_xlfn.IFERROR(INDEX('Subdecision matrices'!$K$27:$O$30,MATCH(Prioritization!O136,'Subdecision matrices'!$J$27:$J$30,0),MATCH('CalcEng 2'!$AQ$6,'Subdecision matrices'!$K$27:$O$27,0)),0)</f>
        <v>0</v>
      </c>
      <c r="AR255" s="2">
        <f>_xlfn.IFERROR(INDEX('Subdecision matrices'!$K$27:$O$30,MATCH(Prioritization!O136,'Subdecision matrices'!$J$27:$J$30,0),MATCH('CalcEng 2'!$AR$6,'Subdecision matrices'!$K$27:$O$27,0)),0)</f>
        <v>0</v>
      </c>
      <c r="AS255" s="2">
        <f>_xlfn.IFERROR(INDEX('Subdecision matrices'!$K$27:$O$30,MATCH(Prioritization!O136,'Subdecision matrices'!$J$27:$J$30,0),MATCH('CalcEng 2'!$AS$6,'Subdecision matrices'!$K$27:$O$27,0)),0)</f>
        <v>0</v>
      </c>
      <c r="AT255" s="2">
        <f>_xlfn.IFERROR(INDEX('Subdecision matrices'!$K$27:$O$30,MATCH(Prioritization!O136,'Subdecision matrices'!$J$27:$J$30,0),MATCH('CalcEng 2'!$AT$6,'Subdecision matrices'!$K$27:$O$27,0)),0)</f>
        <v>0</v>
      </c>
      <c r="AU255" s="2">
        <f>_xlfn.IFERROR(INDEX('Subdecision matrices'!$K$34:$O$36,MATCH(Prioritization!P136,'Subdecision matrices'!$J$34:$J$36,0),MATCH('CalcEng 2'!$AU$6,'Subdecision matrices'!$K$33:$O$33,0)),0)</f>
        <v>0</v>
      </c>
      <c r="AV255" s="2">
        <f>_xlfn.IFERROR(INDEX('Subdecision matrices'!$K$34:$O$36,MATCH(Prioritization!P136,'Subdecision matrices'!$J$34:$J$36,0),MATCH('CalcEng 2'!$AV$6,'Subdecision matrices'!$K$33:$O$33,0)),0)</f>
        <v>0</v>
      </c>
      <c r="AW255" s="2">
        <f>_xlfn.IFERROR(INDEX('Subdecision matrices'!$K$34:$O$36,MATCH(Prioritization!P136,'Subdecision matrices'!$J$34:$J$36,0),MATCH('CalcEng 2'!$AW$6,'Subdecision matrices'!$K$33:$O$33,0)),0)</f>
        <v>0</v>
      </c>
      <c r="AX255" s="2">
        <f>_xlfn.IFERROR(INDEX('Subdecision matrices'!$K$34:$O$36,MATCH(Prioritization!P136,'Subdecision matrices'!$J$34:$J$36,0),MATCH('CalcEng 2'!$AX$6,'Subdecision matrices'!$K$33:$O$33,0)),0)</f>
        <v>0</v>
      </c>
      <c r="AY255" s="2">
        <f>_xlfn.IFERROR(INDEX('Subdecision matrices'!$K$34:$O$36,MATCH(Prioritization!P136,'Subdecision matrices'!$J$34:$J$36,0),MATCH('CalcEng 2'!$AY$6,'Subdecision matrices'!$K$33:$O$33,0)),0)</f>
        <v>0</v>
      </c>
      <c r="AZ255" s="2"/>
      <c r="BA255" s="2"/>
      <c r="BB255" s="110">
        <f>((B255*B256)+(G255*G256)+(L255*L256)+(Q255*Q256)+(V255*V256)+(AA255*AA256)+(AF256*AF255)+(AK255*AK256)+(AP255*AP256)+(AU255*AU256))*10</f>
        <v>0</v>
      </c>
      <c r="BC255" s="110">
        <f aca="true" t="shared" si="647" ref="BC255">((C255*C256)+(H255*H256)+(M255*M256)+(R255*R256)+(W255*W256)+(AB255*AB256)+(AG256*AG255)+(AL255*AL256)+(AQ255*AQ256)+(AV255*AV256))*10</f>
        <v>0</v>
      </c>
      <c r="BD255" s="110">
        <f aca="true" t="shared" si="648" ref="BD255">((D255*D256)+(I255*I256)+(N255*N256)+(S255*S256)+(X255*X256)+(AC255*AC256)+(AH256*AH255)+(AM255*AM256)+(AR255*AR256)+(AW255*AW256))*10</f>
        <v>0</v>
      </c>
      <c r="BE255" s="110">
        <f aca="true" t="shared" si="649" ref="BE255">((E255*E256)+(J255*J256)+(O255*O256)+(T255*T256)+(Y255*Y256)+(AD255*AD256)+(AI256*AI255)+(AN255*AN256)+(AS255*AS256)+(AX255*AX256))*10</f>
        <v>0</v>
      </c>
      <c r="BF255" s="110">
        <f aca="true" t="shared" si="650" ref="BF255">((F255*F256)+(K255*K256)+(P255*P256)+(U255*U256)+(Z255*Z256)+(AE255*AE256)+(AJ256*AJ255)+(AO255*AO256)+(AT255*AT256)+(AY255*AY256))*10</f>
        <v>0</v>
      </c>
    </row>
    <row r="256" spans="1:58" ht="15.75" thickBot="1">
      <c r="A256" s="94"/>
      <c r="B256" s="5">
        <f>'Subdecision matrices'!$S$12</f>
        <v>0.1</v>
      </c>
      <c r="C256" s="5">
        <f>'Subdecision matrices'!$S$13</f>
        <v>0.1</v>
      </c>
      <c r="D256" s="5">
        <f>'Subdecision matrices'!$S$14</f>
        <v>0.1</v>
      </c>
      <c r="E256" s="5">
        <f>'Subdecision matrices'!$S$15</f>
        <v>0.1</v>
      </c>
      <c r="F256" s="5">
        <f>'Subdecision matrices'!$S$16</f>
        <v>0.1</v>
      </c>
      <c r="G256" s="5">
        <f>'Subdecision matrices'!$T$12</f>
        <v>0.1</v>
      </c>
      <c r="H256" s="5">
        <f>'Subdecision matrices'!$T$13</f>
        <v>0.1</v>
      </c>
      <c r="I256" s="5">
        <f>'Subdecision matrices'!$T$14</f>
        <v>0.1</v>
      </c>
      <c r="J256" s="5">
        <f>'Subdecision matrices'!$T$15</f>
        <v>0.1</v>
      </c>
      <c r="K256" s="5">
        <f>'Subdecision matrices'!$T$16</f>
        <v>0.1</v>
      </c>
      <c r="L256" s="5">
        <f>'Subdecision matrices'!$U$12</f>
        <v>0.05</v>
      </c>
      <c r="M256" s="5">
        <f>'Subdecision matrices'!$U$13</f>
        <v>0.05</v>
      </c>
      <c r="N256" s="5">
        <f>'Subdecision matrices'!$U$14</f>
        <v>0.05</v>
      </c>
      <c r="O256" s="5">
        <f>'Subdecision matrices'!$U$15</f>
        <v>0.05</v>
      </c>
      <c r="P256" s="5">
        <f>'Subdecision matrices'!$U$16</f>
        <v>0.05</v>
      </c>
      <c r="Q256" s="5">
        <f>'Subdecision matrices'!$V$12</f>
        <v>0.1</v>
      </c>
      <c r="R256" s="5">
        <f>'Subdecision matrices'!$V$13</f>
        <v>0.1</v>
      </c>
      <c r="S256" s="5">
        <f>'Subdecision matrices'!$V$14</f>
        <v>0.1</v>
      </c>
      <c r="T256" s="5">
        <f>'Subdecision matrices'!$V$15</f>
        <v>0.1</v>
      </c>
      <c r="U256" s="5">
        <f>'Subdecision matrices'!$V$16</f>
        <v>0.1</v>
      </c>
      <c r="V256" s="5">
        <f>'Subdecision matrices'!$W$12</f>
        <v>0.1</v>
      </c>
      <c r="W256" s="5">
        <f>'Subdecision matrices'!$W$13</f>
        <v>0.1</v>
      </c>
      <c r="X256" s="5">
        <f>'Subdecision matrices'!$W$14</f>
        <v>0.1</v>
      </c>
      <c r="Y256" s="5">
        <f>'Subdecision matrices'!$W$15</f>
        <v>0.1</v>
      </c>
      <c r="Z256" s="5">
        <f>'Subdecision matrices'!$W$16</f>
        <v>0.1</v>
      </c>
      <c r="AA256" s="5">
        <f>'Subdecision matrices'!$X$12</f>
        <v>0.05</v>
      </c>
      <c r="AB256" s="5">
        <f>'Subdecision matrices'!$X$13</f>
        <v>0.1</v>
      </c>
      <c r="AC256" s="5">
        <f>'Subdecision matrices'!$X$14</f>
        <v>0.1</v>
      </c>
      <c r="AD256" s="5">
        <f>'Subdecision matrices'!$X$15</f>
        <v>0.1</v>
      </c>
      <c r="AE256" s="5">
        <f>'Subdecision matrices'!$X$16</f>
        <v>0.1</v>
      </c>
      <c r="AF256" s="5">
        <f>'Subdecision matrices'!$Y$12</f>
        <v>0.1</v>
      </c>
      <c r="AG256" s="5">
        <f>'Subdecision matrices'!$Y$13</f>
        <v>0.1</v>
      </c>
      <c r="AH256" s="5">
        <f>'Subdecision matrices'!$Y$14</f>
        <v>0.1</v>
      </c>
      <c r="AI256" s="5">
        <f>'Subdecision matrices'!$Y$15</f>
        <v>0.05</v>
      </c>
      <c r="AJ256" s="5">
        <f>'Subdecision matrices'!$Y$16</f>
        <v>0.05</v>
      </c>
      <c r="AK256" s="5">
        <f>'Subdecision matrices'!$Z$12</f>
        <v>0.15</v>
      </c>
      <c r="AL256" s="5">
        <f>'Subdecision matrices'!$Z$13</f>
        <v>0.15</v>
      </c>
      <c r="AM256" s="5">
        <f>'Subdecision matrices'!$Z$14</f>
        <v>0.15</v>
      </c>
      <c r="AN256" s="5">
        <f>'Subdecision matrices'!$Z$15</f>
        <v>0.15</v>
      </c>
      <c r="AO256" s="5">
        <f>'Subdecision matrices'!$Z$16</f>
        <v>0.15</v>
      </c>
      <c r="AP256" s="5">
        <f>'Subdecision matrices'!$AA$12</f>
        <v>0.1</v>
      </c>
      <c r="AQ256" s="5">
        <f>'Subdecision matrices'!$AA$13</f>
        <v>0.1</v>
      </c>
      <c r="AR256" s="5">
        <f>'Subdecision matrices'!$AA$14</f>
        <v>0.1</v>
      </c>
      <c r="AS256" s="5">
        <f>'Subdecision matrices'!$AA$15</f>
        <v>0.1</v>
      </c>
      <c r="AT256" s="5">
        <f>'Subdecision matrices'!$AA$16</f>
        <v>0.15</v>
      </c>
      <c r="AU256" s="5">
        <f>'Subdecision matrices'!$AB$12</f>
        <v>0.15</v>
      </c>
      <c r="AV256" s="5">
        <f>'Subdecision matrices'!$AB$13</f>
        <v>0.1</v>
      </c>
      <c r="AW256" s="5">
        <f>'Subdecision matrices'!$AB$14</f>
        <v>0.1</v>
      </c>
      <c r="AX256" s="5">
        <f>'Subdecision matrices'!$AB$15</f>
        <v>0.15</v>
      </c>
      <c r="AY256" s="5">
        <f>'Subdecision matrices'!$AB$16</f>
        <v>0.1</v>
      </c>
      <c r="AZ256" s="3">
        <f aca="true" t="shared" si="651" ref="AZ256">SUM(L256:AY256)</f>
        <v>4</v>
      </c>
      <c r="BA256" s="3"/>
      <c r="BB256" s="114"/>
      <c r="BC256" s="114"/>
      <c r="BD256" s="114"/>
      <c r="BE256" s="114"/>
      <c r="BF256" s="114"/>
    </row>
    <row r="257" spans="1:58" ht="15">
      <c r="A257" s="94">
        <v>126</v>
      </c>
      <c r="B257" s="30">
        <f>_xlfn.IFERROR(VLOOKUP(Prioritization!G137,'Subdecision matrices'!$B$7:$C$8,2,TRUE),0)</f>
        <v>0</v>
      </c>
      <c r="C257" s="30">
        <f>_xlfn.IFERROR(VLOOKUP(Prioritization!G137,'Subdecision matrices'!$B$7:$D$8,3,TRUE),0)</f>
        <v>0</v>
      </c>
      <c r="D257" s="30">
        <f>_xlfn.IFERROR(VLOOKUP(Prioritization!G137,'Subdecision matrices'!$B$7:$E$8,4,TRUE),0)</f>
        <v>0</v>
      </c>
      <c r="E257" s="30">
        <f>_xlfn.IFERROR(VLOOKUP(Prioritization!G137,'Subdecision matrices'!$B$7:$F$8,5,TRUE),0)</f>
        <v>0</v>
      </c>
      <c r="F257" s="30">
        <f>_xlfn.IFERROR(VLOOKUP(Prioritization!G137,'Subdecision matrices'!$B$7:$G$8,6,TRUE),0)</f>
        <v>0</v>
      </c>
      <c r="G257" s="30">
        <f>VLOOKUP(Prioritization!H137,'Subdecision matrices'!$B$12:$C$19,2,TRUE)</f>
        <v>0</v>
      </c>
      <c r="H257" s="30">
        <f>VLOOKUP(Prioritization!H137,'Subdecision matrices'!$B$12:$D$19,3,TRUE)</f>
        <v>0</v>
      </c>
      <c r="I257" s="30">
        <f>VLOOKUP(Prioritization!H137,'Subdecision matrices'!$B$12:$E$19,4,TRUE)</f>
        <v>0</v>
      </c>
      <c r="J257" s="30">
        <f>VLOOKUP(Prioritization!H137,'Subdecision matrices'!$B$12:$F$19,5,TRUE)</f>
        <v>0</v>
      </c>
      <c r="K257" s="30">
        <f>VLOOKUP(Prioritization!H137,'Subdecision matrices'!$B$12:$G$19,6,TRUE)</f>
        <v>0</v>
      </c>
      <c r="L257" s="2">
        <f>_xlfn.IFERROR(INDEX('Subdecision matrices'!$C$23:$G$27,MATCH(Prioritization!I137,'Subdecision matrices'!$B$23:$B$27,0),MATCH('CalcEng 2'!$L$6,'Subdecision matrices'!$C$22:$G$22,0)),0)</f>
        <v>0</v>
      </c>
      <c r="M257" s="2">
        <f>_xlfn.IFERROR(INDEX('Subdecision matrices'!$C$23:$G$27,MATCH(Prioritization!I137,'Subdecision matrices'!$B$23:$B$27,0),MATCH('CalcEng 2'!$M$6,'Subdecision matrices'!$C$30:$G$30,0)),0)</f>
        <v>0</v>
      </c>
      <c r="N257" s="2">
        <f>_xlfn.IFERROR(INDEX('Subdecision matrices'!$C$23:$G$27,MATCH(Prioritization!I137,'Subdecision matrices'!$B$23:$B$27,0),MATCH('CalcEng 2'!$N$6,'Subdecision matrices'!$C$22:$G$22,0)),0)</f>
        <v>0</v>
      </c>
      <c r="O257" s="2">
        <f>_xlfn.IFERROR(INDEX('Subdecision matrices'!$C$23:$G$27,MATCH(Prioritization!I137,'Subdecision matrices'!$B$23:$B$27,0),MATCH('CalcEng 2'!$O$6,'Subdecision matrices'!$C$22:$G$22,0)),0)</f>
        <v>0</v>
      </c>
      <c r="P257" s="2">
        <f>_xlfn.IFERROR(INDEX('Subdecision matrices'!$C$23:$G$27,MATCH(Prioritization!I137,'Subdecision matrices'!$B$23:$B$27,0),MATCH('CalcEng 2'!$P$6,'Subdecision matrices'!$C$22:$G$22,0)),0)</f>
        <v>0</v>
      </c>
      <c r="Q257" s="2">
        <f>_xlfn.IFERROR(INDEX('Subdecision matrices'!$C$31:$G$33,MATCH(Prioritization!J137,'Subdecision matrices'!$B$31:$B$33,0),MATCH('CalcEng 2'!$Q$6,'Subdecision matrices'!$C$30:$G$30,0)),0)</f>
        <v>0</v>
      </c>
      <c r="R257" s="2">
        <f>_xlfn.IFERROR(INDEX('Subdecision matrices'!$C$31:$G$33,MATCH(Prioritization!J137,'Subdecision matrices'!$B$31:$B$33,0),MATCH('CalcEng 2'!$R$6,'Subdecision matrices'!$C$30:$G$30,0)),0)</f>
        <v>0</v>
      </c>
      <c r="S257" s="2">
        <f>_xlfn.IFERROR(INDEX('Subdecision matrices'!$C$31:$G$33,MATCH(Prioritization!J137,'Subdecision matrices'!$B$31:$B$33,0),MATCH('CalcEng 2'!$S$6,'Subdecision matrices'!$C$30:$G$30,0)),0)</f>
        <v>0</v>
      </c>
      <c r="T257" s="2">
        <f>_xlfn.IFERROR(INDEX('Subdecision matrices'!$C$31:$G$33,MATCH(Prioritization!J137,'Subdecision matrices'!$B$31:$B$33,0),MATCH('CalcEng 2'!$T$6,'Subdecision matrices'!$C$30:$G$30,0)),0)</f>
        <v>0</v>
      </c>
      <c r="U257" s="2">
        <f>_xlfn.IFERROR(INDEX('Subdecision matrices'!$C$31:$G$33,MATCH(Prioritization!J137,'Subdecision matrices'!$B$31:$B$33,0),MATCH('CalcEng 2'!$U$6,'Subdecision matrices'!$C$30:$G$30,0)),0)</f>
        <v>0</v>
      </c>
      <c r="V257" s="2">
        <f>_xlfn.IFERROR(VLOOKUP(Prioritization!K137,'Subdecision matrices'!$A$37:$C$41,3,TRUE),0)</f>
        <v>0</v>
      </c>
      <c r="W257" s="2">
        <f>_xlfn.IFERROR(VLOOKUP(Prioritization!K137,'Subdecision matrices'!$A$37:$D$41,4),0)</f>
        <v>0</v>
      </c>
      <c r="X257" s="2">
        <f>_xlfn.IFERROR(VLOOKUP(Prioritization!K137,'Subdecision matrices'!$A$37:$E$41,5),0)</f>
        <v>0</v>
      </c>
      <c r="Y257" s="2">
        <f>_xlfn.IFERROR(VLOOKUP(Prioritization!K137,'Subdecision matrices'!$A$37:$F$41,6),0)</f>
        <v>0</v>
      </c>
      <c r="Z257" s="2">
        <f>_xlfn.IFERROR(VLOOKUP(Prioritization!K137,'Subdecision matrices'!$A$37:$G$41,7),0)</f>
        <v>0</v>
      </c>
      <c r="AA257" s="2">
        <f>_xlfn.IFERROR(INDEX('Subdecision matrices'!$K$8:$O$11,MATCH(Prioritization!L137,'Subdecision matrices'!$J$8:$J$11,0),MATCH('CalcEng 2'!$AA$6,'Subdecision matrices'!$K$7:$O$7,0)),0)</f>
        <v>0</v>
      </c>
      <c r="AB257" s="2">
        <f>_xlfn.IFERROR(INDEX('Subdecision matrices'!$K$8:$O$11,MATCH(Prioritization!L137,'Subdecision matrices'!$J$8:$J$11,0),MATCH('CalcEng 2'!$AB$6,'Subdecision matrices'!$K$7:$O$7,0)),0)</f>
        <v>0</v>
      </c>
      <c r="AC257" s="2">
        <f>_xlfn.IFERROR(INDEX('Subdecision matrices'!$K$8:$O$11,MATCH(Prioritization!L137,'Subdecision matrices'!$J$8:$J$11,0),MATCH('CalcEng 2'!$AC$6,'Subdecision matrices'!$K$7:$O$7,0)),0)</f>
        <v>0</v>
      </c>
      <c r="AD257" s="2">
        <f>_xlfn.IFERROR(INDEX('Subdecision matrices'!$K$8:$O$11,MATCH(Prioritization!L137,'Subdecision matrices'!$J$8:$J$11,0),MATCH('CalcEng 2'!$AD$6,'Subdecision matrices'!$K$7:$O$7,0)),0)</f>
        <v>0</v>
      </c>
      <c r="AE257" s="2">
        <f>_xlfn.IFERROR(INDEX('Subdecision matrices'!$K$8:$O$11,MATCH(Prioritization!L137,'Subdecision matrices'!$J$8:$J$11,0),MATCH('CalcEng 2'!$AE$6,'Subdecision matrices'!$K$7:$O$7,0)),0)</f>
        <v>0</v>
      </c>
      <c r="AF257" s="2">
        <f>_xlfn.IFERROR(VLOOKUP(Prioritization!M137,'Subdecision matrices'!$I$15:$K$17,3,TRUE),0)</f>
        <v>0</v>
      </c>
      <c r="AG257" s="2">
        <f>_xlfn.IFERROR(VLOOKUP(Prioritization!M137,'Subdecision matrices'!$I$15:$L$17,4,TRUE),0)</f>
        <v>0</v>
      </c>
      <c r="AH257" s="2">
        <f>_xlfn.IFERROR(VLOOKUP(Prioritization!M137,'Subdecision matrices'!$I$15:$M$17,5,TRUE),0)</f>
        <v>0</v>
      </c>
      <c r="AI257" s="2">
        <f>_xlfn.IFERROR(VLOOKUP(Prioritization!M137,'Subdecision matrices'!$I$15:$N$17,6,TRUE),0)</f>
        <v>0</v>
      </c>
      <c r="AJ257" s="2">
        <f>_xlfn.IFERROR(VLOOKUP(Prioritization!M137,'Subdecision matrices'!$I$15:$O$17,7,TRUE),0)</f>
        <v>0</v>
      </c>
      <c r="AK257" s="2">
        <f>_xlfn.IFERROR(INDEX('Subdecision matrices'!$K$22:$O$24,MATCH(Prioritization!N137,'Subdecision matrices'!$J$22:$J$24,0),MATCH($AK$6,'Subdecision matrices'!$K$21:$O$21,0)),0)</f>
        <v>0</v>
      </c>
      <c r="AL257" s="2">
        <f>_xlfn.IFERROR(INDEX('Subdecision matrices'!$K$22:$O$24,MATCH(Prioritization!N137,'Subdecision matrices'!$J$22:$J$24,0),MATCH($AL$6,'Subdecision matrices'!$K$21:$O$21,0)),0)</f>
        <v>0</v>
      </c>
      <c r="AM257" s="2">
        <f>_xlfn.IFERROR(INDEX('Subdecision matrices'!$K$22:$O$24,MATCH(Prioritization!N137,'Subdecision matrices'!$J$22:$J$24,0),MATCH($AM$6,'Subdecision matrices'!$K$21:$O$21,0)),0)</f>
        <v>0</v>
      </c>
      <c r="AN257" s="2">
        <f>_xlfn.IFERROR(INDEX('Subdecision matrices'!$K$22:$O$24,MATCH(Prioritization!N137,'Subdecision matrices'!$J$22:$J$24,0),MATCH($AN$6,'Subdecision matrices'!$K$21:$O$21,0)),0)</f>
        <v>0</v>
      </c>
      <c r="AO257" s="2">
        <f>_xlfn.IFERROR(INDEX('Subdecision matrices'!$K$22:$O$24,MATCH(Prioritization!N137,'Subdecision matrices'!$J$22:$J$24,0),MATCH($AO$6,'Subdecision matrices'!$K$21:$O$21,0)),0)</f>
        <v>0</v>
      </c>
      <c r="AP257" s="2">
        <f>_xlfn.IFERROR(INDEX('Subdecision matrices'!$K$27:$O$30,MATCH(Prioritization!O137,'Subdecision matrices'!$J$27:$J$30,0),MATCH('CalcEng 2'!$AP$6,'Subdecision matrices'!$K$27:$O$27,0)),0)</f>
        <v>0</v>
      </c>
      <c r="AQ257" s="2">
        <f>_xlfn.IFERROR(INDEX('Subdecision matrices'!$K$27:$O$30,MATCH(Prioritization!O137,'Subdecision matrices'!$J$27:$J$30,0),MATCH('CalcEng 2'!$AQ$6,'Subdecision matrices'!$K$27:$O$27,0)),0)</f>
        <v>0</v>
      </c>
      <c r="AR257" s="2">
        <f>_xlfn.IFERROR(INDEX('Subdecision matrices'!$K$27:$O$30,MATCH(Prioritization!O137,'Subdecision matrices'!$J$27:$J$30,0),MATCH('CalcEng 2'!$AR$6,'Subdecision matrices'!$K$27:$O$27,0)),0)</f>
        <v>0</v>
      </c>
      <c r="AS257" s="2">
        <f>_xlfn.IFERROR(INDEX('Subdecision matrices'!$K$27:$O$30,MATCH(Prioritization!O137,'Subdecision matrices'!$J$27:$J$30,0),MATCH('CalcEng 2'!$AS$6,'Subdecision matrices'!$K$27:$O$27,0)),0)</f>
        <v>0</v>
      </c>
      <c r="AT257" s="2">
        <f>_xlfn.IFERROR(INDEX('Subdecision matrices'!$K$27:$O$30,MATCH(Prioritization!O137,'Subdecision matrices'!$J$27:$J$30,0),MATCH('CalcEng 2'!$AT$6,'Subdecision matrices'!$K$27:$O$27,0)),0)</f>
        <v>0</v>
      </c>
      <c r="AU257" s="2">
        <f>_xlfn.IFERROR(INDEX('Subdecision matrices'!$K$34:$O$36,MATCH(Prioritization!P137,'Subdecision matrices'!$J$34:$J$36,0),MATCH('CalcEng 2'!$AU$6,'Subdecision matrices'!$K$33:$O$33,0)),0)</f>
        <v>0</v>
      </c>
      <c r="AV257" s="2">
        <f>_xlfn.IFERROR(INDEX('Subdecision matrices'!$K$34:$O$36,MATCH(Prioritization!P137,'Subdecision matrices'!$J$34:$J$36,0),MATCH('CalcEng 2'!$AV$6,'Subdecision matrices'!$K$33:$O$33,0)),0)</f>
        <v>0</v>
      </c>
      <c r="AW257" s="2">
        <f>_xlfn.IFERROR(INDEX('Subdecision matrices'!$K$34:$O$36,MATCH(Prioritization!P137,'Subdecision matrices'!$J$34:$J$36,0),MATCH('CalcEng 2'!$AW$6,'Subdecision matrices'!$K$33:$O$33,0)),0)</f>
        <v>0</v>
      </c>
      <c r="AX257" s="2">
        <f>_xlfn.IFERROR(INDEX('Subdecision matrices'!$K$34:$O$36,MATCH(Prioritization!P137,'Subdecision matrices'!$J$34:$J$36,0),MATCH('CalcEng 2'!$AX$6,'Subdecision matrices'!$K$33:$O$33,0)),0)</f>
        <v>0</v>
      </c>
      <c r="AY257" s="2">
        <f>_xlfn.IFERROR(INDEX('Subdecision matrices'!$K$34:$O$36,MATCH(Prioritization!P137,'Subdecision matrices'!$J$34:$J$36,0),MATCH('CalcEng 2'!$AY$6,'Subdecision matrices'!$K$33:$O$33,0)),0)</f>
        <v>0</v>
      </c>
      <c r="AZ257" s="2"/>
      <c r="BA257" s="2"/>
      <c r="BB257" s="110">
        <f>((B257*B258)+(G257*G258)+(L257*L258)+(Q257*Q258)+(V257*V258)+(AA257*AA258)+(AF258*AF257)+(AK257*AK258)+(AP257*AP258)+(AU257*AU258))*10</f>
        <v>0</v>
      </c>
      <c r="BC257" s="110">
        <f aca="true" t="shared" si="652" ref="BC257">((C257*C258)+(H257*H258)+(M257*M258)+(R257*R258)+(W257*W258)+(AB257*AB258)+(AG258*AG257)+(AL257*AL258)+(AQ257*AQ258)+(AV257*AV258))*10</f>
        <v>0</v>
      </c>
      <c r="BD257" s="110">
        <f aca="true" t="shared" si="653" ref="BD257">((D257*D258)+(I257*I258)+(N257*N258)+(S257*S258)+(X257*X258)+(AC257*AC258)+(AH258*AH257)+(AM257*AM258)+(AR257*AR258)+(AW257*AW258))*10</f>
        <v>0</v>
      </c>
      <c r="BE257" s="110">
        <f aca="true" t="shared" si="654" ref="BE257">((E257*E258)+(J257*J258)+(O257*O258)+(T257*T258)+(Y257*Y258)+(AD257*AD258)+(AI258*AI257)+(AN257*AN258)+(AS257*AS258)+(AX257*AX258))*10</f>
        <v>0</v>
      </c>
      <c r="BF257" s="110">
        <f aca="true" t="shared" si="655" ref="BF257">((F257*F258)+(K257*K258)+(P257*P258)+(U257*U258)+(Z257*Z258)+(AE257*AE258)+(AJ258*AJ257)+(AO257*AO258)+(AT257*AT258)+(AY257*AY258))*10</f>
        <v>0</v>
      </c>
    </row>
    <row r="258" spans="1:58" ht="15.75" thickBot="1">
      <c r="A258" s="94"/>
      <c r="B258" s="5">
        <f>'Subdecision matrices'!$S$12</f>
        <v>0.1</v>
      </c>
      <c r="C258" s="5">
        <f>'Subdecision matrices'!$S$13</f>
        <v>0.1</v>
      </c>
      <c r="D258" s="5">
        <f>'Subdecision matrices'!$S$14</f>
        <v>0.1</v>
      </c>
      <c r="E258" s="5">
        <f>'Subdecision matrices'!$S$15</f>
        <v>0.1</v>
      </c>
      <c r="F258" s="5">
        <f>'Subdecision matrices'!$S$16</f>
        <v>0.1</v>
      </c>
      <c r="G258" s="5">
        <f>'Subdecision matrices'!$T$12</f>
        <v>0.1</v>
      </c>
      <c r="H258" s="5">
        <f>'Subdecision matrices'!$T$13</f>
        <v>0.1</v>
      </c>
      <c r="I258" s="5">
        <f>'Subdecision matrices'!$T$14</f>
        <v>0.1</v>
      </c>
      <c r="J258" s="5">
        <f>'Subdecision matrices'!$T$15</f>
        <v>0.1</v>
      </c>
      <c r="K258" s="5">
        <f>'Subdecision matrices'!$T$16</f>
        <v>0.1</v>
      </c>
      <c r="L258" s="5">
        <f>'Subdecision matrices'!$U$12</f>
        <v>0.05</v>
      </c>
      <c r="M258" s="5">
        <f>'Subdecision matrices'!$U$13</f>
        <v>0.05</v>
      </c>
      <c r="N258" s="5">
        <f>'Subdecision matrices'!$U$14</f>
        <v>0.05</v>
      </c>
      <c r="O258" s="5">
        <f>'Subdecision matrices'!$U$15</f>
        <v>0.05</v>
      </c>
      <c r="P258" s="5">
        <f>'Subdecision matrices'!$U$16</f>
        <v>0.05</v>
      </c>
      <c r="Q258" s="5">
        <f>'Subdecision matrices'!$V$12</f>
        <v>0.1</v>
      </c>
      <c r="R258" s="5">
        <f>'Subdecision matrices'!$V$13</f>
        <v>0.1</v>
      </c>
      <c r="S258" s="5">
        <f>'Subdecision matrices'!$V$14</f>
        <v>0.1</v>
      </c>
      <c r="T258" s="5">
        <f>'Subdecision matrices'!$V$15</f>
        <v>0.1</v>
      </c>
      <c r="U258" s="5">
        <f>'Subdecision matrices'!$V$16</f>
        <v>0.1</v>
      </c>
      <c r="V258" s="5">
        <f>'Subdecision matrices'!$W$12</f>
        <v>0.1</v>
      </c>
      <c r="W258" s="5">
        <f>'Subdecision matrices'!$W$13</f>
        <v>0.1</v>
      </c>
      <c r="X258" s="5">
        <f>'Subdecision matrices'!$W$14</f>
        <v>0.1</v>
      </c>
      <c r="Y258" s="5">
        <f>'Subdecision matrices'!$W$15</f>
        <v>0.1</v>
      </c>
      <c r="Z258" s="5">
        <f>'Subdecision matrices'!$W$16</f>
        <v>0.1</v>
      </c>
      <c r="AA258" s="5">
        <f>'Subdecision matrices'!$X$12</f>
        <v>0.05</v>
      </c>
      <c r="AB258" s="5">
        <f>'Subdecision matrices'!$X$13</f>
        <v>0.1</v>
      </c>
      <c r="AC258" s="5">
        <f>'Subdecision matrices'!$X$14</f>
        <v>0.1</v>
      </c>
      <c r="AD258" s="5">
        <f>'Subdecision matrices'!$X$15</f>
        <v>0.1</v>
      </c>
      <c r="AE258" s="5">
        <f>'Subdecision matrices'!$X$16</f>
        <v>0.1</v>
      </c>
      <c r="AF258" s="5">
        <f>'Subdecision matrices'!$Y$12</f>
        <v>0.1</v>
      </c>
      <c r="AG258" s="5">
        <f>'Subdecision matrices'!$Y$13</f>
        <v>0.1</v>
      </c>
      <c r="AH258" s="5">
        <f>'Subdecision matrices'!$Y$14</f>
        <v>0.1</v>
      </c>
      <c r="AI258" s="5">
        <f>'Subdecision matrices'!$Y$15</f>
        <v>0.05</v>
      </c>
      <c r="AJ258" s="5">
        <f>'Subdecision matrices'!$Y$16</f>
        <v>0.05</v>
      </c>
      <c r="AK258" s="5">
        <f>'Subdecision matrices'!$Z$12</f>
        <v>0.15</v>
      </c>
      <c r="AL258" s="5">
        <f>'Subdecision matrices'!$Z$13</f>
        <v>0.15</v>
      </c>
      <c r="AM258" s="5">
        <f>'Subdecision matrices'!$Z$14</f>
        <v>0.15</v>
      </c>
      <c r="AN258" s="5">
        <f>'Subdecision matrices'!$Z$15</f>
        <v>0.15</v>
      </c>
      <c r="AO258" s="5">
        <f>'Subdecision matrices'!$Z$16</f>
        <v>0.15</v>
      </c>
      <c r="AP258" s="5">
        <f>'Subdecision matrices'!$AA$12</f>
        <v>0.1</v>
      </c>
      <c r="AQ258" s="5">
        <f>'Subdecision matrices'!$AA$13</f>
        <v>0.1</v>
      </c>
      <c r="AR258" s="5">
        <f>'Subdecision matrices'!$AA$14</f>
        <v>0.1</v>
      </c>
      <c r="AS258" s="5">
        <f>'Subdecision matrices'!$AA$15</f>
        <v>0.1</v>
      </c>
      <c r="AT258" s="5">
        <f>'Subdecision matrices'!$AA$16</f>
        <v>0.15</v>
      </c>
      <c r="AU258" s="5">
        <f>'Subdecision matrices'!$AB$12</f>
        <v>0.15</v>
      </c>
      <c r="AV258" s="5">
        <f>'Subdecision matrices'!$AB$13</f>
        <v>0.1</v>
      </c>
      <c r="AW258" s="5">
        <f>'Subdecision matrices'!$AB$14</f>
        <v>0.1</v>
      </c>
      <c r="AX258" s="5">
        <f>'Subdecision matrices'!$AB$15</f>
        <v>0.15</v>
      </c>
      <c r="AY258" s="5">
        <f>'Subdecision matrices'!$AB$16</f>
        <v>0.1</v>
      </c>
      <c r="AZ258" s="3">
        <f aca="true" t="shared" si="656" ref="AZ258">SUM(L258:AY258)</f>
        <v>4</v>
      </c>
      <c r="BA258" s="3"/>
      <c r="BB258" s="114"/>
      <c r="BC258" s="114"/>
      <c r="BD258" s="114"/>
      <c r="BE258" s="114"/>
      <c r="BF258" s="114"/>
    </row>
    <row r="259" spans="1:58" ht="15">
      <c r="A259" s="94">
        <v>127</v>
      </c>
      <c r="B259" s="30">
        <f>_xlfn.IFERROR(VLOOKUP(Prioritization!G138,'Subdecision matrices'!$B$7:$C$8,2,TRUE),0)</f>
        <v>0</v>
      </c>
      <c r="C259" s="30">
        <f>_xlfn.IFERROR(VLOOKUP(Prioritization!G138,'Subdecision matrices'!$B$7:$D$8,3,TRUE),0)</f>
        <v>0</v>
      </c>
      <c r="D259" s="30">
        <f>_xlfn.IFERROR(VLOOKUP(Prioritization!G138,'Subdecision matrices'!$B$7:$E$8,4,TRUE),0)</f>
        <v>0</v>
      </c>
      <c r="E259" s="30">
        <f>_xlfn.IFERROR(VLOOKUP(Prioritization!G138,'Subdecision matrices'!$B$7:$F$8,5,TRUE),0)</f>
        <v>0</v>
      </c>
      <c r="F259" s="30">
        <f>_xlfn.IFERROR(VLOOKUP(Prioritization!G138,'Subdecision matrices'!$B$7:$G$8,6,TRUE),0)</f>
        <v>0</v>
      </c>
      <c r="G259" s="30">
        <f>VLOOKUP(Prioritization!H138,'Subdecision matrices'!$B$12:$C$19,2,TRUE)</f>
        <v>0</v>
      </c>
      <c r="H259" s="30">
        <f>VLOOKUP(Prioritization!H138,'Subdecision matrices'!$B$12:$D$19,3,TRUE)</f>
        <v>0</v>
      </c>
      <c r="I259" s="30">
        <f>VLOOKUP(Prioritization!H138,'Subdecision matrices'!$B$12:$E$19,4,TRUE)</f>
        <v>0</v>
      </c>
      <c r="J259" s="30">
        <f>VLOOKUP(Prioritization!H138,'Subdecision matrices'!$B$12:$F$19,5,TRUE)</f>
        <v>0</v>
      </c>
      <c r="K259" s="30">
        <f>VLOOKUP(Prioritization!H138,'Subdecision matrices'!$B$12:$G$19,6,TRUE)</f>
        <v>0</v>
      </c>
      <c r="L259" s="2">
        <f>_xlfn.IFERROR(INDEX('Subdecision matrices'!$C$23:$G$27,MATCH(Prioritization!I138,'Subdecision matrices'!$B$23:$B$27,0),MATCH('CalcEng 2'!$L$6,'Subdecision matrices'!$C$22:$G$22,0)),0)</f>
        <v>0</v>
      </c>
      <c r="M259" s="2">
        <f>_xlfn.IFERROR(INDEX('Subdecision matrices'!$C$23:$G$27,MATCH(Prioritization!I138,'Subdecision matrices'!$B$23:$B$27,0),MATCH('CalcEng 2'!$M$6,'Subdecision matrices'!$C$30:$G$30,0)),0)</f>
        <v>0</v>
      </c>
      <c r="N259" s="2">
        <f>_xlfn.IFERROR(INDEX('Subdecision matrices'!$C$23:$G$27,MATCH(Prioritization!I138,'Subdecision matrices'!$B$23:$B$27,0),MATCH('CalcEng 2'!$N$6,'Subdecision matrices'!$C$22:$G$22,0)),0)</f>
        <v>0</v>
      </c>
      <c r="O259" s="2">
        <f>_xlfn.IFERROR(INDEX('Subdecision matrices'!$C$23:$G$27,MATCH(Prioritization!I138,'Subdecision matrices'!$B$23:$B$27,0),MATCH('CalcEng 2'!$O$6,'Subdecision matrices'!$C$22:$G$22,0)),0)</f>
        <v>0</v>
      </c>
      <c r="P259" s="2">
        <f>_xlfn.IFERROR(INDEX('Subdecision matrices'!$C$23:$G$27,MATCH(Prioritization!I138,'Subdecision matrices'!$B$23:$B$27,0),MATCH('CalcEng 2'!$P$6,'Subdecision matrices'!$C$22:$G$22,0)),0)</f>
        <v>0</v>
      </c>
      <c r="Q259" s="2">
        <f>_xlfn.IFERROR(INDEX('Subdecision matrices'!$C$31:$G$33,MATCH(Prioritization!J138,'Subdecision matrices'!$B$31:$B$33,0),MATCH('CalcEng 2'!$Q$6,'Subdecision matrices'!$C$30:$G$30,0)),0)</f>
        <v>0</v>
      </c>
      <c r="R259" s="2">
        <f>_xlfn.IFERROR(INDEX('Subdecision matrices'!$C$31:$G$33,MATCH(Prioritization!J138,'Subdecision matrices'!$B$31:$B$33,0),MATCH('CalcEng 2'!$R$6,'Subdecision matrices'!$C$30:$G$30,0)),0)</f>
        <v>0</v>
      </c>
      <c r="S259" s="2">
        <f>_xlfn.IFERROR(INDEX('Subdecision matrices'!$C$31:$G$33,MATCH(Prioritization!J138,'Subdecision matrices'!$B$31:$B$33,0),MATCH('CalcEng 2'!$S$6,'Subdecision matrices'!$C$30:$G$30,0)),0)</f>
        <v>0</v>
      </c>
      <c r="T259" s="2">
        <f>_xlfn.IFERROR(INDEX('Subdecision matrices'!$C$31:$G$33,MATCH(Prioritization!J138,'Subdecision matrices'!$B$31:$B$33,0),MATCH('CalcEng 2'!$T$6,'Subdecision matrices'!$C$30:$G$30,0)),0)</f>
        <v>0</v>
      </c>
      <c r="U259" s="2">
        <f>_xlfn.IFERROR(INDEX('Subdecision matrices'!$C$31:$G$33,MATCH(Prioritization!J138,'Subdecision matrices'!$B$31:$B$33,0),MATCH('CalcEng 2'!$U$6,'Subdecision matrices'!$C$30:$G$30,0)),0)</f>
        <v>0</v>
      </c>
      <c r="V259" s="2">
        <f>_xlfn.IFERROR(VLOOKUP(Prioritization!K138,'Subdecision matrices'!$A$37:$C$41,3,TRUE),0)</f>
        <v>0</v>
      </c>
      <c r="W259" s="2">
        <f>_xlfn.IFERROR(VLOOKUP(Prioritization!K138,'Subdecision matrices'!$A$37:$D$41,4),0)</f>
        <v>0</v>
      </c>
      <c r="X259" s="2">
        <f>_xlfn.IFERROR(VLOOKUP(Prioritization!K138,'Subdecision matrices'!$A$37:$E$41,5),0)</f>
        <v>0</v>
      </c>
      <c r="Y259" s="2">
        <f>_xlfn.IFERROR(VLOOKUP(Prioritization!K138,'Subdecision matrices'!$A$37:$F$41,6),0)</f>
        <v>0</v>
      </c>
      <c r="Z259" s="2">
        <f>_xlfn.IFERROR(VLOOKUP(Prioritization!K138,'Subdecision matrices'!$A$37:$G$41,7),0)</f>
        <v>0</v>
      </c>
      <c r="AA259" s="2">
        <f>_xlfn.IFERROR(INDEX('Subdecision matrices'!$K$8:$O$11,MATCH(Prioritization!L138,'Subdecision matrices'!$J$8:$J$11,0),MATCH('CalcEng 2'!$AA$6,'Subdecision matrices'!$K$7:$O$7,0)),0)</f>
        <v>0</v>
      </c>
      <c r="AB259" s="2">
        <f>_xlfn.IFERROR(INDEX('Subdecision matrices'!$K$8:$O$11,MATCH(Prioritization!L138,'Subdecision matrices'!$J$8:$J$11,0),MATCH('CalcEng 2'!$AB$6,'Subdecision matrices'!$K$7:$O$7,0)),0)</f>
        <v>0</v>
      </c>
      <c r="AC259" s="2">
        <f>_xlfn.IFERROR(INDEX('Subdecision matrices'!$K$8:$O$11,MATCH(Prioritization!L138,'Subdecision matrices'!$J$8:$J$11,0),MATCH('CalcEng 2'!$AC$6,'Subdecision matrices'!$K$7:$O$7,0)),0)</f>
        <v>0</v>
      </c>
      <c r="AD259" s="2">
        <f>_xlfn.IFERROR(INDEX('Subdecision matrices'!$K$8:$O$11,MATCH(Prioritization!L138,'Subdecision matrices'!$J$8:$J$11,0),MATCH('CalcEng 2'!$AD$6,'Subdecision matrices'!$K$7:$O$7,0)),0)</f>
        <v>0</v>
      </c>
      <c r="AE259" s="2">
        <f>_xlfn.IFERROR(INDEX('Subdecision matrices'!$K$8:$O$11,MATCH(Prioritization!L138,'Subdecision matrices'!$J$8:$J$11,0),MATCH('CalcEng 2'!$AE$6,'Subdecision matrices'!$K$7:$O$7,0)),0)</f>
        <v>0</v>
      </c>
      <c r="AF259" s="2">
        <f>_xlfn.IFERROR(VLOOKUP(Prioritization!M138,'Subdecision matrices'!$I$15:$K$17,3,TRUE),0)</f>
        <v>0</v>
      </c>
      <c r="AG259" s="2">
        <f>_xlfn.IFERROR(VLOOKUP(Prioritization!M138,'Subdecision matrices'!$I$15:$L$17,4,TRUE),0)</f>
        <v>0</v>
      </c>
      <c r="AH259" s="2">
        <f>_xlfn.IFERROR(VLOOKUP(Prioritization!M138,'Subdecision matrices'!$I$15:$M$17,5,TRUE),0)</f>
        <v>0</v>
      </c>
      <c r="AI259" s="2">
        <f>_xlfn.IFERROR(VLOOKUP(Prioritization!M138,'Subdecision matrices'!$I$15:$N$17,6,TRUE),0)</f>
        <v>0</v>
      </c>
      <c r="AJ259" s="2">
        <f>_xlfn.IFERROR(VLOOKUP(Prioritization!M138,'Subdecision matrices'!$I$15:$O$17,7,TRUE),0)</f>
        <v>0</v>
      </c>
      <c r="AK259" s="2">
        <f>_xlfn.IFERROR(INDEX('Subdecision matrices'!$K$22:$O$24,MATCH(Prioritization!N138,'Subdecision matrices'!$J$22:$J$24,0),MATCH($AK$6,'Subdecision matrices'!$K$21:$O$21,0)),0)</f>
        <v>0</v>
      </c>
      <c r="AL259" s="2">
        <f>_xlfn.IFERROR(INDEX('Subdecision matrices'!$K$22:$O$24,MATCH(Prioritization!N138,'Subdecision matrices'!$J$22:$J$24,0),MATCH($AL$6,'Subdecision matrices'!$K$21:$O$21,0)),0)</f>
        <v>0</v>
      </c>
      <c r="AM259" s="2">
        <f>_xlfn.IFERROR(INDEX('Subdecision matrices'!$K$22:$O$24,MATCH(Prioritization!N138,'Subdecision matrices'!$J$22:$J$24,0),MATCH($AM$6,'Subdecision matrices'!$K$21:$O$21,0)),0)</f>
        <v>0</v>
      </c>
      <c r="AN259" s="2">
        <f>_xlfn.IFERROR(INDEX('Subdecision matrices'!$K$22:$O$24,MATCH(Prioritization!N138,'Subdecision matrices'!$J$22:$J$24,0),MATCH($AN$6,'Subdecision matrices'!$K$21:$O$21,0)),0)</f>
        <v>0</v>
      </c>
      <c r="AO259" s="2">
        <f>_xlfn.IFERROR(INDEX('Subdecision matrices'!$K$22:$O$24,MATCH(Prioritization!N138,'Subdecision matrices'!$J$22:$J$24,0),MATCH($AO$6,'Subdecision matrices'!$K$21:$O$21,0)),0)</f>
        <v>0</v>
      </c>
      <c r="AP259" s="2">
        <f>_xlfn.IFERROR(INDEX('Subdecision matrices'!$K$27:$O$30,MATCH(Prioritization!O138,'Subdecision matrices'!$J$27:$J$30,0),MATCH('CalcEng 2'!$AP$6,'Subdecision matrices'!$K$27:$O$27,0)),0)</f>
        <v>0</v>
      </c>
      <c r="AQ259" s="2">
        <f>_xlfn.IFERROR(INDEX('Subdecision matrices'!$K$27:$O$30,MATCH(Prioritization!O138,'Subdecision matrices'!$J$27:$J$30,0),MATCH('CalcEng 2'!$AQ$6,'Subdecision matrices'!$K$27:$O$27,0)),0)</f>
        <v>0</v>
      </c>
      <c r="AR259" s="2">
        <f>_xlfn.IFERROR(INDEX('Subdecision matrices'!$K$27:$O$30,MATCH(Prioritization!O138,'Subdecision matrices'!$J$27:$J$30,0),MATCH('CalcEng 2'!$AR$6,'Subdecision matrices'!$K$27:$O$27,0)),0)</f>
        <v>0</v>
      </c>
      <c r="AS259" s="2">
        <f>_xlfn.IFERROR(INDEX('Subdecision matrices'!$K$27:$O$30,MATCH(Prioritization!O138,'Subdecision matrices'!$J$27:$J$30,0),MATCH('CalcEng 2'!$AS$6,'Subdecision matrices'!$K$27:$O$27,0)),0)</f>
        <v>0</v>
      </c>
      <c r="AT259" s="2">
        <f>_xlfn.IFERROR(INDEX('Subdecision matrices'!$K$27:$O$30,MATCH(Prioritization!O138,'Subdecision matrices'!$J$27:$J$30,0),MATCH('CalcEng 2'!$AT$6,'Subdecision matrices'!$K$27:$O$27,0)),0)</f>
        <v>0</v>
      </c>
      <c r="AU259" s="2">
        <f>_xlfn.IFERROR(INDEX('Subdecision matrices'!$K$34:$O$36,MATCH(Prioritization!P138,'Subdecision matrices'!$J$34:$J$36,0),MATCH('CalcEng 2'!$AU$6,'Subdecision matrices'!$K$33:$O$33,0)),0)</f>
        <v>0</v>
      </c>
      <c r="AV259" s="2">
        <f>_xlfn.IFERROR(INDEX('Subdecision matrices'!$K$34:$O$36,MATCH(Prioritization!P138,'Subdecision matrices'!$J$34:$J$36,0),MATCH('CalcEng 2'!$AV$6,'Subdecision matrices'!$K$33:$O$33,0)),0)</f>
        <v>0</v>
      </c>
      <c r="AW259" s="2">
        <f>_xlfn.IFERROR(INDEX('Subdecision matrices'!$K$34:$O$36,MATCH(Prioritization!P138,'Subdecision matrices'!$J$34:$J$36,0),MATCH('CalcEng 2'!$AW$6,'Subdecision matrices'!$K$33:$O$33,0)),0)</f>
        <v>0</v>
      </c>
      <c r="AX259" s="2">
        <f>_xlfn.IFERROR(INDEX('Subdecision matrices'!$K$34:$O$36,MATCH(Prioritization!P138,'Subdecision matrices'!$J$34:$J$36,0),MATCH('CalcEng 2'!$AX$6,'Subdecision matrices'!$K$33:$O$33,0)),0)</f>
        <v>0</v>
      </c>
      <c r="AY259" s="2">
        <f>_xlfn.IFERROR(INDEX('Subdecision matrices'!$K$34:$O$36,MATCH(Prioritization!P138,'Subdecision matrices'!$J$34:$J$36,0),MATCH('CalcEng 2'!$AY$6,'Subdecision matrices'!$K$33:$O$33,0)),0)</f>
        <v>0</v>
      </c>
      <c r="AZ259" s="2"/>
      <c r="BA259" s="2"/>
      <c r="BB259" s="110">
        <f>((B259*B260)+(G259*G260)+(L259*L260)+(Q259*Q260)+(V259*V260)+(AA259*AA260)+(AF260*AF259)+(AK259*AK260)+(AP259*AP260)+(AU259*AU260))*10</f>
        <v>0</v>
      </c>
      <c r="BC259" s="110">
        <f aca="true" t="shared" si="657" ref="BC259">((C259*C260)+(H259*H260)+(M259*M260)+(R259*R260)+(W259*W260)+(AB259*AB260)+(AG260*AG259)+(AL259*AL260)+(AQ259*AQ260)+(AV259*AV260))*10</f>
        <v>0</v>
      </c>
      <c r="BD259" s="110">
        <f aca="true" t="shared" si="658" ref="BD259">((D259*D260)+(I259*I260)+(N259*N260)+(S259*S260)+(X259*X260)+(AC259*AC260)+(AH260*AH259)+(AM259*AM260)+(AR259*AR260)+(AW259*AW260))*10</f>
        <v>0</v>
      </c>
      <c r="BE259" s="110">
        <f aca="true" t="shared" si="659" ref="BE259">((E259*E260)+(J259*J260)+(O259*O260)+(T259*T260)+(Y259*Y260)+(AD259*AD260)+(AI260*AI259)+(AN259*AN260)+(AS259*AS260)+(AX259*AX260))*10</f>
        <v>0</v>
      </c>
      <c r="BF259" s="110">
        <f aca="true" t="shared" si="660" ref="BF259">((F259*F260)+(K259*K260)+(P259*P260)+(U259*U260)+(Z259*Z260)+(AE259*AE260)+(AJ260*AJ259)+(AO259*AO260)+(AT259*AT260)+(AY259*AY260))*10</f>
        <v>0</v>
      </c>
    </row>
    <row r="260" spans="1:58" ht="15.75" thickBot="1">
      <c r="A260" s="94"/>
      <c r="B260" s="5">
        <f>'Subdecision matrices'!$S$12</f>
        <v>0.1</v>
      </c>
      <c r="C260" s="5">
        <f>'Subdecision matrices'!$S$13</f>
        <v>0.1</v>
      </c>
      <c r="D260" s="5">
        <f>'Subdecision matrices'!$S$14</f>
        <v>0.1</v>
      </c>
      <c r="E260" s="5">
        <f>'Subdecision matrices'!$S$15</f>
        <v>0.1</v>
      </c>
      <c r="F260" s="5">
        <f>'Subdecision matrices'!$S$16</f>
        <v>0.1</v>
      </c>
      <c r="G260" s="5">
        <f>'Subdecision matrices'!$T$12</f>
        <v>0.1</v>
      </c>
      <c r="H260" s="5">
        <f>'Subdecision matrices'!$T$13</f>
        <v>0.1</v>
      </c>
      <c r="I260" s="5">
        <f>'Subdecision matrices'!$T$14</f>
        <v>0.1</v>
      </c>
      <c r="J260" s="5">
        <f>'Subdecision matrices'!$T$15</f>
        <v>0.1</v>
      </c>
      <c r="K260" s="5">
        <f>'Subdecision matrices'!$T$16</f>
        <v>0.1</v>
      </c>
      <c r="L260" s="5">
        <f>'Subdecision matrices'!$U$12</f>
        <v>0.05</v>
      </c>
      <c r="M260" s="5">
        <f>'Subdecision matrices'!$U$13</f>
        <v>0.05</v>
      </c>
      <c r="N260" s="5">
        <f>'Subdecision matrices'!$U$14</f>
        <v>0.05</v>
      </c>
      <c r="O260" s="5">
        <f>'Subdecision matrices'!$U$15</f>
        <v>0.05</v>
      </c>
      <c r="P260" s="5">
        <f>'Subdecision matrices'!$U$16</f>
        <v>0.05</v>
      </c>
      <c r="Q260" s="5">
        <f>'Subdecision matrices'!$V$12</f>
        <v>0.1</v>
      </c>
      <c r="R260" s="5">
        <f>'Subdecision matrices'!$V$13</f>
        <v>0.1</v>
      </c>
      <c r="S260" s="5">
        <f>'Subdecision matrices'!$V$14</f>
        <v>0.1</v>
      </c>
      <c r="T260" s="5">
        <f>'Subdecision matrices'!$V$15</f>
        <v>0.1</v>
      </c>
      <c r="U260" s="5">
        <f>'Subdecision matrices'!$V$16</f>
        <v>0.1</v>
      </c>
      <c r="V260" s="5">
        <f>'Subdecision matrices'!$W$12</f>
        <v>0.1</v>
      </c>
      <c r="W260" s="5">
        <f>'Subdecision matrices'!$W$13</f>
        <v>0.1</v>
      </c>
      <c r="X260" s="5">
        <f>'Subdecision matrices'!$W$14</f>
        <v>0.1</v>
      </c>
      <c r="Y260" s="5">
        <f>'Subdecision matrices'!$W$15</f>
        <v>0.1</v>
      </c>
      <c r="Z260" s="5">
        <f>'Subdecision matrices'!$W$16</f>
        <v>0.1</v>
      </c>
      <c r="AA260" s="5">
        <f>'Subdecision matrices'!$X$12</f>
        <v>0.05</v>
      </c>
      <c r="AB260" s="5">
        <f>'Subdecision matrices'!$X$13</f>
        <v>0.1</v>
      </c>
      <c r="AC260" s="5">
        <f>'Subdecision matrices'!$X$14</f>
        <v>0.1</v>
      </c>
      <c r="AD260" s="5">
        <f>'Subdecision matrices'!$X$15</f>
        <v>0.1</v>
      </c>
      <c r="AE260" s="5">
        <f>'Subdecision matrices'!$X$16</f>
        <v>0.1</v>
      </c>
      <c r="AF260" s="5">
        <f>'Subdecision matrices'!$Y$12</f>
        <v>0.1</v>
      </c>
      <c r="AG260" s="5">
        <f>'Subdecision matrices'!$Y$13</f>
        <v>0.1</v>
      </c>
      <c r="AH260" s="5">
        <f>'Subdecision matrices'!$Y$14</f>
        <v>0.1</v>
      </c>
      <c r="AI260" s="5">
        <f>'Subdecision matrices'!$Y$15</f>
        <v>0.05</v>
      </c>
      <c r="AJ260" s="5">
        <f>'Subdecision matrices'!$Y$16</f>
        <v>0.05</v>
      </c>
      <c r="AK260" s="5">
        <f>'Subdecision matrices'!$Z$12</f>
        <v>0.15</v>
      </c>
      <c r="AL260" s="5">
        <f>'Subdecision matrices'!$Z$13</f>
        <v>0.15</v>
      </c>
      <c r="AM260" s="5">
        <f>'Subdecision matrices'!$Z$14</f>
        <v>0.15</v>
      </c>
      <c r="AN260" s="5">
        <f>'Subdecision matrices'!$Z$15</f>
        <v>0.15</v>
      </c>
      <c r="AO260" s="5">
        <f>'Subdecision matrices'!$Z$16</f>
        <v>0.15</v>
      </c>
      <c r="AP260" s="5">
        <f>'Subdecision matrices'!$AA$12</f>
        <v>0.1</v>
      </c>
      <c r="AQ260" s="5">
        <f>'Subdecision matrices'!$AA$13</f>
        <v>0.1</v>
      </c>
      <c r="AR260" s="5">
        <f>'Subdecision matrices'!$AA$14</f>
        <v>0.1</v>
      </c>
      <c r="AS260" s="5">
        <f>'Subdecision matrices'!$AA$15</f>
        <v>0.1</v>
      </c>
      <c r="AT260" s="5">
        <f>'Subdecision matrices'!$AA$16</f>
        <v>0.15</v>
      </c>
      <c r="AU260" s="5">
        <f>'Subdecision matrices'!$AB$12</f>
        <v>0.15</v>
      </c>
      <c r="AV260" s="5">
        <f>'Subdecision matrices'!$AB$13</f>
        <v>0.1</v>
      </c>
      <c r="AW260" s="5">
        <f>'Subdecision matrices'!$AB$14</f>
        <v>0.1</v>
      </c>
      <c r="AX260" s="5">
        <f>'Subdecision matrices'!$AB$15</f>
        <v>0.15</v>
      </c>
      <c r="AY260" s="5">
        <f>'Subdecision matrices'!$AB$16</f>
        <v>0.1</v>
      </c>
      <c r="AZ260" s="3">
        <f aca="true" t="shared" si="661" ref="AZ260">SUM(L260:AY260)</f>
        <v>4</v>
      </c>
      <c r="BA260" s="3"/>
      <c r="BB260" s="114"/>
      <c r="BC260" s="114"/>
      <c r="BD260" s="114"/>
      <c r="BE260" s="114"/>
      <c r="BF260" s="114"/>
    </row>
    <row r="261" spans="1:58" ht="15">
      <c r="A261" s="94">
        <v>128</v>
      </c>
      <c r="B261" s="30">
        <f>_xlfn.IFERROR(VLOOKUP(Prioritization!G139,'Subdecision matrices'!$B$7:$C$8,2,TRUE),0)</f>
        <v>0</v>
      </c>
      <c r="C261" s="30">
        <f>_xlfn.IFERROR(VLOOKUP(Prioritization!G139,'Subdecision matrices'!$B$7:$D$8,3,TRUE),0)</f>
        <v>0</v>
      </c>
      <c r="D261" s="30">
        <f>_xlfn.IFERROR(VLOOKUP(Prioritization!G139,'Subdecision matrices'!$B$7:$E$8,4,TRUE),0)</f>
        <v>0</v>
      </c>
      <c r="E261" s="30">
        <f>_xlfn.IFERROR(VLOOKUP(Prioritization!G139,'Subdecision matrices'!$B$7:$F$8,5,TRUE),0)</f>
        <v>0</v>
      </c>
      <c r="F261" s="30">
        <f>_xlfn.IFERROR(VLOOKUP(Prioritization!G139,'Subdecision matrices'!$B$7:$G$8,6,TRUE),0)</f>
        <v>0</v>
      </c>
      <c r="G261" s="30">
        <f>VLOOKUP(Prioritization!H139,'Subdecision matrices'!$B$12:$C$19,2,TRUE)</f>
        <v>0</v>
      </c>
      <c r="H261" s="30">
        <f>VLOOKUP(Prioritization!H139,'Subdecision matrices'!$B$12:$D$19,3,TRUE)</f>
        <v>0</v>
      </c>
      <c r="I261" s="30">
        <f>VLOOKUP(Prioritization!H139,'Subdecision matrices'!$B$12:$E$19,4,TRUE)</f>
        <v>0</v>
      </c>
      <c r="J261" s="30">
        <f>VLOOKUP(Prioritization!H139,'Subdecision matrices'!$B$12:$F$19,5,TRUE)</f>
        <v>0</v>
      </c>
      <c r="K261" s="30">
        <f>VLOOKUP(Prioritization!H139,'Subdecision matrices'!$B$12:$G$19,6,TRUE)</f>
        <v>0</v>
      </c>
      <c r="L261" s="2">
        <f>_xlfn.IFERROR(INDEX('Subdecision matrices'!$C$23:$G$27,MATCH(Prioritization!I139,'Subdecision matrices'!$B$23:$B$27,0),MATCH('CalcEng 2'!$L$6,'Subdecision matrices'!$C$22:$G$22,0)),0)</f>
        <v>0</v>
      </c>
      <c r="M261" s="2">
        <f>_xlfn.IFERROR(INDEX('Subdecision matrices'!$C$23:$G$27,MATCH(Prioritization!I139,'Subdecision matrices'!$B$23:$B$27,0),MATCH('CalcEng 2'!$M$6,'Subdecision matrices'!$C$30:$G$30,0)),0)</f>
        <v>0</v>
      </c>
      <c r="N261" s="2">
        <f>_xlfn.IFERROR(INDEX('Subdecision matrices'!$C$23:$G$27,MATCH(Prioritization!I139,'Subdecision matrices'!$B$23:$B$27,0),MATCH('CalcEng 2'!$N$6,'Subdecision matrices'!$C$22:$G$22,0)),0)</f>
        <v>0</v>
      </c>
      <c r="O261" s="2">
        <f>_xlfn.IFERROR(INDEX('Subdecision matrices'!$C$23:$G$27,MATCH(Prioritization!I139,'Subdecision matrices'!$B$23:$B$27,0),MATCH('CalcEng 2'!$O$6,'Subdecision matrices'!$C$22:$G$22,0)),0)</f>
        <v>0</v>
      </c>
      <c r="P261" s="2">
        <f>_xlfn.IFERROR(INDEX('Subdecision matrices'!$C$23:$G$27,MATCH(Prioritization!I139,'Subdecision matrices'!$B$23:$B$27,0),MATCH('CalcEng 2'!$P$6,'Subdecision matrices'!$C$22:$G$22,0)),0)</f>
        <v>0</v>
      </c>
      <c r="Q261" s="2">
        <f>_xlfn.IFERROR(INDEX('Subdecision matrices'!$C$31:$G$33,MATCH(Prioritization!J139,'Subdecision matrices'!$B$31:$B$33,0),MATCH('CalcEng 2'!$Q$6,'Subdecision matrices'!$C$30:$G$30,0)),0)</f>
        <v>0</v>
      </c>
      <c r="R261" s="2">
        <f>_xlfn.IFERROR(INDEX('Subdecision matrices'!$C$31:$G$33,MATCH(Prioritization!J139,'Subdecision matrices'!$B$31:$B$33,0),MATCH('CalcEng 2'!$R$6,'Subdecision matrices'!$C$30:$G$30,0)),0)</f>
        <v>0</v>
      </c>
      <c r="S261" s="2">
        <f>_xlfn.IFERROR(INDEX('Subdecision matrices'!$C$31:$G$33,MATCH(Prioritization!J139,'Subdecision matrices'!$B$31:$B$33,0),MATCH('CalcEng 2'!$S$6,'Subdecision matrices'!$C$30:$G$30,0)),0)</f>
        <v>0</v>
      </c>
      <c r="T261" s="2">
        <f>_xlfn.IFERROR(INDEX('Subdecision matrices'!$C$31:$G$33,MATCH(Prioritization!J139,'Subdecision matrices'!$B$31:$B$33,0),MATCH('CalcEng 2'!$T$6,'Subdecision matrices'!$C$30:$G$30,0)),0)</f>
        <v>0</v>
      </c>
      <c r="U261" s="2">
        <f>_xlfn.IFERROR(INDEX('Subdecision matrices'!$C$31:$G$33,MATCH(Prioritization!J139,'Subdecision matrices'!$B$31:$B$33,0),MATCH('CalcEng 2'!$U$6,'Subdecision matrices'!$C$30:$G$30,0)),0)</f>
        <v>0</v>
      </c>
      <c r="V261" s="2">
        <f>_xlfn.IFERROR(VLOOKUP(Prioritization!K139,'Subdecision matrices'!$A$37:$C$41,3,TRUE),0)</f>
        <v>0</v>
      </c>
      <c r="W261" s="2">
        <f>_xlfn.IFERROR(VLOOKUP(Prioritization!K139,'Subdecision matrices'!$A$37:$D$41,4),0)</f>
        <v>0</v>
      </c>
      <c r="X261" s="2">
        <f>_xlfn.IFERROR(VLOOKUP(Prioritization!K139,'Subdecision matrices'!$A$37:$E$41,5),0)</f>
        <v>0</v>
      </c>
      <c r="Y261" s="2">
        <f>_xlfn.IFERROR(VLOOKUP(Prioritization!K139,'Subdecision matrices'!$A$37:$F$41,6),0)</f>
        <v>0</v>
      </c>
      <c r="Z261" s="2">
        <f>_xlfn.IFERROR(VLOOKUP(Prioritization!K139,'Subdecision matrices'!$A$37:$G$41,7),0)</f>
        <v>0</v>
      </c>
      <c r="AA261" s="2">
        <f>_xlfn.IFERROR(INDEX('Subdecision matrices'!$K$8:$O$11,MATCH(Prioritization!L139,'Subdecision matrices'!$J$8:$J$11,0),MATCH('CalcEng 2'!$AA$6,'Subdecision matrices'!$K$7:$O$7,0)),0)</f>
        <v>0</v>
      </c>
      <c r="AB261" s="2">
        <f>_xlfn.IFERROR(INDEX('Subdecision matrices'!$K$8:$O$11,MATCH(Prioritization!L139,'Subdecision matrices'!$J$8:$J$11,0),MATCH('CalcEng 2'!$AB$6,'Subdecision matrices'!$K$7:$O$7,0)),0)</f>
        <v>0</v>
      </c>
      <c r="AC261" s="2">
        <f>_xlfn.IFERROR(INDEX('Subdecision matrices'!$K$8:$O$11,MATCH(Prioritization!L139,'Subdecision matrices'!$J$8:$J$11,0),MATCH('CalcEng 2'!$AC$6,'Subdecision matrices'!$K$7:$O$7,0)),0)</f>
        <v>0</v>
      </c>
      <c r="AD261" s="2">
        <f>_xlfn.IFERROR(INDEX('Subdecision matrices'!$K$8:$O$11,MATCH(Prioritization!L139,'Subdecision matrices'!$J$8:$J$11,0),MATCH('CalcEng 2'!$AD$6,'Subdecision matrices'!$K$7:$O$7,0)),0)</f>
        <v>0</v>
      </c>
      <c r="AE261" s="2">
        <f>_xlfn.IFERROR(INDEX('Subdecision matrices'!$K$8:$O$11,MATCH(Prioritization!L139,'Subdecision matrices'!$J$8:$J$11,0),MATCH('CalcEng 2'!$AE$6,'Subdecision matrices'!$K$7:$O$7,0)),0)</f>
        <v>0</v>
      </c>
      <c r="AF261" s="2">
        <f>_xlfn.IFERROR(VLOOKUP(Prioritization!M139,'Subdecision matrices'!$I$15:$K$17,3,TRUE),0)</f>
        <v>0</v>
      </c>
      <c r="AG261" s="2">
        <f>_xlfn.IFERROR(VLOOKUP(Prioritization!M139,'Subdecision matrices'!$I$15:$L$17,4,TRUE),0)</f>
        <v>0</v>
      </c>
      <c r="AH261" s="2">
        <f>_xlfn.IFERROR(VLOOKUP(Prioritization!M139,'Subdecision matrices'!$I$15:$M$17,5,TRUE),0)</f>
        <v>0</v>
      </c>
      <c r="AI261" s="2">
        <f>_xlfn.IFERROR(VLOOKUP(Prioritization!M139,'Subdecision matrices'!$I$15:$N$17,6,TRUE),0)</f>
        <v>0</v>
      </c>
      <c r="AJ261" s="2">
        <f>_xlfn.IFERROR(VLOOKUP(Prioritization!M139,'Subdecision matrices'!$I$15:$O$17,7,TRUE),0)</f>
        <v>0</v>
      </c>
      <c r="AK261" s="2">
        <f>_xlfn.IFERROR(INDEX('Subdecision matrices'!$K$22:$O$24,MATCH(Prioritization!N139,'Subdecision matrices'!$J$22:$J$24,0),MATCH($AK$6,'Subdecision matrices'!$K$21:$O$21,0)),0)</f>
        <v>0</v>
      </c>
      <c r="AL261" s="2">
        <f>_xlfn.IFERROR(INDEX('Subdecision matrices'!$K$22:$O$24,MATCH(Prioritization!N139,'Subdecision matrices'!$J$22:$J$24,0),MATCH($AL$6,'Subdecision matrices'!$K$21:$O$21,0)),0)</f>
        <v>0</v>
      </c>
      <c r="AM261" s="2">
        <f>_xlfn.IFERROR(INDEX('Subdecision matrices'!$K$22:$O$24,MATCH(Prioritization!N139,'Subdecision matrices'!$J$22:$J$24,0),MATCH($AM$6,'Subdecision matrices'!$K$21:$O$21,0)),0)</f>
        <v>0</v>
      </c>
      <c r="AN261" s="2">
        <f>_xlfn.IFERROR(INDEX('Subdecision matrices'!$K$22:$O$24,MATCH(Prioritization!N139,'Subdecision matrices'!$J$22:$J$24,0),MATCH($AN$6,'Subdecision matrices'!$K$21:$O$21,0)),0)</f>
        <v>0</v>
      </c>
      <c r="AO261" s="2">
        <f>_xlfn.IFERROR(INDEX('Subdecision matrices'!$K$22:$O$24,MATCH(Prioritization!N139,'Subdecision matrices'!$J$22:$J$24,0),MATCH($AO$6,'Subdecision matrices'!$K$21:$O$21,0)),0)</f>
        <v>0</v>
      </c>
      <c r="AP261" s="2">
        <f>_xlfn.IFERROR(INDEX('Subdecision matrices'!$K$27:$O$30,MATCH(Prioritization!O139,'Subdecision matrices'!$J$27:$J$30,0),MATCH('CalcEng 2'!$AP$6,'Subdecision matrices'!$K$27:$O$27,0)),0)</f>
        <v>0</v>
      </c>
      <c r="AQ261" s="2">
        <f>_xlfn.IFERROR(INDEX('Subdecision matrices'!$K$27:$O$30,MATCH(Prioritization!O139,'Subdecision matrices'!$J$27:$J$30,0),MATCH('CalcEng 2'!$AQ$6,'Subdecision matrices'!$K$27:$O$27,0)),0)</f>
        <v>0</v>
      </c>
      <c r="AR261" s="2">
        <f>_xlfn.IFERROR(INDEX('Subdecision matrices'!$K$27:$O$30,MATCH(Prioritization!O139,'Subdecision matrices'!$J$27:$J$30,0),MATCH('CalcEng 2'!$AR$6,'Subdecision matrices'!$K$27:$O$27,0)),0)</f>
        <v>0</v>
      </c>
      <c r="AS261" s="2">
        <f>_xlfn.IFERROR(INDEX('Subdecision matrices'!$K$27:$O$30,MATCH(Prioritization!O139,'Subdecision matrices'!$J$27:$J$30,0),MATCH('CalcEng 2'!$AS$6,'Subdecision matrices'!$K$27:$O$27,0)),0)</f>
        <v>0</v>
      </c>
      <c r="AT261" s="2">
        <f>_xlfn.IFERROR(INDEX('Subdecision matrices'!$K$27:$O$30,MATCH(Prioritization!O139,'Subdecision matrices'!$J$27:$J$30,0),MATCH('CalcEng 2'!$AT$6,'Subdecision matrices'!$K$27:$O$27,0)),0)</f>
        <v>0</v>
      </c>
      <c r="AU261" s="2">
        <f>_xlfn.IFERROR(INDEX('Subdecision matrices'!$K$34:$O$36,MATCH(Prioritization!P139,'Subdecision matrices'!$J$34:$J$36,0),MATCH('CalcEng 2'!$AU$6,'Subdecision matrices'!$K$33:$O$33,0)),0)</f>
        <v>0</v>
      </c>
      <c r="AV261" s="2">
        <f>_xlfn.IFERROR(INDEX('Subdecision matrices'!$K$34:$O$36,MATCH(Prioritization!P139,'Subdecision matrices'!$J$34:$J$36,0),MATCH('CalcEng 2'!$AV$6,'Subdecision matrices'!$K$33:$O$33,0)),0)</f>
        <v>0</v>
      </c>
      <c r="AW261" s="2">
        <f>_xlfn.IFERROR(INDEX('Subdecision matrices'!$K$34:$O$36,MATCH(Prioritization!P139,'Subdecision matrices'!$J$34:$J$36,0),MATCH('CalcEng 2'!$AW$6,'Subdecision matrices'!$K$33:$O$33,0)),0)</f>
        <v>0</v>
      </c>
      <c r="AX261" s="2">
        <f>_xlfn.IFERROR(INDEX('Subdecision matrices'!$K$34:$O$36,MATCH(Prioritization!P139,'Subdecision matrices'!$J$34:$J$36,0),MATCH('CalcEng 2'!$AX$6,'Subdecision matrices'!$K$33:$O$33,0)),0)</f>
        <v>0</v>
      </c>
      <c r="AY261" s="2">
        <f>_xlfn.IFERROR(INDEX('Subdecision matrices'!$K$34:$O$36,MATCH(Prioritization!P139,'Subdecision matrices'!$J$34:$J$36,0),MATCH('CalcEng 2'!$AY$6,'Subdecision matrices'!$K$33:$O$33,0)),0)</f>
        <v>0</v>
      </c>
      <c r="AZ261" s="2"/>
      <c r="BA261" s="2"/>
      <c r="BB261" s="110">
        <f>((B261*B262)+(G261*G262)+(L261*L262)+(Q261*Q262)+(V261*V262)+(AA261*AA262)+(AF262*AF261)+(AK261*AK262)+(AP261*AP262)+(AU261*AU262))*10</f>
        <v>0</v>
      </c>
      <c r="BC261" s="110">
        <f aca="true" t="shared" si="662" ref="BC261">((C261*C262)+(H261*H262)+(M261*M262)+(R261*R262)+(W261*W262)+(AB261*AB262)+(AG262*AG261)+(AL261*AL262)+(AQ261*AQ262)+(AV261*AV262))*10</f>
        <v>0</v>
      </c>
      <c r="BD261" s="110">
        <f aca="true" t="shared" si="663" ref="BD261">((D261*D262)+(I261*I262)+(N261*N262)+(S261*S262)+(X261*X262)+(AC261*AC262)+(AH262*AH261)+(AM261*AM262)+(AR261*AR262)+(AW261*AW262))*10</f>
        <v>0</v>
      </c>
      <c r="BE261" s="110">
        <f aca="true" t="shared" si="664" ref="BE261">((E261*E262)+(J261*J262)+(O261*O262)+(T261*T262)+(Y261*Y262)+(AD261*AD262)+(AI262*AI261)+(AN261*AN262)+(AS261*AS262)+(AX261*AX262))*10</f>
        <v>0</v>
      </c>
      <c r="BF261" s="110">
        <f aca="true" t="shared" si="665" ref="BF261">((F261*F262)+(K261*K262)+(P261*P262)+(U261*U262)+(Z261*Z262)+(AE261*AE262)+(AJ262*AJ261)+(AO261*AO262)+(AT261*AT262)+(AY261*AY262))*10</f>
        <v>0</v>
      </c>
    </row>
    <row r="262" spans="1:58" ht="15.75" thickBot="1">
      <c r="A262" s="94"/>
      <c r="B262" s="5">
        <f>'Subdecision matrices'!$S$12</f>
        <v>0.1</v>
      </c>
      <c r="C262" s="5">
        <f>'Subdecision matrices'!$S$13</f>
        <v>0.1</v>
      </c>
      <c r="D262" s="5">
        <f>'Subdecision matrices'!$S$14</f>
        <v>0.1</v>
      </c>
      <c r="E262" s="5">
        <f>'Subdecision matrices'!$S$15</f>
        <v>0.1</v>
      </c>
      <c r="F262" s="5">
        <f>'Subdecision matrices'!$S$16</f>
        <v>0.1</v>
      </c>
      <c r="G262" s="5">
        <f>'Subdecision matrices'!$T$12</f>
        <v>0.1</v>
      </c>
      <c r="H262" s="5">
        <f>'Subdecision matrices'!$T$13</f>
        <v>0.1</v>
      </c>
      <c r="I262" s="5">
        <f>'Subdecision matrices'!$T$14</f>
        <v>0.1</v>
      </c>
      <c r="J262" s="5">
        <f>'Subdecision matrices'!$T$15</f>
        <v>0.1</v>
      </c>
      <c r="K262" s="5">
        <f>'Subdecision matrices'!$T$16</f>
        <v>0.1</v>
      </c>
      <c r="L262" s="5">
        <f>'Subdecision matrices'!$U$12</f>
        <v>0.05</v>
      </c>
      <c r="M262" s="5">
        <f>'Subdecision matrices'!$U$13</f>
        <v>0.05</v>
      </c>
      <c r="N262" s="5">
        <f>'Subdecision matrices'!$U$14</f>
        <v>0.05</v>
      </c>
      <c r="O262" s="5">
        <f>'Subdecision matrices'!$U$15</f>
        <v>0.05</v>
      </c>
      <c r="P262" s="5">
        <f>'Subdecision matrices'!$U$16</f>
        <v>0.05</v>
      </c>
      <c r="Q262" s="5">
        <f>'Subdecision matrices'!$V$12</f>
        <v>0.1</v>
      </c>
      <c r="R262" s="5">
        <f>'Subdecision matrices'!$V$13</f>
        <v>0.1</v>
      </c>
      <c r="S262" s="5">
        <f>'Subdecision matrices'!$V$14</f>
        <v>0.1</v>
      </c>
      <c r="T262" s="5">
        <f>'Subdecision matrices'!$V$15</f>
        <v>0.1</v>
      </c>
      <c r="U262" s="5">
        <f>'Subdecision matrices'!$V$16</f>
        <v>0.1</v>
      </c>
      <c r="V262" s="5">
        <f>'Subdecision matrices'!$W$12</f>
        <v>0.1</v>
      </c>
      <c r="W262" s="5">
        <f>'Subdecision matrices'!$W$13</f>
        <v>0.1</v>
      </c>
      <c r="X262" s="5">
        <f>'Subdecision matrices'!$W$14</f>
        <v>0.1</v>
      </c>
      <c r="Y262" s="5">
        <f>'Subdecision matrices'!$W$15</f>
        <v>0.1</v>
      </c>
      <c r="Z262" s="5">
        <f>'Subdecision matrices'!$W$16</f>
        <v>0.1</v>
      </c>
      <c r="AA262" s="5">
        <f>'Subdecision matrices'!$X$12</f>
        <v>0.05</v>
      </c>
      <c r="AB262" s="5">
        <f>'Subdecision matrices'!$X$13</f>
        <v>0.1</v>
      </c>
      <c r="AC262" s="5">
        <f>'Subdecision matrices'!$X$14</f>
        <v>0.1</v>
      </c>
      <c r="AD262" s="5">
        <f>'Subdecision matrices'!$X$15</f>
        <v>0.1</v>
      </c>
      <c r="AE262" s="5">
        <f>'Subdecision matrices'!$X$16</f>
        <v>0.1</v>
      </c>
      <c r="AF262" s="5">
        <f>'Subdecision matrices'!$Y$12</f>
        <v>0.1</v>
      </c>
      <c r="AG262" s="5">
        <f>'Subdecision matrices'!$Y$13</f>
        <v>0.1</v>
      </c>
      <c r="AH262" s="5">
        <f>'Subdecision matrices'!$Y$14</f>
        <v>0.1</v>
      </c>
      <c r="AI262" s="5">
        <f>'Subdecision matrices'!$Y$15</f>
        <v>0.05</v>
      </c>
      <c r="AJ262" s="5">
        <f>'Subdecision matrices'!$Y$16</f>
        <v>0.05</v>
      </c>
      <c r="AK262" s="5">
        <f>'Subdecision matrices'!$Z$12</f>
        <v>0.15</v>
      </c>
      <c r="AL262" s="5">
        <f>'Subdecision matrices'!$Z$13</f>
        <v>0.15</v>
      </c>
      <c r="AM262" s="5">
        <f>'Subdecision matrices'!$Z$14</f>
        <v>0.15</v>
      </c>
      <c r="AN262" s="5">
        <f>'Subdecision matrices'!$Z$15</f>
        <v>0.15</v>
      </c>
      <c r="AO262" s="5">
        <f>'Subdecision matrices'!$Z$16</f>
        <v>0.15</v>
      </c>
      <c r="AP262" s="5">
        <f>'Subdecision matrices'!$AA$12</f>
        <v>0.1</v>
      </c>
      <c r="AQ262" s="5">
        <f>'Subdecision matrices'!$AA$13</f>
        <v>0.1</v>
      </c>
      <c r="AR262" s="5">
        <f>'Subdecision matrices'!$AA$14</f>
        <v>0.1</v>
      </c>
      <c r="AS262" s="5">
        <f>'Subdecision matrices'!$AA$15</f>
        <v>0.1</v>
      </c>
      <c r="AT262" s="5">
        <f>'Subdecision matrices'!$AA$16</f>
        <v>0.15</v>
      </c>
      <c r="AU262" s="5">
        <f>'Subdecision matrices'!$AB$12</f>
        <v>0.15</v>
      </c>
      <c r="AV262" s="5">
        <f>'Subdecision matrices'!$AB$13</f>
        <v>0.1</v>
      </c>
      <c r="AW262" s="5">
        <f>'Subdecision matrices'!$AB$14</f>
        <v>0.1</v>
      </c>
      <c r="AX262" s="5">
        <f>'Subdecision matrices'!$AB$15</f>
        <v>0.15</v>
      </c>
      <c r="AY262" s="5">
        <f>'Subdecision matrices'!$AB$16</f>
        <v>0.1</v>
      </c>
      <c r="AZ262" s="3">
        <f aca="true" t="shared" si="666" ref="AZ262">SUM(L262:AY262)</f>
        <v>4</v>
      </c>
      <c r="BA262" s="3"/>
      <c r="BB262" s="114"/>
      <c r="BC262" s="114"/>
      <c r="BD262" s="114"/>
      <c r="BE262" s="114"/>
      <c r="BF262" s="114"/>
    </row>
    <row r="263" spans="1:58" ht="15">
      <c r="A263" s="94">
        <v>129</v>
      </c>
      <c r="B263" s="30">
        <f>_xlfn.IFERROR(VLOOKUP(Prioritization!G140,'Subdecision matrices'!$B$7:$C$8,2,TRUE),0)</f>
        <v>0</v>
      </c>
      <c r="C263" s="30">
        <f>_xlfn.IFERROR(VLOOKUP(Prioritization!G140,'Subdecision matrices'!$B$7:$D$8,3,TRUE),0)</f>
        <v>0</v>
      </c>
      <c r="D263" s="30">
        <f>_xlfn.IFERROR(VLOOKUP(Prioritization!G140,'Subdecision matrices'!$B$7:$E$8,4,TRUE),0)</f>
        <v>0</v>
      </c>
      <c r="E263" s="30">
        <f>_xlfn.IFERROR(VLOOKUP(Prioritization!G140,'Subdecision matrices'!$B$7:$F$8,5,TRUE),0)</f>
        <v>0</v>
      </c>
      <c r="F263" s="30">
        <f>_xlfn.IFERROR(VLOOKUP(Prioritization!G140,'Subdecision matrices'!$B$7:$G$8,6,TRUE),0)</f>
        <v>0</v>
      </c>
      <c r="G263" s="30">
        <f>VLOOKUP(Prioritization!H140,'Subdecision matrices'!$B$12:$C$19,2,TRUE)</f>
        <v>0</v>
      </c>
      <c r="H263" s="30">
        <f>VLOOKUP(Prioritization!H140,'Subdecision matrices'!$B$12:$D$19,3,TRUE)</f>
        <v>0</v>
      </c>
      <c r="I263" s="30">
        <f>VLOOKUP(Prioritization!H140,'Subdecision matrices'!$B$12:$E$19,4,TRUE)</f>
        <v>0</v>
      </c>
      <c r="J263" s="30">
        <f>VLOOKUP(Prioritization!H140,'Subdecision matrices'!$B$12:$F$19,5,TRUE)</f>
        <v>0</v>
      </c>
      <c r="K263" s="30">
        <f>VLOOKUP(Prioritization!H140,'Subdecision matrices'!$B$12:$G$19,6,TRUE)</f>
        <v>0</v>
      </c>
      <c r="L263" s="2">
        <f>_xlfn.IFERROR(INDEX('Subdecision matrices'!$C$23:$G$27,MATCH(Prioritization!I140,'Subdecision matrices'!$B$23:$B$27,0),MATCH('CalcEng 2'!$L$6,'Subdecision matrices'!$C$22:$G$22,0)),0)</f>
        <v>0</v>
      </c>
      <c r="M263" s="2">
        <f>_xlfn.IFERROR(INDEX('Subdecision matrices'!$C$23:$G$27,MATCH(Prioritization!I140,'Subdecision matrices'!$B$23:$B$27,0),MATCH('CalcEng 2'!$M$6,'Subdecision matrices'!$C$30:$G$30,0)),0)</f>
        <v>0</v>
      </c>
      <c r="N263" s="2">
        <f>_xlfn.IFERROR(INDEX('Subdecision matrices'!$C$23:$G$27,MATCH(Prioritization!I140,'Subdecision matrices'!$B$23:$B$27,0),MATCH('CalcEng 2'!$N$6,'Subdecision matrices'!$C$22:$G$22,0)),0)</f>
        <v>0</v>
      </c>
      <c r="O263" s="2">
        <f>_xlfn.IFERROR(INDEX('Subdecision matrices'!$C$23:$G$27,MATCH(Prioritization!I140,'Subdecision matrices'!$B$23:$B$27,0),MATCH('CalcEng 2'!$O$6,'Subdecision matrices'!$C$22:$G$22,0)),0)</f>
        <v>0</v>
      </c>
      <c r="P263" s="2">
        <f>_xlfn.IFERROR(INDEX('Subdecision matrices'!$C$23:$G$27,MATCH(Prioritization!I140,'Subdecision matrices'!$B$23:$B$27,0),MATCH('CalcEng 2'!$P$6,'Subdecision matrices'!$C$22:$G$22,0)),0)</f>
        <v>0</v>
      </c>
      <c r="Q263" s="2">
        <f>_xlfn.IFERROR(INDEX('Subdecision matrices'!$C$31:$G$33,MATCH(Prioritization!J140,'Subdecision matrices'!$B$31:$B$33,0),MATCH('CalcEng 2'!$Q$6,'Subdecision matrices'!$C$30:$G$30,0)),0)</f>
        <v>0</v>
      </c>
      <c r="R263" s="2">
        <f>_xlfn.IFERROR(INDEX('Subdecision matrices'!$C$31:$G$33,MATCH(Prioritization!J140,'Subdecision matrices'!$B$31:$B$33,0),MATCH('CalcEng 2'!$R$6,'Subdecision matrices'!$C$30:$G$30,0)),0)</f>
        <v>0</v>
      </c>
      <c r="S263" s="2">
        <f>_xlfn.IFERROR(INDEX('Subdecision matrices'!$C$31:$G$33,MATCH(Prioritization!J140,'Subdecision matrices'!$B$31:$B$33,0),MATCH('CalcEng 2'!$S$6,'Subdecision matrices'!$C$30:$G$30,0)),0)</f>
        <v>0</v>
      </c>
      <c r="T263" s="2">
        <f>_xlfn.IFERROR(INDEX('Subdecision matrices'!$C$31:$G$33,MATCH(Prioritization!J140,'Subdecision matrices'!$B$31:$B$33,0),MATCH('CalcEng 2'!$T$6,'Subdecision matrices'!$C$30:$G$30,0)),0)</f>
        <v>0</v>
      </c>
      <c r="U263" s="2">
        <f>_xlfn.IFERROR(INDEX('Subdecision matrices'!$C$31:$G$33,MATCH(Prioritization!J140,'Subdecision matrices'!$B$31:$B$33,0),MATCH('CalcEng 2'!$U$6,'Subdecision matrices'!$C$30:$G$30,0)),0)</f>
        <v>0</v>
      </c>
      <c r="V263" s="2">
        <f>_xlfn.IFERROR(VLOOKUP(Prioritization!K140,'Subdecision matrices'!$A$37:$C$41,3,TRUE),0)</f>
        <v>0</v>
      </c>
      <c r="W263" s="2">
        <f>_xlfn.IFERROR(VLOOKUP(Prioritization!K140,'Subdecision matrices'!$A$37:$D$41,4),0)</f>
        <v>0</v>
      </c>
      <c r="X263" s="2">
        <f>_xlfn.IFERROR(VLOOKUP(Prioritization!K140,'Subdecision matrices'!$A$37:$E$41,5),0)</f>
        <v>0</v>
      </c>
      <c r="Y263" s="2">
        <f>_xlfn.IFERROR(VLOOKUP(Prioritization!K140,'Subdecision matrices'!$A$37:$F$41,6),0)</f>
        <v>0</v>
      </c>
      <c r="Z263" s="2">
        <f>_xlfn.IFERROR(VLOOKUP(Prioritization!K140,'Subdecision matrices'!$A$37:$G$41,7),0)</f>
        <v>0</v>
      </c>
      <c r="AA263" s="2">
        <f>_xlfn.IFERROR(INDEX('Subdecision matrices'!$K$8:$O$11,MATCH(Prioritization!L140,'Subdecision matrices'!$J$8:$J$11,0),MATCH('CalcEng 2'!$AA$6,'Subdecision matrices'!$K$7:$O$7,0)),0)</f>
        <v>0</v>
      </c>
      <c r="AB263" s="2">
        <f>_xlfn.IFERROR(INDEX('Subdecision matrices'!$K$8:$O$11,MATCH(Prioritization!L140,'Subdecision matrices'!$J$8:$J$11,0),MATCH('CalcEng 2'!$AB$6,'Subdecision matrices'!$K$7:$O$7,0)),0)</f>
        <v>0</v>
      </c>
      <c r="AC263" s="2">
        <f>_xlfn.IFERROR(INDEX('Subdecision matrices'!$K$8:$O$11,MATCH(Prioritization!L140,'Subdecision matrices'!$J$8:$J$11,0),MATCH('CalcEng 2'!$AC$6,'Subdecision matrices'!$K$7:$O$7,0)),0)</f>
        <v>0</v>
      </c>
      <c r="AD263" s="2">
        <f>_xlfn.IFERROR(INDEX('Subdecision matrices'!$K$8:$O$11,MATCH(Prioritization!L140,'Subdecision matrices'!$J$8:$J$11,0),MATCH('CalcEng 2'!$AD$6,'Subdecision matrices'!$K$7:$O$7,0)),0)</f>
        <v>0</v>
      </c>
      <c r="AE263" s="2">
        <f>_xlfn.IFERROR(INDEX('Subdecision matrices'!$K$8:$O$11,MATCH(Prioritization!L140,'Subdecision matrices'!$J$8:$J$11,0),MATCH('CalcEng 2'!$AE$6,'Subdecision matrices'!$K$7:$O$7,0)),0)</f>
        <v>0</v>
      </c>
      <c r="AF263" s="2">
        <f>_xlfn.IFERROR(VLOOKUP(Prioritization!M140,'Subdecision matrices'!$I$15:$K$17,3,TRUE),0)</f>
        <v>0</v>
      </c>
      <c r="AG263" s="2">
        <f>_xlfn.IFERROR(VLOOKUP(Prioritization!M140,'Subdecision matrices'!$I$15:$L$17,4,TRUE),0)</f>
        <v>0</v>
      </c>
      <c r="AH263" s="2">
        <f>_xlfn.IFERROR(VLOOKUP(Prioritization!M140,'Subdecision matrices'!$I$15:$M$17,5,TRUE),0)</f>
        <v>0</v>
      </c>
      <c r="AI263" s="2">
        <f>_xlfn.IFERROR(VLOOKUP(Prioritization!M140,'Subdecision matrices'!$I$15:$N$17,6,TRUE),0)</f>
        <v>0</v>
      </c>
      <c r="AJ263" s="2">
        <f>_xlfn.IFERROR(VLOOKUP(Prioritization!M140,'Subdecision matrices'!$I$15:$O$17,7,TRUE),0)</f>
        <v>0</v>
      </c>
      <c r="AK263" s="2">
        <f>_xlfn.IFERROR(INDEX('Subdecision matrices'!$K$22:$O$24,MATCH(Prioritization!N140,'Subdecision matrices'!$J$22:$J$24,0),MATCH($AK$6,'Subdecision matrices'!$K$21:$O$21,0)),0)</f>
        <v>0</v>
      </c>
      <c r="AL263" s="2">
        <f>_xlfn.IFERROR(INDEX('Subdecision matrices'!$K$22:$O$24,MATCH(Prioritization!N140,'Subdecision matrices'!$J$22:$J$24,0),MATCH($AL$6,'Subdecision matrices'!$K$21:$O$21,0)),0)</f>
        <v>0</v>
      </c>
      <c r="AM263" s="2">
        <f>_xlfn.IFERROR(INDEX('Subdecision matrices'!$K$22:$O$24,MATCH(Prioritization!N140,'Subdecision matrices'!$J$22:$J$24,0),MATCH($AM$6,'Subdecision matrices'!$K$21:$O$21,0)),0)</f>
        <v>0</v>
      </c>
      <c r="AN263" s="2">
        <f>_xlfn.IFERROR(INDEX('Subdecision matrices'!$K$22:$O$24,MATCH(Prioritization!N140,'Subdecision matrices'!$J$22:$J$24,0),MATCH($AN$6,'Subdecision matrices'!$K$21:$O$21,0)),0)</f>
        <v>0</v>
      </c>
      <c r="AO263" s="2">
        <f>_xlfn.IFERROR(INDEX('Subdecision matrices'!$K$22:$O$24,MATCH(Prioritization!N140,'Subdecision matrices'!$J$22:$J$24,0),MATCH($AO$6,'Subdecision matrices'!$K$21:$O$21,0)),0)</f>
        <v>0</v>
      </c>
      <c r="AP263" s="2">
        <f>_xlfn.IFERROR(INDEX('Subdecision matrices'!$K$27:$O$30,MATCH(Prioritization!O140,'Subdecision matrices'!$J$27:$J$30,0),MATCH('CalcEng 2'!$AP$6,'Subdecision matrices'!$K$27:$O$27,0)),0)</f>
        <v>0</v>
      </c>
      <c r="AQ263" s="2">
        <f>_xlfn.IFERROR(INDEX('Subdecision matrices'!$K$27:$O$30,MATCH(Prioritization!O140,'Subdecision matrices'!$J$27:$J$30,0),MATCH('CalcEng 2'!$AQ$6,'Subdecision matrices'!$K$27:$O$27,0)),0)</f>
        <v>0</v>
      </c>
      <c r="AR263" s="2">
        <f>_xlfn.IFERROR(INDEX('Subdecision matrices'!$K$27:$O$30,MATCH(Prioritization!O140,'Subdecision matrices'!$J$27:$J$30,0),MATCH('CalcEng 2'!$AR$6,'Subdecision matrices'!$K$27:$O$27,0)),0)</f>
        <v>0</v>
      </c>
      <c r="AS263" s="2">
        <f>_xlfn.IFERROR(INDEX('Subdecision matrices'!$K$27:$O$30,MATCH(Prioritization!O140,'Subdecision matrices'!$J$27:$J$30,0),MATCH('CalcEng 2'!$AS$6,'Subdecision matrices'!$K$27:$O$27,0)),0)</f>
        <v>0</v>
      </c>
      <c r="AT263" s="2">
        <f>_xlfn.IFERROR(INDEX('Subdecision matrices'!$K$27:$O$30,MATCH(Prioritization!O140,'Subdecision matrices'!$J$27:$J$30,0),MATCH('CalcEng 2'!$AT$6,'Subdecision matrices'!$K$27:$O$27,0)),0)</f>
        <v>0</v>
      </c>
      <c r="AU263" s="2">
        <f>_xlfn.IFERROR(INDEX('Subdecision matrices'!$K$34:$O$36,MATCH(Prioritization!P140,'Subdecision matrices'!$J$34:$J$36,0),MATCH('CalcEng 2'!$AU$6,'Subdecision matrices'!$K$33:$O$33,0)),0)</f>
        <v>0</v>
      </c>
      <c r="AV263" s="2">
        <f>_xlfn.IFERROR(INDEX('Subdecision matrices'!$K$34:$O$36,MATCH(Prioritization!P140,'Subdecision matrices'!$J$34:$J$36,0),MATCH('CalcEng 2'!$AV$6,'Subdecision matrices'!$K$33:$O$33,0)),0)</f>
        <v>0</v>
      </c>
      <c r="AW263" s="2">
        <f>_xlfn.IFERROR(INDEX('Subdecision matrices'!$K$34:$O$36,MATCH(Prioritization!P140,'Subdecision matrices'!$J$34:$J$36,0),MATCH('CalcEng 2'!$AW$6,'Subdecision matrices'!$K$33:$O$33,0)),0)</f>
        <v>0</v>
      </c>
      <c r="AX263" s="2">
        <f>_xlfn.IFERROR(INDEX('Subdecision matrices'!$K$34:$O$36,MATCH(Prioritization!P140,'Subdecision matrices'!$J$34:$J$36,0),MATCH('CalcEng 2'!$AX$6,'Subdecision matrices'!$K$33:$O$33,0)),0)</f>
        <v>0</v>
      </c>
      <c r="AY263" s="2">
        <f>_xlfn.IFERROR(INDEX('Subdecision matrices'!$K$34:$O$36,MATCH(Prioritization!P140,'Subdecision matrices'!$J$34:$J$36,0),MATCH('CalcEng 2'!$AY$6,'Subdecision matrices'!$K$33:$O$33,0)),0)</f>
        <v>0</v>
      </c>
      <c r="AZ263" s="2"/>
      <c r="BA263" s="2"/>
      <c r="BB263" s="110">
        <f>((B263*B264)+(G263*G264)+(L263*L264)+(Q263*Q264)+(V263*V264)+(AA263*AA264)+(AF264*AF263)+(AK263*AK264)+(AP263*AP264)+(AU263*AU264))*10</f>
        <v>0</v>
      </c>
      <c r="BC263" s="110">
        <f aca="true" t="shared" si="667" ref="BC263">((C263*C264)+(H263*H264)+(M263*M264)+(R263*R264)+(W263*W264)+(AB263*AB264)+(AG264*AG263)+(AL263*AL264)+(AQ263*AQ264)+(AV263*AV264))*10</f>
        <v>0</v>
      </c>
      <c r="BD263" s="110">
        <f aca="true" t="shared" si="668" ref="BD263">((D263*D264)+(I263*I264)+(N263*N264)+(S263*S264)+(X263*X264)+(AC263*AC264)+(AH264*AH263)+(AM263*AM264)+(AR263*AR264)+(AW263*AW264))*10</f>
        <v>0</v>
      </c>
      <c r="BE263" s="110">
        <f aca="true" t="shared" si="669" ref="BE263">((E263*E264)+(J263*J264)+(O263*O264)+(T263*T264)+(Y263*Y264)+(AD263*AD264)+(AI264*AI263)+(AN263*AN264)+(AS263*AS264)+(AX263*AX264))*10</f>
        <v>0</v>
      </c>
      <c r="BF263" s="110">
        <f aca="true" t="shared" si="670" ref="BF263">((F263*F264)+(K263*K264)+(P263*P264)+(U263*U264)+(Z263*Z264)+(AE263*AE264)+(AJ264*AJ263)+(AO263*AO264)+(AT263*AT264)+(AY263*AY264))*10</f>
        <v>0</v>
      </c>
    </row>
    <row r="264" spans="1:58" ht="15.75" thickBot="1">
      <c r="A264" s="94"/>
      <c r="B264" s="5">
        <f>'Subdecision matrices'!$S$12</f>
        <v>0.1</v>
      </c>
      <c r="C264" s="5">
        <f>'Subdecision matrices'!$S$13</f>
        <v>0.1</v>
      </c>
      <c r="D264" s="5">
        <f>'Subdecision matrices'!$S$14</f>
        <v>0.1</v>
      </c>
      <c r="E264" s="5">
        <f>'Subdecision matrices'!$S$15</f>
        <v>0.1</v>
      </c>
      <c r="F264" s="5">
        <f>'Subdecision matrices'!$S$16</f>
        <v>0.1</v>
      </c>
      <c r="G264" s="5">
        <f>'Subdecision matrices'!$T$12</f>
        <v>0.1</v>
      </c>
      <c r="H264" s="5">
        <f>'Subdecision matrices'!$T$13</f>
        <v>0.1</v>
      </c>
      <c r="I264" s="5">
        <f>'Subdecision matrices'!$T$14</f>
        <v>0.1</v>
      </c>
      <c r="J264" s="5">
        <f>'Subdecision matrices'!$T$15</f>
        <v>0.1</v>
      </c>
      <c r="K264" s="5">
        <f>'Subdecision matrices'!$T$16</f>
        <v>0.1</v>
      </c>
      <c r="L264" s="5">
        <f>'Subdecision matrices'!$U$12</f>
        <v>0.05</v>
      </c>
      <c r="M264" s="5">
        <f>'Subdecision matrices'!$U$13</f>
        <v>0.05</v>
      </c>
      <c r="N264" s="5">
        <f>'Subdecision matrices'!$U$14</f>
        <v>0.05</v>
      </c>
      <c r="O264" s="5">
        <f>'Subdecision matrices'!$U$15</f>
        <v>0.05</v>
      </c>
      <c r="P264" s="5">
        <f>'Subdecision matrices'!$U$16</f>
        <v>0.05</v>
      </c>
      <c r="Q264" s="5">
        <f>'Subdecision matrices'!$V$12</f>
        <v>0.1</v>
      </c>
      <c r="R264" s="5">
        <f>'Subdecision matrices'!$V$13</f>
        <v>0.1</v>
      </c>
      <c r="S264" s="5">
        <f>'Subdecision matrices'!$V$14</f>
        <v>0.1</v>
      </c>
      <c r="T264" s="5">
        <f>'Subdecision matrices'!$V$15</f>
        <v>0.1</v>
      </c>
      <c r="U264" s="5">
        <f>'Subdecision matrices'!$V$16</f>
        <v>0.1</v>
      </c>
      <c r="V264" s="5">
        <f>'Subdecision matrices'!$W$12</f>
        <v>0.1</v>
      </c>
      <c r="W264" s="5">
        <f>'Subdecision matrices'!$W$13</f>
        <v>0.1</v>
      </c>
      <c r="X264" s="5">
        <f>'Subdecision matrices'!$W$14</f>
        <v>0.1</v>
      </c>
      <c r="Y264" s="5">
        <f>'Subdecision matrices'!$W$15</f>
        <v>0.1</v>
      </c>
      <c r="Z264" s="5">
        <f>'Subdecision matrices'!$W$16</f>
        <v>0.1</v>
      </c>
      <c r="AA264" s="5">
        <f>'Subdecision matrices'!$X$12</f>
        <v>0.05</v>
      </c>
      <c r="AB264" s="5">
        <f>'Subdecision matrices'!$X$13</f>
        <v>0.1</v>
      </c>
      <c r="AC264" s="5">
        <f>'Subdecision matrices'!$X$14</f>
        <v>0.1</v>
      </c>
      <c r="AD264" s="5">
        <f>'Subdecision matrices'!$X$15</f>
        <v>0.1</v>
      </c>
      <c r="AE264" s="5">
        <f>'Subdecision matrices'!$X$16</f>
        <v>0.1</v>
      </c>
      <c r="AF264" s="5">
        <f>'Subdecision matrices'!$Y$12</f>
        <v>0.1</v>
      </c>
      <c r="AG264" s="5">
        <f>'Subdecision matrices'!$Y$13</f>
        <v>0.1</v>
      </c>
      <c r="AH264" s="5">
        <f>'Subdecision matrices'!$Y$14</f>
        <v>0.1</v>
      </c>
      <c r="AI264" s="5">
        <f>'Subdecision matrices'!$Y$15</f>
        <v>0.05</v>
      </c>
      <c r="AJ264" s="5">
        <f>'Subdecision matrices'!$Y$16</f>
        <v>0.05</v>
      </c>
      <c r="AK264" s="5">
        <f>'Subdecision matrices'!$Z$12</f>
        <v>0.15</v>
      </c>
      <c r="AL264" s="5">
        <f>'Subdecision matrices'!$Z$13</f>
        <v>0.15</v>
      </c>
      <c r="AM264" s="5">
        <f>'Subdecision matrices'!$Z$14</f>
        <v>0.15</v>
      </c>
      <c r="AN264" s="5">
        <f>'Subdecision matrices'!$Z$15</f>
        <v>0.15</v>
      </c>
      <c r="AO264" s="5">
        <f>'Subdecision matrices'!$Z$16</f>
        <v>0.15</v>
      </c>
      <c r="AP264" s="5">
        <f>'Subdecision matrices'!$AA$12</f>
        <v>0.1</v>
      </c>
      <c r="AQ264" s="5">
        <f>'Subdecision matrices'!$AA$13</f>
        <v>0.1</v>
      </c>
      <c r="AR264" s="5">
        <f>'Subdecision matrices'!$AA$14</f>
        <v>0.1</v>
      </c>
      <c r="AS264" s="5">
        <f>'Subdecision matrices'!$AA$15</f>
        <v>0.1</v>
      </c>
      <c r="AT264" s="5">
        <f>'Subdecision matrices'!$AA$16</f>
        <v>0.15</v>
      </c>
      <c r="AU264" s="5">
        <f>'Subdecision matrices'!$AB$12</f>
        <v>0.15</v>
      </c>
      <c r="AV264" s="5">
        <f>'Subdecision matrices'!$AB$13</f>
        <v>0.1</v>
      </c>
      <c r="AW264" s="5">
        <f>'Subdecision matrices'!$AB$14</f>
        <v>0.1</v>
      </c>
      <c r="AX264" s="5">
        <f>'Subdecision matrices'!$AB$15</f>
        <v>0.15</v>
      </c>
      <c r="AY264" s="5">
        <f>'Subdecision matrices'!$AB$16</f>
        <v>0.1</v>
      </c>
      <c r="AZ264" s="3">
        <f aca="true" t="shared" si="671" ref="AZ264">SUM(L264:AY264)</f>
        <v>4</v>
      </c>
      <c r="BA264" s="3"/>
      <c r="BB264" s="114"/>
      <c r="BC264" s="114"/>
      <c r="BD264" s="114"/>
      <c r="BE264" s="114"/>
      <c r="BF264" s="114"/>
    </row>
    <row r="265" spans="1:58" ht="15">
      <c r="A265" s="94">
        <v>130</v>
      </c>
      <c r="B265" s="30">
        <f>_xlfn.IFERROR(VLOOKUP(Prioritization!G141,'Subdecision matrices'!$B$7:$C$8,2,TRUE),0)</f>
        <v>0</v>
      </c>
      <c r="C265" s="30">
        <f>_xlfn.IFERROR(VLOOKUP(Prioritization!G141,'Subdecision matrices'!$B$7:$D$8,3,TRUE),0)</f>
        <v>0</v>
      </c>
      <c r="D265" s="30">
        <f>_xlfn.IFERROR(VLOOKUP(Prioritization!G141,'Subdecision matrices'!$B$7:$E$8,4,TRUE),0)</f>
        <v>0</v>
      </c>
      <c r="E265" s="30">
        <f>_xlfn.IFERROR(VLOOKUP(Prioritization!G141,'Subdecision matrices'!$B$7:$F$8,5,TRUE),0)</f>
        <v>0</v>
      </c>
      <c r="F265" s="30">
        <f>_xlfn.IFERROR(VLOOKUP(Prioritization!G141,'Subdecision matrices'!$B$7:$G$8,6,TRUE),0)</f>
        <v>0</v>
      </c>
      <c r="G265" s="30">
        <f>VLOOKUP(Prioritization!H141,'Subdecision matrices'!$B$12:$C$19,2,TRUE)</f>
        <v>0</v>
      </c>
      <c r="H265" s="30">
        <f>VLOOKUP(Prioritization!H141,'Subdecision matrices'!$B$12:$D$19,3,TRUE)</f>
        <v>0</v>
      </c>
      <c r="I265" s="30">
        <f>VLOOKUP(Prioritization!H141,'Subdecision matrices'!$B$12:$E$19,4,TRUE)</f>
        <v>0</v>
      </c>
      <c r="J265" s="30">
        <f>VLOOKUP(Prioritization!H141,'Subdecision matrices'!$B$12:$F$19,5,TRUE)</f>
        <v>0</v>
      </c>
      <c r="K265" s="30">
        <f>VLOOKUP(Prioritization!H141,'Subdecision matrices'!$B$12:$G$19,6,TRUE)</f>
        <v>0</v>
      </c>
      <c r="L265" s="2">
        <f>_xlfn.IFERROR(INDEX('Subdecision matrices'!$C$23:$G$27,MATCH(Prioritization!I141,'Subdecision matrices'!$B$23:$B$27,0),MATCH('CalcEng 2'!$L$6,'Subdecision matrices'!$C$22:$G$22,0)),0)</f>
        <v>0</v>
      </c>
      <c r="M265" s="2">
        <f>_xlfn.IFERROR(INDEX('Subdecision matrices'!$C$23:$G$27,MATCH(Prioritization!I141,'Subdecision matrices'!$B$23:$B$27,0),MATCH('CalcEng 2'!$M$6,'Subdecision matrices'!$C$30:$G$30,0)),0)</f>
        <v>0</v>
      </c>
      <c r="N265" s="2">
        <f>_xlfn.IFERROR(INDEX('Subdecision matrices'!$C$23:$G$27,MATCH(Prioritization!I141,'Subdecision matrices'!$B$23:$B$27,0),MATCH('CalcEng 2'!$N$6,'Subdecision matrices'!$C$22:$G$22,0)),0)</f>
        <v>0</v>
      </c>
      <c r="O265" s="2">
        <f>_xlfn.IFERROR(INDEX('Subdecision matrices'!$C$23:$G$27,MATCH(Prioritization!I141,'Subdecision matrices'!$B$23:$B$27,0),MATCH('CalcEng 2'!$O$6,'Subdecision matrices'!$C$22:$G$22,0)),0)</f>
        <v>0</v>
      </c>
      <c r="P265" s="2">
        <f>_xlfn.IFERROR(INDEX('Subdecision matrices'!$C$23:$G$27,MATCH(Prioritization!I141,'Subdecision matrices'!$B$23:$B$27,0),MATCH('CalcEng 2'!$P$6,'Subdecision matrices'!$C$22:$G$22,0)),0)</f>
        <v>0</v>
      </c>
      <c r="Q265" s="2">
        <f>_xlfn.IFERROR(INDEX('Subdecision matrices'!$C$31:$G$33,MATCH(Prioritization!J141,'Subdecision matrices'!$B$31:$B$33,0),MATCH('CalcEng 2'!$Q$6,'Subdecision matrices'!$C$30:$G$30,0)),0)</f>
        <v>0</v>
      </c>
      <c r="R265" s="2">
        <f>_xlfn.IFERROR(INDEX('Subdecision matrices'!$C$31:$G$33,MATCH(Prioritization!J141,'Subdecision matrices'!$B$31:$B$33,0),MATCH('CalcEng 2'!$R$6,'Subdecision matrices'!$C$30:$G$30,0)),0)</f>
        <v>0</v>
      </c>
      <c r="S265" s="2">
        <f>_xlfn.IFERROR(INDEX('Subdecision matrices'!$C$31:$G$33,MATCH(Prioritization!J141,'Subdecision matrices'!$B$31:$B$33,0),MATCH('CalcEng 2'!$S$6,'Subdecision matrices'!$C$30:$G$30,0)),0)</f>
        <v>0</v>
      </c>
      <c r="T265" s="2">
        <f>_xlfn.IFERROR(INDEX('Subdecision matrices'!$C$31:$G$33,MATCH(Prioritization!J141,'Subdecision matrices'!$B$31:$B$33,0),MATCH('CalcEng 2'!$T$6,'Subdecision matrices'!$C$30:$G$30,0)),0)</f>
        <v>0</v>
      </c>
      <c r="U265" s="2">
        <f>_xlfn.IFERROR(INDEX('Subdecision matrices'!$C$31:$G$33,MATCH(Prioritization!J141,'Subdecision matrices'!$B$31:$B$33,0),MATCH('CalcEng 2'!$U$6,'Subdecision matrices'!$C$30:$G$30,0)),0)</f>
        <v>0</v>
      </c>
      <c r="V265" s="2">
        <f>_xlfn.IFERROR(VLOOKUP(Prioritization!K141,'Subdecision matrices'!$A$37:$C$41,3,TRUE),0)</f>
        <v>0</v>
      </c>
      <c r="W265" s="2">
        <f>_xlfn.IFERROR(VLOOKUP(Prioritization!K141,'Subdecision matrices'!$A$37:$D$41,4),0)</f>
        <v>0</v>
      </c>
      <c r="X265" s="2">
        <f>_xlfn.IFERROR(VLOOKUP(Prioritization!K141,'Subdecision matrices'!$A$37:$E$41,5),0)</f>
        <v>0</v>
      </c>
      <c r="Y265" s="2">
        <f>_xlfn.IFERROR(VLOOKUP(Prioritization!K141,'Subdecision matrices'!$A$37:$F$41,6),0)</f>
        <v>0</v>
      </c>
      <c r="Z265" s="2">
        <f>_xlfn.IFERROR(VLOOKUP(Prioritization!K141,'Subdecision matrices'!$A$37:$G$41,7),0)</f>
        <v>0</v>
      </c>
      <c r="AA265" s="2">
        <f>_xlfn.IFERROR(INDEX('Subdecision matrices'!$K$8:$O$11,MATCH(Prioritization!L141,'Subdecision matrices'!$J$8:$J$11,0),MATCH('CalcEng 2'!$AA$6,'Subdecision matrices'!$K$7:$O$7,0)),0)</f>
        <v>0</v>
      </c>
      <c r="AB265" s="2">
        <f>_xlfn.IFERROR(INDEX('Subdecision matrices'!$K$8:$O$11,MATCH(Prioritization!L141,'Subdecision matrices'!$J$8:$J$11,0),MATCH('CalcEng 2'!$AB$6,'Subdecision matrices'!$K$7:$O$7,0)),0)</f>
        <v>0</v>
      </c>
      <c r="AC265" s="2">
        <f>_xlfn.IFERROR(INDEX('Subdecision matrices'!$K$8:$O$11,MATCH(Prioritization!L141,'Subdecision matrices'!$J$8:$J$11,0),MATCH('CalcEng 2'!$AC$6,'Subdecision matrices'!$K$7:$O$7,0)),0)</f>
        <v>0</v>
      </c>
      <c r="AD265" s="2">
        <f>_xlfn.IFERROR(INDEX('Subdecision matrices'!$K$8:$O$11,MATCH(Prioritization!L141,'Subdecision matrices'!$J$8:$J$11,0),MATCH('CalcEng 2'!$AD$6,'Subdecision matrices'!$K$7:$O$7,0)),0)</f>
        <v>0</v>
      </c>
      <c r="AE265" s="2">
        <f>_xlfn.IFERROR(INDEX('Subdecision matrices'!$K$8:$O$11,MATCH(Prioritization!L141,'Subdecision matrices'!$J$8:$J$11,0),MATCH('CalcEng 2'!$AE$6,'Subdecision matrices'!$K$7:$O$7,0)),0)</f>
        <v>0</v>
      </c>
      <c r="AF265" s="2">
        <f>_xlfn.IFERROR(VLOOKUP(Prioritization!M141,'Subdecision matrices'!$I$15:$K$17,3,TRUE),0)</f>
        <v>0</v>
      </c>
      <c r="AG265" s="2">
        <f>_xlfn.IFERROR(VLOOKUP(Prioritization!M141,'Subdecision matrices'!$I$15:$L$17,4,TRUE),0)</f>
        <v>0</v>
      </c>
      <c r="AH265" s="2">
        <f>_xlfn.IFERROR(VLOOKUP(Prioritization!M141,'Subdecision matrices'!$I$15:$M$17,5,TRUE),0)</f>
        <v>0</v>
      </c>
      <c r="AI265" s="2">
        <f>_xlfn.IFERROR(VLOOKUP(Prioritization!M141,'Subdecision matrices'!$I$15:$N$17,6,TRUE),0)</f>
        <v>0</v>
      </c>
      <c r="AJ265" s="2">
        <f>_xlfn.IFERROR(VLOOKUP(Prioritization!M141,'Subdecision matrices'!$I$15:$O$17,7,TRUE),0)</f>
        <v>0</v>
      </c>
      <c r="AK265" s="2">
        <f>_xlfn.IFERROR(INDEX('Subdecision matrices'!$K$22:$O$24,MATCH(Prioritization!N141,'Subdecision matrices'!$J$22:$J$24,0),MATCH($AK$6,'Subdecision matrices'!$K$21:$O$21,0)),0)</f>
        <v>0</v>
      </c>
      <c r="AL265" s="2">
        <f>_xlfn.IFERROR(INDEX('Subdecision matrices'!$K$22:$O$24,MATCH(Prioritization!N141,'Subdecision matrices'!$J$22:$J$24,0),MATCH($AL$6,'Subdecision matrices'!$K$21:$O$21,0)),0)</f>
        <v>0</v>
      </c>
      <c r="AM265" s="2">
        <f>_xlfn.IFERROR(INDEX('Subdecision matrices'!$K$22:$O$24,MATCH(Prioritization!N141,'Subdecision matrices'!$J$22:$J$24,0),MATCH($AM$6,'Subdecision matrices'!$K$21:$O$21,0)),0)</f>
        <v>0</v>
      </c>
      <c r="AN265" s="2">
        <f>_xlfn.IFERROR(INDEX('Subdecision matrices'!$K$22:$O$24,MATCH(Prioritization!N141,'Subdecision matrices'!$J$22:$J$24,0),MATCH($AN$6,'Subdecision matrices'!$K$21:$O$21,0)),0)</f>
        <v>0</v>
      </c>
      <c r="AO265" s="2">
        <f>_xlfn.IFERROR(INDEX('Subdecision matrices'!$K$22:$O$24,MATCH(Prioritization!N141,'Subdecision matrices'!$J$22:$J$24,0),MATCH($AO$6,'Subdecision matrices'!$K$21:$O$21,0)),0)</f>
        <v>0</v>
      </c>
      <c r="AP265" s="2">
        <f>_xlfn.IFERROR(INDEX('Subdecision matrices'!$K$27:$O$30,MATCH(Prioritization!O141,'Subdecision matrices'!$J$27:$J$30,0),MATCH('CalcEng 2'!$AP$6,'Subdecision matrices'!$K$27:$O$27,0)),0)</f>
        <v>0</v>
      </c>
      <c r="AQ265" s="2">
        <f>_xlfn.IFERROR(INDEX('Subdecision matrices'!$K$27:$O$30,MATCH(Prioritization!O141,'Subdecision matrices'!$J$27:$J$30,0),MATCH('CalcEng 2'!$AQ$6,'Subdecision matrices'!$K$27:$O$27,0)),0)</f>
        <v>0</v>
      </c>
      <c r="AR265" s="2">
        <f>_xlfn.IFERROR(INDEX('Subdecision matrices'!$K$27:$O$30,MATCH(Prioritization!O141,'Subdecision matrices'!$J$27:$J$30,0),MATCH('CalcEng 2'!$AR$6,'Subdecision matrices'!$K$27:$O$27,0)),0)</f>
        <v>0</v>
      </c>
      <c r="AS265" s="2">
        <f>_xlfn.IFERROR(INDEX('Subdecision matrices'!$K$27:$O$30,MATCH(Prioritization!O141,'Subdecision matrices'!$J$27:$J$30,0),MATCH('CalcEng 2'!$AS$6,'Subdecision matrices'!$K$27:$O$27,0)),0)</f>
        <v>0</v>
      </c>
      <c r="AT265" s="2">
        <f>_xlfn.IFERROR(INDEX('Subdecision matrices'!$K$27:$O$30,MATCH(Prioritization!O141,'Subdecision matrices'!$J$27:$J$30,0),MATCH('CalcEng 2'!$AT$6,'Subdecision matrices'!$K$27:$O$27,0)),0)</f>
        <v>0</v>
      </c>
      <c r="AU265" s="2">
        <f>_xlfn.IFERROR(INDEX('Subdecision matrices'!$K$34:$O$36,MATCH(Prioritization!P141,'Subdecision matrices'!$J$34:$J$36,0),MATCH('CalcEng 2'!$AU$6,'Subdecision matrices'!$K$33:$O$33,0)),0)</f>
        <v>0</v>
      </c>
      <c r="AV265" s="2">
        <f>_xlfn.IFERROR(INDEX('Subdecision matrices'!$K$34:$O$36,MATCH(Prioritization!P141,'Subdecision matrices'!$J$34:$J$36,0),MATCH('CalcEng 2'!$AV$6,'Subdecision matrices'!$K$33:$O$33,0)),0)</f>
        <v>0</v>
      </c>
      <c r="AW265" s="2">
        <f>_xlfn.IFERROR(INDEX('Subdecision matrices'!$K$34:$O$36,MATCH(Prioritization!P141,'Subdecision matrices'!$J$34:$J$36,0),MATCH('CalcEng 2'!$AW$6,'Subdecision matrices'!$K$33:$O$33,0)),0)</f>
        <v>0</v>
      </c>
      <c r="AX265" s="2">
        <f>_xlfn.IFERROR(INDEX('Subdecision matrices'!$K$34:$O$36,MATCH(Prioritization!P141,'Subdecision matrices'!$J$34:$J$36,0),MATCH('CalcEng 2'!$AX$6,'Subdecision matrices'!$K$33:$O$33,0)),0)</f>
        <v>0</v>
      </c>
      <c r="AY265" s="2">
        <f>_xlfn.IFERROR(INDEX('Subdecision matrices'!$K$34:$O$36,MATCH(Prioritization!P141,'Subdecision matrices'!$J$34:$J$36,0),MATCH('CalcEng 2'!$AY$6,'Subdecision matrices'!$K$33:$O$33,0)),0)</f>
        <v>0</v>
      </c>
      <c r="AZ265" s="2"/>
      <c r="BA265" s="2"/>
      <c r="BB265" s="110">
        <f>((B265*B266)+(G265*G266)+(L265*L266)+(Q265*Q266)+(V265*V266)+(AA265*AA266)+(AF266*AF265)+(AK265*AK266)+(AP265*AP266)+(AU265*AU266))*10</f>
        <v>0</v>
      </c>
      <c r="BC265" s="110">
        <f aca="true" t="shared" si="672" ref="BC265">((C265*C266)+(H265*H266)+(M265*M266)+(R265*R266)+(W265*W266)+(AB265*AB266)+(AG266*AG265)+(AL265*AL266)+(AQ265*AQ266)+(AV265*AV266))*10</f>
        <v>0</v>
      </c>
      <c r="BD265" s="110">
        <f aca="true" t="shared" si="673" ref="BD265">((D265*D266)+(I265*I266)+(N265*N266)+(S265*S266)+(X265*X266)+(AC265*AC266)+(AH266*AH265)+(AM265*AM266)+(AR265*AR266)+(AW265*AW266))*10</f>
        <v>0</v>
      </c>
      <c r="BE265" s="110">
        <f aca="true" t="shared" si="674" ref="BE265">((E265*E266)+(J265*J266)+(O265*O266)+(T265*T266)+(Y265*Y266)+(AD265*AD266)+(AI266*AI265)+(AN265*AN266)+(AS265*AS266)+(AX265*AX266))*10</f>
        <v>0</v>
      </c>
      <c r="BF265" s="110">
        <f aca="true" t="shared" si="675" ref="BF265">((F265*F266)+(K265*K266)+(P265*P266)+(U265*U266)+(Z265*Z266)+(AE265*AE266)+(AJ266*AJ265)+(AO265*AO266)+(AT265*AT266)+(AY265*AY266))*10</f>
        <v>0</v>
      </c>
    </row>
    <row r="266" spans="1:58" ht="15.75" thickBot="1">
      <c r="A266" s="94"/>
      <c r="B266" s="5">
        <f>'Subdecision matrices'!$S$12</f>
        <v>0.1</v>
      </c>
      <c r="C266" s="5">
        <f>'Subdecision matrices'!$S$13</f>
        <v>0.1</v>
      </c>
      <c r="D266" s="5">
        <f>'Subdecision matrices'!$S$14</f>
        <v>0.1</v>
      </c>
      <c r="E266" s="5">
        <f>'Subdecision matrices'!$S$15</f>
        <v>0.1</v>
      </c>
      <c r="F266" s="5">
        <f>'Subdecision matrices'!$S$16</f>
        <v>0.1</v>
      </c>
      <c r="G266" s="5">
        <f>'Subdecision matrices'!$T$12</f>
        <v>0.1</v>
      </c>
      <c r="H266" s="5">
        <f>'Subdecision matrices'!$T$13</f>
        <v>0.1</v>
      </c>
      <c r="I266" s="5">
        <f>'Subdecision matrices'!$T$14</f>
        <v>0.1</v>
      </c>
      <c r="J266" s="5">
        <f>'Subdecision matrices'!$T$15</f>
        <v>0.1</v>
      </c>
      <c r="K266" s="5">
        <f>'Subdecision matrices'!$T$16</f>
        <v>0.1</v>
      </c>
      <c r="L266" s="5">
        <f>'Subdecision matrices'!$U$12</f>
        <v>0.05</v>
      </c>
      <c r="M266" s="5">
        <f>'Subdecision matrices'!$U$13</f>
        <v>0.05</v>
      </c>
      <c r="N266" s="5">
        <f>'Subdecision matrices'!$U$14</f>
        <v>0.05</v>
      </c>
      <c r="O266" s="5">
        <f>'Subdecision matrices'!$U$15</f>
        <v>0.05</v>
      </c>
      <c r="P266" s="5">
        <f>'Subdecision matrices'!$U$16</f>
        <v>0.05</v>
      </c>
      <c r="Q266" s="5">
        <f>'Subdecision matrices'!$V$12</f>
        <v>0.1</v>
      </c>
      <c r="R266" s="5">
        <f>'Subdecision matrices'!$V$13</f>
        <v>0.1</v>
      </c>
      <c r="S266" s="5">
        <f>'Subdecision matrices'!$V$14</f>
        <v>0.1</v>
      </c>
      <c r="T266" s="5">
        <f>'Subdecision matrices'!$V$15</f>
        <v>0.1</v>
      </c>
      <c r="U266" s="5">
        <f>'Subdecision matrices'!$V$16</f>
        <v>0.1</v>
      </c>
      <c r="V266" s="5">
        <f>'Subdecision matrices'!$W$12</f>
        <v>0.1</v>
      </c>
      <c r="W266" s="5">
        <f>'Subdecision matrices'!$W$13</f>
        <v>0.1</v>
      </c>
      <c r="X266" s="5">
        <f>'Subdecision matrices'!$W$14</f>
        <v>0.1</v>
      </c>
      <c r="Y266" s="5">
        <f>'Subdecision matrices'!$W$15</f>
        <v>0.1</v>
      </c>
      <c r="Z266" s="5">
        <f>'Subdecision matrices'!$W$16</f>
        <v>0.1</v>
      </c>
      <c r="AA266" s="5">
        <f>'Subdecision matrices'!$X$12</f>
        <v>0.05</v>
      </c>
      <c r="AB266" s="5">
        <f>'Subdecision matrices'!$X$13</f>
        <v>0.1</v>
      </c>
      <c r="AC266" s="5">
        <f>'Subdecision matrices'!$X$14</f>
        <v>0.1</v>
      </c>
      <c r="AD266" s="5">
        <f>'Subdecision matrices'!$X$15</f>
        <v>0.1</v>
      </c>
      <c r="AE266" s="5">
        <f>'Subdecision matrices'!$X$16</f>
        <v>0.1</v>
      </c>
      <c r="AF266" s="5">
        <f>'Subdecision matrices'!$Y$12</f>
        <v>0.1</v>
      </c>
      <c r="AG266" s="5">
        <f>'Subdecision matrices'!$Y$13</f>
        <v>0.1</v>
      </c>
      <c r="AH266" s="5">
        <f>'Subdecision matrices'!$Y$14</f>
        <v>0.1</v>
      </c>
      <c r="AI266" s="5">
        <f>'Subdecision matrices'!$Y$15</f>
        <v>0.05</v>
      </c>
      <c r="AJ266" s="5">
        <f>'Subdecision matrices'!$Y$16</f>
        <v>0.05</v>
      </c>
      <c r="AK266" s="5">
        <f>'Subdecision matrices'!$Z$12</f>
        <v>0.15</v>
      </c>
      <c r="AL266" s="5">
        <f>'Subdecision matrices'!$Z$13</f>
        <v>0.15</v>
      </c>
      <c r="AM266" s="5">
        <f>'Subdecision matrices'!$Z$14</f>
        <v>0.15</v>
      </c>
      <c r="AN266" s="5">
        <f>'Subdecision matrices'!$Z$15</f>
        <v>0.15</v>
      </c>
      <c r="AO266" s="5">
        <f>'Subdecision matrices'!$Z$16</f>
        <v>0.15</v>
      </c>
      <c r="AP266" s="5">
        <f>'Subdecision matrices'!$AA$12</f>
        <v>0.1</v>
      </c>
      <c r="AQ266" s="5">
        <f>'Subdecision matrices'!$AA$13</f>
        <v>0.1</v>
      </c>
      <c r="AR266" s="5">
        <f>'Subdecision matrices'!$AA$14</f>
        <v>0.1</v>
      </c>
      <c r="AS266" s="5">
        <f>'Subdecision matrices'!$AA$15</f>
        <v>0.1</v>
      </c>
      <c r="AT266" s="5">
        <f>'Subdecision matrices'!$AA$16</f>
        <v>0.15</v>
      </c>
      <c r="AU266" s="5">
        <f>'Subdecision matrices'!$AB$12</f>
        <v>0.15</v>
      </c>
      <c r="AV266" s="5">
        <f>'Subdecision matrices'!$AB$13</f>
        <v>0.1</v>
      </c>
      <c r="AW266" s="5">
        <f>'Subdecision matrices'!$AB$14</f>
        <v>0.1</v>
      </c>
      <c r="AX266" s="5">
        <f>'Subdecision matrices'!$AB$15</f>
        <v>0.15</v>
      </c>
      <c r="AY266" s="5">
        <f>'Subdecision matrices'!$AB$16</f>
        <v>0.1</v>
      </c>
      <c r="AZ266" s="3">
        <f aca="true" t="shared" si="676" ref="AZ266">SUM(L266:AY266)</f>
        <v>4</v>
      </c>
      <c r="BA266" s="3"/>
      <c r="BB266" s="114"/>
      <c r="BC266" s="114"/>
      <c r="BD266" s="114"/>
      <c r="BE266" s="114"/>
      <c r="BF266" s="114"/>
    </row>
    <row r="267" spans="1:58" ht="15">
      <c r="A267" s="94">
        <v>131</v>
      </c>
      <c r="B267" s="30">
        <f>_xlfn.IFERROR(VLOOKUP(Prioritization!G142,'Subdecision matrices'!$B$7:$C$8,2,TRUE),0)</f>
        <v>0</v>
      </c>
      <c r="C267" s="30">
        <f>_xlfn.IFERROR(VLOOKUP(Prioritization!G142,'Subdecision matrices'!$B$7:$D$8,3,TRUE),0)</f>
        <v>0</v>
      </c>
      <c r="D267" s="30">
        <f>_xlfn.IFERROR(VLOOKUP(Prioritization!G142,'Subdecision matrices'!$B$7:$E$8,4,TRUE),0)</f>
        <v>0</v>
      </c>
      <c r="E267" s="30">
        <f>_xlfn.IFERROR(VLOOKUP(Prioritization!G142,'Subdecision matrices'!$B$7:$F$8,5,TRUE),0)</f>
        <v>0</v>
      </c>
      <c r="F267" s="30">
        <f>_xlfn.IFERROR(VLOOKUP(Prioritization!G142,'Subdecision matrices'!$B$7:$G$8,6,TRUE),0)</f>
        <v>0</v>
      </c>
      <c r="G267" s="30">
        <f>VLOOKUP(Prioritization!H142,'Subdecision matrices'!$B$12:$C$19,2,TRUE)</f>
        <v>0</v>
      </c>
      <c r="H267" s="30">
        <f>VLOOKUP(Prioritization!H142,'Subdecision matrices'!$B$12:$D$19,3,TRUE)</f>
        <v>0</v>
      </c>
      <c r="I267" s="30">
        <f>VLOOKUP(Prioritization!H142,'Subdecision matrices'!$B$12:$E$19,4,TRUE)</f>
        <v>0</v>
      </c>
      <c r="J267" s="30">
        <f>VLOOKUP(Prioritization!H142,'Subdecision matrices'!$B$12:$F$19,5,TRUE)</f>
        <v>0</v>
      </c>
      <c r="K267" s="30">
        <f>VLOOKUP(Prioritization!H142,'Subdecision matrices'!$B$12:$G$19,6,TRUE)</f>
        <v>0</v>
      </c>
      <c r="L267" s="2">
        <f>_xlfn.IFERROR(INDEX('Subdecision matrices'!$C$23:$G$27,MATCH(Prioritization!I142,'Subdecision matrices'!$B$23:$B$27,0),MATCH('CalcEng 2'!$L$6,'Subdecision matrices'!$C$22:$G$22,0)),0)</f>
        <v>0</v>
      </c>
      <c r="M267" s="2">
        <f>_xlfn.IFERROR(INDEX('Subdecision matrices'!$C$23:$G$27,MATCH(Prioritization!I142,'Subdecision matrices'!$B$23:$B$27,0),MATCH('CalcEng 2'!$M$6,'Subdecision matrices'!$C$30:$G$30,0)),0)</f>
        <v>0</v>
      </c>
      <c r="N267" s="2">
        <f>_xlfn.IFERROR(INDEX('Subdecision matrices'!$C$23:$G$27,MATCH(Prioritization!I142,'Subdecision matrices'!$B$23:$B$27,0),MATCH('CalcEng 2'!$N$6,'Subdecision matrices'!$C$22:$G$22,0)),0)</f>
        <v>0</v>
      </c>
      <c r="O267" s="2">
        <f>_xlfn.IFERROR(INDEX('Subdecision matrices'!$C$23:$G$27,MATCH(Prioritization!I142,'Subdecision matrices'!$B$23:$B$27,0),MATCH('CalcEng 2'!$O$6,'Subdecision matrices'!$C$22:$G$22,0)),0)</f>
        <v>0</v>
      </c>
      <c r="P267" s="2">
        <f>_xlfn.IFERROR(INDEX('Subdecision matrices'!$C$23:$G$27,MATCH(Prioritization!I142,'Subdecision matrices'!$B$23:$B$27,0),MATCH('CalcEng 2'!$P$6,'Subdecision matrices'!$C$22:$G$22,0)),0)</f>
        <v>0</v>
      </c>
      <c r="Q267" s="2">
        <f>_xlfn.IFERROR(INDEX('Subdecision matrices'!$C$31:$G$33,MATCH(Prioritization!J142,'Subdecision matrices'!$B$31:$B$33,0),MATCH('CalcEng 2'!$Q$6,'Subdecision matrices'!$C$30:$G$30,0)),0)</f>
        <v>0</v>
      </c>
      <c r="R267" s="2">
        <f>_xlfn.IFERROR(INDEX('Subdecision matrices'!$C$31:$G$33,MATCH(Prioritization!J142,'Subdecision matrices'!$B$31:$B$33,0),MATCH('CalcEng 2'!$R$6,'Subdecision matrices'!$C$30:$G$30,0)),0)</f>
        <v>0</v>
      </c>
      <c r="S267" s="2">
        <f>_xlfn.IFERROR(INDEX('Subdecision matrices'!$C$31:$G$33,MATCH(Prioritization!J142,'Subdecision matrices'!$B$31:$B$33,0),MATCH('CalcEng 2'!$S$6,'Subdecision matrices'!$C$30:$G$30,0)),0)</f>
        <v>0</v>
      </c>
      <c r="T267" s="2">
        <f>_xlfn.IFERROR(INDEX('Subdecision matrices'!$C$31:$G$33,MATCH(Prioritization!J142,'Subdecision matrices'!$B$31:$B$33,0),MATCH('CalcEng 2'!$T$6,'Subdecision matrices'!$C$30:$G$30,0)),0)</f>
        <v>0</v>
      </c>
      <c r="U267" s="2">
        <f>_xlfn.IFERROR(INDEX('Subdecision matrices'!$C$31:$G$33,MATCH(Prioritization!J142,'Subdecision matrices'!$B$31:$B$33,0),MATCH('CalcEng 2'!$U$6,'Subdecision matrices'!$C$30:$G$30,0)),0)</f>
        <v>0</v>
      </c>
      <c r="V267" s="2">
        <f>_xlfn.IFERROR(VLOOKUP(Prioritization!K142,'Subdecision matrices'!$A$37:$C$41,3,TRUE),0)</f>
        <v>0</v>
      </c>
      <c r="W267" s="2">
        <f>_xlfn.IFERROR(VLOOKUP(Prioritization!K142,'Subdecision matrices'!$A$37:$D$41,4),0)</f>
        <v>0</v>
      </c>
      <c r="X267" s="2">
        <f>_xlfn.IFERROR(VLOOKUP(Prioritization!K142,'Subdecision matrices'!$A$37:$E$41,5),0)</f>
        <v>0</v>
      </c>
      <c r="Y267" s="2">
        <f>_xlfn.IFERROR(VLOOKUP(Prioritization!K142,'Subdecision matrices'!$A$37:$F$41,6),0)</f>
        <v>0</v>
      </c>
      <c r="Z267" s="2">
        <f>_xlfn.IFERROR(VLOOKUP(Prioritization!K142,'Subdecision matrices'!$A$37:$G$41,7),0)</f>
        <v>0</v>
      </c>
      <c r="AA267" s="2">
        <f>_xlfn.IFERROR(INDEX('Subdecision matrices'!$K$8:$O$11,MATCH(Prioritization!L142,'Subdecision matrices'!$J$8:$J$11,0),MATCH('CalcEng 2'!$AA$6,'Subdecision matrices'!$K$7:$O$7,0)),0)</f>
        <v>0</v>
      </c>
      <c r="AB267" s="2">
        <f>_xlfn.IFERROR(INDEX('Subdecision matrices'!$K$8:$O$11,MATCH(Prioritization!L142,'Subdecision matrices'!$J$8:$J$11,0),MATCH('CalcEng 2'!$AB$6,'Subdecision matrices'!$K$7:$O$7,0)),0)</f>
        <v>0</v>
      </c>
      <c r="AC267" s="2">
        <f>_xlfn.IFERROR(INDEX('Subdecision matrices'!$K$8:$O$11,MATCH(Prioritization!L142,'Subdecision matrices'!$J$8:$J$11,0),MATCH('CalcEng 2'!$AC$6,'Subdecision matrices'!$K$7:$O$7,0)),0)</f>
        <v>0</v>
      </c>
      <c r="AD267" s="2">
        <f>_xlfn.IFERROR(INDEX('Subdecision matrices'!$K$8:$O$11,MATCH(Prioritization!L142,'Subdecision matrices'!$J$8:$J$11,0),MATCH('CalcEng 2'!$AD$6,'Subdecision matrices'!$K$7:$O$7,0)),0)</f>
        <v>0</v>
      </c>
      <c r="AE267" s="2">
        <f>_xlfn.IFERROR(INDEX('Subdecision matrices'!$K$8:$O$11,MATCH(Prioritization!L142,'Subdecision matrices'!$J$8:$J$11,0),MATCH('CalcEng 2'!$AE$6,'Subdecision matrices'!$K$7:$O$7,0)),0)</f>
        <v>0</v>
      </c>
      <c r="AF267" s="2">
        <f>_xlfn.IFERROR(VLOOKUP(Prioritization!M142,'Subdecision matrices'!$I$15:$K$17,3,TRUE),0)</f>
        <v>0</v>
      </c>
      <c r="AG267" s="2">
        <f>_xlfn.IFERROR(VLOOKUP(Prioritization!M142,'Subdecision matrices'!$I$15:$L$17,4,TRUE),0)</f>
        <v>0</v>
      </c>
      <c r="AH267" s="2">
        <f>_xlfn.IFERROR(VLOOKUP(Prioritization!M142,'Subdecision matrices'!$I$15:$M$17,5,TRUE),0)</f>
        <v>0</v>
      </c>
      <c r="AI267" s="2">
        <f>_xlfn.IFERROR(VLOOKUP(Prioritization!M142,'Subdecision matrices'!$I$15:$N$17,6,TRUE),0)</f>
        <v>0</v>
      </c>
      <c r="AJ267" s="2">
        <f>_xlfn.IFERROR(VLOOKUP(Prioritization!M142,'Subdecision matrices'!$I$15:$O$17,7,TRUE),0)</f>
        <v>0</v>
      </c>
      <c r="AK267" s="2">
        <f>_xlfn.IFERROR(INDEX('Subdecision matrices'!$K$22:$O$24,MATCH(Prioritization!N142,'Subdecision matrices'!$J$22:$J$24,0),MATCH($AK$6,'Subdecision matrices'!$K$21:$O$21,0)),0)</f>
        <v>0</v>
      </c>
      <c r="AL267" s="2">
        <f>_xlfn.IFERROR(INDEX('Subdecision matrices'!$K$22:$O$24,MATCH(Prioritization!N142,'Subdecision matrices'!$J$22:$J$24,0),MATCH($AL$6,'Subdecision matrices'!$K$21:$O$21,0)),0)</f>
        <v>0</v>
      </c>
      <c r="AM267" s="2">
        <f>_xlfn.IFERROR(INDEX('Subdecision matrices'!$K$22:$O$24,MATCH(Prioritization!N142,'Subdecision matrices'!$J$22:$J$24,0),MATCH($AM$6,'Subdecision matrices'!$K$21:$O$21,0)),0)</f>
        <v>0</v>
      </c>
      <c r="AN267" s="2">
        <f>_xlfn.IFERROR(INDEX('Subdecision matrices'!$K$22:$O$24,MATCH(Prioritization!N142,'Subdecision matrices'!$J$22:$J$24,0),MATCH($AN$6,'Subdecision matrices'!$K$21:$O$21,0)),0)</f>
        <v>0</v>
      </c>
      <c r="AO267" s="2">
        <f>_xlfn.IFERROR(INDEX('Subdecision matrices'!$K$22:$O$24,MATCH(Prioritization!N142,'Subdecision matrices'!$J$22:$J$24,0),MATCH($AO$6,'Subdecision matrices'!$K$21:$O$21,0)),0)</f>
        <v>0</v>
      </c>
      <c r="AP267" s="2">
        <f>_xlfn.IFERROR(INDEX('Subdecision matrices'!$K$27:$O$30,MATCH(Prioritization!O142,'Subdecision matrices'!$J$27:$J$30,0),MATCH('CalcEng 2'!$AP$6,'Subdecision matrices'!$K$27:$O$27,0)),0)</f>
        <v>0</v>
      </c>
      <c r="AQ267" s="2">
        <f>_xlfn.IFERROR(INDEX('Subdecision matrices'!$K$27:$O$30,MATCH(Prioritization!O142,'Subdecision matrices'!$J$27:$J$30,0),MATCH('CalcEng 2'!$AQ$6,'Subdecision matrices'!$K$27:$O$27,0)),0)</f>
        <v>0</v>
      </c>
      <c r="AR267" s="2">
        <f>_xlfn.IFERROR(INDEX('Subdecision matrices'!$K$27:$O$30,MATCH(Prioritization!O142,'Subdecision matrices'!$J$27:$J$30,0),MATCH('CalcEng 2'!$AR$6,'Subdecision matrices'!$K$27:$O$27,0)),0)</f>
        <v>0</v>
      </c>
      <c r="AS267" s="2">
        <f>_xlfn.IFERROR(INDEX('Subdecision matrices'!$K$27:$O$30,MATCH(Prioritization!O142,'Subdecision matrices'!$J$27:$J$30,0),MATCH('CalcEng 2'!$AS$6,'Subdecision matrices'!$K$27:$O$27,0)),0)</f>
        <v>0</v>
      </c>
      <c r="AT267" s="2">
        <f>_xlfn.IFERROR(INDEX('Subdecision matrices'!$K$27:$O$30,MATCH(Prioritization!O142,'Subdecision matrices'!$J$27:$J$30,0),MATCH('CalcEng 2'!$AT$6,'Subdecision matrices'!$K$27:$O$27,0)),0)</f>
        <v>0</v>
      </c>
      <c r="AU267" s="2">
        <f>_xlfn.IFERROR(INDEX('Subdecision matrices'!$K$34:$O$36,MATCH(Prioritization!P142,'Subdecision matrices'!$J$34:$J$36,0),MATCH('CalcEng 2'!$AU$6,'Subdecision matrices'!$K$33:$O$33,0)),0)</f>
        <v>0</v>
      </c>
      <c r="AV267" s="2">
        <f>_xlfn.IFERROR(INDEX('Subdecision matrices'!$K$34:$O$36,MATCH(Prioritization!P142,'Subdecision matrices'!$J$34:$J$36,0),MATCH('CalcEng 2'!$AV$6,'Subdecision matrices'!$K$33:$O$33,0)),0)</f>
        <v>0</v>
      </c>
      <c r="AW267" s="2">
        <f>_xlfn.IFERROR(INDEX('Subdecision matrices'!$K$34:$O$36,MATCH(Prioritization!P142,'Subdecision matrices'!$J$34:$J$36,0),MATCH('CalcEng 2'!$AW$6,'Subdecision matrices'!$K$33:$O$33,0)),0)</f>
        <v>0</v>
      </c>
      <c r="AX267" s="2">
        <f>_xlfn.IFERROR(INDEX('Subdecision matrices'!$K$34:$O$36,MATCH(Prioritization!P142,'Subdecision matrices'!$J$34:$J$36,0),MATCH('CalcEng 2'!$AX$6,'Subdecision matrices'!$K$33:$O$33,0)),0)</f>
        <v>0</v>
      </c>
      <c r="AY267" s="2">
        <f>_xlfn.IFERROR(INDEX('Subdecision matrices'!$K$34:$O$36,MATCH(Prioritization!P142,'Subdecision matrices'!$J$34:$J$36,0),MATCH('CalcEng 2'!$AY$6,'Subdecision matrices'!$K$33:$O$33,0)),0)</f>
        <v>0</v>
      </c>
      <c r="AZ267" s="2"/>
      <c r="BA267" s="2"/>
      <c r="BB267" s="110">
        <f>((B267*B268)+(G267*G268)+(L267*L268)+(Q267*Q268)+(V267*V268)+(AA267*AA268)+(AF268*AF267)+(AK267*AK268)+(AP267*AP268)+(AU267*AU268))*10</f>
        <v>0</v>
      </c>
      <c r="BC267" s="110">
        <f aca="true" t="shared" si="677" ref="BC267">((C267*C268)+(H267*H268)+(M267*M268)+(R267*R268)+(W267*W268)+(AB267*AB268)+(AG268*AG267)+(AL267*AL268)+(AQ267*AQ268)+(AV267*AV268))*10</f>
        <v>0</v>
      </c>
      <c r="BD267" s="110">
        <f aca="true" t="shared" si="678" ref="BD267">((D267*D268)+(I267*I268)+(N267*N268)+(S267*S268)+(X267*X268)+(AC267*AC268)+(AH268*AH267)+(AM267*AM268)+(AR267*AR268)+(AW267*AW268))*10</f>
        <v>0</v>
      </c>
      <c r="BE267" s="110">
        <f aca="true" t="shared" si="679" ref="BE267">((E267*E268)+(J267*J268)+(O267*O268)+(T267*T268)+(Y267*Y268)+(AD267*AD268)+(AI268*AI267)+(AN267*AN268)+(AS267*AS268)+(AX267*AX268))*10</f>
        <v>0</v>
      </c>
      <c r="BF267" s="110">
        <f aca="true" t="shared" si="680" ref="BF267">((F267*F268)+(K267*K268)+(P267*P268)+(U267*U268)+(Z267*Z268)+(AE267*AE268)+(AJ268*AJ267)+(AO267*AO268)+(AT267*AT268)+(AY267*AY268))*10</f>
        <v>0</v>
      </c>
    </row>
    <row r="268" spans="1:58" ht="15.75" thickBot="1">
      <c r="A268" s="94"/>
      <c r="B268" s="5">
        <f>'Subdecision matrices'!$S$12</f>
        <v>0.1</v>
      </c>
      <c r="C268" s="5">
        <f>'Subdecision matrices'!$S$13</f>
        <v>0.1</v>
      </c>
      <c r="D268" s="5">
        <f>'Subdecision matrices'!$S$14</f>
        <v>0.1</v>
      </c>
      <c r="E268" s="5">
        <f>'Subdecision matrices'!$S$15</f>
        <v>0.1</v>
      </c>
      <c r="F268" s="5">
        <f>'Subdecision matrices'!$S$16</f>
        <v>0.1</v>
      </c>
      <c r="G268" s="5">
        <f>'Subdecision matrices'!$T$12</f>
        <v>0.1</v>
      </c>
      <c r="H268" s="5">
        <f>'Subdecision matrices'!$T$13</f>
        <v>0.1</v>
      </c>
      <c r="I268" s="5">
        <f>'Subdecision matrices'!$T$14</f>
        <v>0.1</v>
      </c>
      <c r="J268" s="5">
        <f>'Subdecision matrices'!$T$15</f>
        <v>0.1</v>
      </c>
      <c r="K268" s="5">
        <f>'Subdecision matrices'!$T$16</f>
        <v>0.1</v>
      </c>
      <c r="L268" s="5">
        <f>'Subdecision matrices'!$U$12</f>
        <v>0.05</v>
      </c>
      <c r="M268" s="5">
        <f>'Subdecision matrices'!$U$13</f>
        <v>0.05</v>
      </c>
      <c r="N268" s="5">
        <f>'Subdecision matrices'!$U$14</f>
        <v>0.05</v>
      </c>
      <c r="O268" s="5">
        <f>'Subdecision matrices'!$U$15</f>
        <v>0.05</v>
      </c>
      <c r="P268" s="5">
        <f>'Subdecision matrices'!$U$16</f>
        <v>0.05</v>
      </c>
      <c r="Q268" s="5">
        <f>'Subdecision matrices'!$V$12</f>
        <v>0.1</v>
      </c>
      <c r="R268" s="5">
        <f>'Subdecision matrices'!$V$13</f>
        <v>0.1</v>
      </c>
      <c r="S268" s="5">
        <f>'Subdecision matrices'!$V$14</f>
        <v>0.1</v>
      </c>
      <c r="T268" s="5">
        <f>'Subdecision matrices'!$V$15</f>
        <v>0.1</v>
      </c>
      <c r="U268" s="5">
        <f>'Subdecision matrices'!$V$16</f>
        <v>0.1</v>
      </c>
      <c r="V268" s="5">
        <f>'Subdecision matrices'!$W$12</f>
        <v>0.1</v>
      </c>
      <c r="W268" s="5">
        <f>'Subdecision matrices'!$W$13</f>
        <v>0.1</v>
      </c>
      <c r="X268" s="5">
        <f>'Subdecision matrices'!$W$14</f>
        <v>0.1</v>
      </c>
      <c r="Y268" s="5">
        <f>'Subdecision matrices'!$W$15</f>
        <v>0.1</v>
      </c>
      <c r="Z268" s="5">
        <f>'Subdecision matrices'!$W$16</f>
        <v>0.1</v>
      </c>
      <c r="AA268" s="5">
        <f>'Subdecision matrices'!$X$12</f>
        <v>0.05</v>
      </c>
      <c r="AB268" s="5">
        <f>'Subdecision matrices'!$X$13</f>
        <v>0.1</v>
      </c>
      <c r="AC268" s="5">
        <f>'Subdecision matrices'!$X$14</f>
        <v>0.1</v>
      </c>
      <c r="AD268" s="5">
        <f>'Subdecision matrices'!$X$15</f>
        <v>0.1</v>
      </c>
      <c r="AE268" s="5">
        <f>'Subdecision matrices'!$X$16</f>
        <v>0.1</v>
      </c>
      <c r="AF268" s="5">
        <f>'Subdecision matrices'!$Y$12</f>
        <v>0.1</v>
      </c>
      <c r="AG268" s="5">
        <f>'Subdecision matrices'!$Y$13</f>
        <v>0.1</v>
      </c>
      <c r="AH268" s="5">
        <f>'Subdecision matrices'!$Y$14</f>
        <v>0.1</v>
      </c>
      <c r="AI268" s="5">
        <f>'Subdecision matrices'!$Y$15</f>
        <v>0.05</v>
      </c>
      <c r="AJ268" s="5">
        <f>'Subdecision matrices'!$Y$16</f>
        <v>0.05</v>
      </c>
      <c r="AK268" s="5">
        <f>'Subdecision matrices'!$Z$12</f>
        <v>0.15</v>
      </c>
      <c r="AL268" s="5">
        <f>'Subdecision matrices'!$Z$13</f>
        <v>0.15</v>
      </c>
      <c r="AM268" s="5">
        <f>'Subdecision matrices'!$Z$14</f>
        <v>0.15</v>
      </c>
      <c r="AN268" s="5">
        <f>'Subdecision matrices'!$Z$15</f>
        <v>0.15</v>
      </c>
      <c r="AO268" s="5">
        <f>'Subdecision matrices'!$Z$16</f>
        <v>0.15</v>
      </c>
      <c r="AP268" s="5">
        <f>'Subdecision matrices'!$AA$12</f>
        <v>0.1</v>
      </c>
      <c r="AQ268" s="5">
        <f>'Subdecision matrices'!$AA$13</f>
        <v>0.1</v>
      </c>
      <c r="AR268" s="5">
        <f>'Subdecision matrices'!$AA$14</f>
        <v>0.1</v>
      </c>
      <c r="AS268" s="5">
        <f>'Subdecision matrices'!$AA$15</f>
        <v>0.1</v>
      </c>
      <c r="AT268" s="5">
        <f>'Subdecision matrices'!$AA$16</f>
        <v>0.15</v>
      </c>
      <c r="AU268" s="5">
        <f>'Subdecision matrices'!$AB$12</f>
        <v>0.15</v>
      </c>
      <c r="AV268" s="5">
        <f>'Subdecision matrices'!$AB$13</f>
        <v>0.1</v>
      </c>
      <c r="AW268" s="5">
        <f>'Subdecision matrices'!$AB$14</f>
        <v>0.1</v>
      </c>
      <c r="AX268" s="5">
        <f>'Subdecision matrices'!$AB$15</f>
        <v>0.15</v>
      </c>
      <c r="AY268" s="5">
        <f>'Subdecision matrices'!$AB$16</f>
        <v>0.1</v>
      </c>
      <c r="AZ268" s="3">
        <f aca="true" t="shared" si="681" ref="AZ268">SUM(L268:AY268)</f>
        <v>4</v>
      </c>
      <c r="BA268" s="3"/>
      <c r="BB268" s="114"/>
      <c r="BC268" s="114"/>
      <c r="BD268" s="114"/>
      <c r="BE268" s="114"/>
      <c r="BF268" s="114"/>
    </row>
    <row r="269" spans="1:58" ht="15">
      <c r="A269" s="94">
        <v>132</v>
      </c>
      <c r="B269" s="30">
        <f>_xlfn.IFERROR(VLOOKUP(Prioritization!G143,'Subdecision matrices'!$B$7:$C$8,2,TRUE),0)</f>
        <v>0</v>
      </c>
      <c r="C269" s="30">
        <f>_xlfn.IFERROR(VLOOKUP(Prioritization!G143,'Subdecision matrices'!$B$7:$D$8,3,TRUE),0)</f>
        <v>0</v>
      </c>
      <c r="D269" s="30">
        <f>_xlfn.IFERROR(VLOOKUP(Prioritization!G143,'Subdecision matrices'!$B$7:$E$8,4,TRUE),0)</f>
        <v>0</v>
      </c>
      <c r="E269" s="30">
        <f>_xlfn.IFERROR(VLOOKUP(Prioritization!G143,'Subdecision matrices'!$B$7:$F$8,5,TRUE),0)</f>
        <v>0</v>
      </c>
      <c r="F269" s="30">
        <f>_xlfn.IFERROR(VLOOKUP(Prioritization!G143,'Subdecision matrices'!$B$7:$G$8,6,TRUE),0)</f>
        <v>0</v>
      </c>
      <c r="G269" s="30">
        <f>VLOOKUP(Prioritization!H143,'Subdecision matrices'!$B$12:$C$19,2,TRUE)</f>
        <v>0</v>
      </c>
      <c r="H269" s="30">
        <f>VLOOKUP(Prioritization!H143,'Subdecision matrices'!$B$12:$D$19,3,TRUE)</f>
        <v>0</v>
      </c>
      <c r="I269" s="30">
        <f>VLOOKUP(Prioritization!H143,'Subdecision matrices'!$B$12:$E$19,4,TRUE)</f>
        <v>0</v>
      </c>
      <c r="J269" s="30">
        <f>VLOOKUP(Prioritization!H143,'Subdecision matrices'!$B$12:$F$19,5,TRUE)</f>
        <v>0</v>
      </c>
      <c r="K269" s="30">
        <f>VLOOKUP(Prioritization!H143,'Subdecision matrices'!$B$12:$G$19,6,TRUE)</f>
        <v>0</v>
      </c>
      <c r="L269" s="2">
        <f>_xlfn.IFERROR(INDEX('Subdecision matrices'!$C$23:$G$27,MATCH(Prioritization!I143,'Subdecision matrices'!$B$23:$B$27,0),MATCH('CalcEng 2'!$L$6,'Subdecision matrices'!$C$22:$G$22,0)),0)</f>
        <v>0</v>
      </c>
      <c r="M269" s="2">
        <f>_xlfn.IFERROR(INDEX('Subdecision matrices'!$C$23:$G$27,MATCH(Prioritization!I143,'Subdecision matrices'!$B$23:$B$27,0),MATCH('CalcEng 2'!$M$6,'Subdecision matrices'!$C$30:$G$30,0)),0)</f>
        <v>0</v>
      </c>
      <c r="N269" s="2">
        <f>_xlfn.IFERROR(INDEX('Subdecision matrices'!$C$23:$G$27,MATCH(Prioritization!I143,'Subdecision matrices'!$B$23:$B$27,0),MATCH('CalcEng 2'!$N$6,'Subdecision matrices'!$C$22:$G$22,0)),0)</f>
        <v>0</v>
      </c>
      <c r="O269" s="2">
        <f>_xlfn.IFERROR(INDEX('Subdecision matrices'!$C$23:$G$27,MATCH(Prioritization!I143,'Subdecision matrices'!$B$23:$B$27,0),MATCH('CalcEng 2'!$O$6,'Subdecision matrices'!$C$22:$G$22,0)),0)</f>
        <v>0</v>
      </c>
      <c r="P269" s="2">
        <f>_xlfn.IFERROR(INDEX('Subdecision matrices'!$C$23:$G$27,MATCH(Prioritization!I143,'Subdecision matrices'!$B$23:$B$27,0),MATCH('CalcEng 2'!$P$6,'Subdecision matrices'!$C$22:$G$22,0)),0)</f>
        <v>0</v>
      </c>
      <c r="Q269" s="2">
        <f>_xlfn.IFERROR(INDEX('Subdecision matrices'!$C$31:$G$33,MATCH(Prioritization!J143,'Subdecision matrices'!$B$31:$B$33,0),MATCH('CalcEng 2'!$Q$6,'Subdecision matrices'!$C$30:$G$30,0)),0)</f>
        <v>0</v>
      </c>
      <c r="R269" s="2">
        <f>_xlfn.IFERROR(INDEX('Subdecision matrices'!$C$31:$G$33,MATCH(Prioritization!J143,'Subdecision matrices'!$B$31:$B$33,0),MATCH('CalcEng 2'!$R$6,'Subdecision matrices'!$C$30:$G$30,0)),0)</f>
        <v>0</v>
      </c>
      <c r="S269" s="2">
        <f>_xlfn.IFERROR(INDEX('Subdecision matrices'!$C$31:$G$33,MATCH(Prioritization!J143,'Subdecision matrices'!$B$31:$B$33,0),MATCH('CalcEng 2'!$S$6,'Subdecision matrices'!$C$30:$G$30,0)),0)</f>
        <v>0</v>
      </c>
      <c r="T269" s="2">
        <f>_xlfn.IFERROR(INDEX('Subdecision matrices'!$C$31:$G$33,MATCH(Prioritization!J143,'Subdecision matrices'!$B$31:$B$33,0),MATCH('CalcEng 2'!$T$6,'Subdecision matrices'!$C$30:$G$30,0)),0)</f>
        <v>0</v>
      </c>
      <c r="U269" s="2">
        <f>_xlfn.IFERROR(INDEX('Subdecision matrices'!$C$31:$G$33,MATCH(Prioritization!J143,'Subdecision matrices'!$B$31:$B$33,0),MATCH('CalcEng 2'!$U$6,'Subdecision matrices'!$C$30:$G$30,0)),0)</f>
        <v>0</v>
      </c>
      <c r="V269" s="2">
        <f>_xlfn.IFERROR(VLOOKUP(Prioritization!K143,'Subdecision matrices'!$A$37:$C$41,3,TRUE),0)</f>
        <v>0</v>
      </c>
      <c r="W269" s="2">
        <f>_xlfn.IFERROR(VLOOKUP(Prioritization!K143,'Subdecision matrices'!$A$37:$D$41,4),0)</f>
        <v>0</v>
      </c>
      <c r="X269" s="2">
        <f>_xlfn.IFERROR(VLOOKUP(Prioritization!K143,'Subdecision matrices'!$A$37:$E$41,5),0)</f>
        <v>0</v>
      </c>
      <c r="Y269" s="2">
        <f>_xlfn.IFERROR(VLOOKUP(Prioritization!K143,'Subdecision matrices'!$A$37:$F$41,6),0)</f>
        <v>0</v>
      </c>
      <c r="Z269" s="2">
        <f>_xlfn.IFERROR(VLOOKUP(Prioritization!K143,'Subdecision matrices'!$A$37:$G$41,7),0)</f>
        <v>0</v>
      </c>
      <c r="AA269" s="2">
        <f>_xlfn.IFERROR(INDEX('Subdecision matrices'!$K$8:$O$11,MATCH(Prioritization!L143,'Subdecision matrices'!$J$8:$J$11,0),MATCH('CalcEng 2'!$AA$6,'Subdecision matrices'!$K$7:$O$7,0)),0)</f>
        <v>0</v>
      </c>
      <c r="AB269" s="2">
        <f>_xlfn.IFERROR(INDEX('Subdecision matrices'!$K$8:$O$11,MATCH(Prioritization!L143,'Subdecision matrices'!$J$8:$J$11,0),MATCH('CalcEng 2'!$AB$6,'Subdecision matrices'!$K$7:$O$7,0)),0)</f>
        <v>0</v>
      </c>
      <c r="AC269" s="2">
        <f>_xlfn.IFERROR(INDEX('Subdecision matrices'!$K$8:$O$11,MATCH(Prioritization!L143,'Subdecision matrices'!$J$8:$J$11,0),MATCH('CalcEng 2'!$AC$6,'Subdecision matrices'!$K$7:$O$7,0)),0)</f>
        <v>0</v>
      </c>
      <c r="AD269" s="2">
        <f>_xlfn.IFERROR(INDEX('Subdecision matrices'!$K$8:$O$11,MATCH(Prioritization!L143,'Subdecision matrices'!$J$8:$J$11,0),MATCH('CalcEng 2'!$AD$6,'Subdecision matrices'!$K$7:$O$7,0)),0)</f>
        <v>0</v>
      </c>
      <c r="AE269" s="2">
        <f>_xlfn.IFERROR(INDEX('Subdecision matrices'!$K$8:$O$11,MATCH(Prioritization!L143,'Subdecision matrices'!$J$8:$J$11,0),MATCH('CalcEng 2'!$AE$6,'Subdecision matrices'!$K$7:$O$7,0)),0)</f>
        <v>0</v>
      </c>
      <c r="AF269" s="2">
        <f>_xlfn.IFERROR(VLOOKUP(Prioritization!M143,'Subdecision matrices'!$I$15:$K$17,3,TRUE),0)</f>
        <v>0</v>
      </c>
      <c r="AG269" s="2">
        <f>_xlfn.IFERROR(VLOOKUP(Prioritization!M143,'Subdecision matrices'!$I$15:$L$17,4,TRUE),0)</f>
        <v>0</v>
      </c>
      <c r="AH269" s="2">
        <f>_xlfn.IFERROR(VLOOKUP(Prioritization!M143,'Subdecision matrices'!$I$15:$M$17,5,TRUE),0)</f>
        <v>0</v>
      </c>
      <c r="AI269" s="2">
        <f>_xlfn.IFERROR(VLOOKUP(Prioritization!M143,'Subdecision matrices'!$I$15:$N$17,6,TRUE),0)</f>
        <v>0</v>
      </c>
      <c r="AJ269" s="2">
        <f>_xlfn.IFERROR(VLOOKUP(Prioritization!M143,'Subdecision matrices'!$I$15:$O$17,7,TRUE),0)</f>
        <v>0</v>
      </c>
      <c r="AK269" s="2">
        <f>_xlfn.IFERROR(INDEX('Subdecision matrices'!$K$22:$O$24,MATCH(Prioritization!N143,'Subdecision matrices'!$J$22:$J$24,0),MATCH($AK$6,'Subdecision matrices'!$K$21:$O$21,0)),0)</f>
        <v>0</v>
      </c>
      <c r="AL269" s="2">
        <f>_xlfn.IFERROR(INDEX('Subdecision matrices'!$K$22:$O$24,MATCH(Prioritization!N143,'Subdecision matrices'!$J$22:$J$24,0),MATCH($AL$6,'Subdecision matrices'!$K$21:$O$21,0)),0)</f>
        <v>0</v>
      </c>
      <c r="AM269" s="2">
        <f>_xlfn.IFERROR(INDEX('Subdecision matrices'!$K$22:$O$24,MATCH(Prioritization!N143,'Subdecision matrices'!$J$22:$J$24,0),MATCH($AM$6,'Subdecision matrices'!$K$21:$O$21,0)),0)</f>
        <v>0</v>
      </c>
      <c r="AN269" s="2">
        <f>_xlfn.IFERROR(INDEX('Subdecision matrices'!$K$22:$O$24,MATCH(Prioritization!N143,'Subdecision matrices'!$J$22:$J$24,0),MATCH($AN$6,'Subdecision matrices'!$K$21:$O$21,0)),0)</f>
        <v>0</v>
      </c>
      <c r="AO269" s="2">
        <f>_xlfn.IFERROR(INDEX('Subdecision matrices'!$K$22:$O$24,MATCH(Prioritization!N143,'Subdecision matrices'!$J$22:$J$24,0),MATCH($AO$6,'Subdecision matrices'!$K$21:$O$21,0)),0)</f>
        <v>0</v>
      </c>
      <c r="AP269" s="2">
        <f>_xlfn.IFERROR(INDEX('Subdecision matrices'!$K$27:$O$30,MATCH(Prioritization!O143,'Subdecision matrices'!$J$27:$J$30,0),MATCH('CalcEng 2'!$AP$6,'Subdecision matrices'!$K$27:$O$27,0)),0)</f>
        <v>0</v>
      </c>
      <c r="AQ269" s="2">
        <f>_xlfn.IFERROR(INDEX('Subdecision matrices'!$K$27:$O$30,MATCH(Prioritization!O143,'Subdecision matrices'!$J$27:$J$30,0),MATCH('CalcEng 2'!$AQ$6,'Subdecision matrices'!$K$27:$O$27,0)),0)</f>
        <v>0</v>
      </c>
      <c r="AR269" s="2">
        <f>_xlfn.IFERROR(INDEX('Subdecision matrices'!$K$27:$O$30,MATCH(Prioritization!O143,'Subdecision matrices'!$J$27:$J$30,0),MATCH('CalcEng 2'!$AR$6,'Subdecision matrices'!$K$27:$O$27,0)),0)</f>
        <v>0</v>
      </c>
      <c r="AS269" s="2">
        <f>_xlfn.IFERROR(INDEX('Subdecision matrices'!$K$27:$O$30,MATCH(Prioritization!O143,'Subdecision matrices'!$J$27:$J$30,0),MATCH('CalcEng 2'!$AS$6,'Subdecision matrices'!$K$27:$O$27,0)),0)</f>
        <v>0</v>
      </c>
      <c r="AT269" s="2">
        <f>_xlfn.IFERROR(INDEX('Subdecision matrices'!$K$27:$O$30,MATCH(Prioritization!O143,'Subdecision matrices'!$J$27:$J$30,0),MATCH('CalcEng 2'!$AT$6,'Subdecision matrices'!$K$27:$O$27,0)),0)</f>
        <v>0</v>
      </c>
      <c r="AU269" s="2">
        <f>_xlfn.IFERROR(INDEX('Subdecision matrices'!$K$34:$O$36,MATCH(Prioritization!P143,'Subdecision matrices'!$J$34:$J$36,0),MATCH('CalcEng 2'!$AU$6,'Subdecision matrices'!$K$33:$O$33,0)),0)</f>
        <v>0</v>
      </c>
      <c r="AV269" s="2">
        <f>_xlfn.IFERROR(INDEX('Subdecision matrices'!$K$34:$O$36,MATCH(Prioritization!P143,'Subdecision matrices'!$J$34:$J$36,0),MATCH('CalcEng 2'!$AV$6,'Subdecision matrices'!$K$33:$O$33,0)),0)</f>
        <v>0</v>
      </c>
      <c r="AW269" s="2">
        <f>_xlfn.IFERROR(INDEX('Subdecision matrices'!$K$34:$O$36,MATCH(Prioritization!P143,'Subdecision matrices'!$J$34:$J$36,0),MATCH('CalcEng 2'!$AW$6,'Subdecision matrices'!$K$33:$O$33,0)),0)</f>
        <v>0</v>
      </c>
      <c r="AX269" s="2">
        <f>_xlfn.IFERROR(INDEX('Subdecision matrices'!$K$34:$O$36,MATCH(Prioritization!P143,'Subdecision matrices'!$J$34:$J$36,0),MATCH('CalcEng 2'!$AX$6,'Subdecision matrices'!$K$33:$O$33,0)),0)</f>
        <v>0</v>
      </c>
      <c r="AY269" s="2">
        <f>_xlfn.IFERROR(INDEX('Subdecision matrices'!$K$34:$O$36,MATCH(Prioritization!P143,'Subdecision matrices'!$J$34:$J$36,0),MATCH('CalcEng 2'!$AY$6,'Subdecision matrices'!$K$33:$O$33,0)),0)</f>
        <v>0</v>
      </c>
      <c r="AZ269" s="2"/>
      <c r="BA269" s="2"/>
      <c r="BB269" s="110">
        <f>((B269*B270)+(G269*G270)+(L269*L270)+(Q269*Q270)+(V269*V270)+(AA269*AA270)+(AF270*AF269)+(AK269*AK270)+(AP269*AP270)+(AU269*AU270))*10</f>
        <v>0</v>
      </c>
      <c r="BC269" s="110">
        <f aca="true" t="shared" si="682" ref="BC269">((C269*C270)+(H269*H270)+(M269*M270)+(R269*R270)+(W269*W270)+(AB269*AB270)+(AG270*AG269)+(AL269*AL270)+(AQ269*AQ270)+(AV269*AV270))*10</f>
        <v>0</v>
      </c>
      <c r="BD269" s="110">
        <f aca="true" t="shared" si="683" ref="BD269">((D269*D270)+(I269*I270)+(N269*N270)+(S269*S270)+(X269*X270)+(AC269*AC270)+(AH270*AH269)+(AM269*AM270)+(AR269*AR270)+(AW269*AW270))*10</f>
        <v>0</v>
      </c>
      <c r="BE269" s="110">
        <f aca="true" t="shared" si="684" ref="BE269">((E269*E270)+(J269*J270)+(O269*O270)+(T269*T270)+(Y269*Y270)+(AD269*AD270)+(AI270*AI269)+(AN269*AN270)+(AS269*AS270)+(AX269*AX270))*10</f>
        <v>0</v>
      </c>
      <c r="BF269" s="110">
        <f aca="true" t="shared" si="685" ref="BF269">((F269*F270)+(K269*K270)+(P269*P270)+(U269*U270)+(Z269*Z270)+(AE269*AE270)+(AJ270*AJ269)+(AO269*AO270)+(AT269*AT270)+(AY269*AY270))*10</f>
        <v>0</v>
      </c>
    </row>
    <row r="270" spans="1:58" ht="15.75" thickBot="1">
      <c r="A270" s="94"/>
      <c r="B270" s="5">
        <f>'Subdecision matrices'!$S$12</f>
        <v>0.1</v>
      </c>
      <c r="C270" s="5">
        <f>'Subdecision matrices'!$S$13</f>
        <v>0.1</v>
      </c>
      <c r="D270" s="5">
        <f>'Subdecision matrices'!$S$14</f>
        <v>0.1</v>
      </c>
      <c r="E270" s="5">
        <f>'Subdecision matrices'!$S$15</f>
        <v>0.1</v>
      </c>
      <c r="F270" s="5">
        <f>'Subdecision matrices'!$S$16</f>
        <v>0.1</v>
      </c>
      <c r="G270" s="5">
        <f>'Subdecision matrices'!$T$12</f>
        <v>0.1</v>
      </c>
      <c r="H270" s="5">
        <f>'Subdecision matrices'!$T$13</f>
        <v>0.1</v>
      </c>
      <c r="I270" s="5">
        <f>'Subdecision matrices'!$T$14</f>
        <v>0.1</v>
      </c>
      <c r="J270" s="5">
        <f>'Subdecision matrices'!$T$15</f>
        <v>0.1</v>
      </c>
      <c r="K270" s="5">
        <f>'Subdecision matrices'!$T$16</f>
        <v>0.1</v>
      </c>
      <c r="L270" s="5">
        <f>'Subdecision matrices'!$U$12</f>
        <v>0.05</v>
      </c>
      <c r="M270" s="5">
        <f>'Subdecision matrices'!$U$13</f>
        <v>0.05</v>
      </c>
      <c r="N270" s="5">
        <f>'Subdecision matrices'!$U$14</f>
        <v>0.05</v>
      </c>
      <c r="O270" s="5">
        <f>'Subdecision matrices'!$U$15</f>
        <v>0.05</v>
      </c>
      <c r="P270" s="5">
        <f>'Subdecision matrices'!$U$16</f>
        <v>0.05</v>
      </c>
      <c r="Q270" s="5">
        <f>'Subdecision matrices'!$V$12</f>
        <v>0.1</v>
      </c>
      <c r="R270" s="5">
        <f>'Subdecision matrices'!$V$13</f>
        <v>0.1</v>
      </c>
      <c r="S270" s="5">
        <f>'Subdecision matrices'!$V$14</f>
        <v>0.1</v>
      </c>
      <c r="T270" s="5">
        <f>'Subdecision matrices'!$V$15</f>
        <v>0.1</v>
      </c>
      <c r="U270" s="5">
        <f>'Subdecision matrices'!$V$16</f>
        <v>0.1</v>
      </c>
      <c r="V270" s="5">
        <f>'Subdecision matrices'!$W$12</f>
        <v>0.1</v>
      </c>
      <c r="W270" s="5">
        <f>'Subdecision matrices'!$W$13</f>
        <v>0.1</v>
      </c>
      <c r="X270" s="5">
        <f>'Subdecision matrices'!$W$14</f>
        <v>0.1</v>
      </c>
      <c r="Y270" s="5">
        <f>'Subdecision matrices'!$W$15</f>
        <v>0.1</v>
      </c>
      <c r="Z270" s="5">
        <f>'Subdecision matrices'!$W$16</f>
        <v>0.1</v>
      </c>
      <c r="AA270" s="5">
        <f>'Subdecision matrices'!$X$12</f>
        <v>0.05</v>
      </c>
      <c r="AB270" s="5">
        <f>'Subdecision matrices'!$X$13</f>
        <v>0.1</v>
      </c>
      <c r="AC270" s="5">
        <f>'Subdecision matrices'!$X$14</f>
        <v>0.1</v>
      </c>
      <c r="AD270" s="5">
        <f>'Subdecision matrices'!$X$15</f>
        <v>0.1</v>
      </c>
      <c r="AE270" s="5">
        <f>'Subdecision matrices'!$X$16</f>
        <v>0.1</v>
      </c>
      <c r="AF270" s="5">
        <f>'Subdecision matrices'!$Y$12</f>
        <v>0.1</v>
      </c>
      <c r="AG270" s="5">
        <f>'Subdecision matrices'!$Y$13</f>
        <v>0.1</v>
      </c>
      <c r="AH270" s="5">
        <f>'Subdecision matrices'!$Y$14</f>
        <v>0.1</v>
      </c>
      <c r="AI270" s="5">
        <f>'Subdecision matrices'!$Y$15</f>
        <v>0.05</v>
      </c>
      <c r="AJ270" s="5">
        <f>'Subdecision matrices'!$Y$16</f>
        <v>0.05</v>
      </c>
      <c r="AK270" s="5">
        <f>'Subdecision matrices'!$Z$12</f>
        <v>0.15</v>
      </c>
      <c r="AL270" s="5">
        <f>'Subdecision matrices'!$Z$13</f>
        <v>0.15</v>
      </c>
      <c r="AM270" s="5">
        <f>'Subdecision matrices'!$Z$14</f>
        <v>0.15</v>
      </c>
      <c r="AN270" s="5">
        <f>'Subdecision matrices'!$Z$15</f>
        <v>0.15</v>
      </c>
      <c r="AO270" s="5">
        <f>'Subdecision matrices'!$Z$16</f>
        <v>0.15</v>
      </c>
      <c r="AP270" s="5">
        <f>'Subdecision matrices'!$AA$12</f>
        <v>0.1</v>
      </c>
      <c r="AQ270" s="5">
        <f>'Subdecision matrices'!$AA$13</f>
        <v>0.1</v>
      </c>
      <c r="AR270" s="5">
        <f>'Subdecision matrices'!$AA$14</f>
        <v>0.1</v>
      </c>
      <c r="AS270" s="5">
        <f>'Subdecision matrices'!$AA$15</f>
        <v>0.1</v>
      </c>
      <c r="AT270" s="5">
        <f>'Subdecision matrices'!$AA$16</f>
        <v>0.15</v>
      </c>
      <c r="AU270" s="5">
        <f>'Subdecision matrices'!$AB$12</f>
        <v>0.15</v>
      </c>
      <c r="AV270" s="5">
        <f>'Subdecision matrices'!$AB$13</f>
        <v>0.1</v>
      </c>
      <c r="AW270" s="5">
        <f>'Subdecision matrices'!$AB$14</f>
        <v>0.1</v>
      </c>
      <c r="AX270" s="5">
        <f>'Subdecision matrices'!$AB$15</f>
        <v>0.15</v>
      </c>
      <c r="AY270" s="5">
        <f>'Subdecision matrices'!$AB$16</f>
        <v>0.1</v>
      </c>
      <c r="AZ270" s="3">
        <f aca="true" t="shared" si="686" ref="AZ270">SUM(L270:AY270)</f>
        <v>4</v>
      </c>
      <c r="BA270" s="3"/>
      <c r="BB270" s="114"/>
      <c r="BC270" s="114"/>
      <c r="BD270" s="114"/>
      <c r="BE270" s="114"/>
      <c r="BF270" s="114"/>
    </row>
    <row r="271" spans="1:58" ht="15">
      <c r="A271" s="94">
        <v>133</v>
      </c>
      <c r="B271" s="30">
        <f>_xlfn.IFERROR(VLOOKUP(Prioritization!G144,'Subdecision matrices'!$B$7:$C$8,2,TRUE),0)</f>
        <v>0</v>
      </c>
      <c r="C271" s="30">
        <f>_xlfn.IFERROR(VLOOKUP(Prioritization!G144,'Subdecision matrices'!$B$7:$D$8,3,TRUE),0)</f>
        <v>0</v>
      </c>
      <c r="D271" s="30">
        <f>_xlfn.IFERROR(VLOOKUP(Prioritization!G144,'Subdecision matrices'!$B$7:$E$8,4,TRUE),0)</f>
        <v>0</v>
      </c>
      <c r="E271" s="30">
        <f>_xlfn.IFERROR(VLOOKUP(Prioritization!G144,'Subdecision matrices'!$B$7:$F$8,5,TRUE),0)</f>
        <v>0</v>
      </c>
      <c r="F271" s="30">
        <f>_xlfn.IFERROR(VLOOKUP(Prioritization!G144,'Subdecision matrices'!$B$7:$G$8,6,TRUE),0)</f>
        <v>0</v>
      </c>
      <c r="G271" s="30">
        <f>VLOOKUP(Prioritization!H144,'Subdecision matrices'!$B$12:$C$19,2,TRUE)</f>
        <v>0</v>
      </c>
      <c r="H271" s="30">
        <f>VLOOKUP(Prioritization!H144,'Subdecision matrices'!$B$12:$D$19,3,TRUE)</f>
        <v>0</v>
      </c>
      <c r="I271" s="30">
        <f>VLOOKUP(Prioritization!H144,'Subdecision matrices'!$B$12:$E$19,4,TRUE)</f>
        <v>0</v>
      </c>
      <c r="J271" s="30">
        <f>VLOOKUP(Prioritization!H144,'Subdecision matrices'!$B$12:$F$19,5,TRUE)</f>
        <v>0</v>
      </c>
      <c r="K271" s="30">
        <f>VLOOKUP(Prioritization!H144,'Subdecision matrices'!$B$12:$G$19,6,TRUE)</f>
        <v>0</v>
      </c>
      <c r="L271" s="2">
        <f>_xlfn.IFERROR(INDEX('Subdecision matrices'!$C$23:$G$27,MATCH(Prioritization!I144,'Subdecision matrices'!$B$23:$B$27,0),MATCH('CalcEng 2'!$L$6,'Subdecision matrices'!$C$22:$G$22,0)),0)</f>
        <v>0</v>
      </c>
      <c r="M271" s="2">
        <f>_xlfn.IFERROR(INDEX('Subdecision matrices'!$C$23:$G$27,MATCH(Prioritization!I144,'Subdecision matrices'!$B$23:$B$27,0),MATCH('CalcEng 2'!$M$6,'Subdecision matrices'!$C$30:$G$30,0)),0)</f>
        <v>0</v>
      </c>
      <c r="N271" s="2">
        <f>_xlfn.IFERROR(INDEX('Subdecision matrices'!$C$23:$G$27,MATCH(Prioritization!I144,'Subdecision matrices'!$B$23:$B$27,0),MATCH('CalcEng 2'!$N$6,'Subdecision matrices'!$C$22:$G$22,0)),0)</f>
        <v>0</v>
      </c>
      <c r="O271" s="2">
        <f>_xlfn.IFERROR(INDEX('Subdecision matrices'!$C$23:$G$27,MATCH(Prioritization!I144,'Subdecision matrices'!$B$23:$B$27,0),MATCH('CalcEng 2'!$O$6,'Subdecision matrices'!$C$22:$G$22,0)),0)</f>
        <v>0</v>
      </c>
      <c r="P271" s="2">
        <f>_xlfn.IFERROR(INDEX('Subdecision matrices'!$C$23:$G$27,MATCH(Prioritization!I144,'Subdecision matrices'!$B$23:$B$27,0),MATCH('CalcEng 2'!$P$6,'Subdecision matrices'!$C$22:$G$22,0)),0)</f>
        <v>0</v>
      </c>
      <c r="Q271" s="2">
        <f>_xlfn.IFERROR(INDEX('Subdecision matrices'!$C$31:$G$33,MATCH(Prioritization!J144,'Subdecision matrices'!$B$31:$B$33,0),MATCH('CalcEng 2'!$Q$6,'Subdecision matrices'!$C$30:$G$30,0)),0)</f>
        <v>0</v>
      </c>
      <c r="R271" s="2">
        <f>_xlfn.IFERROR(INDEX('Subdecision matrices'!$C$31:$G$33,MATCH(Prioritization!J144,'Subdecision matrices'!$B$31:$B$33,0),MATCH('CalcEng 2'!$R$6,'Subdecision matrices'!$C$30:$G$30,0)),0)</f>
        <v>0</v>
      </c>
      <c r="S271" s="2">
        <f>_xlfn.IFERROR(INDEX('Subdecision matrices'!$C$31:$G$33,MATCH(Prioritization!J144,'Subdecision matrices'!$B$31:$B$33,0),MATCH('CalcEng 2'!$S$6,'Subdecision matrices'!$C$30:$G$30,0)),0)</f>
        <v>0</v>
      </c>
      <c r="T271" s="2">
        <f>_xlfn.IFERROR(INDEX('Subdecision matrices'!$C$31:$G$33,MATCH(Prioritization!J144,'Subdecision matrices'!$B$31:$B$33,0),MATCH('CalcEng 2'!$T$6,'Subdecision matrices'!$C$30:$G$30,0)),0)</f>
        <v>0</v>
      </c>
      <c r="U271" s="2">
        <f>_xlfn.IFERROR(INDEX('Subdecision matrices'!$C$31:$G$33,MATCH(Prioritization!J144,'Subdecision matrices'!$B$31:$B$33,0),MATCH('CalcEng 2'!$U$6,'Subdecision matrices'!$C$30:$G$30,0)),0)</f>
        <v>0</v>
      </c>
      <c r="V271" s="2">
        <f>_xlfn.IFERROR(VLOOKUP(Prioritization!K144,'Subdecision matrices'!$A$37:$C$41,3,TRUE),0)</f>
        <v>0</v>
      </c>
      <c r="W271" s="2">
        <f>_xlfn.IFERROR(VLOOKUP(Prioritization!K144,'Subdecision matrices'!$A$37:$D$41,4),0)</f>
        <v>0</v>
      </c>
      <c r="X271" s="2">
        <f>_xlfn.IFERROR(VLOOKUP(Prioritization!K144,'Subdecision matrices'!$A$37:$E$41,5),0)</f>
        <v>0</v>
      </c>
      <c r="Y271" s="2">
        <f>_xlfn.IFERROR(VLOOKUP(Prioritization!K144,'Subdecision matrices'!$A$37:$F$41,6),0)</f>
        <v>0</v>
      </c>
      <c r="Z271" s="2">
        <f>_xlfn.IFERROR(VLOOKUP(Prioritization!K144,'Subdecision matrices'!$A$37:$G$41,7),0)</f>
        <v>0</v>
      </c>
      <c r="AA271" s="2">
        <f>_xlfn.IFERROR(INDEX('Subdecision matrices'!$K$8:$O$11,MATCH(Prioritization!L144,'Subdecision matrices'!$J$8:$J$11,0),MATCH('CalcEng 2'!$AA$6,'Subdecision matrices'!$K$7:$O$7,0)),0)</f>
        <v>0</v>
      </c>
      <c r="AB271" s="2">
        <f>_xlfn.IFERROR(INDEX('Subdecision matrices'!$K$8:$O$11,MATCH(Prioritization!L144,'Subdecision matrices'!$J$8:$J$11,0),MATCH('CalcEng 2'!$AB$6,'Subdecision matrices'!$K$7:$O$7,0)),0)</f>
        <v>0</v>
      </c>
      <c r="AC271" s="2">
        <f>_xlfn.IFERROR(INDEX('Subdecision matrices'!$K$8:$O$11,MATCH(Prioritization!L144,'Subdecision matrices'!$J$8:$J$11,0),MATCH('CalcEng 2'!$AC$6,'Subdecision matrices'!$K$7:$O$7,0)),0)</f>
        <v>0</v>
      </c>
      <c r="AD271" s="2">
        <f>_xlfn.IFERROR(INDEX('Subdecision matrices'!$K$8:$O$11,MATCH(Prioritization!L144,'Subdecision matrices'!$J$8:$J$11,0),MATCH('CalcEng 2'!$AD$6,'Subdecision matrices'!$K$7:$O$7,0)),0)</f>
        <v>0</v>
      </c>
      <c r="AE271" s="2">
        <f>_xlfn.IFERROR(INDEX('Subdecision matrices'!$K$8:$O$11,MATCH(Prioritization!L144,'Subdecision matrices'!$J$8:$J$11,0),MATCH('CalcEng 2'!$AE$6,'Subdecision matrices'!$K$7:$O$7,0)),0)</f>
        <v>0</v>
      </c>
      <c r="AF271" s="2">
        <f>_xlfn.IFERROR(VLOOKUP(Prioritization!M144,'Subdecision matrices'!$I$15:$K$17,3,TRUE),0)</f>
        <v>0</v>
      </c>
      <c r="AG271" s="2">
        <f>_xlfn.IFERROR(VLOOKUP(Prioritization!M144,'Subdecision matrices'!$I$15:$L$17,4,TRUE),0)</f>
        <v>0</v>
      </c>
      <c r="AH271" s="2">
        <f>_xlfn.IFERROR(VLOOKUP(Prioritization!M144,'Subdecision matrices'!$I$15:$M$17,5,TRUE),0)</f>
        <v>0</v>
      </c>
      <c r="AI271" s="2">
        <f>_xlfn.IFERROR(VLOOKUP(Prioritization!M144,'Subdecision matrices'!$I$15:$N$17,6,TRUE),0)</f>
        <v>0</v>
      </c>
      <c r="AJ271" s="2">
        <f>_xlfn.IFERROR(VLOOKUP(Prioritization!M144,'Subdecision matrices'!$I$15:$O$17,7,TRUE),0)</f>
        <v>0</v>
      </c>
      <c r="AK271" s="2">
        <f>_xlfn.IFERROR(INDEX('Subdecision matrices'!$K$22:$O$24,MATCH(Prioritization!N144,'Subdecision matrices'!$J$22:$J$24,0),MATCH($AK$6,'Subdecision matrices'!$K$21:$O$21,0)),0)</f>
        <v>0</v>
      </c>
      <c r="AL271" s="2">
        <f>_xlfn.IFERROR(INDEX('Subdecision matrices'!$K$22:$O$24,MATCH(Prioritization!N144,'Subdecision matrices'!$J$22:$J$24,0),MATCH($AL$6,'Subdecision matrices'!$K$21:$O$21,0)),0)</f>
        <v>0</v>
      </c>
      <c r="AM271" s="2">
        <f>_xlfn.IFERROR(INDEX('Subdecision matrices'!$K$22:$O$24,MATCH(Prioritization!N144,'Subdecision matrices'!$J$22:$J$24,0),MATCH($AM$6,'Subdecision matrices'!$K$21:$O$21,0)),0)</f>
        <v>0</v>
      </c>
      <c r="AN271" s="2">
        <f>_xlfn.IFERROR(INDEX('Subdecision matrices'!$K$22:$O$24,MATCH(Prioritization!N144,'Subdecision matrices'!$J$22:$J$24,0),MATCH($AN$6,'Subdecision matrices'!$K$21:$O$21,0)),0)</f>
        <v>0</v>
      </c>
      <c r="AO271" s="2">
        <f>_xlfn.IFERROR(INDEX('Subdecision matrices'!$K$22:$O$24,MATCH(Prioritization!N144,'Subdecision matrices'!$J$22:$J$24,0),MATCH($AO$6,'Subdecision matrices'!$K$21:$O$21,0)),0)</f>
        <v>0</v>
      </c>
      <c r="AP271" s="2">
        <f>_xlfn.IFERROR(INDEX('Subdecision matrices'!$K$27:$O$30,MATCH(Prioritization!O144,'Subdecision matrices'!$J$27:$J$30,0),MATCH('CalcEng 2'!$AP$6,'Subdecision matrices'!$K$27:$O$27,0)),0)</f>
        <v>0</v>
      </c>
      <c r="AQ271" s="2">
        <f>_xlfn.IFERROR(INDEX('Subdecision matrices'!$K$27:$O$30,MATCH(Prioritization!O144,'Subdecision matrices'!$J$27:$J$30,0),MATCH('CalcEng 2'!$AQ$6,'Subdecision matrices'!$K$27:$O$27,0)),0)</f>
        <v>0</v>
      </c>
      <c r="AR271" s="2">
        <f>_xlfn.IFERROR(INDEX('Subdecision matrices'!$K$27:$O$30,MATCH(Prioritization!O144,'Subdecision matrices'!$J$27:$J$30,0),MATCH('CalcEng 2'!$AR$6,'Subdecision matrices'!$K$27:$O$27,0)),0)</f>
        <v>0</v>
      </c>
      <c r="AS271" s="2">
        <f>_xlfn.IFERROR(INDEX('Subdecision matrices'!$K$27:$O$30,MATCH(Prioritization!O144,'Subdecision matrices'!$J$27:$J$30,0),MATCH('CalcEng 2'!$AS$6,'Subdecision matrices'!$K$27:$O$27,0)),0)</f>
        <v>0</v>
      </c>
      <c r="AT271" s="2">
        <f>_xlfn.IFERROR(INDEX('Subdecision matrices'!$K$27:$O$30,MATCH(Prioritization!O144,'Subdecision matrices'!$J$27:$J$30,0),MATCH('CalcEng 2'!$AT$6,'Subdecision matrices'!$K$27:$O$27,0)),0)</f>
        <v>0</v>
      </c>
      <c r="AU271" s="2">
        <f>_xlfn.IFERROR(INDEX('Subdecision matrices'!$K$34:$O$36,MATCH(Prioritization!P144,'Subdecision matrices'!$J$34:$J$36,0),MATCH('CalcEng 2'!$AU$6,'Subdecision matrices'!$K$33:$O$33,0)),0)</f>
        <v>0</v>
      </c>
      <c r="AV271" s="2">
        <f>_xlfn.IFERROR(INDEX('Subdecision matrices'!$K$34:$O$36,MATCH(Prioritization!P144,'Subdecision matrices'!$J$34:$J$36,0),MATCH('CalcEng 2'!$AV$6,'Subdecision matrices'!$K$33:$O$33,0)),0)</f>
        <v>0</v>
      </c>
      <c r="AW271" s="2">
        <f>_xlfn.IFERROR(INDEX('Subdecision matrices'!$K$34:$O$36,MATCH(Prioritization!P144,'Subdecision matrices'!$J$34:$J$36,0),MATCH('CalcEng 2'!$AW$6,'Subdecision matrices'!$K$33:$O$33,0)),0)</f>
        <v>0</v>
      </c>
      <c r="AX271" s="2">
        <f>_xlfn.IFERROR(INDEX('Subdecision matrices'!$K$34:$O$36,MATCH(Prioritization!P144,'Subdecision matrices'!$J$34:$J$36,0),MATCH('CalcEng 2'!$AX$6,'Subdecision matrices'!$K$33:$O$33,0)),0)</f>
        <v>0</v>
      </c>
      <c r="AY271" s="2">
        <f>_xlfn.IFERROR(INDEX('Subdecision matrices'!$K$34:$O$36,MATCH(Prioritization!P144,'Subdecision matrices'!$J$34:$J$36,0),MATCH('CalcEng 2'!$AY$6,'Subdecision matrices'!$K$33:$O$33,0)),0)</f>
        <v>0</v>
      </c>
      <c r="AZ271" s="2"/>
      <c r="BA271" s="2"/>
      <c r="BB271" s="110">
        <f>((B271*B272)+(G271*G272)+(L271*L272)+(Q271*Q272)+(V271*V272)+(AA271*AA272)+(AF272*AF271)+(AK271*AK272)+(AP271*AP272)+(AU271*AU272))*10</f>
        <v>0</v>
      </c>
      <c r="BC271" s="110">
        <f aca="true" t="shared" si="687" ref="BC271">((C271*C272)+(H271*H272)+(M271*M272)+(R271*R272)+(W271*W272)+(AB271*AB272)+(AG272*AG271)+(AL271*AL272)+(AQ271*AQ272)+(AV271*AV272))*10</f>
        <v>0</v>
      </c>
      <c r="BD271" s="110">
        <f aca="true" t="shared" si="688" ref="BD271">((D271*D272)+(I271*I272)+(N271*N272)+(S271*S272)+(X271*X272)+(AC271*AC272)+(AH272*AH271)+(AM271*AM272)+(AR271*AR272)+(AW271*AW272))*10</f>
        <v>0</v>
      </c>
      <c r="BE271" s="110">
        <f aca="true" t="shared" si="689" ref="BE271">((E271*E272)+(J271*J272)+(O271*O272)+(T271*T272)+(Y271*Y272)+(AD271*AD272)+(AI272*AI271)+(AN271*AN272)+(AS271*AS272)+(AX271*AX272))*10</f>
        <v>0</v>
      </c>
      <c r="BF271" s="110">
        <f aca="true" t="shared" si="690" ref="BF271">((F271*F272)+(K271*K272)+(P271*P272)+(U271*U272)+(Z271*Z272)+(AE271*AE272)+(AJ272*AJ271)+(AO271*AO272)+(AT271*AT272)+(AY271*AY272))*10</f>
        <v>0</v>
      </c>
    </row>
    <row r="272" spans="1:58" ht="15.75" thickBot="1">
      <c r="A272" s="94"/>
      <c r="B272" s="5">
        <f>'Subdecision matrices'!$S$12</f>
        <v>0.1</v>
      </c>
      <c r="C272" s="5">
        <f>'Subdecision matrices'!$S$13</f>
        <v>0.1</v>
      </c>
      <c r="D272" s="5">
        <f>'Subdecision matrices'!$S$14</f>
        <v>0.1</v>
      </c>
      <c r="E272" s="5">
        <f>'Subdecision matrices'!$S$15</f>
        <v>0.1</v>
      </c>
      <c r="F272" s="5">
        <f>'Subdecision matrices'!$S$16</f>
        <v>0.1</v>
      </c>
      <c r="G272" s="5">
        <f>'Subdecision matrices'!$T$12</f>
        <v>0.1</v>
      </c>
      <c r="H272" s="5">
        <f>'Subdecision matrices'!$T$13</f>
        <v>0.1</v>
      </c>
      <c r="I272" s="5">
        <f>'Subdecision matrices'!$T$14</f>
        <v>0.1</v>
      </c>
      <c r="J272" s="5">
        <f>'Subdecision matrices'!$T$15</f>
        <v>0.1</v>
      </c>
      <c r="K272" s="5">
        <f>'Subdecision matrices'!$T$16</f>
        <v>0.1</v>
      </c>
      <c r="L272" s="5">
        <f>'Subdecision matrices'!$U$12</f>
        <v>0.05</v>
      </c>
      <c r="M272" s="5">
        <f>'Subdecision matrices'!$U$13</f>
        <v>0.05</v>
      </c>
      <c r="N272" s="5">
        <f>'Subdecision matrices'!$U$14</f>
        <v>0.05</v>
      </c>
      <c r="O272" s="5">
        <f>'Subdecision matrices'!$U$15</f>
        <v>0.05</v>
      </c>
      <c r="P272" s="5">
        <f>'Subdecision matrices'!$U$16</f>
        <v>0.05</v>
      </c>
      <c r="Q272" s="5">
        <f>'Subdecision matrices'!$V$12</f>
        <v>0.1</v>
      </c>
      <c r="R272" s="5">
        <f>'Subdecision matrices'!$V$13</f>
        <v>0.1</v>
      </c>
      <c r="S272" s="5">
        <f>'Subdecision matrices'!$V$14</f>
        <v>0.1</v>
      </c>
      <c r="T272" s="5">
        <f>'Subdecision matrices'!$V$15</f>
        <v>0.1</v>
      </c>
      <c r="U272" s="5">
        <f>'Subdecision matrices'!$V$16</f>
        <v>0.1</v>
      </c>
      <c r="V272" s="5">
        <f>'Subdecision matrices'!$W$12</f>
        <v>0.1</v>
      </c>
      <c r="W272" s="5">
        <f>'Subdecision matrices'!$W$13</f>
        <v>0.1</v>
      </c>
      <c r="X272" s="5">
        <f>'Subdecision matrices'!$W$14</f>
        <v>0.1</v>
      </c>
      <c r="Y272" s="5">
        <f>'Subdecision matrices'!$W$15</f>
        <v>0.1</v>
      </c>
      <c r="Z272" s="5">
        <f>'Subdecision matrices'!$W$16</f>
        <v>0.1</v>
      </c>
      <c r="AA272" s="5">
        <f>'Subdecision matrices'!$X$12</f>
        <v>0.05</v>
      </c>
      <c r="AB272" s="5">
        <f>'Subdecision matrices'!$X$13</f>
        <v>0.1</v>
      </c>
      <c r="AC272" s="5">
        <f>'Subdecision matrices'!$X$14</f>
        <v>0.1</v>
      </c>
      <c r="AD272" s="5">
        <f>'Subdecision matrices'!$X$15</f>
        <v>0.1</v>
      </c>
      <c r="AE272" s="5">
        <f>'Subdecision matrices'!$X$16</f>
        <v>0.1</v>
      </c>
      <c r="AF272" s="5">
        <f>'Subdecision matrices'!$Y$12</f>
        <v>0.1</v>
      </c>
      <c r="AG272" s="5">
        <f>'Subdecision matrices'!$Y$13</f>
        <v>0.1</v>
      </c>
      <c r="AH272" s="5">
        <f>'Subdecision matrices'!$Y$14</f>
        <v>0.1</v>
      </c>
      <c r="AI272" s="5">
        <f>'Subdecision matrices'!$Y$15</f>
        <v>0.05</v>
      </c>
      <c r="AJ272" s="5">
        <f>'Subdecision matrices'!$Y$16</f>
        <v>0.05</v>
      </c>
      <c r="AK272" s="5">
        <f>'Subdecision matrices'!$Z$12</f>
        <v>0.15</v>
      </c>
      <c r="AL272" s="5">
        <f>'Subdecision matrices'!$Z$13</f>
        <v>0.15</v>
      </c>
      <c r="AM272" s="5">
        <f>'Subdecision matrices'!$Z$14</f>
        <v>0.15</v>
      </c>
      <c r="AN272" s="5">
        <f>'Subdecision matrices'!$Z$15</f>
        <v>0.15</v>
      </c>
      <c r="AO272" s="5">
        <f>'Subdecision matrices'!$Z$16</f>
        <v>0.15</v>
      </c>
      <c r="AP272" s="5">
        <f>'Subdecision matrices'!$AA$12</f>
        <v>0.1</v>
      </c>
      <c r="AQ272" s="5">
        <f>'Subdecision matrices'!$AA$13</f>
        <v>0.1</v>
      </c>
      <c r="AR272" s="5">
        <f>'Subdecision matrices'!$AA$14</f>
        <v>0.1</v>
      </c>
      <c r="AS272" s="5">
        <f>'Subdecision matrices'!$AA$15</f>
        <v>0.1</v>
      </c>
      <c r="AT272" s="5">
        <f>'Subdecision matrices'!$AA$16</f>
        <v>0.15</v>
      </c>
      <c r="AU272" s="5">
        <f>'Subdecision matrices'!$AB$12</f>
        <v>0.15</v>
      </c>
      <c r="AV272" s="5">
        <f>'Subdecision matrices'!$AB$13</f>
        <v>0.1</v>
      </c>
      <c r="AW272" s="5">
        <f>'Subdecision matrices'!$AB$14</f>
        <v>0.1</v>
      </c>
      <c r="AX272" s="5">
        <f>'Subdecision matrices'!$AB$15</f>
        <v>0.15</v>
      </c>
      <c r="AY272" s="5">
        <f>'Subdecision matrices'!$AB$16</f>
        <v>0.1</v>
      </c>
      <c r="AZ272" s="3">
        <f aca="true" t="shared" si="691" ref="AZ272">SUM(L272:AY272)</f>
        <v>4</v>
      </c>
      <c r="BA272" s="3"/>
      <c r="BB272" s="114"/>
      <c r="BC272" s="114"/>
      <c r="BD272" s="114"/>
      <c r="BE272" s="114"/>
      <c r="BF272" s="114"/>
    </row>
    <row r="273" spans="1:58" ht="15">
      <c r="A273" s="94">
        <v>134</v>
      </c>
      <c r="B273" s="30">
        <f>_xlfn.IFERROR(VLOOKUP(Prioritization!G145,'Subdecision matrices'!$B$7:$C$8,2,TRUE),0)</f>
        <v>0</v>
      </c>
      <c r="C273" s="30">
        <f>_xlfn.IFERROR(VLOOKUP(Prioritization!G145,'Subdecision matrices'!$B$7:$D$8,3,TRUE),0)</f>
        <v>0</v>
      </c>
      <c r="D273" s="30">
        <f>_xlfn.IFERROR(VLOOKUP(Prioritization!G145,'Subdecision matrices'!$B$7:$E$8,4,TRUE),0)</f>
        <v>0</v>
      </c>
      <c r="E273" s="30">
        <f>_xlfn.IFERROR(VLOOKUP(Prioritization!G145,'Subdecision matrices'!$B$7:$F$8,5,TRUE),0)</f>
        <v>0</v>
      </c>
      <c r="F273" s="30">
        <f>_xlfn.IFERROR(VLOOKUP(Prioritization!G145,'Subdecision matrices'!$B$7:$G$8,6,TRUE),0)</f>
        <v>0</v>
      </c>
      <c r="G273" s="30">
        <f>VLOOKUP(Prioritization!H145,'Subdecision matrices'!$B$12:$C$19,2,TRUE)</f>
        <v>0</v>
      </c>
      <c r="H273" s="30">
        <f>VLOOKUP(Prioritization!H145,'Subdecision matrices'!$B$12:$D$19,3,TRUE)</f>
        <v>0</v>
      </c>
      <c r="I273" s="30">
        <f>VLOOKUP(Prioritization!H145,'Subdecision matrices'!$B$12:$E$19,4,TRUE)</f>
        <v>0</v>
      </c>
      <c r="J273" s="30">
        <f>VLOOKUP(Prioritization!H145,'Subdecision matrices'!$B$12:$F$19,5,TRUE)</f>
        <v>0</v>
      </c>
      <c r="K273" s="30">
        <f>VLOOKUP(Prioritization!H145,'Subdecision matrices'!$B$12:$G$19,6,TRUE)</f>
        <v>0</v>
      </c>
      <c r="L273" s="2">
        <f>_xlfn.IFERROR(INDEX('Subdecision matrices'!$C$23:$G$27,MATCH(Prioritization!I145,'Subdecision matrices'!$B$23:$B$27,0),MATCH('CalcEng 2'!$L$6,'Subdecision matrices'!$C$22:$G$22,0)),0)</f>
        <v>0</v>
      </c>
      <c r="M273" s="2">
        <f>_xlfn.IFERROR(INDEX('Subdecision matrices'!$C$23:$G$27,MATCH(Prioritization!I145,'Subdecision matrices'!$B$23:$B$27,0),MATCH('CalcEng 2'!$M$6,'Subdecision matrices'!$C$30:$G$30,0)),0)</f>
        <v>0</v>
      </c>
      <c r="N273" s="2">
        <f>_xlfn.IFERROR(INDEX('Subdecision matrices'!$C$23:$G$27,MATCH(Prioritization!I145,'Subdecision matrices'!$B$23:$B$27,0),MATCH('CalcEng 2'!$N$6,'Subdecision matrices'!$C$22:$G$22,0)),0)</f>
        <v>0</v>
      </c>
      <c r="O273" s="2">
        <f>_xlfn.IFERROR(INDEX('Subdecision matrices'!$C$23:$G$27,MATCH(Prioritization!I145,'Subdecision matrices'!$B$23:$B$27,0),MATCH('CalcEng 2'!$O$6,'Subdecision matrices'!$C$22:$G$22,0)),0)</f>
        <v>0</v>
      </c>
      <c r="P273" s="2">
        <f>_xlfn.IFERROR(INDEX('Subdecision matrices'!$C$23:$G$27,MATCH(Prioritization!I145,'Subdecision matrices'!$B$23:$B$27,0),MATCH('CalcEng 2'!$P$6,'Subdecision matrices'!$C$22:$G$22,0)),0)</f>
        <v>0</v>
      </c>
      <c r="Q273" s="2">
        <f>_xlfn.IFERROR(INDEX('Subdecision matrices'!$C$31:$G$33,MATCH(Prioritization!J145,'Subdecision matrices'!$B$31:$B$33,0),MATCH('CalcEng 2'!$Q$6,'Subdecision matrices'!$C$30:$G$30,0)),0)</f>
        <v>0</v>
      </c>
      <c r="R273" s="2">
        <f>_xlfn.IFERROR(INDEX('Subdecision matrices'!$C$31:$G$33,MATCH(Prioritization!J145,'Subdecision matrices'!$B$31:$B$33,0),MATCH('CalcEng 2'!$R$6,'Subdecision matrices'!$C$30:$G$30,0)),0)</f>
        <v>0</v>
      </c>
      <c r="S273" s="2">
        <f>_xlfn.IFERROR(INDEX('Subdecision matrices'!$C$31:$G$33,MATCH(Prioritization!J145,'Subdecision matrices'!$B$31:$B$33,0),MATCH('CalcEng 2'!$S$6,'Subdecision matrices'!$C$30:$G$30,0)),0)</f>
        <v>0</v>
      </c>
      <c r="T273" s="2">
        <f>_xlfn.IFERROR(INDEX('Subdecision matrices'!$C$31:$G$33,MATCH(Prioritization!J145,'Subdecision matrices'!$B$31:$B$33,0),MATCH('CalcEng 2'!$T$6,'Subdecision matrices'!$C$30:$G$30,0)),0)</f>
        <v>0</v>
      </c>
      <c r="U273" s="2">
        <f>_xlfn.IFERROR(INDEX('Subdecision matrices'!$C$31:$G$33,MATCH(Prioritization!J145,'Subdecision matrices'!$B$31:$B$33,0),MATCH('CalcEng 2'!$U$6,'Subdecision matrices'!$C$30:$G$30,0)),0)</f>
        <v>0</v>
      </c>
      <c r="V273" s="2">
        <f>_xlfn.IFERROR(VLOOKUP(Prioritization!K145,'Subdecision matrices'!$A$37:$C$41,3,TRUE),0)</f>
        <v>0</v>
      </c>
      <c r="W273" s="2">
        <f>_xlfn.IFERROR(VLOOKUP(Prioritization!K145,'Subdecision matrices'!$A$37:$D$41,4),0)</f>
        <v>0</v>
      </c>
      <c r="X273" s="2">
        <f>_xlfn.IFERROR(VLOOKUP(Prioritization!K145,'Subdecision matrices'!$A$37:$E$41,5),0)</f>
        <v>0</v>
      </c>
      <c r="Y273" s="2">
        <f>_xlfn.IFERROR(VLOOKUP(Prioritization!K145,'Subdecision matrices'!$A$37:$F$41,6),0)</f>
        <v>0</v>
      </c>
      <c r="Z273" s="2">
        <f>_xlfn.IFERROR(VLOOKUP(Prioritization!K145,'Subdecision matrices'!$A$37:$G$41,7),0)</f>
        <v>0</v>
      </c>
      <c r="AA273" s="2">
        <f>_xlfn.IFERROR(INDEX('Subdecision matrices'!$K$8:$O$11,MATCH(Prioritization!L145,'Subdecision matrices'!$J$8:$J$11,0),MATCH('CalcEng 2'!$AA$6,'Subdecision matrices'!$K$7:$O$7,0)),0)</f>
        <v>0</v>
      </c>
      <c r="AB273" s="2">
        <f>_xlfn.IFERROR(INDEX('Subdecision matrices'!$K$8:$O$11,MATCH(Prioritization!L145,'Subdecision matrices'!$J$8:$J$11,0),MATCH('CalcEng 2'!$AB$6,'Subdecision matrices'!$K$7:$O$7,0)),0)</f>
        <v>0</v>
      </c>
      <c r="AC273" s="2">
        <f>_xlfn.IFERROR(INDEX('Subdecision matrices'!$K$8:$O$11,MATCH(Prioritization!L145,'Subdecision matrices'!$J$8:$J$11,0),MATCH('CalcEng 2'!$AC$6,'Subdecision matrices'!$K$7:$O$7,0)),0)</f>
        <v>0</v>
      </c>
      <c r="AD273" s="2">
        <f>_xlfn.IFERROR(INDEX('Subdecision matrices'!$K$8:$O$11,MATCH(Prioritization!L145,'Subdecision matrices'!$J$8:$J$11,0),MATCH('CalcEng 2'!$AD$6,'Subdecision matrices'!$K$7:$O$7,0)),0)</f>
        <v>0</v>
      </c>
      <c r="AE273" s="2">
        <f>_xlfn.IFERROR(INDEX('Subdecision matrices'!$K$8:$O$11,MATCH(Prioritization!L145,'Subdecision matrices'!$J$8:$J$11,0),MATCH('CalcEng 2'!$AE$6,'Subdecision matrices'!$K$7:$O$7,0)),0)</f>
        <v>0</v>
      </c>
      <c r="AF273" s="2">
        <f>_xlfn.IFERROR(VLOOKUP(Prioritization!M145,'Subdecision matrices'!$I$15:$K$17,3,TRUE),0)</f>
        <v>0</v>
      </c>
      <c r="AG273" s="2">
        <f>_xlfn.IFERROR(VLOOKUP(Prioritization!M145,'Subdecision matrices'!$I$15:$L$17,4,TRUE),0)</f>
        <v>0</v>
      </c>
      <c r="AH273" s="2">
        <f>_xlfn.IFERROR(VLOOKUP(Prioritization!M145,'Subdecision matrices'!$I$15:$M$17,5,TRUE),0)</f>
        <v>0</v>
      </c>
      <c r="AI273" s="2">
        <f>_xlfn.IFERROR(VLOOKUP(Prioritization!M145,'Subdecision matrices'!$I$15:$N$17,6,TRUE),0)</f>
        <v>0</v>
      </c>
      <c r="AJ273" s="2">
        <f>_xlfn.IFERROR(VLOOKUP(Prioritization!M145,'Subdecision matrices'!$I$15:$O$17,7,TRUE),0)</f>
        <v>0</v>
      </c>
      <c r="AK273" s="2">
        <f>_xlfn.IFERROR(INDEX('Subdecision matrices'!$K$22:$O$24,MATCH(Prioritization!N145,'Subdecision matrices'!$J$22:$J$24,0),MATCH($AK$6,'Subdecision matrices'!$K$21:$O$21,0)),0)</f>
        <v>0</v>
      </c>
      <c r="AL273" s="2">
        <f>_xlfn.IFERROR(INDEX('Subdecision matrices'!$K$22:$O$24,MATCH(Prioritization!N145,'Subdecision matrices'!$J$22:$J$24,0),MATCH($AL$6,'Subdecision matrices'!$K$21:$O$21,0)),0)</f>
        <v>0</v>
      </c>
      <c r="AM273" s="2">
        <f>_xlfn.IFERROR(INDEX('Subdecision matrices'!$K$22:$O$24,MATCH(Prioritization!N145,'Subdecision matrices'!$J$22:$J$24,0),MATCH($AM$6,'Subdecision matrices'!$K$21:$O$21,0)),0)</f>
        <v>0</v>
      </c>
      <c r="AN273" s="2">
        <f>_xlfn.IFERROR(INDEX('Subdecision matrices'!$K$22:$O$24,MATCH(Prioritization!N145,'Subdecision matrices'!$J$22:$J$24,0),MATCH($AN$6,'Subdecision matrices'!$K$21:$O$21,0)),0)</f>
        <v>0</v>
      </c>
      <c r="AO273" s="2">
        <f>_xlfn.IFERROR(INDEX('Subdecision matrices'!$K$22:$O$24,MATCH(Prioritization!N145,'Subdecision matrices'!$J$22:$J$24,0),MATCH($AO$6,'Subdecision matrices'!$K$21:$O$21,0)),0)</f>
        <v>0</v>
      </c>
      <c r="AP273" s="2">
        <f>_xlfn.IFERROR(INDEX('Subdecision matrices'!$K$27:$O$30,MATCH(Prioritization!O145,'Subdecision matrices'!$J$27:$J$30,0),MATCH('CalcEng 2'!$AP$6,'Subdecision matrices'!$K$27:$O$27,0)),0)</f>
        <v>0</v>
      </c>
      <c r="AQ273" s="2">
        <f>_xlfn.IFERROR(INDEX('Subdecision matrices'!$K$27:$O$30,MATCH(Prioritization!O145,'Subdecision matrices'!$J$27:$J$30,0),MATCH('CalcEng 2'!$AQ$6,'Subdecision matrices'!$K$27:$O$27,0)),0)</f>
        <v>0</v>
      </c>
      <c r="AR273" s="2">
        <f>_xlfn.IFERROR(INDEX('Subdecision matrices'!$K$27:$O$30,MATCH(Prioritization!O145,'Subdecision matrices'!$J$27:$J$30,0),MATCH('CalcEng 2'!$AR$6,'Subdecision matrices'!$K$27:$O$27,0)),0)</f>
        <v>0</v>
      </c>
      <c r="AS273" s="2">
        <f>_xlfn.IFERROR(INDEX('Subdecision matrices'!$K$27:$O$30,MATCH(Prioritization!O145,'Subdecision matrices'!$J$27:$J$30,0),MATCH('CalcEng 2'!$AS$6,'Subdecision matrices'!$K$27:$O$27,0)),0)</f>
        <v>0</v>
      </c>
      <c r="AT273" s="2">
        <f>_xlfn.IFERROR(INDEX('Subdecision matrices'!$K$27:$O$30,MATCH(Prioritization!O145,'Subdecision matrices'!$J$27:$J$30,0),MATCH('CalcEng 2'!$AT$6,'Subdecision matrices'!$K$27:$O$27,0)),0)</f>
        <v>0</v>
      </c>
      <c r="AU273" s="2">
        <f>_xlfn.IFERROR(INDEX('Subdecision matrices'!$K$34:$O$36,MATCH(Prioritization!P145,'Subdecision matrices'!$J$34:$J$36,0),MATCH('CalcEng 2'!$AU$6,'Subdecision matrices'!$K$33:$O$33,0)),0)</f>
        <v>0</v>
      </c>
      <c r="AV273" s="2">
        <f>_xlfn.IFERROR(INDEX('Subdecision matrices'!$K$34:$O$36,MATCH(Prioritization!P145,'Subdecision matrices'!$J$34:$J$36,0),MATCH('CalcEng 2'!$AV$6,'Subdecision matrices'!$K$33:$O$33,0)),0)</f>
        <v>0</v>
      </c>
      <c r="AW273" s="2">
        <f>_xlfn.IFERROR(INDEX('Subdecision matrices'!$K$34:$O$36,MATCH(Prioritization!P145,'Subdecision matrices'!$J$34:$J$36,0),MATCH('CalcEng 2'!$AW$6,'Subdecision matrices'!$K$33:$O$33,0)),0)</f>
        <v>0</v>
      </c>
      <c r="AX273" s="2">
        <f>_xlfn.IFERROR(INDEX('Subdecision matrices'!$K$34:$O$36,MATCH(Prioritization!P145,'Subdecision matrices'!$J$34:$J$36,0),MATCH('CalcEng 2'!$AX$6,'Subdecision matrices'!$K$33:$O$33,0)),0)</f>
        <v>0</v>
      </c>
      <c r="AY273" s="2">
        <f>_xlfn.IFERROR(INDEX('Subdecision matrices'!$K$34:$O$36,MATCH(Prioritization!P145,'Subdecision matrices'!$J$34:$J$36,0),MATCH('CalcEng 2'!$AY$6,'Subdecision matrices'!$K$33:$O$33,0)),0)</f>
        <v>0</v>
      </c>
      <c r="AZ273" s="2"/>
      <c r="BA273" s="2"/>
      <c r="BB273" s="110">
        <f>((B273*B274)+(G273*G274)+(L273*L274)+(Q273*Q274)+(V273*V274)+(AA273*AA274)+(AF274*AF273)+(AK273*AK274)+(AP273*AP274)+(AU273*AU274))*10</f>
        <v>0</v>
      </c>
      <c r="BC273" s="110">
        <f aca="true" t="shared" si="692" ref="BC273">((C273*C274)+(H273*H274)+(M273*M274)+(R273*R274)+(W273*W274)+(AB273*AB274)+(AG274*AG273)+(AL273*AL274)+(AQ273*AQ274)+(AV273*AV274))*10</f>
        <v>0</v>
      </c>
      <c r="BD273" s="110">
        <f aca="true" t="shared" si="693" ref="BD273">((D273*D274)+(I273*I274)+(N273*N274)+(S273*S274)+(X273*X274)+(AC273*AC274)+(AH274*AH273)+(AM273*AM274)+(AR273*AR274)+(AW273*AW274))*10</f>
        <v>0</v>
      </c>
      <c r="BE273" s="110">
        <f aca="true" t="shared" si="694" ref="BE273">((E273*E274)+(J273*J274)+(O273*O274)+(T273*T274)+(Y273*Y274)+(AD273*AD274)+(AI274*AI273)+(AN273*AN274)+(AS273*AS274)+(AX273*AX274))*10</f>
        <v>0</v>
      </c>
      <c r="BF273" s="110">
        <f aca="true" t="shared" si="695" ref="BF273">((F273*F274)+(K273*K274)+(P273*P274)+(U273*U274)+(Z273*Z274)+(AE273*AE274)+(AJ274*AJ273)+(AO273*AO274)+(AT273*AT274)+(AY273*AY274))*10</f>
        <v>0</v>
      </c>
    </row>
    <row r="274" spans="1:58" ht="15.75" thickBot="1">
      <c r="A274" s="94"/>
      <c r="B274" s="5">
        <f>'Subdecision matrices'!$S$12</f>
        <v>0.1</v>
      </c>
      <c r="C274" s="5">
        <f>'Subdecision matrices'!$S$13</f>
        <v>0.1</v>
      </c>
      <c r="D274" s="5">
        <f>'Subdecision matrices'!$S$14</f>
        <v>0.1</v>
      </c>
      <c r="E274" s="5">
        <f>'Subdecision matrices'!$S$15</f>
        <v>0.1</v>
      </c>
      <c r="F274" s="5">
        <f>'Subdecision matrices'!$S$16</f>
        <v>0.1</v>
      </c>
      <c r="G274" s="5">
        <f>'Subdecision matrices'!$T$12</f>
        <v>0.1</v>
      </c>
      <c r="H274" s="5">
        <f>'Subdecision matrices'!$T$13</f>
        <v>0.1</v>
      </c>
      <c r="I274" s="5">
        <f>'Subdecision matrices'!$T$14</f>
        <v>0.1</v>
      </c>
      <c r="J274" s="5">
        <f>'Subdecision matrices'!$T$15</f>
        <v>0.1</v>
      </c>
      <c r="K274" s="5">
        <f>'Subdecision matrices'!$T$16</f>
        <v>0.1</v>
      </c>
      <c r="L274" s="5">
        <f>'Subdecision matrices'!$U$12</f>
        <v>0.05</v>
      </c>
      <c r="M274" s="5">
        <f>'Subdecision matrices'!$U$13</f>
        <v>0.05</v>
      </c>
      <c r="N274" s="5">
        <f>'Subdecision matrices'!$U$14</f>
        <v>0.05</v>
      </c>
      <c r="O274" s="5">
        <f>'Subdecision matrices'!$U$15</f>
        <v>0.05</v>
      </c>
      <c r="P274" s="5">
        <f>'Subdecision matrices'!$U$16</f>
        <v>0.05</v>
      </c>
      <c r="Q274" s="5">
        <f>'Subdecision matrices'!$V$12</f>
        <v>0.1</v>
      </c>
      <c r="R274" s="5">
        <f>'Subdecision matrices'!$V$13</f>
        <v>0.1</v>
      </c>
      <c r="S274" s="5">
        <f>'Subdecision matrices'!$V$14</f>
        <v>0.1</v>
      </c>
      <c r="T274" s="5">
        <f>'Subdecision matrices'!$V$15</f>
        <v>0.1</v>
      </c>
      <c r="U274" s="5">
        <f>'Subdecision matrices'!$V$16</f>
        <v>0.1</v>
      </c>
      <c r="V274" s="5">
        <f>'Subdecision matrices'!$W$12</f>
        <v>0.1</v>
      </c>
      <c r="W274" s="5">
        <f>'Subdecision matrices'!$W$13</f>
        <v>0.1</v>
      </c>
      <c r="X274" s="5">
        <f>'Subdecision matrices'!$W$14</f>
        <v>0.1</v>
      </c>
      <c r="Y274" s="5">
        <f>'Subdecision matrices'!$W$15</f>
        <v>0.1</v>
      </c>
      <c r="Z274" s="5">
        <f>'Subdecision matrices'!$W$16</f>
        <v>0.1</v>
      </c>
      <c r="AA274" s="5">
        <f>'Subdecision matrices'!$X$12</f>
        <v>0.05</v>
      </c>
      <c r="AB274" s="5">
        <f>'Subdecision matrices'!$X$13</f>
        <v>0.1</v>
      </c>
      <c r="AC274" s="5">
        <f>'Subdecision matrices'!$X$14</f>
        <v>0.1</v>
      </c>
      <c r="AD274" s="5">
        <f>'Subdecision matrices'!$X$15</f>
        <v>0.1</v>
      </c>
      <c r="AE274" s="5">
        <f>'Subdecision matrices'!$X$16</f>
        <v>0.1</v>
      </c>
      <c r="AF274" s="5">
        <f>'Subdecision matrices'!$Y$12</f>
        <v>0.1</v>
      </c>
      <c r="AG274" s="5">
        <f>'Subdecision matrices'!$Y$13</f>
        <v>0.1</v>
      </c>
      <c r="AH274" s="5">
        <f>'Subdecision matrices'!$Y$14</f>
        <v>0.1</v>
      </c>
      <c r="AI274" s="5">
        <f>'Subdecision matrices'!$Y$15</f>
        <v>0.05</v>
      </c>
      <c r="AJ274" s="5">
        <f>'Subdecision matrices'!$Y$16</f>
        <v>0.05</v>
      </c>
      <c r="AK274" s="5">
        <f>'Subdecision matrices'!$Z$12</f>
        <v>0.15</v>
      </c>
      <c r="AL274" s="5">
        <f>'Subdecision matrices'!$Z$13</f>
        <v>0.15</v>
      </c>
      <c r="AM274" s="5">
        <f>'Subdecision matrices'!$Z$14</f>
        <v>0.15</v>
      </c>
      <c r="AN274" s="5">
        <f>'Subdecision matrices'!$Z$15</f>
        <v>0.15</v>
      </c>
      <c r="AO274" s="5">
        <f>'Subdecision matrices'!$Z$16</f>
        <v>0.15</v>
      </c>
      <c r="AP274" s="5">
        <f>'Subdecision matrices'!$AA$12</f>
        <v>0.1</v>
      </c>
      <c r="AQ274" s="5">
        <f>'Subdecision matrices'!$AA$13</f>
        <v>0.1</v>
      </c>
      <c r="AR274" s="5">
        <f>'Subdecision matrices'!$AA$14</f>
        <v>0.1</v>
      </c>
      <c r="AS274" s="5">
        <f>'Subdecision matrices'!$AA$15</f>
        <v>0.1</v>
      </c>
      <c r="AT274" s="5">
        <f>'Subdecision matrices'!$AA$16</f>
        <v>0.15</v>
      </c>
      <c r="AU274" s="5">
        <f>'Subdecision matrices'!$AB$12</f>
        <v>0.15</v>
      </c>
      <c r="AV274" s="5">
        <f>'Subdecision matrices'!$AB$13</f>
        <v>0.1</v>
      </c>
      <c r="AW274" s="5">
        <f>'Subdecision matrices'!$AB$14</f>
        <v>0.1</v>
      </c>
      <c r="AX274" s="5">
        <f>'Subdecision matrices'!$AB$15</f>
        <v>0.15</v>
      </c>
      <c r="AY274" s="5">
        <f>'Subdecision matrices'!$AB$16</f>
        <v>0.1</v>
      </c>
      <c r="AZ274" s="3">
        <f aca="true" t="shared" si="696" ref="AZ274">SUM(L274:AY274)</f>
        <v>4</v>
      </c>
      <c r="BA274" s="3"/>
      <c r="BB274" s="114"/>
      <c r="BC274" s="114"/>
      <c r="BD274" s="114"/>
      <c r="BE274" s="114"/>
      <c r="BF274" s="114"/>
    </row>
    <row r="275" spans="1:58" ht="15">
      <c r="A275" s="94">
        <v>135</v>
      </c>
      <c r="B275" s="30">
        <f>_xlfn.IFERROR(VLOOKUP(Prioritization!G146,'Subdecision matrices'!$B$7:$C$8,2,TRUE),0)</f>
        <v>0</v>
      </c>
      <c r="C275" s="30">
        <f>_xlfn.IFERROR(VLOOKUP(Prioritization!G146,'Subdecision matrices'!$B$7:$D$8,3,TRUE),0)</f>
        <v>0</v>
      </c>
      <c r="D275" s="30">
        <f>_xlfn.IFERROR(VLOOKUP(Prioritization!G146,'Subdecision matrices'!$B$7:$E$8,4,TRUE),0)</f>
        <v>0</v>
      </c>
      <c r="E275" s="30">
        <f>_xlfn.IFERROR(VLOOKUP(Prioritization!G146,'Subdecision matrices'!$B$7:$F$8,5,TRUE),0)</f>
        <v>0</v>
      </c>
      <c r="F275" s="30">
        <f>_xlfn.IFERROR(VLOOKUP(Prioritization!G146,'Subdecision matrices'!$B$7:$G$8,6,TRUE),0)</f>
        <v>0</v>
      </c>
      <c r="G275" s="30">
        <f>VLOOKUP(Prioritization!H146,'Subdecision matrices'!$B$12:$C$19,2,TRUE)</f>
        <v>0</v>
      </c>
      <c r="H275" s="30">
        <f>VLOOKUP(Prioritization!H146,'Subdecision matrices'!$B$12:$D$19,3,TRUE)</f>
        <v>0</v>
      </c>
      <c r="I275" s="30">
        <f>VLOOKUP(Prioritization!H146,'Subdecision matrices'!$B$12:$E$19,4,TRUE)</f>
        <v>0</v>
      </c>
      <c r="J275" s="30">
        <f>VLOOKUP(Prioritization!H146,'Subdecision matrices'!$B$12:$F$19,5,TRUE)</f>
        <v>0</v>
      </c>
      <c r="K275" s="30">
        <f>VLOOKUP(Prioritization!H146,'Subdecision matrices'!$B$12:$G$19,6,TRUE)</f>
        <v>0</v>
      </c>
      <c r="L275" s="2">
        <f>_xlfn.IFERROR(INDEX('Subdecision matrices'!$C$23:$G$27,MATCH(Prioritization!I146,'Subdecision matrices'!$B$23:$B$27,0),MATCH('CalcEng 2'!$L$6,'Subdecision matrices'!$C$22:$G$22,0)),0)</f>
        <v>0</v>
      </c>
      <c r="M275" s="2">
        <f>_xlfn.IFERROR(INDEX('Subdecision matrices'!$C$23:$G$27,MATCH(Prioritization!I146,'Subdecision matrices'!$B$23:$B$27,0),MATCH('CalcEng 2'!$M$6,'Subdecision matrices'!$C$30:$G$30,0)),0)</f>
        <v>0</v>
      </c>
      <c r="N275" s="2">
        <f>_xlfn.IFERROR(INDEX('Subdecision matrices'!$C$23:$G$27,MATCH(Prioritization!I146,'Subdecision matrices'!$B$23:$B$27,0),MATCH('CalcEng 2'!$N$6,'Subdecision matrices'!$C$22:$G$22,0)),0)</f>
        <v>0</v>
      </c>
      <c r="O275" s="2">
        <f>_xlfn.IFERROR(INDEX('Subdecision matrices'!$C$23:$G$27,MATCH(Prioritization!I146,'Subdecision matrices'!$B$23:$B$27,0),MATCH('CalcEng 2'!$O$6,'Subdecision matrices'!$C$22:$G$22,0)),0)</f>
        <v>0</v>
      </c>
      <c r="P275" s="2">
        <f>_xlfn.IFERROR(INDEX('Subdecision matrices'!$C$23:$G$27,MATCH(Prioritization!I146,'Subdecision matrices'!$B$23:$B$27,0),MATCH('CalcEng 2'!$P$6,'Subdecision matrices'!$C$22:$G$22,0)),0)</f>
        <v>0</v>
      </c>
      <c r="Q275" s="2">
        <f>_xlfn.IFERROR(INDEX('Subdecision matrices'!$C$31:$G$33,MATCH(Prioritization!J146,'Subdecision matrices'!$B$31:$B$33,0),MATCH('CalcEng 2'!$Q$6,'Subdecision matrices'!$C$30:$G$30,0)),0)</f>
        <v>0</v>
      </c>
      <c r="R275" s="2">
        <f>_xlfn.IFERROR(INDEX('Subdecision matrices'!$C$31:$G$33,MATCH(Prioritization!J146,'Subdecision matrices'!$B$31:$B$33,0),MATCH('CalcEng 2'!$R$6,'Subdecision matrices'!$C$30:$G$30,0)),0)</f>
        <v>0</v>
      </c>
      <c r="S275" s="2">
        <f>_xlfn.IFERROR(INDEX('Subdecision matrices'!$C$31:$G$33,MATCH(Prioritization!J146,'Subdecision matrices'!$B$31:$B$33,0),MATCH('CalcEng 2'!$S$6,'Subdecision matrices'!$C$30:$G$30,0)),0)</f>
        <v>0</v>
      </c>
      <c r="T275" s="2">
        <f>_xlfn.IFERROR(INDEX('Subdecision matrices'!$C$31:$G$33,MATCH(Prioritization!J146,'Subdecision matrices'!$B$31:$B$33,0),MATCH('CalcEng 2'!$T$6,'Subdecision matrices'!$C$30:$G$30,0)),0)</f>
        <v>0</v>
      </c>
      <c r="U275" s="2">
        <f>_xlfn.IFERROR(INDEX('Subdecision matrices'!$C$31:$G$33,MATCH(Prioritization!J146,'Subdecision matrices'!$B$31:$B$33,0),MATCH('CalcEng 2'!$U$6,'Subdecision matrices'!$C$30:$G$30,0)),0)</f>
        <v>0</v>
      </c>
      <c r="V275" s="2">
        <f>_xlfn.IFERROR(VLOOKUP(Prioritization!K146,'Subdecision matrices'!$A$37:$C$41,3,TRUE),0)</f>
        <v>0</v>
      </c>
      <c r="W275" s="2">
        <f>_xlfn.IFERROR(VLOOKUP(Prioritization!K146,'Subdecision matrices'!$A$37:$D$41,4),0)</f>
        <v>0</v>
      </c>
      <c r="X275" s="2">
        <f>_xlfn.IFERROR(VLOOKUP(Prioritization!K146,'Subdecision matrices'!$A$37:$E$41,5),0)</f>
        <v>0</v>
      </c>
      <c r="Y275" s="2">
        <f>_xlfn.IFERROR(VLOOKUP(Prioritization!K146,'Subdecision matrices'!$A$37:$F$41,6),0)</f>
        <v>0</v>
      </c>
      <c r="Z275" s="2">
        <f>_xlfn.IFERROR(VLOOKUP(Prioritization!K146,'Subdecision matrices'!$A$37:$G$41,7),0)</f>
        <v>0</v>
      </c>
      <c r="AA275" s="2">
        <f>_xlfn.IFERROR(INDEX('Subdecision matrices'!$K$8:$O$11,MATCH(Prioritization!L146,'Subdecision matrices'!$J$8:$J$11,0),MATCH('CalcEng 2'!$AA$6,'Subdecision matrices'!$K$7:$O$7,0)),0)</f>
        <v>0</v>
      </c>
      <c r="AB275" s="2">
        <f>_xlfn.IFERROR(INDEX('Subdecision matrices'!$K$8:$O$11,MATCH(Prioritization!L146,'Subdecision matrices'!$J$8:$J$11,0),MATCH('CalcEng 2'!$AB$6,'Subdecision matrices'!$K$7:$O$7,0)),0)</f>
        <v>0</v>
      </c>
      <c r="AC275" s="2">
        <f>_xlfn.IFERROR(INDEX('Subdecision matrices'!$K$8:$O$11,MATCH(Prioritization!L146,'Subdecision matrices'!$J$8:$J$11,0),MATCH('CalcEng 2'!$AC$6,'Subdecision matrices'!$K$7:$O$7,0)),0)</f>
        <v>0</v>
      </c>
      <c r="AD275" s="2">
        <f>_xlfn.IFERROR(INDEX('Subdecision matrices'!$K$8:$O$11,MATCH(Prioritization!L146,'Subdecision matrices'!$J$8:$J$11,0),MATCH('CalcEng 2'!$AD$6,'Subdecision matrices'!$K$7:$O$7,0)),0)</f>
        <v>0</v>
      </c>
      <c r="AE275" s="2">
        <f>_xlfn.IFERROR(INDEX('Subdecision matrices'!$K$8:$O$11,MATCH(Prioritization!L146,'Subdecision matrices'!$J$8:$J$11,0),MATCH('CalcEng 2'!$AE$6,'Subdecision matrices'!$K$7:$O$7,0)),0)</f>
        <v>0</v>
      </c>
      <c r="AF275" s="2">
        <f>_xlfn.IFERROR(VLOOKUP(Prioritization!M146,'Subdecision matrices'!$I$15:$K$17,3,TRUE),0)</f>
        <v>0</v>
      </c>
      <c r="AG275" s="2">
        <f>_xlfn.IFERROR(VLOOKUP(Prioritization!M146,'Subdecision matrices'!$I$15:$L$17,4,TRUE),0)</f>
        <v>0</v>
      </c>
      <c r="AH275" s="2">
        <f>_xlfn.IFERROR(VLOOKUP(Prioritization!M146,'Subdecision matrices'!$I$15:$M$17,5,TRUE),0)</f>
        <v>0</v>
      </c>
      <c r="AI275" s="2">
        <f>_xlfn.IFERROR(VLOOKUP(Prioritization!M146,'Subdecision matrices'!$I$15:$N$17,6,TRUE),0)</f>
        <v>0</v>
      </c>
      <c r="AJ275" s="2">
        <f>_xlfn.IFERROR(VLOOKUP(Prioritization!M146,'Subdecision matrices'!$I$15:$O$17,7,TRUE),0)</f>
        <v>0</v>
      </c>
      <c r="AK275" s="2">
        <f>_xlfn.IFERROR(INDEX('Subdecision matrices'!$K$22:$O$24,MATCH(Prioritization!N146,'Subdecision matrices'!$J$22:$J$24,0),MATCH($AK$6,'Subdecision matrices'!$K$21:$O$21,0)),0)</f>
        <v>0</v>
      </c>
      <c r="AL275" s="2">
        <f>_xlfn.IFERROR(INDEX('Subdecision matrices'!$K$22:$O$24,MATCH(Prioritization!N146,'Subdecision matrices'!$J$22:$J$24,0),MATCH($AL$6,'Subdecision matrices'!$K$21:$O$21,0)),0)</f>
        <v>0</v>
      </c>
      <c r="AM275" s="2">
        <f>_xlfn.IFERROR(INDEX('Subdecision matrices'!$K$22:$O$24,MATCH(Prioritization!N146,'Subdecision matrices'!$J$22:$J$24,0),MATCH($AM$6,'Subdecision matrices'!$K$21:$O$21,0)),0)</f>
        <v>0</v>
      </c>
      <c r="AN275" s="2">
        <f>_xlfn.IFERROR(INDEX('Subdecision matrices'!$K$22:$O$24,MATCH(Prioritization!N146,'Subdecision matrices'!$J$22:$J$24,0),MATCH($AN$6,'Subdecision matrices'!$K$21:$O$21,0)),0)</f>
        <v>0</v>
      </c>
      <c r="AO275" s="2">
        <f>_xlfn.IFERROR(INDEX('Subdecision matrices'!$K$22:$O$24,MATCH(Prioritization!N146,'Subdecision matrices'!$J$22:$J$24,0),MATCH($AO$6,'Subdecision matrices'!$K$21:$O$21,0)),0)</f>
        <v>0</v>
      </c>
      <c r="AP275" s="2">
        <f>_xlfn.IFERROR(INDEX('Subdecision matrices'!$K$27:$O$30,MATCH(Prioritization!O146,'Subdecision matrices'!$J$27:$J$30,0),MATCH('CalcEng 2'!$AP$6,'Subdecision matrices'!$K$27:$O$27,0)),0)</f>
        <v>0</v>
      </c>
      <c r="AQ275" s="2">
        <f>_xlfn.IFERROR(INDEX('Subdecision matrices'!$K$27:$O$30,MATCH(Prioritization!O146,'Subdecision matrices'!$J$27:$J$30,0),MATCH('CalcEng 2'!$AQ$6,'Subdecision matrices'!$K$27:$O$27,0)),0)</f>
        <v>0</v>
      </c>
      <c r="AR275" s="2">
        <f>_xlfn.IFERROR(INDEX('Subdecision matrices'!$K$27:$O$30,MATCH(Prioritization!O146,'Subdecision matrices'!$J$27:$J$30,0),MATCH('CalcEng 2'!$AR$6,'Subdecision matrices'!$K$27:$O$27,0)),0)</f>
        <v>0</v>
      </c>
      <c r="AS275" s="2">
        <f>_xlfn.IFERROR(INDEX('Subdecision matrices'!$K$27:$O$30,MATCH(Prioritization!O146,'Subdecision matrices'!$J$27:$J$30,0),MATCH('CalcEng 2'!$AS$6,'Subdecision matrices'!$K$27:$O$27,0)),0)</f>
        <v>0</v>
      </c>
      <c r="AT275" s="2">
        <f>_xlfn.IFERROR(INDEX('Subdecision matrices'!$K$27:$O$30,MATCH(Prioritization!O146,'Subdecision matrices'!$J$27:$J$30,0),MATCH('CalcEng 2'!$AT$6,'Subdecision matrices'!$K$27:$O$27,0)),0)</f>
        <v>0</v>
      </c>
      <c r="AU275" s="2">
        <f>_xlfn.IFERROR(INDEX('Subdecision matrices'!$K$34:$O$36,MATCH(Prioritization!P146,'Subdecision matrices'!$J$34:$J$36,0),MATCH('CalcEng 2'!$AU$6,'Subdecision matrices'!$K$33:$O$33,0)),0)</f>
        <v>0</v>
      </c>
      <c r="AV275" s="2">
        <f>_xlfn.IFERROR(INDEX('Subdecision matrices'!$K$34:$O$36,MATCH(Prioritization!P146,'Subdecision matrices'!$J$34:$J$36,0),MATCH('CalcEng 2'!$AV$6,'Subdecision matrices'!$K$33:$O$33,0)),0)</f>
        <v>0</v>
      </c>
      <c r="AW275" s="2">
        <f>_xlfn.IFERROR(INDEX('Subdecision matrices'!$K$34:$O$36,MATCH(Prioritization!P146,'Subdecision matrices'!$J$34:$J$36,0),MATCH('CalcEng 2'!$AW$6,'Subdecision matrices'!$K$33:$O$33,0)),0)</f>
        <v>0</v>
      </c>
      <c r="AX275" s="2">
        <f>_xlfn.IFERROR(INDEX('Subdecision matrices'!$K$34:$O$36,MATCH(Prioritization!P146,'Subdecision matrices'!$J$34:$J$36,0),MATCH('CalcEng 2'!$AX$6,'Subdecision matrices'!$K$33:$O$33,0)),0)</f>
        <v>0</v>
      </c>
      <c r="AY275" s="2">
        <f>_xlfn.IFERROR(INDEX('Subdecision matrices'!$K$34:$O$36,MATCH(Prioritization!P146,'Subdecision matrices'!$J$34:$J$36,0),MATCH('CalcEng 2'!$AY$6,'Subdecision matrices'!$K$33:$O$33,0)),0)</f>
        <v>0</v>
      </c>
      <c r="AZ275" s="2"/>
      <c r="BA275" s="2"/>
      <c r="BB275" s="110">
        <f>((B275*B276)+(G275*G276)+(L275*L276)+(Q275*Q276)+(V275*V276)+(AA275*AA276)+(AF276*AF275)+(AK275*AK276)+(AP275*AP276)+(AU275*AU276))*10</f>
        <v>0</v>
      </c>
      <c r="BC275" s="110">
        <f aca="true" t="shared" si="697" ref="BC275">((C275*C276)+(H275*H276)+(M275*M276)+(R275*R276)+(W275*W276)+(AB275*AB276)+(AG276*AG275)+(AL275*AL276)+(AQ275*AQ276)+(AV275*AV276))*10</f>
        <v>0</v>
      </c>
      <c r="BD275" s="110">
        <f aca="true" t="shared" si="698" ref="BD275">((D275*D276)+(I275*I276)+(N275*N276)+(S275*S276)+(X275*X276)+(AC275*AC276)+(AH276*AH275)+(AM275*AM276)+(AR275*AR276)+(AW275*AW276))*10</f>
        <v>0</v>
      </c>
      <c r="BE275" s="110">
        <f aca="true" t="shared" si="699" ref="BE275">((E275*E276)+(J275*J276)+(O275*O276)+(T275*T276)+(Y275*Y276)+(AD275*AD276)+(AI276*AI275)+(AN275*AN276)+(AS275*AS276)+(AX275*AX276))*10</f>
        <v>0</v>
      </c>
      <c r="BF275" s="110">
        <f aca="true" t="shared" si="700" ref="BF275">((F275*F276)+(K275*K276)+(P275*P276)+(U275*U276)+(Z275*Z276)+(AE275*AE276)+(AJ276*AJ275)+(AO275*AO276)+(AT275*AT276)+(AY275*AY276))*10</f>
        <v>0</v>
      </c>
    </row>
    <row r="276" spans="1:58" ht="15.75" thickBot="1">
      <c r="A276" s="94"/>
      <c r="B276" s="5">
        <f>'Subdecision matrices'!$S$12</f>
        <v>0.1</v>
      </c>
      <c r="C276" s="5">
        <f>'Subdecision matrices'!$S$13</f>
        <v>0.1</v>
      </c>
      <c r="D276" s="5">
        <f>'Subdecision matrices'!$S$14</f>
        <v>0.1</v>
      </c>
      <c r="E276" s="5">
        <f>'Subdecision matrices'!$S$15</f>
        <v>0.1</v>
      </c>
      <c r="F276" s="5">
        <f>'Subdecision matrices'!$S$16</f>
        <v>0.1</v>
      </c>
      <c r="G276" s="5">
        <f>'Subdecision matrices'!$T$12</f>
        <v>0.1</v>
      </c>
      <c r="H276" s="5">
        <f>'Subdecision matrices'!$T$13</f>
        <v>0.1</v>
      </c>
      <c r="I276" s="5">
        <f>'Subdecision matrices'!$T$14</f>
        <v>0.1</v>
      </c>
      <c r="J276" s="5">
        <f>'Subdecision matrices'!$T$15</f>
        <v>0.1</v>
      </c>
      <c r="K276" s="5">
        <f>'Subdecision matrices'!$T$16</f>
        <v>0.1</v>
      </c>
      <c r="L276" s="5">
        <f>'Subdecision matrices'!$U$12</f>
        <v>0.05</v>
      </c>
      <c r="M276" s="5">
        <f>'Subdecision matrices'!$U$13</f>
        <v>0.05</v>
      </c>
      <c r="N276" s="5">
        <f>'Subdecision matrices'!$U$14</f>
        <v>0.05</v>
      </c>
      <c r="O276" s="5">
        <f>'Subdecision matrices'!$U$15</f>
        <v>0.05</v>
      </c>
      <c r="P276" s="5">
        <f>'Subdecision matrices'!$U$16</f>
        <v>0.05</v>
      </c>
      <c r="Q276" s="5">
        <f>'Subdecision matrices'!$V$12</f>
        <v>0.1</v>
      </c>
      <c r="R276" s="5">
        <f>'Subdecision matrices'!$V$13</f>
        <v>0.1</v>
      </c>
      <c r="S276" s="5">
        <f>'Subdecision matrices'!$V$14</f>
        <v>0.1</v>
      </c>
      <c r="T276" s="5">
        <f>'Subdecision matrices'!$V$15</f>
        <v>0.1</v>
      </c>
      <c r="U276" s="5">
        <f>'Subdecision matrices'!$V$16</f>
        <v>0.1</v>
      </c>
      <c r="V276" s="5">
        <f>'Subdecision matrices'!$W$12</f>
        <v>0.1</v>
      </c>
      <c r="W276" s="5">
        <f>'Subdecision matrices'!$W$13</f>
        <v>0.1</v>
      </c>
      <c r="X276" s="5">
        <f>'Subdecision matrices'!$W$14</f>
        <v>0.1</v>
      </c>
      <c r="Y276" s="5">
        <f>'Subdecision matrices'!$W$15</f>
        <v>0.1</v>
      </c>
      <c r="Z276" s="5">
        <f>'Subdecision matrices'!$W$16</f>
        <v>0.1</v>
      </c>
      <c r="AA276" s="5">
        <f>'Subdecision matrices'!$X$12</f>
        <v>0.05</v>
      </c>
      <c r="AB276" s="5">
        <f>'Subdecision matrices'!$X$13</f>
        <v>0.1</v>
      </c>
      <c r="AC276" s="5">
        <f>'Subdecision matrices'!$X$14</f>
        <v>0.1</v>
      </c>
      <c r="AD276" s="5">
        <f>'Subdecision matrices'!$X$15</f>
        <v>0.1</v>
      </c>
      <c r="AE276" s="5">
        <f>'Subdecision matrices'!$X$16</f>
        <v>0.1</v>
      </c>
      <c r="AF276" s="5">
        <f>'Subdecision matrices'!$Y$12</f>
        <v>0.1</v>
      </c>
      <c r="AG276" s="5">
        <f>'Subdecision matrices'!$Y$13</f>
        <v>0.1</v>
      </c>
      <c r="AH276" s="5">
        <f>'Subdecision matrices'!$Y$14</f>
        <v>0.1</v>
      </c>
      <c r="AI276" s="5">
        <f>'Subdecision matrices'!$Y$15</f>
        <v>0.05</v>
      </c>
      <c r="AJ276" s="5">
        <f>'Subdecision matrices'!$Y$16</f>
        <v>0.05</v>
      </c>
      <c r="AK276" s="5">
        <f>'Subdecision matrices'!$Z$12</f>
        <v>0.15</v>
      </c>
      <c r="AL276" s="5">
        <f>'Subdecision matrices'!$Z$13</f>
        <v>0.15</v>
      </c>
      <c r="AM276" s="5">
        <f>'Subdecision matrices'!$Z$14</f>
        <v>0.15</v>
      </c>
      <c r="AN276" s="5">
        <f>'Subdecision matrices'!$Z$15</f>
        <v>0.15</v>
      </c>
      <c r="AO276" s="5">
        <f>'Subdecision matrices'!$Z$16</f>
        <v>0.15</v>
      </c>
      <c r="AP276" s="5">
        <f>'Subdecision matrices'!$AA$12</f>
        <v>0.1</v>
      </c>
      <c r="AQ276" s="5">
        <f>'Subdecision matrices'!$AA$13</f>
        <v>0.1</v>
      </c>
      <c r="AR276" s="5">
        <f>'Subdecision matrices'!$AA$14</f>
        <v>0.1</v>
      </c>
      <c r="AS276" s="5">
        <f>'Subdecision matrices'!$AA$15</f>
        <v>0.1</v>
      </c>
      <c r="AT276" s="5">
        <f>'Subdecision matrices'!$AA$16</f>
        <v>0.15</v>
      </c>
      <c r="AU276" s="5">
        <f>'Subdecision matrices'!$AB$12</f>
        <v>0.15</v>
      </c>
      <c r="AV276" s="5">
        <f>'Subdecision matrices'!$AB$13</f>
        <v>0.1</v>
      </c>
      <c r="AW276" s="5">
        <f>'Subdecision matrices'!$AB$14</f>
        <v>0.1</v>
      </c>
      <c r="AX276" s="5">
        <f>'Subdecision matrices'!$AB$15</f>
        <v>0.15</v>
      </c>
      <c r="AY276" s="5">
        <f>'Subdecision matrices'!$AB$16</f>
        <v>0.1</v>
      </c>
      <c r="AZ276" s="3">
        <f aca="true" t="shared" si="701" ref="AZ276">SUM(L276:AY276)</f>
        <v>4</v>
      </c>
      <c r="BA276" s="3"/>
      <c r="BB276" s="114"/>
      <c r="BC276" s="114"/>
      <c r="BD276" s="114"/>
      <c r="BE276" s="114"/>
      <c r="BF276" s="114"/>
    </row>
    <row r="277" spans="1:58" ht="15">
      <c r="A277" s="94">
        <v>136</v>
      </c>
      <c r="B277" s="30">
        <f>_xlfn.IFERROR(VLOOKUP(Prioritization!G147,'Subdecision matrices'!$B$7:$C$8,2,TRUE),0)</f>
        <v>0</v>
      </c>
      <c r="C277" s="30">
        <f>_xlfn.IFERROR(VLOOKUP(Prioritization!G147,'Subdecision matrices'!$B$7:$D$8,3,TRUE),0)</f>
        <v>0</v>
      </c>
      <c r="D277" s="30">
        <f>_xlfn.IFERROR(VLOOKUP(Prioritization!G147,'Subdecision matrices'!$B$7:$E$8,4,TRUE),0)</f>
        <v>0</v>
      </c>
      <c r="E277" s="30">
        <f>_xlfn.IFERROR(VLOOKUP(Prioritization!G147,'Subdecision matrices'!$B$7:$F$8,5,TRUE),0)</f>
        <v>0</v>
      </c>
      <c r="F277" s="30">
        <f>_xlfn.IFERROR(VLOOKUP(Prioritization!G147,'Subdecision matrices'!$B$7:$G$8,6,TRUE),0)</f>
        <v>0</v>
      </c>
      <c r="G277" s="30">
        <f>VLOOKUP(Prioritization!H147,'Subdecision matrices'!$B$12:$C$19,2,TRUE)</f>
        <v>0</v>
      </c>
      <c r="H277" s="30">
        <f>VLOOKUP(Prioritization!H147,'Subdecision matrices'!$B$12:$D$19,3,TRUE)</f>
        <v>0</v>
      </c>
      <c r="I277" s="30">
        <f>VLOOKUP(Prioritization!H147,'Subdecision matrices'!$B$12:$E$19,4,TRUE)</f>
        <v>0</v>
      </c>
      <c r="J277" s="30">
        <f>VLOOKUP(Prioritization!H147,'Subdecision matrices'!$B$12:$F$19,5,TRUE)</f>
        <v>0</v>
      </c>
      <c r="K277" s="30">
        <f>VLOOKUP(Prioritization!H147,'Subdecision matrices'!$B$12:$G$19,6,TRUE)</f>
        <v>0</v>
      </c>
      <c r="L277" s="2">
        <f>_xlfn.IFERROR(INDEX('Subdecision matrices'!$C$23:$G$27,MATCH(Prioritization!I147,'Subdecision matrices'!$B$23:$B$27,0),MATCH('CalcEng 2'!$L$6,'Subdecision matrices'!$C$22:$G$22,0)),0)</f>
        <v>0</v>
      </c>
      <c r="M277" s="2">
        <f>_xlfn.IFERROR(INDEX('Subdecision matrices'!$C$23:$G$27,MATCH(Prioritization!I147,'Subdecision matrices'!$B$23:$B$27,0),MATCH('CalcEng 2'!$M$6,'Subdecision matrices'!$C$30:$G$30,0)),0)</f>
        <v>0</v>
      </c>
      <c r="N277" s="2">
        <f>_xlfn.IFERROR(INDEX('Subdecision matrices'!$C$23:$G$27,MATCH(Prioritization!I147,'Subdecision matrices'!$B$23:$B$27,0),MATCH('CalcEng 2'!$N$6,'Subdecision matrices'!$C$22:$G$22,0)),0)</f>
        <v>0</v>
      </c>
      <c r="O277" s="2">
        <f>_xlfn.IFERROR(INDEX('Subdecision matrices'!$C$23:$G$27,MATCH(Prioritization!I147,'Subdecision matrices'!$B$23:$B$27,0),MATCH('CalcEng 2'!$O$6,'Subdecision matrices'!$C$22:$G$22,0)),0)</f>
        <v>0</v>
      </c>
      <c r="P277" s="2">
        <f>_xlfn.IFERROR(INDEX('Subdecision matrices'!$C$23:$G$27,MATCH(Prioritization!I147,'Subdecision matrices'!$B$23:$B$27,0),MATCH('CalcEng 2'!$P$6,'Subdecision matrices'!$C$22:$G$22,0)),0)</f>
        <v>0</v>
      </c>
      <c r="Q277" s="2">
        <f>_xlfn.IFERROR(INDEX('Subdecision matrices'!$C$31:$G$33,MATCH(Prioritization!J147,'Subdecision matrices'!$B$31:$B$33,0),MATCH('CalcEng 2'!$Q$6,'Subdecision matrices'!$C$30:$G$30,0)),0)</f>
        <v>0</v>
      </c>
      <c r="R277" s="2">
        <f>_xlfn.IFERROR(INDEX('Subdecision matrices'!$C$31:$G$33,MATCH(Prioritization!J147,'Subdecision matrices'!$B$31:$B$33,0),MATCH('CalcEng 2'!$R$6,'Subdecision matrices'!$C$30:$G$30,0)),0)</f>
        <v>0</v>
      </c>
      <c r="S277" s="2">
        <f>_xlfn.IFERROR(INDEX('Subdecision matrices'!$C$31:$G$33,MATCH(Prioritization!J147,'Subdecision matrices'!$B$31:$B$33,0),MATCH('CalcEng 2'!$S$6,'Subdecision matrices'!$C$30:$G$30,0)),0)</f>
        <v>0</v>
      </c>
      <c r="T277" s="2">
        <f>_xlfn.IFERROR(INDEX('Subdecision matrices'!$C$31:$G$33,MATCH(Prioritization!J147,'Subdecision matrices'!$B$31:$B$33,0),MATCH('CalcEng 2'!$T$6,'Subdecision matrices'!$C$30:$G$30,0)),0)</f>
        <v>0</v>
      </c>
      <c r="U277" s="2">
        <f>_xlfn.IFERROR(INDEX('Subdecision matrices'!$C$31:$G$33,MATCH(Prioritization!J147,'Subdecision matrices'!$B$31:$B$33,0),MATCH('CalcEng 2'!$U$6,'Subdecision matrices'!$C$30:$G$30,0)),0)</f>
        <v>0</v>
      </c>
      <c r="V277" s="2">
        <f>_xlfn.IFERROR(VLOOKUP(Prioritization!K147,'Subdecision matrices'!$A$37:$C$41,3,TRUE),0)</f>
        <v>0</v>
      </c>
      <c r="W277" s="2">
        <f>_xlfn.IFERROR(VLOOKUP(Prioritization!K147,'Subdecision matrices'!$A$37:$D$41,4),0)</f>
        <v>0</v>
      </c>
      <c r="X277" s="2">
        <f>_xlfn.IFERROR(VLOOKUP(Prioritization!K147,'Subdecision matrices'!$A$37:$E$41,5),0)</f>
        <v>0</v>
      </c>
      <c r="Y277" s="2">
        <f>_xlfn.IFERROR(VLOOKUP(Prioritization!K147,'Subdecision matrices'!$A$37:$F$41,6),0)</f>
        <v>0</v>
      </c>
      <c r="Z277" s="2">
        <f>_xlfn.IFERROR(VLOOKUP(Prioritization!K147,'Subdecision matrices'!$A$37:$G$41,7),0)</f>
        <v>0</v>
      </c>
      <c r="AA277" s="2">
        <f>_xlfn.IFERROR(INDEX('Subdecision matrices'!$K$8:$O$11,MATCH(Prioritization!L147,'Subdecision matrices'!$J$8:$J$11,0),MATCH('CalcEng 2'!$AA$6,'Subdecision matrices'!$K$7:$O$7,0)),0)</f>
        <v>0</v>
      </c>
      <c r="AB277" s="2">
        <f>_xlfn.IFERROR(INDEX('Subdecision matrices'!$K$8:$O$11,MATCH(Prioritization!L147,'Subdecision matrices'!$J$8:$J$11,0),MATCH('CalcEng 2'!$AB$6,'Subdecision matrices'!$K$7:$O$7,0)),0)</f>
        <v>0</v>
      </c>
      <c r="AC277" s="2">
        <f>_xlfn.IFERROR(INDEX('Subdecision matrices'!$K$8:$O$11,MATCH(Prioritization!L147,'Subdecision matrices'!$J$8:$J$11,0),MATCH('CalcEng 2'!$AC$6,'Subdecision matrices'!$K$7:$O$7,0)),0)</f>
        <v>0</v>
      </c>
      <c r="AD277" s="2">
        <f>_xlfn.IFERROR(INDEX('Subdecision matrices'!$K$8:$O$11,MATCH(Prioritization!L147,'Subdecision matrices'!$J$8:$J$11,0),MATCH('CalcEng 2'!$AD$6,'Subdecision matrices'!$K$7:$O$7,0)),0)</f>
        <v>0</v>
      </c>
      <c r="AE277" s="2">
        <f>_xlfn.IFERROR(INDEX('Subdecision matrices'!$K$8:$O$11,MATCH(Prioritization!L147,'Subdecision matrices'!$J$8:$J$11,0),MATCH('CalcEng 2'!$AE$6,'Subdecision matrices'!$K$7:$O$7,0)),0)</f>
        <v>0</v>
      </c>
      <c r="AF277" s="2">
        <f>_xlfn.IFERROR(VLOOKUP(Prioritization!M147,'Subdecision matrices'!$I$15:$K$17,3,TRUE),0)</f>
        <v>0</v>
      </c>
      <c r="AG277" s="2">
        <f>_xlfn.IFERROR(VLOOKUP(Prioritization!M147,'Subdecision matrices'!$I$15:$L$17,4,TRUE),0)</f>
        <v>0</v>
      </c>
      <c r="AH277" s="2">
        <f>_xlfn.IFERROR(VLOOKUP(Prioritization!M147,'Subdecision matrices'!$I$15:$M$17,5,TRUE),0)</f>
        <v>0</v>
      </c>
      <c r="AI277" s="2">
        <f>_xlfn.IFERROR(VLOOKUP(Prioritization!M147,'Subdecision matrices'!$I$15:$N$17,6,TRUE),0)</f>
        <v>0</v>
      </c>
      <c r="AJ277" s="2">
        <f>_xlfn.IFERROR(VLOOKUP(Prioritization!M147,'Subdecision matrices'!$I$15:$O$17,7,TRUE),0)</f>
        <v>0</v>
      </c>
      <c r="AK277" s="2">
        <f>_xlfn.IFERROR(INDEX('Subdecision matrices'!$K$22:$O$24,MATCH(Prioritization!N147,'Subdecision matrices'!$J$22:$J$24,0),MATCH($AK$6,'Subdecision matrices'!$K$21:$O$21,0)),0)</f>
        <v>0</v>
      </c>
      <c r="AL277" s="2">
        <f>_xlfn.IFERROR(INDEX('Subdecision matrices'!$K$22:$O$24,MATCH(Prioritization!N147,'Subdecision matrices'!$J$22:$J$24,0),MATCH($AL$6,'Subdecision matrices'!$K$21:$O$21,0)),0)</f>
        <v>0</v>
      </c>
      <c r="AM277" s="2">
        <f>_xlfn.IFERROR(INDEX('Subdecision matrices'!$K$22:$O$24,MATCH(Prioritization!N147,'Subdecision matrices'!$J$22:$J$24,0),MATCH($AM$6,'Subdecision matrices'!$K$21:$O$21,0)),0)</f>
        <v>0</v>
      </c>
      <c r="AN277" s="2">
        <f>_xlfn.IFERROR(INDEX('Subdecision matrices'!$K$22:$O$24,MATCH(Prioritization!N147,'Subdecision matrices'!$J$22:$J$24,0),MATCH($AN$6,'Subdecision matrices'!$K$21:$O$21,0)),0)</f>
        <v>0</v>
      </c>
      <c r="AO277" s="2">
        <f>_xlfn.IFERROR(INDEX('Subdecision matrices'!$K$22:$O$24,MATCH(Prioritization!N147,'Subdecision matrices'!$J$22:$J$24,0),MATCH($AO$6,'Subdecision matrices'!$K$21:$O$21,0)),0)</f>
        <v>0</v>
      </c>
      <c r="AP277" s="2">
        <f>_xlfn.IFERROR(INDEX('Subdecision matrices'!$K$27:$O$30,MATCH(Prioritization!O147,'Subdecision matrices'!$J$27:$J$30,0),MATCH('CalcEng 2'!$AP$6,'Subdecision matrices'!$K$27:$O$27,0)),0)</f>
        <v>0</v>
      </c>
      <c r="AQ277" s="2">
        <f>_xlfn.IFERROR(INDEX('Subdecision matrices'!$K$27:$O$30,MATCH(Prioritization!O147,'Subdecision matrices'!$J$27:$J$30,0),MATCH('CalcEng 2'!$AQ$6,'Subdecision matrices'!$K$27:$O$27,0)),0)</f>
        <v>0</v>
      </c>
      <c r="AR277" s="2">
        <f>_xlfn.IFERROR(INDEX('Subdecision matrices'!$K$27:$O$30,MATCH(Prioritization!O147,'Subdecision matrices'!$J$27:$J$30,0),MATCH('CalcEng 2'!$AR$6,'Subdecision matrices'!$K$27:$O$27,0)),0)</f>
        <v>0</v>
      </c>
      <c r="AS277" s="2">
        <f>_xlfn.IFERROR(INDEX('Subdecision matrices'!$K$27:$O$30,MATCH(Prioritization!O147,'Subdecision matrices'!$J$27:$J$30,0),MATCH('CalcEng 2'!$AS$6,'Subdecision matrices'!$K$27:$O$27,0)),0)</f>
        <v>0</v>
      </c>
      <c r="AT277" s="2">
        <f>_xlfn.IFERROR(INDEX('Subdecision matrices'!$K$27:$O$30,MATCH(Prioritization!O147,'Subdecision matrices'!$J$27:$J$30,0),MATCH('CalcEng 2'!$AT$6,'Subdecision matrices'!$K$27:$O$27,0)),0)</f>
        <v>0</v>
      </c>
      <c r="AU277" s="2">
        <f>_xlfn.IFERROR(INDEX('Subdecision matrices'!$K$34:$O$36,MATCH(Prioritization!P147,'Subdecision matrices'!$J$34:$J$36,0),MATCH('CalcEng 2'!$AU$6,'Subdecision matrices'!$K$33:$O$33,0)),0)</f>
        <v>0</v>
      </c>
      <c r="AV277" s="2">
        <f>_xlfn.IFERROR(INDEX('Subdecision matrices'!$K$34:$O$36,MATCH(Prioritization!P147,'Subdecision matrices'!$J$34:$J$36,0),MATCH('CalcEng 2'!$AV$6,'Subdecision matrices'!$K$33:$O$33,0)),0)</f>
        <v>0</v>
      </c>
      <c r="AW277" s="2">
        <f>_xlfn.IFERROR(INDEX('Subdecision matrices'!$K$34:$O$36,MATCH(Prioritization!P147,'Subdecision matrices'!$J$34:$J$36,0),MATCH('CalcEng 2'!$AW$6,'Subdecision matrices'!$K$33:$O$33,0)),0)</f>
        <v>0</v>
      </c>
      <c r="AX277" s="2">
        <f>_xlfn.IFERROR(INDEX('Subdecision matrices'!$K$34:$O$36,MATCH(Prioritization!P147,'Subdecision matrices'!$J$34:$J$36,0),MATCH('CalcEng 2'!$AX$6,'Subdecision matrices'!$K$33:$O$33,0)),0)</f>
        <v>0</v>
      </c>
      <c r="AY277" s="2">
        <f>_xlfn.IFERROR(INDEX('Subdecision matrices'!$K$34:$O$36,MATCH(Prioritization!P147,'Subdecision matrices'!$J$34:$J$36,0),MATCH('CalcEng 2'!$AY$6,'Subdecision matrices'!$K$33:$O$33,0)),0)</f>
        <v>0</v>
      </c>
      <c r="AZ277" s="2"/>
      <c r="BA277" s="2"/>
      <c r="BB277" s="110">
        <f>((B277*B278)+(G277*G278)+(L277*L278)+(Q277*Q278)+(V277*V278)+(AA277*AA278)+(AF278*AF277)+(AK277*AK278)+(AP277*AP278)+(AU277*AU278))*10</f>
        <v>0</v>
      </c>
      <c r="BC277" s="110">
        <f aca="true" t="shared" si="702" ref="BC277">((C277*C278)+(H277*H278)+(M277*M278)+(R277*R278)+(W277*W278)+(AB277*AB278)+(AG278*AG277)+(AL277*AL278)+(AQ277*AQ278)+(AV277*AV278))*10</f>
        <v>0</v>
      </c>
      <c r="BD277" s="110">
        <f aca="true" t="shared" si="703" ref="BD277">((D277*D278)+(I277*I278)+(N277*N278)+(S277*S278)+(X277*X278)+(AC277*AC278)+(AH278*AH277)+(AM277*AM278)+(AR277*AR278)+(AW277*AW278))*10</f>
        <v>0</v>
      </c>
      <c r="BE277" s="110">
        <f aca="true" t="shared" si="704" ref="BE277">((E277*E278)+(J277*J278)+(O277*O278)+(T277*T278)+(Y277*Y278)+(AD277*AD278)+(AI278*AI277)+(AN277*AN278)+(AS277*AS278)+(AX277*AX278))*10</f>
        <v>0</v>
      </c>
      <c r="BF277" s="110">
        <f aca="true" t="shared" si="705" ref="BF277">((F277*F278)+(K277*K278)+(P277*P278)+(U277*U278)+(Z277*Z278)+(AE277*AE278)+(AJ278*AJ277)+(AO277*AO278)+(AT277*AT278)+(AY277*AY278))*10</f>
        <v>0</v>
      </c>
    </row>
    <row r="278" spans="1:58" ht="15.75" thickBot="1">
      <c r="A278" s="94"/>
      <c r="B278" s="5">
        <f>'Subdecision matrices'!$S$12</f>
        <v>0.1</v>
      </c>
      <c r="C278" s="5">
        <f>'Subdecision matrices'!$S$13</f>
        <v>0.1</v>
      </c>
      <c r="D278" s="5">
        <f>'Subdecision matrices'!$S$14</f>
        <v>0.1</v>
      </c>
      <c r="E278" s="5">
        <f>'Subdecision matrices'!$S$15</f>
        <v>0.1</v>
      </c>
      <c r="F278" s="5">
        <f>'Subdecision matrices'!$S$16</f>
        <v>0.1</v>
      </c>
      <c r="G278" s="5">
        <f>'Subdecision matrices'!$T$12</f>
        <v>0.1</v>
      </c>
      <c r="H278" s="5">
        <f>'Subdecision matrices'!$T$13</f>
        <v>0.1</v>
      </c>
      <c r="I278" s="5">
        <f>'Subdecision matrices'!$T$14</f>
        <v>0.1</v>
      </c>
      <c r="J278" s="5">
        <f>'Subdecision matrices'!$T$15</f>
        <v>0.1</v>
      </c>
      <c r="K278" s="5">
        <f>'Subdecision matrices'!$T$16</f>
        <v>0.1</v>
      </c>
      <c r="L278" s="5">
        <f>'Subdecision matrices'!$U$12</f>
        <v>0.05</v>
      </c>
      <c r="M278" s="5">
        <f>'Subdecision matrices'!$U$13</f>
        <v>0.05</v>
      </c>
      <c r="N278" s="5">
        <f>'Subdecision matrices'!$U$14</f>
        <v>0.05</v>
      </c>
      <c r="O278" s="5">
        <f>'Subdecision matrices'!$U$15</f>
        <v>0.05</v>
      </c>
      <c r="P278" s="5">
        <f>'Subdecision matrices'!$U$16</f>
        <v>0.05</v>
      </c>
      <c r="Q278" s="5">
        <f>'Subdecision matrices'!$V$12</f>
        <v>0.1</v>
      </c>
      <c r="R278" s="5">
        <f>'Subdecision matrices'!$V$13</f>
        <v>0.1</v>
      </c>
      <c r="S278" s="5">
        <f>'Subdecision matrices'!$V$14</f>
        <v>0.1</v>
      </c>
      <c r="T278" s="5">
        <f>'Subdecision matrices'!$V$15</f>
        <v>0.1</v>
      </c>
      <c r="U278" s="5">
        <f>'Subdecision matrices'!$V$16</f>
        <v>0.1</v>
      </c>
      <c r="V278" s="5">
        <f>'Subdecision matrices'!$W$12</f>
        <v>0.1</v>
      </c>
      <c r="W278" s="5">
        <f>'Subdecision matrices'!$W$13</f>
        <v>0.1</v>
      </c>
      <c r="X278" s="5">
        <f>'Subdecision matrices'!$W$14</f>
        <v>0.1</v>
      </c>
      <c r="Y278" s="5">
        <f>'Subdecision matrices'!$W$15</f>
        <v>0.1</v>
      </c>
      <c r="Z278" s="5">
        <f>'Subdecision matrices'!$W$16</f>
        <v>0.1</v>
      </c>
      <c r="AA278" s="5">
        <f>'Subdecision matrices'!$X$12</f>
        <v>0.05</v>
      </c>
      <c r="AB278" s="5">
        <f>'Subdecision matrices'!$X$13</f>
        <v>0.1</v>
      </c>
      <c r="AC278" s="5">
        <f>'Subdecision matrices'!$X$14</f>
        <v>0.1</v>
      </c>
      <c r="AD278" s="5">
        <f>'Subdecision matrices'!$X$15</f>
        <v>0.1</v>
      </c>
      <c r="AE278" s="5">
        <f>'Subdecision matrices'!$X$16</f>
        <v>0.1</v>
      </c>
      <c r="AF278" s="5">
        <f>'Subdecision matrices'!$Y$12</f>
        <v>0.1</v>
      </c>
      <c r="AG278" s="5">
        <f>'Subdecision matrices'!$Y$13</f>
        <v>0.1</v>
      </c>
      <c r="AH278" s="5">
        <f>'Subdecision matrices'!$Y$14</f>
        <v>0.1</v>
      </c>
      <c r="AI278" s="5">
        <f>'Subdecision matrices'!$Y$15</f>
        <v>0.05</v>
      </c>
      <c r="AJ278" s="5">
        <f>'Subdecision matrices'!$Y$16</f>
        <v>0.05</v>
      </c>
      <c r="AK278" s="5">
        <f>'Subdecision matrices'!$Z$12</f>
        <v>0.15</v>
      </c>
      <c r="AL278" s="5">
        <f>'Subdecision matrices'!$Z$13</f>
        <v>0.15</v>
      </c>
      <c r="AM278" s="5">
        <f>'Subdecision matrices'!$Z$14</f>
        <v>0.15</v>
      </c>
      <c r="AN278" s="5">
        <f>'Subdecision matrices'!$Z$15</f>
        <v>0.15</v>
      </c>
      <c r="AO278" s="5">
        <f>'Subdecision matrices'!$Z$16</f>
        <v>0.15</v>
      </c>
      <c r="AP278" s="5">
        <f>'Subdecision matrices'!$AA$12</f>
        <v>0.1</v>
      </c>
      <c r="AQ278" s="5">
        <f>'Subdecision matrices'!$AA$13</f>
        <v>0.1</v>
      </c>
      <c r="AR278" s="5">
        <f>'Subdecision matrices'!$AA$14</f>
        <v>0.1</v>
      </c>
      <c r="AS278" s="5">
        <f>'Subdecision matrices'!$AA$15</f>
        <v>0.1</v>
      </c>
      <c r="AT278" s="5">
        <f>'Subdecision matrices'!$AA$16</f>
        <v>0.15</v>
      </c>
      <c r="AU278" s="5">
        <f>'Subdecision matrices'!$AB$12</f>
        <v>0.15</v>
      </c>
      <c r="AV278" s="5">
        <f>'Subdecision matrices'!$AB$13</f>
        <v>0.1</v>
      </c>
      <c r="AW278" s="5">
        <f>'Subdecision matrices'!$AB$14</f>
        <v>0.1</v>
      </c>
      <c r="AX278" s="5">
        <f>'Subdecision matrices'!$AB$15</f>
        <v>0.15</v>
      </c>
      <c r="AY278" s="5">
        <f>'Subdecision matrices'!$AB$16</f>
        <v>0.1</v>
      </c>
      <c r="AZ278" s="3">
        <f aca="true" t="shared" si="706" ref="AZ278">SUM(L278:AY278)</f>
        <v>4</v>
      </c>
      <c r="BA278" s="3"/>
      <c r="BB278" s="114"/>
      <c r="BC278" s="114"/>
      <c r="BD278" s="114"/>
      <c r="BE278" s="114"/>
      <c r="BF278" s="114"/>
    </row>
    <row r="279" spans="1:58" ht="15">
      <c r="A279" s="94">
        <v>137</v>
      </c>
      <c r="B279" s="30">
        <f>_xlfn.IFERROR(VLOOKUP(Prioritization!G148,'Subdecision matrices'!$B$7:$C$8,2,TRUE),0)</f>
        <v>0</v>
      </c>
      <c r="C279" s="30">
        <f>_xlfn.IFERROR(VLOOKUP(Prioritization!G148,'Subdecision matrices'!$B$7:$D$8,3,TRUE),0)</f>
        <v>0</v>
      </c>
      <c r="D279" s="30">
        <f>_xlfn.IFERROR(VLOOKUP(Prioritization!G148,'Subdecision matrices'!$B$7:$E$8,4,TRUE),0)</f>
        <v>0</v>
      </c>
      <c r="E279" s="30">
        <f>_xlfn.IFERROR(VLOOKUP(Prioritization!G148,'Subdecision matrices'!$B$7:$F$8,5,TRUE),0)</f>
        <v>0</v>
      </c>
      <c r="F279" s="30">
        <f>_xlfn.IFERROR(VLOOKUP(Prioritization!G148,'Subdecision matrices'!$B$7:$G$8,6,TRUE),0)</f>
        <v>0</v>
      </c>
      <c r="G279" s="30">
        <f>VLOOKUP(Prioritization!H148,'Subdecision matrices'!$B$12:$C$19,2,TRUE)</f>
        <v>0</v>
      </c>
      <c r="H279" s="30">
        <f>VLOOKUP(Prioritization!H148,'Subdecision matrices'!$B$12:$D$19,3,TRUE)</f>
        <v>0</v>
      </c>
      <c r="I279" s="30">
        <f>VLOOKUP(Prioritization!H148,'Subdecision matrices'!$B$12:$E$19,4,TRUE)</f>
        <v>0</v>
      </c>
      <c r="J279" s="30">
        <f>VLOOKUP(Prioritization!H148,'Subdecision matrices'!$B$12:$F$19,5,TRUE)</f>
        <v>0</v>
      </c>
      <c r="K279" s="30">
        <f>VLOOKUP(Prioritization!H148,'Subdecision matrices'!$B$12:$G$19,6,TRUE)</f>
        <v>0</v>
      </c>
      <c r="L279" s="2">
        <f>_xlfn.IFERROR(INDEX('Subdecision matrices'!$C$23:$G$27,MATCH(Prioritization!I148,'Subdecision matrices'!$B$23:$B$27,0),MATCH('CalcEng 2'!$L$6,'Subdecision matrices'!$C$22:$G$22,0)),0)</f>
        <v>0</v>
      </c>
      <c r="M279" s="2">
        <f>_xlfn.IFERROR(INDEX('Subdecision matrices'!$C$23:$G$27,MATCH(Prioritization!I148,'Subdecision matrices'!$B$23:$B$27,0),MATCH('CalcEng 2'!$M$6,'Subdecision matrices'!$C$30:$G$30,0)),0)</f>
        <v>0</v>
      </c>
      <c r="N279" s="2">
        <f>_xlfn.IFERROR(INDEX('Subdecision matrices'!$C$23:$G$27,MATCH(Prioritization!I148,'Subdecision matrices'!$B$23:$B$27,0),MATCH('CalcEng 2'!$N$6,'Subdecision matrices'!$C$22:$G$22,0)),0)</f>
        <v>0</v>
      </c>
      <c r="O279" s="2">
        <f>_xlfn.IFERROR(INDEX('Subdecision matrices'!$C$23:$G$27,MATCH(Prioritization!I148,'Subdecision matrices'!$B$23:$B$27,0),MATCH('CalcEng 2'!$O$6,'Subdecision matrices'!$C$22:$G$22,0)),0)</f>
        <v>0</v>
      </c>
      <c r="P279" s="2">
        <f>_xlfn.IFERROR(INDEX('Subdecision matrices'!$C$23:$G$27,MATCH(Prioritization!I148,'Subdecision matrices'!$B$23:$B$27,0),MATCH('CalcEng 2'!$P$6,'Subdecision matrices'!$C$22:$G$22,0)),0)</f>
        <v>0</v>
      </c>
      <c r="Q279" s="2">
        <f>_xlfn.IFERROR(INDEX('Subdecision matrices'!$C$31:$G$33,MATCH(Prioritization!J148,'Subdecision matrices'!$B$31:$B$33,0),MATCH('CalcEng 2'!$Q$6,'Subdecision matrices'!$C$30:$G$30,0)),0)</f>
        <v>0</v>
      </c>
      <c r="R279" s="2">
        <f>_xlfn.IFERROR(INDEX('Subdecision matrices'!$C$31:$G$33,MATCH(Prioritization!J148,'Subdecision matrices'!$B$31:$B$33,0),MATCH('CalcEng 2'!$R$6,'Subdecision matrices'!$C$30:$G$30,0)),0)</f>
        <v>0</v>
      </c>
      <c r="S279" s="2">
        <f>_xlfn.IFERROR(INDEX('Subdecision matrices'!$C$31:$G$33,MATCH(Prioritization!J148,'Subdecision matrices'!$B$31:$B$33,0),MATCH('CalcEng 2'!$S$6,'Subdecision matrices'!$C$30:$G$30,0)),0)</f>
        <v>0</v>
      </c>
      <c r="T279" s="2">
        <f>_xlfn.IFERROR(INDEX('Subdecision matrices'!$C$31:$G$33,MATCH(Prioritization!J148,'Subdecision matrices'!$B$31:$B$33,0),MATCH('CalcEng 2'!$T$6,'Subdecision matrices'!$C$30:$G$30,0)),0)</f>
        <v>0</v>
      </c>
      <c r="U279" s="2">
        <f>_xlfn.IFERROR(INDEX('Subdecision matrices'!$C$31:$G$33,MATCH(Prioritization!J148,'Subdecision matrices'!$B$31:$B$33,0),MATCH('CalcEng 2'!$U$6,'Subdecision matrices'!$C$30:$G$30,0)),0)</f>
        <v>0</v>
      </c>
      <c r="V279" s="2">
        <f>_xlfn.IFERROR(VLOOKUP(Prioritization!K148,'Subdecision matrices'!$A$37:$C$41,3,TRUE),0)</f>
        <v>0</v>
      </c>
      <c r="W279" s="2">
        <f>_xlfn.IFERROR(VLOOKUP(Prioritization!K148,'Subdecision matrices'!$A$37:$D$41,4),0)</f>
        <v>0</v>
      </c>
      <c r="X279" s="2">
        <f>_xlfn.IFERROR(VLOOKUP(Prioritization!K148,'Subdecision matrices'!$A$37:$E$41,5),0)</f>
        <v>0</v>
      </c>
      <c r="Y279" s="2">
        <f>_xlfn.IFERROR(VLOOKUP(Prioritization!K148,'Subdecision matrices'!$A$37:$F$41,6),0)</f>
        <v>0</v>
      </c>
      <c r="Z279" s="2">
        <f>_xlfn.IFERROR(VLOOKUP(Prioritization!K148,'Subdecision matrices'!$A$37:$G$41,7),0)</f>
        <v>0</v>
      </c>
      <c r="AA279" s="2">
        <f>_xlfn.IFERROR(INDEX('Subdecision matrices'!$K$8:$O$11,MATCH(Prioritization!L148,'Subdecision matrices'!$J$8:$J$11,0),MATCH('CalcEng 2'!$AA$6,'Subdecision matrices'!$K$7:$O$7,0)),0)</f>
        <v>0</v>
      </c>
      <c r="AB279" s="2">
        <f>_xlfn.IFERROR(INDEX('Subdecision matrices'!$K$8:$O$11,MATCH(Prioritization!L148,'Subdecision matrices'!$J$8:$J$11,0),MATCH('CalcEng 2'!$AB$6,'Subdecision matrices'!$K$7:$O$7,0)),0)</f>
        <v>0</v>
      </c>
      <c r="AC279" s="2">
        <f>_xlfn.IFERROR(INDEX('Subdecision matrices'!$K$8:$O$11,MATCH(Prioritization!L148,'Subdecision matrices'!$J$8:$J$11,0),MATCH('CalcEng 2'!$AC$6,'Subdecision matrices'!$K$7:$O$7,0)),0)</f>
        <v>0</v>
      </c>
      <c r="AD279" s="2">
        <f>_xlfn.IFERROR(INDEX('Subdecision matrices'!$K$8:$O$11,MATCH(Prioritization!L148,'Subdecision matrices'!$J$8:$J$11,0),MATCH('CalcEng 2'!$AD$6,'Subdecision matrices'!$K$7:$O$7,0)),0)</f>
        <v>0</v>
      </c>
      <c r="AE279" s="2">
        <f>_xlfn.IFERROR(INDEX('Subdecision matrices'!$K$8:$O$11,MATCH(Prioritization!L148,'Subdecision matrices'!$J$8:$J$11,0),MATCH('CalcEng 2'!$AE$6,'Subdecision matrices'!$K$7:$O$7,0)),0)</f>
        <v>0</v>
      </c>
      <c r="AF279" s="2">
        <f>_xlfn.IFERROR(VLOOKUP(Prioritization!M148,'Subdecision matrices'!$I$15:$K$17,3,TRUE),0)</f>
        <v>0</v>
      </c>
      <c r="AG279" s="2">
        <f>_xlfn.IFERROR(VLOOKUP(Prioritization!M148,'Subdecision matrices'!$I$15:$L$17,4,TRUE),0)</f>
        <v>0</v>
      </c>
      <c r="AH279" s="2">
        <f>_xlfn.IFERROR(VLOOKUP(Prioritization!M148,'Subdecision matrices'!$I$15:$M$17,5,TRUE),0)</f>
        <v>0</v>
      </c>
      <c r="AI279" s="2">
        <f>_xlfn.IFERROR(VLOOKUP(Prioritization!M148,'Subdecision matrices'!$I$15:$N$17,6,TRUE),0)</f>
        <v>0</v>
      </c>
      <c r="AJ279" s="2">
        <f>_xlfn.IFERROR(VLOOKUP(Prioritization!M148,'Subdecision matrices'!$I$15:$O$17,7,TRUE),0)</f>
        <v>0</v>
      </c>
      <c r="AK279" s="2">
        <f>_xlfn.IFERROR(INDEX('Subdecision matrices'!$K$22:$O$24,MATCH(Prioritization!N148,'Subdecision matrices'!$J$22:$J$24,0),MATCH($AK$6,'Subdecision matrices'!$K$21:$O$21,0)),0)</f>
        <v>0</v>
      </c>
      <c r="AL279" s="2">
        <f>_xlfn.IFERROR(INDEX('Subdecision matrices'!$K$22:$O$24,MATCH(Prioritization!N148,'Subdecision matrices'!$J$22:$J$24,0),MATCH($AL$6,'Subdecision matrices'!$K$21:$O$21,0)),0)</f>
        <v>0</v>
      </c>
      <c r="AM279" s="2">
        <f>_xlfn.IFERROR(INDEX('Subdecision matrices'!$K$22:$O$24,MATCH(Prioritization!N148,'Subdecision matrices'!$J$22:$J$24,0),MATCH($AM$6,'Subdecision matrices'!$K$21:$O$21,0)),0)</f>
        <v>0</v>
      </c>
      <c r="AN279" s="2">
        <f>_xlfn.IFERROR(INDEX('Subdecision matrices'!$K$22:$O$24,MATCH(Prioritization!N148,'Subdecision matrices'!$J$22:$J$24,0),MATCH($AN$6,'Subdecision matrices'!$K$21:$O$21,0)),0)</f>
        <v>0</v>
      </c>
      <c r="AO279" s="2">
        <f>_xlfn.IFERROR(INDEX('Subdecision matrices'!$K$22:$O$24,MATCH(Prioritization!N148,'Subdecision matrices'!$J$22:$J$24,0),MATCH($AO$6,'Subdecision matrices'!$K$21:$O$21,0)),0)</f>
        <v>0</v>
      </c>
      <c r="AP279" s="2">
        <f>_xlfn.IFERROR(INDEX('Subdecision matrices'!$K$27:$O$30,MATCH(Prioritization!O148,'Subdecision matrices'!$J$27:$J$30,0),MATCH('CalcEng 2'!$AP$6,'Subdecision matrices'!$K$27:$O$27,0)),0)</f>
        <v>0</v>
      </c>
      <c r="AQ279" s="2">
        <f>_xlfn.IFERROR(INDEX('Subdecision matrices'!$K$27:$O$30,MATCH(Prioritization!O148,'Subdecision matrices'!$J$27:$J$30,0),MATCH('CalcEng 2'!$AQ$6,'Subdecision matrices'!$K$27:$O$27,0)),0)</f>
        <v>0</v>
      </c>
      <c r="AR279" s="2">
        <f>_xlfn.IFERROR(INDEX('Subdecision matrices'!$K$27:$O$30,MATCH(Prioritization!O148,'Subdecision matrices'!$J$27:$J$30,0),MATCH('CalcEng 2'!$AR$6,'Subdecision matrices'!$K$27:$O$27,0)),0)</f>
        <v>0</v>
      </c>
      <c r="AS279" s="2">
        <f>_xlfn.IFERROR(INDEX('Subdecision matrices'!$K$27:$O$30,MATCH(Prioritization!O148,'Subdecision matrices'!$J$27:$J$30,0),MATCH('CalcEng 2'!$AS$6,'Subdecision matrices'!$K$27:$O$27,0)),0)</f>
        <v>0</v>
      </c>
      <c r="AT279" s="2">
        <f>_xlfn.IFERROR(INDEX('Subdecision matrices'!$K$27:$O$30,MATCH(Prioritization!O148,'Subdecision matrices'!$J$27:$J$30,0),MATCH('CalcEng 2'!$AT$6,'Subdecision matrices'!$K$27:$O$27,0)),0)</f>
        <v>0</v>
      </c>
      <c r="AU279" s="2">
        <f>_xlfn.IFERROR(INDEX('Subdecision matrices'!$K$34:$O$36,MATCH(Prioritization!P148,'Subdecision matrices'!$J$34:$J$36,0),MATCH('CalcEng 2'!$AU$6,'Subdecision matrices'!$K$33:$O$33,0)),0)</f>
        <v>0</v>
      </c>
      <c r="AV279" s="2">
        <f>_xlfn.IFERROR(INDEX('Subdecision matrices'!$K$34:$O$36,MATCH(Prioritization!P148,'Subdecision matrices'!$J$34:$J$36,0),MATCH('CalcEng 2'!$AV$6,'Subdecision matrices'!$K$33:$O$33,0)),0)</f>
        <v>0</v>
      </c>
      <c r="AW279" s="2">
        <f>_xlfn.IFERROR(INDEX('Subdecision matrices'!$K$34:$O$36,MATCH(Prioritization!P148,'Subdecision matrices'!$J$34:$J$36,0),MATCH('CalcEng 2'!$AW$6,'Subdecision matrices'!$K$33:$O$33,0)),0)</f>
        <v>0</v>
      </c>
      <c r="AX279" s="2">
        <f>_xlfn.IFERROR(INDEX('Subdecision matrices'!$K$34:$O$36,MATCH(Prioritization!P148,'Subdecision matrices'!$J$34:$J$36,0),MATCH('CalcEng 2'!$AX$6,'Subdecision matrices'!$K$33:$O$33,0)),0)</f>
        <v>0</v>
      </c>
      <c r="AY279" s="2">
        <f>_xlfn.IFERROR(INDEX('Subdecision matrices'!$K$34:$O$36,MATCH(Prioritization!P148,'Subdecision matrices'!$J$34:$J$36,0),MATCH('CalcEng 2'!$AY$6,'Subdecision matrices'!$K$33:$O$33,0)),0)</f>
        <v>0</v>
      </c>
      <c r="AZ279" s="2"/>
      <c r="BA279" s="2"/>
      <c r="BB279" s="110">
        <f>((B279*B280)+(G279*G280)+(L279*L280)+(Q279*Q280)+(V279*V280)+(AA279*AA280)+(AF280*AF279)+(AK279*AK280)+(AP279*AP280)+(AU279*AU280))*10</f>
        <v>0</v>
      </c>
      <c r="BC279" s="110">
        <f aca="true" t="shared" si="707" ref="BC279">((C279*C280)+(H279*H280)+(M279*M280)+(R279*R280)+(W279*W280)+(AB279*AB280)+(AG280*AG279)+(AL279*AL280)+(AQ279*AQ280)+(AV279*AV280))*10</f>
        <v>0</v>
      </c>
      <c r="BD279" s="110">
        <f aca="true" t="shared" si="708" ref="BD279">((D279*D280)+(I279*I280)+(N279*N280)+(S279*S280)+(X279*X280)+(AC279*AC280)+(AH280*AH279)+(AM279*AM280)+(AR279*AR280)+(AW279*AW280))*10</f>
        <v>0</v>
      </c>
      <c r="BE279" s="110">
        <f aca="true" t="shared" si="709" ref="BE279">((E279*E280)+(J279*J280)+(O279*O280)+(T279*T280)+(Y279*Y280)+(AD279*AD280)+(AI280*AI279)+(AN279*AN280)+(AS279*AS280)+(AX279*AX280))*10</f>
        <v>0</v>
      </c>
      <c r="BF279" s="110">
        <f aca="true" t="shared" si="710" ref="BF279">((F279*F280)+(K279*K280)+(P279*P280)+(U279*U280)+(Z279*Z280)+(AE279*AE280)+(AJ280*AJ279)+(AO279*AO280)+(AT279*AT280)+(AY279*AY280))*10</f>
        <v>0</v>
      </c>
    </row>
    <row r="280" spans="1:58" ht="15.75" thickBot="1">
      <c r="A280" s="94"/>
      <c r="B280" s="5">
        <f>'Subdecision matrices'!$S$12</f>
        <v>0.1</v>
      </c>
      <c r="C280" s="5">
        <f>'Subdecision matrices'!$S$13</f>
        <v>0.1</v>
      </c>
      <c r="D280" s="5">
        <f>'Subdecision matrices'!$S$14</f>
        <v>0.1</v>
      </c>
      <c r="E280" s="5">
        <f>'Subdecision matrices'!$S$15</f>
        <v>0.1</v>
      </c>
      <c r="F280" s="5">
        <f>'Subdecision matrices'!$S$16</f>
        <v>0.1</v>
      </c>
      <c r="G280" s="5">
        <f>'Subdecision matrices'!$T$12</f>
        <v>0.1</v>
      </c>
      <c r="H280" s="5">
        <f>'Subdecision matrices'!$T$13</f>
        <v>0.1</v>
      </c>
      <c r="I280" s="5">
        <f>'Subdecision matrices'!$T$14</f>
        <v>0.1</v>
      </c>
      <c r="J280" s="5">
        <f>'Subdecision matrices'!$T$15</f>
        <v>0.1</v>
      </c>
      <c r="K280" s="5">
        <f>'Subdecision matrices'!$T$16</f>
        <v>0.1</v>
      </c>
      <c r="L280" s="5">
        <f>'Subdecision matrices'!$U$12</f>
        <v>0.05</v>
      </c>
      <c r="M280" s="5">
        <f>'Subdecision matrices'!$U$13</f>
        <v>0.05</v>
      </c>
      <c r="N280" s="5">
        <f>'Subdecision matrices'!$U$14</f>
        <v>0.05</v>
      </c>
      <c r="O280" s="5">
        <f>'Subdecision matrices'!$U$15</f>
        <v>0.05</v>
      </c>
      <c r="P280" s="5">
        <f>'Subdecision matrices'!$U$16</f>
        <v>0.05</v>
      </c>
      <c r="Q280" s="5">
        <f>'Subdecision matrices'!$V$12</f>
        <v>0.1</v>
      </c>
      <c r="R280" s="5">
        <f>'Subdecision matrices'!$V$13</f>
        <v>0.1</v>
      </c>
      <c r="S280" s="5">
        <f>'Subdecision matrices'!$V$14</f>
        <v>0.1</v>
      </c>
      <c r="T280" s="5">
        <f>'Subdecision matrices'!$V$15</f>
        <v>0.1</v>
      </c>
      <c r="U280" s="5">
        <f>'Subdecision matrices'!$V$16</f>
        <v>0.1</v>
      </c>
      <c r="V280" s="5">
        <f>'Subdecision matrices'!$W$12</f>
        <v>0.1</v>
      </c>
      <c r="W280" s="5">
        <f>'Subdecision matrices'!$W$13</f>
        <v>0.1</v>
      </c>
      <c r="X280" s="5">
        <f>'Subdecision matrices'!$W$14</f>
        <v>0.1</v>
      </c>
      <c r="Y280" s="5">
        <f>'Subdecision matrices'!$W$15</f>
        <v>0.1</v>
      </c>
      <c r="Z280" s="5">
        <f>'Subdecision matrices'!$W$16</f>
        <v>0.1</v>
      </c>
      <c r="AA280" s="5">
        <f>'Subdecision matrices'!$X$12</f>
        <v>0.05</v>
      </c>
      <c r="AB280" s="5">
        <f>'Subdecision matrices'!$X$13</f>
        <v>0.1</v>
      </c>
      <c r="AC280" s="5">
        <f>'Subdecision matrices'!$X$14</f>
        <v>0.1</v>
      </c>
      <c r="AD280" s="5">
        <f>'Subdecision matrices'!$X$15</f>
        <v>0.1</v>
      </c>
      <c r="AE280" s="5">
        <f>'Subdecision matrices'!$X$16</f>
        <v>0.1</v>
      </c>
      <c r="AF280" s="5">
        <f>'Subdecision matrices'!$Y$12</f>
        <v>0.1</v>
      </c>
      <c r="AG280" s="5">
        <f>'Subdecision matrices'!$Y$13</f>
        <v>0.1</v>
      </c>
      <c r="AH280" s="5">
        <f>'Subdecision matrices'!$Y$14</f>
        <v>0.1</v>
      </c>
      <c r="AI280" s="5">
        <f>'Subdecision matrices'!$Y$15</f>
        <v>0.05</v>
      </c>
      <c r="AJ280" s="5">
        <f>'Subdecision matrices'!$Y$16</f>
        <v>0.05</v>
      </c>
      <c r="AK280" s="5">
        <f>'Subdecision matrices'!$Z$12</f>
        <v>0.15</v>
      </c>
      <c r="AL280" s="5">
        <f>'Subdecision matrices'!$Z$13</f>
        <v>0.15</v>
      </c>
      <c r="AM280" s="5">
        <f>'Subdecision matrices'!$Z$14</f>
        <v>0.15</v>
      </c>
      <c r="AN280" s="5">
        <f>'Subdecision matrices'!$Z$15</f>
        <v>0.15</v>
      </c>
      <c r="AO280" s="5">
        <f>'Subdecision matrices'!$Z$16</f>
        <v>0.15</v>
      </c>
      <c r="AP280" s="5">
        <f>'Subdecision matrices'!$AA$12</f>
        <v>0.1</v>
      </c>
      <c r="AQ280" s="5">
        <f>'Subdecision matrices'!$AA$13</f>
        <v>0.1</v>
      </c>
      <c r="AR280" s="5">
        <f>'Subdecision matrices'!$AA$14</f>
        <v>0.1</v>
      </c>
      <c r="AS280" s="5">
        <f>'Subdecision matrices'!$AA$15</f>
        <v>0.1</v>
      </c>
      <c r="AT280" s="5">
        <f>'Subdecision matrices'!$AA$16</f>
        <v>0.15</v>
      </c>
      <c r="AU280" s="5">
        <f>'Subdecision matrices'!$AB$12</f>
        <v>0.15</v>
      </c>
      <c r="AV280" s="5">
        <f>'Subdecision matrices'!$AB$13</f>
        <v>0.1</v>
      </c>
      <c r="AW280" s="5">
        <f>'Subdecision matrices'!$AB$14</f>
        <v>0.1</v>
      </c>
      <c r="AX280" s="5">
        <f>'Subdecision matrices'!$AB$15</f>
        <v>0.15</v>
      </c>
      <c r="AY280" s="5">
        <f>'Subdecision matrices'!$AB$16</f>
        <v>0.1</v>
      </c>
      <c r="AZ280" s="3">
        <f aca="true" t="shared" si="711" ref="AZ280">SUM(L280:AY280)</f>
        <v>4</v>
      </c>
      <c r="BA280" s="3"/>
      <c r="BB280" s="114"/>
      <c r="BC280" s="114"/>
      <c r="BD280" s="114"/>
      <c r="BE280" s="114"/>
      <c r="BF280" s="114"/>
    </row>
    <row r="281" spans="1:58" ht="15">
      <c r="A281" s="94">
        <v>138</v>
      </c>
      <c r="B281" s="30">
        <f>_xlfn.IFERROR(VLOOKUP(Prioritization!G149,'Subdecision matrices'!$B$7:$C$8,2,TRUE),0)</f>
        <v>0</v>
      </c>
      <c r="C281" s="30">
        <f>_xlfn.IFERROR(VLOOKUP(Prioritization!G149,'Subdecision matrices'!$B$7:$D$8,3,TRUE),0)</f>
        <v>0</v>
      </c>
      <c r="D281" s="30">
        <f>_xlfn.IFERROR(VLOOKUP(Prioritization!G149,'Subdecision matrices'!$B$7:$E$8,4,TRUE),0)</f>
        <v>0</v>
      </c>
      <c r="E281" s="30">
        <f>_xlfn.IFERROR(VLOOKUP(Prioritization!G149,'Subdecision matrices'!$B$7:$F$8,5,TRUE),0)</f>
        <v>0</v>
      </c>
      <c r="F281" s="30">
        <f>_xlfn.IFERROR(VLOOKUP(Prioritization!G149,'Subdecision matrices'!$B$7:$G$8,6,TRUE),0)</f>
        <v>0</v>
      </c>
      <c r="G281" s="30">
        <f>VLOOKUP(Prioritization!H149,'Subdecision matrices'!$B$12:$C$19,2,TRUE)</f>
        <v>0</v>
      </c>
      <c r="H281" s="30">
        <f>VLOOKUP(Prioritization!H149,'Subdecision matrices'!$B$12:$D$19,3,TRUE)</f>
        <v>0</v>
      </c>
      <c r="I281" s="30">
        <f>VLOOKUP(Prioritization!H149,'Subdecision matrices'!$B$12:$E$19,4,TRUE)</f>
        <v>0</v>
      </c>
      <c r="J281" s="30">
        <f>VLOOKUP(Prioritization!H149,'Subdecision matrices'!$B$12:$F$19,5,TRUE)</f>
        <v>0</v>
      </c>
      <c r="K281" s="30">
        <f>VLOOKUP(Prioritization!H149,'Subdecision matrices'!$B$12:$G$19,6,TRUE)</f>
        <v>0</v>
      </c>
      <c r="L281" s="2">
        <f>_xlfn.IFERROR(INDEX('Subdecision matrices'!$C$23:$G$27,MATCH(Prioritization!I149,'Subdecision matrices'!$B$23:$B$27,0),MATCH('CalcEng 2'!$L$6,'Subdecision matrices'!$C$22:$G$22,0)),0)</f>
        <v>0</v>
      </c>
      <c r="M281" s="2">
        <f>_xlfn.IFERROR(INDEX('Subdecision matrices'!$C$23:$G$27,MATCH(Prioritization!I149,'Subdecision matrices'!$B$23:$B$27,0),MATCH('CalcEng 2'!$M$6,'Subdecision matrices'!$C$30:$G$30,0)),0)</f>
        <v>0</v>
      </c>
      <c r="N281" s="2">
        <f>_xlfn.IFERROR(INDEX('Subdecision matrices'!$C$23:$G$27,MATCH(Prioritization!I149,'Subdecision matrices'!$B$23:$B$27,0),MATCH('CalcEng 2'!$N$6,'Subdecision matrices'!$C$22:$G$22,0)),0)</f>
        <v>0</v>
      </c>
      <c r="O281" s="2">
        <f>_xlfn.IFERROR(INDEX('Subdecision matrices'!$C$23:$G$27,MATCH(Prioritization!I149,'Subdecision matrices'!$B$23:$B$27,0),MATCH('CalcEng 2'!$O$6,'Subdecision matrices'!$C$22:$G$22,0)),0)</f>
        <v>0</v>
      </c>
      <c r="P281" s="2">
        <f>_xlfn.IFERROR(INDEX('Subdecision matrices'!$C$23:$G$27,MATCH(Prioritization!I149,'Subdecision matrices'!$B$23:$B$27,0),MATCH('CalcEng 2'!$P$6,'Subdecision matrices'!$C$22:$G$22,0)),0)</f>
        <v>0</v>
      </c>
      <c r="Q281" s="2">
        <f>_xlfn.IFERROR(INDEX('Subdecision matrices'!$C$31:$G$33,MATCH(Prioritization!J149,'Subdecision matrices'!$B$31:$B$33,0),MATCH('CalcEng 2'!$Q$6,'Subdecision matrices'!$C$30:$G$30,0)),0)</f>
        <v>0</v>
      </c>
      <c r="R281" s="2">
        <f>_xlfn.IFERROR(INDEX('Subdecision matrices'!$C$31:$G$33,MATCH(Prioritization!J149,'Subdecision matrices'!$B$31:$B$33,0),MATCH('CalcEng 2'!$R$6,'Subdecision matrices'!$C$30:$G$30,0)),0)</f>
        <v>0</v>
      </c>
      <c r="S281" s="2">
        <f>_xlfn.IFERROR(INDEX('Subdecision matrices'!$C$31:$G$33,MATCH(Prioritization!J149,'Subdecision matrices'!$B$31:$B$33,0),MATCH('CalcEng 2'!$S$6,'Subdecision matrices'!$C$30:$G$30,0)),0)</f>
        <v>0</v>
      </c>
      <c r="T281" s="2">
        <f>_xlfn.IFERROR(INDEX('Subdecision matrices'!$C$31:$G$33,MATCH(Prioritization!J149,'Subdecision matrices'!$B$31:$B$33,0),MATCH('CalcEng 2'!$T$6,'Subdecision matrices'!$C$30:$G$30,0)),0)</f>
        <v>0</v>
      </c>
      <c r="U281" s="2">
        <f>_xlfn.IFERROR(INDEX('Subdecision matrices'!$C$31:$G$33,MATCH(Prioritization!J149,'Subdecision matrices'!$B$31:$B$33,0),MATCH('CalcEng 2'!$U$6,'Subdecision matrices'!$C$30:$G$30,0)),0)</f>
        <v>0</v>
      </c>
      <c r="V281" s="2">
        <f>_xlfn.IFERROR(VLOOKUP(Prioritization!K149,'Subdecision matrices'!$A$37:$C$41,3,TRUE),0)</f>
        <v>0</v>
      </c>
      <c r="W281" s="2">
        <f>_xlfn.IFERROR(VLOOKUP(Prioritization!K149,'Subdecision matrices'!$A$37:$D$41,4),0)</f>
        <v>0</v>
      </c>
      <c r="X281" s="2">
        <f>_xlfn.IFERROR(VLOOKUP(Prioritization!K149,'Subdecision matrices'!$A$37:$E$41,5),0)</f>
        <v>0</v>
      </c>
      <c r="Y281" s="2">
        <f>_xlfn.IFERROR(VLOOKUP(Prioritization!K149,'Subdecision matrices'!$A$37:$F$41,6),0)</f>
        <v>0</v>
      </c>
      <c r="Z281" s="2">
        <f>_xlfn.IFERROR(VLOOKUP(Prioritization!K149,'Subdecision matrices'!$A$37:$G$41,7),0)</f>
        <v>0</v>
      </c>
      <c r="AA281" s="2">
        <f>_xlfn.IFERROR(INDEX('Subdecision matrices'!$K$8:$O$11,MATCH(Prioritization!L149,'Subdecision matrices'!$J$8:$J$11,0),MATCH('CalcEng 2'!$AA$6,'Subdecision matrices'!$K$7:$O$7,0)),0)</f>
        <v>0</v>
      </c>
      <c r="AB281" s="2">
        <f>_xlfn.IFERROR(INDEX('Subdecision matrices'!$K$8:$O$11,MATCH(Prioritization!L149,'Subdecision matrices'!$J$8:$J$11,0),MATCH('CalcEng 2'!$AB$6,'Subdecision matrices'!$K$7:$O$7,0)),0)</f>
        <v>0</v>
      </c>
      <c r="AC281" s="2">
        <f>_xlfn.IFERROR(INDEX('Subdecision matrices'!$K$8:$O$11,MATCH(Prioritization!L149,'Subdecision matrices'!$J$8:$J$11,0),MATCH('CalcEng 2'!$AC$6,'Subdecision matrices'!$K$7:$O$7,0)),0)</f>
        <v>0</v>
      </c>
      <c r="AD281" s="2">
        <f>_xlfn.IFERROR(INDEX('Subdecision matrices'!$K$8:$O$11,MATCH(Prioritization!L149,'Subdecision matrices'!$J$8:$J$11,0),MATCH('CalcEng 2'!$AD$6,'Subdecision matrices'!$K$7:$O$7,0)),0)</f>
        <v>0</v>
      </c>
      <c r="AE281" s="2">
        <f>_xlfn.IFERROR(INDEX('Subdecision matrices'!$K$8:$O$11,MATCH(Prioritization!L149,'Subdecision matrices'!$J$8:$J$11,0),MATCH('CalcEng 2'!$AE$6,'Subdecision matrices'!$K$7:$O$7,0)),0)</f>
        <v>0</v>
      </c>
      <c r="AF281" s="2">
        <f>_xlfn.IFERROR(VLOOKUP(Prioritization!M149,'Subdecision matrices'!$I$15:$K$17,3,TRUE),0)</f>
        <v>0</v>
      </c>
      <c r="AG281" s="2">
        <f>_xlfn.IFERROR(VLOOKUP(Prioritization!M149,'Subdecision matrices'!$I$15:$L$17,4,TRUE),0)</f>
        <v>0</v>
      </c>
      <c r="AH281" s="2">
        <f>_xlfn.IFERROR(VLOOKUP(Prioritization!M149,'Subdecision matrices'!$I$15:$M$17,5,TRUE),0)</f>
        <v>0</v>
      </c>
      <c r="AI281" s="2">
        <f>_xlfn.IFERROR(VLOOKUP(Prioritization!M149,'Subdecision matrices'!$I$15:$N$17,6,TRUE),0)</f>
        <v>0</v>
      </c>
      <c r="AJ281" s="2">
        <f>_xlfn.IFERROR(VLOOKUP(Prioritization!M149,'Subdecision matrices'!$I$15:$O$17,7,TRUE),0)</f>
        <v>0</v>
      </c>
      <c r="AK281" s="2">
        <f>_xlfn.IFERROR(INDEX('Subdecision matrices'!$K$22:$O$24,MATCH(Prioritization!N149,'Subdecision matrices'!$J$22:$J$24,0),MATCH($AK$6,'Subdecision matrices'!$K$21:$O$21,0)),0)</f>
        <v>0</v>
      </c>
      <c r="AL281" s="2">
        <f>_xlfn.IFERROR(INDEX('Subdecision matrices'!$K$22:$O$24,MATCH(Prioritization!N149,'Subdecision matrices'!$J$22:$J$24,0),MATCH($AL$6,'Subdecision matrices'!$K$21:$O$21,0)),0)</f>
        <v>0</v>
      </c>
      <c r="AM281" s="2">
        <f>_xlfn.IFERROR(INDEX('Subdecision matrices'!$K$22:$O$24,MATCH(Prioritization!N149,'Subdecision matrices'!$J$22:$J$24,0),MATCH($AM$6,'Subdecision matrices'!$K$21:$O$21,0)),0)</f>
        <v>0</v>
      </c>
      <c r="AN281" s="2">
        <f>_xlfn.IFERROR(INDEX('Subdecision matrices'!$K$22:$O$24,MATCH(Prioritization!N149,'Subdecision matrices'!$J$22:$J$24,0),MATCH($AN$6,'Subdecision matrices'!$K$21:$O$21,0)),0)</f>
        <v>0</v>
      </c>
      <c r="AO281" s="2">
        <f>_xlfn.IFERROR(INDEX('Subdecision matrices'!$K$22:$O$24,MATCH(Prioritization!N149,'Subdecision matrices'!$J$22:$J$24,0),MATCH($AO$6,'Subdecision matrices'!$K$21:$O$21,0)),0)</f>
        <v>0</v>
      </c>
      <c r="AP281" s="2">
        <f>_xlfn.IFERROR(INDEX('Subdecision matrices'!$K$27:$O$30,MATCH(Prioritization!O149,'Subdecision matrices'!$J$27:$J$30,0),MATCH('CalcEng 2'!$AP$6,'Subdecision matrices'!$K$27:$O$27,0)),0)</f>
        <v>0</v>
      </c>
      <c r="AQ281" s="2">
        <f>_xlfn.IFERROR(INDEX('Subdecision matrices'!$K$27:$O$30,MATCH(Prioritization!O149,'Subdecision matrices'!$J$27:$J$30,0),MATCH('CalcEng 2'!$AQ$6,'Subdecision matrices'!$K$27:$O$27,0)),0)</f>
        <v>0</v>
      </c>
      <c r="AR281" s="2">
        <f>_xlfn.IFERROR(INDEX('Subdecision matrices'!$K$27:$O$30,MATCH(Prioritization!O149,'Subdecision matrices'!$J$27:$J$30,0),MATCH('CalcEng 2'!$AR$6,'Subdecision matrices'!$K$27:$O$27,0)),0)</f>
        <v>0</v>
      </c>
      <c r="AS281" s="2">
        <f>_xlfn.IFERROR(INDEX('Subdecision matrices'!$K$27:$O$30,MATCH(Prioritization!O149,'Subdecision matrices'!$J$27:$J$30,0),MATCH('CalcEng 2'!$AS$6,'Subdecision matrices'!$K$27:$O$27,0)),0)</f>
        <v>0</v>
      </c>
      <c r="AT281" s="2">
        <f>_xlfn.IFERROR(INDEX('Subdecision matrices'!$K$27:$O$30,MATCH(Prioritization!O149,'Subdecision matrices'!$J$27:$J$30,0),MATCH('CalcEng 2'!$AT$6,'Subdecision matrices'!$K$27:$O$27,0)),0)</f>
        <v>0</v>
      </c>
      <c r="AU281" s="2">
        <f>_xlfn.IFERROR(INDEX('Subdecision matrices'!$K$34:$O$36,MATCH(Prioritization!P149,'Subdecision matrices'!$J$34:$J$36,0),MATCH('CalcEng 2'!$AU$6,'Subdecision matrices'!$K$33:$O$33,0)),0)</f>
        <v>0</v>
      </c>
      <c r="AV281" s="2">
        <f>_xlfn.IFERROR(INDEX('Subdecision matrices'!$K$34:$O$36,MATCH(Prioritization!P149,'Subdecision matrices'!$J$34:$J$36,0),MATCH('CalcEng 2'!$AV$6,'Subdecision matrices'!$K$33:$O$33,0)),0)</f>
        <v>0</v>
      </c>
      <c r="AW281" s="2">
        <f>_xlfn.IFERROR(INDEX('Subdecision matrices'!$K$34:$O$36,MATCH(Prioritization!P149,'Subdecision matrices'!$J$34:$J$36,0),MATCH('CalcEng 2'!$AW$6,'Subdecision matrices'!$K$33:$O$33,0)),0)</f>
        <v>0</v>
      </c>
      <c r="AX281" s="2">
        <f>_xlfn.IFERROR(INDEX('Subdecision matrices'!$K$34:$O$36,MATCH(Prioritization!P149,'Subdecision matrices'!$J$34:$J$36,0),MATCH('CalcEng 2'!$AX$6,'Subdecision matrices'!$K$33:$O$33,0)),0)</f>
        <v>0</v>
      </c>
      <c r="AY281" s="2">
        <f>_xlfn.IFERROR(INDEX('Subdecision matrices'!$K$34:$O$36,MATCH(Prioritization!P149,'Subdecision matrices'!$J$34:$J$36,0),MATCH('CalcEng 2'!$AY$6,'Subdecision matrices'!$K$33:$O$33,0)),0)</f>
        <v>0</v>
      </c>
      <c r="AZ281" s="2"/>
      <c r="BA281" s="2"/>
      <c r="BB281" s="110">
        <f>((B281*B282)+(G281*G282)+(L281*L282)+(Q281*Q282)+(V281*V282)+(AA281*AA282)+(AF282*AF281)+(AK281*AK282)+(AP281*AP282)+(AU281*AU282))*10</f>
        <v>0</v>
      </c>
      <c r="BC281" s="110">
        <f aca="true" t="shared" si="712" ref="BC281">((C281*C282)+(H281*H282)+(M281*M282)+(R281*R282)+(W281*W282)+(AB281*AB282)+(AG282*AG281)+(AL281*AL282)+(AQ281*AQ282)+(AV281*AV282))*10</f>
        <v>0</v>
      </c>
      <c r="BD281" s="110">
        <f aca="true" t="shared" si="713" ref="BD281">((D281*D282)+(I281*I282)+(N281*N282)+(S281*S282)+(X281*X282)+(AC281*AC282)+(AH282*AH281)+(AM281*AM282)+(AR281*AR282)+(AW281*AW282))*10</f>
        <v>0</v>
      </c>
      <c r="BE281" s="110">
        <f aca="true" t="shared" si="714" ref="BE281">((E281*E282)+(J281*J282)+(O281*O282)+(T281*T282)+(Y281*Y282)+(AD281*AD282)+(AI282*AI281)+(AN281*AN282)+(AS281*AS282)+(AX281*AX282))*10</f>
        <v>0</v>
      </c>
      <c r="BF281" s="110">
        <f aca="true" t="shared" si="715" ref="BF281">((F281*F282)+(K281*K282)+(P281*P282)+(U281*U282)+(Z281*Z282)+(AE281*AE282)+(AJ282*AJ281)+(AO281*AO282)+(AT281*AT282)+(AY281*AY282))*10</f>
        <v>0</v>
      </c>
    </row>
    <row r="282" spans="1:58" ht="15.75" thickBot="1">
      <c r="A282" s="94"/>
      <c r="B282" s="5">
        <f>'Subdecision matrices'!$S$12</f>
        <v>0.1</v>
      </c>
      <c r="C282" s="5">
        <f>'Subdecision matrices'!$S$13</f>
        <v>0.1</v>
      </c>
      <c r="D282" s="5">
        <f>'Subdecision matrices'!$S$14</f>
        <v>0.1</v>
      </c>
      <c r="E282" s="5">
        <f>'Subdecision matrices'!$S$15</f>
        <v>0.1</v>
      </c>
      <c r="F282" s="5">
        <f>'Subdecision matrices'!$S$16</f>
        <v>0.1</v>
      </c>
      <c r="G282" s="5">
        <f>'Subdecision matrices'!$T$12</f>
        <v>0.1</v>
      </c>
      <c r="H282" s="5">
        <f>'Subdecision matrices'!$T$13</f>
        <v>0.1</v>
      </c>
      <c r="I282" s="5">
        <f>'Subdecision matrices'!$T$14</f>
        <v>0.1</v>
      </c>
      <c r="J282" s="5">
        <f>'Subdecision matrices'!$T$15</f>
        <v>0.1</v>
      </c>
      <c r="K282" s="5">
        <f>'Subdecision matrices'!$T$16</f>
        <v>0.1</v>
      </c>
      <c r="L282" s="5">
        <f>'Subdecision matrices'!$U$12</f>
        <v>0.05</v>
      </c>
      <c r="M282" s="5">
        <f>'Subdecision matrices'!$U$13</f>
        <v>0.05</v>
      </c>
      <c r="N282" s="5">
        <f>'Subdecision matrices'!$U$14</f>
        <v>0.05</v>
      </c>
      <c r="O282" s="5">
        <f>'Subdecision matrices'!$U$15</f>
        <v>0.05</v>
      </c>
      <c r="P282" s="5">
        <f>'Subdecision matrices'!$U$16</f>
        <v>0.05</v>
      </c>
      <c r="Q282" s="5">
        <f>'Subdecision matrices'!$V$12</f>
        <v>0.1</v>
      </c>
      <c r="R282" s="5">
        <f>'Subdecision matrices'!$V$13</f>
        <v>0.1</v>
      </c>
      <c r="S282" s="5">
        <f>'Subdecision matrices'!$V$14</f>
        <v>0.1</v>
      </c>
      <c r="T282" s="5">
        <f>'Subdecision matrices'!$V$15</f>
        <v>0.1</v>
      </c>
      <c r="U282" s="5">
        <f>'Subdecision matrices'!$V$16</f>
        <v>0.1</v>
      </c>
      <c r="V282" s="5">
        <f>'Subdecision matrices'!$W$12</f>
        <v>0.1</v>
      </c>
      <c r="W282" s="5">
        <f>'Subdecision matrices'!$W$13</f>
        <v>0.1</v>
      </c>
      <c r="X282" s="5">
        <f>'Subdecision matrices'!$W$14</f>
        <v>0.1</v>
      </c>
      <c r="Y282" s="5">
        <f>'Subdecision matrices'!$W$15</f>
        <v>0.1</v>
      </c>
      <c r="Z282" s="5">
        <f>'Subdecision matrices'!$W$16</f>
        <v>0.1</v>
      </c>
      <c r="AA282" s="5">
        <f>'Subdecision matrices'!$X$12</f>
        <v>0.05</v>
      </c>
      <c r="AB282" s="5">
        <f>'Subdecision matrices'!$X$13</f>
        <v>0.1</v>
      </c>
      <c r="AC282" s="5">
        <f>'Subdecision matrices'!$X$14</f>
        <v>0.1</v>
      </c>
      <c r="AD282" s="5">
        <f>'Subdecision matrices'!$X$15</f>
        <v>0.1</v>
      </c>
      <c r="AE282" s="5">
        <f>'Subdecision matrices'!$X$16</f>
        <v>0.1</v>
      </c>
      <c r="AF282" s="5">
        <f>'Subdecision matrices'!$Y$12</f>
        <v>0.1</v>
      </c>
      <c r="AG282" s="5">
        <f>'Subdecision matrices'!$Y$13</f>
        <v>0.1</v>
      </c>
      <c r="AH282" s="5">
        <f>'Subdecision matrices'!$Y$14</f>
        <v>0.1</v>
      </c>
      <c r="AI282" s="5">
        <f>'Subdecision matrices'!$Y$15</f>
        <v>0.05</v>
      </c>
      <c r="AJ282" s="5">
        <f>'Subdecision matrices'!$Y$16</f>
        <v>0.05</v>
      </c>
      <c r="AK282" s="5">
        <f>'Subdecision matrices'!$Z$12</f>
        <v>0.15</v>
      </c>
      <c r="AL282" s="5">
        <f>'Subdecision matrices'!$Z$13</f>
        <v>0.15</v>
      </c>
      <c r="AM282" s="5">
        <f>'Subdecision matrices'!$Z$14</f>
        <v>0.15</v>
      </c>
      <c r="AN282" s="5">
        <f>'Subdecision matrices'!$Z$15</f>
        <v>0.15</v>
      </c>
      <c r="AO282" s="5">
        <f>'Subdecision matrices'!$Z$16</f>
        <v>0.15</v>
      </c>
      <c r="AP282" s="5">
        <f>'Subdecision matrices'!$AA$12</f>
        <v>0.1</v>
      </c>
      <c r="AQ282" s="5">
        <f>'Subdecision matrices'!$AA$13</f>
        <v>0.1</v>
      </c>
      <c r="AR282" s="5">
        <f>'Subdecision matrices'!$AA$14</f>
        <v>0.1</v>
      </c>
      <c r="AS282" s="5">
        <f>'Subdecision matrices'!$AA$15</f>
        <v>0.1</v>
      </c>
      <c r="AT282" s="5">
        <f>'Subdecision matrices'!$AA$16</f>
        <v>0.15</v>
      </c>
      <c r="AU282" s="5">
        <f>'Subdecision matrices'!$AB$12</f>
        <v>0.15</v>
      </c>
      <c r="AV282" s="5">
        <f>'Subdecision matrices'!$AB$13</f>
        <v>0.1</v>
      </c>
      <c r="AW282" s="5">
        <f>'Subdecision matrices'!$AB$14</f>
        <v>0.1</v>
      </c>
      <c r="AX282" s="5">
        <f>'Subdecision matrices'!$AB$15</f>
        <v>0.15</v>
      </c>
      <c r="AY282" s="5">
        <f>'Subdecision matrices'!$AB$16</f>
        <v>0.1</v>
      </c>
      <c r="AZ282" s="3">
        <f aca="true" t="shared" si="716" ref="AZ282">SUM(L282:AY282)</f>
        <v>4</v>
      </c>
      <c r="BA282" s="3"/>
      <c r="BB282" s="114"/>
      <c r="BC282" s="114"/>
      <c r="BD282" s="114"/>
      <c r="BE282" s="114"/>
      <c r="BF282" s="114"/>
    </row>
    <row r="283" spans="1:58" ht="15">
      <c r="A283" s="94">
        <v>139</v>
      </c>
      <c r="B283" s="30">
        <f>_xlfn.IFERROR(VLOOKUP(Prioritization!G150,'Subdecision matrices'!$B$7:$C$8,2,TRUE),0)</f>
        <v>0</v>
      </c>
      <c r="C283" s="30">
        <f>_xlfn.IFERROR(VLOOKUP(Prioritization!G150,'Subdecision matrices'!$B$7:$D$8,3,TRUE),0)</f>
        <v>0</v>
      </c>
      <c r="D283" s="30">
        <f>_xlfn.IFERROR(VLOOKUP(Prioritization!G150,'Subdecision matrices'!$B$7:$E$8,4,TRUE),0)</f>
        <v>0</v>
      </c>
      <c r="E283" s="30">
        <f>_xlfn.IFERROR(VLOOKUP(Prioritization!G150,'Subdecision matrices'!$B$7:$F$8,5,TRUE),0)</f>
        <v>0</v>
      </c>
      <c r="F283" s="30">
        <f>_xlfn.IFERROR(VLOOKUP(Prioritization!G150,'Subdecision matrices'!$B$7:$G$8,6,TRUE),0)</f>
        <v>0</v>
      </c>
      <c r="G283" s="30">
        <f>VLOOKUP(Prioritization!H150,'Subdecision matrices'!$B$12:$C$19,2,TRUE)</f>
        <v>0</v>
      </c>
      <c r="H283" s="30">
        <f>VLOOKUP(Prioritization!H150,'Subdecision matrices'!$B$12:$D$19,3,TRUE)</f>
        <v>0</v>
      </c>
      <c r="I283" s="30">
        <f>VLOOKUP(Prioritization!H150,'Subdecision matrices'!$B$12:$E$19,4,TRUE)</f>
        <v>0</v>
      </c>
      <c r="J283" s="30">
        <f>VLOOKUP(Prioritization!H150,'Subdecision matrices'!$B$12:$F$19,5,TRUE)</f>
        <v>0</v>
      </c>
      <c r="K283" s="30">
        <f>VLOOKUP(Prioritization!H150,'Subdecision matrices'!$B$12:$G$19,6,TRUE)</f>
        <v>0</v>
      </c>
      <c r="L283" s="2">
        <f>_xlfn.IFERROR(INDEX('Subdecision matrices'!$C$23:$G$27,MATCH(Prioritization!I150,'Subdecision matrices'!$B$23:$B$27,0),MATCH('CalcEng 2'!$L$6,'Subdecision matrices'!$C$22:$G$22,0)),0)</f>
        <v>0</v>
      </c>
      <c r="M283" s="2">
        <f>_xlfn.IFERROR(INDEX('Subdecision matrices'!$C$23:$G$27,MATCH(Prioritization!I150,'Subdecision matrices'!$B$23:$B$27,0),MATCH('CalcEng 2'!$M$6,'Subdecision matrices'!$C$30:$G$30,0)),0)</f>
        <v>0</v>
      </c>
      <c r="N283" s="2">
        <f>_xlfn.IFERROR(INDEX('Subdecision matrices'!$C$23:$G$27,MATCH(Prioritization!I150,'Subdecision matrices'!$B$23:$B$27,0),MATCH('CalcEng 2'!$N$6,'Subdecision matrices'!$C$22:$G$22,0)),0)</f>
        <v>0</v>
      </c>
      <c r="O283" s="2">
        <f>_xlfn.IFERROR(INDEX('Subdecision matrices'!$C$23:$G$27,MATCH(Prioritization!I150,'Subdecision matrices'!$B$23:$B$27,0),MATCH('CalcEng 2'!$O$6,'Subdecision matrices'!$C$22:$G$22,0)),0)</f>
        <v>0</v>
      </c>
      <c r="P283" s="2">
        <f>_xlfn.IFERROR(INDEX('Subdecision matrices'!$C$23:$G$27,MATCH(Prioritization!I150,'Subdecision matrices'!$B$23:$B$27,0),MATCH('CalcEng 2'!$P$6,'Subdecision matrices'!$C$22:$G$22,0)),0)</f>
        <v>0</v>
      </c>
      <c r="Q283" s="2">
        <f>_xlfn.IFERROR(INDEX('Subdecision matrices'!$C$31:$G$33,MATCH(Prioritization!J150,'Subdecision matrices'!$B$31:$B$33,0),MATCH('CalcEng 2'!$Q$6,'Subdecision matrices'!$C$30:$G$30,0)),0)</f>
        <v>0</v>
      </c>
      <c r="R283" s="2">
        <f>_xlfn.IFERROR(INDEX('Subdecision matrices'!$C$31:$G$33,MATCH(Prioritization!J150,'Subdecision matrices'!$B$31:$B$33,0),MATCH('CalcEng 2'!$R$6,'Subdecision matrices'!$C$30:$G$30,0)),0)</f>
        <v>0</v>
      </c>
      <c r="S283" s="2">
        <f>_xlfn.IFERROR(INDEX('Subdecision matrices'!$C$31:$G$33,MATCH(Prioritization!J150,'Subdecision matrices'!$B$31:$B$33,0),MATCH('CalcEng 2'!$S$6,'Subdecision matrices'!$C$30:$G$30,0)),0)</f>
        <v>0</v>
      </c>
      <c r="T283" s="2">
        <f>_xlfn.IFERROR(INDEX('Subdecision matrices'!$C$31:$G$33,MATCH(Prioritization!J150,'Subdecision matrices'!$B$31:$B$33,0),MATCH('CalcEng 2'!$T$6,'Subdecision matrices'!$C$30:$G$30,0)),0)</f>
        <v>0</v>
      </c>
      <c r="U283" s="2">
        <f>_xlfn.IFERROR(INDEX('Subdecision matrices'!$C$31:$G$33,MATCH(Prioritization!J150,'Subdecision matrices'!$B$31:$B$33,0),MATCH('CalcEng 2'!$U$6,'Subdecision matrices'!$C$30:$G$30,0)),0)</f>
        <v>0</v>
      </c>
      <c r="V283" s="2">
        <f>_xlfn.IFERROR(VLOOKUP(Prioritization!K150,'Subdecision matrices'!$A$37:$C$41,3,TRUE),0)</f>
        <v>0</v>
      </c>
      <c r="W283" s="2">
        <f>_xlfn.IFERROR(VLOOKUP(Prioritization!K150,'Subdecision matrices'!$A$37:$D$41,4),0)</f>
        <v>0</v>
      </c>
      <c r="X283" s="2">
        <f>_xlfn.IFERROR(VLOOKUP(Prioritization!K150,'Subdecision matrices'!$A$37:$E$41,5),0)</f>
        <v>0</v>
      </c>
      <c r="Y283" s="2">
        <f>_xlfn.IFERROR(VLOOKUP(Prioritization!K150,'Subdecision matrices'!$A$37:$F$41,6),0)</f>
        <v>0</v>
      </c>
      <c r="Z283" s="2">
        <f>_xlfn.IFERROR(VLOOKUP(Prioritization!K150,'Subdecision matrices'!$A$37:$G$41,7),0)</f>
        <v>0</v>
      </c>
      <c r="AA283" s="2">
        <f>_xlfn.IFERROR(INDEX('Subdecision matrices'!$K$8:$O$11,MATCH(Prioritization!L150,'Subdecision matrices'!$J$8:$J$11,0),MATCH('CalcEng 2'!$AA$6,'Subdecision matrices'!$K$7:$O$7,0)),0)</f>
        <v>0</v>
      </c>
      <c r="AB283" s="2">
        <f>_xlfn.IFERROR(INDEX('Subdecision matrices'!$K$8:$O$11,MATCH(Prioritization!L150,'Subdecision matrices'!$J$8:$J$11,0),MATCH('CalcEng 2'!$AB$6,'Subdecision matrices'!$K$7:$O$7,0)),0)</f>
        <v>0</v>
      </c>
      <c r="AC283" s="2">
        <f>_xlfn.IFERROR(INDEX('Subdecision matrices'!$K$8:$O$11,MATCH(Prioritization!L150,'Subdecision matrices'!$J$8:$J$11,0),MATCH('CalcEng 2'!$AC$6,'Subdecision matrices'!$K$7:$O$7,0)),0)</f>
        <v>0</v>
      </c>
      <c r="AD283" s="2">
        <f>_xlfn.IFERROR(INDEX('Subdecision matrices'!$K$8:$O$11,MATCH(Prioritization!L150,'Subdecision matrices'!$J$8:$J$11,0),MATCH('CalcEng 2'!$AD$6,'Subdecision matrices'!$K$7:$O$7,0)),0)</f>
        <v>0</v>
      </c>
      <c r="AE283" s="2">
        <f>_xlfn.IFERROR(INDEX('Subdecision matrices'!$K$8:$O$11,MATCH(Prioritization!L150,'Subdecision matrices'!$J$8:$J$11,0),MATCH('CalcEng 2'!$AE$6,'Subdecision matrices'!$K$7:$O$7,0)),0)</f>
        <v>0</v>
      </c>
      <c r="AF283" s="2">
        <f>_xlfn.IFERROR(VLOOKUP(Prioritization!M150,'Subdecision matrices'!$I$15:$K$17,3,TRUE),0)</f>
        <v>0</v>
      </c>
      <c r="AG283" s="2">
        <f>_xlfn.IFERROR(VLOOKUP(Prioritization!M150,'Subdecision matrices'!$I$15:$L$17,4,TRUE),0)</f>
        <v>0</v>
      </c>
      <c r="AH283" s="2">
        <f>_xlfn.IFERROR(VLOOKUP(Prioritization!M150,'Subdecision matrices'!$I$15:$M$17,5,TRUE),0)</f>
        <v>0</v>
      </c>
      <c r="AI283" s="2">
        <f>_xlfn.IFERROR(VLOOKUP(Prioritization!M150,'Subdecision matrices'!$I$15:$N$17,6,TRUE),0)</f>
        <v>0</v>
      </c>
      <c r="AJ283" s="2">
        <f>_xlfn.IFERROR(VLOOKUP(Prioritization!M150,'Subdecision matrices'!$I$15:$O$17,7,TRUE),0)</f>
        <v>0</v>
      </c>
      <c r="AK283" s="2">
        <f>_xlfn.IFERROR(INDEX('Subdecision matrices'!$K$22:$O$24,MATCH(Prioritization!N150,'Subdecision matrices'!$J$22:$J$24,0),MATCH($AK$6,'Subdecision matrices'!$K$21:$O$21,0)),0)</f>
        <v>0</v>
      </c>
      <c r="AL283" s="2">
        <f>_xlfn.IFERROR(INDEX('Subdecision matrices'!$K$22:$O$24,MATCH(Prioritization!N150,'Subdecision matrices'!$J$22:$J$24,0),MATCH($AL$6,'Subdecision matrices'!$K$21:$O$21,0)),0)</f>
        <v>0</v>
      </c>
      <c r="AM283" s="2">
        <f>_xlfn.IFERROR(INDEX('Subdecision matrices'!$K$22:$O$24,MATCH(Prioritization!N150,'Subdecision matrices'!$J$22:$J$24,0),MATCH($AM$6,'Subdecision matrices'!$K$21:$O$21,0)),0)</f>
        <v>0</v>
      </c>
      <c r="AN283" s="2">
        <f>_xlfn.IFERROR(INDEX('Subdecision matrices'!$K$22:$O$24,MATCH(Prioritization!N150,'Subdecision matrices'!$J$22:$J$24,0),MATCH($AN$6,'Subdecision matrices'!$K$21:$O$21,0)),0)</f>
        <v>0</v>
      </c>
      <c r="AO283" s="2">
        <f>_xlfn.IFERROR(INDEX('Subdecision matrices'!$K$22:$O$24,MATCH(Prioritization!N150,'Subdecision matrices'!$J$22:$J$24,0),MATCH($AO$6,'Subdecision matrices'!$K$21:$O$21,0)),0)</f>
        <v>0</v>
      </c>
      <c r="AP283" s="2">
        <f>_xlfn.IFERROR(INDEX('Subdecision matrices'!$K$27:$O$30,MATCH(Prioritization!O150,'Subdecision matrices'!$J$27:$J$30,0),MATCH('CalcEng 2'!$AP$6,'Subdecision matrices'!$K$27:$O$27,0)),0)</f>
        <v>0</v>
      </c>
      <c r="AQ283" s="2">
        <f>_xlfn.IFERROR(INDEX('Subdecision matrices'!$K$27:$O$30,MATCH(Prioritization!O150,'Subdecision matrices'!$J$27:$J$30,0),MATCH('CalcEng 2'!$AQ$6,'Subdecision matrices'!$K$27:$O$27,0)),0)</f>
        <v>0</v>
      </c>
      <c r="AR283" s="2">
        <f>_xlfn.IFERROR(INDEX('Subdecision matrices'!$K$27:$O$30,MATCH(Prioritization!O150,'Subdecision matrices'!$J$27:$J$30,0),MATCH('CalcEng 2'!$AR$6,'Subdecision matrices'!$K$27:$O$27,0)),0)</f>
        <v>0</v>
      </c>
      <c r="AS283" s="2">
        <f>_xlfn.IFERROR(INDEX('Subdecision matrices'!$K$27:$O$30,MATCH(Prioritization!O150,'Subdecision matrices'!$J$27:$J$30,0),MATCH('CalcEng 2'!$AS$6,'Subdecision matrices'!$K$27:$O$27,0)),0)</f>
        <v>0</v>
      </c>
      <c r="AT283" s="2">
        <f>_xlfn.IFERROR(INDEX('Subdecision matrices'!$K$27:$O$30,MATCH(Prioritization!O150,'Subdecision matrices'!$J$27:$J$30,0),MATCH('CalcEng 2'!$AT$6,'Subdecision matrices'!$K$27:$O$27,0)),0)</f>
        <v>0</v>
      </c>
      <c r="AU283" s="2">
        <f>_xlfn.IFERROR(INDEX('Subdecision matrices'!$K$34:$O$36,MATCH(Prioritization!P150,'Subdecision matrices'!$J$34:$J$36,0),MATCH('CalcEng 2'!$AU$6,'Subdecision matrices'!$K$33:$O$33,0)),0)</f>
        <v>0</v>
      </c>
      <c r="AV283" s="2">
        <f>_xlfn.IFERROR(INDEX('Subdecision matrices'!$K$34:$O$36,MATCH(Prioritization!P150,'Subdecision matrices'!$J$34:$J$36,0),MATCH('CalcEng 2'!$AV$6,'Subdecision matrices'!$K$33:$O$33,0)),0)</f>
        <v>0</v>
      </c>
      <c r="AW283" s="2">
        <f>_xlfn.IFERROR(INDEX('Subdecision matrices'!$K$34:$O$36,MATCH(Prioritization!P150,'Subdecision matrices'!$J$34:$J$36,0),MATCH('CalcEng 2'!$AW$6,'Subdecision matrices'!$K$33:$O$33,0)),0)</f>
        <v>0</v>
      </c>
      <c r="AX283" s="2">
        <f>_xlfn.IFERROR(INDEX('Subdecision matrices'!$K$34:$O$36,MATCH(Prioritization!P150,'Subdecision matrices'!$J$34:$J$36,0),MATCH('CalcEng 2'!$AX$6,'Subdecision matrices'!$K$33:$O$33,0)),0)</f>
        <v>0</v>
      </c>
      <c r="AY283" s="2">
        <f>_xlfn.IFERROR(INDEX('Subdecision matrices'!$K$34:$O$36,MATCH(Prioritization!P150,'Subdecision matrices'!$J$34:$J$36,0),MATCH('CalcEng 2'!$AY$6,'Subdecision matrices'!$K$33:$O$33,0)),0)</f>
        <v>0</v>
      </c>
      <c r="AZ283" s="2"/>
      <c r="BA283" s="2"/>
      <c r="BB283" s="110">
        <f>((B283*B284)+(G283*G284)+(L283*L284)+(Q283*Q284)+(V283*V284)+(AA283*AA284)+(AF284*AF283)+(AK283*AK284)+(AP283*AP284)+(AU283*AU284))*10</f>
        <v>0</v>
      </c>
      <c r="BC283" s="110">
        <f aca="true" t="shared" si="717" ref="BC283">((C283*C284)+(H283*H284)+(M283*M284)+(R283*R284)+(W283*W284)+(AB283*AB284)+(AG284*AG283)+(AL283*AL284)+(AQ283*AQ284)+(AV283*AV284))*10</f>
        <v>0</v>
      </c>
      <c r="BD283" s="110">
        <f aca="true" t="shared" si="718" ref="BD283">((D283*D284)+(I283*I284)+(N283*N284)+(S283*S284)+(X283*X284)+(AC283*AC284)+(AH284*AH283)+(AM283*AM284)+(AR283*AR284)+(AW283*AW284))*10</f>
        <v>0</v>
      </c>
      <c r="BE283" s="110">
        <f aca="true" t="shared" si="719" ref="BE283">((E283*E284)+(J283*J284)+(O283*O284)+(T283*T284)+(Y283*Y284)+(AD283*AD284)+(AI284*AI283)+(AN283*AN284)+(AS283*AS284)+(AX283*AX284))*10</f>
        <v>0</v>
      </c>
      <c r="BF283" s="110">
        <f aca="true" t="shared" si="720" ref="BF283">((F283*F284)+(K283*K284)+(P283*P284)+(U283*U284)+(Z283*Z284)+(AE283*AE284)+(AJ284*AJ283)+(AO283*AO284)+(AT283*AT284)+(AY283*AY284))*10</f>
        <v>0</v>
      </c>
    </row>
    <row r="284" spans="1:58" ht="15.75" thickBot="1">
      <c r="A284" s="94"/>
      <c r="B284" s="5">
        <f>'Subdecision matrices'!$S$12</f>
        <v>0.1</v>
      </c>
      <c r="C284" s="5">
        <f>'Subdecision matrices'!$S$13</f>
        <v>0.1</v>
      </c>
      <c r="D284" s="5">
        <f>'Subdecision matrices'!$S$14</f>
        <v>0.1</v>
      </c>
      <c r="E284" s="5">
        <f>'Subdecision matrices'!$S$15</f>
        <v>0.1</v>
      </c>
      <c r="F284" s="5">
        <f>'Subdecision matrices'!$S$16</f>
        <v>0.1</v>
      </c>
      <c r="G284" s="5">
        <f>'Subdecision matrices'!$T$12</f>
        <v>0.1</v>
      </c>
      <c r="H284" s="5">
        <f>'Subdecision matrices'!$T$13</f>
        <v>0.1</v>
      </c>
      <c r="I284" s="5">
        <f>'Subdecision matrices'!$T$14</f>
        <v>0.1</v>
      </c>
      <c r="J284" s="5">
        <f>'Subdecision matrices'!$T$15</f>
        <v>0.1</v>
      </c>
      <c r="K284" s="5">
        <f>'Subdecision matrices'!$T$16</f>
        <v>0.1</v>
      </c>
      <c r="L284" s="5">
        <f>'Subdecision matrices'!$U$12</f>
        <v>0.05</v>
      </c>
      <c r="M284" s="5">
        <f>'Subdecision matrices'!$U$13</f>
        <v>0.05</v>
      </c>
      <c r="N284" s="5">
        <f>'Subdecision matrices'!$U$14</f>
        <v>0.05</v>
      </c>
      <c r="O284" s="5">
        <f>'Subdecision matrices'!$U$15</f>
        <v>0.05</v>
      </c>
      <c r="P284" s="5">
        <f>'Subdecision matrices'!$U$16</f>
        <v>0.05</v>
      </c>
      <c r="Q284" s="5">
        <f>'Subdecision matrices'!$V$12</f>
        <v>0.1</v>
      </c>
      <c r="R284" s="5">
        <f>'Subdecision matrices'!$V$13</f>
        <v>0.1</v>
      </c>
      <c r="S284" s="5">
        <f>'Subdecision matrices'!$V$14</f>
        <v>0.1</v>
      </c>
      <c r="T284" s="5">
        <f>'Subdecision matrices'!$V$15</f>
        <v>0.1</v>
      </c>
      <c r="U284" s="5">
        <f>'Subdecision matrices'!$V$16</f>
        <v>0.1</v>
      </c>
      <c r="V284" s="5">
        <f>'Subdecision matrices'!$W$12</f>
        <v>0.1</v>
      </c>
      <c r="W284" s="5">
        <f>'Subdecision matrices'!$W$13</f>
        <v>0.1</v>
      </c>
      <c r="X284" s="5">
        <f>'Subdecision matrices'!$W$14</f>
        <v>0.1</v>
      </c>
      <c r="Y284" s="5">
        <f>'Subdecision matrices'!$W$15</f>
        <v>0.1</v>
      </c>
      <c r="Z284" s="5">
        <f>'Subdecision matrices'!$W$16</f>
        <v>0.1</v>
      </c>
      <c r="AA284" s="5">
        <f>'Subdecision matrices'!$X$12</f>
        <v>0.05</v>
      </c>
      <c r="AB284" s="5">
        <f>'Subdecision matrices'!$X$13</f>
        <v>0.1</v>
      </c>
      <c r="AC284" s="5">
        <f>'Subdecision matrices'!$X$14</f>
        <v>0.1</v>
      </c>
      <c r="AD284" s="5">
        <f>'Subdecision matrices'!$X$15</f>
        <v>0.1</v>
      </c>
      <c r="AE284" s="5">
        <f>'Subdecision matrices'!$X$16</f>
        <v>0.1</v>
      </c>
      <c r="AF284" s="5">
        <f>'Subdecision matrices'!$Y$12</f>
        <v>0.1</v>
      </c>
      <c r="AG284" s="5">
        <f>'Subdecision matrices'!$Y$13</f>
        <v>0.1</v>
      </c>
      <c r="AH284" s="5">
        <f>'Subdecision matrices'!$Y$14</f>
        <v>0.1</v>
      </c>
      <c r="AI284" s="5">
        <f>'Subdecision matrices'!$Y$15</f>
        <v>0.05</v>
      </c>
      <c r="AJ284" s="5">
        <f>'Subdecision matrices'!$Y$16</f>
        <v>0.05</v>
      </c>
      <c r="AK284" s="5">
        <f>'Subdecision matrices'!$Z$12</f>
        <v>0.15</v>
      </c>
      <c r="AL284" s="5">
        <f>'Subdecision matrices'!$Z$13</f>
        <v>0.15</v>
      </c>
      <c r="AM284" s="5">
        <f>'Subdecision matrices'!$Z$14</f>
        <v>0.15</v>
      </c>
      <c r="AN284" s="5">
        <f>'Subdecision matrices'!$Z$15</f>
        <v>0.15</v>
      </c>
      <c r="AO284" s="5">
        <f>'Subdecision matrices'!$Z$16</f>
        <v>0.15</v>
      </c>
      <c r="AP284" s="5">
        <f>'Subdecision matrices'!$AA$12</f>
        <v>0.1</v>
      </c>
      <c r="AQ284" s="5">
        <f>'Subdecision matrices'!$AA$13</f>
        <v>0.1</v>
      </c>
      <c r="AR284" s="5">
        <f>'Subdecision matrices'!$AA$14</f>
        <v>0.1</v>
      </c>
      <c r="AS284" s="5">
        <f>'Subdecision matrices'!$AA$15</f>
        <v>0.1</v>
      </c>
      <c r="AT284" s="5">
        <f>'Subdecision matrices'!$AA$16</f>
        <v>0.15</v>
      </c>
      <c r="AU284" s="5">
        <f>'Subdecision matrices'!$AB$12</f>
        <v>0.15</v>
      </c>
      <c r="AV284" s="5">
        <f>'Subdecision matrices'!$AB$13</f>
        <v>0.1</v>
      </c>
      <c r="AW284" s="5">
        <f>'Subdecision matrices'!$AB$14</f>
        <v>0.1</v>
      </c>
      <c r="AX284" s="5">
        <f>'Subdecision matrices'!$AB$15</f>
        <v>0.15</v>
      </c>
      <c r="AY284" s="5">
        <f>'Subdecision matrices'!$AB$16</f>
        <v>0.1</v>
      </c>
      <c r="AZ284" s="3">
        <f aca="true" t="shared" si="721" ref="AZ284">SUM(L284:AY284)</f>
        <v>4</v>
      </c>
      <c r="BA284" s="3"/>
      <c r="BB284" s="114"/>
      <c r="BC284" s="114"/>
      <c r="BD284" s="114"/>
      <c r="BE284" s="114"/>
      <c r="BF284" s="114"/>
    </row>
    <row r="285" spans="1:58" ht="15">
      <c r="A285" s="94">
        <v>140</v>
      </c>
      <c r="B285" s="30">
        <f>_xlfn.IFERROR(VLOOKUP(Prioritization!G151,'Subdecision matrices'!$B$7:$C$8,2,TRUE),0)</f>
        <v>0</v>
      </c>
      <c r="C285" s="30">
        <f>_xlfn.IFERROR(VLOOKUP(Prioritization!G151,'Subdecision matrices'!$B$7:$D$8,3,TRUE),0)</f>
        <v>0</v>
      </c>
      <c r="D285" s="30">
        <f>_xlfn.IFERROR(VLOOKUP(Prioritization!G151,'Subdecision matrices'!$B$7:$E$8,4,TRUE),0)</f>
        <v>0</v>
      </c>
      <c r="E285" s="30">
        <f>_xlfn.IFERROR(VLOOKUP(Prioritization!G151,'Subdecision matrices'!$B$7:$F$8,5,TRUE),0)</f>
        <v>0</v>
      </c>
      <c r="F285" s="30">
        <f>_xlfn.IFERROR(VLOOKUP(Prioritization!G151,'Subdecision matrices'!$B$7:$G$8,6,TRUE),0)</f>
        <v>0</v>
      </c>
      <c r="G285" s="30">
        <f>VLOOKUP(Prioritization!H151,'Subdecision matrices'!$B$12:$C$19,2,TRUE)</f>
        <v>0</v>
      </c>
      <c r="H285" s="30">
        <f>VLOOKUP(Prioritization!H151,'Subdecision matrices'!$B$12:$D$19,3,TRUE)</f>
        <v>0</v>
      </c>
      <c r="I285" s="30">
        <f>VLOOKUP(Prioritization!H151,'Subdecision matrices'!$B$12:$E$19,4,TRUE)</f>
        <v>0</v>
      </c>
      <c r="J285" s="30">
        <f>VLOOKUP(Prioritization!H151,'Subdecision matrices'!$B$12:$F$19,5,TRUE)</f>
        <v>0</v>
      </c>
      <c r="K285" s="30">
        <f>VLOOKUP(Prioritization!H151,'Subdecision matrices'!$B$12:$G$19,6,TRUE)</f>
        <v>0</v>
      </c>
      <c r="L285" s="2">
        <f>_xlfn.IFERROR(INDEX('Subdecision matrices'!$C$23:$G$27,MATCH(Prioritization!I151,'Subdecision matrices'!$B$23:$B$27,0),MATCH('CalcEng 2'!$L$6,'Subdecision matrices'!$C$22:$G$22,0)),0)</f>
        <v>0</v>
      </c>
      <c r="M285" s="2">
        <f>_xlfn.IFERROR(INDEX('Subdecision matrices'!$C$23:$G$27,MATCH(Prioritization!I151,'Subdecision matrices'!$B$23:$B$27,0),MATCH('CalcEng 2'!$M$6,'Subdecision matrices'!$C$30:$G$30,0)),0)</f>
        <v>0</v>
      </c>
      <c r="N285" s="2">
        <f>_xlfn.IFERROR(INDEX('Subdecision matrices'!$C$23:$G$27,MATCH(Prioritization!I151,'Subdecision matrices'!$B$23:$B$27,0),MATCH('CalcEng 2'!$N$6,'Subdecision matrices'!$C$22:$G$22,0)),0)</f>
        <v>0</v>
      </c>
      <c r="O285" s="2">
        <f>_xlfn.IFERROR(INDEX('Subdecision matrices'!$C$23:$G$27,MATCH(Prioritization!I151,'Subdecision matrices'!$B$23:$B$27,0),MATCH('CalcEng 2'!$O$6,'Subdecision matrices'!$C$22:$G$22,0)),0)</f>
        <v>0</v>
      </c>
      <c r="P285" s="2">
        <f>_xlfn.IFERROR(INDEX('Subdecision matrices'!$C$23:$G$27,MATCH(Prioritization!I151,'Subdecision matrices'!$B$23:$B$27,0),MATCH('CalcEng 2'!$P$6,'Subdecision matrices'!$C$22:$G$22,0)),0)</f>
        <v>0</v>
      </c>
      <c r="Q285" s="2">
        <f>_xlfn.IFERROR(INDEX('Subdecision matrices'!$C$31:$G$33,MATCH(Prioritization!J151,'Subdecision matrices'!$B$31:$B$33,0),MATCH('CalcEng 2'!$Q$6,'Subdecision matrices'!$C$30:$G$30,0)),0)</f>
        <v>0</v>
      </c>
      <c r="R285" s="2">
        <f>_xlfn.IFERROR(INDEX('Subdecision matrices'!$C$31:$G$33,MATCH(Prioritization!J151,'Subdecision matrices'!$B$31:$B$33,0),MATCH('CalcEng 2'!$R$6,'Subdecision matrices'!$C$30:$G$30,0)),0)</f>
        <v>0</v>
      </c>
      <c r="S285" s="2">
        <f>_xlfn.IFERROR(INDEX('Subdecision matrices'!$C$31:$G$33,MATCH(Prioritization!J151,'Subdecision matrices'!$B$31:$B$33,0),MATCH('CalcEng 2'!$S$6,'Subdecision matrices'!$C$30:$G$30,0)),0)</f>
        <v>0</v>
      </c>
      <c r="T285" s="2">
        <f>_xlfn.IFERROR(INDEX('Subdecision matrices'!$C$31:$G$33,MATCH(Prioritization!J151,'Subdecision matrices'!$B$31:$B$33,0),MATCH('CalcEng 2'!$T$6,'Subdecision matrices'!$C$30:$G$30,0)),0)</f>
        <v>0</v>
      </c>
      <c r="U285" s="2">
        <f>_xlfn.IFERROR(INDEX('Subdecision matrices'!$C$31:$G$33,MATCH(Prioritization!J151,'Subdecision matrices'!$B$31:$B$33,0),MATCH('CalcEng 2'!$U$6,'Subdecision matrices'!$C$30:$G$30,0)),0)</f>
        <v>0</v>
      </c>
      <c r="V285" s="2">
        <f>_xlfn.IFERROR(VLOOKUP(Prioritization!K151,'Subdecision matrices'!$A$37:$C$41,3,TRUE),0)</f>
        <v>0</v>
      </c>
      <c r="W285" s="2">
        <f>_xlfn.IFERROR(VLOOKUP(Prioritization!K151,'Subdecision matrices'!$A$37:$D$41,4),0)</f>
        <v>0</v>
      </c>
      <c r="X285" s="2">
        <f>_xlfn.IFERROR(VLOOKUP(Prioritization!K151,'Subdecision matrices'!$A$37:$E$41,5),0)</f>
        <v>0</v>
      </c>
      <c r="Y285" s="2">
        <f>_xlfn.IFERROR(VLOOKUP(Prioritization!K151,'Subdecision matrices'!$A$37:$F$41,6),0)</f>
        <v>0</v>
      </c>
      <c r="Z285" s="2">
        <f>_xlfn.IFERROR(VLOOKUP(Prioritization!K151,'Subdecision matrices'!$A$37:$G$41,7),0)</f>
        <v>0</v>
      </c>
      <c r="AA285" s="2">
        <f>_xlfn.IFERROR(INDEX('Subdecision matrices'!$K$8:$O$11,MATCH(Prioritization!L151,'Subdecision matrices'!$J$8:$J$11,0),MATCH('CalcEng 2'!$AA$6,'Subdecision matrices'!$K$7:$O$7,0)),0)</f>
        <v>0</v>
      </c>
      <c r="AB285" s="2">
        <f>_xlfn.IFERROR(INDEX('Subdecision matrices'!$K$8:$O$11,MATCH(Prioritization!L151,'Subdecision matrices'!$J$8:$J$11,0),MATCH('CalcEng 2'!$AB$6,'Subdecision matrices'!$K$7:$O$7,0)),0)</f>
        <v>0</v>
      </c>
      <c r="AC285" s="2">
        <f>_xlfn.IFERROR(INDEX('Subdecision matrices'!$K$8:$O$11,MATCH(Prioritization!L151,'Subdecision matrices'!$J$8:$J$11,0),MATCH('CalcEng 2'!$AC$6,'Subdecision matrices'!$K$7:$O$7,0)),0)</f>
        <v>0</v>
      </c>
      <c r="AD285" s="2">
        <f>_xlfn.IFERROR(INDEX('Subdecision matrices'!$K$8:$O$11,MATCH(Prioritization!L151,'Subdecision matrices'!$J$8:$J$11,0),MATCH('CalcEng 2'!$AD$6,'Subdecision matrices'!$K$7:$O$7,0)),0)</f>
        <v>0</v>
      </c>
      <c r="AE285" s="2">
        <f>_xlfn.IFERROR(INDEX('Subdecision matrices'!$K$8:$O$11,MATCH(Prioritization!L151,'Subdecision matrices'!$J$8:$J$11,0),MATCH('CalcEng 2'!$AE$6,'Subdecision matrices'!$K$7:$O$7,0)),0)</f>
        <v>0</v>
      </c>
      <c r="AF285" s="2">
        <f>_xlfn.IFERROR(VLOOKUP(Prioritization!M151,'Subdecision matrices'!$I$15:$K$17,3,TRUE),0)</f>
        <v>0</v>
      </c>
      <c r="AG285" s="2">
        <f>_xlfn.IFERROR(VLOOKUP(Prioritization!M151,'Subdecision matrices'!$I$15:$L$17,4,TRUE),0)</f>
        <v>0</v>
      </c>
      <c r="AH285" s="2">
        <f>_xlfn.IFERROR(VLOOKUP(Prioritization!M151,'Subdecision matrices'!$I$15:$M$17,5,TRUE),0)</f>
        <v>0</v>
      </c>
      <c r="AI285" s="2">
        <f>_xlfn.IFERROR(VLOOKUP(Prioritization!M151,'Subdecision matrices'!$I$15:$N$17,6,TRUE),0)</f>
        <v>0</v>
      </c>
      <c r="AJ285" s="2">
        <f>_xlfn.IFERROR(VLOOKUP(Prioritization!M151,'Subdecision matrices'!$I$15:$O$17,7,TRUE),0)</f>
        <v>0</v>
      </c>
      <c r="AK285" s="2">
        <f>_xlfn.IFERROR(INDEX('Subdecision matrices'!$K$22:$O$24,MATCH(Prioritization!N151,'Subdecision matrices'!$J$22:$J$24,0),MATCH($AK$6,'Subdecision matrices'!$K$21:$O$21,0)),0)</f>
        <v>0</v>
      </c>
      <c r="AL285" s="2">
        <f>_xlfn.IFERROR(INDEX('Subdecision matrices'!$K$22:$O$24,MATCH(Prioritization!N151,'Subdecision matrices'!$J$22:$J$24,0),MATCH($AL$6,'Subdecision matrices'!$K$21:$O$21,0)),0)</f>
        <v>0</v>
      </c>
      <c r="AM285" s="2">
        <f>_xlfn.IFERROR(INDEX('Subdecision matrices'!$K$22:$O$24,MATCH(Prioritization!N151,'Subdecision matrices'!$J$22:$J$24,0),MATCH($AM$6,'Subdecision matrices'!$K$21:$O$21,0)),0)</f>
        <v>0</v>
      </c>
      <c r="AN285" s="2">
        <f>_xlfn.IFERROR(INDEX('Subdecision matrices'!$K$22:$O$24,MATCH(Prioritization!N151,'Subdecision matrices'!$J$22:$J$24,0),MATCH($AN$6,'Subdecision matrices'!$K$21:$O$21,0)),0)</f>
        <v>0</v>
      </c>
      <c r="AO285" s="2">
        <f>_xlfn.IFERROR(INDEX('Subdecision matrices'!$K$22:$O$24,MATCH(Prioritization!N151,'Subdecision matrices'!$J$22:$J$24,0),MATCH($AO$6,'Subdecision matrices'!$K$21:$O$21,0)),0)</f>
        <v>0</v>
      </c>
      <c r="AP285" s="2">
        <f>_xlfn.IFERROR(INDEX('Subdecision matrices'!$K$27:$O$30,MATCH(Prioritization!O151,'Subdecision matrices'!$J$27:$J$30,0),MATCH('CalcEng 2'!$AP$6,'Subdecision matrices'!$K$27:$O$27,0)),0)</f>
        <v>0</v>
      </c>
      <c r="AQ285" s="2">
        <f>_xlfn.IFERROR(INDEX('Subdecision matrices'!$K$27:$O$30,MATCH(Prioritization!O151,'Subdecision matrices'!$J$27:$J$30,0),MATCH('CalcEng 2'!$AQ$6,'Subdecision matrices'!$K$27:$O$27,0)),0)</f>
        <v>0</v>
      </c>
      <c r="AR285" s="2">
        <f>_xlfn.IFERROR(INDEX('Subdecision matrices'!$K$27:$O$30,MATCH(Prioritization!O151,'Subdecision matrices'!$J$27:$J$30,0),MATCH('CalcEng 2'!$AR$6,'Subdecision matrices'!$K$27:$O$27,0)),0)</f>
        <v>0</v>
      </c>
      <c r="AS285" s="2">
        <f>_xlfn.IFERROR(INDEX('Subdecision matrices'!$K$27:$O$30,MATCH(Prioritization!O151,'Subdecision matrices'!$J$27:$J$30,0),MATCH('CalcEng 2'!$AS$6,'Subdecision matrices'!$K$27:$O$27,0)),0)</f>
        <v>0</v>
      </c>
      <c r="AT285" s="2">
        <f>_xlfn.IFERROR(INDEX('Subdecision matrices'!$K$27:$O$30,MATCH(Prioritization!O151,'Subdecision matrices'!$J$27:$J$30,0),MATCH('CalcEng 2'!$AT$6,'Subdecision matrices'!$K$27:$O$27,0)),0)</f>
        <v>0</v>
      </c>
      <c r="AU285" s="2">
        <f>_xlfn.IFERROR(INDEX('Subdecision matrices'!$K$34:$O$36,MATCH(Prioritization!P151,'Subdecision matrices'!$J$34:$J$36,0),MATCH('CalcEng 2'!$AU$6,'Subdecision matrices'!$K$33:$O$33,0)),0)</f>
        <v>0</v>
      </c>
      <c r="AV285" s="2">
        <f>_xlfn.IFERROR(INDEX('Subdecision matrices'!$K$34:$O$36,MATCH(Prioritization!P151,'Subdecision matrices'!$J$34:$J$36,0),MATCH('CalcEng 2'!$AV$6,'Subdecision matrices'!$K$33:$O$33,0)),0)</f>
        <v>0</v>
      </c>
      <c r="AW285" s="2">
        <f>_xlfn.IFERROR(INDEX('Subdecision matrices'!$K$34:$O$36,MATCH(Prioritization!P151,'Subdecision matrices'!$J$34:$J$36,0),MATCH('CalcEng 2'!$AW$6,'Subdecision matrices'!$K$33:$O$33,0)),0)</f>
        <v>0</v>
      </c>
      <c r="AX285" s="2">
        <f>_xlfn.IFERROR(INDEX('Subdecision matrices'!$K$34:$O$36,MATCH(Prioritization!P151,'Subdecision matrices'!$J$34:$J$36,0),MATCH('CalcEng 2'!$AX$6,'Subdecision matrices'!$K$33:$O$33,0)),0)</f>
        <v>0</v>
      </c>
      <c r="AY285" s="2">
        <f>_xlfn.IFERROR(INDEX('Subdecision matrices'!$K$34:$O$36,MATCH(Prioritization!P151,'Subdecision matrices'!$J$34:$J$36,0),MATCH('CalcEng 2'!$AY$6,'Subdecision matrices'!$K$33:$O$33,0)),0)</f>
        <v>0</v>
      </c>
      <c r="AZ285" s="2"/>
      <c r="BA285" s="2"/>
      <c r="BB285" s="110">
        <f>((B285*B286)+(G285*G286)+(L285*L286)+(Q285*Q286)+(V285*V286)+(AA285*AA286)+(AF286*AF285)+(AK285*AK286)+(AP285*AP286)+(AU285*AU286))*10</f>
        <v>0</v>
      </c>
      <c r="BC285" s="110">
        <f aca="true" t="shared" si="722" ref="BC285">((C285*C286)+(H285*H286)+(M285*M286)+(R285*R286)+(W285*W286)+(AB285*AB286)+(AG286*AG285)+(AL285*AL286)+(AQ285*AQ286)+(AV285*AV286))*10</f>
        <v>0</v>
      </c>
      <c r="BD285" s="110">
        <f aca="true" t="shared" si="723" ref="BD285">((D285*D286)+(I285*I286)+(N285*N286)+(S285*S286)+(X285*X286)+(AC285*AC286)+(AH286*AH285)+(AM285*AM286)+(AR285*AR286)+(AW285*AW286))*10</f>
        <v>0</v>
      </c>
      <c r="BE285" s="110">
        <f aca="true" t="shared" si="724" ref="BE285">((E285*E286)+(J285*J286)+(O285*O286)+(T285*T286)+(Y285*Y286)+(AD285*AD286)+(AI286*AI285)+(AN285*AN286)+(AS285*AS286)+(AX285*AX286))*10</f>
        <v>0</v>
      </c>
      <c r="BF285" s="110">
        <f aca="true" t="shared" si="725" ref="BF285">((F285*F286)+(K285*K286)+(P285*P286)+(U285*U286)+(Z285*Z286)+(AE285*AE286)+(AJ286*AJ285)+(AO285*AO286)+(AT285*AT286)+(AY285*AY286))*10</f>
        <v>0</v>
      </c>
    </row>
    <row r="286" spans="1:58" ht="15.75" thickBot="1">
      <c r="A286" s="94"/>
      <c r="B286" s="5">
        <f>'Subdecision matrices'!$S$12</f>
        <v>0.1</v>
      </c>
      <c r="C286" s="5">
        <f>'Subdecision matrices'!$S$13</f>
        <v>0.1</v>
      </c>
      <c r="D286" s="5">
        <f>'Subdecision matrices'!$S$14</f>
        <v>0.1</v>
      </c>
      <c r="E286" s="5">
        <f>'Subdecision matrices'!$S$15</f>
        <v>0.1</v>
      </c>
      <c r="F286" s="5">
        <f>'Subdecision matrices'!$S$16</f>
        <v>0.1</v>
      </c>
      <c r="G286" s="5">
        <f>'Subdecision matrices'!$T$12</f>
        <v>0.1</v>
      </c>
      <c r="H286" s="5">
        <f>'Subdecision matrices'!$T$13</f>
        <v>0.1</v>
      </c>
      <c r="I286" s="5">
        <f>'Subdecision matrices'!$T$14</f>
        <v>0.1</v>
      </c>
      <c r="J286" s="5">
        <f>'Subdecision matrices'!$T$15</f>
        <v>0.1</v>
      </c>
      <c r="K286" s="5">
        <f>'Subdecision matrices'!$T$16</f>
        <v>0.1</v>
      </c>
      <c r="L286" s="5">
        <f>'Subdecision matrices'!$U$12</f>
        <v>0.05</v>
      </c>
      <c r="M286" s="5">
        <f>'Subdecision matrices'!$U$13</f>
        <v>0.05</v>
      </c>
      <c r="N286" s="5">
        <f>'Subdecision matrices'!$U$14</f>
        <v>0.05</v>
      </c>
      <c r="O286" s="5">
        <f>'Subdecision matrices'!$U$15</f>
        <v>0.05</v>
      </c>
      <c r="P286" s="5">
        <f>'Subdecision matrices'!$U$16</f>
        <v>0.05</v>
      </c>
      <c r="Q286" s="5">
        <f>'Subdecision matrices'!$V$12</f>
        <v>0.1</v>
      </c>
      <c r="R286" s="5">
        <f>'Subdecision matrices'!$V$13</f>
        <v>0.1</v>
      </c>
      <c r="S286" s="5">
        <f>'Subdecision matrices'!$V$14</f>
        <v>0.1</v>
      </c>
      <c r="T286" s="5">
        <f>'Subdecision matrices'!$V$15</f>
        <v>0.1</v>
      </c>
      <c r="U286" s="5">
        <f>'Subdecision matrices'!$V$16</f>
        <v>0.1</v>
      </c>
      <c r="V286" s="5">
        <f>'Subdecision matrices'!$W$12</f>
        <v>0.1</v>
      </c>
      <c r="W286" s="5">
        <f>'Subdecision matrices'!$W$13</f>
        <v>0.1</v>
      </c>
      <c r="X286" s="5">
        <f>'Subdecision matrices'!$W$14</f>
        <v>0.1</v>
      </c>
      <c r="Y286" s="5">
        <f>'Subdecision matrices'!$W$15</f>
        <v>0.1</v>
      </c>
      <c r="Z286" s="5">
        <f>'Subdecision matrices'!$W$16</f>
        <v>0.1</v>
      </c>
      <c r="AA286" s="5">
        <f>'Subdecision matrices'!$X$12</f>
        <v>0.05</v>
      </c>
      <c r="AB286" s="5">
        <f>'Subdecision matrices'!$X$13</f>
        <v>0.1</v>
      </c>
      <c r="AC286" s="5">
        <f>'Subdecision matrices'!$X$14</f>
        <v>0.1</v>
      </c>
      <c r="AD286" s="5">
        <f>'Subdecision matrices'!$X$15</f>
        <v>0.1</v>
      </c>
      <c r="AE286" s="5">
        <f>'Subdecision matrices'!$X$16</f>
        <v>0.1</v>
      </c>
      <c r="AF286" s="5">
        <f>'Subdecision matrices'!$Y$12</f>
        <v>0.1</v>
      </c>
      <c r="AG286" s="5">
        <f>'Subdecision matrices'!$Y$13</f>
        <v>0.1</v>
      </c>
      <c r="AH286" s="5">
        <f>'Subdecision matrices'!$Y$14</f>
        <v>0.1</v>
      </c>
      <c r="AI286" s="5">
        <f>'Subdecision matrices'!$Y$15</f>
        <v>0.05</v>
      </c>
      <c r="AJ286" s="5">
        <f>'Subdecision matrices'!$Y$16</f>
        <v>0.05</v>
      </c>
      <c r="AK286" s="5">
        <f>'Subdecision matrices'!$Z$12</f>
        <v>0.15</v>
      </c>
      <c r="AL286" s="5">
        <f>'Subdecision matrices'!$Z$13</f>
        <v>0.15</v>
      </c>
      <c r="AM286" s="5">
        <f>'Subdecision matrices'!$Z$14</f>
        <v>0.15</v>
      </c>
      <c r="AN286" s="5">
        <f>'Subdecision matrices'!$Z$15</f>
        <v>0.15</v>
      </c>
      <c r="AO286" s="5">
        <f>'Subdecision matrices'!$Z$16</f>
        <v>0.15</v>
      </c>
      <c r="AP286" s="5">
        <f>'Subdecision matrices'!$AA$12</f>
        <v>0.1</v>
      </c>
      <c r="AQ286" s="5">
        <f>'Subdecision matrices'!$AA$13</f>
        <v>0.1</v>
      </c>
      <c r="AR286" s="5">
        <f>'Subdecision matrices'!$AA$14</f>
        <v>0.1</v>
      </c>
      <c r="AS286" s="5">
        <f>'Subdecision matrices'!$AA$15</f>
        <v>0.1</v>
      </c>
      <c r="AT286" s="5">
        <f>'Subdecision matrices'!$AA$16</f>
        <v>0.15</v>
      </c>
      <c r="AU286" s="5">
        <f>'Subdecision matrices'!$AB$12</f>
        <v>0.15</v>
      </c>
      <c r="AV286" s="5">
        <f>'Subdecision matrices'!$AB$13</f>
        <v>0.1</v>
      </c>
      <c r="AW286" s="5">
        <f>'Subdecision matrices'!$AB$14</f>
        <v>0.1</v>
      </c>
      <c r="AX286" s="5">
        <f>'Subdecision matrices'!$AB$15</f>
        <v>0.15</v>
      </c>
      <c r="AY286" s="5">
        <f>'Subdecision matrices'!$AB$16</f>
        <v>0.1</v>
      </c>
      <c r="AZ286" s="3">
        <f aca="true" t="shared" si="726" ref="AZ286">SUM(L286:AY286)</f>
        <v>4</v>
      </c>
      <c r="BA286" s="3"/>
      <c r="BB286" s="114"/>
      <c r="BC286" s="114"/>
      <c r="BD286" s="114"/>
      <c r="BE286" s="114"/>
      <c r="BF286" s="114"/>
    </row>
    <row r="287" spans="1:58" ht="15">
      <c r="A287" s="94">
        <v>141</v>
      </c>
      <c r="B287" s="30">
        <f>_xlfn.IFERROR(VLOOKUP(Prioritization!G152,'Subdecision matrices'!$B$7:$C$8,2,TRUE),0)</f>
        <v>0</v>
      </c>
      <c r="C287" s="30">
        <f>_xlfn.IFERROR(VLOOKUP(Prioritization!G152,'Subdecision matrices'!$B$7:$D$8,3,TRUE),0)</f>
        <v>0</v>
      </c>
      <c r="D287" s="30">
        <f>_xlfn.IFERROR(VLOOKUP(Prioritization!G152,'Subdecision matrices'!$B$7:$E$8,4,TRUE),0)</f>
        <v>0</v>
      </c>
      <c r="E287" s="30">
        <f>_xlfn.IFERROR(VLOOKUP(Prioritization!G152,'Subdecision matrices'!$B$7:$F$8,5,TRUE),0)</f>
        <v>0</v>
      </c>
      <c r="F287" s="30">
        <f>_xlfn.IFERROR(VLOOKUP(Prioritization!G152,'Subdecision matrices'!$B$7:$G$8,6,TRUE),0)</f>
        <v>0</v>
      </c>
      <c r="G287" s="30">
        <f>VLOOKUP(Prioritization!H152,'Subdecision matrices'!$B$12:$C$19,2,TRUE)</f>
        <v>0</v>
      </c>
      <c r="H287" s="30">
        <f>VLOOKUP(Prioritization!H152,'Subdecision matrices'!$B$12:$D$19,3,TRUE)</f>
        <v>0</v>
      </c>
      <c r="I287" s="30">
        <f>VLOOKUP(Prioritization!H152,'Subdecision matrices'!$B$12:$E$19,4,TRUE)</f>
        <v>0</v>
      </c>
      <c r="J287" s="30">
        <f>VLOOKUP(Prioritization!H152,'Subdecision matrices'!$B$12:$F$19,5,TRUE)</f>
        <v>0</v>
      </c>
      <c r="K287" s="30">
        <f>VLOOKUP(Prioritization!H152,'Subdecision matrices'!$B$12:$G$19,6,TRUE)</f>
        <v>0</v>
      </c>
      <c r="L287" s="2">
        <f>_xlfn.IFERROR(INDEX('Subdecision matrices'!$C$23:$G$27,MATCH(Prioritization!I152,'Subdecision matrices'!$B$23:$B$27,0),MATCH('CalcEng 2'!$L$6,'Subdecision matrices'!$C$22:$G$22,0)),0)</f>
        <v>0</v>
      </c>
      <c r="M287" s="2">
        <f>_xlfn.IFERROR(INDEX('Subdecision matrices'!$C$23:$G$27,MATCH(Prioritization!I152,'Subdecision matrices'!$B$23:$B$27,0),MATCH('CalcEng 2'!$M$6,'Subdecision matrices'!$C$30:$G$30,0)),0)</f>
        <v>0</v>
      </c>
      <c r="N287" s="2">
        <f>_xlfn.IFERROR(INDEX('Subdecision matrices'!$C$23:$G$27,MATCH(Prioritization!I152,'Subdecision matrices'!$B$23:$B$27,0),MATCH('CalcEng 2'!$N$6,'Subdecision matrices'!$C$22:$G$22,0)),0)</f>
        <v>0</v>
      </c>
      <c r="O287" s="2">
        <f>_xlfn.IFERROR(INDEX('Subdecision matrices'!$C$23:$G$27,MATCH(Prioritization!I152,'Subdecision matrices'!$B$23:$B$27,0),MATCH('CalcEng 2'!$O$6,'Subdecision matrices'!$C$22:$G$22,0)),0)</f>
        <v>0</v>
      </c>
      <c r="P287" s="2">
        <f>_xlfn.IFERROR(INDEX('Subdecision matrices'!$C$23:$G$27,MATCH(Prioritization!I152,'Subdecision matrices'!$B$23:$B$27,0),MATCH('CalcEng 2'!$P$6,'Subdecision matrices'!$C$22:$G$22,0)),0)</f>
        <v>0</v>
      </c>
      <c r="Q287" s="2">
        <f>_xlfn.IFERROR(INDEX('Subdecision matrices'!$C$31:$G$33,MATCH(Prioritization!J152,'Subdecision matrices'!$B$31:$B$33,0),MATCH('CalcEng 2'!$Q$6,'Subdecision matrices'!$C$30:$G$30,0)),0)</f>
        <v>0</v>
      </c>
      <c r="R287" s="2">
        <f>_xlfn.IFERROR(INDEX('Subdecision matrices'!$C$31:$G$33,MATCH(Prioritization!J152,'Subdecision matrices'!$B$31:$B$33,0),MATCH('CalcEng 2'!$R$6,'Subdecision matrices'!$C$30:$G$30,0)),0)</f>
        <v>0</v>
      </c>
      <c r="S287" s="2">
        <f>_xlfn.IFERROR(INDEX('Subdecision matrices'!$C$31:$G$33,MATCH(Prioritization!J152,'Subdecision matrices'!$B$31:$B$33,0),MATCH('CalcEng 2'!$S$6,'Subdecision matrices'!$C$30:$G$30,0)),0)</f>
        <v>0</v>
      </c>
      <c r="T287" s="2">
        <f>_xlfn.IFERROR(INDEX('Subdecision matrices'!$C$31:$G$33,MATCH(Prioritization!J152,'Subdecision matrices'!$B$31:$B$33,0),MATCH('CalcEng 2'!$T$6,'Subdecision matrices'!$C$30:$G$30,0)),0)</f>
        <v>0</v>
      </c>
      <c r="U287" s="2">
        <f>_xlfn.IFERROR(INDEX('Subdecision matrices'!$C$31:$G$33,MATCH(Prioritization!J152,'Subdecision matrices'!$B$31:$B$33,0),MATCH('CalcEng 2'!$U$6,'Subdecision matrices'!$C$30:$G$30,0)),0)</f>
        <v>0</v>
      </c>
      <c r="V287" s="2">
        <f>_xlfn.IFERROR(VLOOKUP(Prioritization!K152,'Subdecision matrices'!$A$37:$C$41,3,TRUE),0)</f>
        <v>0</v>
      </c>
      <c r="W287" s="2">
        <f>_xlfn.IFERROR(VLOOKUP(Prioritization!K152,'Subdecision matrices'!$A$37:$D$41,4),0)</f>
        <v>0</v>
      </c>
      <c r="X287" s="2">
        <f>_xlfn.IFERROR(VLOOKUP(Prioritization!K152,'Subdecision matrices'!$A$37:$E$41,5),0)</f>
        <v>0</v>
      </c>
      <c r="Y287" s="2">
        <f>_xlfn.IFERROR(VLOOKUP(Prioritization!K152,'Subdecision matrices'!$A$37:$F$41,6),0)</f>
        <v>0</v>
      </c>
      <c r="Z287" s="2">
        <f>_xlfn.IFERROR(VLOOKUP(Prioritization!K152,'Subdecision matrices'!$A$37:$G$41,7),0)</f>
        <v>0</v>
      </c>
      <c r="AA287" s="2">
        <f>_xlfn.IFERROR(INDEX('Subdecision matrices'!$K$8:$O$11,MATCH(Prioritization!L152,'Subdecision matrices'!$J$8:$J$11,0),MATCH('CalcEng 2'!$AA$6,'Subdecision matrices'!$K$7:$O$7,0)),0)</f>
        <v>0</v>
      </c>
      <c r="AB287" s="2">
        <f>_xlfn.IFERROR(INDEX('Subdecision matrices'!$K$8:$O$11,MATCH(Prioritization!L152,'Subdecision matrices'!$J$8:$J$11,0),MATCH('CalcEng 2'!$AB$6,'Subdecision matrices'!$K$7:$O$7,0)),0)</f>
        <v>0</v>
      </c>
      <c r="AC287" s="2">
        <f>_xlfn.IFERROR(INDEX('Subdecision matrices'!$K$8:$O$11,MATCH(Prioritization!L152,'Subdecision matrices'!$J$8:$J$11,0),MATCH('CalcEng 2'!$AC$6,'Subdecision matrices'!$K$7:$O$7,0)),0)</f>
        <v>0</v>
      </c>
      <c r="AD287" s="2">
        <f>_xlfn.IFERROR(INDEX('Subdecision matrices'!$K$8:$O$11,MATCH(Prioritization!L152,'Subdecision matrices'!$J$8:$J$11,0),MATCH('CalcEng 2'!$AD$6,'Subdecision matrices'!$K$7:$O$7,0)),0)</f>
        <v>0</v>
      </c>
      <c r="AE287" s="2">
        <f>_xlfn.IFERROR(INDEX('Subdecision matrices'!$K$8:$O$11,MATCH(Prioritization!L152,'Subdecision matrices'!$J$8:$J$11,0),MATCH('CalcEng 2'!$AE$6,'Subdecision matrices'!$K$7:$O$7,0)),0)</f>
        <v>0</v>
      </c>
      <c r="AF287" s="2">
        <f>_xlfn.IFERROR(VLOOKUP(Prioritization!M152,'Subdecision matrices'!$I$15:$K$17,3,TRUE),0)</f>
        <v>0</v>
      </c>
      <c r="AG287" s="2">
        <f>_xlfn.IFERROR(VLOOKUP(Prioritization!M152,'Subdecision matrices'!$I$15:$L$17,4,TRUE),0)</f>
        <v>0</v>
      </c>
      <c r="AH287" s="2">
        <f>_xlfn.IFERROR(VLOOKUP(Prioritization!M152,'Subdecision matrices'!$I$15:$M$17,5,TRUE),0)</f>
        <v>0</v>
      </c>
      <c r="AI287" s="2">
        <f>_xlfn.IFERROR(VLOOKUP(Prioritization!M152,'Subdecision matrices'!$I$15:$N$17,6,TRUE),0)</f>
        <v>0</v>
      </c>
      <c r="AJ287" s="2">
        <f>_xlfn.IFERROR(VLOOKUP(Prioritization!M152,'Subdecision matrices'!$I$15:$O$17,7,TRUE),0)</f>
        <v>0</v>
      </c>
      <c r="AK287" s="2">
        <f>_xlfn.IFERROR(INDEX('Subdecision matrices'!$K$22:$O$24,MATCH(Prioritization!N152,'Subdecision matrices'!$J$22:$J$24,0),MATCH($AK$6,'Subdecision matrices'!$K$21:$O$21,0)),0)</f>
        <v>0</v>
      </c>
      <c r="AL287" s="2">
        <f>_xlfn.IFERROR(INDEX('Subdecision matrices'!$K$22:$O$24,MATCH(Prioritization!N152,'Subdecision matrices'!$J$22:$J$24,0),MATCH($AL$6,'Subdecision matrices'!$K$21:$O$21,0)),0)</f>
        <v>0</v>
      </c>
      <c r="AM287" s="2">
        <f>_xlfn.IFERROR(INDEX('Subdecision matrices'!$K$22:$O$24,MATCH(Prioritization!N152,'Subdecision matrices'!$J$22:$J$24,0),MATCH($AM$6,'Subdecision matrices'!$K$21:$O$21,0)),0)</f>
        <v>0</v>
      </c>
      <c r="AN287" s="2">
        <f>_xlfn.IFERROR(INDEX('Subdecision matrices'!$K$22:$O$24,MATCH(Prioritization!N152,'Subdecision matrices'!$J$22:$J$24,0),MATCH($AN$6,'Subdecision matrices'!$K$21:$O$21,0)),0)</f>
        <v>0</v>
      </c>
      <c r="AO287" s="2">
        <f>_xlfn.IFERROR(INDEX('Subdecision matrices'!$K$22:$O$24,MATCH(Prioritization!N152,'Subdecision matrices'!$J$22:$J$24,0),MATCH($AO$6,'Subdecision matrices'!$K$21:$O$21,0)),0)</f>
        <v>0</v>
      </c>
      <c r="AP287" s="2">
        <f>_xlfn.IFERROR(INDEX('Subdecision matrices'!$K$27:$O$30,MATCH(Prioritization!O152,'Subdecision matrices'!$J$27:$J$30,0),MATCH('CalcEng 2'!$AP$6,'Subdecision matrices'!$K$27:$O$27,0)),0)</f>
        <v>0</v>
      </c>
      <c r="AQ287" s="2">
        <f>_xlfn.IFERROR(INDEX('Subdecision matrices'!$K$27:$O$30,MATCH(Prioritization!O152,'Subdecision matrices'!$J$27:$J$30,0),MATCH('CalcEng 2'!$AQ$6,'Subdecision matrices'!$K$27:$O$27,0)),0)</f>
        <v>0</v>
      </c>
      <c r="AR287" s="2">
        <f>_xlfn.IFERROR(INDEX('Subdecision matrices'!$K$27:$O$30,MATCH(Prioritization!O152,'Subdecision matrices'!$J$27:$J$30,0),MATCH('CalcEng 2'!$AR$6,'Subdecision matrices'!$K$27:$O$27,0)),0)</f>
        <v>0</v>
      </c>
      <c r="AS287" s="2">
        <f>_xlfn.IFERROR(INDEX('Subdecision matrices'!$K$27:$O$30,MATCH(Prioritization!O152,'Subdecision matrices'!$J$27:$J$30,0),MATCH('CalcEng 2'!$AS$6,'Subdecision matrices'!$K$27:$O$27,0)),0)</f>
        <v>0</v>
      </c>
      <c r="AT287" s="2">
        <f>_xlfn.IFERROR(INDEX('Subdecision matrices'!$K$27:$O$30,MATCH(Prioritization!O152,'Subdecision matrices'!$J$27:$J$30,0),MATCH('CalcEng 2'!$AT$6,'Subdecision matrices'!$K$27:$O$27,0)),0)</f>
        <v>0</v>
      </c>
      <c r="AU287" s="2">
        <f>_xlfn.IFERROR(INDEX('Subdecision matrices'!$K$34:$O$36,MATCH(Prioritization!P152,'Subdecision matrices'!$J$34:$J$36,0),MATCH('CalcEng 2'!$AU$6,'Subdecision matrices'!$K$33:$O$33,0)),0)</f>
        <v>0</v>
      </c>
      <c r="AV287" s="2">
        <f>_xlfn.IFERROR(INDEX('Subdecision matrices'!$K$34:$O$36,MATCH(Prioritization!P152,'Subdecision matrices'!$J$34:$J$36,0),MATCH('CalcEng 2'!$AV$6,'Subdecision matrices'!$K$33:$O$33,0)),0)</f>
        <v>0</v>
      </c>
      <c r="AW287" s="2">
        <f>_xlfn.IFERROR(INDEX('Subdecision matrices'!$K$34:$O$36,MATCH(Prioritization!P152,'Subdecision matrices'!$J$34:$J$36,0),MATCH('CalcEng 2'!$AW$6,'Subdecision matrices'!$K$33:$O$33,0)),0)</f>
        <v>0</v>
      </c>
      <c r="AX287" s="2">
        <f>_xlfn.IFERROR(INDEX('Subdecision matrices'!$K$34:$O$36,MATCH(Prioritization!P152,'Subdecision matrices'!$J$34:$J$36,0),MATCH('CalcEng 2'!$AX$6,'Subdecision matrices'!$K$33:$O$33,0)),0)</f>
        <v>0</v>
      </c>
      <c r="AY287" s="2">
        <f>_xlfn.IFERROR(INDEX('Subdecision matrices'!$K$34:$O$36,MATCH(Prioritization!P152,'Subdecision matrices'!$J$34:$J$36,0),MATCH('CalcEng 2'!$AY$6,'Subdecision matrices'!$K$33:$O$33,0)),0)</f>
        <v>0</v>
      </c>
      <c r="AZ287" s="2"/>
      <c r="BA287" s="2"/>
      <c r="BB287" s="110">
        <f>((B287*B288)+(G287*G288)+(L287*L288)+(Q287*Q288)+(V287*V288)+(AA287*AA288)+(AF288*AF287)+(AK287*AK288)+(AP287*AP288)+(AU287*AU288))*10</f>
        <v>0</v>
      </c>
      <c r="BC287" s="110">
        <f aca="true" t="shared" si="727" ref="BC287">((C287*C288)+(H287*H288)+(M287*M288)+(R287*R288)+(W287*W288)+(AB287*AB288)+(AG288*AG287)+(AL287*AL288)+(AQ287*AQ288)+(AV287*AV288))*10</f>
        <v>0</v>
      </c>
      <c r="BD287" s="110">
        <f aca="true" t="shared" si="728" ref="BD287">((D287*D288)+(I287*I288)+(N287*N288)+(S287*S288)+(X287*X288)+(AC287*AC288)+(AH288*AH287)+(AM287*AM288)+(AR287*AR288)+(AW287*AW288))*10</f>
        <v>0</v>
      </c>
      <c r="BE287" s="110">
        <f aca="true" t="shared" si="729" ref="BE287">((E287*E288)+(J287*J288)+(O287*O288)+(T287*T288)+(Y287*Y288)+(AD287*AD288)+(AI288*AI287)+(AN287*AN288)+(AS287*AS288)+(AX287*AX288))*10</f>
        <v>0</v>
      </c>
      <c r="BF287" s="110">
        <f aca="true" t="shared" si="730" ref="BF287">((F287*F288)+(K287*K288)+(P287*P288)+(U287*U288)+(Z287*Z288)+(AE287*AE288)+(AJ288*AJ287)+(AO287*AO288)+(AT287*AT288)+(AY287*AY288))*10</f>
        <v>0</v>
      </c>
    </row>
    <row r="288" spans="1:58" ht="15.75" thickBot="1">
      <c r="A288" s="94"/>
      <c r="B288" s="5">
        <f>'Subdecision matrices'!$S$12</f>
        <v>0.1</v>
      </c>
      <c r="C288" s="5">
        <f>'Subdecision matrices'!$S$13</f>
        <v>0.1</v>
      </c>
      <c r="D288" s="5">
        <f>'Subdecision matrices'!$S$14</f>
        <v>0.1</v>
      </c>
      <c r="E288" s="5">
        <f>'Subdecision matrices'!$S$15</f>
        <v>0.1</v>
      </c>
      <c r="F288" s="5">
        <f>'Subdecision matrices'!$S$16</f>
        <v>0.1</v>
      </c>
      <c r="G288" s="5">
        <f>'Subdecision matrices'!$T$12</f>
        <v>0.1</v>
      </c>
      <c r="H288" s="5">
        <f>'Subdecision matrices'!$T$13</f>
        <v>0.1</v>
      </c>
      <c r="I288" s="5">
        <f>'Subdecision matrices'!$T$14</f>
        <v>0.1</v>
      </c>
      <c r="J288" s="5">
        <f>'Subdecision matrices'!$T$15</f>
        <v>0.1</v>
      </c>
      <c r="K288" s="5">
        <f>'Subdecision matrices'!$T$16</f>
        <v>0.1</v>
      </c>
      <c r="L288" s="5">
        <f>'Subdecision matrices'!$U$12</f>
        <v>0.05</v>
      </c>
      <c r="M288" s="5">
        <f>'Subdecision matrices'!$U$13</f>
        <v>0.05</v>
      </c>
      <c r="N288" s="5">
        <f>'Subdecision matrices'!$U$14</f>
        <v>0.05</v>
      </c>
      <c r="O288" s="5">
        <f>'Subdecision matrices'!$U$15</f>
        <v>0.05</v>
      </c>
      <c r="P288" s="5">
        <f>'Subdecision matrices'!$U$16</f>
        <v>0.05</v>
      </c>
      <c r="Q288" s="5">
        <f>'Subdecision matrices'!$V$12</f>
        <v>0.1</v>
      </c>
      <c r="R288" s="5">
        <f>'Subdecision matrices'!$V$13</f>
        <v>0.1</v>
      </c>
      <c r="S288" s="5">
        <f>'Subdecision matrices'!$V$14</f>
        <v>0.1</v>
      </c>
      <c r="T288" s="5">
        <f>'Subdecision matrices'!$V$15</f>
        <v>0.1</v>
      </c>
      <c r="U288" s="5">
        <f>'Subdecision matrices'!$V$16</f>
        <v>0.1</v>
      </c>
      <c r="V288" s="5">
        <f>'Subdecision matrices'!$W$12</f>
        <v>0.1</v>
      </c>
      <c r="W288" s="5">
        <f>'Subdecision matrices'!$W$13</f>
        <v>0.1</v>
      </c>
      <c r="X288" s="5">
        <f>'Subdecision matrices'!$W$14</f>
        <v>0.1</v>
      </c>
      <c r="Y288" s="5">
        <f>'Subdecision matrices'!$W$15</f>
        <v>0.1</v>
      </c>
      <c r="Z288" s="5">
        <f>'Subdecision matrices'!$W$16</f>
        <v>0.1</v>
      </c>
      <c r="AA288" s="5">
        <f>'Subdecision matrices'!$X$12</f>
        <v>0.05</v>
      </c>
      <c r="AB288" s="5">
        <f>'Subdecision matrices'!$X$13</f>
        <v>0.1</v>
      </c>
      <c r="AC288" s="5">
        <f>'Subdecision matrices'!$X$14</f>
        <v>0.1</v>
      </c>
      <c r="AD288" s="5">
        <f>'Subdecision matrices'!$X$15</f>
        <v>0.1</v>
      </c>
      <c r="AE288" s="5">
        <f>'Subdecision matrices'!$X$16</f>
        <v>0.1</v>
      </c>
      <c r="AF288" s="5">
        <f>'Subdecision matrices'!$Y$12</f>
        <v>0.1</v>
      </c>
      <c r="AG288" s="5">
        <f>'Subdecision matrices'!$Y$13</f>
        <v>0.1</v>
      </c>
      <c r="AH288" s="5">
        <f>'Subdecision matrices'!$Y$14</f>
        <v>0.1</v>
      </c>
      <c r="AI288" s="5">
        <f>'Subdecision matrices'!$Y$15</f>
        <v>0.05</v>
      </c>
      <c r="AJ288" s="5">
        <f>'Subdecision matrices'!$Y$16</f>
        <v>0.05</v>
      </c>
      <c r="AK288" s="5">
        <f>'Subdecision matrices'!$Z$12</f>
        <v>0.15</v>
      </c>
      <c r="AL288" s="5">
        <f>'Subdecision matrices'!$Z$13</f>
        <v>0.15</v>
      </c>
      <c r="AM288" s="5">
        <f>'Subdecision matrices'!$Z$14</f>
        <v>0.15</v>
      </c>
      <c r="AN288" s="5">
        <f>'Subdecision matrices'!$Z$15</f>
        <v>0.15</v>
      </c>
      <c r="AO288" s="5">
        <f>'Subdecision matrices'!$Z$16</f>
        <v>0.15</v>
      </c>
      <c r="AP288" s="5">
        <f>'Subdecision matrices'!$AA$12</f>
        <v>0.1</v>
      </c>
      <c r="AQ288" s="5">
        <f>'Subdecision matrices'!$AA$13</f>
        <v>0.1</v>
      </c>
      <c r="AR288" s="5">
        <f>'Subdecision matrices'!$AA$14</f>
        <v>0.1</v>
      </c>
      <c r="AS288" s="5">
        <f>'Subdecision matrices'!$AA$15</f>
        <v>0.1</v>
      </c>
      <c r="AT288" s="5">
        <f>'Subdecision matrices'!$AA$16</f>
        <v>0.15</v>
      </c>
      <c r="AU288" s="5">
        <f>'Subdecision matrices'!$AB$12</f>
        <v>0.15</v>
      </c>
      <c r="AV288" s="5">
        <f>'Subdecision matrices'!$AB$13</f>
        <v>0.1</v>
      </c>
      <c r="AW288" s="5">
        <f>'Subdecision matrices'!$AB$14</f>
        <v>0.1</v>
      </c>
      <c r="AX288" s="5">
        <f>'Subdecision matrices'!$AB$15</f>
        <v>0.15</v>
      </c>
      <c r="AY288" s="5">
        <f>'Subdecision matrices'!$AB$16</f>
        <v>0.1</v>
      </c>
      <c r="AZ288" s="3">
        <f aca="true" t="shared" si="731" ref="AZ288">SUM(L288:AY288)</f>
        <v>4</v>
      </c>
      <c r="BA288" s="3"/>
      <c r="BB288" s="114"/>
      <c r="BC288" s="114"/>
      <c r="BD288" s="114"/>
      <c r="BE288" s="114"/>
      <c r="BF288" s="114"/>
    </row>
    <row r="289" spans="1:58" ht="15">
      <c r="A289" s="94">
        <v>142</v>
      </c>
      <c r="B289" s="30">
        <f>_xlfn.IFERROR(VLOOKUP(Prioritization!G153,'Subdecision matrices'!$B$7:$C$8,2,TRUE),0)</f>
        <v>0</v>
      </c>
      <c r="C289" s="30">
        <f>_xlfn.IFERROR(VLOOKUP(Prioritization!G153,'Subdecision matrices'!$B$7:$D$8,3,TRUE),0)</f>
        <v>0</v>
      </c>
      <c r="D289" s="30">
        <f>_xlfn.IFERROR(VLOOKUP(Prioritization!G153,'Subdecision matrices'!$B$7:$E$8,4,TRUE),0)</f>
        <v>0</v>
      </c>
      <c r="E289" s="30">
        <f>_xlfn.IFERROR(VLOOKUP(Prioritization!G153,'Subdecision matrices'!$B$7:$F$8,5,TRUE),0)</f>
        <v>0</v>
      </c>
      <c r="F289" s="30">
        <f>_xlfn.IFERROR(VLOOKUP(Prioritization!G153,'Subdecision matrices'!$B$7:$G$8,6,TRUE),0)</f>
        <v>0</v>
      </c>
      <c r="G289" s="30">
        <f>VLOOKUP(Prioritization!H153,'Subdecision matrices'!$B$12:$C$19,2,TRUE)</f>
        <v>0</v>
      </c>
      <c r="H289" s="30">
        <f>VLOOKUP(Prioritization!H153,'Subdecision matrices'!$B$12:$D$19,3,TRUE)</f>
        <v>0</v>
      </c>
      <c r="I289" s="30">
        <f>VLOOKUP(Prioritization!H153,'Subdecision matrices'!$B$12:$E$19,4,TRUE)</f>
        <v>0</v>
      </c>
      <c r="J289" s="30">
        <f>VLOOKUP(Prioritization!H153,'Subdecision matrices'!$B$12:$F$19,5,TRUE)</f>
        <v>0</v>
      </c>
      <c r="K289" s="30">
        <f>VLOOKUP(Prioritization!H153,'Subdecision matrices'!$B$12:$G$19,6,TRUE)</f>
        <v>0</v>
      </c>
      <c r="L289" s="2">
        <f>_xlfn.IFERROR(INDEX('Subdecision matrices'!$C$23:$G$27,MATCH(Prioritization!I153,'Subdecision matrices'!$B$23:$B$27,0),MATCH('CalcEng 2'!$L$6,'Subdecision matrices'!$C$22:$G$22,0)),0)</f>
        <v>0</v>
      </c>
      <c r="M289" s="2">
        <f>_xlfn.IFERROR(INDEX('Subdecision matrices'!$C$23:$G$27,MATCH(Prioritization!I153,'Subdecision matrices'!$B$23:$B$27,0),MATCH('CalcEng 2'!$M$6,'Subdecision matrices'!$C$30:$G$30,0)),0)</f>
        <v>0</v>
      </c>
      <c r="N289" s="2">
        <f>_xlfn.IFERROR(INDEX('Subdecision matrices'!$C$23:$G$27,MATCH(Prioritization!I153,'Subdecision matrices'!$B$23:$B$27,0),MATCH('CalcEng 2'!$N$6,'Subdecision matrices'!$C$22:$G$22,0)),0)</f>
        <v>0</v>
      </c>
      <c r="O289" s="2">
        <f>_xlfn.IFERROR(INDEX('Subdecision matrices'!$C$23:$G$27,MATCH(Prioritization!I153,'Subdecision matrices'!$B$23:$B$27,0),MATCH('CalcEng 2'!$O$6,'Subdecision matrices'!$C$22:$G$22,0)),0)</f>
        <v>0</v>
      </c>
      <c r="P289" s="2">
        <f>_xlfn.IFERROR(INDEX('Subdecision matrices'!$C$23:$G$27,MATCH(Prioritization!I153,'Subdecision matrices'!$B$23:$B$27,0),MATCH('CalcEng 2'!$P$6,'Subdecision matrices'!$C$22:$G$22,0)),0)</f>
        <v>0</v>
      </c>
      <c r="Q289" s="2">
        <f>_xlfn.IFERROR(INDEX('Subdecision matrices'!$C$31:$G$33,MATCH(Prioritization!J153,'Subdecision matrices'!$B$31:$B$33,0),MATCH('CalcEng 2'!$Q$6,'Subdecision matrices'!$C$30:$G$30,0)),0)</f>
        <v>0</v>
      </c>
      <c r="R289" s="2">
        <f>_xlfn.IFERROR(INDEX('Subdecision matrices'!$C$31:$G$33,MATCH(Prioritization!J153,'Subdecision matrices'!$B$31:$B$33,0),MATCH('CalcEng 2'!$R$6,'Subdecision matrices'!$C$30:$G$30,0)),0)</f>
        <v>0</v>
      </c>
      <c r="S289" s="2">
        <f>_xlfn.IFERROR(INDEX('Subdecision matrices'!$C$31:$G$33,MATCH(Prioritization!J153,'Subdecision matrices'!$B$31:$B$33,0),MATCH('CalcEng 2'!$S$6,'Subdecision matrices'!$C$30:$G$30,0)),0)</f>
        <v>0</v>
      </c>
      <c r="T289" s="2">
        <f>_xlfn.IFERROR(INDEX('Subdecision matrices'!$C$31:$G$33,MATCH(Prioritization!J153,'Subdecision matrices'!$B$31:$B$33,0),MATCH('CalcEng 2'!$T$6,'Subdecision matrices'!$C$30:$G$30,0)),0)</f>
        <v>0</v>
      </c>
      <c r="U289" s="2">
        <f>_xlfn.IFERROR(INDEX('Subdecision matrices'!$C$31:$G$33,MATCH(Prioritization!J153,'Subdecision matrices'!$B$31:$B$33,0),MATCH('CalcEng 2'!$U$6,'Subdecision matrices'!$C$30:$G$30,0)),0)</f>
        <v>0</v>
      </c>
      <c r="V289" s="2">
        <f>_xlfn.IFERROR(VLOOKUP(Prioritization!K153,'Subdecision matrices'!$A$37:$C$41,3,TRUE),0)</f>
        <v>0</v>
      </c>
      <c r="W289" s="2">
        <f>_xlfn.IFERROR(VLOOKUP(Prioritization!K153,'Subdecision matrices'!$A$37:$D$41,4),0)</f>
        <v>0</v>
      </c>
      <c r="X289" s="2">
        <f>_xlfn.IFERROR(VLOOKUP(Prioritization!K153,'Subdecision matrices'!$A$37:$E$41,5),0)</f>
        <v>0</v>
      </c>
      <c r="Y289" s="2">
        <f>_xlfn.IFERROR(VLOOKUP(Prioritization!K153,'Subdecision matrices'!$A$37:$F$41,6),0)</f>
        <v>0</v>
      </c>
      <c r="Z289" s="2">
        <f>_xlfn.IFERROR(VLOOKUP(Prioritization!K153,'Subdecision matrices'!$A$37:$G$41,7),0)</f>
        <v>0</v>
      </c>
      <c r="AA289" s="2">
        <f>_xlfn.IFERROR(INDEX('Subdecision matrices'!$K$8:$O$11,MATCH(Prioritization!L153,'Subdecision matrices'!$J$8:$J$11,0),MATCH('CalcEng 2'!$AA$6,'Subdecision matrices'!$K$7:$O$7,0)),0)</f>
        <v>0</v>
      </c>
      <c r="AB289" s="2">
        <f>_xlfn.IFERROR(INDEX('Subdecision matrices'!$K$8:$O$11,MATCH(Prioritization!L153,'Subdecision matrices'!$J$8:$J$11,0),MATCH('CalcEng 2'!$AB$6,'Subdecision matrices'!$K$7:$O$7,0)),0)</f>
        <v>0</v>
      </c>
      <c r="AC289" s="2">
        <f>_xlfn.IFERROR(INDEX('Subdecision matrices'!$K$8:$O$11,MATCH(Prioritization!L153,'Subdecision matrices'!$J$8:$J$11,0),MATCH('CalcEng 2'!$AC$6,'Subdecision matrices'!$K$7:$O$7,0)),0)</f>
        <v>0</v>
      </c>
      <c r="AD289" s="2">
        <f>_xlfn.IFERROR(INDEX('Subdecision matrices'!$K$8:$O$11,MATCH(Prioritization!L153,'Subdecision matrices'!$J$8:$J$11,0),MATCH('CalcEng 2'!$AD$6,'Subdecision matrices'!$K$7:$O$7,0)),0)</f>
        <v>0</v>
      </c>
      <c r="AE289" s="2">
        <f>_xlfn.IFERROR(INDEX('Subdecision matrices'!$K$8:$O$11,MATCH(Prioritization!L153,'Subdecision matrices'!$J$8:$J$11,0),MATCH('CalcEng 2'!$AE$6,'Subdecision matrices'!$K$7:$O$7,0)),0)</f>
        <v>0</v>
      </c>
      <c r="AF289" s="2">
        <f>_xlfn.IFERROR(VLOOKUP(Prioritization!M153,'Subdecision matrices'!$I$15:$K$17,3,TRUE),0)</f>
        <v>0</v>
      </c>
      <c r="AG289" s="2">
        <f>_xlfn.IFERROR(VLOOKUP(Prioritization!M153,'Subdecision matrices'!$I$15:$L$17,4,TRUE),0)</f>
        <v>0</v>
      </c>
      <c r="AH289" s="2">
        <f>_xlfn.IFERROR(VLOOKUP(Prioritization!M153,'Subdecision matrices'!$I$15:$M$17,5,TRUE),0)</f>
        <v>0</v>
      </c>
      <c r="AI289" s="2">
        <f>_xlfn.IFERROR(VLOOKUP(Prioritization!M153,'Subdecision matrices'!$I$15:$N$17,6,TRUE),0)</f>
        <v>0</v>
      </c>
      <c r="AJ289" s="2">
        <f>_xlfn.IFERROR(VLOOKUP(Prioritization!M153,'Subdecision matrices'!$I$15:$O$17,7,TRUE),0)</f>
        <v>0</v>
      </c>
      <c r="AK289" s="2">
        <f>_xlfn.IFERROR(INDEX('Subdecision matrices'!$K$22:$O$24,MATCH(Prioritization!N153,'Subdecision matrices'!$J$22:$J$24,0),MATCH($AK$6,'Subdecision matrices'!$K$21:$O$21,0)),0)</f>
        <v>0</v>
      </c>
      <c r="AL289" s="2">
        <f>_xlfn.IFERROR(INDEX('Subdecision matrices'!$K$22:$O$24,MATCH(Prioritization!N153,'Subdecision matrices'!$J$22:$J$24,0),MATCH($AL$6,'Subdecision matrices'!$K$21:$O$21,0)),0)</f>
        <v>0</v>
      </c>
      <c r="AM289" s="2">
        <f>_xlfn.IFERROR(INDEX('Subdecision matrices'!$K$22:$O$24,MATCH(Prioritization!N153,'Subdecision matrices'!$J$22:$J$24,0),MATCH($AM$6,'Subdecision matrices'!$K$21:$O$21,0)),0)</f>
        <v>0</v>
      </c>
      <c r="AN289" s="2">
        <f>_xlfn.IFERROR(INDEX('Subdecision matrices'!$K$22:$O$24,MATCH(Prioritization!N153,'Subdecision matrices'!$J$22:$J$24,0),MATCH($AN$6,'Subdecision matrices'!$K$21:$O$21,0)),0)</f>
        <v>0</v>
      </c>
      <c r="AO289" s="2">
        <f>_xlfn.IFERROR(INDEX('Subdecision matrices'!$K$22:$O$24,MATCH(Prioritization!N153,'Subdecision matrices'!$J$22:$J$24,0),MATCH($AO$6,'Subdecision matrices'!$K$21:$O$21,0)),0)</f>
        <v>0</v>
      </c>
      <c r="AP289" s="2">
        <f>_xlfn.IFERROR(INDEX('Subdecision matrices'!$K$27:$O$30,MATCH(Prioritization!O153,'Subdecision matrices'!$J$27:$J$30,0),MATCH('CalcEng 2'!$AP$6,'Subdecision matrices'!$K$27:$O$27,0)),0)</f>
        <v>0</v>
      </c>
      <c r="AQ289" s="2">
        <f>_xlfn.IFERROR(INDEX('Subdecision matrices'!$K$27:$O$30,MATCH(Prioritization!O153,'Subdecision matrices'!$J$27:$J$30,0),MATCH('CalcEng 2'!$AQ$6,'Subdecision matrices'!$K$27:$O$27,0)),0)</f>
        <v>0</v>
      </c>
      <c r="AR289" s="2">
        <f>_xlfn.IFERROR(INDEX('Subdecision matrices'!$K$27:$O$30,MATCH(Prioritization!O153,'Subdecision matrices'!$J$27:$J$30,0),MATCH('CalcEng 2'!$AR$6,'Subdecision matrices'!$K$27:$O$27,0)),0)</f>
        <v>0</v>
      </c>
      <c r="AS289" s="2">
        <f>_xlfn.IFERROR(INDEX('Subdecision matrices'!$K$27:$O$30,MATCH(Prioritization!O153,'Subdecision matrices'!$J$27:$J$30,0),MATCH('CalcEng 2'!$AS$6,'Subdecision matrices'!$K$27:$O$27,0)),0)</f>
        <v>0</v>
      </c>
      <c r="AT289" s="2">
        <f>_xlfn.IFERROR(INDEX('Subdecision matrices'!$K$27:$O$30,MATCH(Prioritization!O153,'Subdecision matrices'!$J$27:$J$30,0),MATCH('CalcEng 2'!$AT$6,'Subdecision matrices'!$K$27:$O$27,0)),0)</f>
        <v>0</v>
      </c>
      <c r="AU289" s="2">
        <f>_xlfn.IFERROR(INDEX('Subdecision matrices'!$K$34:$O$36,MATCH(Prioritization!P153,'Subdecision matrices'!$J$34:$J$36,0),MATCH('CalcEng 2'!$AU$6,'Subdecision matrices'!$K$33:$O$33,0)),0)</f>
        <v>0</v>
      </c>
      <c r="AV289" s="2">
        <f>_xlfn.IFERROR(INDEX('Subdecision matrices'!$K$34:$O$36,MATCH(Prioritization!P153,'Subdecision matrices'!$J$34:$J$36,0),MATCH('CalcEng 2'!$AV$6,'Subdecision matrices'!$K$33:$O$33,0)),0)</f>
        <v>0</v>
      </c>
      <c r="AW289" s="2">
        <f>_xlfn.IFERROR(INDEX('Subdecision matrices'!$K$34:$O$36,MATCH(Prioritization!P153,'Subdecision matrices'!$J$34:$J$36,0),MATCH('CalcEng 2'!$AW$6,'Subdecision matrices'!$K$33:$O$33,0)),0)</f>
        <v>0</v>
      </c>
      <c r="AX289" s="2">
        <f>_xlfn.IFERROR(INDEX('Subdecision matrices'!$K$34:$O$36,MATCH(Prioritization!P153,'Subdecision matrices'!$J$34:$J$36,0),MATCH('CalcEng 2'!$AX$6,'Subdecision matrices'!$K$33:$O$33,0)),0)</f>
        <v>0</v>
      </c>
      <c r="AY289" s="2">
        <f>_xlfn.IFERROR(INDEX('Subdecision matrices'!$K$34:$O$36,MATCH(Prioritization!P153,'Subdecision matrices'!$J$34:$J$36,0),MATCH('CalcEng 2'!$AY$6,'Subdecision matrices'!$K$33:$O$33,0)),0)</f>
        <v>0</v>
      </c>
      <c r="AZ289" s="2"/>
      <c r="BA289" s="2"/>
      <c r="BB289" s="110">
        <f>((B289*B290)+(G289*G290)+(L289*L290)+(Q289*Q290)+(V289*V290)+(AA289*AA290)+(AF290*AF289)+(AK289*AK290)+(AP289*AP290)+(AU289*AU290))*10</f>
        <v>0</v>
      </c>
      <c r="BC289" s="110">
        <f aca="true" t="shared" si="732" ref="BC289">((C289*C290)+(H289*H290)+(M289*M290)+(R289*R290)+(W289*W290)+(AB289*AB290)+(AG290*AG289)+(AL289*AL290)+(AQ289*AQ290)+(AV289*AV290))*10</f>
        <v>0</v>
      </c>
      <c r="BD289" s="110">
        <f aca="true" t="shared" si="733" ref="BD289">((D289*D290)+(I289*I290)+(N289*N290)+(S289*S290)+(X289*X290)+(AC289*AC290)+(AH290*AH289)+(AM289*AM290)+(AR289*AR290)+(AW289*AW290))*10</f>
        <v>0</v>
      </c>
      <c r="BE289" s="110">
        <f aca="true" t="shared" si="734" ref="BE289">((E289*E290)+(J289*J290)+(O289*O290)+(T289*T290)+(Y289*Y290)+(AD289*AD290)+(AI290*AI289)+(AN289*AN290)+(AS289*AS290)+(AX289*AX290))*10</f>
        <v>0</v>
      </c>
      <c r="BF289" s="110">
        <f aca="true" t="shared" si="735" ref="BF289">((F289*F290)+(K289*K290)+(P289*P290)+(U289*U290)+(Z289*Z290)+(AE289*AE290)+(AJ290*AJ289)+(AO289*AO290)+(AT289*AT290)+(AY289*AY290))*10</f>
        <v>0</v>
      </c>
    </row>
    <row r="290" spans="1:58" ht="15.75" thickBot="1">
      <c r="A290" s="94"/>
      <c r="B290" s="5">
        <f>'Subdecision matrices'!$S$12</f>
        <v>0.1</v>
      </c>
      <c r="C290" s="5">
        <f>'Subdecision matrices'!$S$13</f>
        <v>0.1</v>
      </c>
      <c r="D290" s="5">
        <f>'Subdecision matrices'!$S$14</f>
        <v>0.1</v>
      </c>
      <c r="E290" s="5">
        <f>'Subdecision matrices'!$S$15</f>
        <v>0.1</v>
      </c>
      <c r="F290" s="5">
        <f>'Subdecision matrices'!$S$16</f>
        <v>0.1</v>
      </c>
      <c r="G290" s="5">
        <f>'Subdecision matrices'!$T$12</f>
        <v>0.1</v>
      </c>
      <c r="H290" s="5">
        <f>'Subdecision matrices'!$T$13</f>
        <v>0.1</v>
      </c>
      <c r="I290" s="5">
        <f>'Subdecision matrices'!$T$14</f>
        <v>0.1</v>
      </c>
      <c r="J290" s="5">
        <f>'Subdecision matrices'!$T$15</f>
        <v>0.1</v>
      </c>
      <c r="K290" s="5">
        <f>'Subdecision matrices'!$T$16</f>
        <v>0.1</v>
      </c>
      <c r="L290" s="5">
        <f>'Subdecision matrices'!$U$12</f>
        <v>0.05</v>
      </c>
      <c r="M290" s="5">
        <f>'Subdecision matrices'!$U$13</f>
        <v>0.05</v>
      </c>
      <c r="N290" s="5">
        <f>'Subdecision matrices'!$U$14</f>
        <v>0.05</v>
      </c>
      <c r="O290" s="5">
        <f>'Subdecision matrices'!$U$15</f>
        <v>0.05</v>
      </c>
      <c r="P290" s="5">
        <f>'Subdecision matrices'!$U$16</f>
        <v>0.05</v>
      </c>
      <c r="Q290" s="5">
        <f>'Subdecision matrices'!$V$12</f>
        <v>0.1</v>
      </c>
      <c r="R290" s="5">
        <f>'Subdecision matrices'!$V$13</f>
        <v>0.1</v>
      </c>
      <c r="S290" s="5">
        <f>'Subdecision matrices'!$V$14</f>
        <v>0.1</v>
      </c>
      <c r="T290" s="5">
        <f>'Subdecision matrices'!$V$15</f>
        <v>0.1</v>
      </c>
      <c r="U290" s="5">
        <f>'Subdecision matrices'!$V$16</f>
        <v>0.1</v>
      </c>
      <c r="V290" s="5">
        <f>'Subdecision matrices'!$W$12</f>
        <v>0.1</v>
      </c>
      <c r="W290" s="5">
        <f>'Subdecision matrices'!$W$13</f>
        <v>0.1</v>
      </c>
      <c r="X290" s="5">
        <f>'Subdecision matrices'!$W$14</f>
        <v>0.1</v>
      </c>
      <c r="Y290" s="5">
        <f>'Subdecision matrices'!$W$15</f>
        <v>0.1</v>
      </c>
      <c r="Z290" s="5">
        <f>'Subdecision matrices'!$W$16</f>
        <v>0.1</v>
      </c>
      <c r="AA290" s="5">
        <f>'Subdecision matrices'!$X$12</f>
        <v>0.05</v>
      </c>
      <c r="AB290" s="5">
        <f>'Subdecision matrices'!$X$13</f>
        <v>0.1</v>
      </c>
      <c r="AC290" s="5">
        <f>'Subdecision matrices'!$X$14</f>
        <v>0.1</v>
      </c>
      <c r="AD290" s="5">
        <f>'Subdecision matrices'!$X$15</f>
        <v>0.1</v>
      </c>
      <c r="AE290" s="5">
        <f>'Subdecision matrices'!$X$16</f>
        <v>0.1</v>
      </c>
      <c r="AF290" s="5">
        <f>'Subdecision matrices'!$Y$12</f>
        <v>0.1</v>
      </c>
      <c r="AG290" s="5">
        <f>'Subdecision matrices'!$Y$13</f>
        <v>0.1</v>
      </c>
      <c r="AH290" s="5">
        <f>'Subdecision matrices'!$Y$14</f>
        <v>0.1</v>
      </c>
      <c r="AI290" s="5">
        <f>'Subdecision matrices'!$Y$15</f>
        <v>0.05</v>
      </c>
      <c r="AJ290" s="5">
        <f>'Subdecision matrices'!$Y$16</f>
        <v>0.05</v>
      </c>
      <c r="AK290" s="5">
        <f>'Subdecision matrices'!$Z$12</f>
        <v>0.15</v>
      </c>
      <c r="AL290" s="5">
        <f>'Subdecision matrices'!$Z$13</f>
        <v>0.15</v>
      </c>
      <c r="AM290" s="5">
        <f>'Subdecision matrices'!$Z$14</f>
        <v>0.15</v>
      </c>
      <c r="AN290" s="5">
        <f>'Subdecision matrices'!$Z$15</f>
        <v>0.15</v>
      </c>
      <c r="AO290" s="5">
        <f>'Subdecision matrices'!$Z$16</f>
        <v>0.15</v>
      </c>
      <c r="AP290" s="5">
        <f>'Subdecision matrices'!$AA$12</f>
        <v>0.1</v>
      </c>
      <c r="AQ290" s="5">
        <f>'Subdecision matrices'!$AA$13</f>
        <v>0.1</v>
      </c>
      <c r="AR290" s="5">
        <f>'Subdecision matrices'!$AA$14</f>
        <v>0.1</v>
      </c>
      <c r="AS290" s="5">
        <f>'Subdecision matrices'!$AA$15</f>
        <v>0.1</v>
      </c>
      <c r="AT290" s="5">
        <f>'Subdecision matrices'!$AA$16</f>
        <v>0.15</v>
      </c>
      <c r="AU290" s="5">
        <f>'Subdecision matrices'!$AB$12</f>
        <v>0.15</v>
      </c>
      <c r="AV290" s="5">
        <f>'Subdecision matrices'!$AB$13</f>
        <v>0.1</v>
      </c>
      <c r="AW290" s="5">
        <f>'Subdecision matrices'!$AB$14</f>
        <v>0.1</v>
      </c>
      <c r="AX290" s="5">
        <f>'Subdecision matrices'!$AB$15</f>
        <v>0.15</v>
      </c>
      <c r="AY290" s="5">
        <f>'Subdecision matrices'!$AB$16</f>
        <v>0.1</v>
      </c>
      <c r="AZ290" s="3">
        <f aca="true" t="shared" si="736" ref="AZ290">SUM(L290:AY290)</f>
        <v>4</v>
      </c>
      <c r="BA290" s="3"/>
      <c r="BB290" s="114"/>
      <c r="BC290" s="114"/>
      <c r="BD290" s="114"/>
      <c r="BE290" s="114"/>
      <c r="BF290" s="114"/>
    </row>
    <row r="291" spans="1:58" ht="15">
      <c r="A291" s="94">
        <v>143</v>
      </c>
      <c r="B291" s="30">
        <f>_xlfn.IFERROR(VLOOKUP(Prioritization!G154,'Subdecision matrices'!$B$7:$C$8,2,TRUE),0)</f>
        <v>0</v>
      </c>
      <c r="C291" s="30">
        <f>_xlfn.IFERROR(VLOOKUP(Prioritization!G154,'Subdecision matrices'!$B$7:$D$8,3,TRUE),0)</f>
        <v>0</v>
      </c>
      <c r="D291" s="30">
        <f>_xlfn.IFERROR(VLOOKUP(Prioritization!G154,'Subdecision matrices'!$B$7:$E$8,4,TRUE),0)</f>
        <v>0</v>
      </c>
      <c r="E291" s="30">
        <f>_xlfn.IFERROR(VLOOKUP(Prioritization!G154,'Subdecision matrices'!$B$7:$F$8,5,TRUE),0)</f>
        <v>0</v>
      </c>
      <c r="F291" s="30">
        <f>_xlfn.IFERROR(VLOOKUP(Prioritization!G154,'Subdecision matrices'!$B$7:$G$8,6,TRUE),0)</f>
        <v>0</v>
      </c>
      <c r="G291" s="30">
        <f>VLOOKUP(Prioritization!H154,'Subdecision matrices'!$B$12:$C$19,2,TRUE)</f>
        <v>0</v>
      </c>
      <c r="H291" s="30">
        <f>VLOOKUP(Prioritization!H154,'Subdecision matrices'!$B$12:$D$19,3,TRUE)</f>
        <v>0</v>
      </c>
      <c r="I291" s="30">
        <f>VLOOKUP(Prioritization!H154,'Subdecision matrices'!$B$12:$E$19,4,TRUE)</f>
        <v>0</v>
      </c>
      <c r="J291" s="30">
        <f>VLOOKUP(Prioritization!H154,'Subdecision matrices'!$B$12:$F$19,5,TRUE)</f>
        <v>0</v>
      </c>
      <c r="K291" s="30">
        <f>VLOOKUP(Prioritization!H154,'Subdecision matrices'!$B$12:$G$19,6,TRUE)</f>
        <v>0</v>
      </c>
      <c r="L291" s="2">
        <f>_xlfn.IFERROR(INDEX('Subdecision matrices'!$C$23:$G$27,MATCH(Prioritization!I154,'Subdecision matrices'!$B$23:$B$27,0),MATCH('CalcEng 2'!$L$6,'Subdecision matrices'!$C$22:$G$22,0)),0)</f>
        <v>0</v>
      </c>
      <c r="M291" s="2">
        <f>_xlfn.IFERROR(INDEX('Subdecision matrices'!$C$23:$G$27,MATCH(Prioritization!I154,'Subdecision matrices'!$B$23:$B$27,0),MATCH('CalcEng 2'!$M$6,'Subdecision matrices'!$C$30:$G$30,0)),0)</f>
        <v>0</v>
      </c>
      <c r="N291" s="2">
        <f>_xlfn.IFERROR(INDEX('Subdecision matrices'!$C$23:$G$27,MATCH(Prioritization!I154,'Subdecision matrices'!$B$23:$B$27,0),MATCH('CalcEng 2'!$N$6,'Subdecision matrices'!$C$22:$G$22,0)),0)</f>
        <v>0</v>
      </c>
      <c r="O291" s="2">
        <f>_xlfn.IFERROR(INDEX('Subdecision matrices'!$C$23:$G$27,MATCH(Prioritization!I154,'Subdecision matrices'!$B$23:$B$27,0),MATCH('CalcEng 2'!$O$6,'Subdecision matrices'!$C$22:$G$22,0)),0)</f>
        <v>0</v>
      </c>
      <c r="P291" s="2">
        <f>_xlfn.IFERROR(INDEX('Subdecision matrices'!$C$23:$G$27,MATCH(Prioritization!I154,'Subdecision matrices'!$B$23:$B$27,0),MATCH('CalcEng 2'!$P$6,'Subdecision matrices'!$C$22:$G$22,0)),0)</f>
        <v>0</v>
      </c>
      <c r="Q291" s="2">
        <f>_xlfn.IFERROR(INDEX('Subdecision matrices'!$C$31:$G$33,MATCH(Prioritization!J154,'Subdecision matrices'!$B$31:$B$33,0),MATCH('CalcEng 2'!$Q$6,'Subdecision matrices'!$C$30:$G$30,0)),0)</f>
        <v>0</v>
      </c>
      <c r="R291" s="2">
        <f>_xlfn.IFERROR(INDEX('Subdecision matrices'!$C$31:$G$33,MATCH(Prioritization!J154,'Subdecision matrices'!$B$31:$B$33,0),MATCH('CalcEng 2'!$R$6,'Subdecision matrices'!$C$30:$G$30,0)),0)</f>
        <v>0</v>
      </c>
      <c r="S291" s="2">
        <f>_xlfn.IFERROR(INDEX('Subdecision matrices'!$C$31:$G$33,MATCH(Prioritization!J154,'Subdecision matrices'!$B$31:$B$33,0),MATCH('CalcEng 2'!$S$6,'Subdecision matrices'!$C$30:$G$30,0)),0)</f>
        <v>0</v>
      </c>
      <c r="T291" s="2">
        <f>_xlfn.IFERROR(INDEX('Subdecision matrices'!$C$31:$G$33,MATCH(Prioritization!J154,'Subdecision matrices'!$B$31:$B$33,0),MATCH('CalcEng 2'!$T$6,'Subdecision matrices'!$C$30:$G$30,0)),0)</f>
        <v>0</v>
      </c>
      <c r="U291" s="2">
        <f>_xlfn.IFERROR(INDEX('Subdecision matrices'!$C$31:$G$33,MATCH(Prioritization!J154,'Subdecision matrices'!$B$31:$B$33,0),MATCH('CalcEng 2'!$U$6,'Subdecision matrices'!$C$30:$G$30,0)),0)</f>
        <v>0</v>
      </c>
      <c r="V291" s="2">
        <f>_xlfn.IFERROR(VLOOKUP(Prioritization!K154,'Subdecision matrices'!$A$37:$C$41,3,TRUE),0)</f>
        <v>0</v>
      </c>
      <c r="W291" s="2">
        <f>_xlfn.IFERROR(VLOOKUP(Prioritization!K154,'Subdecision matrices'!$A$37:$D$41,4),0)</f>
        <v>0</v>
      </c>
      <c r="X291" s="2">
        <f>_xlfn.IFERROR(VLOOKUP(Prioritization!K154,'Subdecision matrices'!$A$37:$E$41,5),0)</f>
        <v>0</v>
      </c>
      <c r="Y291" s="2">
        <f>_xlfn.IFERROR(VLOOKUP(Prioritization!K154,'Subdecision matrices'!$A$37:$F$41,6),0)</f>
        <v>0</v>
      </c>
      <c r="Z291" s="2">
        <f>_xlfn.IFERROR(VLOOKUP(Prioritization!K154,'Subdecision matrices'!$A$37:$G$41,7),0)</f>
        <v>0</v>
      </c>
      <c r="AA291" s="2">
        <f>_xlfn.IFERROR(INDEX('Subdecision matrices'!$K$8:$O$11,MATCH(Prioritization!L154,'Subdecision matrices'!$J$8:$J$11,0),MATCH('CalcEng 2'!$AA$6,'Subdecision matrices'!$K$7:$O$7,0)),0)</f>
        <v>0</v>
      </c>
      <c r="AB291" s="2">
        <f>_xlfn.IFERROR(INDEX('Subdecision matrices'!$K$8:$O$11,MATCH(Prioritization!L154,'Subdecision matrices'!$J$8:$J$11,0),MATCH('CalcEng 2'!$AB$6,'Subdecision matrices'!$K$7:$O$7,0)),0)</f>
        <v>0</v>
      </c>
      <c r="AC291" s="2">
        <f>_xlfn.IFERROR(INDEX('Subdecision matrices'!$K$8:$O$11,MATCH(Prioritization!L154,'Subdecision matrices'!$J$8:$J$11,0),MATCH('CalcEng 2'!$AC$6,'Subdecision matrices'!$K$7:$O$7,0)),0)</f>
        <v>0</v>
      </c>
      <c r="AD291" s="2">
        <f>_xlfn.IFERROR(INDEX('Subdecision matrices'!$K$8:$O$11,MATCH(Prioritization!L154,'Subdecision matrices'!$J$8:$J$11,0),MATCH('CalcEng 2'!$AD$6,'Subdecision matrices'!$K$7:$O$7,0)),0)</f>
        <v>0</v>
      </c>
      <c r="AE291" s="2">
        <f>_xlfn.IFERROR(INDEX('Subdecision matrices'!$K$8:$O$11,MATCH(Prioritization!L154,'Subdecision matrices'!$J$8:$J$11,0),MATCH('CalcEng 2'!$AE$6,'Subdecision matrices'!$K$7:$O$7,0)),0)</f>
        <v>0</v>
      </c>
      <c r="AF291" s="2">
        <f>_xlfn.IFERROR(VLOOKUP(Prioritization!M154,'Subdecision matrices'!$I$15:$K$17,3,TRUE),0)</f>
        <v>0</v>
      </c>
      <c r="AG291" s="2">
        <f>_xlfn.IFERROR(VLOOKUP(Prioritization!M154,'Subdecision matrices'!$I$15:$L$17,4,TRUE),0)</f>
        <v>0</v>
      </c>
      <c r="AH291" s="2">
        <f>_xlfn.IFERROR(VLOOKUP(Prioritization!M154,'Subdecision matrices'!$I$15:$M$17,5,TRUE),0)</f>
        <v>0</v>
      </c>
      <c r="AI291" s="2">
        <f>_xlfn.IFERROR(VLOOKUP(Prioritization!M154,'Subdecision matrices'!$I$15:$N$17,6,TRUE),0)</f>
        <v>0</v>
      </c>
      <c r="AJ291" s="2">
        <f>_xlfn.IFERROR(VLOOKUP(Prioritization!M154,'Subdecision matrices'!$I$15:$O$17,7,TRUE),0)</f>
        <v>0</v>
      </c>
      <c r="AK291" s="2">
        <f>_xlfn.IFERROR(INDEX('Subdecision matrices'!$K$22:$O$24,MATCH(Prioritization!N154,'Subdecision matrices'!$J$22:$J$24,0),MATCH($AK$6,'Subdecision matrices'!$K$21:$O$21,0)),0)</f>
        <v>0</v>
      </c>
      <c r="AL291" s="2">
        <f>_xlfn.IFERROR(INDEX('Subdecision matrices'!$K$22:$O$24,MATCH(Prioritization!N154,'Subdecision matrices'!$J$22:$J$24,0),MATCH($AL$6,'Subdecision matrices'!$K$21:$O$21,0)),0)</f>
        <v>0</v>
      </c>
      <c r="AM291" s="2">
        <f>_xlfn.IFERROR(INDEX('Subdecision matrices'!$K$22:$O$24,MATCH(Prioritization!N154,'Subdecision matrices'!$J$22:$J$24,0),MATCH($AM$6,'Subdecision matrices'!$K$21:$O$21,0)),0)</f>
        <v>0</v>
      </c>
      <c r="AN291" s="2">
        <f>_xlfn.IFERROR(INDEX('Subdecision matrices'!$K$22:$O$24,MATCH(Prioritization!N154,'Subdecision matrices'!$J$22:$J$24,0),MATCH($AN$6,'Subdecision matrices'!$K$21:$O$21,0)),0)</f>
        <v>0</v>
      </c>
      <c r="AO291" s="2">
        <f>_xlfn.IFERROR(INDEX('Subdecision matrices'!$K$22:$O$24,MATCH(Prioritization!N154,'Subdecision matrices'!$J$22:$J$24,0),MATCH($AO$6,'Subdecision matrices'!$K$21:$O$21,0)),0)</f>
        <v>0</v>
      </c>
      <c r="AP291" s="2">
        <f>_xlfn.IFERROR(INDEX('Subdecision matrices'!$K$27:$O$30,MATCH(Prioritization!O154,'Subdecision matrices'!$J$27:$J$30,0),MATCH('CalcEng 2'!$AP$6,'Subdecision matrices'!$K$27:$O$27,0)),0)</f>
        <v>0</v>
      </c>
      <c r="AQ291" s="2">
        <f>_xlfn.IFERROR(INDEX('Subdecision matrices'!$K$27:$O$30,MATCH(Prioritization!O154,'Subdecision matrices'!$J$27:$J$30,0),MATCH('CalcEng 2'!$AQ$6,'Subdecision matrices'!$K$27:$O$27,0)),0)</f>
        <v>0</v>
      </c>
      <c r="AR291" s="2">
        <f>_xlfn.IFERROR(INDEX('Subdecision matrices'!$K$27:$O$30,MATCH(Prioritization!O154,'Subdecision matrices'!$J$27:$J$30,0),MATCH('CalcEng 2'!$AR$6,'Subdecision matrices'!$K$27:$O$27,0)),0)</f>
        <v>0</v>
      </c>
      <c r="AS291" s="2">
        <f>_xlfn.IFERROR(INDEX('Subdecision matrices'!$K$27:$O$30,MATCH(Prioritization!O154,'Subdecision matrices'!$J$27:$J$30,0),MATCH('CalcEng 2'!$AS$6,'Subdecision matrices'!$K$27:$O$27,0)),0)</f>
        <v>0</v>
      </c>
      <c r="AT291" s="2">
        <f>_xlfn.IFERROR(INDEX('Subdecision matrices'!$K$27:$O$30,MATCH(Prioritization!O154,'Subdecision matrices'!$J$27:$J$30,0),MATCH('CalcEng 2'!$AT$6,'Subdecision matrices'!$K$27:$O$27,0)),0)</f>
        <v>0</v>
      </c>
      <c r="AU291" s="2">
        <f>_xlfn.IFERROR(INDEX('Subdecision matrices'!$K$34:$O$36,MATCH(Prioritization!P154,'Subdecision matrices'!$J$34:$J$36,0),MATCH('CalcEng 2'!$AU$6,'Subdecision matrices'!$K$33:$O$33,0)),0)</f>
        <v>0</v>
      </c>
      <c r="AV291" s="2">
        <f>_xlfn.IFERROR(INDEX('Subdecision matrices'!$K$34:$O$36,MATCH(Prioritization!P154,'Subdecision matrices'!$J$34:$J$36,0),MATCH('CalcEng 2'!$AV$6,'Subdecision matrices'!$K$33:$O$33,0)),0)</f>
        <v>0</v>
      </c>
      <c r="AW291" s="2">
        <f>_xlfn.IFERROR(INDEX('Subdecision matrices'!$K$34:$O$36,MATCH(Prioritization!P154,'Subdecision matrices'!$J$34:$J$36,0),MATCH('CalcEng 2'!$AW$6,'Subdecision matrices'!$K$33:$O$33,0)),0)</f>
        <v>0</v>
      </c>
      <c r="AX291" s="2">
        <f>_xlfn.IFERROR(INDEX('Subdecision matrices'!$K$34:$O$36,MATCH(Prioritization!P154,'Subdecision matrices'!$J$34:$J$36,0),MATCH('CalcEng 2'!$AX$6,'Subdecision matrices'!$K$33:$O$33,0)),0)</f>
        <v>0</v>
      </c>
      <c r="AY291" s="2">
        <f>_xlfn.IFERROR(INDEX('Subdecision matrices'!$K$34:$O$36,MATCH(Prioritization!P154,'Subdecision matrices'!$J$34:$J$36,0),MATCH('CalcEng 2'!$AY$6,'Subdecision matrices'!$K$33:$O$33,0)),0)</f>
        <v>0</v>
      </c>
      <c r="AZ291" s="2"/>
      <c r="BA291" s="2"/>
      <c r="BB291" s="110">
        <f>((B291*B292)+(G291*G292)+(L291*L292)+(Q291*Q292)+(V291*V292)+(AA291*AA292)+(AF292*AF291)+(AK291*AK292)+(AP291*AP292)+(AU291*AU292))*10</f>
        <v>0</v>
      </c>
      <c r="BC291" s="110">
        <f aca="true" t="shared" si="737" ref="BC291">((C291*C292)+(H291*H292)+(M291*M292)+(R291*R292)+(W291*W292)+(AB291*AB292)+(AG292*AG291)+(AL291*AL292)+(AQ291*AQ292)+(AV291*AV292))*10</f>
        <v>0</v>
      </c>
      <c r="BD291" s="110">
        <f aca="true" t="shared" si="738" ref="BD291">((D291*D292)+(I291*I292)+(N291*N292)+(S291*S292)+(X291*X292)+(AC291*AC292)+(AH292*AH291)+(AM291*AM292)+(AR291*AR292)+(AW291*AW292))*10</f>
        <v>0</v>
      </c>
      <c r="BE291" s="110">
        <f aca="true" t="shared" si="739" ref="BE291">((E291*E292)+(J291*J292)+(O291*O292)+(T291*T292)+(Y291*Y292)+(AD291*AD292)+(AI292*AI291)+(AN291*AN292)+(AS291*AS292)+(AX291*AX292))*10</f>
        <v>0</v>
      </c>
      <c r="BF291" s="110">
        <f aca="true" t="shared" si="740" ref="BF291">((F291*F292)+(K291*K292)+(P291*P292)+(U291*U292)+(Z291*Z292)+(AE291*AE292)+(AJ292*AJ291)+(AO291*AO292)+(AT291*AT292)+(AY291*AY292))*10</f>
        <v>0</v>
      </c>
    </row>
    <row r="292" spans="1:58" ht="15.75" thickBot="1">
      <c r="A292" s="94"/>
      <c r="B292" s="5">
        <f>'Subdecision matrices'!$S$12</f>
        <v>0.1</v>
      </c>
      <c r="C292" s="5">
        <f>'Subdecision matrices'!$S$13</f>
        <v>0.1</v>
      </c>
      <c r="D292" s="5">
        <f>'Subdecision matrices'!$S$14</f>
        <v>0.1</v>
      </c>
      <c r="E292" s="5">
        <f>'Subdecision matrices'!$S$15</f>
        <v>0.1</v>
      </c>
      <c r="F292" s="5">
        <f>'Subdecision matrices'!$S$16</f>
        <v>0.1</v>
      </c>
      <c r="G292" s="5">
        <f>'Subdecision matrices'!$T$12</f>
        <v>0.1</v>
      </c>
      <c r="H292" s="5">
        <f>'Subdecision matrices'!$T$13</f>
        <v>0.1</v>
      </c>
      <c r="I292" s="5">
        <f>'Subdecision matrices'!$T$14</f>
        <v>0.1</v>
      </c>
      <c r="J292" s="5">
        <f>'Subdecision matrices'!$T$15</f>
        <v>0.1</v>
      </c>
      <c r="K292" s="5">
        <f>'Subdecision matrices'!$T$16</f>
        <v>0.1</v>
      </c>
      <c r="L292" s="5">
        <f>'Subdecision matrices'!$U$12</f>
        <v>0.05</v>
      </c>
      <c r="M292" s="5">
        <f>'Subdecision matrices'!$U$13</f>
        <v>0.05</v>
      </c>
      <c r="N292" s="5">
        <f>'Subdecision matrices'!$U$14</f>
        <v>0.05</v>
      </c>
      <c r="O292" s="5">
        <f>'Subdecision matrices'!$U$15</f>
        <v>0.05</v>
      </c>
      <c r="P292" s="5">
        <f>'Subdecision matrices'!$U$16</f>
        <v>0.05</v>
      </c>
      <c r="Q292" s="5">
        <f>'Subdecision matrices'!$V$12</f>
        <v>0.1</v>
      </c>
      <c r="R292" s="5">
        <f>'Subdecision matrices'!$V$13</f>
        <v>0.1</v>
      </c>
      <c r="S292" s="5">
        <f>'Subdecision matrices'!$V$14</f>
        <v>0.1</v>
      </c>
      <c r="T292" s="5">
        <f>'Subdecision matrices'!$V$15</f>
        <v>0.1</v>
      </c>
      <c r="U292" s="5">
        <f>'Subdecision matrices'!$V$16</f>
        <v>0.1</v>
      </c>
      <c r="V292" s="5">
        <f>'Subdecision matrices'!$W$12</f>
        <v>0.1</v>
      </c>
      <c r="W292" s="5">
        <f>'Subdecision matrices'!$W$13</f>
        <v>0.1</v>
      </c>
      <c r="X292" s="5">
        <f>'Subdecision matrices'!$W$14</f>
        <v>0.1</v>
      </c>
      <c r="Y292" s="5">
        <f>'Subdecision matrices'!$W$15</f>
        <v>0.1</v>
      </c>
      <c r="Z292" s="5">
        <f>'Subdecision matrices'!$W$16</f>
        <v>0.1</v>
      </c>
      <c r="AA292" s="5">
        <f>'Subdecision matrices'!$X$12</f>
        <v>0.05</v>
      </c>
      <c r="AB292" s="5">
        <f>'Subdecision matrices'!$X$13</f>
        <v>0.1</v>
      </c>
      <c r="AC292" s="5">
        <f>'Subdecision matrices'!$X$14</f>
        <v>0.1</v>
      </c>
      <c r="AD292" s="5">
        <f>'Subdecision matrices'!$X$15</f>
        <v>0.1</v>
      </c>
      <c r="AE292" s="5">
        <f>'Subdecision matrices'!$X$16</f>
        <v>0.1</v>
      </c>
      <c r="AF292" s="5">
        <f>'Subdecision matrices'!$Y$12</f>
        <v>0.1</v>
      </c>
      <c r="AG292" s="5">
        <f>'Subdecision matrices'!$Y$13</f>
        <v>0.1</v>
      </c>
      <c r="AH292" s="5">
        <f>'Subdecision matrices'!$Y$14</f>
        <v>0.1</v>
      </c>
      <c r="AI292" s="5">
        <f>'Subdecision matrices'!$Y$15</f>
        <v>0.05</v>
      </c>
      <c r="AJ292" s="5">
        <f>'Subdecision matrices'!$Y$16</f>
        <v>0.05</v>
      </c>
      <c r="AK292" s="5">
        <f>'Subdecision matrices'!$Z$12</f>
        <v>0.15</v>
      </c>
      <c r="AL292" s="5">
        <f>'Subdecision matrices'!$Z$13</f>
        <v>0.15</v>
      </c>
      <c r="AM292" s="5">
        <f>'Subdecision matrices'!$Z$14</f>
        <v>0.15</v>
      </c>
      <c r="AN292" s="5">
        <f>'Subdecision matrices'!$Z$15</f>
        <v>0.15</v>
      </c>
      <c r="AO292" s="5">
        <f>'Subdecision matrices'!$Z$16</f>
        <v>0.15</v>
      </c>
      <c r="AP292" s="5">
        <f>'Subdecision matrices'!$AA$12</f>
        <v>0.1</v>
      </c>
      <c r="AQ292" s="5">
        <f>'Subdecision matrices'!$AA$13</f>
        <v>0.1</v>
      </c>
      <c r="AR292" s="5">
        <f>'Subdecision matrices'!$AA$14</f>
        <v>0.1</v>
      </c>
      <c r="AS292" s="5">
        <f>'Subdecision matrices'!$AA$15</f>
        <v>0.1</v>
      </c>
      <c r="AT292" s="5">
        <f>'Subdecision matrices'!$AA$16</f>
        <v>0.15</v>
      </c>
      <c r="AU292" s="5">
        <f>'Subdecision matrices'!$AB$12</f>
        <v>0.15</v>
      </c>
      <c r="AV292" s="5">
        <f>'Subdecision matrices'!$AB$13</f>
        <v>0.1</v>
      </c>
      <c r="AW292" s="5">
        <f>'Subdecision matrices'!$AB$14</f>
        <v>0.1</v>
      </c>
      <c r="AX292" s="5">
        <f>'Subdecision matrices'!$AB$15</f>
        <v>0.15</v>
      </c>
      <c r="AY292" s="5">
        <f>'Subdecision matrices'!$AB$16</f>
        <v>0.1</v>
      </c>
      <c r="AZ292" s="3">
        <f aca="true" t="shared" si="741" ref="AZ292">SUM(L292:AY292)</f>
        <v>4</v>
      </c>
      <c r="BA292" s="3"/>
      <c r="BB292" s="114"/>
      <c r="BC292" s="114"/>
      <c r="BD292" s="114"/>
      <c r="BE292" s="114"/>
      <c r="BF292" s="114"/>
    </row>
    <row r="293" spans="1:58" ht="15">
      <c r="A293" s="94">
        <v>144</v>
      </c>
      <c r="B293" s="30">
        <f>_xlfn.IFERROR(VLOOKUP(Prioritization!G155,'Subdecision matrices'!$B$7:$C$8,2,TRUE),0)</f>
        <v>0</v>
      </c>
      <c r="C293" s="30">
        <f>_xlfn.IFERROR(VLOOKUP(Prioritization!G155,'Subdecision matrices'!$B$7:$D$8,3,TRUE),0)</f>
        <v>0</v>
      </c>
      <c r="D293" s="30">
        <f>_xlfn.IFERROR(VLOOKUP(Prioritization!G155,'Subdecision matrices'!$B$7:$E$8,4,TRUE),0)</f>
        <v>0</v>
      </c>
      <c r="E293" s="30">
        <f>_xlfn.IFERROR(VLOOKUP(Prioritization!G155,'Subdecision matrices'!$B$7:$F$8,5,TRUE),0)</f>
        <v>0</v>
      </c>
      <c r="F293" s="30">
        <f>_xlfn.IFERROR(VLOOKUP(Prioritization!G155,'Subdecision matrices'!$B$7:$G$8,6,TRUE),0)</f>
        <v>0</v>
      </c>
      <c r="G293" s="30">
        <f>VLOOKUP(Prioritization!H155,'Subdecision matrices'!$B$12:$C$19,2,TRUE)</f>
        <v>0</v>
      </c>
      <c r="H293" s="30">
        <f>VLOOKUP(Prioritization!H155,'Subdecision matrices'!$B$12:$D$19,3,TRUE)</f>
        <v>0</v>
      </c>
      <c r="I293" s="30">
        <f>VLOOKUP(Prioritization!H155,'Subdecision matrices'!$B$12:$E$19,4,TRUE)</f>
        <v>0</v>
      </c>
      <c r="J293" s="30">
        <f>VLOOKUP(Prioritization!H155,'Subdecision matrices'!$B$12:$F$19,5,TRUE)</f>
        <v>0</v>
      </c>
      <c r="K293" s="30">
        <f>VLOOKUP(Prioritization!H155,'Subdecision matrices'!$B$12:$G$19,6,TRUE)</f>
        <v>0</v>
      </c>
      <c r="L293" s="2">
        <f>_xlfn.IFERROR(INDEX('Subdecision matrices'!$C$23:$G$27,MATCH(Prioritization!I155,'Subdecision matrices'!$B$23:$B$27,0),MATCH('CalcEng 2'!$L$6,'Subdecision matrices'!$C$22:$G$22,0)),0)</f>
        <v>0</v>
      </c>
      <c r="M293" s="2">
        <f>_xlfn.IFERROR(INDEX('Subdecision matrices'!$C$23:$G$27,MATCH(Prioritization!I155,'Subdecision matrices'!$B$23:$B$27,0),MATCH('CalcEng 2'!$M$6,'Subdecision matrices'!$C$30:$G$30,0)),0)</f>
        <v>0</v>
      </c>
      <c r="N293" s="2">
        <f>_xlfn.IFERROR(INDEX('Subdecision matrices'!$C$23:$G$27,MATCH(Prioritization!I155,'Subdecision matrices'!$B$23:$B$27,0),MATCH('CalcEng 2'!$N$6,'Subdecision matrices'!$C$22:$G$22,0)),0)</f>
        <v>0</v>
      </c>
      <c r="O293" s="2">
        <f>_xlfn.IFERROR(INDEX('Subdecision matrices'!$C$23:$G$27,MATCH(Prioritization!I155,'Subdecision matrices'!$B$23:$B$27,0),MATCH('CalcEng 2'!$O$6,'Subdecision matrices'!$C$22:$G$22,0)),0)</f>
        <v>0</v>
      </c>
      <c r="P293" s="2">
        <f>_xlfn.IFERROR(INDEX('Subdecision matrices'!$C$23:$G$27,MATCH(Prioritization!I155,'Subdecision matrices'!$B$23:$B$27,0),MATCH('CalcEng 2'!$P$6,'Subdecision matrices'!$C$22:$G$22,0)),0)</f>
        <v>0</v>
      </c>
      <c r="Q293" s="2">
        <f>_xlfn.IFERROR(INDEX('Subdecision matrices'!$C$31:$G$33,MATCH(Prioritization!J155,'Subdecision matrices'!$B$31:$B$33,0),MATCH('CalcEng 2'!$Q$6,'Subdecision matrices'!$C$30:$G$30,0)),0)</f>
        <v>0</v>
      </c>
      <c r="R293" s="2">
        <f>_xlfn.IFERROR(INDEX('Subdecision matrices'!$C$31:$G$33,MATCH(Prioritization!J155,'Subdecision matrices'!$B$31:$B$33,0),MATCH('CalcEng 2'!$R$6,'Subdecision matrices'!$C$30:$G$30,0)),0)</f>
        <v>0</v>
      </c>
      <c r="S293" s="2">
        <f>_xlfn.IFERROR(INDEX('Subdecision matrices'!$C$31:$G$33,MATCH(Prioritization!J155,'Subdecision matrices'!$B$31:$B$33,0),MATCH('CalcEng 2'!$S$6,'Subdecision matrices'!$C$30:$G$30,0)),0)</f>
        <v>0</v>
      </c>
      <c r="T293" s="2">
        <f>_xlfn.IFERROR(INDEX('Subdecision matrices'!$C$31:$G$33,MATCH(Prioritization!J155,'Subdecision matrices'!$B$31:$B$33,0),MATCH('CalcEng 2'!$T$6,'Subdecision matrices'!$C$30:$G$30,0)),0)</f>
        <v>0</v>
      </c>
      <c r="U293" s="2">
        <f>_xlfn.IFERROR(INDEX('Subdecision matrices'!$C$31:$G$33,MATCH(Prioritization!J155,'Subdecision matrices'!$B$31:$B$33,0),MATCH('CalcEng 2'!$U$6,'Subdecision matrices'!$C$30:$G$30,0)),0)</f>
        <v>0</v>
      </c>
      <c r="V293" s="2">
        <f>_xlfn.IFERROR(VLOOKUP(Prioritization!K155,'Subdecision matrices'!$A$37:$C$41,3,TRUE),0)</f>
        <v>0</v>
      </c>
      <c r="W293" s="2">
        <f>_xlfn.IFERROR(VLOOKUP(Prioritization!K155,'Subdecision matrices'!$A$37:$D$41,4),0)</f>
        <v>0</v>
      </c>
      <c r="X293" s="2">
        <f>_xlfn.IFERROR(VLOOKUP(Prioritization!K155,'Subdecision matrices'!$A$37:$E$41,5),0)</f>
        <v>0</v>
      </c>
      <c r="Y293" s="2">
        <f>_xlfn.IFERROR(VLOOKUP(Prioritization!K155,'Subdecision matrices'!$A$37:$F$41,6),0)</f>
        <v>0</v>
      </c>
      <c r="Z293" s="2">
        <f>_xlfn.IFERROR(VLOOKUP(Prioritization!K155,'Subdecision matrices'!$A$37:$G$41,7),0)</f>
        <v>0</v>
      </c>
      <c r="AA293" s="2">
        <f>_xlfn.IFERROR(INDEX('Subdecision matrices'!$K$8:$O$11,MATCH(Prioritization!L155,'Subdecision matrices'!$J$8:$J$11,0),MATCH('CalcEng 2'!$AA$6,'Subdecision matrices'!$K$7:$O$7,0)),0)</f>
        <v>0</v>
      </c>
      <c r="AB293" s="2">
        <f>_xlfn.IFERROR(INDEX('Subdecision matrices'!$K$8:$O$11,MATCH(Prioritization!L155,'Subdecision matrices'!$J$8:$J$11,0),MATCH('CalcEng 2'!$AB$6,'Subdecision matrices'!$K$7:$O$7,0)),0)</f>
        <v>0</v>
      </c>
      <c r="AC293" s="2">
        <f>_xlfn.IFERROR(INDEX('Subdecision matrices'!$K$8:$O$11,MATCH(Prioritization!L155,'Subdecision matrices'!$J$8:$J$11,0),MATCH('CalcEng 2'!$AC$6,'Subdecision matrices'!$K$7:$O$7,0)),0)</f>
        <v>0</v>
      </c>
      <c r="AD293" s="2">
        <f>_xlfn.IFERROR(INDEX('Subdecision matrices'!$K$8:$O$11,MATCH(Prioritization!L155,'Subdecision matrices'!$J$8:$J$11,0),MATCH('CalcEng 2'!$AD$6,'Subdecision matrices'!$K$7:$O$7,0)),0)</f>
        <v>0</v>
      </c>
      <c r="AE293" s="2">
        <f>_xlfn.IFERROR(INDEX('Subdecision matrices'!$K$8:$O$11,MATCH(Prioritization!L155,'Subdecision matrices'!$J$8:$J$11,0),MATCH('CalcEng 2'!$AE$6,'Subdecision matrices'!$K$7:$O$7,0)),0)</f>
        <v>0</v>
      </c>
      <c r="AF293" s="2">
        <f>_xlfn.IFERROR(VLOOKUP(Prioritization!M155,'Subdecision matrices'!$I$15:$K$17,3,TRUE),0)</f>
        <v>0</v>
      </c>
      <c r="AG293" s="2">
        <f>_xlfn.IFERROR(VLOOKUP(Prioritization!M155,'Subdecision matrices'!$I$15:$L$17,4,TRUE),0)</f>
        <v>0</v>
      </c>
      <c r="AH293" s="2">
        <f>_xlfn.IFERROR(VLOOKUP(Prioritization!M155,'Subdecision matrices'!$I$15:$M$17,5,TRUE),0)</f>
        <v>0</v>
      </c>
      <c r="AI293" s="2">
        <f>_xlfn.IFERROR(VLOOKUP(Prioritization!M155,'Subdecision matrices'!$I$15:$N$17,6,TRUE),0)</f>
        <v>0</v>
      </c>
      <c r="AJ293" s="2">
        <f>_xlfn.IFERROR(VLOOKUP(Prioritization!M155,'Subdecision matrices'!$I$15:$O$17,7,TRUE),0)</f>
        <v>0</v>
      </c>
      <c r="AK293" s="2">
        <f>_xlfn.IFERROR(INDEX('Subdecision matrices'!$K$22:$O$24,MATCH(Prioritization!N155,'Subdecision matrices'!$J$22:$J$24,0),MATCH($AK$6,'Subdecision matrices'!$K$21:$O$21,0)),0)</f>
        <v>0</v>
      </c>
      <c r="AL293" s="2">
        <f>_xlfn.IFERROR(INDEX('Subdecision matrices'!$K$22:$O$24,MATCH(Prioritization!N155,'Subdecision matrices'!$J$22:$J$24,0),MATCH($AL$6,'Subdecision matrices'!$K$21:$O$21,0)),0)</f>
        <v>0</v>
      </c>
      <c r="AM293" s="2">
        <f>_xlfn.IFERROR(INDEX('Subdecision matrices'!$K$22:$O$24,MATCH(Prioritization!N155,'Subdecision matrices'!$J$22:$J$24,0),MATCH($AM$6,'Subdecision matrices'!$K$21:$O$21,0)),0)</f>
        <v>0</v>
      </c>
      <c r="AN293" s="2">
        <f>_xlfn.IFERROR(INDEX('Subdecision matrices'!$K$22:$O$24,MATCH(Prioritization!N155,'Subdecision matrices'!$J$22:$J$24,0),MATCH($AN$6,'Subdecision matrices'!$K$21:$O$21,0)),0)</f>
        <v>0</v>
      </c>
      <c r="AO293" s="2">
        <f>_xlfn.IFERROR(INDEX('Subdecision matrices'!$K$22:$O$24,MATCH(Prioritization!N155,'Subdecision matrices'!$J$22:$J$24,0),MATCH($AO$6,'Subdecision matrices'!$K$21:$O$21,0)),0)</f>
        <v>0</v>
      </c>
      <c r="AP293" s="2">
        <f>_xlfn.IFERROR(INDEX('Subdecision matrices'!$K$27:$O$30,MATCH(Prioritization!O155,'Subdecision matrices'!$J$27:$J$30,0),MATCH('CalcEng 2'!$AP$6,'Subdecision matrices'!$K$27:$O$27,0)),0)</f>
        <v>0</v>
      </c>
      <c r="AQ293" s="2">
        <f>_xlfn.IFERROR(INDEX('Subdecision matrices'!$K$27:$O$30,MATCH(Prioritization!O155,'Subdecision matrices'!$J$27:$J$30,0),MATCH('CalcEng 2'!$AQ$6,'Subdecision matrices'!$K$27:$O$27,0)),0)</f>
        <v>0</v>
      </c>
      <c r="AR293" s="2">
        <f>_xlfn.IFERROR(INDEX('Subdecision matrices'!$K$27:$O$30,MATCH(Prioritization!O155,'Subdecision matrices'!$J$27:$J$30,0),MATCH('CalcEng 2'!$AR$6,'Subdecision matrices'!$K$27:$O$27,0)),0)</f>
        <v>0</v>
      </c>
      <c r="AS293" s="2">
        <f>_xlfn.IFERROR(INDEX('Subdecision matrices'!$K$27:$O$30,MATCH(Prioritization!O155,'Subdecision matrices'!$J$27:$J$30,0),MATCH('CalcEng 2'!$AS$6,'Subdecision matrices'!$K$27:$O$27,0)),0)</f>
        <v>0</v>
      </c>
      <c r="AT293" s="2">
        <f>_xlfn.IFERROR(INDEX('Subdecision matrices'!$K$27:$O$30,MATCH(Prioritization!O155,'Subdecision matrices'!$J$27:$J$30,0),MATCH('CalcEng 2'!$AT$6,'Subdecision matrices'!$K$27:$O$27,0)),0)</f>
        <v>0</v>
      </c>
      <c r="AU293" s="2">
        <f>_xlfn.IFERROR(INDEX('Subdecision matrices'!$K$34:$O$36,MATCH(Prioritization!P155,'Subdecision matrices'!$J$34:$J$36,0),MATCH('CalcEng 2'!$AU$6,'Subdecision matrices'!$K$33:$O$33,0)),0)</f>
        <v>0</v>
      </c>
      <c r="AV293" s="2">
        <f>_xlfn.IFERROR(INDEX('Subdecision matrices'!$K$34:$O$36,MATCH(Prioritization!P155,'Subdecision matrices'!$J$34:$J$36,0),MATCH('CalcEng 2'!$AV$6,'Subdecision matrices'!$K$33:$O$33,0)),0)</f>
        <v>0</v>
      </c>
      <c r="AW293" s="2">
        <f>_xlfn.IFERROR(INDEX('Subdecision matrices'!$K$34:$O$36,MATCH(Prioritization!P155,'Subdecision matrices'!$J$34:$J$36,0),MATCH('CalcEng 2'!$AW$6,'Subdecision matrices'!$K$33:$O$33,0)),0)</f>
        <v>0</v>
      </c>
      <c r="AX293" s="2">
        <f>_xlfn.IFERROR(INDEX('Subdecision matrices'!$K$34:$O$36,MATCH(Prioritization!P155,'Subdecision matrices'!$J$34:$J$36,0),MATCH('CalcEng 2'!$AX$6,'Subdecision matrices'!$K$33:$O$33,0)),0)</f>
        <v>0</v>
      </c>
      <c r="AY293" s="2">
        <f>_xlfn.IFERROR(INDEX('Subdecision matrices'!$K$34:$O$36,MATCH(Prioritization!P155,'Subdecision matrices'!$J$34:$J$36,0),MATCH('CalcEng 2'!$AY$6,'Subdecision matrices'!$K$33:$O$33,0)),0)</f>
        <v>0</v>
      </c>
      <c r="AZ293" s="2"/>
      <c r="BA293" s="2"/>
      <c r="BB293" s="110">
        <f>((B293*B294)+(G293*G294)+(L293*L294)+(Q293*Q294)+(V293*V294)+(AA293*AA294)+(AF294*AF293)+(AK293*AK294)+(AP293*AP294)+(AU293*AU294))*10</f>
        <v>0</v>
      </c>
      <c r="BC293" s="110">
        <f aca="true" t="shared" si="742" ref="BC293">((C293*C294)+(H293*H294)+(M293*M294)+(R293*R294)+(W293*W294)+(AB293*AB294)+(AG294*AG293)+(AL293*AL294)+(AQ293*AQ294)+(AV293*AV294))*10</f>
        <v>0</v>
      </c>
      <c r="BD293" s="110">
        <f aca="true" t="shared" si="743" ref="BD293">((D293*D294)+(I293*I294)+(N293*N294)+(S293*S294)+(X293*X294)+(AC293*AC294)+(AH294*AH293)+(AM293*AM294)+(AR293*AR294)+(AW293*AW294))*10</f>
        <v>0</v>
      </c>
      <c r="BE293" s="110">
        <f aca="true" t="shared" si="744" ref="BE293">((E293*E294)+(J293*J294)+(O293*O294)+(T293*T294)+(Y293*Y294)+(AD293*AD294)+(AI294*AI293)+(AN293*AN294)+(AS293*AS294)+(AX293*AX294))*10</f>
        <v>0</v>
      </c>
      <c r="BF293" s="110">
        <f aca="true" t="shared" si="745" ref="BF293">((F293*F294)+(K293*K294)+(P293*P294)+(U293*U294)+(Z293*Z294)+(AE293*AE294)+(AJ294*AJ293)+(AO293*AO294)+(AT293*AT294)+(AY293*AY294))*10</f>
        <v>0</v>
      </c>
    </row>
    <row r="294" spans="1:58" ht="15.75" thickBot="1">
      <c r="A294" s="94"/>
      <c r="B294" s="5">
        <f>'Subdecision matrices'!$S$12</f>
        <v>0.1</v>
      </c>
      <c r="C294" s="5">
        <f>'Subdecision matrices'!$S$13</f>
        <v>0.1</v>
      </c>
      <c r="D294" s="5">
        <f>'Subdecision matrices'!$S$14</f>
        <v>0.1</v>
      </c>
      <c r="E294" s="5">
        <f>'Subdecision matrices'!$S$15</f>
        <v>0.1</v>
      </c>
      <c r="F294" s="5">
        <f>'Subdecision matrices'!$S$16</f>
        <v>0.1</v>
      </c>
      <c r="G294" s="5">
        <f>'Subdecision matrices'!$T$12</f>
        <v>0.1</v>
      </c>
      <c r="H294" s="5">
        <f>'Subdecision matrices'!$T$13</f>
        <v>0.1</v>
      </c>
      <c r="I294" s="5">
        <f>'Subdecision matrices'!$T$14</f>
        <v>0.1</v>
      </c>
      <c r="J294" s="5">
        <f>'Subdecision matrices'!$T$15</f>
        <v>0.1</v>
      </c>
      <c r="K294" s="5">
        <f>'Subdecision matrices'!$T$16</f>
        <v>0.1</v>
      </c>
      <c r="L294" s="5">
        <f>'Subdecision matrices'!$U$12</f>
        <v>0.05</v>
      </c>
      <c r="M294" s="5">
        <f>'Subdecision matrices'!$U$13</f>
        <v>0.05</v>
      </c>
      <c r="N294" s="5">
        <f>'Subdecision matrices'!$U$14</f>
        <v>0.05</v>
      </c>
      <c r="O294" s="5">
        <f>'Subdecision matrices'!$U$15</f>
        <v>0.05</v>
      </c>
      <c r="P294" s="5">
        <f>'Subdecision matrices'!$U$16</f>
        <v>0.05</v>
      </c>
      <c r="Q294" s="5">
        <f>'Subdecision matrices'!$V$12</f>
        <v>0.1</v>
      </c>
      <c r="R294" s="5">
        <f>'Subdecision matrices'!$V$13</f>
        <v>0.1</v>
      </c>
      <c r="S294" s="5">
        <f>'Subdecision matrices'!$V$14</f>
        <v>0.1</v>
      </c>
      <c r="T294" s="5">
        <f>'Subdecision matrices'!$V$15</f>
        <v>0.1</v>
      </c>
      <c r="U294" s="5">
        <f>'Subdecision matrices'!$V$16</f>
        <v>0.1</v>
      </c>
      <c r="V294" s="5">
        <f>'Subdecision matrices'!$W$12</f>
        <v>0.1</v>
      </c>
      <c r="W294" s="5">
        <f>'Subdecision matrices'!$W$13</f>
        <v>0.1</v>
      </c>
      <c r="X294" s="5">
        <f>'Subdecision matrices'!$W$14</f>
        <v>0.1</v>
      </c>
      <c r="Y294" s="5">
        <f>'Subdecision matrices'!$W$15</f>
        <v>0.1</v>
      </c>
      <c r="Z294" s="5">
        <f>'Subdecision matrices'!$W$16</f>
        <v>0.1</v>
      </c>
      <c r="AA294" s="5">
        <f>'Subdecision matrices'!$X$12</f>
        <v>0.05</v>
      </c>
      <c r="AB294" s="5">
        <f>'Subdecision matrices'!$X$13</f>
        <v>0.1</v>
      </c>
      <c r="AC294" s="5">
        <f>'Subdecision matrices'!$X$14</f>
        <v>0.1</v>
      </c>
      <c r="AD294" s="5">
        <f>'Subdecision matrices'!$X$15</f>
        <v>0.1</v>
      </c>
      <c r="AE294" s="5">
        <f>'Subdecision matrices'!$X$16</f>
        <v>0.1</v>
      </c>
      <c r="AF294" s="5">
        <f>'Subdecision matrices'!$Y$12</f>
        <v>0.1</v>
      </c>
      <c r="AG294" s="5">
        <f>'Subdecision matrices'!$Y$13</f>
        <v>0.1</v>
      </c>
      <c r="AH294" s="5">
        <f>'Subdecision matrices'!$Y$14</f>
        <v>0.1</v>
      </c>
      <c r="AI294" s="5">
        <f>'Subdecision matrices'!$Y$15</f>
        <v>0.05</v>
      </c>
      <c r="AJ294" s="5">
        <f>'Subdecision matrices'!$Y$16</f>
        <v>0.05</v>
      </c>
      <c r="AK294" s="5">
        <f>'Subdecision matrices'!$Z$12</f>
        <v>0.15</v>
      </c>
      <c r="AL294" s="5">
        <f>'Subdecision matrices'!$Z$13</f>
        <v>0.15</v>
      </c>
      <c r="AM294" s="5">
        <f>'Subdecision matrices'!$Z$14</f>
        <v>0.15</v>
      </c>
      <c r="AN294" s="5">
        <f>'Subdecision matrices'!$Z$15</f>
        <v>0.15</v>
      </c>
      <c r="AO294" s="5">
        <f>'Subdecision matrices'!$Z$16</f>
        <v>0.15</v>
      </c>
      <c r="AP294" s="5">
        <f>'Subdecision matrices'!$AA$12</f>
        <v>0.1</v>
      </c>
      <c r="AQ294" s="5">
        <f>'Subdecision matrices'!$AA$13</f>
        <v>0.1</v>
      </c>
      <c r="AR294" s="5">
        <f>'Subdecision matrices'!$AA$14</f>
        <v>0.1</v>
      </c>
      <c r="AS294" s="5">
        <f>'Subdecision matrices'!$AA$15</f>
        <v>0.1</v>
      </c>
      <c r="AT294" s="5">
        <f>'Subdecision matrices'!$AA$16</f>
        <v>0.15</v>
      </c>
      <c r="AU294" s="5">
        <f>'Subdecision matrices'!$AB$12</f>
        <v>0.15</v>
      </c>
      <c r="AV294" s="5">
        <f>'Subdecision matrices'!$AB$13</f>
        <v>0.1</v>
      </c>
      <c r="AW294" s="5">
        <f>'Subdecision matrices'!$AB$14</f>
        <v>0.1</v>
      </c>
      <c r="AX294" s="5">
        <f>'Subdecision matrices'!$AB$15</f>
        <v>0.15</v>
      </c>
      <c r="AY294" s="5">
        <f>'Subdecision matrices'!$AB$16</f>
        <v>0.1</v>
      </c>
      <c r="AZ294" s="3">
        <f aca="true" t="shared" si="746" ref="AZ294">SUM(L294:AY294)</f>
        <v>4</v>
      </c>
      <c r="BA294" s="3"/>
      <c r="BB294" s="114"/>
      <c r="BC294" s="114"/>
      <c r="BD294" s="114"/>
      <c r="BE294" s="114"/>
      <c r="BF294" s="114"/>
    </row>
    <row r="295" spans="1:58" ht="15">
      <c r="A295" s="94">
        <v>145</v>
      </c>
      <c r="B295" s="30">
        <f>_xlfn.IFERROR(VLOOKUP(Prioritization!G156,'Subdecision matrices'!$B$7:$C$8,2,TRUE),0)</f>
        <v>0</v>
      </c>
      <c r="C295" s="30">
        <f>_xlfn.IFERROR(VLOOKUP(Prioritization!G156,'Subdecision matrices'!$B$7:$D$8,3,TRUE),0)</f>
        <v>0</v>
      </c>
      <c r="D295" s="30">
        <f>_xlfn.IFERROR(VLOOKUP(Prioritization!G156,'Subdecision matrices'!$B$7:$E$8,4,TRUE),0)</f>
        <v>0</v>
      </c>
      <c r="E295" s="30">
        <f>_xlfn.IFERROR(VLOOKUP(Prioritization!G156,'Subdecision matrices'!$B$7:$F$8,5,TRUE),0)</f>
        <v>0</v>
      </c>
      <c r="F295" s="30">
        <f>_xlfn.IFERROR(VLOOKUP(Prioritization!G156,'Subdecision matrices'!$B$7:$G$8,6,TRUE),0)</f>
        <v>0</v>
      </c>
      <c r="G295" s="30">
        <f>VLOOKUP(Prioritization!H156,'Subdecision matrices'!$B$12:$C$19,2,TRUE)</f>
        <v>0</v>
      </c>
      <c r="H295" s="30">
        <f>VLOOKUP(Prioritization!H156,'Subdecision matrices'!$B$12:$D$19,3,TRUE)</f>
        <v>0</v>
      </c>
      <c r="I295" s="30">
        <f>VLOOKUP(Prioritization!H156,'Subdecision matrices'!$B$12:$E$19,4,TRUE)</f>
        <v>0</v>
      </c>
      <c r="J295" s="30">
        <f>VLOOKUP(Prioritization!H156,'Subdecision matrices'!$B$12:$F$19,5,TRUE)</f>
        <v>0</v>
      </c>
      <c r="K295" s="30">
        <f>VLOOKUP(Prioritization!H156,'Subdecision matrices'!$B$12:$G$19,6,TRUE)</f>
        <v>0</v>
      </c>
      <c r="L295" s="2">
        <f>_xlfn.IFERROR(INDEX('Subdecision matrices'!$C$23:$G$27,MATCH(Prioritization!I156,'Subdecision matrices'!$B$23:$B$27,0),MATCH('CalcEng 2'!$L$6,'Subdecision matrices'!$C$22:$G$22,0)),0)</f>
        <v>0</v>
      </c>
      <c r="M295" s="2">
        <f>_xlfn.IFERROR(INDEX('Subdecision matrices'!$C$23:$G$27,MATCH(Prioritization!I156,'Subdecision matrices'!$B$23:$B$27,0),MATCH('CalcEng 2'!$M$6,'Subdecision matrices'!$C$30:$G$30,0)),0)</f>
        <v>0</v>
      </c>
      <c r="N295" s="2">
        <f>_xlfn.IFERROR(INDEX('Subdecision matrices'!$C$23:$G$27,MATCH(Prioritization!I156,'Subdecision matrices'!$B$23:$B$27,0),MATCH('CalcEng 2'!$N$6,'Subdecision matrices'!$C$22:$G$22,0)),0)</f>
        <v>0</v>
      </c>
      <c r="O295" s="2">
        <f>_xlfn.IFERROR(INDEX('Subdecision matrices'!$C$23:$G$27,MATCH(Prioritization!I156,'Subdecision matrices'!$B$23:$B$27,0),MATCH('CalcEng 2'!$O$6,'Subdecision matrices'!$C$22:$G$22,0)),0)</f>
        <v>0</v>
      </c>
      <c r="P295" s="2">
        <f>_xlfn.IFERROR(INDEX('Subdecision matrices'!$C$23:$G$27,MATCH(Prioritization!I156,'Subdecision matrices'!$B$23:$B$27,0),MATCH('CalcEng 2'!$P$6,'Subdecision matrices'!$C$22:$G$22,0)),0)</f>
        <v>0</v>
      </c>
      <c r="Q295" s="2">
        <f>_xlfn.IFERROR(INDEX('Subdecision matrices'!$C$31:$G$33,MATCH(Prioritization!J156,'Subdecision matrices'!$B$31:$B$33,0),MATCH('CalcEng 2'!$Q$6,'Subdecision matrices'!$C$30:$G$30,0)),0)</f>
        <v>0</v>
      </c>
      <c r="R295" s="2">
        <f>_xlfn.IFERROR(INDEX('Subdecision matrices'!$C$31:$G$33,MATCH(Prioritization!J156,'Subdecision matrices'!$B$31:$B$33,0),MATCH('CalcEng 2'!$R$6,'Subdecision matrices'!$C$30:$G$30,0)),0)</f>
        <v>0</v>
      </c>
      <c r="S295" s="2">
        <f>_xlfn.IFERROR(INDEX('Subdecision matrices'!$C$31:$G$33,MATCH(Prioritization!J156,'Subdecision matrices'!$B$31:$B$33,0),MATCH('CalcEng 2'!$S$6,'Subdecision matrices'!$C$30:$G$30,0)),0)</f>
        <v>0</v>
      </c>
      <c r="T295" s="2">
        <f>_xlfn.IFERROR(INDEX('Subdecision matrices'!$C$31:$G$33,MATCH(Prioritization!J156,'Subdecision matrices'!$B$31:$B$33,0),MATCH('CalcEng 2'!$T$6,'Subdecision matrices'!$C$30:$G$30,0)),0)</f>
        <v>0</v>
      </c>
      <c r="U295" s="2">
        <f>_xlfn.IFERROR(INDEX('Subdecision matrices'!$C$31:$G$33,MATCH(Prioritization!J156,'Subdecision matrices'!$B$31:$B$33,0),MATCH('CalcEng 2'!$U$6,'Subdecision matrices'!$C$30:$G$30,0)),0)</f>
        <v>0</v>
      </c>
      <c r="V295" s="2">
        <f>_xlfn.IFERROR(VLOOKUP(Prioritization!K156,'Subdecision matrices'!$A$37:$C$41,3,TRUE),0)</f>
        <v>0</v>
      </c>
      <c r="W295" s="2">
        <f>_xlfn.IFERROR(VLOOKUP(Prioritization!K156,'Subdecision matrices'!$A$37:$D$41,4),0)</f>
        <v>0</v>
      </c>
      <c r="X295" s="2">
        <f>_xlfn.IFERROR(VLOOKUP(Prioritization!K156,'Subdecision matrices'!$A$37:$E$41,5),0)</f>
        <v>0</v>
      </c>
      <c r="Y295" s="2">
        <f>_xlfn.IFERROR(VLOOKUP(Prioritization!K156,'Subdecision matrices'!$A$37:$F$41,6),0)</f>
        <v>0</v>
      </c>
      <c r="Z295" s="2">
        <f>_xlfn.IFERROR(VLOOKUP(Prioritization!K156,'Subdecision matrices'!$A$37:$G$41,7),0)</f>
        <v>0</v>
      </c>
      <c r="AA295" s="2">
        <f>_xlfn.IFERROR(INDEX('Subdecision matrices'!$K$8:$O$11,MATCH(Prioritization!L156,'Subdecision matrices'!$J$8:$J$11,0),MATCH('CalcEng 2'!$AA$6,'Subdecision matrices'!$K$7:$O$7,0)),0)</f>
        <v>0</v>
      </c>
      <c r="AB295" s="2">
        <f>_xlfn.IFERROR(INDEX('Subdecision matrices'!$K$8:$O$11,MATCH(Prioritization!L156,'Subdecision matrices'!$J$8:$J$11,0),MATCH('CalcEng 2'!$AB$6,'Subdecision matrices'!$K$7:$O$7,0)),0)</f>
        <v>0</v>
      </c>
      <c r="AC295" s="2">
        <f>_xlfn.IFERROR(INDEX('Subdecision matrices'!$K$8:$O$11,MATCH(Prioritization!L156,'Subdecision matrices'!$J$8:$J$11,0),MATCH('CalcEng 2'!$AC$6,'Subdecision matrices'!$K$7:$O$7,0)),0)</f>
        <v>0</v>
      </c>
      <c r="AD295" s="2">
        <f>_xlfn.IFERROR(INDEX('Subdecision matrices'!$K$8:$O$11,MATCH(Prioritization!L156,'Subdecision matrices'!$J$8:$J$11,0),MATCH('CalcEng 2'!$AD$6,'Subdecision matrices'!$K$7:$O$7,0)),0)</f>
        <v>0</v>
      </c>
      <c r="AE295" s="2">
        <f>_xlfn.IFERROR(INDEX('Subdecision matrices'!$K$8:$O$11,MATCH(Prioritization!L156,'Subdecision matrices'!$J$8:$J$11,0),MATCH('CalcEng 2'!$AE$6,'Subdecision matrices'!$K$7:$O$7,0)),0)</f>
        <v>0</v>
      </c>
      <c r="AF295" s="2">
        <f>_xlfn.IFERROR(VLOOKUP(Prioritization!M156,'Subdecision matrices'!$I$15:$K$17,3,TRUE),0)</f>
        <v>0</v>
      </c>
      <c r="AG295" s="2">
        <f>_xlfn.IFERROR(VLOOKUP(Prioritization!M156,'Subdecision matrices'!$I$15:$L$17,4,TRUE),0)</f>
        <v>0</v>
      </c>
      <c r="AH295" s="2">
        <f>_xlfn.IFERROR(VLOOKUP(Prioritization!M156,'Subdecision matrices'!$I$15:$M$17,5,TRUE),0)</f>
        <v>0</v>
      </c>
      <c r="AI295" s="2">
        <f>_xlfn.IFERROR(VLOOKUP(Prioritization!M156,'Subdecision matrices'!$I$15:$N$17,6,TRUE),0)</f>
        <v>0</v>
      </c>
      <c r="AJ295" s="2">
        <f>_xlfn.IFERROR(VLOOKUP(Prioritization!M156,'Subdecision matrices'!$I$15:$O$17,7,TRUE),0)</f>
        <v>0</v>
      </c>
      <c r="AK295" s="2">
        <f>_xlfn.IFERROR(INDEX('Subdecision matrices'!$K$22:$O$24,MATCH(Prioritization!N156,'Subdecision matrices'!$J$22:$J$24,0),MATCH($AK$6,'Subdecision matrices'!$K$21:$O$21,0)),0)</f>
        <v>0</v>
      </c>
      <c r="AL295" s="2">
        <f>_xlfn.IFERROR(INDEX('Subdecision matrices'!$K$22:$O$24,MATCH(Prioritization!N156,'Subdecision matrices'!$J$22:$J$24,0),MATCH($AL$6,'Subdecision matrices'!$K$21:$O$21,0)),0)</f>
        <v>0</v>
      </c>
      <c r="AM295" s="2">
        <f>_xlfn.IFERROR(INDEX('Subdecision matrices'!$K$22:$O$24,MATCH(Prioritization!N156,'Subdecision matrices'!$J$22:$J$24,0),MATCH($AM$6,'Subdecision matrices'!$K$21:$O$21,0)),0)</f>
        <v>0</v>
      </c>
      <c r="AN295" s="2">
        <f>_xlfn.IFERROR(INDEX('Subdecision matrices'!$K$22:$O$24,MATCH(Prioritization!N156,'Subdecision matrices'!$J$22:$J$24,0),MATCH($AN$6,'Subdecision matrices'!$K$21:$O$21,0)),0)</f>
        <v>0</v>
      </c>
      <c r="AO295" s="2">
        <f>_xlfn.IFERROR(INDEX('Subdecision matrices'!$K$22:$O$24,MATCH(Prioritization!N156,'Subdecision matrices'!$J$22:$J$24,0),MATCH($AO$6,'Subdecision matrices'!$K$21:$O$21,0)),0)</f>
        <v>0</v>
      </c>
      <c r="AP295" s="2">
        <f>_xlfn.IFERROR(INDEX('Subdecision matrices'!$K$27:$O$30,MATCH(Prioritization!O156,'Subdecision matrices'!$J$27:$J$30,0),MATCH('CalcEng 2'!$AP$6,'Subdecision matrices'!$K$27:$O$27,0)),0)</f>
        <v>0</v>
      </c>
      <c r="AQ295" s="2">
        <f>_xlfn.IFERROR(INDEX('Subdecision matrices'!$K$27:$O$30,MATCH(Prioritization!O156,'Subdecision matrices'!$J$27:$J$30,0),MATCH('CalcEng 2'!$AQ$6,'Subdecision matrices'!$K$27:$O$27,0)),0)</f>
        <v>0</v>
      </c>
      <c r="AR295" s="2">
        <f>_xlfn.IFERROR(INDEX('Subdecision matrices'!$K$27:$O$30,MATCH(Prioritization!O156,'Subdecision matrices'!$J$27:$J$30,0),MATCH('CalcEng 2'!$AR$6,'Subdecision matrices'!$K$27:$O$27,0)),0)</f>
        <v>0</v>
      </c>
      <c r="AS295" s="2">
        <f>_xlfn.IFERROR(INDEX('Subdecision matrices'!$K$27:$O$30,MATCH(Prioritization!O156,'Subdecision matrices'!$J$27:$J$30,0),MATCH('CalcEng 2'!$AS$6,'Subdecision matrices'!$K$27:$O$27,0)),0)</f>
        <v>0</v>
      </c>
      <c r="AT295" s="2">
        <f>_xlfn.IFERROR(INDEX('Subdecision matrices'!$K$27:$O$30,MATCH(Prioritization!O156,'Subdecision matrices'!$J$27:$J$30,0),MATCH('CalcEng 2'!$AT$6,'Subdecision matrices'!$K$27:$O$27,0)),0)</f>
        <v>0</v>
      </c>
      <c r="AU295" s="2">
        <f>_xlfn.IFERROR(INDEX('Subdecision matrices'!$K$34:$O$36,MATCH(Prioritization!P156,'Subdecision matrices'!$J$34:$J$36,0),MATCH('CalcEng 2'!$AU$6,'Subdecision matrices'!$K$33:$O$33,0)),0)</f>
        <v>0</v>
      </c>
      <c r="AV295" s="2">
        <f>_xlfn.IFERROR(INDEX('Subdecision matrices'!$K$34:$O$36,MATCH(Prioritization!P156,'Subdecision matrices'!$J$34:$J$36,0),MATCH('CalcEng 2'!$AV$6,'Subdecision matrices'!$K$33:$O$33,0)),0)</f>
        <v>0</v>
      </c>
      <c r="AW295" s="2">
        <f>_xlfn.IFERROR(INDEX('Subdecision matrices'!$K$34:$O$36,MATCH(Prioritization!P156,'Subdecision matrices'!$J$34:$J$36,0),MATCH('CalcEng 2'!$AW$6,'Subdecision matrices'!$K$33:$O$33,0)),0)</f>
        <v>0</v>
      </c>
      <c r="AX295" s="2">
        <f>_xlfn.IFERROR(INDEX('Subdecision matrices'!$K$34:$O$36,MATCH(Prioritization!P156,'Subdecision matrices'!$J$34:$J$36,0),MATCH('CalcEng 2'!$AX$6,'Subdecision matrices'!$K$33:$O$33,0)),0)</f>
        <v>0</v>
      </c>
      <c r="AY295" s="2">
        <f>_xlfn.IFERROR(INDEX('Subdecision matrices'!$K$34:$O$36,MATCH(Prioritization!P156,'Subdecision matrices'!$J$34:$J$36,0),MATCH('CalcEng 2'!$AY$6,'Subdecision matrices'!$K$33:$O$33,0)),0)</f>
        <v>0</v>
      </c>
      <c r="AZ295" s="2"/>
      <c r="BA295" s="2"/>
      <c r="BB295" s="110">
        <f>((B295*B296)+(G295*G296)+(L295*L296)+(Q295*Q296)+(V295*V296)+(AA295*AA296)+(AF296*AF295)+(AK295*AK296)+(AP295*AP296)+(AU295*AU296))*10</f>
        <v>0</v>
      </c>
      <c r="BC295" s="110">
        <f aca="true" t="shared" si="747" ref="BC295">((C295*C296)+(H295*H296)+(M295*M296)+(R295*R296)+(W295*W296)+(AB295*AB296)+(AG296*AG295)+(AL295*AL296)+(AQ295*AQ296)+(AV295*AV296))*10</f>
        <v>0</v>
      </c>
      <c r="BD295" s="110">
        <f aca="true" t="shared" si="748" ref="BD295">((D295*D296)+(I295*I296)+(N295*N296)+(S295*S296)+(X295*X296)+(AC295*AC296)+(AH296*AH295)+(AM295*AM296)+(AR295*AR296)+(AW295*AW296))*10</f>
        <v>0</v>
      </c>
      <c r="BE295" s="110">
        <f aca="true" t="shared" si="749" ref="BE295">((E295*E296)+(J295*J296)+(O295*O296)+(T295*T296)+(Y295*Y296)+(AD295*AD296)+(AI296*AI295)+(AN295*AN296)+(AS295*AS296)+(AX295*AX296))*10</f>
        <v>0</v>
      </c>
      <c r="BF295" s="110">
        <f aca="true" t="shared" si="750" ref="BF295">((F295*F296)+(K295*K296)+(P295*P296)+(U295*U296)+(Z295*Z296)+(AE295*AE296)+(AJ296*AJ295)+(AO295*AO296)+(AT295*AT296)+(AY295*AY296))*10</f>
        <v>0</v>
      </c>
    </row>
    <row r="296" spans="1:58" ht="15.75" thickBot="1">
      <c r="A296" s="94"/>
      <c r="B296" s="5">
        <f>'Subdecision matrices'!$S$12</f>
        <v>0.1</v>
      </c>
      <c r="C296" s="5">
        <f>'Subdecision matrices'!$S$13</f>
        <v>0.1</v>
      </c>
      <c r="D296" s="5">
        <f>'Subdecision matrices'!$S$14</f>
        <v>0.1</v>
      </c>
      <c r="E296" s="5">
        <f>'Subdecision matrices'!$S$15</f>
        <v>0.1</v>
      </c>
      <c r="F296" s="5">
        <f>'Subdecision matrices'!$S$16</f>
        <v>0.1</v>
      </c>
      <c r="G296" s="5">
        <f>'Subdecision matrices'!$T$12</f>
        <v>0.1</v>
      </c>
      <c r="H296" s="5">
        <f>'Subdecision matrices'!$T$13</f>
        <v>0.1</v>
      </c>
      <c r="I296" s="5">
        <f>'Subdecision matrices'!$T$14</f>
        <v>0.1</v>
      </c>
      <c r="J296" s="5">
        <f>'Subdecision matrices'!$T$15</f>
        <v>0.1</v>
      </c>
      <c r="K296" s="5">
        <f>'Subdecision matrices'!$T$16</f>
        <v>0.1</v>
      </c>
      <c r="L296" s="5">
        <f>'Subdecision matrices'!$U$12</f>
        <v>0.05</v>
      </c>
      <c r="M296" s="5">
        <f>'Subdecision matrices'!$U$13</f>
        <v>0.05</v>
      </c>
      <c r="N296" s="5">
        <f>'Subdecision matrices'!$U$14</f>
        <v>0.05</v>
      </c>
      <c r="O296" s="5">
        <f>'Subdecision matrices'!$U$15</f>
        <v>0.05</v>
      </c>
      <c r="P296" s="5">
        <f>'Subdecision matrices'!$U$16</f>
        <v>0.05</v>
      </c>
      <c r="Q296" s="5">
        <f>'Subdecision matrices'!$V$12</f>
        <v>0.1</v>
      </c>
      <c r="R296" s="5">
        <f>'Subdecision matrices'!$V$13</f>
        <v>0.1</v>
      </c>
      <c r="S296" s="5">
        <f>'Subdecision matrices'!$V$14</f>
        <v>0.1</v>
      </c>
      <c r="T296" s="5">
        <f>'Subdecision matrices'!$V$15</f>
        <v>0.1</v>
      </c>
      <c r="U296" s="5">
        <f>'Subdecision matrices'!$V$16</f>
        <v>0.1</v>
      </c>
      <c r="V296" s="5">
        <f>'Subdecision matrices'!$W$12</f>
        <v>0.1</v>
      </c>
      <c r="W296" s="5">
        <f>'Subdecision matrices'!$W$13</f>
        <v>0.1</v>
      </c>
      <c r="X296" s="5">
        <f>'Subdecision matrices'!$W$14</f>
        <v>0.1</v>
      </c>
      <c r="Y296" s="5">
        <f>'Subdecision matrices'!$W$15</f>
        <v>0.1</v>
      </c>
      <c r="Z296" s="5">
        <f>'Subdecision matrices'!$W$16</f>
        <v>0.1</v>
      </c>
      <c r="AA296" s="5">
        <f>'Subdecision matrices'!$X$12</f>
        <v>0.05</v>
      </c>
      <c r="AB296" s="5">
        <f>'Subdecision matrices'!$X$13</f>
        <v>0.1</v>
      </c>
      <c r="AC296" s="5">
        <f>'Subdecision matrices'!$X$14</f>
        <v>0.1</v>
      </c>
      <c r="AD296" s="5">
        <f>'Subdecision matrices'!$X$15</f>
        <v>0.1</v>
      </c>
      <c r="AE296" s="5">
        <f>'Subdecision matrices'!$X$16</f>
        <v>0.1</v>
      </c>
      <c r="AF296" s="5">
        <f>'Subdecision matrices'!$Y$12</f>
        <v>0.1</v>
      </c>
      <c r="AG296" s="5">
        <f>'Subdecision matrices'!$Y$13</f>
        <v>0.1</v>
      </c>
      <c r="AH296" s="5">
        <f>'Subdecision matrices'!$Y$14</f>
        <v>0.1</v>
      </c>
      <c r="AI296" s="5">
        <f>'Subdecision matrices'!$Y$15</f>
        <v>0.05</v>
      </c>
      <c r="AJ296" s="5">
        <f>'Subdecision matrices'!$Y$16</f>
        <v>0.05</v>
      </c>
      <c r="AK296" s="5">
        <f>'Subdecision matrices'!$Z$12</f>
        <v>0.15</v>
      </c>
      <c r="AL296" s="5">
        <f>'Subdecision matrices'!$Z$13</f>
        <v>0.15</v>
      </c>
      <c r="AM296" s="5">
        <f>'Subdecision matrices'!$Z$14</f>
        <v>0.15</v>
      </c>
      <c r="AN296" s="5">
        <f>'Subdecision matrices'!$Z$15</f>
        <v>0.15</v>
      </c>
      <c r="AO296" s="5">
        <f>'Subdecision matrices'!$Z$16</f>
        <v>0.15</v>
      </c>
      <c r="AP296" s="5">
        <f>'Subdecision matrices'!$AA$12</f>
        <v>0.1</v>
      </c>
      <c r="AQ296" s="5">
        <f>'Subdecision matrices'!$AA$13</f>
        <v>0.1</v>
      </c>
      <c r="AR296" s="5">
        <f>'Subdecision matrices'!$AA$14</f>
        <v>0.1</v>
      </c>
      <c r="AS296" s="5">
        <f>'Subdecision matrices'!$AA$15</f>
        <v>0.1</v>
      </c>
      <c r="AT296" s="5">
        <f>'Subdecision matrices'!$AA$16</f>
        <v>0.15</v>
      </c>
      <c r="AU296" s="5">
        <f>'Subdecision matrices'!$AB$12</f>
        <v>0.15</v>
      </c>
      <c r="AV296" s="5">
        <f>'Subdecision matrices'!$AB$13</f>
        <v>0.1</v>
      </c>
      <c r="AW296" s="5">
        <f>'Subdecision matrices'!$AB$14</f>
        <v>0.1</v>
      </c>
      <c r="AX296" s="5">
        <f>'Subdecision matrices'!$AB$15</f>
        <v>0.15</v>
      </c>
      <c r="AY296" s="5">
        <f>'Subdecision matrices'!$AB$16</f>
        <v>0.1</v>
      </c>
      <c r="AZ296" s="3">
        <f aca="true" t="shared" si="751" ref="AZ296">SUM(L296:AY296)</f>
        <v>4</v>
      </c>
      <c r="BA296" s="3"/>
      <c r="BB296" s="114"/>
      <c r="BC296" s="114"/>
      <c r="BD296" s="114"/>
      <c r="BE296" s="114"/>
      <c r="BF296" s="114"/>
    </row>
    <row r="297" spans="1:58" ht="15">
      <c r="A297" s="94">
        <v>146</v>
      </c>
      <c r="B297" s="30">
        <f>_xlfn.IFERROR(VLOOKUP(Prioritization!G157,'Subdecision matrices'!$B$7:$C$8,2,TRUE),0)</f>
        <v>0</v>
      </c>
      <c r="C297" s="30">
        <f>_xlfn.IFERROR(VLOOKUP(Prioritization!G157,'Subdecision matrices'!$B$7:$D$8,3,TRUE),0)</f>
        <v>0</v>
      </c>
      <c r="D297" s="30">
        <f>_xlfn.IFERROR(VLOOKUP(Prioritization!G157,'Subdecision matrices'!$B$7:$E$8,4,TRUE),0)</f>
        <v>0</v>
      </c>
      <c r="E297" s="30">
        <f>_xlfn.IFERROR(VLOOKUP(Prioritization!G157,'Subdecision matrices'!$B$7:$F$8,5,TRUE),0)</f>
        <v>0</v>
      </c>
      <c r="F297" s="30">
        <f>_xlfn.IFERROR(VLOOKUP(Prioritization!G157,'Subdecision matrices'!$B$7:$G$8,6,TRUE),0)</f>
        <v>0</v>
      </c>
      <c r="G297" s="30">
        <f>VLOOKUP(Prioritization!H157,'Subdecision matrices'!$B$12:$C$19,2,TRUE)</f>
        <v>0</v>
      </c>
      <c r="H297" s="30">
        <f>VLOOKUP(Prioritization!H157,'Subdecision matrices'!$B$12:$D$19,3,TRUE)</f>
        <v>0</v>
      </c>
      <c r="I297" s="30">
        <f>VLOOKUP(Prioritization!H157,'Subdecision matrices'!$B$12:$E$19,4,TRUE)</f>
        <v>0</v>
      </c>
      <c r="J297" s="30">
        <f>VLOOKUP(Prioritization!H157,'Subdecision matrices'!$B$12:$F$19,5,TRUE)</f>
        <v>0</v>
      </c>
      <c r="K297" s="30">
        <f>VLOOKUP(Prioritization!H157,'Subdecision matrices'!$B$12:$G$19,6,TRUE)</f>
        <v>0</v>
      </c>
      <c r="L297" s="2">
        <f>_xlfn.IFERROR(INDEX('Subdecision matrices'!$C$23:$G$27,MATCH(Prioritization!I157,'Subdecision matrices'!$B$23:$B$27,0),MATCH('CalcEng 2'!$L$6,'Subdecision matrices'!$C$22:$G$22,0)),0)</f>
        <v>0</v>
      </c>
      <c r="M297" s="2">
        <f>_xlfn.IFERROR(INDEX('Subdecision matrices'!$C$23:$G$27,MATCH(Prioritization!I157,'Subdecision matrices'!$B$23:$B$27,0),MATCH('CalcEng 2'!$M$6,'Subdecision matrices'!$C$30:$G$30,0)),0)</f>
        <v>0</v>
      </c>
      <c r="N297" s="2">
        <f>_xlfn.IFERROR(INDEX('Subdecision matrices'!$C$23:$G$27,MATCH(Prioritization!I157,'Subdecision matrices'!$B$23:$B$27,0),MATCH('CalcEng 2'!$N$6,'Subdecision matrices'!$C$22:$G$22,0)),0)</f>
        <v>0</v>
      </c>
      <c r="O297" s="2">
        <f>_xlfn.IFERROR(INDEX('Subdecision matrices'!$C$23:$G$27,MATCH(Prioritization!I157,'Subdecision matrices'!$B$23:$B$27,0),MATCH('CalcEng 2'!$O$6,'Subdecision matrices'!$C$22:$G$22,0)),0)</f>
        <v>0</v>
      </c>
      <c r="P297" s="2">
        <f>_xlfn.IFERROR(INDEX('Subdecision matrices'!$C$23:$G$27,MATCH(Prioritization!I157,'Subdecision matrices'!$B$23:$B$27,0),MATCH('CalcEng 2'!$P$6,'Subdecision matrices'!$C$22:$G$22,0)),0)</f>
        <v>0</v>
      </c>
      <c r="Q297" s="2">
        <f>_xlfn.IFERROR(INDEX('Subdecision matrices'!$C$31:$G$33,MATCH(Prioritization!J157,'Subdecision matrices'!$B$31:$B$33,0),MATCH('CalcEng 2'!$Q$6,'Subdecision matrices'!$C$30:$G$30,0)),0)</f>
        <v>0</v>
      </c>
      <c r="R297" s="2">
        <f>_xlfn.IFERROR(INDEX('Subdecision matrices'!$C$31:$G$33,MATCH(Prioritization!J157,'Subdecision matrices'!$B$31:$B$33,0),MATCH('CalcEng 2'!$R$6,'Subdecision matrices'!$C$30:$G$30,0)),0)</f>
        <v>0</v>
      </c>
      <c r="S297" s="2">
        <f>_xlfn.IFERROR(INDEX('Subdecision matrices'!$C$31:$G$33,MATCH(Prioritization!J157,'Subdecision matrices'!$B$31:$B$33,0),MATCH('CalcEng 2'!$S$6,'Subdecision matrices'!$C$30:$G$30,0)),0)</f>
        <v>0</v>
      </c>
      <c r="T297" s="2">
        <f>_xlfn.IFERROR(INDEX('Subdecision matrices'!$C$31:$G$33,MATCH(Prioritization!J157,'Subdecision matrices'!$B$31:$B$33,0),MATCH('CalcEng 2'!$T$6,'Subdecision matrices'!$C$30:$G$30,0)),0)</f>
        <v>0</v>
      </c>
      <c r="U297" s="2">
        <f>_xlfn.IFERROR(INDEX('Subdecision matrices'!$C$31:$G$33,MATCH(Prioritization!J157,'Subdecision matrices'!$B$31:$B$33,0),MATCH('CalcEng 2'!$U$6,'Subdecision matrices'!$C$30:$G$30,0)),0)</f>
        <v>0</v>
      </c>
      <c r="V297" s="2">
        <f>_xlfn.IFERROR(VLOOKUP(Prioritization!K157,'Subdecision matrices'!$A$37:$C$41,3,TRUE),0)</f>
        <v>0</v>
      </c>
      <c r="W297" s="2">
        <f>_xlfn.IFERROR(VLOOKUP(Prioritization!K157,'Subdecision matrices'!$A$37:$D$41,4),0)</f>
        <v>0</v>
      </c>
      <c r="X297" s="2">
        <f>_xlfn.IFERROR(VLOOKUP(Prioritization!K157,'Subdecision matrices'!$A$37:$E$41,5),0)</f>
        <v>0</v>
      </c>
      <c r="Y297" s="2">
        <f>_xlfn.IFERROR(VLOOKUP(Prioritization!K157,'Subdecision matrices'!$A$37:$F$41,6),0)</f>
        <v>0</v>
      </c>
      <c r="Z297" s="2">
        <f>_xlfn.IFERROR(VLOOKUP(Prioritization!K157,'Subdecision matrices'!$A$37:$G$41,7),0)</f>
        <v>0</v>
      </c>
      <c r="AA297" s="2">
        <f>_xlfn.IFERROR(INDEX('Subdecision matrices'!$K$8:$O$11,MATCH(Prioritization!L157,'Subdecision matrices'!$J$8:$J$11,0),MATCH('CalcEng 2'!$AA$6,'Subdecision matrices'!$K$7:$O$7,0)),0)</f>
        <v>0</v>
      </c>
      <c r="AB297" s="2">
        <f>_xlfn.IFERROR(INDEX('Subdecision matrices'!$K$8:$O$11,MATCH(Prioritization!L157,'Subdecision matrices'!$J$8:$J$11,0),MATCH('CalcEng 2'!$AB$6,'Subdecision matrices'!$K$7:$O$7,0)),0)</f>
        <v>0</v>
      </c>
      <c r="AC297" s="2">
        <f>_xlfn.IFERROR(INDEX('Subdecision matrices'!$K$8:$O$11,MATCH(Prioritization!L157,'Subdecision matrices'!$J$8:$J$11,0),MATCH('CalcEng 2'!$AC$6,'Subdecision matrices'!$K$7:$O$7,0)),0)</f>
        <v>0</v>
      </c>
      <c r="AD297" s="2">
        <f>_xlfn.IFERROR(INDEX('Subdecision matrices'!$K$8:$O$11,MATCH(Prioritization!L157,'Subdecision matrices'!$J$8:$J$11,0),MATCH('CalcEng 2'!$AD$6,'Subdecision matrices'!$K$7:$O$7,0)),0)</f>
        <v>0</v>
      </c>
      <c r="AE297" s="2">
        <f>_xlfn.IFERROR(INDEX('Subdecision matrices'!$K$8:$O$11,MATCH(Prioritization!L157,'Subdecision matrices'!$J$8:$J$11,0),MATCH('CalcEng 2'!$AE$6,'Subdecision matrices'!$K$7:$O$7,0)),0)</f>
        <v>0</v>
      </c>
      <c r="AF297" s="2">
        <f>_xlfn.IFERROR(VLOOKUP(Prioritization!M157,'Subdecision matrices'!$I$15:$K$17,3,TRUE),0)</f>
        <v>0</v>
      </c>
      <c r="AG297" s="2">
        <f>_xlfn.IFERROR(VLOOKUP(Prioritization!M157,'Subdecision matrices'!$I$15:$L$17,4,TRUE),0)</f>
        <v>0</v>
      </c>
      <c r="AH297" s="2">
        <f>_xlfn.IFERROR(VLOOKUP(Prioritization!M157,'Subdecision matrices'!$I$15:$M$17,5,TRUE),0)</f>
        <v>0</v>
      </c>
      <c r="AI297" s="2">
        <f>_xlfn.IFERROR(VLOOKUP(Prioritization!M157,'Subdecision matrices'!$I$15:$N$17,6,TRUE),0)</f>
        <v>0</v>
      </c>
      <c r="AJ297" s="2">
        <f>_xlfn.IFERROR(VLOOKUP(Prioritization!M157,'Subdecision matrices'!$I$15:$O$17,7,TRUE),0)</f>
        <v>0</v>
      </c>
      <c r="AK297" s="2">
        <f>_xlfn.IFERROR(INDEX('Subdecision matrices'!$K$22:$O$24,MATCH(Prioritization!N157,'Subdecision matrices'!$J$22:$J$24,0),MATCH($AK$6,'Subdecision matrices'!$K$21:$O$21,0)),0)</f>
        <v>0</v>
      </c>
      <c r="AL297" s="2">
        <f>_xlfn.IFERROR(INDEX('Subdecision matrices'!$K$22:$O$24,MATCH(Prioritization!N157,'Subdecision matrices'!$J$22:$J$24,0),MATCH($AL$6,'Subdecision matrices'!$K$21:$O$21,0)),0)</f>
        <v>0</v>
      </c>
      <c r="AM297" s="2">
        <f>_xlfn.IFERROR(INDEX('Subdecision matrices'!$K$22:$O$24,MATCH(Prioritization!N157,'Subdecision matrices'!$J$22:$J$24,0),MATCH($AM$6,'Subdecision matrices'!$K$21:$O$21,0)),0)</f>
        <v>0</v>
      </c>
      <c r="AN297" s="2">
        <f>_xlfn.IFERROR(INDEX('Subdecision matrices'!$K$22:$O$24,MATCH(Prioritization!N157,'Subdecision matrices'!$J$22:$J$24,0),MATCH($AN$6,'Subdecision matrices'!$K$21:$O$21,0)),0)</f>
        <v>0</v>
      </c>
      <c r="AO297" s="2">
        <f>_xlfn.IFERROR(INDEX('Subdecision matrices'!$K$22:$O$24,MATCH(Prioritization!N157,'Subdecision matrices'!$J$22:$J$24,0),MATCH($AO$6,'Subdecision matrices'!$K$21:$O$21,0)),0)</f>
        <v>0</v>
      </c>
      <c r="AP297" s="2">
        <f>_xlfn.IFERROR(INDEX('Subdecision matrices'!$K$27:$O$30,MATCH(Prioritization!O157,'Subdecision matrices'!$J$27:$J$30,0),MATCH('CalcEng 2'!$AP$6,'Subdecision matrices'!$K$27:$O$27,0)),0)</f>
        <v>0</v>
      </c>
      <c r="AQ297" s="2">
        <f>_xlfn.IFERROR(INDEX('Subdecision matrices'!$K$27:$O$30,MATCH(Prioritization!O157,'Subdecision matrices'!$J$27:$J$30,0),MATCH('CalcEng 2'!$AQ$6,'Subdecision matrices'!$K$27:$O$27,0)),0)</f>
        <v>0</v>
      </c>
      <c r="AR297" s="2">
        <f>_xlfn.IFERROR(INDEX('Subdecision matrices'!$K$27:$O$30,MATCH(Prioritization!O157,'Subdecision matrices'!$J$27:$J$30,0),MATCH('CalcEng 2'!$AR$6,'Subdecision matrices'!$K$27:$O$27,0)),0)</f>
        <v>0</v>
      </c>
      <c r="AS297" s="2">
        <f>_xlfn.IFERROR(INDEX('Subdecision matrices'!$K$27:$O$30,MATCH(Prioritization!O157,'Subdecision matrices'!$J$27:$J$30,0),MATCH('CalcEng 2'!$AS$6,'Subdecision matrices'!$K$27:$O$27,0)),0)</f>
        <v>0</v>
      </c>
      <c r="AT297" s="2">
        <f>_xlfn.IFERROR(INDEX('Subdecision matrices'!$K$27:$O$30,MATCH(Prioritization!O157,'Subdecision matrices'!$J$27:$J$30,0),MATCH('CalcEng 2'!$AT$6,'Subdecision matrices'!$K$27:$O$27,0)),0)</f>
        <v>0</v>
      </c>
      <c r="AU297" s="2">
        <f>_xlfn.IFERROR(INDEX('Subdecision matrices'!$K$34:$O$36,MATCH(Prioritization!P157,'Subdecision matrices'!$J$34:$J$36,0),MATCH('CalcEng 2'!$AU$6,'Subdecision matrices'!$K$33:$O$33,0)),0)</f>
        <v>0</v>
      </c>
      <c r="AV297" s="2">
        <f>_xlfn.IFERROR(INDEX('Subdecision matrices'!$K$34:$O$36,MATCH(Prioritization!P157,'Subdecision matrices'!$J$34:$J$36,0),MATCH('CalcEng 2'!$AV$6,'Subdecision matrices'!$K$33:$O$33,0)),0)</f>
        <v>0</v>
      </c>
      <c r="AW297" s="2">
        <f>_xlfn.IFERROR(INDEX('Subdecision matrices'!$K$34:$O$36,MATCH(Prioritization!P157,'Subdecision matrices'!$J$34:$J$36,0),MATCH('CalcEng 2'!$AW$6,'Subdecision matrices'!$K$33:$O$33,0)),0)</f>
        <v>0</v>
      </c>
      <c r="AX297" s="2">
        <f>_xlfn.IFERROR(INDEX('Subdecision matrices'!$K$34:$O$36,MATCH(Prioritization!P157,'Subdecision matrices'!$J$34:$J$36,0),MATCH('CalcEng 2'!$AX$6,'Subdecision matrices'!$K$33:$O$33,0)),0)</f>
        <v>0</v>
      </c>
      <c r="AY297" s="2">
        <f>_xlfn.IFERROR(INDEX('Subdecision matrices'!$K$34:$O$36,MATCH(Prioritization!P157,'Subdecision matrices'!$J$34:$J$36,0),MATCH('CalcEng 2'!$AY$6,'Subdecision matrices'!$K$33:$O$33,0)),0)</f>
        <v>0</v>
      </c>
      <c r="AZ297" s="2"/>
      <c r="BA297" s="2"/>
      <c r="BB297" s="110">
        <f>((B297*B298)+(G297*G298)+(L297*L298)+(Q297*Q298)+(V297*V298)+(AA297*AA298)+(AF298*AF297)+(AK297*AK298)+(AP297*AP298)+(AU297*AU298))*10</f>
        <v>0</v>
      </c>
      <c r="BC297" s="110">
        <f aca="true" t="shared" si="752" ref="BC297">((C297*C298)+(H297*H298)+(M297*M298)+(R297*R298)+(W297*W298)+(AB297*AB298)+(AG298*AG297)+(AL297*AL298)+(AQ297*AQ298)+(AV297*AV298))*10</f>
        <v>0</v>
      </c>
      <c r="BD297" s="110">
        <f aca="true" t="shared" si="753" ref="BD297">((D297*D298)+(I297*I298)+(N297*N298)+(S297*S298)+(X297*X298)+(AC297*AC298)+(AH298*AH297)+(AM297*AM298)+(AR297*AR298)+(AW297*AW298))*10</f>
        <v>0</v>
      </c>
      <c r="BE297" s="110">
        <f aca="true" t="shared" si="754" ref="BE297">((E297*E298)+(J297*J298)+(O297*O298)+(T297*T298)+(Y297*Y298)+(AD297*AD298)+(AI298*AI297)+(AN297*AN298)+(AS297*AS298)+(AX297*AX298))*10</f>
        <v>0</v>
      </c>
      <c r="BF297" s="110">
        <f aca="true" t="shared" si="755" ref="BF297">((F297*F298)+(K297*K298)+(P297*P298)+(U297*U298)+(Z297*Z298)+(AE297*AE298)+(AJ298*AJ297)+(AO297*AO298)+(AT297*AT298)+(AY297*AY298))*10</f>
        <v>0</v>
      </c>
    </row>
    <row r="298" spans="1:58" ht="15.75" thickBot="1">
      <c r="A298" s="94"/>
      <c r="B298" s="5">
        <f>'Subdecision matrices'!$S$12</f>
        <v>0.1</v>
      </c>
      <c r="C298" s="5">
        <f>'Subdecision matrices'!$S$13</f>
        <v>0.1</v>
      </c>
      <c r="D298" s="5">
        <f>'Subdecision matrices'!$S$14</f>
        <v>0.1</v>
      </c>
      <c r="E298" s="5">
        <f>'Subdecision matrices'!$S$15</f>
        <v>0.1</v>
      </c>
      <c r="F298" s="5">
        <f>'Subdecision matrices'!$S$16</f>
        <v>0.1</v>
      </c>
      <c r="G298" s="5">
        <f>'Subdecision matrices'!$T$12</f>
        <v>0.1</v>
      </c>
      <c r="H298" s="5">
        <f>'Subdecision matrices'!$T$13</f>
        <v>0.1</v>
      </c>
      <c r="I298" s="5">
        <f>'Subdecision matrices'!$T$14</f>
        <v>0.1</v>
      </c>
      <c r="J298" s="5">
        <f>'Subdecision matrices'!$T$15</f>
        <v>0.1</v>
      </c>
      <c r="K298" s="5">
        <f>'Subdecision matrices'!$T$16</f>
        <v>0.1</v>
      </c>
      <c r="L298" s="5">
        <f>'Subdecision matrices'!$U$12</f>
        <v>0.05</v>
      </c>
      <c r="M298" s="5">
        <f>'Subdecision matrices'!$U$13</f>
        <v>0.05</v>
      </c>
      <c r="N298" s="5">
        <f>'Subdecision matrices'!$U$14</f>
        <v>0.05</v>
      </c>
      <c r="O298" s="5">
        <f>'Subdecision matrices'!$U$15</f>
        <v>0.05</v>
      </c>
      <c r="P298" s="5">
        <f>'Subdecision matrices'!$U$16</f>
        <v>0.05</v>
      </c>
      <c r="Q298" s="5">
        <f>'Subdecision matrices'!$V$12</f>
        <v>0.1</v>
      </c>
      <c r="R298" s="5">
        <f>'Subdecision matrices'!$V$13</f>
        <v>0.1</v>
      </c>
      <c r="S298" s="5">
        <f>'Subdecision matrices'!$V$14</f>
        <v>0.1</v>
      </c>
      <c r="T298" s="5">
        <f>'Subdecision matrices'!$V$15</f>
        <v>0.1</v>
      </c>
      <c r="U298" s="5">
        <f>'Subdecision matrices'!$V$16</f>
        <v>0.1</v>
      </c>
      <c r="V298" s="5">
        <f>'Subdecision matrices'!$W$12</f>
        <v>0.1</v>
      </c>
      <c r="W298" s="5">
        <f>'Subdecision matrices'!$W$13</f>
        <v>0.1</v>
      </c>
      <c r="X298" s="5">
        <f>'Subdecision matrices'!$W$14</f>
        <v>0.1</v>
      </c>
      <c r="Y298" s="5">
        <f>'Subdecision matrices'!$W$15</f>
        <v>0.1</v>
      </c>
      <c r="Z298" s="5">
        <f>'Subdecision matrices'!$W$16</f>
        <v>0.1</v>
      </c>
      <c r="AA298" s="5">
        <f>'Subdecision matrices'!$X$12</f>
        <v>0.05</v>
      </c>
      <c r="AB298" s="5">
        <f>'Subdecision matrices'!$X$13</f>
        <v>0.1</v>
      </c>
      <c r="AC298" s="5">
        <f>'Subdecision matrices'!$X$14</f>
        <v>0.1</v>
      </c>
      <c r="AD298" s="5">
        <f>'Subdecision matrices'!$X$15</f>
        <v>0.1</v>
      </c>
      <c r="AE298" s="5">
        <f>'Subdecision matrices'!$X$16</f>
        <v>0.1</v>
      </c>
      <c r="AF298" s="5">
        <f>'Subdecision matrices'!$Y$12</f>
        <v>0.1</v>
      </c>
      <c r="AG298" s="5">
        <f>'Subdecision matrices'!$Y$13</f>
        <v>0.1</v>
      </c>
      <c r="AH298" s="5">
        <f>'Subdecision matrices'!$Y$14</f>
        <v>0.1</v>
      </c>
      <c r="AI298" s="5">
        <f>'Subdecision matrices'!$Y$15</f>
        <v>0.05</v>
      </c>
      <c r="AJ298" s="5">
        <f>'Subdecision matrices'!$Y$16</f>
        <v>0.05</v>
      </c>
      <c r="AK298" s="5">
        <f>'Subdecision matrices'!$Z$12</f>
        <v>0.15</v>
      </c>
      <c r="AL298" s="5">
        <f>'Subdecision matrices'!$Z$13</f>
        <v>0.15</v>
      </c>
      <c r="AM298" s="5">
        <f>'Subdecision matrices'!$Z$14</f>
        <v>0.15</v>
      </c>
      <c r="AN298" s="5">
        <f>'Subdecision matrices'!$Z$15</f>
        <v>0.15</v>
      </c>
      <c r="AO298" s="5">
        <f>'Subdecision matrices'!$Z$16</f>
        <v>0.15</v>
      </c>
      <c r="AP298" s="5">
        <f>'Subdecision matrices'!$AA$12</f>
        <v>0.1</v>
      </c>
      <c r="AQ298" s="5">
        <f>'Subdecision matrices'!$AA$13</f>
        <v>0.1</v>
      </c>
      <c r="AR298" s="5">
        <f>'Subdecision matrices'!$AA$14</f>
        <v>0.1</v>
      </c>
      <c r="AS298" s="5">
        <f>'Subdecision matrices'!$AA$15</f>
        <v>0.1</v>
      </c>
      <c r="AT298" s="5">
        <f>'Subdecision matrices'!$AA$16</f>
        <v>0.15</v>
      </c>
      <c r="AU298" s="5">
        <f>'Subdecision matrices'!$AB$12</f>
        <v>0.15</v>
      </c>
      <c r="AV298" s="5">
        <f>'Subdecision matrices'!$AB$13</f>
        <v>0.1</v>
      </c>
      <c r="AW298" s="5">
        <f>'Subdecision matrices'!$AB$14</f>
        <v>0.1</v>
      </c>
      <c r="AX298" s="5">
        <f>'Subdecision matrices'!$AB$15</f>
        <v>0.15</v>
      </c>
      <c r="AY298" s="5">
        <f>'Subdecision matrices'!$AB$16</f>
        <v>0.1</v>
      </c>
      <c r="AZ298" s="3">
        <f aca="true" t="shared" si="756" ref="AZ298">SUM(L298:AY298)</f>
        <v>4</v>
      </c>
      <c r="BA298" s="3"/>
      <c r="BB298" s="114"/>
      <c r="BC298" s="114"/>
      <c r="BD298" s="114"/>
      <c r="BE298" s="114"/>
      <c r="BF298" s="114"/>
    </row>
    <row r="299" spans="1:58" ht="15">
      <c r="A299" s="94">
        <v>147</v>
      </c>
      <c r="B299" s="30">
        <f>_xlfn.IFERROR(VLOOKUP(Prioritization!G158,'Subdecision matrices'!$B$7:$C$8,2,TRUE),0)</f>
        <v>0</v>
      </c>
      <c r="C299" s="30">
        <f>_xlfn.IFERROR(VLOOKUP(Prioritization!G158,'Subdecision matrices'!$B$7:$D$8,3,TRUE),0)</f>
        <v>0</v>
      </c>
      <c r="D299" s="30">
        <f>_xlfn.IFERROR(VLOOKUP(Prioritization!G158,'Subdecision matrices'!$B$7:$E$8,4,TRUE),0)</f>
        <v>0</v>
      </c>
      <c r="E299" s="30">
        <f>_xlfn.IFERROR(VLOOKUP(Prioritization!G158,'Subdecision matrices'!$B$7:$F$8,5,TRUE),0)</f>
        <v>0</v>
      </c>
      <c r="F299" s="30">
        <f>_xlfn.IFERROR(VLOOKUP(Prioritization!G158,'Subdecision matrices'!$B$7:$G$8,6,TRUE),0)</f>
        <v>0</v>
      </c>
      <c r="G299" s="30">
        <f>VLOOKUP(Prioritization!H158,'Subdecision matrices'!$B$12:$C$19,2,TRUE)</f>
        <v>0</v>
      </c>
      <c r="H299" s="30">
        <f>VLOOKUP(Prioritization!H158,'Subdecision matrices'!$B$12:$D$19,3,TRUE)</f>
        <v>0</v>
      </c>
      <c r="I299" s="30">
        <f>VLOOKUP(Prioritization!H158,'Subdecision matrices'!$B$12:$E$19,4,TRUE)</f>
        <v>0</v>
      </c>
      <c r="J299" s="30">
        <f>VLOOKUP(Prioritization!H158,'Subdecision matrices'!$B$12:$F$19,5,TRUE)</f>
        <v>0</v>
      </c>
      <c r="K299" s="30">
        <f>VLOOKUP(Prioritization!H158,'Subdecision matrices'!$B$12:$G$19,6,TRUE)</f>
        <v>0</v>
      </c>
      <c r="L299" s="2">
        <f>_xlfn.IFERROR(INDEX('Subdecision matrices'!$C$23:$G$27,MATCH(Prioritization!I158,'Subdecision matrices'!$B$23:$B$27,0),MATCH('CalcEng 2'!$L$6,'Subdecision matrices'!$C$22:$G$22,0)),0)</f>
        <v>0</v>
      </c>
      <c r="M299" s="2">
        <f>_xlfn.IFERROR(INDEX('Subdecision matrices'!$C$23:$G$27,MATCH(Prioritization!I158,'Subdecision matrices'!$B$23:$B$27,0),MATCH('CalcEng 2'!$M$6,'Subdecision matrices'!$C$30:$G$30,0)),0)</f>
        <v>0</v>
      </c>
      <c r="N299" s="2">
        <f>_xlfn.IFERROR(INDEX('Subdecision matrices'!$C$23:$G$27,MATCH(Prioritization!I158,'Subdecision matrices'!$B$23:$B$27,0),MATCH('CalcEng 2'!$N$6,'Subdecision matrices'!$C$22:$G$22,0)),0)</f>
        <v>0</v>
      </c>
      <c r="O299" s="2">
        <f>_xlfn.IFERROR(INDEX('Subdecision matrices'!$C$23:$G$27,MATCH(Prioritization!I158,'Subdecision matrices'!$B$23:$B$27,0),MATCH('CalcEng 2'!$O$6,'Subdecision matrices'!$C$22:$G$22,0)),0)</f>
        <v>0</v>
      </c>
      <c r="P299" s="2">
        <f>_xlfn.IFERROR(INDEX('Subdecision matrices'!$C$23:$G$27,MATCH(Prioritization!I158,'Subdecision matrices'!$B$23:$B$27,0),MATCH('CalcEng 2'!$P$6,'Subdecision matrices'!$C$22:$G$22,0)),0)</f>
        <v>0</v>
      </c>
      <c r="Q299" s="2">
        <f>_xlfn.IFERROR(INDEX('Subdecision matrices'!$C$31:$G$33,MATCH(Prioritization!J158,'Subdecision matrices'!$B$31:$B$33,0),MATCH('CalcEng 2'!$Q$6,'Subdecision matrices'!$C$30:$G$30,0)),0)</f>
        <v>0</v>
      </c>
      <c r="R299" s="2">
        <f>_xlfn.IFERROR(INDEX('Subdecision matrices'!$C$31:$G$33,MATCH(Prioritization!J158,'Subdecision matrices'!$B$31:$B$33,0),MATCH('CalcEng 2'!$R$6,'Subdecision matrices'!$C$30:$G$30,0)),0)</f>
        <v>0</v>
      </c>
      <c r="S299" s="2">
        <f>_xlfn.IFERROR(INDEX('Subdecision matrices'!$C$31:$G$33,MATCH(Prioritization!J158,'Subdecision matrices'!$B$31:$B$33,0),MATCH('CalcEng 2'!$S$6,'Subdecision matrices'!$C$30:$G$30,0)),0)</f>
        <v>0</v>
      </c>
      <c r="T299" s="2">
        <f>_xlfn.IFERROR(INDEX('Subdecision matrices'!$C$31:$G$33,MATCH(Prioritization!J158,'Subdecision matrices'!$B$31:$B$33,0),MATCH('CalcEng 2'!$T$6,'Subdecision matrices'!$C$30:$G$30,0)),0)</f>
        <v>0</v>
      </c>
      <c r="U299" s="2">
        <f>_xlfn.IFERROR(INDEX('Subdecision matrices'!$C$31:$G$33,MATCH(Prioritization!J158,'Subdecision matrices'!$B$31:$B$33,0),MATCH('CalcEng 2'!$U$6,'Subdecision matrices'!$C$30:$G$30,0)),0)</f>
        <v>0</v>
      </c>
      <c r="V299" s="2">
        <f>_xlfn.IFERROR(VLOOKUP(Prioritization!K158,'Subdecision matrices'!$A$37:$C$41,3,TRUE),0)</f>
        <v>0</v>
      </c>
      <c r="W299" s="2">
        <f>_xlfn.IFERROR(VLOOKUP(Prioritization!K158,'Subdecision matrices'!$A$37:$D$41,4),0)</f>
        <v>0</v>
      </c>
      <c r="X299" s="2">
        <f>_xlfn.IFERROR(VLOOKUP(Prioritization!K158,'Subdecision matrices'!$A$37:$E$41,5),0)</f>
        <v>0</v>
      </c>
      <c r="Y299" s="2">
        <f>_xlfn.IFERROR(VLOOKUP(Prioritization!K158,'Subdecision matrices'!$A$37:$F$41,6),0)</f>
        <v>0</v>
      </c>
      <c r="Z299" s="2">
        <f>_xlfn.IFERROR(VLOOKUP(Prioritization!K158,'Subdecision matrices'!$A$37:$G$41,7),0)</f>
        <v>0</v>
      </c>
      <c r="AA299" s="2">
        <f>_xlfn.IFERROR(INDEX('Subdecision matrices'!$K$8:$O$11,MATCH(Prioritization!L158,'Subdecision matrices'!$J$8:$J$11,0),MATCH('CalcEng 2'!$AA$6,'Subdecision matrices'!$K$7:$O$7,0)),0)</f>
        <v>0</v>
      </c>
      <c r="AB299" s="2">
        <f>_xlfn.IFERROR(INDEX('Subdecision matrices'!$K$8:$O$11,MATCH(Prioritization!L158,'Subdecision matrices'!$J$8:$J$11,0),MATCH('CalcEng 2'!$AB$6,'Subdecision matrices'!$K$7:$O$7,0)),0)</f>
        <v>0</v>
      </c>
      <c r="AC299" s="2">
        <f>_xlfn.IFERROR(INDEX('Subdecision matrices'!$K$8:$O$11,MATCH(Prioritization!L158,'Subdecision matrices'!$J$8:$J$11,0),MATCH('CalcEng 2'!$AC$6,'Subdecision matrices'!$K$7:$O$7,0)),0)</f>
        <v>0</v>
      </c>
      <c r="AD299" s="2">
        <f>_xlfn.IFERROR(INDEX('Subdecision matrices'!$K$8:$O$11,MATCH(Prioritization!L158,'Subdecision matrices'!$J$8:$J$11,0),MATCH('CalcEng 2'!$AD$6,'Subdecision matrices'!$K$7:$O$7,0)),0)</f>
        <v>0</v>
      </c>
      <c r="AE299" s="2">
        <f>_xlfn.IFERROR(INDEX('Subdecision matrices'!$K$8:$O$11,MATCH(Prioritization!L158,'Subdecision matrices'!$J$8:$J$11,0),MATCH('CalcEng 2'!$AE$6,'Subdecision matrices'!$K$7:$O$7,0)),0)</f>
        <v>0</v>
      </c>
      <c r="AF299" s="2">
        <f>_xlfn.IFERROR(VLOOKUP(Prioritization!M158,'Subdecision matrices'!$I$15:$K$17,3,TRUE),0)</f>
        <v>0</v>
      </c>
      <c r="AG299" s="2">
        <f>_xlfn.IFERROR(VLOOKUP(Prioritization!M158,'Subdecision matrices'!$I$15:$L$17,4,TRUE),0)</f>
        <v>0</v>
      </c>
      <c r="AH299" s="2">
        <f>_xlfn.IFERROR(VLOOKUP(Prioritization!M158,'Subdecision matrices'!$I$15:$M$17,5,TRUE),0)</f>
        <v>0</v>
      </c>
      <c r="AI299" s="2">
        <f>_xlfn.IFERROR(VLOOKUP(Prioritization!M158,'Subdecision matrices'!$I$15:$N$17,6,TRUE),0)</f>
        <v>0</v>
      </c>
      <c r="AJ299" s="2">
        <f>_xlfn.IFERROR(VLOOKUP(Prioritization!M158,'Subdecision matrices'!$I$15:$O$17,7,TRUE),0)</f>
        <v>0</v>
      </c>
      <c r="AK299" s="2">
        <f>_xlfn.IFERROR(INDEX('Subdecision matrices'!$K$22:$O$24,MATCH(Prioritization!N158,'Subdecision matrices'!$J$22:$J$24,0),MATCH($AK$6,'Subdecision matrices'!$K$21:$O$21,0)),0)</f>
        <v>0</v>
      </c>
      <c r="AL299" s="2">
        <f>_xlfn.IFERROR(INDEX('Subdecision matrices'!$K$22:$O$24,MATCH(Prioritization!N158,'Subdecision matrices'!$J$22:$J$24,0),MATCH($AL$6,'Subdecision matrices'!$K$21:$O$21,0)),0)</f>
        <v>0</v>
      </c>
      <c r="AM299" s="2">
        <f>_xlfn.IFERROR(INDEX('Subdecision matrices'!$K$22:$O$24,MATCH(Prioritization!N158,'Subdecision matrices'!$J$22:$J$24,0),MATCH($AM$6,'Subdecision matrices'!$K$21:$O$21,0)),0)</f>
        <v>0</v>
      </c>
      <c r="AN299" s="2">
        <f>_xlfn.IFERROR(INDEX('Subdecision matrices'!$K$22:$O$24,MATCH(Prioritization!N158,'Subdecision matrices'!$J$22:$J$24,0),MATCH($AN$6,'Subdecision matrices'!$K$21:$O$21,0)),0)</f>
        <v>0</v>
      </c>
      <c r="AO299" s="2">
        <f>_xlfn.IFERROR(INDEX('Subdecision matrices'!$K$22:$O$24,MATCH(Prioritization!N158,'Subdecision matrices'!$J$22:$J$24,0),MATCH($AO$6,'Subdecision matrices'!$K$21:$O$21,0)),0)</f>
        <v>0</v>
      </c>
      <c r="AP299" s="2">
        <f>_xlfn.IFERROR(INDEX('Subdecision matrices'!$K$27:$O$30,MATCH(Prioritization!O158,'Subdecision matrices'!$J$27:$J$30,0),MATCH('CalcEng 2'!$AP$6,'Subdecision matrices'!$K$27:$O$27,0)),0)</f>
        <v>0</v>
      </c>
      <c r="AQ299" s="2">
        <f>_xlfn.IFERROR(INDEX('Subdecision matrices'!$K$27:$O$30,MATCH(Prioritization!O158,'Subdecision matrices'!$J$27:$J$30,0),MATCH('CalcEng 2'!$AQ$6,'Subdecision matrices'!$K$27:$O$27,0)),0)</f>
        <v>0</v>
      </c>
      <c r="AR299" s="2">
        <f>_xlfn.IFERROR(INDEX('Subdecision matrices'!$K$27:$O$30,MATCH(Prioritization!O158,'Subdecision matrices'!$J$27:$J$30,0),MATCH('CalcEng 2'!$AR$6,'Subdecision matrices'!$K$27:$O$27,0)),0)</f>
        <v>0</v>
      </c>
      <c r="AS299" s="2">
        <f>_xlfn.IFERROR(INDEX('Subdecision matrices'!$K$27:$O$30,MATCH(Prioritization!O158,'Subdecision matrices'!$J$27:$J$30,0),MATCH('CalcEng 2'!$AS$6,'Subdecision matrices'!$K$27:$O$27,0)),0)</f>
        <v>0</v>
      </c>
      <c r="AT299" s="2">
        <f>_xlfn.IFERROR(INDEX('Subdecision matrices'!$K$27:$O$30,MATCH(Prioritization!O158,'Subdecision matrices'!$J$27:$J$30,0),MATCH('CalcEng 2'!$AT$6,'Subdecision matrices'!$K$27:$O$27,0)),0)</f>
        <v>0</v>
      </c>
      <c r="AU299" s="2">
        <f>_xlfn.IFERROR(INDEX('Subdecision matrices'!$K$34:$O$36,MATCH(Prioritization!P158,'Subdecision matrices'!$J$34:$J$36,0),MATCH('CalcEng 2'!$AU$6,'Subdecision matrices'!$K$33:$O$33,0)),0)</f>
        <v>0</v>
      </c>
      <c r="AV299" s="2">
        <f>_xlfn.IFERROR(INDEX('Subdecision matrices'!$K$34:$O$36,MATCH(Prioritization!P158,'Subdecision matrices'!$J$34:$J$36,0),MATCH('CalcEng 2'!$AV$6,'Subdecision matrices'!$K$33:$O$33,0)),0)</f>
        <v>0</v>
      </c>
      <c r="AW299" s="2">
        <f>_xlfn.IFERROR(INDEX('Subdecision matrices'!$K$34:$O$36,MATCH(Prioritization!P158,'Subdecision matrices'!$J$34:$J$36,0),MATCH('CalcEng 2'!$AW$6,'Subdecision matrices'!$K$33:$O$33,0)),0)</f>
        <v>0</v>
      </c>
      <c r="AX299" s="2">
        <f>_xlfn.IFERROR(INDEX('Subdecision matrices'!$K$34:$O$36,MATCH(Prioritization!P158,'Subdecision matrices'!$J$34:$J$36,0),MATCH('CalcEng 2'!$AX$6,'Subdecision matrices'!$K$33:$O$33,0)),0)</f>
        <v>0</v>
      </c>
      <c r="AY299" s="2">
        <f>_xlfn.IFERROR(INDEX('Subdecision matrices'!$K$34:$O$36,MATCH(Prioritization!P158,'Subdecision matrices'!$J$34:$J$36,0),MATCH('CalcEng 2'!$AY$6,'Subdecision matrices'!$K$33:$O$33,0)),0)</f>
        <v>0</v>
      </c>
      <c r="AZ299" s="2"/>
      <c r="BA299" s="2"/>
      <c r="BB299" s="110">
        <f>((B299*B300)+(G299*G300)+(L299*L300)+(Q299*Q300)+(V299*V300)+(AA299*AA300)+(AF300*AF299)+(AK299*AK300)+(AP299*AP300)+(AU299*AU300))*10</f>
        <v>0</v>
      </c>
      <c r="BC299" s="110">
        <f aca="true" t="shared" si="757" ref="BC299">((C299*C300)+(H299*H300)+(M299*M300)+(R299*R300)+(W299*W300)+(AB299*AB300)+(AG300*AG299)+(AL299*AL300)+(AQ299*AQ300)+(AV299*AV300))*10</f>
        <v>0</v>
      </c>
      <c r="BD299" s="110">
        <f aca="true" t="shared" si="758" ref="BD299">((D299*D300)+(I299*I300)+(N299*N300)+(S299*S300)+(X299*X300)+(AC299*AC300)+(AH300*AH299)+(AM299*AM300)+(AR299*AR300)+(AW299*AW300))*10</f>
        <v>0</v>
      </c>
      <c r="BE299" s="110">
        <f aca="true" t="shared" si="759" ref="BE299">((E299*E300)+(J299*J300)+(O299*O300)+(T299*T300)+(Y299*Y300)+(AD299*AD300)+(AI300*AI299)+(AN299*AN300)+(AS299*AS300)+(AX299*AX300))*10</f>
        <v>0</v>
      </c>
      <c r="BF299" s="110">
        <f aca="true" t="shared" si="760" ref="BF299">((F299*F300)+(K299*K300)+(P299*P300)+(U299*U300)+(Z299*Z300)+(AE299*AE300)+(AJ300*AJ299)+(AO299*AO300)+(AT299*AT300)+(AY299*AY300))*10</f>
        <v>0</v>
      </c>
    </row>
    <row r="300" spans="1:58" ht="15.75" thickBot="1">
      <c r="A300" s="94"/>
      <c r="B300" s="5">
        <f>'Subdecision matrices'!$S$12</f>
        <v>0.1</v>
      </c>
      <c r="C300" s="5">
        <f>'Subdecision matrices'!$S$13</f>
        <v>0.1</v>
      </c>
      <c r="D300" s="5">
        <f>'Subdecision matrices'!$S$14</f>
        <v>0.1</v>
      </c>
      <c r="E300" s="5">
        <f>'Subdecision matrices'!$S$15</f>
        <v>0.1</v>
      </c>
      <c r="F300" s="5">
        <f>'Subdecision matrices'!$S$16</f>
        <v>0.1</v>
      </c>
      <c r="G300" s="5">
        <f>'Subdecision matrices'!$T$12</f>
        <v>0.1</v>
      </c>
      <c r="H300" s="5">
        <f>'Subdecision matrices'!$T$13</f>
        <v>0.1</v>
      </c>
      <c r="I300" s="5">
        <f>'Subdecision matrices'!$T$14</f>
        <v>0.1</v>
      </c>
      <c r="J300" s="5">
        <f>'Subdecision matrices'!$T$15</f>
        <v>0.1</v>
      </c>
      <c r="K300" s="5">
        <f>'Subdecision matrices'!$T$16</f>
        <v>0.1</v>
      </c>
      <c r="L300" s="5">
        <f>'Subdecision matrices'!$U$12</f>
        <v>0.05</v>
      </c>
      <c r="M300" s="5">
        <f>'Subdecision matrices'!$U$13</f>
        <v>0.05</v>
      </c>
      <c r="N300" s="5">
        <f>'Subdecision matrices'!$U$14</f>
        <v>0.05</v>
      </c>
      <c r="O300" s="5">
        <f>'Subdecision matrices'!$U$15</f>
        <v>0.05</v>
      </c>
      <c r="P300" s="5">
        <f>'Subdecision matrices'!$U$16</f>
        <v>0.05</v>
      </c>
      <c r="Q300" s="5">
        <f>'Subdecision matrices'!$V$12</f>
        <v>0.1</v>
      </c>
      <c r="R300" s="5">
        <f>'Subdecision matrices'!$V$13</f>
        <v>0.1</v>
      </c>
      <c r="S300" s="5">
        <f>'Subdecision matrices'!$V$14</f>
        <v>0.1</v>
      </c>
      <c r="T300" s="5">
        <f>'Subdecision matrices'!$V$15</f>
        <v>0.1</v>
      </c>
      <c r="U300" s="5">
        <f>'Subdecision matrices'!$V$16</f>
        <v>0.1</v>
      </c>
      <c r="V300" s="5">
        <f>'Subdecision matrices'!$W$12</f>
        <v>0.1</v>
      </c>
      <c r="W300" s="5">
        <f>'Subdecision matrices'!$W$13</f>
        <v>0.1</v>
      </c>
      <c r="X300" s="5">
        <f>'Subdecision matrices'!$W$14</f>
        <v>0.1</v>
      </c>
      <c r="Y300" s="5">
        <f>'Subdecision matrices'!$W$15</f>
        <v>0.1</v>
      </c>
      <c r="Z300" s="5">
        <f>'Subdecision matrices'!$W$16</f>
        <v>0.1</v>
      </c>
      <c r="AA300" s="5">
        <f>'Subdecision matrices'!$X$12</f>
        <v>0.05</v>
      </c>
      <c r="AB300" s="5">
        <f>'Subdecision matrices'!$X$13</f>
        <v>0.1</v>
      </c>
      <c r="AC300" s="5">
        <f>'Subdecision matrices'!$X$14</f>
        <v>0.1</v>
      </c>
      <c r="AD300" s="5">
        <f>'Subdecision matrices'!$X$15</f>
        <v>0.1</v>
      </c>
      <c r="AE300" s="5">
        <f>'Subdecision matrices'!$X$16</f>
        <v>0.1</v>
      </c>
      <c r="AF300" s="5">
        <f>'Subdecision matrices'!$Y$12</f>
        <v>0.1</v>
      </c>
      <c r="AG300" s="5">
        <f>'Subdecision matrices'!$Y$13</f>
        <v>0.1</v>
      </c>
      <c r="AH300" s="5">
        <f>'Subdecision matrices'!$Y$14</f>
        <v>0.1</v>
      </c>
      <c r="AI300" s="5">
        <f>'Subdecision matrices'!$Y$15</f>
        <v>0.05</v>
      </c>
      <c r="AJ300" s="5">
        <f>'Subdecision matrices'!$Y$16</f>
        <v>0.05</v>
      </c>
      <c r="AK300" s="5">
        <f>'Subdecision matrices'!$Z$12</f>
        <v>0.15</v>
      </c>
      <c r="AL300" s="5">
        <f>'Subdecision matrices'!$Z$13</f>
        <v>0.15</v>
      </c>
      <c r="AM300" s="5">
        <f>'Subdecision matrices'!$Z$14</f>
        <v>0.15</v>
      </c>
      <c r="AN300" s="5">
        <f>'Subdecision matrices'!$Z$15</f>
        <v>0.15</v>
      </c>
      <c r="AO300" s="5">
        <f>'Subdecision matrices'!$Z$16</f>
        <v>0.15</v>
      </c>
      <c r="AP300" s="5">
        <f>'Subdecision matrices'!$AA$12</f>
        <v>0.1</v>
      </c>
      <c r="AQ300" s="5">
        <f>'Subdecision matrices'!$AA$13</f>
        <v>0.1</v>
      </c>
      <c r="AR300" s="5">
        <f>'Subdecision matrices'!$AA$14</f>
        <v>0.1</v>
      </c>
      <c r="AS300" s="5">
        <f>'Subdecision matrices'!$AA$15</f>
        <v>0.1</v>
      </c>
      <c r="AT300" s="5">
        <f>'Subdecision matrices'!$AA$16</f>
        <v>0.15</v>
      </c>
      <c r="AU300" s="5">
        <f>'Subdecision matrices'!$AB$12</f>
        <v>0.15</v>
      </c>
      <c r="AV300" s="5">
        <f>'Subdecision matrices'!$AB$13</f>
        <v>0.1</v>
      </c>
      <c r="AW300" s="5">
        <f>'Subdecision matrices'!$AB$14</f>
        <v>0.1</v>
      </c>
      <c r="AX300" s="5">
        <f>'Subdecision matrices'!$AB$15</f>
        <v>0.15</v>
      </c>
      <c r="AY300" s="5">
        <f>'Subdecision matrices'!$AB$16</f>
        <v>0.1</v>
      </c>
      <c r="AZ300" s="3">
        <f aca="true" t="shared" si="761" ref="AZ300">SUM(L300:AY300)</f>
        <v>4</v>
      </c>
      <c r="BA300" s="3"/>
      <c r="BB300" s="114"/>
      <c r="BC300" s="114"/>
      <c r="BD300" s="114"/>
      <c r="BE300" s="114"/>
      <c r="BF300" s="114"/>
    </row>
    <row r="301" spans="1:58" ht="15">
      <c r="A301" s="94">
        <v>148</v>
      </c>
      <c r="B301" s="30">
        <f>_xlfn.IFERROR(VLOOKUP(Prioritization!G159,'Subdecision matrices'!$B$7:$C$8,2,TRUE),0)</f>
        <v>0</v>
      </c>
      <c r="C301" s="30">
        <f>_xlfn.IFERROR(VLOOKUP(Prioritization!G159,'Subdecision matrices'!$B$7:$D$8,3,TRUE),0)</f>
        <v>0</v>
      </c>
      <c r="D301" s="30">
        <f>_xlfn.IFERROR(VLOOKUP(Prioritization!G159,'Subdecision matrices'!$B$7:$E$8,4,TRUE),0)</f>
        <v>0</v>
      </c>
      <c r="E301" s="30">
        <f>_xlfn.IFERROR(VLOOKUP(Prioritization!G159,'Subdecision matrices'!$B$7:$F$8,5,TRUE),0)</f>
        <v>0</v>
      </c>
      <c r="F301" s="30">
        <f>_xlfn.IFERROR(VLOOKUP(Prioritization!G159,'Subdecision matrices'!$B$7:$G$8,6,TRUE),0)</f>
        <v>0</v>
      </c>
      <c r="G301" s="30">
        <f>VLOOKUP(Prioritization!H159,'Subdecision matrices'!$B$12:$C$19,2,TRUE)</f>
        <v>0</v>
      </c>
      <c r="H301" s="30">
        <f>VLOOKUP(Prioritization!H159,'Subdecision matrices'!$B$12:$D$19,3,TRUE)</f>
        <v>0</v>
      </c>
      <c r="I301" s="30">
        <f>VLOOKUP(Prioritization!H159,'Subdecision matrices'!$B$12:$E$19,4,TRUE)</f>
        <v>0</v>
      </c>
      <c r="J301" s="30">
        <f>VLOOKUP(Prioritization!H159,'Subdecision matrices'!$B$12:$F$19,5,TRUE)</f>
        <v>0</v>
      </c>
      <c r="K301" s="30">
        <f>VLOOKUP(Prioritization!H159,'Subdecision matrices'!$B$12:$G$19,6,TRUE)</f>
        <v>0</v>
      </c>
      <c r="L301" s="2">
        <f>_xlfn.IFERROR(INDEX('Subdecision matrices'!$C$23:$G$27,MATCH(Prioritization!I159,'Subdecision matrices'!$B$23:$B$27,0),MATCH('CalcEng 2'!$L$6,'Subdecision matrices'!$C$22:$G$22,0)),0)</f>
        <v>0</v>
      </c>
      <c r="M301" s="2">
        <f>_xlfn.IFERROR(INDEX('Subdecision matrices'!$C$23:$G$27,MATCH(Prioritization!I159,'Subdecision matrices'!$B$23:$B$27,0),MATCH('CalcEng 2'!$M$6,'Subdecision matrices'!$C$30:$G$30,0)),0)</f>
        <v>0</v>
      </c>
      <c r="N301" s="2">
        <f>_xlfn.IFERROR(INDEX('Subdecision matrices'!$C$23:$G$27,MATCH(Prioritization!I159,'Subdecision matrices'!$B$23:$B$27,0),MATCH('CalcEng 2'!$N$6,'Subdecision matrices'!$C$22:$G$22,0)),0)</f>
        <v>0</v>
      </c>
      <c r="O301" s="2">
        <f>_xlfn.IFERROR(INDEX('Subdecision matrices'!$C$23:$G$27,MATCH(Prioritization!I159,'Subdecision matrices'!$B$23:$B$27,0),MATCH('CalcEng 2'!$O$6,'Subdecision matrices'!$C$22:$G$22,0)),0)</f>
        <v>0</v>
      </c>
      <c r="P301" s="2">
        <f>_xlfn.IFERROR(INDEX('Subdecision matrices'!$C$23:$G$27,MATCH(Prioritization!I159,'Subdecision matrices'!$B$23:$B$27,0),MATCH('CalcEng 2'!$P$6,'Subdecision matrices'!$C$22:$G$22,0)),0)</f>
        <v>0</v>
      </c>
      <c r="Q301" s="2">
        <f>_xlfn.IFERROR(INDEX('Subdecision matrices'!$C$31:$G$33,MATCH(Prioritization!J159,'Subdecision matrices'!$B$31:$B$33,0),MATCH('CalcEng 2'!$Q$6,'Subdecision matrices'!$C$30:$G$30,0)),0)</f>
        <v>0</v>
      </c>
      <c r="R301" s="2">
        <f>_xlfn.IFERROR(INDEX('Subdecision matrices'!$C$31:$G$33,MATCH(Prioritization!J159,'Subdecision matrices'!$B$31:$B$33,0),MATCH('CalcEng 2'!$R$6,'Subdecision matrices'!$C$30:$G$30,0)),0)</f>
        <v>0</v>
      </c>
      <c r="S301" s="2">
        <f>_xlfn.IFERROR(INDEX('Subdecision matrices'!$C$31:$G$33,MATCH(Prioritization!J159,'Subdecision matrices'!$B$31:$B$33,0),MATCH('CalcEng 2'!$S$6,'Subdecision matrices'!$C$30:$G$30,0)),0)</f>
        <v>0</v>
      </c>
      <c r="T301" s="2">
        <f>_xlfn.IFERROR(INDEX('Subdecision matrices'!$C$31:$G$33,MATCH(Prioritization!J159,'Subdecision matrices'!$B$31:$B$33,0),MATCH('CalcEng 2'!$T$6,'Subdecision matrices'!$C$30:$G$30,0)),0)</f>
        <v>0</v>
      </c>
      <c r="U301" s="2">
        <f>_xlfn.IFERROR(INDEX('Subdecision matrices'!$C$31:$G$33,MATCH(Prioritization!J159,'Subdecision matrices'!$B$31:$B$33,0),MATCH('CalcEng 2'!$U$6,'Subdecision matrices'!$C$30:$G$30,0)),0)</f>
        <v>0</v>
      </c>
      <c r="V301" s="2">
        <f>_xlfn.IFERROR(VLOOKUP(Prioritization!K159,'Subdecision matrices'!$A$37:$C$41,3,TRUE),0)</f>
        <v>0</v>
      </c>
      <c r="W301" s="2">
        <f>_xlfn.IFERROR(VLOOKUP(Prioritization!K159,'Subdecision matrices'!$A$37:$D$41,4),0)</f>
        <v>0</v>
      </c>
      <c r="X301" s="2">
        <f>_xlfn.IFERROR(VLOOKUP(Prioritization!K159,'Subdecision matrices'!$A$37:$E$41,5),0)</f>
        <v>0</v>
      </c>
      <c r="Y301" s="2">
        <f>_xlfn.IFERROR(VLOOKUP(Prioritization!K159,'Subdecision matrices'!$A$37:$F$41,6),0)</f>
        <v>0</v>
      </c>
      <c r="Z301" s="2">
        <f>_xlfn.IFERROR(VLOOKUP(Prioritization!K159,'Subdecision matrices'!$A$37:$G$41,7),0)</f>
        <v>0</v>
      </c>
      <c r="AA301" s="2">
        <f>_xlfn.IFERROR(INDEX('Subdecision matrices'!$K$8:$O$11,MATCH(Prioritization!L159,'Subdecision matrices'!$J$8:$J$11,0),MATCH('CalcEng 2'!$AA$6,'Subdecision matrices'!$K$7:$O$7,0)),0)</f>
        <v>0</v>
      </c>
      <c r="AB301" s="2">
        <f>_xlfn.IFERROR(INDEX('Subdecision matrices'!$K$8:$O$11,MATCH(Prioritization!L159,'Subdecision matrices'!$J$8:$J$11,0),MATCH('CalcEng 2'!$AB$6,'Subdecision matrices'!$K$7:$O$7,0)),0)</f>
        <v>0</v>
      </c>
      <c r="AC301" s="2">
        <f>_xlfn.IFERROR(INDEX('Subdecision matrices'!$K$8:$O$11,MATCH(Prioritization!L159,'Subdecision matrices'!$J$8:$J$11,0),MATCH('CalcEng 2'!$AC$6,'Subdecision matrices'!$K$7:$O$7,0)),0)</f>
        <v>0</v>
      </c>
      <c r="AD301" s="2">
        <f>_xlfn.IFERROR(INDEX('Subdecision matrices'!$K$8:$O$11,MATCH(Prioritization!L159,'Subdecision matrices'!$J$8:$J$11,0),MATCH('CalcEng 2'!$AD$6,'Subdecision matrices'!$K$7:$O$7,0)),0)</f>
        <v>0</v>
      </c>
      <c r="AE301" s="2">
        <f>_xlfn.IFERROR(INDEX('Subdecision matrices'!$K$8:$O$11,MATCH(Prioritization!L159,'Subdecision matrices'!$J$8:$J$11,0),MATCH('CalcEng 2'!$AE$6,'Subdecision matrices'!$K$7:$O$7,0)),0)</f>
        <v>0</v>
      </c>
      <c r="AF301" s="2">
        <f>_xlfn.IFERROR(VLOOKUP(Prioritization!M159,'Subdecision matrices'!$I$15:$K$17,3,TRUE),0)</f>
        <v>0</v>
      </c>
      <c r="AG301" s="2">
        <f>_xlfn.IFERROR(VLOOKUP(Prioritization!M159,'Subdecision matrices'!$I$15:$L$17,4,TRUE),0)</f>
        <v>0</v>
      </c>
      <c r="AH301" s="2">
        <f>_xlfn.IFERROR(VLOOKUP(Prioritization!M159,'Subdecision matrices'!$I$15:$M$17,5,TRUE),0)</f>
        <v>0</v>
      </c>
      <c r="AI301" s="2">
        <f>_xlfn.IFERROR(VLOOKUP(Prioritization!M159,'Subdecision matrices'!$I$15:$N$17,6,TRUE),0)</f>
        <v>0</v>
      </c>
      <c r="AJ301" s="2">
        <f>_xlfn.IFERROR(VLOOKUP(Prioritization!M159,'Subdecision matrices'!$I$15:$O$17,7,TRUE),0)</f>
        <v>0</v>
      </c>
      <c r="AK301" s="2">
        <f>_xlfn.IFERROR(INDEX('Subdecision matrices'!$K$22:$O$24,MATCH(Prioritization!N159,'Subdecision matrices'!$J$22:$J$24,0),MATCH($AK$6,'Subdecision matrices'!$K$21:$O$21,0)),0)</f>
        <v>0</v>
      </c>
      <c r="AL301" s="2">
        <f>_xlfn.IFERROR(INDEX('Subdecision matrices'!$K$22:$O$24,MATCH(Prioritization!N159,'Subdecision matrices'!$J$22:$J$24,0),MATCH($AL$6,'Subdecision matrices'!$K$21:$O$21,0)),0)</f>
        <v>0</v>
      </c>
      <c r="AM301" s="2">
        <f>_xlfn.IFERROR(INDEX('Subdecision matrices'!$K$22:$O$24,MATCH(Prioritization!N159,'Subdecision matrices'!$J$22:$J$24,0),MATCH($AM$6,'Subdecision matrices'!$K$21:$O$21,0)),0)</f>
        <v>0</v>
      </c>
      <c r="AN301" s="2">
        <f>_xlfn.IFERROR(INDEX('Subdecision matrices'!$K$22:$O$24,MATCH(Prioritization!N159,'Subdecision matrices'!$J$22:$J$24,0),MATCH($AN$6,'Subdecision matrices'!$K$21:$O$21,0)),0)</f>
        <v>0</v>
      </c>
      <c r="AO301" s="2">
        <f>_xlfn.IFERROR(INDEX('Subdecision matrices'!$K$22:$O$24,MATCH(Prioritization!N159,'Subdecision matrices'!$J$22:$J$24,0),MATCH($AO$6,'Subdecision matrices'!$K$21:$O$21,0)),0)</f>
        <v>0</v>
      </c>
      <c r="AP301" s="2">
        <f>_xlfn.IFERROR(INDEX('Subdecision matrices'!$K$27:$O$30,MATCH(Prioritization!O159,'Subdecision matrices'!$J$27:$J$30,0),MATCH('CalcEng 2'!$AP$6,'Subdecision matrices'!$K$27:$O$27,0)),0)</f>
        <v>0</v>
      </c>
      <c r="AQ301" s="2">
        <f>_xlfn.IFERROR(INDEX('Subdecision matrices'!$K$27:$O$30,MATCH(Prioritization!O159,'Subdecision matrices'!$J$27:$J$30,0),MATCH('CalcEng 2'!$AQ$6,'Subdecision matrices'!$K$27:$O$27,0)),0)</f>
        <v>0</v>
      </c>
      <c r="AR301" s="2">
        <f>_xlfn.IFERROR(INDEX('Subdecision matrices'!$K$27:$O$30,MATCH(Prioritization!O159,'Subdecision matrices'!$J$27:$J$30,0),MATCH('CalcEng 2'!$AR$6,'Subdecision matrices'!$K$27:$O$27,0)),0)</f>
        <v>0</v>
      </c>
      <c r="AS301" s="2">
        <f>_xlfn.IFERROR(INDEX('Subdecision matrices'!$K$27:$O$30,MATCH(Prioritization!O159,'Subdecision matrices'!$J$27:$J$30,0),MATCH('CalcEng 2'!$AS$6,'Subdecision matrices'!$K$27:$O$27,0)),0)</f>
        <v>0</v>
      </c>
      <c r="AT301" s="2">
        <f>_xlfn.IFERROR(INDEX('Subdecision matrices'!$K$27:$O$30,MATCH(Prioritization!O159,'Subdecision matrices'!$J$27:$J$30,0),MATCH('CalcEng 2'!$AT$6,'Subdecision matrices'!$K$27:$O$27,0)),0)</f>
        <v>0</v>
      </c>
      <c r="AU301" s="2">
        <f>_xlfn.IFERROR(INDEX('Subdecision matrices'!$K$34:$O$36,MATCH(Prioritization!P159,'Subdecision matrices'!$J$34:$J$36,0),MATCH('CalcEng 2'!$AU$6,'Subdecision matrices'!$K$33:$O$33,0)),0)</f>
        <v>0</v>
      </c>
      <c r="AV301" s="2">
        <f>_xlfn.IFERROR(INDEX('Subdecision matrices'!$K$34:$O$36,MATCH(Prioritization!P159,'Subdecision matrices'!$J$34:$J$36,0),MATCH('CalcEng 2'!$AV$6,'Subdecision matrices'!$K$33:$O$33,0)),0)</f>
        <v>0</v>
      </c>
      <c r="AW301" s="2">
        <f>_xlfn.IFERROR(INDEX('Subdecision matrices'!$K$34:$O$36,MATCH(Prioritization!P159,'Subdecision matrices'!$J$34:$J$36,0),MATCH('CalcEng 2'!$AW$6,'Subdecision matrices'!$K$33:$O$33,0)),0)</f>
        <v>0</v>
      </c>
      <c r="AX301" s="2">
        <f>_xlfn.IFERROR(INDEX('Subdecision matrices'!$K$34:$O$36,MATCH(Prioritization!P159,'Subdecision matrices'!$J$34:$J$36,0),MATCH('CalcEng 2'!$AX$6,'Subdecision matrices'!$K$33:$O$33,0)),0)</f>
        <v>0</v>
      </c>
      <c r="AY301" s="2">
        <f>_xlfn.IFERROR(INDEX('Subdecision matrices'!$K$34:$O$36,MATCH(Prioritization!P159,'Subdecision matrices'!$J$34:$J$36,0),MATCH('CalcEng 2'!$AY$6,'Subdecision matrices'!$K$33:$O$33,0)),0)</f>
        <v>0</v>
      </c>
      <c r="AZ301" s="2"/>
      <c r="BA301" s="2"/>
      <c r="BB301" s="110">
        <f>((B301*B302)+(G301*G302)+(L301*L302)+(Q301*Q302)+(V301*V302)+(AA301*AA302)+(AF302*AF301)+(AK301*AK302)+(AP301*AP302)+(AU301*AU302))*10</f>
        <v>0</v>
      </c>
      <c r="BC301" s="110">
        <f aca="true" t="shared" si="762" ref="BC301">((C301*C302)+(H301*H302)+(M301*M302)+(R301*R302)+(W301*W302)+(AB301*AB302)+(AG302*AG301)+(AL301*AL302)+(AQ301*AQ302)+(AV301*AV302))*10</f>
        <v>0</v>
      </c>
      <c r="BD301" s="110">
        <f aca="true" t="shared" si="763" ref="BD301">((D301*D302)+(I301*I302)+(N301*N302)+(S301*S302)+(X301*X302)+(AC301*AC302)+(AH302*AH301)+(AM301*AM302)+(AR301*AR302)+(AW301*AW302))*10</f>
        <v>0</v>
      </c>
      <c r="BE301" s="110">
        <f aca="true" t="shared" si="764" ref="BE301">((E301*E302)+(J301*J302)+(O301*O302)+(T301*T302)+(Y301*Y302)+(AD301*AD302)+(AI302*AI301)+(AN301*AN302)+(AS301*AS302)+(AX301*AX302))*10</f>
        <v>0</v>
      </c>
      <c r="BF301" s="110">
        <f aca="true" t="shared" si="765" ref="BF301">((F301*F302)+(K301*K302)+(P301*P302)+(U301*U302)+(Z301*Z302)+(AE301*AE302)+(AJ302*AJ301)+(AO301*AO302)+(AT301*AT302)+(AY301*AY302))*10</f>
        <v>0</v>
      </c>
    </row>
    <row r="302" spans="1:58" ht="15.75" thickBot="1">
      <c r="A302" s="94"/>
      <c r="B302" s="5">
        <f>'Subdecision matrices'!$S$12</f>
        <v>0.1</v>
      </c>
      <c r="C302" s="5">
        <f>'Subdecision matrices'!$S$13</f>
        <v>0.1</v>
      </c>
      <c r="D302" s="5">
        <f>'Subdecision matrices'!$S$14</f>
        <v>0.1</v>
      </c>
      <c r="E302" s="5">
        <f>'Subdecision matrices'!$S$15</f>
        <v>0.1</v>
      </c>
      <c r="F302" s="5">
        <f>'Subdecision matrices'!$S$16</f>
        <v>0.1</v>
      </c>
      <c r="G302" s="5">
        <f>'Subdecision matrices'!$T$12</f>
        <v>0.1</v>
      </c>
      <c r="H302" s="5">
        <f>'Subdecision matrices'!$T$13</f>
        <v>0.1</v>
      </c>
      <c r="I302" s="5">
        <f>'Subdecision matrices'!$T$14</f>
        <v>0.1</v>
      </c>
      <c r="J302" s="5">
        <f>'Subdecision matrices'!$T$15</f>
        <v>0.1</v>
      </c>
      <c r="K302" s="5">
        <f>'Subdecision matrices'!$T$16</f>
        <v>0.1</v>
      </c>
      <c r="L302" s="5">
        <f>'Subdecision matrices'!$U$12</f>
        <v>0.05</v>
      </c>
      <c r="M302" s="5">
        <f>'Subdecision matrices'!$U$13</f>
        <v>0.05</v>
      </c>
      <c r="N302" s="5">
        <f>'Subdecision matrices'!$U$14</f>
        <v>0.05</v>
      </c>
      <c r="O302" s="5">
        <f>'Subdecision matrices'!$U$15</f>
        <v>0.05</v>
      </c>
      <c r="P302" s="5">
        <f>'Subdecision matrices'!$U$16</f>
        <v>0.05</v>
      </c>
      <c r="Q302" s="5">
        <f>'Subdecision matrices'!$V$12</f>
        <v>0.1</v>
      </c>
      <c r="R302" s="5">
        <f>'Subdecision matrices'!$V$13</f>
        <v>0.1</v>
      </c>
      <c r="S302" s="5">
        <f>'Subdecision matrices'!$V$14</f>
        <v>0.1</v>
      </c>
      <c r="T302" s="5">
        <f>'Subdecision matrices'!$V$15</f>
        <v>0.1</v>
      </c>
      <c r="U302" s="5">
        <f>'Subdecision matrices'!$V$16</f>
        <v>0.1</v>
      </c>
      <c r="V302" s="5">
        <f>'Subdecision matrices'!$W$12</f>
        <v>0.1</v>
      </c>
      <c r="W302" s="5">
        <f>'Subdecision matrices'!$W$13</f>
        <v>0.1</v>
      </c>
      <c r="X302" s="5">
        <f>'Subdecision matrices'!$W$14</f>
        <v>0.1</v>
      </c>
      <c r="Y302" s="5">
        <f>'Subdecision matrices'!$W$15</f>
        <v>0.1</v>
      </c>
      <c r="Z302" s="5">
        <f>'Subdecision matrices'!$W$16</f>
        <v>0.1</v>
      </c>
      <c r="AA302" s="5">
        <f>'Subdecision matrices'!$X$12</f>
        <v>0.05</v>
      </c>
      <c r="AB302" s="5">
        <f>'Subdecision matrices'!$X$13</f>
        <v>0.1</v>
      </c>
      <c r="AC302" s="5">
        <f>'Subdecision matrices'!$X$14</f>
        <v>0.1</v>
      </c>
      <c r="AD302" s="5">
        <f>'Subdecision matrices'!$X$15</f>
        <v>0.1</v>
      </c>
      <c r="AE302" s="5">
        <f>'Subdecision matrices'!$X$16</f>
        <v>0.1</v>
      </c>
      <c r="AF302" s="5">
        <f>'Subdecision matrices'!$Y$12</f>
        <v>0.1</v>
      </c>
      <c r="AG302" s="5">
        <f>'Subdecision matrices'!$Y$13</f>
        <v>0.1</v>
      </c>
      <c r="AH302" s="5">
        <f>'Subdecision matrices'!$Y$14</f>
        <v>0.1</v>
      </c>
      <c r="AI302" s="5">
        <f>'Subdecision matrices'!$Y$15</f>
        <v>0.05</v>
      </c>
      <c r="AJ302" s="5">
        <f>'Subdecision matrices'!$Y$16</f>
        <v>0.05</v>
      </c>
      <c r="AK302" s="5">
        <f>'Subdecision matrices'!$Z$12</f>
        <v>0.15</v>
      </c>
      <c r="AL302" s="5">
        <f>'Subdecision matrices'!$Z$13</f>
        <v>0.15</v>
      </c>
      <c r="AM302" s="5">
        <f>'Subdecision matrices'!$Z$14</f>
        <v>0.15</v>
      </c>
      <c r="AN302" s="5">
        <f>'Subdecision matrices'!$Z$15</f>
        <v>0.15</v>
      </c>
      <c r="AO302" s="5">
        <f>'Subdecision matrices'!$Z$16</f>
        <v>0.15</v>
      </c>
      <c r="AP302" s="5">
        <f>'Subdecision matrices'!$AA$12</f>
        <v>0.1</v>
      </c>
      <c r="AQ302" s="5">
        <f>'Subdecision matrices'!$AA$13</f>
        <v>0.1</v>
      </c>
      <c r="AR302" s="5">
        <f>'Subdecision matrices'!$AA$14</f>
        <v>0.1</v>
      </c>
      <c r="AS302" s="5">
        <f>'Subdecision matrices'!$AA$15</f>
        <v>0.1</v>
      </c>
      <c r="AT302" s="5">
        <f>'Subdecision matrices'!$AA$16</f>
        <v>0.15</v>
      </c>
      <c r="AU302" s="5">
        <f>'Subdecision matrices'!$AB$12</f>
        <v>0.15</v>
      </c>
      <c r="AV302" s="5">
        <f>'Subdecision matrices'!$AB$13</f>
        <v>0.1</v>
      </c>
      <c r="AW302" s="5">
        <f>'Subdecision matrices'!$AB$14</f>
        <v>0.1</v>
      </c>
      <c r="AX302" s="5">
        <f>'Subdecision matrices'!$AB$15</f>
        <v>0.15</v>
      </c>
      <c r="AY302" s="5">
        <f>'Subdecision matrices'!$AB$16</f>
        <v>0.1</v>
      </c>
      <c r="AZ302" s="3">
        <f aca="true" t="shared" si="766" ref="AZ302">SUM(L302:AY302)</f>
        <v>4</v>
      </c>
      <c r="BA302" s="3"/>
      <c r="BB302" s="114"/>
      <c r="BC302" s="114"/>
      <c r="BD302" s="114"/>
      <c r="BE302" s="114"/>
      <c r="BF302" s="114"/>
    </row>
    <row r="303" spans="1:58" ht="15">
      <c r="A303" s="94">
        <v>149</v>
      </c>
      <c r="B303" s="30">
        <f>_xlfn.IFERROR(VLOOKUP(Prioritization!G160,'Subdecision matrices'!$B$7:$C$8,2,TRUE),0)</f>
        <v>0</v>
      </c>
      <c r="C303" s="30">
        <f>_xlfn.IFERROR(VLOOKUP(Prioritization!G160,'Subdecision matrices'!$B$7:$D$8,3,TRUE),0)</f>
        <v>0</v>
      </c>
      <c r="D303" s="30">
        <f>_xlfn.IFERROR(VLOOKUP(Prioritization!G160,'Subdecision matrices'!$B$7:$E$8,4,TRUE),0)</f>
        <v>0</v>
      </c>
      <c r="E303" s="30">
        <f>_xlfn.IFERROR(VLOOKUP(Prioritization!G160,'Subdecision matrices'!$B$7:$F$8,5,TRUE),0)</f>
        <v>0</v>
      </c>
      <c r="F303" s="30">
        <f>_xlfn.IFERROR(VLOOKUP(Prioritization!G160,'Subdecision matrices'!$B$7:$G$8,6,TRUE),0)</f>
        <v>0</v>
      </c>
      <c r="G303" s="30">
        <f>VLOOKUP(Prioritization!H160,'Subdecision matrices'!$B$12:$C$19,2,TRUE)</f>
        <v>0</v>
      </c>
      <c r="H303" s="30">
        <f>VLOOKUP(Prioritization!H160,'Subdecision matrices'!$B$12:$D$19,3,TRUE)</f>
        <v>0</v>
      </c>
      <c r="I303" s="30">
        <f>VLOOKUP(Prioritization!H160,'Subdecision matrices'!$B$12:$E$19,4,TRUE)</f>
        <v>0</v>
      </c>
      <c r="J303" s="30">
        <f>VLOOKUP(Prioritization!H160,'Subdecision matrices'!$B$12:$F$19,5,TRUE)</f>
        <v>0</v>
      </c>
      <c r="K303" s="30">
        <f>VLOOKUP(Prioritization!H160,'Subdecision matrices'!$B$12:$G$19,6,TRUE)</f>
        <v>0</v>
      </c>
      <c r="L303" s="2">
        <f>_xlfn.IFERROR(INDEX('Subdecision matrices'!$C$23:$G$27,MATCH(Prioritization!I160,'Subdecision matrices'!$B$23:$B$27,0),MATCH('CalcEng 2'!$L$6,'Subdecision matrices'!$C$22:$G$22,0)),0)</f>
        <v>0</v>
      </c>
      <c r="M303" s="2">
        <f>_xlfn.IFERROR(INDEX('Subdecision matrices'!$C$23:$G$27,MATCH(Prioritization!I160,'Subdecision matrices'!$B$23:$B$27,0),MATCH('CalcEng 2'!$M$6,'Subdecision matrices'!$C$30:$G$30,0)),0)</f>
        <v>0</v>
      </c>
      <c r="N303" s="2">
        <f>_xlfn.IFERROR(INDEX('Subdecision matrices'!$C$23:$G$27,MATCH(Prioritization!I160,'Subdecision matrices'!$B$23:$B$27,0),MATCH('CalcEng 2'!$N$6,'Subdecision matrices'!$C$22:$G$22,0)),0)</f>
        <v>0</v>
      </c>
      <c r="O303" s="2">
        <f>_xlfn.IFERROR(INDEX('Subdecision matrices'!$C$23:$G$27,MATCH(Prioritization!I160,'Subdecision matrices'!$B$23:$B$27,0),MATCH('CalcEng 2'!$O$6,'Subdecision matrices'!$C$22:$G$22,0)),0)</f>
        <v>0</v>
      </c>
      <c r="P303" s="2">
        <f>_xlfn.IFERROR(INDEX('Subdecision matrices'!$C$23:$G$27,MATCH(Prioritization!I160,'Subdecision matrices'!$B$23:$B$27,0),MATCH('CalcEng 2'!$P$6,'Subdecision matrices'!$C$22:$G$22,0)),0)</f>
        <v>0</v>
      </c>
      <c r="Q303" s="2">
        <f>_xlfn.IFERROR(INDEX('Subdecision matrices'!$C$31:$G$33,MATCH(Prioritization!J160,'Subdecision matrices'!$B$31:$B$33,0),MATCH('CalcEng 2'!$Q$6,'Subdecision matrices'!$C$30:$G$30,0)),0)</f>
        <v>0</v>
      </c>
      <c r="R303" s="2">
        <f>_xlfn.IFERROR(INDEX('Subdecision matrices'!$C$31:$G$33,MATCH(Prioritization!J160,'Subdecision matrices'!$B$31:$B$33,0),MATCH('CalcEng 2'!$R$6,'Subdecision matrices'!$C$30:$G$30,0)),0)</f>
        <v>0</v>
      </c>
      <c r="S303" s="2">
        <f>_xlfn.IFERROR(INDEX('Subdecision matrices'!$C$31:$G$33,MATCH(Prioritization!J160,'Subdecision matrices'!$B$31:$B$33,0),MATCH('CalcEng 2'!$S$6,'Subdecision matrices'!$C$30:$G$30,0)),0)</f>
        <v>0</v>
      </c>
      <c r="T303" s="2">
        <f>_xlfn.IFERROR(INDEX('Subdecision matrices'!$C$31:$G$33,MATCH(Prioritization!J160,'Subdecision matrices'!$B$31:$B$33,0),MATCH('CalcEng 2'!$T$6,'Subdecision matrices'!$C$30:$G$30,0)),0)</f>
        <v>0</v>
      </c>
      <c r="U303" s="2">
        <f>_xlfn.IFERROR(INDEX('Subdecision matrices'!$C$31:$G$33,MATCH(Prioritization!J160,'Subdecision matrices'!$B$31:$B$33,0),MATCH('CalcEng 2'!$U$6,'Subdecision matrices'!$C$30:$G$30,0)),0)</f>
        <v>0</v>
      </c>
      <c r="V303" s="2">
        <f>_xlfn.IFERROR(VLOOKUP(Prioritization!K160,'Subdecision matrices'!$A$37:$C$41,3,TRUE),0)</f>
        <v>0</v>
      </c>
      <c r="W303" s="2">
        <f>_xlfn.IFERROR(VLOOKUP(Prioritization!K160,'Subdecision matrices'!$A$37:$D$41,4),0)</f>
        <v>0</v>
      </c>
      <c r="X303" s="2">
        <f>_xlfn.IFERROR(VLOOKUP(Prioritization!K160,'Subdecision matrices'!$A$37:$E$41,5),0)</f>
        <v>0</v>
      </c>
      <c r="Y303" s="2">
        <f>_xlfn.IFERROR(VLOOKUP(Prioritization!K160,'Subdecision matrices'!$A$37:$F$41,6),0)</f>
        <v>0</v>
      </c>
      <c r="Z303" s="2">
        <f>_xlfn.IFERROR(VLOOKUP(Prioritization!K160,'Subdecision matrices'!$A$37:$G$41,7),0)</f>
        <v>0</v>
      </c>
      <c r="AA303" s="2">
        <f>_xlfn.IFERROR(INDEX('Subdecision matrices'!$K$8:$O$11,MATCH(Prioritization!L160,'Subdecision matrices'!$J$8:$J$11,0),MATCH('CalcEng 2'!$AA$6,'Subdecision matrices'!$K$7:$O$7,0)),0)</f>
        <v>0</v>
      </c>
      <c r="AB303" s="2">
        <f>_xlfn.IFERROR(INDEX('Subdecision matrices'!$K$8:$O$11,MATCH(Prioritization!L160,'Subdecision matrices'!$J$8:$J$11,0),MATCH('CalcEng 2'!$AB$6,'Subdecision matrices'!$K$7:$O$7,0)),0)</f>
        <v>0</v>
      </c>
      <c r="AC303" s="2">
        <f>_xlfn.IFERROR(INDEX('Subdecision matrices'!$K$8:$O$11,MATCH(Prioritization!L160,'Subdecision matrices'!$J$8:$J$11,0),MATCH('CalcEng 2'!$AC$6,'Subdecision matrices'!$K$7:$O$7,0)),0)</f>
        <v>0</v>
      </c>
      <c r="AD303" s="2">
        <f>_xlfn.IFERROR(INDEX('Subdecision matrices'!$K$8:$O$11,MATCH(Prioritization!L160,'Subdecision matrices'!$J$8:$J$11,0),MATCH('CalcEng 2'!$AD$6,'Subdecision matrices'!$K$7:$O$7,0)),0)</f>
        <v>0</v>
      </c>
      <c r="AE303" s="2">
        <f>_xlfn.IFERROR(INDEX('Subdecision matrices'!$K$8:$O$11,MATCH(Prioritization!L160,'Subdecision matrices'!$J$8:$J$11,0),MATCH('CalcEng 2'!$AE$6,'Subdecision matrices'!$K$7:$O$7,0)),0)</f>
        <v>0</v>
      </c>
      <c r="AF303" s="2">
        <f>_xlfn.IFERROR(VLOOKUP(Prioritization!M160,'Subdecision matrices'!$I$15:$K$17,3,TRUE),0)</f>
        <v>0</v>
      </c>
      <c r="AG303" s="2">
        <f>_xlfn.IFERROR(VLOOKUP(Prioritization!M160,'Subdecision matrices'!$I$15:$L$17,4,TRUE),0)</f>
        <v>0</v>
      </c>
      <c r="AH303" s="2">
        <f>_xlfn.IFERROR(VLOOKUP(Prioritization!M160,'Subdecision matrices'!$I$15:$M$17,5,TRUE),0)</f>
        <v>0</v>
      </c>
      <c r="AI303" s="2">
        <f>_xlfn.IFERROR(VLOOKUP(Prioritization!M160,'Subdecision matrices'!$I$15:$N$17,6,TRUE),0)</f>
        <v>0</v>
      </c>
      <c r="AJ303" s="2">
        <f>_xlfn.IFERROR(VLOOKUP(Prioritization!M160,'Subdecision matrices'!$I$15:$O$17,7,TRUE),0)</f>
        <v>0</v>
      </c>
      <c r="AK303" s="2">
        <f>_xlfn.IFERROR(INDEX('Subdecision matrices'!$K$22:$O$24,MATCH(Prioritization!N160,'Subdecision matrices'!$J$22:$J$24,0),MATCH($AK$6,'Subdecision matrices'!$K$21:$O$21,0)),0)</f>
        <v>0</v>
      </c>
      <c r="AL303" s="2">
        <f>_xlfn.IFERROR(INDEX('Subdecision matrices'!$K$22:$O$24,MATCH(Prioritization!N160,'Subdecision matrices'!$J$22:$J$24,0),MATCH($AL$6,'Subdecision matrices'!$K$21:$O$21,0)),0)</f>
        <v>0</v>
      </c>
      <c r="AM303" s="2">
        <f>_xlfn.IFERROR(INDEX('Subdecision matrices'!$K$22:$O$24,MATCH(Prioritization!N160,'Subdecision matrices'!$J$22:$J$24,0),MATCH($AM$6,'Subdecision matrices'!$K$21:$O$21,0)),0)</f>
        <v>0</v>
      </c>
      <c r="AN303" s="2">
        <f>_xlfn.IFERROR(INDEX('Subdecision matrices'!$K$22:$O$24,MATCH(Prioritization!N160,'Subdecision matrices'!$J$22:$J$24,0),MATCH($AN$6,'Subdecision matrices'!$K$21:$O$21,0)),0)</f>
        <v>0</v>
      </c>
      <c r="AO303" s="2">
        <f>_xlfn.IFERROR(INDEX('Subdecision matrices'!$K$22:$O$24,MATCH(Prioritization!N160,'Subdecision matrices'!$J$22:$J$24,0),MATCH($AO$6,'Subdecision matrices'!$K$21:$O$21,0)),0)</f>
        <v>0</v>
      </c>
      <c r="AP303" s="2">
        <f>_xlfn.IFERROR(INDEX('Subdecision matrices'!$K$27:$O$30,MATCH(Prioritization!O160,'Subdecision matrices'!$J$27:$J$30,0),MATCH('CalcEng 2'!$AP$6,'Subdecision matrices'!$K$27:$O$27,0)),0)</f>
        <v>0</v>
      </c>
      <c r="AQ303" s="2">
        <f>_xlfn.IFERROR(INDEX('Subdecision matrices'!$K$27:$O$30,MATCH(Prioritization!O160,'Subdecision matrices'!$J$27:$J$30,0),MATCH('CalcEng 2'!$AQ$6,'Subdecision matrices'!$K$27:$O$27,0)),0)</f>
        <v>0</v>
      </c>
      <c r="AR303" s="2">
        <f>_xlfn.IFERROR(INDEX('Subdecision matrices'!$K$27:$O$30,MATCH(Prioritization!O160,'Subdecision matrices'!$J$27:$J$30,0),MATCH('CalcEng 2'!$AR$6,'Subdecision matrices'!$K$27:$O$27,0)),0)</f>
        <v>0</v>
      </c>
      <c r="AS303" s="2">
        <f>_xlfn.IFERROR(INDEX('Subdecision matrices'!$K$27:$O$30,MATCH(Prioritization!O160,'Subdecision matrices'!$J$27:$J$30,0),MATCH('CalcEng 2'!$AS$6,'Subdecision matrices'!$K$27:$O$27,0)),0)</f>
        <v>0</v>
      </c>
      <c r="AT303" s="2">
        <f>_xlfn.IFERROR(INDEX('Subdecision matrices'!$K$27:$O$30,MATCH(Prioritization!O160,'Subdecision matrices'!$J$27:$J$30,0),MATCH('CalcEng 2'!$AT$6,'Subdecision matrices'!$K$27:$O$27,0)),0)</f>
        <v>0</v>
      </c>
      <c r="AU303" s="2">
        <f>_xlfn.IFERROR(INDEX('Subdecision matrices'!$K$34:$O$36,MATCH(Prioritization!P160,'Subdecision matrices'!$J$34:$J$36,0),MATCH('CalcEng 2'!$AU$6,'Subdecision matrices'!$K$33:$O$33,0)),0)</f>
        <v>0</v>
      </c>
      <c r="AV303" s="2">
        <f>_xlfn.IFERROR(INDEX('Subdecision matrices'!$K$34:$O$36,MATCH(Prioritization!P160,'Subdecision matrices'!$J$34:$J$36,0),MATCH('CalcEng 2'!$AV$6,'Subdecision matrices'!$K$33:$O$33,0)),0)</f>
        <v>0</v>
      </c>
      <c r="AW303" s="2">
        <f>_xlfn.IFERROR(INDEX('Subdecision matrices'!$K$34:$O$36,MATCH(Prioritization!P160,'Subdecision matrices'!$J$34:$J$36,0),MATCH('CalcEng 2'!$AW$6,'Subdecision matrices'!$K$33:$O$33,0)),0)</f>
        <v>0</v>
      </c>
      <c r="AX303" s="2">
        <f>_xlfn.IFERROR(INDEX('Subdecision matrices'!$K$34:$O$36,MATCH(Prioritization!P160,'Subdecision matrices'!$J$34:$J$36,0),MATCH('CalcEng 2'!$AX$6,'Subdecision matrices'!$K$33:$O$33,0)),0)</f>
        <v>0</v>
      </c>
      <c r="AY303" s="2">
        <f>_xlfn.IFERROR(INDEX('Subdecision matrices'!$K$34:$O$36,MATCH(Prioritization!P160,'Subdecision matrices'!$J$34:$J$36,0),MATCH('CalcEng 2'!$AY$6,'Subdecision matrices'!$K$33:$O$33,0)),0)</f>
        <v>0</v>
      </c>
      <c r="AZ303" s="2"/>
      <c r="BA303" s="2"/>
      <c r="BB303" s="110">
        <f>((B303*B304)+(G303*G304)+(L303*L304)+(Q303*Q304)+(V303*V304)+(AA303*AA304)+(AF304*AF303)+(AK303*AK304)+(AP303*AP304)+(AU303*AU304))*10</f>
        <v>0</v>
      </c>
      <c r="BC303" s="110">
        <f aca="true" t="shared" si="767" ref="BC303">((C303*C304)+(H303*H304)+(M303*M304)+(R303*R304)+(W303*W304)+(AB303*AB304)+(AG304*AG303)+(AL303*AL304)+(AQ303*AQ304)+(AV303*AV304))*10</f>
        <v>0</v>
      </c>
      <c r="BD303" s="110">
        <f aca="true" t="shared" si="768" ref="BD303">((D303*D304)+(I303*I304)+(N303*N304)+(S303*S304)+(X303*X304)+(AC303*AC304)+(AH304*AH303)+(AM303*AM304)+(AR303*AR304)+(AW303*AW304))*10</f>
        <v>0</v>
      </c>
      <c r="BE303" s="110">
        <f aca="true" t="shared" si="769" ref="BE303">((E303*E304)+(J303*J304)+(O303*O304)+(T303*T304)+(Y303*Y304)+(AD303*AD304)+(AI304*AI303)+(AN303*AN304)+(AS303*AS304)+(AX303*AX304))*10</f>
        <v>0</v>
      </c>
      <c r="BF303" s="110">
        <f aca="true" t="shared" si="770" ref="BF303">((F303*F304)+(K303*K304)+(P303*P304)+(U303*U304)+(Z303*Z304)+(AE303*AE304)+(AJ304*AJ303)+(AO303*AO304)+(AT303*AT304)+(AY303*AY304))*10</f>
        <v>0</v>
      </c>
    </row>
    <row r="304" spans="1:58" ht="15.75" thickBot="1">
      <c r="A304" s="94"/>
      <c r="B304" s="5">
        <f>'Subdecision matrices'!$S$12</f>
        <v>0.1</v>
      </c>
      <c r="C304" s="5">
        <f>'Subdecision matrices'!$S$13</f>
        <v>0.1</v>
      </c>
      <c r="D304" s="5">
        <f>'Subdecision matrices'!$S$14</f>
        <v>0.1</v>
      </c>
      <c r="E304" s="5">
        <f>'Subdecision matrices'!$S$15</f>
        <v>0.1</v>
      </c>
      <c r="F304" s="5">
        <f>'Subdecision matrices'!$S$16</f>
        <v>0.1</v>
      </c>
      <c r="G304" s="5">
        <f>'Subdecision matrices'!$T$12</f>
        <v>0.1</v>
      </c>
      <c r="H304" s="5">
        <f>'Subdecision matrices'!$T$13</f>
        <v>0.1</v>
      </c>
      <c r="I304" s="5">
        <f>'Subdecision matrices'!$T$14</f>
        <v>0.1</v>
      </c>
      <c r="J304" s="5">
        <f>'Subdecision matrices'!$T$15</f>
        <v>0.1</v>
      </c>
      <c r="K304" s="5">
        <f>'Subdecision matrices'!$T$16</f>
        <v>0.1</v>
      </c>
      <c r="L304" s="5">
        <f>'Subdecision matrices'!$U$12</f>
        <v>0.05</v>
      </c>
      <c r="M304" s="5">
        <f>'Subdecision matrices'!$U$13</f>
        <v>0.05</v>
      </c>
      <c r="N304" s="5">
        <f>'Subdecision matrices'!$U$14</f>
        <v>0.05</v>
      </c>
      <c r="O304" s="5">
        <f>'Subdecision matrices'!$U$15</f>
        <v>0.05</v>
      </c>
      <c r="P304" s="5">
        <f>'Subdecision matrices'!$U$16</f>
        <v>0.05</v>
      </c>
      <c r="Q304" s="5">
        <f>'Subdecision matrices'!$V$12</f>
        <v>0.1</v>
      </c>
      <c r="R304" s="5">
        <f>'Subdecision matrices'!$V$13</f>
        <v>0.1</v>
      </c>
      <c r="S304" s="5">
        <f>'Subdecision matrices'!$V$14</f>
        <v>0.1</v>
      </c>
      <c r="T304" s="5">
        <f>'Subdecision matrices'!$V$15</f>
        <v>0.1</v>
      </c>
      <c r="U304" s="5">
        <f>'Subdecision matrices'!$V$16</f>
        <v>0.1</v>
      </c>
      <c r="V304" s="5">
        <f>'Subdecision matrices'!$W$12</f>
        <v>0.1</v>
      </c>
      <c r="W304" s="5">
        <f>'Subdecision matrices'!$W$13</f>
        <v>0.1</v>
      </c>
      <c r="X304" s="5">
        <f>'Subdecision matrices'!$W$14</f>
        <v>0.1</v>
      </c>
      <c r="Y304" s="5">
        <f>'Subdecision matrices'!$W$15</f>
        <v>0.1</v>
      </c>
      <c r="Z304" s="5">
        <f>'Subdecision matrices'!$W$16</f>
        <v>0.1</v>
      </c>
      <c r="AA304" s="5">
        <f>'Subdecision matrices'!$X$12</f>
        <v>0.05</v>
      </c>
      <c r="AB304" s="5">
        <f>'Subdecision matrices'!$X$13</f>
        <v>0.1</v>
      </c>
      <c r="AC304" s="5">
        <f>'Subdecision matrices'!$X$14</f>
        <v>0.1</v>
      </c>
      <c r="AD304" s="5">
        <f>'Subdecision matrices'!$X$15</f>
        <v>0.1</v>
      </c>
      <c r="AE304" s="5">
        <f>'Subdecision matrices'!$X$16</f>
        <v>0.1</v>
      </c>
      <c r="AF304" s="5">
        <f>'Subdecision matrices'!$Y$12</f>
        <v>0.1</v>
      </c>
      <c r="AG304" s="5">
        <f>'Subdecision matrices'!$Y$13</f>
        <v>0.1</v>
      </c>
      <c r="AH304" s="5">
        <f>'Subdecision matrices'!$Y$14</f>
        <v>0.1</v>
      </c>
      <c r="AI304" s="5">
        <f>'Subdecision matrices'!$Y$15</f>
        <v>0.05</v>
      </c>
      <c r="AJ304" s="5">
        <f>'Subdecision matrices'!$Y$16</f>
        <v>0.05</v>
      </c>
      <c r="AK304" s="5">
        <f>'Subdecision matrices'!$Z$12</f>
        <v>0.15</v>
      </c>
      <c r="AL304" s="5">
        <f>'Subdecision matrices'!$Z$13</f>
        <v>0.15</v>
      </c>
      <c r="AM304" s="5">
        <f>'Subdecision matrices'!$Z$14</f>
        <v>0.15</v>
      </c>
      <c r="AN304" s="5">
        <f>'Subdecision matrices'!$Z$15</f>
        <v>0.15</v>
      </c>
      <c r="AO304" s="5">
        <f>'Subdecision matrices'!$Z$16</f>
        <v>0.15</v>
      </c>
      <c r="AP304" s="5">
        <f>'Subdecision matrices'!$AA$12</f>
        <v>0.1</v>
      </c>
      <c r="AQ304" s="5">
        <f>'Subdecision matrices'!$AA$13</f>
        <v>0.1</v>
      </c>
      <c r="AR304" s="5">
        <f>'Subdecision matrices'!$AA$14</f>
        <v>0.1</v>
      </c>
      <c r="AS304" s="5">
        <f>'Subdecision matrices'!$AA$15</f>
        <v>0.1</v>
      </c>
      <c r="AT304" s="5">
        <f>'Subdecision matrices'!$AA$16</f>
        <v>0.15</v>
      </c>
      <c r="AU304" s="5">
        <f>'Subdecision matrices'!$AB$12</f>
        <v>0.15</v>
      </c>
      <c r="AV304" s="5">
        <f>'Subdecision matrices'!$AB$13</f>
        <v>0.1</v>
      </c>
      <c r="AW304" s="5">
        <f>'Subdecision matrices'!$AB$14</f>
        <v>0.1</v>
      </c>
      <c r="AX304" s="5">
        <f>'Subdecision matrices'!$AB$15</f>
        <v>0.15</v>
      </c>
      <c r="AY304" s="5">
        <f>'Subdecision matrices'!$AB$16</f>
        <v>0.1</v>
      </c>
      <c r="AZ304" s="3">
        <f aca="true" t="shared" si="771" ref="AZ304">SUM(L304:AY304)</f>
        <v>4</v>
      </c>
      <c r="BA304" s="3"/>
      <c r="BB304" s="114"/>
      <c r="BC304" s="114"/>
      <c r="BD304" s="114"/>
      <c r="BE304" s="114"/>
      <c r="BF304" s="114"/>
    </row>
    <row r="305" spans="1:58" ht="15">
      <c r="A305" s="94">
        <v>150</v>
      </c>
      <c r="B305" s="30">
        <f>_xlfn.IFERROR(VLOOKUP(Prioritization!G161,'Subdecision matrices'!$B$7:$C$8,2,TRUE),0)</f>
        <v>0</v>
      </c>
      <c r="C305" s="30">
        <f>_xlfn.IFERROR(VLOOKUP(Prioritization!G161,'Subdecision matrices'!$B$7:$D$8,3,TRUE),0)</f>
        <v>0</v>
      </c>
      <c r="D305" s="30">
        <f>_xlfn.IFERROR(VLOOKUP(Prioritization!G161,'Subdecision matrices'!$B$7:$E$8,4,TRUE),0)</f>
        <v>0</v>
      </c>
      <c r="E305" s="30">
        <f>_xlfn.IFERROR(VLOOKUP(Prioritization!G161,'Subdecision matrices'!$B$7:$F$8,5,TRUE),0)</f>
        <v>0</v>
      </c>
      <c r="F305" s="30">
        <f>_xlfn.IFERROR(VLOOKUP(Prioritization!G161,'Subdecision matrices'!$B$7:$G$8,6,TRUE),0)</f>
        <v>0</v>
      </c>
      <c r="G305" s="30">
        <f>VLOOKUP(Prioritization!H161,'Subdecision matrices'!$B$12:$C$19,2,TRUE)</f>
        <v>0</v>
      </c>
      <c r="H305" s="30">
        <f>VLOOKUP(Prioritization!H161,'Subdecision matrices'!$B$12:$D$19,3,TRUE)</f>
        <v>0</v>
      </c>
      <c r="I305" s="30">
        <f>VLOOKUP(Prioritization!H161,'Subdecision matrices'!$B$12:$E$19,4,TRUE)</f>
        <v>0</v>
      </c>
      <c r="J305" s="30">
        <f>VLOOKUP(Prioritization!H161,'Subdecision matrices'!$B$12:$F$19,5,TRUE)</f>
        <v>0</v>
      </c>
      <c r="K305" s="30">
        <f>VLOOKUP(Prioritization!H161,'Subdecision matrices'!$B$12:$G$19,6,TRUE)</f>
        <v>0</v>
      </c>
      <c r="L305" s="2">
        <f>_xlfn.IFERROR(INDEX('Subdecision matrices'!$C$23:$G$27,MATCH(Prioritization!I161,'Subdecision matrices'!$B$23:$B$27,0),MATCH('CalcEng 2'!$L$6,'Subdecision matrices'!$C$22:$G$22,0)),0)</f>
        <v>0</v>
      </c>
      <c r="M305" s="2">
        <f>_xlfn.IFERROR(INDEX('Subdecision matrices'!$C$23:$G$27,MATCH(Prioritization!I161,'Subdecision matrices'!$B$23:$B$27,0),MATCH('CalcEng 2'!$M$6,'Subdecision matrices'!$C$30:$G$30,0)),0)</f>
        <v>0</v>
      </c>
      <c r="N305" s="2">
        <f>_xlfn.IFERROR(INDEX('Subdecision matrices'!$C$23:$G$27,MATCH(Prioritization!I161,'Subdecision matrices'!$B$23:$B$27,0),MATCH('CalcEng 2'!$N$6,'Subdecision matrices'!$C$22:$G$22,0)),0)</f>
        <v>0</v>
      </c>
      <c r="O305" s="2">
        <f>_xlfn.IFERROR(INDEX('Subdecision matrices'!$C$23:$G$27,MATCH(Prioritization!I161,'Subdecision matrices'!$B$23:$B$27,0),MATCH('CalcEng 2'!$O$6,'Subdecision matrices'!$C$22:$G$22,0)),0)</f>
        <v>0</v>
      </c>
      <c r="P305" s="2">
        <f>_xlfn.IFERROR(INDEX('Subdecision matrices'!$C$23:$G$27,MATCH(Prioritization!I161,'Subdecision matrices'!$B$23:$B$27,0),MATCH('CalcEng 2'!$P$6,'Subdecision matrices'!$C$22:$G$22,0)),0)</f>
        <v>0</v>
      </c>
      <c r="Q305" s="2">
        <f>_xlfn.IFERROR(INDEX('Subdecision matrices'!$C$31:$G$33,MATCH(Prioritization!J161,'Subdecision matrices'!$B$31:$B$33,0),MATCH('CalcEng 2'!$Q$6,'Subdecision matrices'!$C$30:$G$30,0)),0)</f>
        <v>0</v>
      </c>
      <c r="R305" s="2">
        <f>_xlfn.IFERROR(INDEX('Subdecision matrices'!$C$31:$G$33,MATCH(Prioritization!J161,'Subdecision matrices'!$B$31:$B$33,0),MATCH('CalcEng 2'!$R$6,'Subdecision matrices'!$C$30:$G$30,0)),0)</f>
        <v>0</v>
      </c>
      <c r="S305" s="2">
        <f>_xlfn.IFERROR(INDEX('Subdecision matrices'!$C$31:$G$33,MATCH(Prioritization!J161,'Subdecision matrices'!$B$31:$B$33,0),MATCH('CalcEng 2'!$S$6,'Subdecision matrices'!$C$30:$G$30,0)),0)</f>
        <v>0</v>
      </c>
      <c r="T305" s="2">
        <f>_xlfn.IFERROR(INDEX('Subdecision matrices'!$C$31:$G$33,MATCH(Prioritization!J161,'Subdecision matrices'!$B$31:$B$33,0),MATCH('CalcEng 2'!$T$6,'Subdecision matrices'!$C$30:$G$30,0)),0)</f>
        <v>0</v>
      </c>
      <c r="U305" s="2">
        <f>_xlfn.IFERROR(INDEX('Subdecision matrices'!$C$31:$G$33,MATCH(Prioritization!J161,'Subdecision matrices'!$B$31:$B$33,0),MATCH('CalcEng 2'!$U$6,'Subdecision matrices'!$C$30:$G$30,0)),0)</f>
        <v>0</v>
      </c>
      <c r="V305" s="2">
        <f>_xlfn.IFERROR(VLOOKUP(Prioritization!K161,'Subdecision matrices'!$A$37:$C$41,3,TRUE),0)</f>
        <v>0</v>
      </c>
      <c r="W305" s="2">
        <f>_xlfn.IFERROR(VLOOKUP(Prioritization!K161,'Subdecision matrices'!$A$37:$D$41,4),0)</f>
        <v>0</v>
      </c>
      <c r="X305" s="2">
        <f>_xlfn.IFERROR(VLOOKUP(Prioritization!K161,'Subdecision matrices'!$A$37:$E$41,5),0)</f>
        <v>0</v>
      </c>
      <c r="Y305" s="2">
        <f>_xlfn.IFERROR(VLOOKUP(Prioritization!K161,'Subdecision matrices'!$A$37:$F$41,6),0)</f>
        <v>0</v>
      </c>
      <c r="Z305" s="2">
        <f>_xlfn.IFERROR(VLOOKUP(Prioritization!K161,'Subdecision matrices'!$A$37:$G$41,7),0)</f>
        <v>0</v>
      </c>
      <c r="AA305" s="2">
        <f>_xlfn.IFERROR(INDEX('Subdecision matrices'!$K$8:$O$11,MATCH(Prioritization!L161,'Subdecision matrices'!$J$8:$J$11,0),MATCH('CalcEng 2'!$AA$6,'Subdecision matrices'!$K$7:$O$7,0)),0)</f>
        <v>0</v>
      </c>
      <c r="AB305" s="2">
        <f>_xlfn.IFERROR(INDEX('Subdecision matrices'!$K$8:$O$11,MATCH(Prioritization!L161,'Subdecision matrices'!$J$8:$J$11,0),MATCH('CalcEng 2'!$AB$6,'Subdecision matrices'!$K$7:$O$7,0)),0)</f>
        <v>0</v>
      </c>
      <c r="AC305" s="2">
        <f>_xlfn.IFERROR(INDEX('Subdecision matrices'!$K$8:$O$11,MATCH(Prioritization!L161,'Subdecision matrices'!$J$8:$J$11,0),MATCH('CalcEng 2'!$AC$6,'Subdecision matrices'!$K$7:$O$7,0)),0)</f>
        <v>0</v>
      </c>
      <c r="AD305" s="2">
        <f>_xlfn.IFERROR(INDEX('Subdecision matrices'!$K$8:$O$11,MATCH(Prioritization!L161,'Subdecision matrices'!$J$8:$J$11,0),MATCH('CalcEng 2'!$AD$6,'Subdecision matrices'!$K$7:$O$7,0)),0)</f>
        <v>0</v>
      </c>
      <c r="AE305" s="2">
        <f>_xlfn.IFERROR(INDEX('Subdecision matrices'!$K$8:$O$11,MATCH(Prioritization!L161,'Subdecision matrices'!$J$8:$J$11,0),MATCH('CalcEng 2'!$AE$6,'Subdecision matrices'!$K$7:$O$7,0)),0)</f>
        <v>0</v>
      </c>
      <c r="AF305" s="2">
        <f>_xlfn.IFERROR(VLOOKUP(Prioritization!M161,'Subdecision matrices'!$I$15:$K$17,3,TRUE),0)</f>
        <v>0</v>
      </c>
      <c r="AG305" s="2">
        <f>_xlfn.IFERROR(VLOOKUP(Prioritization!M161,'Subdecision matrices'!$I$15:$L$17,4,TRUE),0)</f>
        <v>0</v>
      </c>
      <c r="AH305" s="2">
        <f>_xlfn.IFERROR(VLOOKUP(Prioritization!M161,'Subdecision matrices'!$I$15:$M$17,5,TRUE),0)</f>
        <v>0</v>
      </c>
      <c r="AI305" s="2">
        <f>_xlfn.IFERROR(VLOOKUP(Prioritization!M161,'Subdecision matrices'!$I$15:$N$17,6,TRUE),0)</f>
        <v>0</v>
      </c>
      <c r="AJ305" s="2">
        <f>_xlfn.IFERROR(VLOOKUP(Prioritization!M161,'Subdecision matrices'!$I$15:$O$17,7,TRUE),0)</f>
        <v>0</v>
      </c>
      <c r="AK305" s="2">
        <f>_xlfn.IFERROR(INDEX('Subdecision matrices'!$K$22:$O$24,MATCH(Prioritization!N161,'Subdecision matrices'!$J$22:$J$24,0),MATCH($AK$6,'Subdecision matrices'!$K$21:$O$21,0)),0)</f>
        <v>0</v>
      </c>
      <c r="AL305" s="2">
        <f>_xlfn.IFERROR(INDEX('Subdecision matrices'!$K$22:$O$24,MATCH(Prioritization!N161,'Subdecision matrices'!$J$22:$J$24,0),MATCH($AL$6,'Subdecision matrices'!$K$21:$O$21,0)),0)</f>
        <v>0</v>
      </c>
      <c r="AM305" s="2">
        <f>_xlfn.IFERROR(INDEX('Subdecision matrices'!$K$22:$O$24,MATCH(Prioritization!N161,'Subdecision matrices'!$J$22:$J$24,0),MATCH($AM$6,'Subdecision matrices'!$K$21:$O$21,0)),0)</f>
        <v>0</v>
      </c>
      <c r="AN305" s="2">
        <f>_xlfn.IFERROR(INDEX('Subdecision matrices'!$K$22:$O$24,MATCH(Prioritization!N161,'Subdecision matrices'!$J$22:$J$24,0),MATCH($AN$6,'Subdecision matrices'!$K$21:$O$21,0)),0)</f>
        <v>0</v>
      </c>
      <c r="AO305" s="2">
        <f>_xlfn.IFERROR(INDEX('Subdecision matrices'!$K$22:$O$24,MATCH(Prioritization!N161,'Subdecision matrices'!$J$22:$J$24,0),MATCH($AO$6,'Subdecision matrices'!$K$21:$O$21,0)),0)</f>
        <v>0</v>
      </c>
      <c r="AP305" s="2">
        <f>_xlfn.IFERROR(INDEX('Subdecision matrices'!$K$27:$O$30,MATCH(Prioritization!O161,'Subdecision matrices'!$J$27:$J$30,0),MATCH('CalcEng 2'!$AP$6,'Subdecision matrices'!$K$27:$O$27,0)),0)</f>
        <v>0</v>
      </c>
      <c r="AQ305" s="2">
        <f>_xlfn.IFERROR(INDEX('Subdecision matrices'!$K$27:$O$30,MATCH(Prioritization!O161,'Subdecision matrices'!$J$27:$J$30,0),MATCH('CalcEng 2'!$AQ$6,'Subdecision matrices'!$K$27:$O$27,0)),0)</f>
        <v>0</v>
      </c>
      <c r="AR305" s="2">
        <f>_xlfn.IFERROR(INDEX('Subdecision matrices'!$K$27:$O$30,MATCH(Prioritization!O161,'Subdecision matrices'!$J$27:$J$30,0),MATCH('CalcEng 2'!$AR$6,'Subdecision matrices'!$K$27:$O$27,0)),0)</f>
        <v>0</v>
      </c>
      <c r="AS305" s="2">
        <f>_xlfn.IFERROR(INDEX('Subdecision matrices'!$K$27:$O$30,MATCH(Prioritization!O161,'Subdecision matrices'!$J$27:$J$30,0),MATCH('CalcEng 2'!$AS$6,'Subdecision matrices'!$K$27:$O$27,0)),0)</f>
        <v>0</v>
      </c>
      <c r="AT305" s="2">
        <f>_xlfn.IFERROR(INDEX('Subdecision matrices'!$K$27:$O$30,MATCH(Prioritization!O161,'Subdecision matrices'!$J$27:$J$30,0),MATCH('CalcEng 2'!$AT$6,'Subdecision matrices'!$K$27:$O$27,0)),0)</f>
        <v>0</v>
      </c>
      <c r="AU305" s="2">
        <f>_xlfn.IFERROR(INDEX('Subdecision matrices'!$K$34:$O$36,MATCH(Prioritization!P161,'Subdecision matrices'!$J$34:$J$36,0),MATCH('CalcEng 2'!$AU$6,'Subdecision matrices'!$K$33:$O$33,0)),0)</f>
        <v>0</v>
      </c>
      <c r="AV305" s="2">
        <f>_xlfn.IFERROR(INDEX('Subdecision matrices'!$K$34:$O$36,MATCH(Prioritization!P161,'Subdecision matrices'!$J$34:$J$36,0),MATCH('CalcEng 2'!$AV$6,'Subdecision matrices'!$K$33:$O$33,0)),0)</f>
        <v>0</v>
      </c>
      <c r="AW305" s="2">
        <f>_xlfn.IFERROR(INDEX('Subdecision matrices'!$K$34:$O$36,MATCH(Prioritization!P161,'Subdecision matrices'!$J$34:$J$36,0),MATCH('CalcEng 2'!$AW$6,'Subdecision matrices'!$K$33:$O$33,0)),0)</f>
        <v>0</v>
      </c>
      <c r="AX305" s="2">
        <f>_xlfn.IFERROR(INDEX('Subdecision matrices'!$K$34:$O$36,MATCH(Prioritization!P161,'Subdecision matrices'!$J$34:$J$36,0),MATCH('CalcEng 2'!$AX$6,'Subdecision matrices'!$K$33:$O$33,0)),0)</f>
        <v>0</v>
      </c>
      <c r="AY305" s="2">
        <f>_xlfn.IFERROR(INDEX('Subdecision matrices'!$K$34:$O$36,MATCH(Prioritization!P161,'Subdecision matrices'!$J$34:$J$36,0),MATCH('CalcEng 2'!$AY$6,'Subdecision matrices'!$K$33:$O$33,0)),0)</f>
        <v>0</v>
      </c>
      <c r="AZ305" s="2"/>
      <c r="BA305" s="2"/>
      <c r="BB305" s="110">
        <f>((B305*B306)+(G305*G306)+(L305*L306)+(Q305*Q306)+(V305*V306)+(AA305*AA306)+(AF306*AF305)+(AK305*AK306)+(AP305*AP306)+(AU305*AU306))*10</f>
        <v>0</v>
      </c>
      <c r="BC305" s="110">
        <f aca="true" t="shared" si="772" ref="BC305">((C305*C306)+(H305*H306)+(M305*M306)+(R305*R306)+(W305*W306)+(AB305*AB306)+(AG306*AG305)+(AL305*AL306)+(AQ305*AQ306)+(AV305*AV306))*10</f>
        <v>0</v>
      </c>
      <c r="BD305" s="110">
        <f aca="true" t="shared" si="773" ref="BD305">((D305*D306)+(I305*I306)+(N305*N306)+(S305*S306)+(X305*X306)+(AC305*AC306)+(AH306*AH305)+(AM305*AM306)+(AR305*AR306)+(AW305*AW306))*10</f>
        <v>0</v>
      </c>
      <c r="BE305" s="110">
        <f aca="true" t="shared" si="774" ref="BE305">((E305*E306)+(J305*J306)+(O305*O306)+(T305*T306)+(Y305*Y306)+(AD305*AD306)+(AI306*AI305)+(AN305*AN306)+(AS305*AS306)+(AX305*AX306))*10</f>
        <v>0</v>
      </c>
      <c r="BF305" s="110">
        <f aca="true" t="shared" si="775" ref="BF305">((F305*F306)+(K305*K306)+(P305*P306)+(U305*U306)+(Z305*Z306)+(AE305*AE306)+(AJ306*AJ305)+(AO305*AO306)+(AT305*AT306)+(AY305*AY306))*10</f>
        <v>0</v>
      </c>
    </row>
    <row r="306" spans="1:58" ht="15.75" thickBot="1">
      <c r="A306" s="94"/>
      <c r="B306" s="5">
        <f>'Subdecision matrices'!$S$12</f>
        <v>0.1</v>
      </c>
      <c r="C306" s="5">
        <f>'Subdecision matrices'!$S$13</f>
        <v>0.1</v>
      </c>
      <c r="D306" s="5">
        <f>'Subdecision matrices'!$S$14</f>
        <v>0.1</v>
      </c>
      <c r="E306" s="5">
        <f>'Subdecision matrices'!$S$15</f>
        <v>0.1</v>
      </c>
      <c r="F306" s="5">
        <f>'Subdecision matrices'!$S$16</f>
        <v>0.1</v>
      </c>
      <c r="G306" s="5">
        <f>'Subdecision matrices'!$T$12</f>
        <v>0.1</v>
      </c>
      <c r="H306" s="5">
        <f>'Subdecision matrices'!$T$13</f>
        <v>0.1</v>
      </c>
      <c r="I306" s="5">
        <f>'Subdecision matrices'!$T$14</f>
        <v>0.1</v>
      </c>
      <c r="J306" s="5">
        <f>'Subdecision matrices'!$T$15</f>
        <v>0.1</v>
      </c>
      <c r="K306" s="5">
        <f>'Subdecision matrices'!$T$16</f>
        <v>0.1</v>
      </c>
      <c r="L306" s="5">
        <f>'Subdecision matrices'!$U$12</f>
        <v>0.05</v>
      </c>
      <c r="M306" s="5">
        <f>'Subdecision matrices'!$U$13</f>
        <v>0.05</v>
      </c>
      <c r="N306" s="5">
        <f>'Subdecision matrices'!$U$14</f>
        <v>0.05</v>
      </c>
      <c r="O306" s="5">
        <f>'Subdecision matrices'!$U$15</f>
        <v>0.05</v>
      </c>
      <c r="P306" s="5">
        <f>'Subdecision matrices'!$U$16</f>
        <v>0.05</v>
      </c>
      <c r="Q306" s="5">
        <f>'Subdecision matrices'!$V$12</f>
        <v>0.1</v>
      </c>
      <c r="R306" s="5">
        <f>'Subdecision matrices'!$V$13</f>
        <v>0.1</v>
      </c>
      <c r="S306" s="5">
        <f>'Subdecision matrices'!$V$14</f>
        <v>0.1</v>
      </c>
      <c r="T306" s="5">
        <f>'Subdecision matrices'!$V$15</f>
        <v>0.1</v>
      </c>
      <c r="U306" s="5">
        <f>'Subdecision matrices'!$V$16</f>
        <v>0.1</v>
      </c>
      <c r="V306" s="5">
        <f>'Subdecision matrices'!$W$12</f>
        <v>0.1</v>
      </c>
      <c r="W306" s="5">
        <f>'Subdecision matrices'!$W$13</f>
        <v>0.1</v>
      </c>
      <c r="X306" s="5">
        <f>'Subdecision matrices'!$W$14</f>
        <v>0.1</v>
      </c>
      <c r="Y306" s="5">
        <f>'Subdecision matrices'!$W$15</f>
        <v>0.1</v>
      </c>
      <c r="Z306" s="5">
        <f>'Subdecision matrices'!$W$16</f>
        <v>0.1</v>
      </c>
      <c r="AA306" s="5">
        <f>'Subdecision matrices'!$X$12</f>
        <v>0.05</v>
      </c>
      <c r="AB306" s="5">
        <f>'Subdecision matrices'!$X$13</f>
        <v>0.1</v>
      </c>
      <c r="AC306" s="5">
        <f>'Subdecision matrices'!$X$14</f>
        <v>0.1</v>
      </c>
      <c r="AD306" s="5">
        <f>'Subdecision matrices'!$X$15</f>
        <v>0.1</v>
      </c>
      <c r="AE306" s="5">
        <f>'Subdecision matrices'!$X$16</f>
        <v>0.1</v>
      </c>
      <c r="AF306" s="5">
        <f>'Subdecision matrices'!$Y$12</f>
        <v>0.1</v>
      </c>
      <c r="AG306" s="5">
        <f>'Subdecision matrices'!$Y$13</f>
        <v>0.1</v>
      </c>
      <c r="AH306" s="5">
        <f>'Subdecision matrices'!$Y$14</f>
        <v>0.1</v>
      </c>
      <c r="AI306" s="5">
        <f>'Subdecision matrices'!$Y$15</f>
        <v>0.05</v>
      </c>
      <c r="AJ306" s="5">
        <f>'Subdecision matrices'!$Y$16</f>
        <v>0.05</v>
      </c>
      <c r="AK306" s="5">
        <f>'Subdecision matrices'!$Z$12</f>
        <v>0.15</v>
      </c>
      <c r="AL306" s="5">
        <f>'Subdecision matrices'!$Z$13</f>
        <v>0.15</v>
      </c>
      <c r="AM306" s="5">
        <f>'Subdecision matrices'!$Z$14</f>
        <v>0.15</v>
      </c>
      <c r="AN306" s="5">
        <f>'Subdecision matrices'!$Z$15</f>
        <v>0.15</v>
      </c>
      <c r="AO306" s="5">
        <f>'Subdecision matrices'!$Z$16</f>
        <v>0.15</v>
      </c>
      <c r="AP306" s="5">
        <f>'Subdecision matrices'!$AA$12</f>
        <v>0.1</v>
      </c>
      <c r="AQ306" s="5">
        <f>'Subdecision matrices'!$AA$13</f>
        <v>0.1</v>
      </c>
      <c r="AR306" s="5">
        <f>'Subdecision matrices'!$AA$14</f>
        <v>0.1</v>
      </c>
      <c r="AS306" s="5">
        <f>'Subdecision matrices'!$AA$15</f>
        <v>0.1</v>
      </c>
      <c r="AT306" s="5">
        <f>'Subdecision matrices'!$AA$16</f>
        <v>0.15</v>
      </c>
      <c r="AU306" s="5">
        <f>'Subdecision matrices'!$AB$12</f>
        <v>0.15</v>
      </c>
      <c r="AV306" s="5">
        <f>'Subdecision matrices'!$AB$13</f>
        <v>0.1</v>
      </c>
      <c r="AW306" s="5">
        <f>'Subdecision matrices'!$AB$14</f>
        <v>0.1</v>
      </c>
      <c r="AX306" s="5">
        <f>'Subdecision matrices'!$AB$15</f>
        <v>0.15</v>
      </c>
      <c r="AY306" s="5">
        <f>'Subdecision matrices'!$AB$16</f>
        <v>0.1</v>
      </c>
      <c r="AZ306" s="3">
        <f aca="true" t="shared" si="776" ref="AZ306">SUM(L306:AY306)</f>
        <v>4</v>
      </c>
      <c r="BA306" s="3"/>
      <c r="BB306" s="114"/>
      <c r="BC306" s="114"/>
      <c r="BD306" s="114"/>
      <c r="BE306" s="114"/>
      <c r="BF306" s="114"/>
    </row>
    <row r="307" spans="1:58" ht="15">
      <c r="A307" s="94">
        <v>151</v>
      </c>
      <c r="B307" s="30">
        <f>_xlfn.IFERROR(VLOOKUP(Prioritization!G162,'Subdecision matrices'!$B$7:$C$8,2,TRUE),0)</f>
        <v>0</v>
      </c>
      <c r="C307" s="30">
        <f>_xlfn.IFERROR(VLOOKUP(Prioritization!G162,'Subdecision matrices'!$B$7:$D$8,3,TRUE),0)</f>
        <v>0</v>
      </c>
      <c r="D307" s="30">
        <f>_xlfn.IFERROR(VLOOKUP(Prioritization!G162,'Subdecision matrices'!$B$7:$E$8,4,TRUE),0)</f>
        <v>0</v>
      </c>
      <c r="E307" s="30">
        <f>_xlfn.IFERROR(VLOOKUP(Prioritization!G162,'Subdecision matrices'!$B$7:$F$8,5,TRUE),0)</f>
        <v>0</v>
      </c>
      <c r="F307" s="30">
        <f>_xlfn.IFERROR(VLOOKUP(Prioritization!G162,'Subdecision matrices'!$B$7:$G$8,6,TRUE),0)</f>
        <v>0</v>
      </c>
      <c r="G307" s="30">
        <f>VLOOKUP(Prioritization!H162,'Subdecision matrices'!$B$12:$C$19,2,TRUE)</f>
        <v>0</v>
      </c>
      <c r="H307" s="30">
        <f>VLOOKUP(Prioritization!H162,'Subdecision matrices'!$B$12:$D$19,3,TRUE)</f>
        <v>0</v>
      </c>
      <c r="I307" s="30">
        <f>VLOOKUP(Prioritization!H162,'Subdecision matrices'!$B$12:$E$19,4,TRUE)</f>
        <v>0</v>
      </c>
      <c r="J307" s="30">
        <f>VLOOKUP(Prioritization!H162,'Subdecision matrices'!$B$12:$F$19,5,TRUE)</f>
        <v>0</v>
      </c>
      <c r="K307" s="30">
        <f>VLOOKUP(Prioritization!H162,'Subdecision matrices'!$B$12:$G$19,6,TRUE)</f>
        <v>0</v>
      </c>
      <c r="L307" s="2">
        <f>_xlfn.IFERROR(INDEX('Subdecision matrices'!$C$23:$G$27,MATCH(Prioritization!I162,'Subdecision matrices'!$B$23:$B$27,0),MATCH('CalcEng 2'!$L$6,'Subdecision matrices'!$C$22:$G$22,0)),0)</f>
        <v>0</v>
      </c>
      <c r="M307" s="2">
        <f>_xlfn.IFERROR(INDEX('Subdecision matrices'!$C$23:$G$27,MATCH(Prioritization!I162,'Subdecision matrices'!$B$23:$B$27,0),MATCH('CalcEng 2'!$M$6,'Subdecision matrices'!$C$30:$G$30,0)),0)</f>
        <v>0</v>
      </c>
      <c r="N307" s="2">
        <f>_xlfn.IFERROR(INDEX('Subdecision matrices'!$C$23:$G$27,MATCH(Prioritization!I162,'Subdecision matrices'!$B$23:$B$27,0),MATCH('CalcEng 2'!$N$6,'Subdecision matrices'!$C$22:$G$22,0)),0)</f>
        <v>0</v>
      </c>
      <c r="O307" s="2">
        <f>_xlfn.IFERROR(INDEX('Subdecision matrices'!$C$23:$G$27,MATCH(Prioritization!I162,'Subdecision matrices'!$B$23:$B$27,0),MATCH('CalcEng 2'!$O$6,'Subdecision matrices'!$C$22:$G$22,0)),0)</f>
        <v>0</v>
      </c>
      <c r="P307" s="2">
        <f>_xlfn.IFERROR(INDEX('Subdecision matrices'!$C$23:$G$27,MATCH(Prioritization!I162,'Subdecision matrices'!$B$23:$B$27,0),MATCH('CalcEng 2'!$P$6,'Subdecision matrices'!$C$22:$G$22,0)),0)</f>
        <v>0</v>
      </c>
      <c r="Q307" s="2">
        <f>_xlfn.IFERROR(INDEX('Subdecision matrices'!$C$31:$G$33,MATCH(Prioritization!J162,'Subdecision matrices'!$B$31:$B$33,0),MATCH('CalcEng 2'!$Q$6,'Subdecision matrices'!$C$30:$G$30,0)),0)</f>
        <v>0</v>
      </c>
      <c r="R307" s="2">
        <f>_xlfn.IFERROR(INDEX('Subdecision matrices'!$C$31:$G$33,MATCH(Prioritization!J162,'Subdecision matrices'!$B$31:$B$33,0),MATCH('CalcEng 2'!$R$6,'Subdecision matrices'!$C$30:$G$30,0)),0)</f>
        <v>0</v>
      </c>
      <c r="S307" s="2">
        <f>_xlfn.IFERROR(INDEX('Subdecision matrices'!$C$31:$G$33,MATCH(Prioritization!J162,'Subdecision matrices'!$B$31:$B$33,0),MATCH('CalcEng 2'!$S$6,'Subdecision matrices'!$C$30:$G$30,0)),0)</f>
        <v>0</v>
      </c>
      <c r="T307" s="2">
        <f>_xlfn.IFERROR(INDEX('Subdecision matrices'!$C$31:$G$33,MATCH(Prioritization!J162,'Subdecision matrices'!$B$31:$B$33,0),MATCH('CalcEng 2'!$T$6,'Subdecision matrices'!$C$30:$G$30,0)),0)</f>
        <v>0</v>
      </c>
      <c r="U307" s="2">
        <f>_xlfn.IFERROR(INDEX('Subdecision matrices'!$C$31:$G$33,MATCH(Prioritization!J162,'Subdecision matrices'!$B$31:$B$33,0),MATCH('CalcEng 2'!$U$6,'Subdecision matrices'!$C$30:$G$30,0)),0)</f>
        <v>0</v>
      </c>
      <c r="V307" s="2">
        <f>_xlfn.IFERROR(VLOOKUP(Prioritization!K162,'Subdecision matrices'!$A$37:$C$41,3,TRUE),0)</f>
        <v>0</v>
      </c>
      <c r="W307" s="2">
        <f>_xlfn.IFERROR(VLOOKUP(Prioritization!K162,'Subdecision matrices'!$A$37:$D$41,4),0)</f>
        <v>0</v>
      </c>
      <c r="X307" s="2">
        <f>_xlfn.IFERROR(VLOOKUP(Prioritization!K162,'Subdecision matrices'!$A$37:$E$41,5),0)</f>
        <v>0</v>
      </c>
      <c r="Y307" s="2">
        <f>_xlfn.IFERROR(VLOOKUP(Prioritization!K162,'Subdecision matrices'!$A$37:$F$41,6),0)</f>
        <v>0</v>
      </c>
      <c r="Z307" s="2">
        <f>_xlfn.IFERROR(VLOOKUP(Prioritization!K162,'Subdecision matrices'!$A$37:$G$41,7),0)</f>
        <v>0</v>
      </c>
      <c r="AA307" s="2">
        <f>_xlfn.IFERROR(INDEX('Subdecision matrices'!$K$8:$O$11,MATCH(Prioritization!L162,'Subdecision matrices'!$J$8:$J$11,0),MATCH('CalcEng 2'!$AA$6,'Subdecision matrices'!$K$7:$O$7,0)),0)</f>
        <v>0</v>
      </c>
      <c r="AB307" s="2">
        <f>_xlfn.IFERROR(INDEX('Subdecision matrices'!$K$8:$O$11,MATCH(Prioritization!L162,'Subdecision matrices'!$J$8:$J$11,0),MATCH('CalcEng 2'!$AB$6,'Subdecision matrices'!$K$7:$O$7,0)),0)</f>
        <v>0</v>
      </c>
      <c r="AC307" s="2">
        <f>_xlfn.IFERROR(INDEX('Subdecision matrices'!$K$8:$O$11,MATCH(Prioritization!L162,'Subdecision matrices'!$J$8:$J$11,0),MATCH('CalcEng 2'!$AC$6,'Subdecision matrices'!$K$7:$O$7,0)),0)</f>
        <v>0</v>
      </c>
      <c r="AD307" s="2">
        <f>_xlfn.IFERROR(INDEX('Subdecision matrices'!$K$8:$O$11,MATCH(Prioritization!L162,'Subdecision matrices'!$J$8:$J$11,0),MATCH('CalcEng 2'!$AD$6,'Subdecision matrices'!$K$7:$O$7,0)),0)</f>
        <v>0</v>
      </c>
      <c r="AE307" s="2">
        <f>_xlfn.IFERROR(INDEX('Subdecision matrices'!$K$8:$O$11,MATCH(Prioritization!L162,'Subdecision matrices'!$J$8:$J$11,0),MATCH('CalcEng 2'!$AE$6,'Subdecision matrices'!$K$7:$O$7,0)),0)</f>
        <v>0</v>
      </c>
      <c r="AF307" s="2">
        <f>_xlfn.IFERROR(VLOOKUP(Prioritization!M162,'Subdecision matrices'!$I$15:$K$17,3,TRUE),0)</f>
        <v>0</v>
      </c>
      <c r="AG307" s="2">
        <f>_xlfn.IFERROR(VLOOKUP(Prioritization!M162,'Subdecision matrices'!$I$15:$L$17,4,TRUE),0)</f>
        <v>0</v>
      </c>
      <c r="AH307" s="2">
        <f>_xlfn.IFERROR(VLOOKUP(Prioritization!M162,'Subdecision matrices'!$I$15:$M$17,5,TRUE),0)</f>
        <v>0</v>
      </c>
      <c r="AI307" s="2">
        <f>_xlfn.IFERROR(VLOOKUP(Prioritization!M162,'Subdecision matrices'!$I$15:$N$17,6,TRUE),0)</f>
        <v>0</v>
      </c>
      <c r="AJ307" s="2">
        <f>_xlfn.IFERROR(VLOOKUP(Prioritization!M162,'Subdecision matrices'!$I$15:$O$17,7,TRUE),0)</f>
        <v>0</v>
      </c>
      <c r="AK307" s="2">
        <f>_xlfn.IFERROR(INDEX('Subdecision matrices'!$K$22:$O$24,MATCH(Prioritization!N162,'Subdecision matrices'!$J$22:$J$24,0),MATCH($AK$6,'Subdecision matrices'!$K$21:$O$21,0)),0)</f>
        <v>0</v>
      </c>
      <c r="AL307" s="2">
        <f>_xlfn.IFERROR(INDEX('Subdecision matrices'!$K$22:$O$24,MATCH(Prioritization!N162,'Subdecision matrices'!$J$22:$J$24,0),MATCH($AL$6,'Subdecision matrices'!$K$21:$O$21,0)),0)</f>
        <v>0</v>
      </c>
      <c r="AM307" s="2">
        <f>_xlfn.IFERROR(INDEX('Subdecision matrices'!$K$22:$O$24,MATCH(Prioritization!N162,'Subdecision matrices'!$J$22:$J$24,0),MATCH($AM$6,'Subdecision matrices'!$K$21:$O$21,0)),0)</f>
        <v>0</v>
      </c>
      <c r="AN307" s="2">
        <f>_xlfn.IFERROR(INDEX('Subdecision matrices'!$K$22:$O$24,MATCH(Prioritization!N162,'Subdecision matrices'!$J$22:$J$24,0),MATCH($AN$6,'Subdecision matrices'!$K$21:$O$21,0)),0)</f>
        <v>0</v>
      </c>
      <c r="AO307" s="2">
        <f>_xlfn.IFERROR(INDEX('Subdecision matrices'!$K$22:$O$24,MATCH(Prioritization!N162,'Subdecision matrices'!$J$22:$J$24,0),MATCH($AO$6,'Subdecision matrices'!$K$21:$O$21,0)),0)</f>
        <v>0</v>
      </c>
      <c r="AP307" s="2">
        <f>_xlfn.IFERROR(INDEX('Subdecision matrices'!$K$27:$O$30,MATCH(Prioritization!O162,'Subdecision matrices'!$J$27:$J$30,0),MATCH('CalcEng 2'!$AP$6,'Subdecision matrices'!$K$27:$O$27,0)),0)</f>
        <v>0</v>
      </c>
      <c r="AQ307" s="2">
        <f>_xlfn.IFERROR(INDEX('Subdecision matrices'!$K$27:$O$30,MATCH(Prioritization!O162,'Subdecision matrices'!$J$27:$J$30,0),MATCH('CalcEng 2'!$AQ$6,'Subdecision matrices'!$K$27:$O$27,0)),0)</f>
        <v>0</v>
      </c>
      <c r="AR307" s="2">
        <f>_xlfn.IFERROR(INDEX('Subdecision matrices'!$K$27:$O$30,MATCH(Prioritization!O162,'Subdecision matrices'!$J$27:$J$30,0),MATCH('CalcEng 2'!$AR$6,'Subdecision matrices'!$K$27:$O$27,0)),0)</f>
        <v>0</v>
      </c>
      <c r="AS307" s="2">
        <f>_xlfn.IFERROR(INDEX('Subdecision matrices'!$K$27:$O$30,MATCH(Prioritization!O162,'Subdecision matrices'!$J$27:$J$30,0),MATCH('CalcEng 2'!$AS$6,'Subdecision matrices'!$K$27:$O$27,0)),0)</f>
        <v>0</v>
      </c>
      <c r="AT307" s="2">
        <f>_xlfn.IFERROR(INDEX('Subdecision matrices'!$K$27:$O$30,MATCH(Prioritization!O162,'Subdecision matrices'!$J$27:$J$30,0),MATCH('CalcEng 2'!$AT$6,'Subdecision matrices'!$K$27:$O$27,0)),0)</f>
        <v>0</v>
      </c>
      <c r="AU307" s="2">
        <f>_xlfn.IFERROR(INDEX('Subdecision matrices'!$K$34:$O$36,MATCH(Prioritization!P162,'Subdecision matrices'!$J$34:$J$36,0),MATCH('CalcEng 2'!$AU$6,'Subdecision matrices'!$K$33:$O$33,0)),0)</f>
        <v>0</v>
      </c>
      <c r="AV307" s="2">
        <f>_xlfn.IFERROR(INDEX('Subdecision matrices'!$K$34:$O$36,MATCH(Prioritization!P162,'Subdecision matrices'!$J$34:$J$36,0),MATCH('CalcEng 2'!$AV$6,'Subdecision matrices'!$K$33:$O$33,0)),0)</f>
        <v>0</v>
      </c>
      <c r="AW307" s="2">
        <f>_xlfn.IFERROR(INDEX('Subdecision matrices'!$K$34:$O$36,MATCH(Prioritization!P162,'Subdecision matrices'!$J$34:$J$36,0),MATCH('CalcEng 2'!$AW$6,'Subdecision matrices'!$K$33:$O$33,0)),0)</f>
        <v>0</v>
      </c>
      <c r="AX307" s="2">
        <f>_xlfn.IFERROR(INDEX('Subdecision matrices'!$K$34:$O$36,MATCH(Prioritization!P162,'Subdecision matrices'!$J$34:$J$36,0),MATCH('CalcEng 2'!$AX$6,'Subdecision matrices'!$K$33:$O$33,0)),0)</f>
        <v>0</v>
      </c>
      <c r="AY307" s="2">
        <f>_xlfn.IFERROR(INDEX('Subdecision matrices'!$K$34:$O$36,MATCH(Prioritization!P162,'Subdecision matrices'!$J$34:$J$36,0),MATCH('CalcEng 2'!$AY$6,'Subdecision matrices'!$K$33:$O$33,0)),0)</f>
        <v>0</v>
      </c>
      <c r="AZ307" s="2"/>
      <c r="BA307" s="2"/>
      <c r="BB307" s="110">
        <f>((B307*B308)+(G307*G308)+(L307*L308)+(Q307*Q308)+(V307*V308)+(AA307*AA308)+(AF308*AF307)+(AK307*AK308)+(AP307*AP308)+(AU307*AU308))*10</f>
        <v>0</v>
      </c>
      <c r="BC307" s="110">
        <f aca="true" t="shared" si="777" ref="BC307">((C307*C308)+(H307*H308)+(M307*M308)+(R307*R308)+(W307*W308)+(AB307*AB308)+(AG308*AG307)+(AL307*AL308)+(AQ307*AQ308)+(AV307*AV308))*10</f>
        <v>0</v>
      </c>
      <c r="BD307" s="110">
        <f aca="true" t="shared" si="778" ref="BD307">((D307*D308)+(I307*I308)+(N307*N308)+(S307*S308)+(X307*X308)+(AC307*AC308)+(AH308*AH307)+(AM307*AM308)+(AR307*AR308)+(AW307*AW308))*10</f>
        <v>0</v>
      </c>
      <c r="BE307" s="110">
        <f aca="true" t="shared" si="779" ref="BE307">((E307*E308)+(J307*J308)+(O307*O308)+(T307*T308)+(Y307*Y308)+(AD307*AD308)+(AI308*AI307)+(AN307*AN308)+(AS307*AS308)+(AX307*AX308))*10</f>
        <v>0</v>
      </c>
      <c r="BF307" s="110">
        <f aca="true" t="shared" si="780" ref="BF307">((F307*F308)+(K307*K308)+(P307*P308)+(U307*U308)+(Z307*Z308)+(AE307*AE308)+(AJ308*AJ307)+(AO307*AO308)+(AT307*AT308)+(AY307*AY308))*10</f>
        <v>0</v>
      </c>
    </row>
    <row r="308" spans="1:58" ht="15.75" thickBot="1">
      <c r="A308" s="94"/>
      <c r="B308" s="5">
        <f>'Subdecision matrices'!$S$12</f>
        <v>0.1</v>
      </c>
      <c r="C308" s="5">
        <f>'Subdecision matrices'!$S$13</f>
        <v>0.1</v>
      </c>
      <c r="D308" s="5">
        <f>'Subdecision matrices'!$S$14</f>
        <v>0.1</v>
      </c>
      <c r="E308" s="5">
        <f>'Subdecision matrices'!$S$15</f>
        <v>0.1</v>
      </c>
      <c r="F308" s="5">
        <f>'Subdecision matrices'!$S$16</f>
        <v>0.1</v>
      </c>
      <c r="G308" s="5">
        <f>'Subdecision matrices'!$T$12</f>
        <v>0.1</v>
      </c>
      <c r="H308" s="5">
        <f>'Subdecision matrices'!$T$13</f>
        <v>0.1</v>
      </c>
      <c r="I308" s="5">
        <f>'Subdecision matrices'!$T$14</f>
        <v>0.1</v>
      </c>
      <c r="J308" s="5">
        <f>'Subdecision matrices'!$T$15</f>
        <v>0.1</v>
      </c>
      <c r="K308" s="5">
        <f>'Subdecision matrices'!$T$16</f>
        <v>0.1</v>
      </c>
      <c r="L308" s="5">
        <f>'Subdecision matrices'!$U$12</f>
        <v>0.05</v>
      </c>
      <c r="M308" s="5">
        <f>'Subdecision matrices'!$U$13</f>
        <v>0.05</v>
      </c>
      <c r="N308" s="5">
        <f>'Subdecision matrices'!$U$14</f>
        <v>0.05</v>
      </c>
      <c r="O308" s="5">
        <f>'Subdecision matrices'!$U$15</f>
        <v>0.05</v>
      </c>
      <c r="P308" s="5">
        <f>'Subdecision matrices'!$U$16</f>
        <v>0.05</v>
      </c>
      <c r="Q308" s="5">
        <f>'Subdecision matrices'!$V$12</f>
        <v>0.1</v>
      </c>
      <c r="R308" s="5">
        <f>'Subdecision matrices'!$V$13</f>
        <v>0.1</v>
      </c>
      <c r="S308" s="5">
        <f>'Subdecision matrices'!$V$14</f>
        <v>0.1</v>
      </c>
      <c r="T308" s="5">
        <f>'Subdecision matrices'!$V$15</f>
        <v>0.1</v>
      </c>
      <c r="U308" s="5">
        <f>'Subdecision matrices'!$V$16</f>
        <v>0.1</v>
      </c>
      <c r="V308" s="5">
        <f>'Subdecision matrices'!$W$12</f>
        <v>0.1</v>
      </c>
      <c r="W308" s="5">
        <f>'Subdecision matrices'!$W$13</f>
        <v>0.1</v>
      </c>
      <c r="X308" s="5">
        <f>'Subdecision matrices'!$W$14</f>
        <v>0.1</v>
      </c>
      <c r="Y308" s="5">
        <f>'Subdecision matrices'!$W$15</f>
        <v>0.1</v>
      </c>
      <c r="Z308" s="5">
        <f>'Subdecision matrices'!$W$16</f>
        <v>0.1</v>
      </c>
      <c r="AA308" s="5">
        <f>'Subdecision matrices'!$X$12</f>
        <v>0.05</v>
      </c>
      <c r="AB308" s="5">
        <f>'Subdecision matrices'!$X$13</f>
        <v>0.1</v>
      </c>
      <c r="AC308" s="5">
        <f>'Subdecision matrices'!$X$14</f>
        <v>0.1</v>
      </c>
      <c r="AD308" s="5">
        <f>'Subdecision matrices'!$X$15</f>
        <v>0.1</v>
      </c>
      <c r="AE308" s="5">
        <f>'Subdecision matrices'!$X$16</f>
        <v>0.1</v>
      </c>
      <c r="AF308" s="5">
        <f>'Subdecision matrices'!$Y$12</f>
        <v>0.1</v>
      </c>
      <c r="AG308" s="5">
        <f>'Subdecision matrices'!$Y$13</f>
        <v>0.1</v>
      </c>
      <c r="AH308" s="5">
        <f>'Subdecision matrices'!$Y$14</f>
        <v>0.1</v>
      </c>
      <c r="AI308" s="5">
        <f>'Subdecision matrices'!$Y$15</f>
        <v>0.05</v>
      </c>
      <c r="AJ308" s="5">
        <f>'Subdecision matrices'!$Y$16</f>
        <v>0.05</v>
      </c>
      <c r="AK308" s="5">
        <f>'Subdecision matrices'!$Z$12</f>
        <v>0.15</v>
      </c>
      <c r="AL308" s="5">
        <f>'Subdecision matrices'!$Z$13</f>
        <v>0.15</v>
      </c>
      <c r="AM308" s="5">
        <f>'Subdecision matrices'!$Z$14</f>
        <v>0.15</v>
      </c>
      <c r="AN308" s="5">
        <f>'Subdecision matrices'!$Z$15</f>
        <v>0.15</v>
      </c>
      <c r="AO308" s="5">
        <f>'Subdecision matrices'!$Z$16</f>
        <v>0.15</v>
      </c>
      <c r="AP308" s="5">
        <f>'Subdecision matrices'!$AA$12</f>
        <v>0.1</v>
      </c>
      <c r="AQ308" s="5">
        <f>'Subdecision matrices'!$AA$13</f>
        <v>0.1</v>
      </c>
      <c r="AR308" s="5">
        <f>'Subdecision matrices'!$AA$14</f>
        <v>0.1</v>
      </c>
      <c r="AS308" s="5">
        <f>'Subdecision matrices'!$AA$15</f>
        <v>0.1</v>
      </c>
      <c r="AT308" s="5">
        <f>'Subdecision matrices'!$AA$16</f>
        <v>0.15</v>
      </c>
      <c r="AU308" s="5">
        <f>'Subdecision matrices'!$AB$12</f>
        <v>0.15</v>
      </c>
      <c r="AV308" s="5">
        <f>'Subdecision matrices'!$AB$13</f>
        <v>0.1</v>
      </c>
      <c r="AW308" s="5">
        <f>'Subdecision matrices'!$AB$14</f>
        <v>0.1</v>
      </c>
      <c r="AX308" s="5">
        <f>'Subdecision matrices'!$AB$15</f>
        <v>0.15</v>
      </c>
      <c r="AY308" s="5">
        <f>'Subdecision matrices'!$AB$16</f>
        <v>0.1</v>
      </c>
      <c r="AZ308" s="3">
        <f aca="true" t="shared" si="781" ref="AZ308">SUM(L308:AY308)</f>
        <v>4</v>
      </c>
      <c r="BA308" s="3"/>
      <c r="BB308" s="114"/>
      <c r="BC308" s="114"/>
      <c r="BD308" s="114"/>
      <c r="BE308" s="114"/>
      <c r="BF308" s="114"/>
    </row>
    <row r="309" spans="1:58" ht="15">
      <c r="A309" s="94">
        <v>152</v>
      </c>
      <c r="B309" s="30">
        <f>_xlfn.IFERROR(VLOOKUP(Prioritization!G163,'Subdecision matrices'!$B$7:$C$8,2,TRUE),0)</f>
        <v>0</v>
      </c>
      <c r="C309" s="30">
        <f>_xlfn.IFERROR(VLOOKUP(Prioritization!G163,'Subdecision matrices'!$B$7:$D$8,3,TRUE),0)</f>
        <v>0</v>
      </c>
      <c r="D309" s="30">
        <f>_xlfn.IFERROR(VLOOKUP(Prioritization!G163,'Subdecision matrices'!$B$7:$E$8,4,TRUE),0)</f>
        <v>0</v>
      </c>
      <c r="E309" s="30">
        <f>_xlfn.IFERROR(VLOOKUP(Prioritization!G163,'Subdecision matrices'!$B$7:$F$8,5,TRUE),0)</f>
        <v>0</v>
      </c>
      <c r="F309" s="30">
        <f>_xlfn.IFERROR(VLOOKUP(Prioritization!G163,'Subdecision matrices'!$B$7:$G$8,6,TRUE),0)</f>
        <v>0</v>
      </c>
      <c r="G309" s="30">
        <f>VLOOKUP(Prioritization!H163,'Subdecision matrices'!$B$12:$C$19,2,TRUE)</f>
        <v>0</v>
      </c>
      <c r="H309" s="30">
        <f>VLOOKUP(Prioritization!H163,'Subdecision matrices'!$B$12:$D$19,3,TRUE)</f>
        <v>0</v>
      </c>
      <c r="I309" s="30">
        <f>VLOOKUP(Prioritization!H163,'Subdecision matrices'!$B$12:$E$19,4,TRUE)</f>
        <v>0</v>
      </c>
      <c r="J309" s="30">
        <f>VLOOKUP(Prioritization!H163,'Subdecision matrices'!$B$12:$F$19,5,TRUE)</f>
        <v>0</v>
      </c>
      <c r="K309" s="30">
        <f>VLOOKUP(Prioritization!H163,'Subdecision matrices'!$B$12:$G$19,6,TRUE)</f>
        <v>0</v>
      </c>
      <c r="L309" s="2">
        <f>_xlfn.IFERROR(INDEX('Subdecision matrices'!$C$23:$G$27,MATCH(Prioritization!I163,'Subdecision matrices'!$B$23:$B$27,0),MATCH('CalcEng 2'!$L$6,'Subdecision matrices'!$C$22:$G$22,0)),0)</f>
        <v>0</v>
      </c>
      <c r="M309" s="2">
        <f>_xlfn.IFERROR(INDEX('Subdecision matrices'!$C$23:$G$27,MATCH(Prioritization!I163,'Subdecision matrices'!$B$23:$B$27,0),MATCH('CalcEng 2'!$M$6,'Subdecision matrices'!$C$30:$G$30,0)),0)</f>
        <v>0</v>
      </c>
      <c r="N309" s="2">
        <f>_xlfn.IFERROR(INDEX('Subdecision matrices'!$C$23:$G$27,MATCH(Prioritization!I163,'Subdecision matrices'!$B$23:$B$27,0),MATCH('CalcEng 2'!$N$6,'Subdecision matrices'!$C$22:$G$22,0)),0)</f>
        <v>0</v>
      </c>
      <c r="O309" s="2">
        <f>_xlfn.IFERROR(INDEX('Subdecision matrices'!$C$23:$G$27,MATCH(Prioritization!I163,'Subdecision matrices'!$B$23:$B$27,0),MATCH('CalcEng 2'!$O$6,'Subdecision matrices'!$C$22:$G$22,0)),0)</f>
        <v>0</v>
      </c>
      <c r="P309" s="2">
        <f>_xlfn.IFERROR(INDEX('Subdecision matrices'!$C$23:$G$27,MATCH(Prioritization!I163,'Subdecision matrices'!$B$23:$B$27,0),MATCH('CalcEng 2'!$P$6,'Subdecision matrices'!$C$22:$G$22,0)),0)</f>
        <v>0</v>
      </c>
      <c r="Q309" s="2">
        <f>_xlfn.IFERROR(INDEX('Subdecision matrices'!$C$31:$G$33,MATCH(Prioritization!J163,'Subdecision matrices'!$B$31:$B$33,0),MATCH('CalcEng 2'!$Q$6,'Subdecision matrices'!$C$30:$G$30,0)),0)</f>
        <v>0</v>
      </c>
      <c r="R309" s="2">
        <f>_xlfn.IFERROR(INDEX('Subdecision matrices'!$C$31:$G$33,MATCH(Prioritization!J163,'Subdecision matrices'!$B$31:$B$33,0),MATCH('CalcEng 2'!$R$6,'Subdecision matrices'!$C$30:$G$30,0)),0)</f>
        <v>0</v>
      </c>
      <c r="S309" s="2">
        <f>_xlfn.IFERROR(INDEX('Subdecision matrices'!$C$31:$G$33,MATCH(Prioritization!J163,'Subdecision matrices'!$B$31:$B$33,0),MATCH('CalcEng 2'!$S$6,'Subdecision matrices'!$C$30:$G$30,0)),0)</f>
        <v>0</v>
      </c>
      <c r="T309" s="2">
        <f>_xlfn.IFERROR(INDEX('Subdecision matrices'!$C$31:$G$33,MATCH(Prioritization!J163,'Subdecision matrices'!$B$31:$B$33,0),MATCH('CalcEng 2'!$T$6,'Subdecision matrices'!$C$30:$G$30,0)),0)</f>
        <v>0</v>
      </c>
      <c r="U309" s="2">
        <f>_xlfn.IFERROR(INDEX('Subdecision matrices'!$C$31:$G$33,MATCH(Prioritization!J163,'Subdecision matrices'!$B$31:$B$33,0),MATCH('CalcEng 2'!$U$6,'Subdecision matrices'!$C$30:$G$30,0)),0)</f>
        <v>0</v>
      </c>
      <c r="V309" s="2">
        <f>_xlfn.IFERROR(VLOOKUP(Prioritization!K163,'Subdecision matrices'!$A$37:$C$41,3,TRUE),0)</f>
        <v>0</v>
      </c>
      <c r="W309" s="2">
        <f>_xlfn.IFERROR(VLOOKUP(Prioritization!K163,'Subdecision matrices'!$A$37:$D$41,4),0)</f>
        <v>0</v>
      </c>
      <c r="X309" s="2">
        <f>_xlfn.IFERROR(VLOOKUP(Prioritization!K163,'Subdecision matrices'!$A$37:$E$41,5),0)</f>
        <v>0</v>
      </c>
      <c r="Y309" s="2">
        <f>_xlfn.IFERROR(VLOOKUP(Prioritization!K163,'Subdecision matrices'!$A$37:$F$41,6),0)</f>
        <v>0</v>
      </c>
      <c r="Z309" s="2">
        <f>_xlfn.IFERROR(VLOOKUP(Prioritization!K163,'Subdecision matrices'!$A$37:$G$41,7),0)</f>
        <v>0</v>
      </c>
      <c r="AA309" s="2">
        <f>_xlfn.IFERROR(INDEX('Subdecision matrices'!$K$8:$O$11,MATCH(Prioritization!L163,'Subdecision matrices'!$J$8:$J$11,0),MATCH('CalcEng 2'!$AA$6,'Subdecision matrices'!$K$7:$O$7,0)),0)</f>
        <v>0</v>
      </c>
      <c r="AB309" s="2">
        <f>_xlfn.IFERROR(INDEX('Subdecision matrices'!$K$8:$O$11,MATCH(Prioritization!L163,'Subdecision matrices'!$J$8:$J$11,0),MATCH('CalcEng 2'!$AB$6,'Subdecision matrices'!$K$7:$O$7,0)),0)</f>
        <v>0</v>
      </c>
      <c r="AC309" s="2">
        <f>_xlfn.IFERROR(INDEX('Subdecision matrices'!$K$8:$O$11,MATCH(Prioritization!L163,'Subdecision matrices'!$J$8:$J$11,0),MATCH('CalcEng 2'!$AC$6,'Subdecision matrices'!$K$7:$O$7,0)),0)</f>
        <v>0</v>
      </c>
      <c r="AD309" s="2">
        <f>_xlfn.IFERROR(INDEX('Subdecision matrices'!$K$8:$O$11,MATCH(Prioritization!L163,'Subdecision matrices'!$J$8:$J$11,0),MATCH('CalcEng 2'!$AD$6,'Subdecision matrices'!$K$7:$O$7,0)),0)</f>
        <v>0</v>
      </c>
      <c r="AE309" s="2">
        <f>_xlfn.IFERROR(INDEX('Subdecision matrices'!$K$8:$O$11,MATCH(Prioritization!L163,'Subdecision matrices'!$J$8:$J$11,0),MATCH('CalcEng 2'!$AE$6,'Subdecision matrices'!$K$7:$O$7,0)),0)</f>
        <v>0</v>
      </c>
      <c r="AF309" s="2">
        <f>_xlfn.IFERROR(VLOOKUP(Prioritization!M163,'Subdecision matrices'!$I$15:$K$17,3,TRUE),0)</f>
        <v>0</v>
      </c>
      <c r="AG309" s="2">
        <f>_xlfn.IFERROR(VLOOKUP(Prioritization!M163,'Subdecision matrices'!$I$15:$L$17,4,TRUE),0)</f>
        <v>0</v>
      </c>
      <c r="AH309" s="2">
        <f>_xlfn.IFERROR(VLOOKUP(Prioritization!M163,'Subdecision matrices'!$I$15:$M$17,5,TRUE),0)</f>
        <v>0</v>
      </c>
      <c r="AI309" s="2">
        <f>_xlfn.IFERROR(VLOOKUP(Prioritization!M163,'Subdecision matrices'!$I$15:$N$17,6,TRUE),0)</f>
        <v>0</v>
      </c>
      <c r="AJ309" s="2">
        <f>_xlfn.IFERROR(VLOOKUP(Prioritization!M163,'Subdecision matrices'!$I$15:$O$17,7,TRUE),0)</f>
        <v>0</v>
      </c>
      <c r="AK309" s="2">
        <f>_xlfn.IFERROR(INDEX('Subdecision matrices'!$K$22:$O$24,MATCH(Prioritization!N163,'Subdecision matrices'!$J$22:$J$24,0),MATCH($AK$6,'Subdecision matrices'!$K$21:$O$21,0)),0)</f>
        <v>0</v>
      </c>
      <c r="AL309" s="2">
        <f>_xlfn.IFERROR(INDEX('Subdecision matrices'!$K$22:$O$24,MATCH(Prioritization!N163,'Subdecision matrices'!$J$22:$J$24,0),MATCH($AL$6,'Subdecision matrices'!$K$21:$O$21,0)),0)</f>
        <v>0</v>
      </c>
      <c r="AM309" s="2">
        <f>_xlfn.IFERROR(INDEX('Subdecision matrices'!$K$22:$O$24,MATCH(Prioritization!N163,'Subdecision matrices'!$J$22:$J$24,0),MATCH($AM$6,'Subdecision matrices'!$K$21:$O$21,0)),0)</f>
        <v>0</v>
      </c>
      <c r="AN309" s="2">
        <f>_xlfn.IFERROR(INDEX('Subdecision matrices'!$K$22:$O$24,MATCH(Prioritization!N163,'Subdecision matrices'!$J$22:$J$24,0),MATCH($AN$6,'Subdecision matrices'!$K$21:$O$21,0)),0)</f>
        <v>0</v>
      </c>
      <c r="AO309" s="2">
        <f>_xlfn.IFERROR(INDEX('Subdecision matrices'!$K$22:$O$24,MATCH(Prioritization!N163,'Subdecision matrices'!$J$22:$J$24,0),MATCH($AO$6,'Subdecision matrices'!$K$21:$O$21,0)),0)</f>
        <v>0</v>
      </c>
      <c r="AP309" s="2">
        <f>_xlfn.IFERROR(INDEX('Subdecision matrices'!$K$27:$O$30,MATCH(Prioritization!O163,'Subdecision matrices'!$J$27:$J$30,0),MATCH('CalcEng 2'!$AP$6,'Subdecision matrices'!$K$27:$O$27,0)),0)</f>
        <v>0</v>
      </c>
      <c r="AQ309" s="2">
        <f>_xlfn.IFERROR(INDEX('Subdecision matrices'!$K$27:$O$30,MATCH(Prioritization!O163,'Subdecision matrices'!$J$27:$J$30,0),MATCH('CalcEng 2'!$AQ$6,'Subdecision matrices'!$K$27:$O$27,0)),0)</f>
        <v>0</v>
      </c>
      <c r="AR309" s="2">
        <f>_xlfn.IFERROR(INDEX('Subdecision matrices'!$K$27:$O$30,MATCH(Prioritization!O163,'Subdecision matrices'!$J$27:$J$30,0),MATCH('CalcEng 2'!$AR$6,'Subdecision matrices'!$K$27:$O$27,0)),0)</f>
        <v>0</v>
      </c>
      <c r="AS309" s="2">
        <f>_xlfn.IFERROR(INDEX('Subdecision matrices'!$K$27:$O$30,MATCH(Prioritization!O163,'Subdecision matrices'!$J$27:$J$30,0),MATCH('CalcEng 2'!$AS$6,'Subdecision matrices'!$K$27:$O$27,0)),0)</f>
        <v>0</v>
      </c>
      <c r="AT309" s="2">
        <f>_xlfn.IFERROR(INDEX('Subdecision matrices'!$K$27:$O$30,MATCH(Prioritization!O163,'Subdecision matrices'!$J$27:$J$30,0),MATCH('CalcEng 2'!$AT$6,'Subdecision matrices'!$K$27:$O$27,0)),0)</f>
        <v>0</v>
      </c>
      <c r="AU309" s="2">
        <f>_xlfn.IFERROR(INDEX('Subdecision matrices'!$K$34:$O$36,MATCH(Prioritization!P163,'Subdecision matrices'!$J$34:$J$36,0),MATCH('CalcEng 2'!$AU$6,'Subdecision matrices'!$K$33:$O$33,0)),0)</f>
        <v>0</v>
      </c>
      <c r="AV309" s="2">
        <f>_xlfn.IFERROR(INDEX('Subdecision matrices'!$K$34:$O$36,MATCH(Prioritization!P163,'Subdecision matrices'!$J$34:$J$36,0),MATCH('CalcEng 2'!$AV$6,'Subdecision matrices'!$K$33:$O$33,0)),0)</f>
        <v>0</v>
      </c>
      <c r="AW309" s="2">
        <f>_xlfn.IFERROR(INDEX('Subdecision matrices'!$K$34:$O$36,MATCH(Prioritization!P163,'Subdecision matrices'!$J$34:$J$36,0),MATCH('CalcEng 2'!$AW$6,'Subdecision matrices'!$K$33:$O$33,0)),0)</f>
        <v>0</v>
      </c>
      <c r="AX309" s="2">
        <f>_xlfn.IFERROR(INDEX('Subdecision matrices'!$K$34:$O$36,MATCH(Prioritization!P163,'Subdecision matrices'!$J$34:$J$36,0),MATCH('CalcEng 2'!$AX$6,'Subdecision matrices'!$K$33:$O$33,0)),0)</f>
        <v>0</v>
      </c>
      <c r="AY309" s="2">
        <f>_xlfn.IFERROR(INDEX('Subdecision matrices'!$K$34:$O$36,MATCH(Prioritization!P163,'Subdecision matrices'!$J$34:$J$36,0),MATCH('CalcEng 2'!$AY$6,'Subdecision matrices'!$K$33:$O$33,0)),0)</f>
        <v>0</v>
      </c>
      <c r="AZ309" s="2"/>
      <c r="BA309" s="2"/>
      <c r="BB309" s="110">
        <f>((B309*B310)+(G309*G310)+(L309*L310)+(Q309*Q310)+(V309*V310)+(AA309*AA310)+(AF310*AF309)+(AK309*AK310)+(AP309*AP310)+(AU309*AU310))*10</f>
        <v>0</v>
      </c>
      <c r="BC309" s="110">
        <f aca="true" t="shared" si="782" ref="BC309">((C309*C310)+(H309*H310)+(M309*M310)+(R309*R310)+(W309*W310)+(AB309*AB310)+(AG310*AG309)+(AL309*AL310)+(AQ309*AQ310)+(AV309*AV310))*10</f>
        <v>0</v>
      </c>
      <c r="BD309" s="110">
        <f aca="true" t="shared" si="783" ref="BD309">((D309*D310)+(I309*I310)+(N309*N310)+(S309*S310)+(X309*X310)+(AC309*AC310)+(AH310*AH309)+(AM309*AM310)+(AR309*AR310)+(AW309*AW310))*10</f>
        <v>0</v>
      </c>
      <c r="BE309" s="110">
        <f aca="true" t="shared" si="784" ref="BE309">((E309*E310)+(J309*J310)+(O309*O310)+(T309*T310)+(Y309*Y310)+(AD309*AD310)+(AI310*AI309)+(AN309*AN310)+(AS309*AS310)+(AX309*AX310))*10</f>
        <v>0</v>
      </c>
      <c r="BF309" s="110">
        <f aca="true" t="shared" si="785" ref="BF309">((F309*F310)+(K309*K310)+(P309*P310)+(U309*U310)+(Z309*Z310)+(AE309*AE310)+(AJ310*AJ309)+(AO309*AO310)+(AT309*AT310)+(AY309*AY310))*10</f>
        <v>0</v>
      </c>
    </row>
    <row r="310" spans="1:58" ht="15.75" thickBot="1">
      <c r="A310" s="94"/>
      <c r="B310" s="5">
        <f>'Subdecision matrices'!$S$12</f>
        <v>0.1</v>
      </c>
      <c r="C310" s="5">
        <f>'Subdecision matrices'!$S$13</f>
        <v>0.1</v>
      </c>
      <c r="D310" s="5">
        <f>'Subdecision matrices'!$S$14</f>
        <v>0.1</v>
      </c>
      <c r="E310" s="5">
        <f>'Subdecision matrices'!$S$15</f>
        <v>0.1</v>
      </c>
      <c r="F310" s="5">
        <f>'Subdecision matrices'!$S$16</f>
        <v>0.1</v>
      </c>
      <c r="G310" s="5">
        <f>'Subdecision matrices'!$T$12</f>
        <v>0.1</v>
      </c>
      <c r="H310" s="5">
        <f>'Subdecision matrices'!$T$13</f>
        <v>0.1</v>
      </c>
      <c r="I310" s="5">
        <f>'Subdecision matrices'!$T$14</f>
        <v>0.1</v>
      </c>
      <c r="J310" s="5">
        <f>'Subdecision matrices'!$T$15</f>
        <v>0.1</v>
      </c>
      <c r="K310" s="5">
        <f>'Subdecision matrices'!$T$16</f>
        <v>0.1</v>
      </c>
      <c r="L310" s="5">
        <f>'Subdecision matrices'!$U$12</f>
        <v>0.05</v>
      </c>
      <c r="M310" s="5">
        <f>'Subdecision matrices'!$U$13</f>
        <v>0.05</v>
      </c>
      <c r="N310" s="5">
        <f>'Subdecision matrices'!$U$14</f>
        <v>0.05</v>
      </c>
      <c r="O310" s="5">
        <f>'Subdecision matrices'!$U$15</f>
        <v>0.05</v>
      </c>
      <c r="P310" s="5">
        <f>'Subdecision matrices'!$U$16</f>
        <v>0.05</v>
      </c>
      <c r="Q310" s="5">
        <f>'Subdecision matrices'!$V$12</f>
        <v>0.1</v>
      </c>
      <c r="R310" s="5">
        <f>'Subdecision matrices'!$V$13</f>
        <v>0.1</v>
      </c>
      <c r="S310" s="5">
        <f>'Subdecision matrices'!$V$14</f>
        <v>0.1</v>
      </c>
      <c r="T310" s="5">
        <f>'Subdecision matrices'!$V$15</f>
        <v>0.1</v>
      </c>
      <c r="U310" s="5">
        <f>'Subdecision matrices'!$V$16</f>
        <v>0.1</v>
      </c>
      <c r="V310" s="5">
        <f>'Subdecision matrices'!$W$12</f>
        <v>0.1</v>
      </c>
      <c r="W310" s="5">
        <f>'Subdecision matrices'!$W$13</f>
        <v>0.1</v>
      </c>
      <c r="X310" s="5">
        <f>'Subdecision matrices'!$W$14</f>
        <v>0.1</v>
      </c>
      <c r="Y310" s="5">
        <f>'Subdecision matrices'!$W$15</f>
        <v>0.1</v>
      </c>
      <c r="Z310" s="5">
        <f>'Subdecision matrices'!$W$16</f>
        <v>0.1</v>
      </c>
      <c r="AA310" s="5">
        <f>'Subdecision matrices'!$X$12</f>
        <v>0.05</v>
      </c>
      <c r="AB310" s="5">
        <f>'Subdecision matrices'!$X$13</f>
        <v>0.1</v>
      </c>
      <c r="AC310" s="5">
        <f>'Subdecision matrices'!$X$14</f>
        <v>0.1</v>
      </c>
      <c r="AD310" s="5">
        <f>'Subdecision matrices'!$X$15</f>
        <v>0.1</v>
      </c>
      <c r="AE310" s="5">
        <f>'Subdecision matrices'!$X$16</f>
        <v>0.1</v>
      </c>
      <c r="AF310" s="5">
        <f>'Subdecision matrices'!$Y$12</f>
        <v>0.1</v>
      </c>
      <c r="AG310" s="5">
        <f>'Subdecision matrices'!$Y$13</f>
        <v>0.1</v>
      </c>
      <c r="AH310" s="5">
        <f>'Subdecision matrices'!$Y$14</f>
        <v>0.1</v>
      </c>
      <c r="AI310" s="5">
        <f>'Subdecision matrices'!$Y$15</f>
        <v>0.05</v>
      </c>
      <c r="AJ310" s="5">
        <f>'Subdecision matrices'!$Y$16</f>
        <v>0.05</v>
      </c>
      <c r="AK310" s="5">
        <f>'Subdecision matrices'!$Z$12</f>
        <v>0.15</v>
      </c>
      <c r="AL310" s="5">
        <f>'Subdecision matrices'!$Z$13</f>
        <v>0.15</v>
      </c>
      <c r="AM310" s="5">
        <f>'Subdecision matrices'!$Z$14</f>
        <v>0.15</v>
      </c>
      <c r="AN310" s="5">
        <f>'Subdecision matrices'!$Z$15</f>
        <v>0.15</v>
      </c>
      <c r="AO310" s="5">
        <f>'Subdecision matrices'!$Z$16</f>
        <v>0.15</v>
      </c>
      <c r="AP310" s="5">
        <f>'Subdecision matrices'!$AA$12</f>
        <v>0.1</v>
      </c>
      <c r="AQ310" s="5">
        <f>'Subdecision matrices'!$AA$13</f>
        <v>0.1</v>
      </c>
      <c r="AR310" s="5">
        <f>'Subdecision matrices'!$AA$14</f>
        <v>0.1</v>
      </c>
      <c r="AS310" s="5">
        <f>'Subdecision matrices'!$AA$15</f>
        <v>0.1</v>
      </c>
      <c r="AT310" s="5">
        <f>'Subdecision matrices'!$AA$16</f>
        <v>0.15</v>
      </c>
      <c r="AU310" s="5">
        <f>'Subdecision matrices'!$AB$12</f>
        <v>0.15</v>
      </c>
      <c r="AV310" s="5">
        <f>'Subdecision matrices'!$AB$13</f>
        <v>0.1</v>
      </c>
      <c r="AW310" s="5">
        <f>'Subdecision matrices'!$AB$14</f>
        <v>0.1</v>
      </c>
      <c r="AX310" s="5">
        <f>'Subdecision matrices'!$AB$15</f>
        <v>0.15</v>
      </c>
      <c r="AY310" s="5">
        <f>'Subdecision matrices'!$AB$16</f>
        <v>0.1</v>
      </c>
      <c r="AZ310" s="3">
        <f aca="true" t="shared" si="786" ref="AZ310">SUM(L310:AY310)</f>
        <v>4</v>
      </c>
      <c r="BA310" s="3"/>
      <c r="BB310" s="114"/>
      <c r="BC310" s="114"/>
      <c r="BD310" s="114"/>
      <c r="BE310" s="114"/>
      <c r="BF310" s="114"/>
    </row>
    <row r="311" spans="1:58" ht="15">
      <c r="A311" s="94">
        <v>153</v>
      </c>
      <c r="B311" s="30">
        <f>_xlfn.IFERROR(VLOOKUP(Prioritization!G164,'Subdecision matrices'!$B$7:$C$8,2,TRUE),0)</f>
        <v>0</v>
      </c>
      <c r="C311" s="30">
        <f>_xlfn.IFERROR(VLOOKUP(Prioritization!G164,'Subdecision matrices'!$B$7:$D$8,3,TRUE),0)</f>
        <v>0</v>
      </c>
      <c r="D311" s="30">
        <f>_xlfn.IFERROR(VLOOKUP(Prioritization!G164,'Subdecision matrices'!$B$7:$E$8,4,TRUE),0)</f>
        <v>0</v>
      </c>
      <c r="E311" s="30">
        <f>_xlfn.IFERROR(VLOOKUP(Prioritization!G164,'Subdecision matrices'!$B$7:$F$8,5,TRUE),0)</f>
        <v>0</v>
      </c>
      <c r="F311" s="30">
        <f>_xlfn.IFERROR(VLOOKUP(Prioritization!G164,'Subdecision matrices'!$B$7:$G$8,6,TRUE),0)</f>
        <v>0</v>
      </c>
      <c r="G311" s="30">
        <f>VLOOKUP(Prioritization!H164,'Subdecision matrices'!$B$12:$C$19,2,TRUE)</f>
        <v>0</v>
      </c>
      <c r="H311" s="30">
        <f>VLOOKUP(Prioritization!H164,'Subdecision matrices'!$B$12:$D$19,3,TRUE)</f>
        <v>0</v>
      </c>
      <c r="I311" s="30">
        <f>VLOOKUP(Prioritization!H164,'Subdecision matrices'!$B$12:$E$19,4,TRUE)</f>
        <v>0</v>
      </c>
      <c r="J311" s="30">
        <f>VLOOKUP(Prioritization!H164,'Subdecision matrices'!$B$12:$F$19,5,TRUE)</f>
        <v>0</v>
      </c>
      <c r="K311" s="30">
        <f>VLOOKUP(Prioritization!H164,'Subdecision matrices'!$B$12:$G$19,6,TRUE)</f>
        <v>0</v>
      </c>
      <c r="L311" s="2">
        <f>_xlfn.IFERROR(INDEX('Subdecision matrices'!$C$23:$G$27,MATCH(Prioritization!I164,'Subdecision matrices'!$B$23:$B$27,0),MATCH('CalcEng 2'!$L$6,'Subdecision matrices'!$C$22:$G$22,0)),0)</f>
        <v>0</v>
      </c>
      <c r="M311" s="2">
        <f>_xlfn.IFERROR(INDEX('Subdecision matrices'!$C$23:$G$27,MATCH(Prioritization!I164,'Subdecision matrices'!$B$23:$B$27,0),MATCH('CalcEng 2'!$M$6,'Subdecision matrices'!$C$30:$G$30,0)),0)</f>
        <v>0</v>
      </c>
      <c r="N311" s="2">
        <f>_xlfn.IFERROR(INDEX('Subdecision matrices'!$C$23:$G$27,MATCH(Prioritization!I164,'Subdecision matrices'!$B$23:$B$27,0),MATCH('CalcEng 2'!$N$6,'Subdecision matrices'!$C$22:$G$22,0)),0)</f>
        <v>0</v>
      </c>
      <c r="O311" s="2">
        <f>_xlfn.IFERROR(INDEX('Subdecision matrices'!$C$23:$G$27,MATCH(Prioritization!I164,'Subdecision matrices'!$B$23:$B$27,0),MATCH('CalcEng 2'!$O$6,'Subdecision matrices'!$C$22:$G$22,0)),0)</f>
        <v>0</v>
      </c>
      <c r="P311" s="2">
        <f>_xlfn.IFERROR(INDEX('Subdecision matrices'!$C$23:$G$27,MATCH(Prioritization!I164,'Subdecision matrices'!$B$23:$B$27,0),MATCH('CalcEng 2'!$P$6,'Subdecision matrices'!$C$22:$G$22,0)),0)</f>
        <v>0</v>
      </c>
      <c r="Q311" s="2">
        <f>_xlfn.IFERROR(INDEX('Subdecision matrices'!$C$31:$G$33,MATCH(Prioritization!J164,'Subdecision matrices'!$B$31:$B$33,0),MATCH('CalcEng 2'!$Q$6,'Subdecision matrices'!$C$30:$G$30,0)),0)</f>
        <v>0</v>
      </c>
      <c r="R311" s="2">
        <f>_xlfn.IFERROR(INDEX('Subdecision matrices'!$C$31:$G$33,MATCH(Prioritization!J164,'Subdecision matrices'!$B$31:$B$33,0),MATCH('CalcEng 2'!$R$6,'Subdecision matrices'!$C$30:$G$30,0)),0)</f>
        <v>0</v>
      </c>
      <c r="S311" s="2">
        <f>_xlfn.IFERROR(INDEX('Subdecision matrices'!$C$31:$G$33,MATCH(Prioritization!J164,'Subdecision matrices'!$B$31:$B$33,0),MATCH('CalcEng 2'!$S$6,'Subdecision matrices'!$C$30:$G$30,0)),0)</f>
        <v>0</v>
      </c>
      <c r="T311" s="2">
        <f>_xlfn.IFERROR(INDEX('Subdecision matrices'!$C$31:$G$33,MATCH(Prioritization!J164,'Subdecision matrices'!$B$31:$B$33,0),MATCH('CalcEng 2'!$T$6,'Subdecision matrices'!$C$30:$G$30,0)),0)</f>
        <v>0</v>
      </c>
      <c r="U311" s="2">
        <f>_xlfn.IFERROR(INDEX('Subdecision matrices'!$C$31:$G$33,MATCH(Prioritization!J164,'Subdecision matrices'!$B$31:$B$33,0),MATCH('CalcEng 2'!$U$6,'Subdecision matrices'!$C$30:$G$30,0)),0)</f>
        <v>0</v>
      </c>
      <c r="V311" s="2">
        <f>_xlfn.IFERROR(VLOOKUP(Prioritization!K164,'Subdecision matrices'!$A$37:$C$41,3,TRUE),0)</f>
        <v>0</v>
      </c>
      <c r="W311" s="2">
        <f>_xlfn.IFERROR(VLOOKUP(Prioritization!K164,'Subdecision matrices'!$A$37:$D$41,4),0)</f>
        <v>0</v>
      </c>
      <c r="X311" s="2">
        <f>_xlfn.IFERROR(VLOOKUP(Prioritization!K164,'Subdecision matrices'!$A$37:$E$41,5),0)</f>
        <v>0</v>
      </c>
      <c r="Y311" s="2">
        <f>_xlfn.IFERROR(VLOOKUP(Prioritization!K164,'Subdecision matrices'!$A$37:$F$41,6),0)</f>
        <v>0</v>
      </c>
      <c r="Z311" s="2">
        <f>_xlfn.IFERROR(VLOOKUP(Prioritization!K164,'Subdecision matrices'!$A$37:$G$41,7),0)</f>
        <v>0</v>
      </c>
      <c r="AA311" s="2">
        <f>_xlfn.IFERROR(INDEX('Subdecision matrices'!$K$8:$O$11,MATCH(Prioritization!L164,'Subdecision matrices'!$J$8:$J$11,0),MATCH('CalcEng 2'!$AA$6,'Subdecision matrices'!$K$7:$O$7,0)),0)</f>
        <v>0</v>
      </c>
      <c r="AB311" s="2">
        <f>_xlfn.IFERROR(INDEX('Subdecision matrices'!$K$8:$O$11,MATCH(Prioritization!L164,'Subdecision matrices'!$J$8:$J$11,0),MATCH('CalcEng 2'!$AB$6,'Subdecision matrices'!$K$7:$O$7,0)),0)</f>
        <v>0</v>
      </c>
      <c r="AC311" s="2">
        <f>_xlfn.IFERROR(INDEX('Subdecision matrices'!$K$8:$O$11,MATCH(Prioritization!L164,'Subdecision matrices'!$J$8:$J$11,0),MATCH('CalcEng 2'!$AC$6,'Subdecision matrices'!$K$7:$O$7,0)),0)</f>
        <v>0</v>
      </c>
      <c r="AD311" s="2">
        <f>_xlfn.IFERROR(INDEX('Subdecision matrices'!$K$8:$O$11,MATCH(Prioritization!L164,'Subdecision matrices'!$J$8:$J$11,0),MATCH('CalcEng 2'!$AD$6,'Subdecision matrices'!$K$7:$O$7,0)),0)</f>
        <v>0</v>
      </c>
      <c r="AE311" s="2">
        <f>_xlfn.IFERROR(INDEX('Subdecision matrices'!$K$8:$O$11,MATCH(Prioritization!L164,'Subdecision matrices'!$J$8:$J$11,0),MATCH('CalcEng 2'!$AE$6,'Subdecision matrices'!$K$7:$O$7,0)),0)</f>
        <v>0</v>
      </c>
      <c r="AF311" s="2">
        <f>_xlfn.IFERROR(VLOOKUP(Prioritization!M164,'Subdecision matrices'!$I$15:$K$17,3,TRUE),0)</f>
        <v>0</v>
      </c>
      <c r="AG311" s="2">
        <f>_xlfn.IFERROR(VLOOKUP(Prioritization!M164,'Subdecision matrices'!$I$15:$L$17,4,TRUE),0)</f>
        <v>0</v>
      </c>
      <c r="AH311" s="2">
        <f>_xlfn.IFERROR(VLOOKUP(Prioritization!M164,'Subdecision matrices'!$I$15:$M$17,5,TRUE),0)</f>
        <v>0</v>
      </c>
      <c r="AI311" s="2">
        <f>_xlfn.IFERROR(VLOOKUP(Prioritization!M164,'Subdecision matrices'!$I$15:$N$17,6,TRUE),0)</f>
        <v>0</v>
      </c>
      <c r="AJ311" s="2">
        <f>_xlfn.IFERROR(VLOOKUP(Prioritization!M164,'Subdecision matrices'!$I$15:$O$17,7,TRUE),0)</f>
        <v>0</v>
      </c>
      <c r="AK311" s="2">
        <f>_xlfn.IFERROR(INDEX('Subdecision matrices'!$K$22:$O$24,MATCH(Prioritization!N164,'Subdecision matrices'!$J$22:$J$24,0),MATCH($AK$6,'Subdecision matrices'!$K$21:$O$21,0)),0)</f>
        <v>0</v>
      </c>
      <c r="AL311" s="2">
        <f>_xlfn.IFERROR(INDEX('Subdecision matrices'!$K$22:$O$24,MATCH(Prioritization!N164,'Subdecision matrices'!$J$22:$J$24,0),MATCH($AL$6,'Subdecision matrices'!$K$21:$O$21,0)),0)</f>
        <v>0</v>
      </c>
      <c r="AM311" s="2">
        <f>_xlfn.IFERROR(INDEX('Subdecision matrices'!$K$22:$O$24,MATCH(Prioritization!N164,'Subdecision matrices'!$J$22:$J$24,0),MATCH($AM$6,'Subdecision matrices'!$K$21:$O$21,0)),0)</f>
        <v>0</v>
      </c>
      <c r="AN311" s="2">
        <f>_xlfn.IFERROR(INDEX('Subdecision matrices'!$K$22:$O$24,MATCH(Prioritization!N164,'Subdecision matrices'!$J$22:$J$24,0),MATCH($AN$6,'Subdecision matrices'!$K$21:$O$21,0)),0)</f>
        <v>0</v>
      </c>
      <c r="AO311" s="2">
        <f>_xlfn.IFERROR(INDEX('Subdecision matrices'!$K$22:$O$24,MATCH(Prioritization!N164,'Subdecision matrices'!$J$22:$J$24,0),MATCH($AO$6,'Subdecision matrices'!$K$21:$O$21,0)),0)</f>
        <v>0</v>
      </c>
      <c r="AP311" s="2">
        <f>_xlfn.IFERROR(INDEX('Subdecision matrices'!$K$27:$O$30,MATCH(Prioritization!O164,'Subdecision matrices'!$J$27:$J$30,0),MATCH('CalcEng 2'!$AP$6,'Subdecision matrices'!$K$27:$O$27,0)),0)</f>
        <v>0</v>
      </c>
      <c r="AQ311" s="2">
        <f>_xlfn.IFERROR(INDEX('Subdecision matrices'!$K$27:$O$30,MATCH(Prioritization!O164,'Subdecision matrices'!$J$27:$J$30,0),MATCH('CalcEng 2'!$AQ$6,'Subdecision matrices'!$K$27:$O$27,0)),0)</f>
        <v>0</v>
      </c>
      <c r="AR311" s="2">
        <f>_xlfn.IFERROR(INDEX('Subdecision matrices'!$K$27:$O$30,MATCH(Prioritization!O164,'Subdecision matrices'!$J$27:$J$30,0),MATCH('CalcEng 2'!$AR$6,'Subdecision matrices'!$K$27:$O$27,0)),0)</f>
        <v>0</v>
      </c>
      <c r="AS311" s="2">
        <f>_xlfn.IFERROR(INDEX('Subdecision matrices'!$K$27:$O$30,MATCH(Prioritization!O164,'Subdecision matrices'!$J$27:$J$30,0),MATCH('CalcEng 2'!$AS$6,'Subdecision matrices'!$K$27:$O$27,0)),0)</f>
        <v>0</v>
      </c>
      <c r="AT311" s="2">
        <f>_xlfn.IFERROR(INDEX('Subdecision matrices'!$K$27:$O$30,MATCH(Prioritization!O164,'Subdecision matrices'!$J$27:$J$30,0),MATCH('CalcEng 2'!$AT$6,'Subdecision matrices'!$K$27:$O$27,0)),0)</f>
        <v>0</v>
      </c>
      <c r="AU311" s="2">
        <f>_xlfn.IFERROR(INDEX('Subdecision matrices'!$K$34:$O$36,MATCH(Prioritization!P164,'Subdecision matrices'!$J$34:$J$36,0),MATCH('CalcEng 2'!$AU$6,'Subdecision matrices'!$K$33:$O$33,0)),0)</f>
        <v>0</v>
      </c>
      <c r="AV311" s="2">
        <f>_xlfn.IFERROR(INDEX('Subdecision matrices'!$K$34:$O$36,MATCH(Prioritization!P164,'Subdecision matrices'!$J$34:$J$36,0),MATCH('CalcEng 2'!$AV$6,'Subdecision matrices'!$K$33:$O$33,0)),0)</f>
        <v>0</v>
      </c>
      <c r="AW311" s="2">
        <f>_xlfn.IFERROR(INDEX('Subdecision matrices'!$K$34:$O$36,MATCH(Prioritization!P164,'Subdecision matrices'!$J$34:$J$36,0),MATCH('CalcEng 2'!$AW$6,'Subdecision matrices'!$K$33:$O$33,0)),0)</f>
        <v>0</v>
      </c>
      <c r="AX311" s="2">
        <f>_xlfn.IFERROR(INDEX('Subdecision matrices'!$K$34:$O$36,MATCH(Prioritization!P164,'Subdecision matrices'!$J$34:$J$36,0),MATCH('CalcEng 2'!$AX$6,'Subdecision matrices'!$K$33:$O$33,0)),0)</f>
        <v>0</v>
      </c>
      <c r="AY311" s="2">
        <f>_xlfn.IFERROR(INDEX('Subdecision matrices'!$K$34:$O$36,MATCH(Prioritization!P164,'Subdecision matrices'!$J$34:$J$36,0),MATCH('CalcEng 2'!$AY$6,'Subdecision matrices'!$K$33:$O$33,0)),0)</f>
        <v>0</v>
      </c>
      <c r="AZ311" s="2"/>
      <c r="BA311" s="2"/>
      <c r="BB311" s="110">
        <f>((B311*B312)+(G311*G312)+(L311*L312)+(Q311*Q312)+(V311*V312)+(AA311*AA312)+(AF312*AF311)+(AK311*AK312)+(AP311*AP312)+(AU311*AU312))*10</f>
        <v>0</v>
      </c>
      <c r="BC311" s="110">
        <f aca="true" t="shared" si="787" ref="BC311">((C311*C312)+(H311*H312)+(M311*M312)+(R311*R312)+(W311*W312)+(AB311*AB312)+(AG312*AG311)+(AL311*AL312)+(AQ311*AQ312)+(AV311*AV312))*10</f>
        <v>0</v>
      </c>
      <c r="BD311" s="110">
        <f aca="true" t="shared" si="788" ref="BD311">((D311*D312)+(I311*I312)+(N311*N312)+(S311*S312)+(X311*X312)+(AC311*AC312)+(AH312*AH311)+(AM311*AM312)+(AR311*AR312)+(AW311*AW312))*10</f>
        <v>0</v>
      </c>
      <c r="BE311" s="110">
        <f aca="true" t="shared" si="789" ref="BE311">((E311*E312)+(J311*J312)+(O311*O312)+(T311*T312)+(Y311*Y312)+(AD311*AD312)+(AI312*AI311)+(AN311*AN312)+(AS311*AS312)+(AX311*AX312))*10</f>
        <v>0</v>
      </c>
      <c r="BF311" s="110">
        <f aca="true" t="shared" si="790" ref="BF311">((F311*F312)+(K311*K312)+(P311*P312)+(U311*U312)+(Z311*Z312)+(AE311*AE312)+(AJ312*AJ311)+(AO311*AO312)+(AT311*AT312)+(AY311*AY312))*10</f>
        <v>0</v>
      </c>
    </row>
    <row r="312" spans="1:58" ht="15.75" thickBot="1">
      <c r="A312" s="94"/>
      <c r="B312" s="5">
        <f>'Subdecision matrices'!$S$12</f>
        <v>0.1</v>
      </c>
      <c r="C312" s="5">
        <f>'Subdecision matrices'!$S$13</f>
        <v>0.1</v>
      </c>
      <c r="D312" s="5">
        <f>'Subdecision matrices'!$S$14</f>
        <v>0.1</v>
      </c>
      <c r="E312" s="5">
        <f>'Subdecision matrices'!$S$15</f>
        <v>0.1</v>
      </c>
      <c r="F312" s="5">
        <f>'Subdecision matrices'!$S$16</f>
        <v>0.1</v>
      </c>
      <c r="G312" s="5">
        <f>'Subdecision matrices'!$T$12</f>
        <v>0.1</v>
      </c>
      <c r="H312" s="5">
        <f>'Subdecision matrices'!$T$13</f>
        <v>0.1</v>
      </c>
      <c r="I312" s="5">
        <f>'Subdecision matrices'!$T$14</f>
        <v>0.1</v>
      </c>
      <c r="J312" s="5">
        <f>'Subdecision matrices'!$T$15</f>
        <v>0.1</v>
      </c>
      <c r="K312" s="5">
        <f>'Subdecision matrices'!$T$16</f>
        <v>0.1</v>
      </c>
      <c r="L312" s="5">
        <f>'Subdecision matrices'!$U$12</f>
        <v>0.05</v>
      </c>
      <c r="M312" s="5">
        <f>'Subdecision matrices'!$U$13</f>
        <v>0.05</v>
      </c>
      <c r="N312" s="5">
        <f>'Subdecision matrices'!$U$14</f>
        <v>0.05</v>
      </c>
      <c r="O312" s="5">
        <f>'Subdecision matrices'!$U$15</f>
        <v>0.05</v>
      </c>
      <c r="P312" s="5">
        <f>'Subdecision matrices'!$U$16</f>
        <v>0.05</v>
      </c>
      <c r="Q312" s="5">
        <f>'Subdecision matrices'!$V$12</f>
        <v>0.1</v>
      </c>
      <c r="R312" s="5">
        <f>'Subdecision matrices'!$V$13</f>
        <v>0.1</v>
      </c>
      <c r="S312" s="5">
        <f>'Subdecision matrices'!$V$14</f>
        <v>0.1</v>
      </c>
      <c r="T312" s="5">
        <f>'Subdecision matrices'!$V$15</f>
        <v>0.1</v>
      </c>
      <c r="U312" s="5">
        <f>'Subdecision matrices'!$V$16</f>
        <v>0.1</v>
      </c>
      <c r="V312" s="5">
        <f>'Subdecision matrices'!$W$12</f>
        <v>0.1</v>
      </c>
      <c r="W312" s="5">
        <f>'Subdecision matrices'!$W$13</f>
        <v>0.1</v>
      </c>
      <c r="X312" s="5">
        <f>'Subdecision matrices'!$W$14</f>
        <v>0.1</v>
      </c>
      <c r="Y312" s="5">
        <f>'Subdecision matrices'!$W$15</f>
        <v>0.1</v>
      </c>
      <c r="Z312" s="5">
        <f>'Subdecision matrices'!$W$16</f>
        <v>0.1</v>
      </c>
      <c r="AA312" s="5">
        <f>'Subdecision matrices'!$X$12</f>
        <v>0.05</v>
      </c>
      <c r="AB312" s="5">
        <f>'Subdecision matrices'!$X$13</f>
        <v>0.1</v>
      </c>
      <c r="AC312" s="5">
        <f>'Subdecision matrices'!$X$14</f>
        <v>0.1</v>
      </c>
      <c r="AD312" s="5">
        <f>'Subdecision matrices'!$X$15</f>
        <v>0.1</v>
      </c>
      <c r="AE312" s="5">
        <f>'Subdecision matrices'!$X$16</f>
        <v>0.1</v>
      </c>
      <c r="AF312" s="5">
        <f>'Subdecision matrices'!$Y$12</f>
        <v>0.1</v>
      </c>
      <c r="AG312" s="5">
        <f>'Subdecision matrices'!$Y$13</f>
        <v>0.1</v>
      </c>
      <c r="AH312" s="5">
        <f>'Subdecision matrices'!$Y$14</f>
        <v>0.1</v>
      </c>
      <c r="AI312" s="5">
        <f>'Subdecision matrices'!$Y$15</f>
        <v>0.05</v>
      </c>
      <c r="AJ312" s="5">
        <f>'Subdecision matrices'!$Y$16</f>
        <v>0.05</v>
      </c>
      <c r="AK312" s="5">
        <f>'Subdecision matrices'!$Z$12</f>
        <v>0.15</v>
      </c>
      <c r="AL312" s="5">
        <f>'Subdecision matrices'!$Z$13</f>
        <v>0.15</v>
      </c>
      <c r="AM312" s="5">
        <f>'Subdecision matrices'!$Z$14</f>
        <v>0.15</v>
      </c>
      <c r="AN312" s="5">
        <f>'Subdecision matrices'!$Z$15</f>
        <v>0.15</v>
      </c>
      <c r="AO312" s="5">
        <f>'Subdecision matrices'!$Z$16</f>
        <v>0.15</v>
      </c>
      <c r="AP312" s="5">
        <f>'Subdecision matrices'!$AA$12</f>
        <v>0.1</v>
      </c>
      <c r="AQ312" s="5">
        <f>'Subdecision matrices'!$AA$13</f>
        <v>0.1</v>
      </c>
      <c r="AR312" s="5">
        <f>'Subdecision matrices'!$AA$14</f>
        <v>0.1</v>
      </c>
      <c r="AS312" s="5">
        <f>'Subdecision matrices'!$AA$15</f>
        <v>0.1</v>
      </c>
      <c r="AT312" s="5">
        <f>'Subdecision matrices'!$AA$16</f>
        <v>0.15</v>
      </c>
      <c r="AU312" s="5">
        <f>'Subdecision matrices'!$AB$12</f>
        <v>0.15</v>
      </c>
      <c r="AV312" s="5">
        <f>'Subdecision matrices'!$AB$13</f>
        <v>0.1</v>
      </c>
      <c r="AW312" s="5">
        <f>'Subdecision matrices'!$AB$14</f>
        <v>0.1</v>
      </c>
      <c r="AX312" s="5">
        <f>'Subdecision matrices'!$AB$15</f>
        <v>0.15</v>
      </c>
      <c r="AY312" s="5">
        <f>'Subdecision matrices'!$AB$16</f>
        <v>0.1</v>
      </c>
      <c r="AZ312" s="3">
        <f aca="true" t="shared" si="791" ref="AZ312">SUM(L312:AY312)</f>
        <v>4</v>
      </c>
      <c r="BA312" s="3"/>
      <c r="BB312" s="114"/>
      <c r="BC312" s="114"/>
      <c r="BD312" s="114"/>
      <c r="BE312" s="114"/>
      <c r="BF312" s="114"/>
    </row>
    <row r="313" spans="1:58" ht="15">
      <c r="A313" s="94">
        <v>154</v>
      </c>
      <c r="B313" s="30">
        <f>_xlfn.IFERROR(VLOOKUP(Prioritization!G165,'Subdecision matrices'!$B$7:$C$8,2,TRUE),0)</f>
        <v>0</v>
      </c>
      <c r="C313" s="30">
        <f>_xlfn.IFERROR(VLOOKUP(Prioritization!G165,'Subdecision matrices'!$B$7:$D$8,3,TRUE),0)</f>
        <v>0</v>
      </c>
      <c r="D313" s="30">
        <f>_xlfn.IFERROR(VLOOKUP(Prioritization!G165,'Subdecision matrices'!$B$7:$E$8,4,TRUE),0)</f>
        <v>0</v>
      </c>
      <c r="E313" s="30">
        <f>_xlfn.IFERROR(VLOOKUP(Prioritization!G165,'Subdecision matrices'!$B$7:$F$8,5,TRUE),0)</f>
        <v>0</v>
      </c>
      <c r="F313" s="30">
        <f>_xlfn.IFERROR(VLOOKUP(Prioritization!G165,'Subdecision matrices'!$B$7:$G$8,6,TRUE),0)</f>
        <v>0</v>
      </c>
      <c r="G313" s="30">
        <f>VLOOKUP(Prioritization!H165,'Subdecision matrices'!$B$12:$C$19,2,TRUE)</f>
        <v>0</v>
      </c>
      <c r="H313" s="30">
        <f>VLOOKUP(Prioritization!H165,'Subdecision matrices'!$B$12:$D$19,3,TRUE)</f>
        <v>0</v>
      </c>
      <c r="I313" s="30">
        <f>VLOOKUP(Prioritization!H165,'Subdecision matrices'!$B$12:$E$19,4,TRUE)</f>
        <v>0</v>
      </c>
      <c r="J313" s="30">
        <f>VLOOKUP(Prioritization!H165,'Subdecision matrices'!$B$12:$F$19,5,TRUE)</f>
        <v>0</v>
      </c>
      <c r="K313" s="30">
        <f>VLOOKUP(Prioritization!H165,'Subdecision matrices'!$B$12:$G$19,6,TRUE)</f>
        <v>0</v>
      </c>
      <c r="L313" s="2">
        <f>_xlfn.IFERROR(INDEX('Subdecision matrices'!$C$23:$G$27,MATCH(Prioritization!I165,'Subdecision matrices'!$B$23:$B$27,0),MATCH('CalcEng 2'!$L$6,'Subdecision matrices'!$C$22:$G$22,0)),0)</f>
        <v>0</v>
      </c>
      <c r="M313" s="2">
        <f>_xlfn.IFERROR(INDEX('Subdecision matrices'!$C$23:$G$27,MATCH(Prioritization!I165,'Subdecision matrices'!$B$23:$B$27,0),MATCH('CalcEng 2'!$M$6,'Subdecision matrices'!$C$30:$G$30,0)),0)</f>
        <v>0</v>
      </c>
      <c r="N313" s="2">
        <f>_xlfn.IFERROR(INDEX('Subdecision matrices'!$C$23:$G$27,MATCH(Prioritization!I165,'Subdecision matrices'!$B$23:$B$27,0),MATCH('CalcEng 2'!$N$6,'Subdecision matrices'!$C$22:$G$22,0)),0)</f>
        <v>0</v>
      </c>
      <c r="O313" s="2">
        <f>_xlfn.IFERROR(INDEX('Subdecision matrices'!$C$23:$G$27,MATCH(Prioritization!I165,'Subdecision matrices'!$B$23:$B$27,0),MATCH('CalcEng 2'!$O$6,'Subdecision matrices'!$C$22:$G$22,0)),0)</f>
        <v>0</v>
      </c>
      <c r="P313" s="2">
        <f>_xlfn.IFERROR(INDEX('Subdecision matrices'!$C$23:$G$27,MATCH(Prioritization!I165,'Subdecision matrices'!$B$23:$B$27,0),MATCH('CalcEng 2'!$P$6,'Subdecision matrices'!$C$22:$G$22,0)),0)</f>
        <v>0</v>
      </c>
      <c r="Q313" s="2">
        <f>_xlfn.IFERROR(INDEX('Subdecision matrices'!$C$31:$G$33,MATCH(Prioritization!J165,'Subdecision matrices'!$B$31:$B$33,0),MATCH('CalcEng 2'!$Q$6,'Subdecision matrices'!$C$30:$G$30,0)),0)</f>
        <v>0</v>
      </c>
      <c r="R313" s="2">
        <f>_xlfn.IFERROR(INDEX('Subdecision matrices'!$C$31:$G$33,MATCH(Prioritization!J165,'Subdecision matrices'!$B$31:$B$33,0),MATCH('CalcEng 2'!$R$6,'Subdecision matrices'!$C$30:$G$30,0)),0)</f>
        <v>0</v>
      </c>
      <c r="S313" s="2">
        <f>_xlfn.IFERROR(INDEX('Subdecision matrices'!$C$31:$G$33,MATCH(Prioritization!J165,'Subdecision matrices'!$B$31:$B$33,0),MATCH('CalcEng 2'!$S$6,'Subdecision matrices'!$C$30:$G$30,0)),0)</f>
        <v>0</v>
      </c>
      <c r="T313" s="2">
        <f>_xlfn.IFERROR(INDEX('Subdecision matrices'!$C$31:$G$33,MATCH(Prioritization!J165,'Subdecision matrices'!$B$31:$B$33,0),MATCH('CalcEng 2'!$T$6,'Subdecision matrices'!$C$30:$G$30,0)),0)</f>
        <v>0</v>
      </c>
      <c r="U313" s="2">
        <f>_xlfn.IFERROR(INDEX('Subdecision matrices'!$C$31:$G$33,MATCH(Prioritization!J165,'Subdecision matrices'!$B$31:$B$33,0),MATCH('CalcEng 2'!$U$6,'Subdecision matrices'!$C$30:$G$30,0)),0)</f>
        <v>0</v>
      </c>
      <c r="V313" s="2">
        <f>_xlfn.IFERROR(VLOOKUP(Prioritization!K165,'Subdecision matrices'!$A$37:$C$41,3,TRUE),0)</f>
        <v>0</v>
      </c>
      <c r="W313" s="2">
        <f>_xlfn.IFERROR(VLOOKUP(Prioritization!K165,'Subdecision matrices'!$A$37:$D$41,4),0)</f>
        <v>0</v>
      </c>
      <c r="X313" s="2">
        <f>_xlfn.IFERROR(VLOOKUP(Prioritization!K165,'Subdecision matrices'!$A$37:$E$41,5),0)</f>
        <v>0</v>
      </c>
      <c r="Y313" s="2">
        <f>_xlfn.IFERROR(VLOOKUP(Prioritization!K165,'Subdecision matrices'!$A$37:$F$41,6),0)</f>
        <v>0</v>
      </c>
      <c r="Z313" s="2">
        <f>_xlfn.IFERROR(VLOOKUP(Prioritization!K165,'Subdecision matrices'!$A$37:$G$41,7),0)</f>
        <v>0</v>
      </c>
      <c r="AA313" s="2">
        <f>_xlfn.IFERROR(INDEX('Subdecision matrices'!$K$8:$O$11,MATCH(Prioritization!L165,'Subdecision matrices'!$J$8:$J$11,0),MATCH('CalcEng 2'!$AA$6,'Subdecision matrices'!$K$7:$O$7,0)),0)</f>
        <v>0</v>
      </c>
      <c r="AB313" s="2">
        <f>_xlfn.IFERROR(INDEX('Subdecision matrices'!$K$8:$O$11,MATCH(Prioritization!L165,'Subdecision matrices'!$J$8:$J$11,0),MATCH('CalcEng 2'!$AB$6,'Subdecision matrices'!$K$7:$O$7,0)),0)</f>
        <v>0</v>
      </c>
      <c r="AC313" s="2">
        <f>_xlfn.IFERROR(INDEX('Subdecision matrices'!$K$8:$O$11,MATCH(Prioritization!L165,'Subdecision matrices'!$J$8:$J$11,0),MATCH('CalcEng 2'!$AC$6,'Subdecision matrices'!$K$7:$O$7,0)),0)</f>
        <v>0</v>
      </c>
      <c r="AD313" s="2">
        <f>_xlfn.IFERROR(INDEX('Subdecision matrices'!$K$8:$O$11,MATCH(Prioritization!L165,'Subdecision matrices'!$J$8:$J$11,0),MATCH('CalcEng 2'!$AD$6,'Subdecision matrices'!$K$7:$O$7,0)),0)</f>
        <v>0</v>
      </c>
      <c r="AE313" s="2">
        <f>_xlfn.IFERROR(INDEX('Subdecision matrices'!$K$8:$O$11,MATCH(Prioritization!L165,'Subdecision matrices'!$J$8:$J$11,0),MATCH('CalcEng 2'!$AE$6,'Subdecision matrices'!$K$7:$O$7,0)),0)</f>
        <v>0</v>
      </c>
      <c r="AF313" s="2">
        <f>_xlfn.IFERROR(VLOOKUP(Prioritization!M165,'Subdecision matrices'!$I$15:$K$17,3,TRUE),0)</f>
        <v>0</v>
      </c>
      <c r="AG313" s="2">
        <f>_xlfn.IFERROR(VLOOKUP(Prioritization!M165,'Subdecision matrices'!$I$15:$L$17,4,TRUE),0)</f>
        <v>0</v>
      </c>
      <c r="AH313" s="2">
        <f>_xlfn.IFERROR(VLOOKUP(Prioritization!M165,'Subdecision matrices'!$I$15:$M$17,5,TRUE),0)</f>
        <v>0</v>
      </c>
      <c r="AI313" s="2">
        <f>_xlfn.IFERROR(VLOOKUP(Prioritization!M165,'Subdecision matrices'!$I$15:$N$17,6,TRUE),0)</f>
        <v>0</v>
      </c>
      <c r="AJ313" s="2">
        <f>_xlfn.IFERROR(VLOOKUP(Prioritization!M165,'Subdecision matrices'!$I$15:$O$17,7,TRUE),0)</f>
        <v>0</v>
      </c>
      <c r="AK313" s="2">
        <f>_xlfn.IFERROR(INDEX('Subdecision matrices'!$K$22:$O$24,MATCH(Prioritization!N165,'Subdecision matrices'!$J$22:$J$24,0),MATCH($AK$6,'Subdecision matrices'!$K$21:$O$21,0)),0)</f>
        <v>0</v>
      </c>
      <c r="AL313" s="2">
        <f>_xlfn.IFERROR(INDEX('Subdecision matrices'!$K$22:$O$24,MATCH(Prioritization!N165,'Subdecision matrices'!$J$22:$J$24,0),MATCH($AL$6,'Subdecision matrices'!$K$21:$O$21,0)),0)</f>
        <v>0</v>
      </c>
      <c r="AM313" s="2">
        <f>_xlfn.IFERROR(INDEX('Subdecision matrices'!$K$22:$O$24,MATCH(Prioritization!N165,'Subdecision matrices'!$J$22:$J$24,0),MATCH($AM$6,'Subdecision matrices'!$K$21:$O$21,0)),0)</f>
        <v>0</v>
      </c>
      <c r="AN313" s="2">
        <f>_xlfn.IFERROR(INDEX('Subdecision matrices'!$K$22:$O$24,MATCH(Prioritization!N165,'Subdecision matrices'!$J$22:$J$24,0),MATCH($AN$6,'Subdecision matrices'!$K$21:$O$21,0)),0)</f>
        <v>0</v>
      </c>
      <c r="AO313" s="2">
        <f>_xlfn.IFERROR(INDEX('Subdecision matrices'!$K$22:$O$24,MATCH(Prioritization!N165,'Subdecision matrices'!$J$22:$J$24,0),MATCH($AO$6,'Subdecision matrices'!$K$21:$O$21,0)),0)</f>
        <v>0</v>
      </c>
      <c r="AP313" s="2">
        <f>_xlfn.IFERROR(INDEX('Subdecision matrices'!$K$27:$O$30,MATCH(Prioritization!O165,'Subdecision matrices'!$J$27:$J$30,0),MATCH('CalcEng 2'!$AP$6,'Subdecision matrices'!$K$27:$O$27,0)),0)</f>
        <v>0</v>
      </c>
      <c r="AQ313" s="2">
        <f>_xlfn.IFERROR(INDEX('Subdecision matrices'!$K$27:$O$30,MATCH(Prioritization!O165,'Subdecision matrices'!$J$27:$J$30,0),MATCH('CalcEng 2'!$AQ$6,'Subdecision matrices'!$K$27:$O$27,0)),0)</f>
        <v>0</v>
      </c>
      <c r="AR313" s="2">
        <f>_xlfn.IFERROR(INDEX('Subdecision matrices'!$K$27:$O$30,MATCH(Prioritization!O165,'Subdecision matrices'!$J$27:$J$30,0),MATCH('CalcEng 2'!$AR$6,'Subdecision matrices'!$K$27:$O$27,0)),0)</f>
        <v>0</v>
      </c>
      <c r="AS313" s="2">
        <f>_xlfn.IFERROR(INDEX('Subdecision matrices'!$K$27:$O$30,MATCH(Prioritization!O165,'Subdecision matrices'!$J$27:$J$30,0),MATCH('CalcEng 2'!$AS$6,'Subdecision matrices'!$K$27:$O$27,0)),0)</f>
        <v>0</v>
      </c>
      <c r="AT313" s="2">
        <f>_xlfn.IFERROR(INDEX('Subdecision matrices'!$K$27:$O$30,MATCH(Prioritization!O165,'Subdecision matrices'!$J$27:$J$30,0),MATCH('CalcEng 2'!$AT$6,'Subdecision matrices'!$K$27:$O$27,0)),0)</f>
        <v>0</v>
      </c>
      <c r="AU313" s="2">
        <f>_xlfn.IFERROR(INDEX('Subdecision matrices'!$K$34:$O$36,MATCH(Prioritization!P165,'Subdecision matrices'!$J$34:$J$36,0),MATCH('CalcEng 2'!$AU$6,'Subdecision matrices'!$K$33:$O$33,0)),0)</f>
        <v>0</v>
      </c>
      <c r="AV313" s="2">
        <f>_xlfn.IFERROR(INDEX('Subdecision matrices'!$K$34:$O$36,MATCH(Prioritization!P165,'Subdecision matrices'!$J$34:$J$36,0),MATCH('CalcEng 2'!$AV$6,'Subdecision matrices'!$K$33:$O$33,0)),0)</f>
        <v>0</v>
      </c>
      <c r="AW313" s="2">
        <f>_xlfn.IFERROR(INDEX('Subdecision matrices'!$K$34:$O$36,MATCH(Prioritization!P165,'Subdecision matrices'!$J$34:$J$36,0),MATCH('CalcEng 2'!$AW$6,'Subdecision matrices'!$K$33:$O$33,0)),0)</f>
        <v>0</v>
      </c>
      <c r="AX313" s="2">
        <f>_xlfn.IFERROR(INDEX('Subdecision matrices'!$K$34:$O$36,MATCH(Prioritization!P165,'Subdecision matrices'!$J$34:$J$36,0),MATCH('CalcEng 2'!$AX$6,'Subdecision matrices'!$K$33:$O$33,0)),0)</f>
        <v>0</v>
      </c>
      <c r="AY313" s="2">
        <f>_xlfn.IFERROR(INDEX('Subdecision matrices'!$K$34:$O$36,MATCH(Prioritization!P165,'Subdecision matrices'!$J$34:$J$36,0),MATCH('CalcEng 2'!$AY$6,'Subdecision matrices'!$K$33:$O$33,0)),0)</f>
        <v>0</v>
      </c>
      <c r="AZ313" s="2"/>
      <c r="BA313" s="2"/>
      <c r="BB313" s="110">
        <f>((B313*B314)+(G313*G314)+(L313*L314)+(Q313*Q314)+(V313*V314)+(AA313*AA314)+(AF314*AF313)+(AK313*AK314)+(AP313*AP314)+(AU313*AU314))*10</f>
        <v>0</v>
      </c>
      <c r="BC313" s="110">
        <f aca="true" t="shared" si="792" ref="BC313">((C313*C314)+(H313*H314)+(M313*M314)+(R313*R314)+(W313*W314)+(AB313*AB314)+(AG314*AG313)+(AL313*AL314)+(AQ313*AQ314)+(AV313*AV314))*10</f>
        <v>0</v>
      </c>
      <c r="BD313" s="110">
        <f aca="true" t="shared" si="793" ref="BD313">((D313*D314)+(I313*I314)+(N313*N314)+(S313*S314)+(X313*X314)+(AC313*AC314)+(AH314*AH313)+(AM313*AM314)+(AR313*AR314)+(AW313*AW314))*10</f>
        <v>0</v>
      </c>
      <c r="BE313" s="110">
        <f aca="true" t="shared" si="794" ref="BE313">((E313*E314)+(J313*J314)+(O313*O314)+(T313*T314)+(Y313*Y314)+(AD313*AD314)+(AI314*AI313)+(AN313*AN314)+(AS313*AS314)+(AX313*AX314))*10</f>
        <v>0</v>
      </c>
      <c r="BF313" s="110">
        <f aca="true" t="shared" si="795" ref="BF313">((F313*F314)+(K313*K314)+(P313*P314)+(U313*U314)+(Z313*Z314)+(AE313*AE314)+(AJ314*AJ313)+(AO313*AO314)+(AT313*AT314)+(AY313*AY314))*10</f>
        <v>0</v>
      </c>
    </row>
    <row r="314" spans="1:58" ht="15.75" thickBot="1">
      <c r="A314" s="94"/>
      <c r="B314" s="5">
        <f>'Subdecision matrices'!$S$12</f>
        <v>0.1</v>
      </c>
      <c r="C314" s="5">
        <f>'Subdecision matrices'!$S$13</f>
        <v>0.1</v>
      </c>
      <c r="D314" s="5">
        <f>'Subdecision matrices'!$S$14</f>
        <v>0.1</v>
      </c>
      <c r="E314" s="5">
        <f>'Subdecision matrices'!$S$15</f>
        <v>0.1</v>
      </c>
      <c r="F314" s="5">
        <f>'Subdecision matrices'!$S$16</f>
        <v>0.1</v>
      </c>
      <c r="G314" s="5">
        <f>'Subdecision matrices'!$T$12</f>
        <v>0.1</v>
      </c>
      <c r="H314" s="5">
        <f>'Subdecision matrices'!$T$13</f>
        <v>0.1</v>
      </c>
      <c r="I314" s="5">
        <f>'Subdecision matrices'!$T$14</f>
        <v>0.1</v>
      </c>
      <c r="J314" s="5">
        <f>'Subdecision matrices'!$T$15</f>
        <v>0.1</v>
      </c>
      <c r="K314" s="5">
        <f>'Subdecision matrices'!$T$16</f>
        <v>0.1</v>
      </c>
      <c r="L314" s="5">
        <f>'Subdecision matrices'!$U$12</f>
        <v>0.05</v>
      </c>
      <c r="M314" s="5">
        <f>'Subdecision matrices'!$U$13</f>
        <v>0.05</v>
      </c>
      <c r="N314" s="5">
        <f>'Subdecision matrices'!$U$14</f>
        <v>0.05</v>
      </c>
      <c r="O314" s="5">
        <f>'Subdecision matrices'!$U$15</f>
        <v>0.05</v>
      </c>
      <c r="P314" s="5">
        <f>'Subdecision matrices'!$U$16</f>
        <v>0.05</v>
      </c>
      <c r="Q314" s="5">
        <f>'Subdecision matrices'!$V$12</f>
        <v>0.1</v>
      </c>
      <c r="R314" s="5">
        <f>'Subdecision matrices'!$V$13</f>
        <v>0.1</v>
      </c>
      <c r="S314" s="5">
        <f>'Subdecision matrices'!$V$14</f>
        <v>0.1</v>
      </c>
      <c r="T314" s="5">
        <f>'Subdecision matrices'!$V$15</f>
        <v>0.1</v>
      </c>
      <c r="U314" s="5">
        <f>'Subdecision matrices'!$V$16</f>
        <v>0.1</v>
      </c>
      <c r="V314" s="5">
        <f>'Subdecision matrices'!$W$12</f>
        <v>0.1</v>
      </c>
      <c r="W314" s="5">
        <f>'Subdecision matrices'!$W$13</f>
        <v>0.1</v>
      </c>
      <c r="X314" s="5">
        <f>'Subdecision matrices'!$W$14</f>
        <v>0.1</v>
      </c>
      <c r="Y314" s="5">
        <f>'Subdecision matrices'!$W$15</f>
        <v>0.1</v>
      </c>
      <c r="Z314" s="5">
        <f>'Subdecision matrices'!$W$16</f>
        <v>0.1</v>
      </c>
      <c r="AA314" s="5">
        <f>'Subdecision matrices'!$X$12</f>
        <v>0.05</v>
      </c>
      <c r="AB314" s="5">
        <f>'Subdecision matrices'!$X$13</f>
        <v>0.1</v>
      </c>
      <c r="AC314" s="5">
        <f>'Subdecision matrices'!$X$14</f>
        <v>0.1</v>
      </c>
      <c r="AD314" s="5">
        <f>'Subdecision matrices'!$X$15</f>
        <v>0.1</v>
      </c>
      <c r="AE314" s="5">
        <f>'Subdecision matrices'!$X$16</f>
        <v>0.1</v>
      </c>
      <c r="AF314" s="5">
        <f>'Subdecision matrices'!$Y$12</f>
        <v>0.1</v>
      </c>
      <c r="AG314" s="5">
        <f>'Subdecision matrices'!$Y$13</f>
        <v>0.1</v>
      </c>
      <c r="AH314" s="5">
        <f>'Subdecision matrices'!$Y$14</f>
        <v>0.1</v>
      </c>
      <c r="AI314" s="5">
        <f>'Subdecision matrices'!$Y$15</f>
        <v>0.05</v>
      </c>
      <c r="AJ314" s="5">
        <f>'Subdecision matrices'!$Y$16</f>
        <v>0.05</v>
      </c>
      <c r="AK314" s="5">
        <f>'Subdecision matrices'!$Z$12</f>
        <v>0.15</v>
      </c>
      <c r="AL314" s="5">
        <f>'Subdecision matrices'!$Z$13</f>
        <v>0.15</v>
      </c>
      <c r="AM314" s="5">
        <f>'Subdecision matrices'!$Z$14</f>
        <v>0.15</v>
      </c>
      <c r="AN314" s="5">
        <f>'Subdecision matrices'!$Z$15</f>
        <v>0.15</v>
      </c>
      <c r="AO314" s="5">
        <f>'Subdecision matrices'!$Z$16</f>
        <v>0.15</v>
      </c>
      <c r="AP314" s="5">
        <f>'Subdecision matrices'!$AA$12</f>
        <v>0.1</v>
      </c>
      <c r="AQ314" s="5">
        <f>'Subdecision matrices'!$AA$13</f>
        <v>0.1</v>
      </c>
      <c r="AR314" s="5">
        <f>'Subdecision matrices'!$AA$14</f>
        <v>0.1</v>
      </c>
      <c r="AS314" s="5">
        <f>'Subdecision matrices'!$AA$15</f>
        <v>0.1</v>
      </c>
      <c r="AT314" s="5">
        <f>'Subdecision matrices'!$AA$16</f>
        <v>0.15</v>
      </c>
      <c r="AU314" s="5">
        <f>'Subdecision matrices'!$AB$12</f>
        <v>0.15</v>
      </c>
      <c r="AV314" s="5">
        <f>'Subdecision matrices'!$AB$13</f>
        <v>0.1</v>
      </c>
      <c r="AW314" s="5">
        <f>'Subdecision matrices'!$AB$14</f>
        <v>0.1</v>
      </c>
      <c r="AX314" s="5">
        <f>'Subdecision matrices'!$AB$15</f>
        <v>0.15</v>
      </c>
      <c r="AY314" s="5">
        <f>'Subdecision matrices'!$AB$16</f>
        <v>0.1</v>
      </c>
      <c r="AZ314" s="3">
        <f aca="true" t="shared" si="796" ref="AZ314">SUM(L314:AY314)</f>
        <v>4</v>
      </c>
      <c r="BA314" s="3"/>
      <c r="BB314" s="114"/>
      <c r="BC314" s="114"/>
      <c r="BD314" s="114"/>
      <c r="BE314" s="114"/>
      <c r="BF314" s="114"/>
    </row>
    <row r="315" spans="1:58" ht="15">
      <c r="A315" s="94">
        <v>155</v>
      </c>
      <c r="B315" s="30">
        <f>_xlfn.IFERROR(VLOOKUP(Prioritization!G166,'Subdecision matrices'!$B$7:$C$8,2,TRUE),0)</f>
        <v>0</v>
      </c>
      <c r="C315" s="30">
        <f>_xlfn.IFERROR(VLOOKUP(Prioritization!G166,'Subdecision matrices'!$B$7:$D$8,3,TRUE),0)</f>
        <v>0</v>
      </c>
      <c r="D315" s="30">
        <f>_xlfn.IFERROR(VLOOKUP(Prioritization!G166,'Subdecision matrices'!$B$7:$E$8,4,TRUE),0)</f>
        <v>0</v>
      </c>
      <c r="E315" s="30">
        <f>_xlfn.IFERROR(VLOOKUP(Prioritization!G166,'Subdecision matrices'!$B$7:$F$8,5,TRUE),0)</f>
        <v>0</v>
      </c>
      <c r="F315" s="30">
        <f>_xlfn.IFERROR(VLOOKUP(Prioritization!G166,'Subdecision matrices'!$B$7:$G$8,6,TRUE),0)</f>
        <v>0</v>
      </c>
      <c r="G315" s="30">
        <f>VLOOKUP(Prioritization!H166,'Subdecision matrices'!$B$12:$C$19,2,TRUE)</f>
        <v>0</v>
      </c>
      <c r="H315" s="30">
        <f>VLOOKUP(Prioritization!H166,'Subdecision matrices'!$B$12:$D$19,3,TRUE)</f>
        <v>0</v>
      </c>
      <c r="I315" s="30">
        <f>VLOOKUP(Prioritization!H166,'Subdecision matrices'!$B$12:$E$19,4,TRUE)</f>
        <v>0</v>
      </c>
      <c r="J315" s="30">
        <f>VLOOKUP(Prioritization!H166,'Subdecision matrices'!$B$12:$F$19,5,TRUE)</f>
        <v>0</v>
      </c>
      <c r="K315" s="30">
        <f>VLOOKUP(Prioritization!H166,'Subdecision matrices'!$B$12:$G$19,6,TRUE)</f>
        <v>0</v>
      </c>
      <c r="L315" s="2">
        <f>_xlfn.IFERROR(INDEX('Subdecision matrices'!$C$23:$G$27,MATCH(Prioritization!I166,'Subdecision matrices'!$B$23:$B$27,0),MATCH('CalcEng 2'!$L$6,'Subdecision matrices'!$C$22:$G$22,0)),0)</f>
        <v>0</v>
      </c>
      <c r="M315" s="2">
        <f>_xlfn.IFERROR(INDEX('Subdecision matrices'!$C$23:$G$27,MATCH(Prioritization!I166,'Subdecision matrices'!$B$23:$B$27,0),MATCH('CalcEng 2'!$M$6,'Subdecision matrices'!$C$30:$G$30,0)),0)</f>
        <v>0</v>
      </c>
      <c r="N315" s="2">
        <f>_xlfn.IFERROR(INDEX('Subdecision matrices'!$C$23:$G$27,MATCH(Prioritization!I166,'Subdecision matrices'!$B$23:$B$27,0),MATCH('CalcEng 2'!$N$6,'Subdecision matrices'!$C$22:$G$22,0)),0)</f>
        <v>0</v>
      </c>
      <c r="O315" s="2">
        <f>_xlfn.IFERROR(INDEX('Subdecision matrices'!$C$23:$G$27,MATCH(Prioritization!I166,'Subdecision matrices'!$B$23:$B$27,0),MATCH('CalcEng 2'!$O$6,'Subdecision matrices'!$C$22:$G$22,0)),0)</f>
        <v>0</v>
      </c>
      <c r="P315" s="2">
        <f>_xlfn.IFERROR(INDEX('Subdecision matrices'!$C$23:$G$27,MATCH(Prioritization!I166,'Subdecision matrices'!$B$23:$B$27,0),MATCH('CalcEng 2'!$P$6,'Subdecision matrices'!$C$22:$G$22,0)),0)</f>
        <v>0</v>
      </c>
      <c r="Q315" s="2">
        <f>_xlfn.IFERROR(INDEX('Subdecision matrices'!$C$31:$G$33,MATCH(Prioritization!J166,'Subdecision matrices'!$B$31:$B$33,0),MATCH('CalcEng 2'!$Q$6,'Subdecision matrices'!$C$30:$G$30,0)),0)</f>
        <v>0</v>
      </c>
      <c r="R315" s="2">
        <f>_xlfn.IFERROR(INDEX('Subdecision matrices'!$C$31:$G$33,MATCH(Prioritization!J166,'Subdecision matrices'!$B$31:$B$33,0),MATCH('CalcEng 2'!$R$6,'Subdecision matrices'!$C$30:$G$30,0)),0)</f>
        <v>0</v>
      </c>
      <c r="S315" s="2">
        <f>_xlfn.IFERROR(INDEX('Subdecision matrices'!$C$31:$G$33,MATCH(Prioritization!J166,'Subdecision matrices'!$B$31:$B$33,0),MATCH('CalcEng 2'!$S$6,'Subdecision matrices'!$C$30:$G$30,0)),0)</f>
        <v>0</v>
      </c>
      <c r="T315" s="2">
        <f>_xlfn.IFERROR(INDEX('Subdecision matrices'!$C$31:$G$33,MATCH(Prioritization!J166,'Subdecision matrices'!$B$31:$B$33,0),MATCH('CalcEng 2'!$T$6,'Subdecision matrices'!$C$30:$G$30,0)),0)</f>
        <v>0</v>
      </c>
      <c r="U315" s="2">
        <f>_xlfn.IFERROR(INDEX('Subdecision matrices'!$C$31:$G$33,MATCH(Prioritization!J166,'Subdecision matrices'!$B$31:$B$33,0),MATCH('CalcEng 2'!$U$6,'Subdecision matrices'!$C$30:$G$30,0)),0)</f>
        <v>0</v>
      </c>
      <c r="V315" s="2">
        <f>_xlfn.IFERROR(VLOOKUP(Prioritization!K166,'Subdecision matrices'!$A$37:$C$41,3,TRUE),0)</f>
        <v>0</v>
      </c>
      <c r="W315" s="2">
        <f>_xlfn.IFERROR(VLOOKUP(Prioritization!K166,'Subdecision matrices'!$A$37:$D$41,4),0)</f>
        <v>0</v>
      </c>
      <c r="X315" s="2">
        <f>_xlfn.IFERROR(VLOOKUP(Prioritization!K166,'Subdecision matrices'!$A$37:$E$41,5),0)</f>
        <v>0</v>
      </c>
      <c r="Y315" s="2">
        <f>_xlfn.IFERROR(VLOOKUP(Prioritization!K166,'Subdecision matrices'!$A$37:$F$41,6),0)</f>
        <v>0</v>
      </c>
      <c r="Z315" s="2">
        <f>_xlfn.IFERROR(VLOOKUP(Prioritization!K166,'Subdecision matrices'!$A$37:$G$41,7),0)</f>
        <v>0</v>
      </c>
      <c r="AA315" s="2">
        <f>_xlfn.IFERROR(INDEX('Subdecision matrices'!$K$8:$O$11,MATCH(Prioritization!L166,'Subdecision matrices'!$J$8:$J$11,0),MATCH('CalcEng 2'!$AA$6,'Subdecision matrices'!$K$7:$O$7,0)),0)</f>
        <v>0</v>
      </c>
      <c r="AB315" s="2">
        <f>_xlfn.IFERROR(INDEX('Subdecision matrices'!$K$8:$O$11,MATCH(Prioritization!L166,'Subdecision matrices'!$J$8:$J$11,0),MATCH('CalcEng 2'!$AB$6,'Subdecision matrices'!$K$7:$O$7,0)),0)</f>
        <v>0</v>
      </c>
      <c r="AC315" s="2">
        <f>_xlfn.IFERROR(INDEX('Subdecision matrices'!$K$8:$O$11,MATCH(Prioritization!L166,'Subdecision matrices'!$J$8:$J$11,0),MATCH('CalcEng 2'!$AC$6,'Subdecision matrices'!$K$7:$O$7,0)),0)</f>
        <v>0</v>
      </c>
      <c r="AD315" s="2">
        <f>_xlfn.IFERROR(INDEX('Subdecision matrices'!$K$8:$O$11,MATCH(Prioritization!L166,'Subdecision matrices'!$J$8:$J$11,0),MATCH('CalcEng 2'!$AD$6,'Subdecision matrices'!$K$7:$O$7,0)),0)</f>
        <v>0</v>
      </c>
      <c r="AE315" s="2">
        <f>_xlfn.IFERROR(INDEX('Subdecision matrices'!$K$8:$O$11,MATCH(Prioritization!L166,'Subdecision matrices'!$J$8:$J$11,0),MATCH('CalcEng 2'!$AE$6,'Subdecision matrices'!$K$7:$O$7,0)),0)</f>
        <v>0</v>
      </c>
      <c r="AF315" s="2">
        <f>_xlfn.IFERROR(VLOOKUP(Prioritization!M166,'Subdecision matrices'!$I$15:$K$17,3,TRUE),0)</f>
        <v>0</v>
      </c>
      <c r="AG315" s="2">
        <f>_xlfn.IFERROR(VLOOKUP(Prioritization!M166,'Subdecision matrices'!$I$15:$L$17,4,TRUE),0)</f>
        <v>0</v>
      </c>
      <c r="AH315" s="2">
        <f>_xlfn.IFERROR(VLOOKUP(Prioritization!M166,'Subdecision matrices'!$I$15:$M$17,5,TRUE),0)</f>
        <v>0</v>
      </c>
      <c r="AI315" s="2">
        <f>_xlfn.IFERROR(VLOOKUP(Prioritization!M166,'Subdecision matrices'!$I$15:$N$17,6,TRUE),0)</f>
        <v>0</v>
      </c>
      <c r="AJ315" s="2">
        <f>_xlfn.IFERROR(VLOOKUP(Prioritization!M166,'Subdecision matrices'!$I$15:$O$17,7,TRUE),0)</f>
        <v>0</v>
      </c>
      <c r="AK315" s="2">
        <f>_xlfn.IFERROR(INDEX('Subdecision matrices'!$K$22:$O$24,MATCH(Prioritization!N166,'Subdecision matrices'!$J$22:$J$24,0),MATCH($AK$6,'Subdecision matrices'!$K$21:$O$21,0)),0)</f>
        <v>0</v>
      </c>
      <c r="AL315" s="2">
        <f>_xlfn.IFERROR(INDEX('Subdecision matrices'!$K$22:$O$24,MATCH(Prioritization!N166,'Subdecision matrices'!$J$22:$J$24,0),MATCH($AL$6,'Subdecision matrices'!$K$21:$O$21,0)),0)</f>
        <v>0</v>
      </c>
      <c r="AM315" s="2">
        <f>_xlfn.IFERROR(INDEX('Subdecision matrices'!$K$22:$O$24,MATCH(Prioritization!N166,'Subdecision matrices'!$J$22:$J$24,0),MATCH($AM$6,'Subdecision matrices'!$K$21:$O$21,0)),0)</f>
        <v>0</v>
      </c>
      <c r="AN315" s="2">
        <f>_xlfn.IFERROR(INDEX('Subdecision matrices'!$K$22:$O$24,MATCH(Prioritization!N166,'Subdecision matrices'!$J$22:$J$24,0),MATCH($AN$6,'Subdecision matrices'!$K$21:$O$21,0)),0)</f>
        <v>0</v>
      </c>
      <c r="AO315" s="2">
        <f>_xlfn.IFERROR(INDEX('Subdecision matrices'!$K$22:$O$24,MATCH(Prioritization!N166,'Subdecision matrices'!$J$22:$J$24,0),MATCH($AO$6,'Subdecision matrices'!$K$21:$O$21,0)),0)</f>
        <v>0</v>
      </c>
      <c r="AP315" s="2">
        <f>_xlfn.IFERROR(INDEX('Subdecision matrices'!$K$27:$O$30,MATCH(Prioritization!O166,'Subdecision matrices'!$J$27:$J$30,0),MATCH('CalcEng 2'!$AP$6,'Subdecision matrices'!$K$27:$O$27,0)),0)</f>
        <v>0</v>
      </c>
      <c r="AQ315" s="2">
        <f>_xlfn.IFERROR(INDEX('Subdecision matrices'!$K$27:$O$30,MATCH(Prioritization!O166,'Subdecision matrices'!$J$27:$J$30,0),MATCH('CalcEng 2'!$AQ$6,'Subdecision matrices'!$K$27:$O$27,0)),0)</f>
        <v>0</v>
      </c>
      <c r="AR315" s="2">
        <f>_xlfn.IFERROR(INDEX('Subdecision matrices'!$K$27:$O$30,MATCH(Prioritization!O166,'Subdecision matrices'!$J$27:$J$30,0),MATCH('CalcEng 2'!$AR$6,'Subdecision matrices'!$K$27:$O$27,0)),0)</f>
        <v>0</v>
      </c>
      <c r="AS315" s="2">
        <f>_xlfn.IFERROR(INDEX('Subdecision matrices'!$K$27:$O$30,MATCH(Prioritization!O166,'Subdecision matrices'!$J$27:$J$30,0),MATCH('CalcEng 2'!$AS$6,'Subdecision matrices'!$K$27:$O$27,0)),0)</f>
        <v>0</v>
      </c>
      <c r="AT315" s="2">
        <f>_xlfn.IFERROR(INDEX('Subdecision matrices'!$K$27:$O$30,MATCH(Prioritization!O166,'Subdecision matrices'!$J$27:$J$30,0),MATCH('CalcEng 2'!$AT$6,'Subdecision matrices'!$K$27:$O$27,0)),0)</f>
        <v>0</v>
      </c>
      <c r="AU315" s="2">
        <f>_xlfn.IFERROR(INDEX('Subdecision matrices'!$K$34:$O$36,MATCH(Prioritization!P166,'Subdecision matrices'!$J$34:$J$36,0),MATCH('CalcEng 2'!$AU$6,'Subdecision matrices'!$K$33:$O$33,0)),0)</f>
        <v>0</v>
      </c>
      <c r="AV315" s="2">
        <f>_xlfn.IFERROR(INDEX('Subdecision matrices'!$K$34:$O$36,MATCH(Prioritization!P166,'Subdecision matrices'!$J$34:$J$36,0),MATCH('CalcEng 2'!$AV$6,'Subdecision matrices'!$K$33:$O$33,0)),0)</f>
        <v>0</v>
      </c>
      <c r="AW315" s="2">
        <f>_xlfn.IFERROR(INDEX('Subdecision matrices'!$K$34:$O$36,MATCH(Prioritization!P166,'Subdecision matrices'!$J$34:$J$36,0),MATCH('CalcEng 2'!$AW$6,'Subdecision matrices'!$K$33:$O$33,0)),0)</f>
        <v>0</v>
      </c>
      <c r="AX315" s="2">
        <f>_xlfn.IFERROR(INDEX('Subdecision matrices'!$K$34:$O$36,MATCH(Prioritization!P166,'Subdecision matrices'!$J$34:$J$36,0),MATCH('CalcEng 2'!$AX$6,'Subdecision matrices'!$K$33:$O$33,0)),0)</f>
        <v>0</v>
      </c>
      <c r="AY315" s="2">
        <f>_xlfn.IFERROR(INDEX('Subdecision matrices'!$K$34:$O$36,MATCH(Prioritization!P166,'Subdecision matrices'!$J$34:$J$36,0),MATCH('CalcEng 2'!$AY$6,'Subdecision matrices'!$K$33:$O$33,0)),0)</f>
        <v>0</v>
      </c>
      <c r="AZ315" s="2"/>
      <c r="BA315" s="2"/>
      <c r="BB315" s="110">
        <f>((B315*B316)+(G315*G316)+(L315*L316)+(Q315*Q316)+(V315*V316)+(AA315*AA316)+(AF316*AF315)+(AK315*AK316)+(AP315*AP316)+(AU315*AU316))*10</f>
        <v>0</v>
      </c>
      <c r="BC315" s="110">
        <f aca="true" t="shared" si="797" ref="BC315">((C315*C316)+(H315*H316)+(M315*M316)+(R315*R316)+(W315*W316)+(AB315*AB316)+(AG316*AG315)+(AL315*AL316)+(AQ315*AQ316)+(AV315*AV316))*10</f>
        <v>0</v>
      </c>
      <c r="BD315" s="110">
        <f aca="true" t="shared" si="798" ref="BD315">((D315*D316)+(I315*I316)+(N315*N316)+(S315*S316)+(X315*X316)+(AC315*AC316)+(AH316*AH315)+(AM315*AM316)+(AR315*AR316)+(AW315*AW316))*10</f>
        <v>0</v>
      </c>
      <c r="BE315" s="110">
        <f aca="true" t="shared" si="799" ref="BE315">((E315*E316)+(J315*J316)+(O315*O316)+(T315*T316)+(Y315*Y316)+(AD315*AD316)+(AI316*AI315)+(AN315*AN316)+(AS315*AS316)+(AX315*AX316))*10</f>
        <v>0</v>
      </c>
      <c r="BF315" s="110">
        <f aca="true" t="shared" si="800" ref="BF315">((F315*F316)+(K315*K316)+(P315*P316)+(U315*U316)+(Z315*Z316)+(AE315*AE316)+(AJ316*AJ315)+(AO315*AO316)+(AT315*AT316)+(AY315*AY316))*10</f>
        <v>0</v>
      </c>
    </row>
    <row r="316" spans="1:58" ht="15.75" thickBot="1">
      <c r="A316" s="94"/>
      <c r="B316" s="5">
        <f>'Subdecision matrices'!$S$12</f>
        <v>0.1</v>
      </c>
      <c r="C316" s="5">
        <f>'Subdecision matrices'!$S$13</f>
        <v>0.1</v>
      </c>
      <c r="D316" s="5">
        <f>'Subdecision matrices'!$S$14</f>
        <v>0.1</v>
      </c>
      <c r="E316" s="5">
        <f>'Subdecision matrices'!$S$15</f>
        <v>0.1</v>
      </c>
      <c r="F316" s="5">
        <f>'Subdecision matrices'!$S$16</f>
        <v>0.1</v>
      </c>
      <c r="G316" s="5">
        <f>'Subdecision matrices'!$T$12</f>
        <v>0.1</v>
      </c>
      <c r="H316" s="5">
        <f>'Subdecision matrices'!$T$13</f>
        <v>0.1</v>
      </c>
      <c r="I316" s="5">
        <f>'Subdecision matrices'!$T$14</f>
        <v>0.1</v>
      </c>
      <c r="J316" s="5">
        <f>'Subdecision matrices'!$T$15</f>
        <v>0.1</v>
      </c>
      <c r="K316" s="5">
        <f>'Subdecision matrices'!$T$16</f>
        <v>0.1</v>
      </c>
      <c r="L316" s="5">
        <f>'Subdecision matrices'!$U$12</f>
        <v>0.05</v>
      </c>
      <c r="M316" s="5">
        <f>'Subdecision matrices'!$U$13</f>
        <v>0.05</v>
      </c>
      <c r="N316" s="5">
        <f>'Subdecision matrices'!$U$14</f>
        <v>0.05</v>
      </c>
      <c r="O316" s="5">
        <f>'Subdecision matrices'!$U$15</f>
        <v>0.05</v>
      </c>
      <c r="P316" s="5">
        <f>'Subdecision matrices'!$U$16</f>
        <v>0.05</v>
      </c>
      <c r="Q316" s="5">
        <f>'Subdecision matrices'!$V$12</f>
        <v>0.1</v>
      </c>
      <c r="R316" s="5">
        <f>'Subdecision matrices'!$V$13</f>
        <v>0.1</v>
      </c>
      <c r="S316" s="5">
        <f>'Subdecision matrices'!$V$14</f>
        <v>0.1</v>
      </c>
      <c r="T316" s="5">
        <f>'Subdecision matrices'!$V$15</f>
        <v>0.1</v>
      </c>
      <c r="U316" s="5">
        <f>'Subdecision matrices'!$V$16</f>
        <v>0.1</v>
      </c>
      <c r="V316" s="5">
        <f>'Subdecision matrices'!$W$12</f>
        <v>0.1</v>
      </c>
      <c r="W316" s="5">
        <f>'Subdecision matrices'!$W$13</f>
        <v>0.1</v>
      </c>
      <c r="X316" s="5">
        <f>'Subdecision matrices'!$W$14</f>
        <v>0.1</v>
      </c>
      <c r="Y316" s="5">
        <f>'Subdecision matrices'!$W$15</f>
        <v>0.1</v>
      </c>
      <c r="Z316" s="5">
        <f>'Subdecision matrices'!$W$16</f>
        <v>0.1</v>
      </c>
      <c r="AA316" s="5">
        <f>'Subdecision matrices'!$X$12</f>
        <v>0.05</v>
      </c>
      <c r="AB316" s="5">
        <f>'Subdecision matrices'!$X$13</f>
        <v>0.1</v>
      </c>
      <c r="AC316" s="5">
        <f>'Subdecision matrices'!$X$14</f>
        <v>0.1</v>
      </c>
      <c r="AD316" s="5">
        <f>'Subdecision matrices'!$X$15</f>
        <v>0.1</v>
      </c>
      <c r="AE316" s="5">
        <f>'Subdecision matrices'!$X$16</f>
        <v>0.1</v>
      </c>
      <c r="AF316" s="5">
        <f>'Subdecision matrices'!$Y$12</f>
        <v>0.1</v>
      </c>
      <c r="AG316" s="5">
        <f>'Subdecision matrices'!$Y$13</f>
        <v>0.1</v>
      </c>
      <c r="AH316" s="5">
        <f>'Subdecision matrices'!$Y$14</f>
        <v>0.1</v>
      </c>
      <c r="AI316" s="5">
        <f>'Subdecision matrices'!$Y$15</f>
        <v>0.05</v>
      </c>
      <c r="AJ316" s="5">
        <f>'Subdecision matrices'!$Y$16</f>
        <v>0.05</v>
      </c>
      <c r="AK316" s="5">
        <f>'Subdecision matrices'!$Z$12</f>
        <v>0.15</v>
      </c>
      <c r="AL316" s="5">
        <f>'Subdecision matrices'!$Z$13</f>
        <v>0.15</v>
      </c>
      <c r="AM316" s="5">
        <f>'Subdecision matrices'!$Z$14</f>
        <v>0.15</v>
      </c>
      <c r="AN316" s="5">
        <f>'Subdecision matrices'!$Z$15</f>
        <v>0.15</v>
      </c>
      <c r="AO316" s="5">
        <f>'Subdecision matrices'!$Z$16</f>
        <v>0.15</v>
      </c>
      <c r="AP316" s="5">
        <f>'Subdecision matrices'!$AA$12</f>
        <v>0.1</v>
      </c>
      <c r="AQ316" s="5">
        <f>'Subdecision matrices'!$AA$13</f>
        <v>0.1</v>
      </c>
      <c r="AR316" s="5">
        <f>'Subdecision matrices'!$AA$14</f>
        <v>0.1</v>
      </c>
      <c r="AS316" s="5">
        <f>'Subdecision matrices'!$AA$15</f>
        <v>0.1</v>
      </c>
      <c r="AT316" s="5">
        <f>'Subdecision matrices'!$AA$16</f>
        <v>0.15</v>
      </c>
      <c r="AU316" s="5">
        <f>'Subdecision matrices'!$AB$12</f>
        <v>0.15</v>
      </c>
      <c r="AV316" s="5">
        <f>'Subdecision matrices'!$AB$13</f>
        <v>0.1</v>
      </c>
      <c r="AW316" s="5">
        <f>'Subdecision matrices'!$AB$14</f>
        <v>0.1</v>
      </c>
      <c r="AX316" s="5">
        <f>'Subdecision matrices'!$AB$15</f>
        <v>0.15</v>
      </c>
      <c r="AY316" s="5">
        <f>'Subdecision matrices'!$AB$16</f>
        <v>0.1</v>
      </c>
      <c r="AZ316" s="3">
        <f aca="true" t="shared" si="801" ref="AZ316">SUM(L316:AY316)</f>
        <v>4</v>
      </c>
      <c r="BA316" s="3"/>
      <c r="BB316" s="114"/>
      <c r="BC316" s="114"/>
      <c r="BD316" s="114"/>
      <c r="BE316" s="114"/>
      <c r="BF316" s="114"/>
    </row>
    <row r="317" spans="1:58" ht="15">
      <c r="A317" s="94">
        <v>156</v>
      </c>
      <c r="B317" s="30">
        <f>_xlfn.IFERROR(VLOOKUP(Prioritization!G167,'Subdecision matrices'!$B$7:$C$8,2,TRUE),0)</f>
        <v>0</v>
      </c>
      <c r="C317" s="30">
        <f>_xlfn.IFERROR(VLOOKUP(Prioritization!G167,'Subdecision matrices'!$B$7:$D$8,3,TRUE),0)</f>
        <v>0</v>
      </c>
      <c r="D317" s="30">
        <f>_xlfn.IFERROR(VLOOKUP(Prioritization!G167,'Subdecision matrices'!$B$7:$E$8,4,TRUE),0)</f>
        <v>0</v>
      </c>
      <c r="E317" s="30">
        <f>_xlfn.IFERROR(VLOOKUP(Prioritization!G167,'Subdecision matrices'!$B$7:$F$8,5,TRUE),0)</f>
        <v>0</v>
      </c>
      <c r="F317" s="30">
        <f>_xlfn.IFERROR(VLOOKUP(Prioritization!G167,'Subdecision matrices'!$B$7:$G$8,6,TRUE),0)</f>
        <v>0</v>
      </c>
      <c r="G317" s="30">
        <f>VLOOKUP(Prioritization!H167,'Subdecision matrices'!$B$12:$C$19,2,TRUE)</f>
        <v>0</v>
      </c>
      <c r="H317" s="30">
        <f>VLOOKUP(Prioritization!H167,'Subdecision matrices'!$B$12:$D$19,3,TRUE)</f>
        <v>0</v>
      </c>
      <c r="I317" s="30">
        <f>VLOOKUP(Prioritization!H167,'Subdecision matrices'!$B$12:$E$19,4,TRUE)</f>
        <v>0</v>
      </c>
      <c r="J317" s="30">
        <f>VLOOKUP(Prioritization!H167,'Subdecision matrices'!$B$12:$F$19,5,TRUE)</f>
        <v>0</v>
      </c>
      <c r="K317" s="30">
        <f>VLOOKUP(Prioritization!H167,'Subdecision matrices'!$B$12:$G$19,6,TRUE)</f>
        <v>0</v>
      </c>
      <c r="L317" s="2">
        <f>_xlfn.IFERROR(INDEX('Subdecision matrices'!$C$23:$G$27,MATCH(Prioritization!I167,'Subdecision matrices'!$B$23:$B$27,0),MATCH('CalcEng 2'!$L$6,'Subdecision matrices'!$C$22:$G$22,0)),0)</f>
        <v>0</v>
      </c>
      <c r="M317" s="2">
        <f>_xlfn.IFERROR(INDEX('Subdecision matrices'!$C$23:$G$27,MATCH(Prioritization!I167,'Subdecision matrices'!$B$23:$B$27,0),MATCH('CalcEng 2'!$M$6,'Subdecision matrices'!$C$30:$G$30,0)),0)</f>
        <v>0</v>
      </c>
      <c r="N317" s="2">
        <f>_xlfn.IFERROR(INDEX('Subdecision matrices'!$C$23:$G$27,MATCH(Prioritization!I167,'Subdecision matrices'!$B$23:$B$27,0),MATCH('CalcEng 2'!$N$6,'Subdecision matrices'!$C$22:$G$22,0)),0)</f>
        <v>0</v>
      </c>
      <c r="O317" s="2">
        <f>_xlfn.IFERROR(INDEX('Subdecision matrices'!$C$23:$G$27,MATCH(Prioritization!I167,'Subdecision matrices'!$B$23:$B$27,0),MATCH('CalcEng 2'!$O$6,'Subdecision matrices'!$C$22:$G$22,0)),0)</f>
        <v>0</v>
      </c>
      <c r="P317" s="2">
        <f>_xlfn.IFERROR(INDEX('Subdecision matrices'!$C$23:$G$27,MATCH(Prioritization!I167,'Subdecision matrices'!$B$23:$B$27,0),MATCH('CalcEng 2'!$P$6,'Subdecision matrices'!$C$22:$G$22,0)),0)</f>
        <v>0</v>
      </c>
      <c r="Q317" s="2">
        <f>_xlfn.IFERROR(INDEX('Subdecision matrices'!$C$31:$G$33,MATCH(Prioritization!J167,'Subdecision matrices'!$B$31:$B$33,0),MATCH('CalcEng 2'!$Q$6,'Subdecision matrices'!$C$30:$G$30,0)),0)</f>
        <v>0</v>
      </c>
      <c r="R317" s="2">
        <f>_xlfn.IFERROR(INDEX('Subdecision matrices'!$C$31:$G$33,MATCH(Prioritization!J167,'Subdecision matrices'!$B$31:$B$33,0),MATCH('CalcEng 2'!$R$6,'Subdecision matrices'!$C$30:$G$30,0)),0)</f>
        <v>0</v>
      </c>
      <c r="S317" s="2">
        <f>_xlfn.IFERROR(INDEX('Subdecision matrices'!$C$31:$G$33,MATCH(Prioritization!J167,'Subdecision matrices'!$B$31:$B$33,0),MATCH('CalcEng 2'!$S$6,'Subdecision matrices'!$C$30:$G$30,0)),0)</f>
        <v>0</v>
      </c>
      <c r="T317" s="2">
        <f>_xlfn.IFERROR(INDEX('Subdecision matrices'!$C$31:$G$33,MATCH(Prioritization!J167,'Subdecision matrices'!$B$31:$B$33,0),MATCH('CalcEng 2'!$T$6,'Subdecision matrices'!$C$30:$G$30,0)),0)</f>
        <v>0</v>
      </c>
      <c r="U317" s="2">
        <f>_xlfn.IFERROR(INDEX('Subdecision matrices'!$C$31:$G$33,MATCH(Prioritization!J167,'Subdecision matrices'!$B$31:$B$33,0),MATCH('CalcEng 2'!$U$6,'Subdecision matrices'!$C$30:$G$30,0)),0)</f>
        <v>0</v>
      </c>
      <c r="V317" s="2">
        <f>_xlfn.IFERROR(VLOOKUP(Prioritization!K167,'Subdecision matrices'!$A$37:$C$41,3,TRUE),0)</f>
        <v>0</v>
      </c>
      <c r="W317" s="2">
        <f>_xlfn.IFERROR(VLOOKUP(Prioritization!K167,'Subdecision matrices'!$A$37:$D$41,4),0)</f>
        <v>0</v>
      </c>
      <c r="X317" s="2">
        <f>_xlfn.IFERROR(VLOOKUP(Prioritization!K167,'Subdecision matrices'!$A$37:$E$41,5),0)</f>
        <v>0</v>
      </c>
      <c r="Y317" s="2">
        <f>_xlfn.IFERROR(VLOOKUP(Prioritization!K167,'Subdecision matrices'!$A$37:$F$41,6),0)</f>
        <v>0</v>
      </c>
      <c r="Z317" s="2">
        <f>_xlfn.IFERROR(VLOOKUP(Prioritization!K167,'Subdecision matrices'!$A$37:$G$41,7),0)</f>
        <v>0</v>
      </c>
      <c r="AA317" s="2">
        <f>_xlfn.IFERROR(INDEX('Subdecision matrices'!$K$8:$O$11,MATCH(Prioritization!L167,'Subdecision matrices'!$J$8:$J$11,0),MATCH('CalcEng 2'!$AA$6,'Subdecision matrices'!$K$7:$O$7,0)),0)</f>
        <v>0</v>
      </c>
      <c r="AB317" s="2">
        <f>_xlfn.IFERROR(INDEX('Subdecision matrices'!$K$8:$O$11,MATCH(Prioritization!L167,'Subdecision matrices'!$J$8:$J$11,0),MATCH('CalcEng 2'!$AB$6,'Subdecision matrices'!$K$7:$O$7,0)),0)</f>
        <v>0</v>
      </c>
      <c r="AC317" s="2">
        <f>_xlfn.IFERROR(INDEX('Subdecision matrices'!$K$8:$O$11,MATCH(Prioritization!L167,'Subdecision matrices'!$J$8:$J$11,0),MATCH('CalcEng 2'!$AC$6,'Subdecision matrices'!$K$7:$O$7,0)),0)</f>
        <v>0</v>
      </c>
      <c r="AD317" s="2">
        <f>_xlfn.IFERROR(INDEX('Subdecision matrices'!$K$8:$O$11,MATCH(Prioritization!L167,'Subdecision matrices'!$J$8:$J$11,0),MATCH('CalcEng 2'!$AD$6,'Subdecision matrices'!$K$7:$O$7,0)),0)</f>
        <v>0</v>
      </c>
      <c r="AE317" s="2">
        <f>_xlfn.IFERROR(INDEX('Subdecision matrices'!$K$8:$O$11,MATCH(Prioritization!L167,'Subdecision matrices'!$J$8:$J$11,0),MATCH('CalcEng 2'!$AE$6,'Subdecision matrices'!$K$7:$O$7,0)),0)</f>
        <v>0</v>
      </c>
      <c r="AF317" s="2">
        <f>_xlfn.IFERROR(VLOOKUP(Prioritization!M167,'Subdecision matrices'!$I$15:$K$17,3,TRUE),0)</f>
        <v>0</v>
      </c>
      <c r="AG317" s="2">
        <f>_xlfn.IFERROR(VLOOKUP(Prioritization!M167,'Subdecision matrices'!$I$15:$L$17,4,TRUE),0)</f>
        <v>0</v>
      </c>
      <c r="AH317" s="2">
        <f>_xlfn.IFERROR(VLOOKUP(Prioritization!M167,'Subdecision matrices'!$I$15:$M$17,5,TRUE),0)</f>
        <v>0</v>
      </c>
      <c r="AI317" s="2">
        <f>_xlfn.IFERROR(VLOOKUP(Prioritization!M167,'Subdecision matrices'!$I$15:$N$17,6,TRUE),0)</f>
        <v>0</v>
      </c>
      <c r="AJ317" s="2">
        <f>_xlfn.IFERROR(VLOOKUP(Prioritization!M167,'Subdecision matrices'!$I$15:$O$17,7,TRUE),0)</f>
        <v>0</v>
      </c>
      <c r="AK317" s="2">
        <f>_xlfn.IFERROR(INDEX('Subdecision matrices'!$K$22:$O$24,MATCH(Prioritization!N167,'Subdecision matrices'!$J$22:$J$24,0),MATCH($AK$6,'Subdecision matrices'!$K$21:$O$21,0)),0)</f>
        <v>0</v>
      </c>
      <c r="AL317" s="2">
        <f>_xlfn.IFERROR(INDEX('Subdecision matrices'!$K$22:$O$24,MATCH(Prioritization!N167,'Subdecision matrices'!$J$22:$J$24,0),MATCH($AL$6,'Subdecision matrices'!$K$21:$O$21,0)),0)</f>
        <v>0</v>
      </c>
      <c r="AM317" s="2">
        <f>_xlfn.IFERROR(INDEX('Subdecision matrices'!$K$22:$O$24,MATCH(Prioritization!N167,'Subdecision matrices'!$J$22:$J$24,0),MATCH($AM$6,'Subdecision matrices'!$K$21:$O$21,0)),0)</f>
        <v>0</v>
      </c>
      <c r="AN317" s="2">
        <f>_xlfn.IFERROR(INDEX('Subdecision matrices'!$K$22:$O$24,MATCH(Prioritization!N167,'Subdecision matrices'!$J$22:$J$24,0),MATCH($AN$6,'Subdecision matrices'!$K$21:$O$21,0)),0)</f>
        <v>0</v>
      </c>
      <c r="AO317" s="2">
        <f>_xlfn.IFERROR(INDEX('Subdecision matrices'!$K$22:$O$24,MATCH(Prioritization!N167,'Subdecision matrices'!$J$22:$J$24,0),MATCH($AO$6,'Subdecision matrices'!$K$21:$O$21,0)),0)</f>
        <v>0</v>
      </c>
      <c r="AP317" s="2">
        <f>_xlfn.IFERROR(INDEX('Subdecision matrices'!$K$27:$O$30,MATCH(Prioritization!O167,'Subdecision matrices'!$J$27:$J$30,0),MATCH('CalcEng 2'!$AP$6,'Subdecision matrices'!$K$27:$O$27,0)),0)</f>
        <v>0</v>
      </c>
      <c r="AQ317" s="2">
        <f>_xlfn.IFERROR(INDEX('Subdecision matrices'!$K$27:$O$30,MATCH(Prioritization!O167,'Subdecision matrices'!$J$27:$J$30,0),MATCH('CalcEng 2'!$AQ$6,'Subdecision matrices'!$K$27:$O$27,0)),0)</f>
        <v>0</v>
      </c>
      <c r="AR317" s="2">
        <f>_xlfn.IFERROR(INDEX('Subdecision matrices'!$K$27:$O$30,MATCH(Prioritization!O167,'Subdecision matrices'!$J$27:$J$30,0),MATCH('CalcEng 2'!$AR$6,'Subdecision matrices'!$K$27:$O$27,0)),0)</f>
        <v>0</v>
      </c>
      <c r="AS317" s="2">
        <f>_xlfn.IFERROR(INDEX('Subdecision matrices'!$K$27:$O$30,MATCH(Prioritization!O167,'Subdecision matrices'!$J$27:$J$30,0),MATCH('CalcEng 2'!$AS$6,'Subdecision matrices'!$K$27:$O$27,0)),0)</f>
        <v>0</v>
      </c>
      <c r="AT317" s="2">
        <f>_xlfn.IFERROR(INDEX('Subdecision matrices'!$K$27:$O$30,MATCH(Prioritization!O167,'Subdecision matrices'!$J$27:$J$30,0),MATCH('CalcEng 2'!$AT$6,'Subdecision matrices'!$K$27:$O$27,0)),0)</f>
        <v>0</v>
      </c>
      <c r="AU317" s="2">
        <f>_xlfn.IFERROR(INDEX('Subdecision matrices'!$K$34:$O$36,MATCH(Prioritization!P167,'Subdecision matrices'!$J$34:$J$36,0),MATCH('CalcEng 2'!$AU$6,'Subdecision matrices'!$K$33:$O$33,0)),0)</f>
        <v>0</v>
      </c>
      <c r="AV317" s="2">
        <f>_xlfn.IFERROR(INDEX('Subdecision matrices'!$K$34:$O$36,MATCH(Prioritization!P167,'Subdecision matrices'!$J$34:$J$36,0),MATCH('CalcEng 2'!$AV$6,'Subdecision matrices'!$K$33:$O$33,0)),0)</f>
        <v>0</v>
      </c>
      <c r="AW317" s="2">
        <f>_xlfn.IFERROR(INDEX('Subdecision matrices'!$K$34:$O$36,MATCH(Prioritization!P167,'Subdecision matrices'!$J$34:$J$36,0),MATCH('CalcEng 2'!$AW$6,'Subdecision matrices'!$K$33:$O$33,0)),0)</f>
        <v>0</v>
      </c>
      <c r="AX317" s="2">
        <f>_xlfn.IFERROR(INDEX('Subdecision matrices'!$K$34:$O$36,MATCH(Prioritization!P167,'Subdecision matrices'!$J$34:$J$36,0),MATCH('CalcEng 2'!$AX$6,'Subdecision matrices'!$K$33:$O$33,0)),0)</f>
        <v>0</v>
      </c>
      <c r="AY317" s="2">
        <f>_xlfn.IFERROR(INDEX('Subdecision matrices'!$K$34:$O$36,MATCH(Prioritization!P167,'Subdecision matrices'!$J$34:$J$36,0),MATCH('CalcEng 2'!$AY$6,'Subdecision matrices'!$K$33:$O$33,0)),0)</f>
        <v>0</v>
      </c>
      <c r="AZ317" s="2"/>
      <c r="BA317" s="2"/>
      <c r="BB317" s="110">
        <f>((B317*B318)+(G317*G318)+(L317*L318)+(Q317*Q318)+(V317*V318)+(AA317*AA318)+(AF318*AF317)+(AK317*AK318)+(AP317*AP318)+(AU317*AU318))*10</f>
        <v>0</v>
      </c>
      <c r="BC317" s="110">
        <f aca="true" t="shared" si="802" ref="BC317">((C317*C318)+(H317*H318)+(M317*M318)+(R317*R318)+(W317*W318)+(AB317*AB318)+(AG318*AG317)+(AL317*AL318)+(AQ317*AQ318)+(AV317*AV318))*10</f>
        <v>0</v>
      </c>
      <c r="BD317" s="110">
        <f aca="true" t="shared" si="803" ref="BD317">((D317*D318)+(I317*I318)+(N317*N318)+(S317*S318)+(X317*X318)+(AC317*AC318)+(AH318*AH317)+(AM317*AM318)+(AR317*AR318)+(AW317*AW318))*10</f>
        <v>0</v>
      </c>
      <c r="BE317" s="110">
        <f aca="true" t="shared" si="804" ref="BE317">((E317*E318)+(J317*J318)+(O317*O318)+(T317*T318)+(Y317*Y318)+(AD317*AD318)+(AI318*AI317)+(AN317*AN318)+(AS317*AS318)+(AX317*AX318))*10</f>
        <v>0</v>
      </c>
      <c r="BF317" s="110">
        <f aca="true" t="shared" si="805" ref="BF317">((F317*F318)+(K317*K318)+(P317*P318)+(U317*U318)+(Z317*Z318)+(AE317*AE318)+(AJ318*AJ317)+(AO317*AO318)+(AT317*AT318)+(AY317*AY318))*10</f>
        <v>0</v>
      </c>
    </row>
    <row r="318" spans="1:58" ht="15.75" thickBot="1">
      <c r="A318" s="94"/>
      <c r="B318" s="5">
        <f>'Subdecision matrices'!$S$12</f>
        <v>0.1</v>
      </c>
      <c r="C318" s="5">
        <f>'Subdecision matrices'!$S$13</f>
        <v>0.1</v>
      </c>
      <c r="D318" s="5">
        <f>'Subdecision matrices'!$S$14</f>
        <v>0.1</v>
      </c>
      <c r="E318" s="5">
        <f>'Subdecision matrices'!$S$15</f>
        <v>0.1</v>
      </c>
      <c r="F318" s="5">
        <f>'Subdecision matrices'!$S$16</f>
        <v>0.1</v>
      </c>
      <c r="G318" s="5">
        <f>'Subdecision matrices'!$T$12</f>
        <v>0.1</v>
      </c>
      <c r="H318" s="5">
        <f>'Subdecision matrices'!$T$13</f>
        <v>0.1</v>
      </c>
      <c r="I318" s="5">
        <f>'Subdecision matrices'!$T$14</f>
        <v>0.1</v>
      </c>
      <c r="J318" s="5">
        <f>'Subdecision matrices'!$T$15</f>
        <v>0.1</v>
      </c>
      <c r="K318" s="5">
        <f>'Subdecision matrices'!$T$16</f>
        <v>0.1</v>
      </c>
      <c r="L318" s="5">
        <f>'Subdecision matrices'!$U$12</f>
        <v>0.05</v>
      </c>
      <c r="M318" s="5">
        <f>'Subdecision matrices'!$U$13</f>
        <v>0.05</v>
      </c>
      <c r="N318" s="5">
        <f>'Subdecision matrices'!$U$14</f>
        <v>0.05</v>
      </c>
      <c r="O318" s="5">
        <f>'Subdecision matrices'!$U$15</f>
        <v>0.05</v>
      </c>
      <c r="P318" s="5">
        <f>'Subdecision matrices'!$U$16</f>
        <v>0.05</v>
      </c>
      <c r="Q318" s="5">
        <f>'Subdecision matrices'!$V$12</f>
        <v>0.1</v>
      </c>
      <c r="R318" s="5">
        <f>'Subdecision matrices'!$V$13</f>
        <v>0.1</v>
      </c>
      <c r="S318" s="5">
        <f>'Subdecision matrices'!$V$14</f>
        <v>0.1</v>
      </c>
      <c r="T318" s="5">
        <f>'Subdecision matrices'!$V$15</f>
        <v>0.1</v>
      </c>
      <c r="U318" s="5">
        <f>'Subdecision matrices'!$V$16</f>
        <v>0.1</v>
      </c>
      <c r="V318" s="5">
        <f>'Subdecision matrices'!$W$12</f>
        <v>0.1</v>
      </c>
      <c r="W318" s="5">
        <f>'Subdecision matrices'!$W$13</f>
        <v>0.1</v>
      </c>
      <c r="X318" s="5">
        <f>'Subdecision matrices'!$W$14</f>
        <v>0.1</v>
      </c>
      <c r="Y318" s="5">
        <f>'Subdecision matrices'!$W$15</f>
        <v>0.1</v>
      </c>
      <c r="Z318" s="5">
        <f>'Subdecision matrices'!$W$16</f>
        <v>0.1</v>
      </c>
      <c r="AA318" s="5">
        <f>'Subdecision matrices'!$X$12</f>
        <v>0.05</v>
      </c>
      <c r="AB318" s="5">
        <f>'Subdecision matrices'!$X$13</f>
        <v>0.1</v>
      </c>
      <c r="AC318" s="5">
        <f>'Subdecision matrices'!$X$14</f>
        <v>0.1</v>
      </c>
      <c r="AD318" s="5">
        <f>'Subdecision matrices'!$X$15</f>
        <v>0.1</v>
      </c>
      <c r="AE318" s="5">
        <f>'Subdecision matrices'!$X$16</f>
        <v>0.1</v>
      </c>
      <c r="AF318" s="5">
        <f>'Subdecision matrices'!$Y$12</f>
        <v>0.1</v>
      </c>
      <c r="AG318" s="5">
        <f>'Subdecision matrices'!$Y$13</f>
        <v>0.1</v>
      </c>
      <c r="AH318" s="5">
        <f>'Subdecision matrices'!$Y$14</f>
        <v>0.1</v>
      </c>
      <c r="AI318" s="5">
        <f>'Subdecision matrices'!$Y$15</f>
        <v>0.05</v>
      </c>
      <c r="AJ318" s="5">
        <f>'Subdecision matrices'!$Y$16</f>
        <v>0.05</v>
      </c>
      <c r="AK318" s="5">
        <f>'Subdecision matrices'!$Z$12</f>
        <v>0.15</v>
      </c>
      <c r="AL318" s="5">
        <f>'Subdecision matrices'!$Z$13</f>
        <v>0.15</v>
      </c>
      <c r="AM318" s="5">
        <f>'Subdecision matrices'!$Z$14</f>
        <v>0.15</v>
      </c>
      <c r="AN318" s="5">
        <f>'Subdecision matrices'!$Z$15</f>
        <v>0.15</v>
      </c>
      <c r="AO318" s="5">
        <f>'Subdecision matrices'!$Z$16</f>
        <v>0.15</v>
      </c>
      <c r="AP318" s="5">
        <f>'Subdecision matrices'!$AA$12</f>
        <v>0.1</v>
      </c>
      <c r="AQ318" s="5">
        <f>'Subdecision matrices'!$AA$13</f>
        <v>0.1</v>
      </c>
      <c r="AR318" s="5">
        <f>'Subdecision matrices'!$AA$14</f>
        <v>0.1</v>
      </c>
      <c r="AS318" s="5">
        <f>'Subdecision matrices'!$AA$15</f>
        <v>0.1</v>
      </c>
      <c r="AT318" s="5">
        <f>'Subdecision matrices'!$AA$16</f>
        <v>0.15</v>
      </c>
      <c r="AU318" s="5">
        <f>'Subdecision matrices'!$AB$12</f>
        <v>0.15</v>
      </c>
      <c r="AV318" s="5">
        <f>'Subdecision matrices'!$AB$13</f>
        <v>0.1</v>
      </c>
      <c r="AW318" s="5">
        <f>'Subdecision matrices'!$AB$14</f>
        <v>0.1</v>
      </c>
      <c r="AX318" s="5">
        <f>'Subdecision matrices'!$AB$15</f>
        <v>0.15</v>
      </c>
      <c r="AY318" s="5">
        <f>'Subdecision matrices'!$AB$16</f>
        <v>0.1</v>
      </c>
      <c r="AZ318" s="3">
        <f aca="true" t="shared" si="806" ref="AZ318">SUM(L318:AY318)</f>
        <v>4</v>
      </c>
      <c r="BA318" s="3"/>
      <c r="BB318" s="114"/>
      <c r="BC318" s="114"/>
      <c r="BD318" s="114"/>
      <c r="BE318" s="114"/>
      <c r="BF318" s="114"/>
    </row>
    <row r="319" spans="1:58" ht="15">
      <c r="A319" s="94">
        <v>157</v>
      </c>
      <c r="B319" s="30">
        <f>_xlfn.IFERROR(VLOOKUP(Prioritization!G168,'Subdecision matrices'!$B$7:$C$8,2,TRUE),0)</f>
        <v>0</v>
      </c>
      <c r="C319" s="30">
        <f>_xlfn.IFERROR(VLOOKUP(Prioritization!G168,'Subdecision matrices'!$B$7:$D$8,3,TRUE),0)</f>
        <v>0</v>
      </c>
      <c r="D319" s="30">
        <f>_xlfn.IFERROR(VLOOKUP(Prioritization!G168,'Subdecision matrices'!$B$7:$E$8,4,TRUE),0)</f>
        <v>0</v>
      </c>
      <c r="E319" s="30">
        <f>_xlfn.IFERROR(VLOOKUP(Prioritization!G168,'Subdecision matrices'!$B$7:$F$8,5,TRUE),0)</f>
        <v>0</v>
      </c>
      <c r="F319" s="30">
        <f>_xlfn.IFERROR(VLOOKUP(Prioritization!G168,'Subdecision matrices'!$B$7:$G$8,6,TRUE),0)</f>
        <v>0</v>
      </c>
      <c r="G319" s="30">
        <f>VLOOKUP(Prioritization!H168,'Subdecision matrices'!$B$12:$C$19,2,TRUE)</f>
        <v>0</v>
      </c>
      <c r="H319" s="30">
        <f>VLOOKUP(Prioritization!H168,'Subdecision matrices'!$B$12:$D$19,3,TRUE)</f>
        <v>0</v>
      </c>
      <c r="I319" s="30">
        <f>VLOOKUP(Prioritization!H168,'Subdecision matrices'!$B$12:$E$19,4,TRUE)</f>
        <v>0</v>
      </c>
      <c r="J319" s="30">
        <f>VLOOKUP(Prioritization!H168,'Subdecision matrices'!$B$12:$F$19,5,TRUE)</f>
        <v>0</v>
      </c>
      <c r="K319" s="30">
        <f>VLOOKUP(Prioritization!H168,'Subdecision matrices'!$B$12:$G$19,6,TRUE)</f>
        <v>0</v>
      </c>
      <c r="L319" s="2">
        <f>_xlfn.IFERROR(INDEX('Subdecision matrices'!$C$23:$G$27,MATCH(Prioritization!I168,'Subdecision matrices'!$B$23:$B$27,0),MATCH('CalcEng 2'!$L$6,'Subdecision matrices'!$C$22:$G$22,0)),0)</f>
        <v>0</v>
      </c>
      <c r="M319" s="2">
        <f>_xlfn.IFERROR(INDEX('Subdecision matrices'!$C$23:$G$27,MATCH(Prioritization!I168,'Subdecision matrices'!$B$23:$B$27,0),MATCH('CalcEng 2'!$M$6,'Subdecision matrices'!$C$30:$G$30,0)),0)</f>
        <v>0</v>
      </c>
      <c r="N319" s="2">
        <f>_xlfn.IFERROR(INDEX('Subdecision matrices'!$C$23:$G$27,MATCH(Prioritization!I168,'Subdecision matrices'!$B$23:$B$27,0),MATCH('CalcEng 2'!$N$6,'Subdecision matrices'!$C$22:$G$22,0)),0)</f>
        <v>0</v>
      </c>
      <c r="O319" s="2">
        <f>_xlfn.IFERROR(INDEX('Subdecision matrices'!$C$23:$G$27,MATCH(Prioritization!I168,'Subdecision matrices'!$B$23:$B$27,0),MATCH('CalcEng 2'!$O$6,'Subdecision matrices'!$C$22:$G$22,0)),0)</f>
        <v>0</v>
      </c>
      <c r="P319" s="2">
        <f>_xlfn.IFERROR(INDEX('Subdecision matrices'!$C$23:$G$27,MATCH(Prioritization!I168,'Subdecision matrices'!$B$23:$B$27,0),MATCH('CalcEng 2'!$P$6,'Subdecision matrices'!$C$22:$G$22,0)),0)</f>
        <v>0</v>
      </c>
      <c r="Q319" s="2">
        <f>_xlfn.IFERROR(INDEX('Subdecision matrices'!$C$31:$G$33,MATCH(Prioritization!J168,'Subdecision matrices'!$B$31:$B$33,0),MATCH('CalcEng 2'!$Q$6,'Subdecision matrices'!$C$30:$G$30,0)),0)</f>
        <v>0</v>
      </c>
      <c r="R319" s="2">
        <f>_xlfn.IFERROR(INDEX('Subdecision matrices'!$C$31:$G$33,MATCH(Prioritization!J168,'Subdecision matrices'!$B$31:$B$33,0),MATCH('CalcEng 2'!$R$6,'Subdecision matrices'!$C$30:$G$30,0)),0)</f>
        <v>0</v>
      </c>
      <c r="S319" s="2">
        <f>_xlfn.IFERROR(INDEX('Subdecision matrices'!$C$31:$G$33,MATCH(Prioritization!J168,'Subdecision matrices'!$B$31:$B$33,0),MATCH('CalcEng 2'!$S$6,'Subdecision matrices'!$C$30:$G$30,0)),0)</f>
        <v>0</v>
      </c>
      <c r="T319" s="2">
        <f>_xlfn.IFERROR(INDEX('Subdecision matrices'!$C$31:$G$33,MATCH(Prioritization!J168,'Subdecision matrices'!$B$31:$B$33,0),MATCH('CalcEng 2'!$T$6,'Subdecision matrices'!$C$30:$G$30,0)),0)</f>
        <v>0</v>
      </c>
      <c r="U319" s="2">
        <f>_xlfn.IFERROR(INDEX('Subdecision matrices'!$C$31:$G$33,MATCH(Prioritization!J168,'Subdecision matrices'!$B$31:$B$33,0),MATCH('CalcEng 2'!$U$6,'Subdecision matrices'!$C$30:$G$30,0)),0)</f>
        <v>0</v>
      </c>
      <c r="V319" s="2">
        <f>_xlfn.IFERROR(VLOOKUP(Prioritization!K168,'Subdecision matrices'!$A$37:$C$41,3,TRUE),0)</f>
        <v>0</v>
      </c>
      <c r="W319" s="2">
        <f>_xlfn.IFERROR(VLOOKUP(Prioritization!K168,'Subdecision matrices'!$A$37:$D$41,4),0)</f>
        <v>0</v>
      </c>
      <c r="X319" s="2">
        <f>_xlfn.IFERROR(VLOOKUP(Prioritization!K168,'Subdecision matrices'!$A$37:$E$41,5),0)</f>
        <v>0</v>
      </c>
      <c r="Y319" s="2">
        <f>_xlfn.IFERROR(VLOOKUP(Prioritization!K168,'Subdecision matrices'!$A$37:$F$41,6),0)</f>
        <v>0</v>
      </c>
      <c r="Z319" s="2">
        <f>_xlfn.IFERROR(VLOOKUP(Prioritization!K168,'Subdecision matrices'!$A$37:$G$41,7),0)</f>
        <v>0</v>
      </c>
      <c r="AA319" s="2">
        <f>_xlfn.IFERROR(INDEX('Subdecision matrices'!$K$8:$O$11,MATCH(Prioritization!L168,'Subdecision matrices'!$J$8:$J$11,0),MATCH('CalcEng 2'!$AA$6,'Subdecision matrices'!$K$7:$O$7,0)),0)</f>
        <v>0</v>
      </c>
      <c r="AB319" s="2">
        <f>_xlfn.IFERROR(INDEX('Subdecision matrices'!$K$8:$O$11,MATCH(Prioritization!L168,'Subdecision matrices'!$J$8:$J$11,0),MATCH('CalcEng 2'!$AB$6,'Subdecision matrices'!$K$7:$O$7,0)),0)</f>
        <v>0</v>
      </c>
      <c r="AC319" s="2">
        <f>_xlfn.IFERROR(INDEX('Subdecision matrices'!$K$8:$O$11,MATCH(Prioritization!L168,'Subdecision matrices'!$J$8:$J$11,0),MATCH('CalcEng 2'!$AC$6,'Subdecision matrices'!$K$7:$O$7,0)),0)</f>
        <v>0</v>
      </c>
      <c r="AD319" s="2">
        <f>_xlfn.IFERROR(INDEX('Subdecision matrices'!$K$8:$O$11,MATCH(Prioritization!L168,'Subdecision matrices'!$J$8:$J$11,0),MATCH('CalcEng 2'!$AD$6,'Subdecision matrices'!$K$7:$O$7,0)),0)</f>
        <v>0</v>
      </c>
      <c r="AE319" s="2">
        <f>_xlfn.IFERROR(INDEX('Subdecision matrices'!$K$8:$O$11,MATCH(Prioritization!L168,'Subdecision matrices'!$J$8:$J$11,0),MATCH('CalcEng 2'!$AE$6,'Subdecision matrices'!$K$7:$O$7,0)),0)</f>
        <v>0</v>
      </c>
      <c r="AF319" s="2">
        <f>_xlfn.IFERROR(VLOOKUP(Prioritization!M168,'Subdecision matrices'!$I$15:$K$17,3,TRUE),0)</f>
        <v>0</v>
      </c>
      <c r="AG319" s="2">
        <f>_xlfn.IFERROR(VLOOKUP(Prioritization!M168,'Subdecision matrices'!$I$15:$L$17,4,TRUE),0)</f>
        <v>0</v>
      </c>
      <c r="AH319" s="2">
        <f>_xlfn.IFERROR(VLOOKUP(Prioritization!M168,'Subdecision matrices'!$I$15:$M$17,5,TRUE),0)</f>
        <v>0</v>
      </c>
      <c r="AI319" s="2">
        <f>_xlfn.IFERROR(VLOOKUP(Prioritization!M168,'Subdecision matrices'!$I$15:$N$17,6,TRUE),0)</f>
        <v>0</v>
      </c>
      <c r="AJ319" s="2">
        <f>_xlfn.IFERROR(VLOOKUP(Prioritization!M168,'Subdecision matrices'!$I$15:$O$17,7,TRUE),0)</f>
        <v>0</v>
      </c>
      <c r="AK319" s="2">
        <f>_xlfn.IFERROR(INDEX('Subdecision matrices'!$K$22:$O$24,MATCH(Prioritization!N168,'Subdecision matrices'!$J$22:$J$24,0),MATCH($AK$6,'Subdecision matrices'!$K$21:$O$21,0)),0)</f>
        <v>0</v>
      </c>
      <c r="AL319" s="2">
        <f>_xlfn.IFERROR(INDEX('Subdecision matrices'!$K$22:$O$24,MATCH(Prioritization!N168,'Subdecision matrices'!$J$22:$J$24,0),MATCH($AL$6,'Subdecision matrices'!$K$21:$O$21,0)),0)</f>
        <v>0</v>
      </c>
      <c r="AM319" s="2">
        <f>_xlfn.IFERROR(INDEX('Subdecision matrices'!$K$22:$O$24,MATCH(Prioritization!N168,'Subdecision matrices'!$J$22:$J$24,0),MATCH($AM$6,'Subdecision matrices'!$K$21:$O$21,0)),0)</f>
        <v>0</v>
      </c>
      <c r="AN319" s="2">
        <f>_xlfn.IFERROR(INDEX('Subdecision matrices'!$K$22:$O$24,MATCH(Prioritization!N168,'Subdecision matrices'!$J$22:$J$24,0),MATCH($AN$6,'Subdecision matrices'!$K$21:$O$21,0)),0)</f>
        <v>0</v>
      </c>
      <c r="AO319" s="2">
        <f>_xlfn.IFERROR(INDEX('Subdecision matrices'!$K$22:$O$24,MATCH(Prioritization!N168,'Subdecision matrices'!$J$22:$J$24,0),MATCH($AO$6,'Subdecision matrices'!$K$21:$O$21,0)),0)</f>
        <v>0</v>
      </c>
      <c r="AP319" s="2">
        <f>_xlfn.IFERROR(INDEX('Subdecision matrices'!$K$27:$O$30,MATCH(Prioritization!O168,'Subdecision matrices'!$J$27:$J$30,0),MATCH('CalcEng 2'!$AP$6,'Subdecision matrices'!$K$27:$O$27,0)),0)</f>
        <v>0</v>
      </c>
      <c r="AQ319" s="2">
        <f>_xlfn.IFERROR(INDEX('Subdecision matrices'!$K$27:$O$30,MATCH(Prioritization!O168,'Subdecision matrices'!$J$27:$J$30,0),MATCH('CalcEng 2'!$AQ$6,'Subdecision matrices'!$K$27:$O$27,0)),0)</f>
        <v>0</v>
      </c>
      <c r="AR319" s="2">
        <f>_xlfn.IFERROR(INDEX('Subdecision matrices'!$K$27:$O$30,MATCH(Prioritization!O168,'Subdecision matrices'!$J$27:$J$30,0),MATCH('CalcEng 2'!$AR$6,'Subdecision matrices'!$K$27:$O$27,0)),0)</f>
        <v>0</v>
      </c>
      <c r="AS319" s="2">
        <f>_xlfn.IFERROR(INDEX('Subdecision matrices'!$K$27:$O$30,MATCH(Prioritization!O168,'Subdecision matrices'!$J$27:$J$30,0),MATCH('CalcEng 2'!$AS$6,'Subdecision matrices'!$K$27:$O$27,0)),0)</f>
        <v>0</v>
      </c>
      <c r="AT319" s="2">
        <f>_xlfn.IFERROR(INDEX('Subdecision matrices'!$K$27:$O$30,MATCH(Prioritization!O168,'Subdecision matrices'!$J$27:$J$30,0),MATCH('CalcEng 2'!$AT$6,'Subdecision matrices'!$K$27:$O$27,0)),0)</f>
        <v>0</v>
      </c>
      <c r="AU319" s="2">
        <f>_xlfn.IFERROR(INDEX('Subdecision matrices'!$K$34:$O$36,MATCH(Prioritization!P168,'Subdecision matrices'!$J$34:$J$36,0),MATCH('CalcEng 2'!$AU$6,'Subdecision matrices'!$K$33:$O$33,0)),0)</f>
        <v>0</v>
      </c>
      <c r="AV319" s="2">
        <f>_xlfn.IFERROR(INDEX('Subdecision matrices'!$K$34:$O$36,MATCH(Prioritization!P168,'Subdecision matrices'!$J$34:$J$36,0),MATCH('CalcEng 2'!$AV$6,'Subdecision matrices'!$K$33:$O$33,0)),0)</f>
        <v>0</v>
      </c>
      <c r="AW319" s="2">
        <f>_xlfn.IFERROR(INDEX('Subdecision matrices'!$K$34:$O$36,MATCH(Prioritization!P168,'Subdecision matrices'!$J$34:$J$36,0),MATCH('CalcEng 2'!$AW$6,'Subdecision matrices'!$K$33:$O$33,0)),0)</f>
        <v>0</v>
      </c>
      <c r="AX319" s="2">
        <f>_xlfn.IFERROR(INDEX('Subdecision matrices'!$K$34:$O$36,MATCH(Prioritization!P168,'Subdecision matrices'!$J$34:$J$36,0),MATCH('CalcEng 2'!$AX$6,'Subdecision matrices'!$K$33:$O$33,0)),0)</f>
        <v>0</v>
      </c>
      <c r="AY319" s="2">
        <f>_xlfn.IFERROR(INDEX('Subdecision matrices'!$K$34:$O$36,MATCH(Prioritization!P168,'Subdecision matrices'!$J$34:$J$36,0),MATCH('CalcEng 2'!$AY$6,'Subdecision matrices'!$K$33:$O$33,0)),0)</f>
        <v>0</v>
      </c>
      <c r="AZ319" s="2"/>
      <c r="BA319" s="2"/>
      <c r="BB319" s="110">
        <f>((B319*B320)+(G319*G320)+(L319*L320)+(Q319*Q320)+(V319*V320)+(AA319*AA320)+(AF320*AF319)+(AK319*AK320)+(AP319*AP320)+(AU319*AU320))*10</f>
        <v>0</v>
      </c>
      <c r="BC319" s="110">
        <f aca="true" t="shared" si="807" ref="BC319">((C319*C320)+(H319*H320)+(M319*M320)+(R319*R320)+(W319*W320)+(AB319*AB320)+(AG320*AG319)+(AL319*AL320)+(AQ319*AQ320)+(AV319*AV320))*10</f>
        <v>0</v>
      </c>
      <c r="BD319" s="110">
        <f aca="true" t="shared" si="808" ref="BD319">((D319*D320)+(I319*I320)+(N319*N320)+(S319*S320)+(X319*X320)+(AC319*AC320)+(AH320*AH319)+(AM319*AM320)+(AR319*AR320)+(AW319*AW320))*10</f>
        <v>0</v>
      </c>
      <c r="BE319" s="110">
        <f aca="true" t="shared" si="809" ref="BE319">((E319*E320)+(J319*J320)+(O319*O320)+(T319*T320)+(Y319*Y320)+(AD319*AD320)+(AI320*AI319)+(AN319*AN320)+(AS319*AS320)+(AX319*AX320))*10</f>
        <v>0</v>
      </c>
      <c r="BF319" s="110">
        <f aca="true" t="shared" si="810" ref="BF319">((F319*F320)+(K319*K320)+(P319*P320)+(U319*U320)+(Z319*Z320)+(AE319*AE320)+(AJ320*AJ319)+(AO319*AO320)+(AT319*AT320)+(AY319*AY320))*10</f>
        <v>0</v>
      </c>
    </row>
    <row r="320" spans="1:58" ht="15.75" thickBot="1">
      <c r="A320" s="94"/>
      <c r="B320" s="5">
        <f>'Subdecision matrices'!$S$12</f>
        <v>0.1</v>
      </c>
      <c r="C320" s="5">
        <f>'Subdecision matrices'!$S$13</f>
        <v>0.1</v>
      </c>
      <c r="D320" s="5">
        <f>'Subdecision matrices'!$S$14</f>
        <v>0.1</v>
      </c>
      <c r="E320" s="5">
        <f>'Subdecision matrices'!$S$15</f>
        <v>0.1</v>
      </c>
      <c r="F320" s="5">
        <f>'Subdecision matrices'!$S$16</f>
        <v>0.1</v>
      </c>
      <c r="G320" s="5">
        <f>'Subdecision matrices'!$T$12</f>
        <v>0.1</v>
      </c>
      <c r="H320" s="5">
        <f>'Subdecision matrices'!$T$13</f>
        <v>0.1</v>
      </c>
      <c r="I320" s="5">
        <f>'Subdecision matrices'!$T$14</f>
        <v>0.1</v>
      </c>
      <c r="J320" s="5">
        <f>'Subdecision matrices'!$T$15</f>
        <v>0.1</v>
      </c>
      <c r="K320" s="5">
        <f>'Subdecision matrices'!$T$16</f>
        <v>0.1</v>
      </c>
      <c r="L320" s="5">
        <f>'Subdecision matrices'!$U$12</f>
        <v>0.05</v>
      </c>
      <c r="M320" s="5">
        <f>'Subdecision matrices'!$U$13</f>
        <v>0.05</v>
      </c>
      <c r="N320" s="5">
        <f>'Subdecision matrices'!$U$14</f>
        <v>0.05</v>
      </c>
      <c r="O320" s="5">
        <f>'Subdecision matrices'!$U$15</f>
        <v>0.05</v>
      </c>
      <c r="P320" s="5">
        <f>'Subdecision matrices'!$U$16</f>
        <v>0.05</v>
      </c>
      <c r="Q320" s="5">
        <f>'Subdecision matrices'!$V$12</f>
        <v>0.1</v>
      </c>
      <c r="R320" s="5">
        <f>'Subdecision matrices'!$V$13</f>
        <v>0.1</v>
      </c>
      <c r="S320" s="5">
        <f>'Subdecision matrices'!$V$14</f>
        <v>0.1</v>
      </c>
      <c r="T320" s="5">
        <f>'Subdecision matrices'!$V$15</f>
        <v>0.1</v>
      </c>
      <c r="U320" s="5">
        <f>'Subdecision matrices'!$V$16</f>
        <v>0.1</v>
      </c>
      <c r="V320" s="5">
        <f>'Subdecision matrices'!$W$12</f>
        <v>0.1</v>
      </c>
      <c r="W320" s="5">
        <f>'Subdecision matrices'!$W$13</f>
        <v>0.1</v>
      </c>
      <c r="X320" s="5">
        <f>'Subdecision matrices'!$W$14</f>
        <v>0.1</v>
      </c>
      <c r="Y320" s="5">
        <f>'Subdecision matrices'!$W$15</f>
        <v>0.1</v>
      </c>
      <c r="Z320" s="5">
        <f>'Subdecision matrices'!$W$16</f>
        <v>0.1</v>
      </c>
      <c r="AA320" s="5">
        <f>'Subdecision matrices'!$X$12</f>
        <v>0.05</v>
      </c>
      <c r="AB320" s="5">
        <f>'Subdecision matrices'!$X$13</f>
        <v>0.1</v>
      </c>
      <c r="AC320" s="5">
        <f>'Subdecision matrices'!$X$14</f>
        <v>0.1</v>
      </c>
      <c r="AD320" s="5">
        <f>'Subdecision matrices'!$X$15</f>
        <v>0.1</v>
      </c>
      <c r="AE320" s="5">
        <f>'Subdecision matrices'!$X$16</f>
        <v>0.1</v>
      </c>
      <c r="AF320" s="5">
        <f>'Subdecision matrices'!$Y$12</f>
        <v>0.1</v>
      </c>
      <c r="AG320" s="5">
        <f>'Subdecision matrices'!$Y$13</f>
        <v>0.1</v>
      </c>
      <c r="AH320" s="5">
        <f>'Subdecision matrices'!$Y$14</f>
        <v>0.1</v>
      </c>
      <c r="AI320" s="5">
        <f>'Subdecision matrices'!$Y$15</f>
        <v>0.05</v>
      </c>
      <c r="AJ320" s="5">
        <f>'Subdecision matrices'!$Y$16</f>
        <v>0.05</v>
      </c>
      <c r="AK320" s="5">
        <f>'Subdecision matrices'!$Z$12</f>
        <v>0.15</v>
      </c>
      <c r="AL320" s="5">
        <f>'Subdecision matrices'!$Z$13</f>
        <v>0.15</v>
      </c>
      <c r="AM320" s="5">
        <f>'Subdecision matrices'!$Z$14</f>
        <v>0.15</v>
      </c>
      <c r="AN320" s="5">
        <f>'Subdecision matrices'!$Z$15</f>
        <v>0.15</v>
      </c>
      <c r="AO320" s="5">
        <f>'Subdecision matrices'!$Z$16</f>
        <v>0.15</v>
      </c>
      <c r="AP320" s="5">
        <f>'Subdecision matrices'!$AA$12</f>
        <v>0.1</v>
      </c>
      <c r="AQ320" s="5">
        <f>'Subdecision matrices'!$AA$13</f>
        <v>0.1</v>
      </c>
      <c r="AR320" s="5">
        <f>'Subdecision matrices'!$AA$14</f>
        <v>0.1</v>
      </c>
      <c r="AS320" s="5">
        <f>'Subdecision matrices'!$AA$15</f>
        <v>0.1</v>
      </c>
      <c r="AT320" s="5">
        <f>'Subdecision matrices'!$AA$16</f>
        <v>0.15</v>
      </c>
      <c r="AU320" s="5">
        <f>'Subdecision matrices'!$AB$12</f>
        <v>0.15</v>
      </c>
      <c r="AV320" s="5">
        <f>'Subdecision matrices'!$AB$13</f>
        <v>0.1</v>
      </c>
      <c r="AW320" s="5">
        <f>'Subdecision matrices'!$AB$14</f>
        <v>0.1</v>
      </c>
      <c r="AX320" s="5">
        <f>'Subdecision matrices'!$AB$15</f>
        <v>0.15</v>
      </c>
      <c r="AY320" s="5">
        <f>'Subdecision matrices'!$AB$16</f>
        <v>0.1</v>
      </c>
      <c r="AZ320" s="3">
        <f aca="true" t="shared" si="811" ref="AZ320">SUM(L320:AY320)</f>
        <v>4</v>
      </c>
      <c r="BA320" s="3"/>
      <c r="BB320" s="114"/>
      <c r="BC320" s="114"/>
      <c r="BD320" s="114"/>
      <c r="BE320" s="114"/>
      <c r="BF320" s="114"/>
    </row>
    <row r="321" spans="1:58" ht="15">
      <c r="A321" s="94">
        <v>158</v>
      </c>
      <c r="B321" s="30">
        <f>_xlfn.IFERROR(VLOOKUP(Prioritization!G169,'Subdecision matrices'!$B$7:$C$8,2,TRUE),0)</f>
        <v>0</v>
      </c>
      <c r="C321" s="30">
        <f>_xlfn.IFERROR(VLOOKUP(Prioritization!G169,'Subdecision matrices'!$B$7:$D$8,3,TRUE),0)</f>
        <v>0</v>
      </c>
      <c r="D321" s="30">
        <f>_xlfn.IFERROR(VLOOKUP(Prioritization!G169,'Subdecision matrices'!$B$7:$E$8,4,TRUE),0)</f>
        <v>0</v>
      </c>
      <c r="E321" s="30">
        <f>_xlfn.IFERROR(VLOOKUP(Prioritization!G169,'Subdecision matrices'!$B$7:$F$8,5,TRUE),0)</f>
        <v>0</v>
      </c>
      <c r="F321" s="30">
        <f>_xlfn.IFERROR(VLOOKUP(Prioritization!G169,'Subdecision matrices'!$B$7:$G$8,6,TRUE),0)</f>
        <v>0</v>
      </c>
      <c r="G321" s="30">
        <f>VLOOKUP(Prioritization!H169,'Subdecision matrices'!$B$12:$C$19,2,TRUE)</f>
        <v>0</v>
      </c>
      <c r="H321" s="30">
        <f>VLOOKUP(Prioritization!H169,'Subdecision matrices'!$B$12:$D$19,3,TRUE)</f>
        <v>0</v>
      </c>
      <c r="I321" s="30">
        <f>VLOOKUP(Prioritization!H169,'Subdecision matrices'!$B$12:$E$19,4,TRUE)</f>
        <v>0</v>
      </c>
      <c r="J321" s="30">
        <f>VLOOKUP(Prioritization!H169,'Subdecision matrices'!$B$12:$F$19,5,TRUE)</f>
        <v>0</v>
      </c>
      <c r="K321" s="30">
        <f>VLOOKUP(Prioritization!H169,'Subdecision matrices'!$B$12:$G$19,6,TRUE)</f>
        <v>0</v>
      </c>
      <c r="L321" s="2">
        <f>_xlfn.IFERROR(INDEX('Subdecision matrices'!$C$23:$G$27,MATCH(Prioritization!I169,'Subdecision matrices'!$B$23:$B$27,0),MATCH('CalcEng 2'!$L$6,'Subdecision matrices'!$C$22:$G$22,0)),0)</f>
        <v>0</v>
      </c>
      <c r="M321" s="2">
        <f>_xlfn.IFERROR(INDEX('Subdecision matrices'!$C$23:$G$27,MATCH(Prioritization!I169,'Subdecision matrices'!$B$23:$B$27,0),MATCH('CalcEng 2'!$M$6,'Subdecision matrices'!$C$30:$G$30,0)),0)</f>
        <v>0</v>
      </c>
      <c r="N321" s="2">
        <f>_xlfn.IFERROR(INDEX('Subdecision matrices'!$C$23:$G$27,MATCH(Prioritization!I169,'Subdecision matrices'!$B$23:$B$27,0),MATCH('CalcEng 2'!$N$6,'Subdecision matrices'!$C$22:$G$22,0)),0)</f>
        <v>0</v>
      </c>
      <c r="O321" s="2">
        <f>_xlfn.IFERROR(INDEX('Subdecision matrices'!$C$23:$G$27,MATCH(Prioritization!I169,'Subdecision matrices'!$B$23:$B$27,0),MATCH('CalcEng 2'!$O$6,'Subdecision matrices'!$C$22:$G$22,0)),0)</f>
        <v>0</v>
      </c>
      <c r="P321" s="2">
        <f>_xlfn.IFERROR(INDEX('Subdecision matrices'!$C$23:$G$27,MATCH(Prioritization!I169,'Subdecision matrices'!$B$23:$B$27,0),MATCH('CalcEng 2'!$P$6,'Subdecision matrices'!$C$22:$G$22,0)),0)</f>
        <v>0</v>
      </c>
      <c r="Q321" s="2">
        <f>_xlfn.IFERROR(INDEX('Subdecision matrices'!$C$31:$G$33,MATCH(Prioritization!J169,'Subdecision matrices'!$B$31:$B$33,0),MATCH('CalcEng 2'!$Q$6,'Subdecision matrices'!$C$30:$G$30,0)),0)</f>
        <v>0</v>
      </c>
      <c r="R321" s="2">
        <f>_xlfn.IFERROR(INDEX('Subdecision matrices'!$C$31:$G$33,MATCH(Prioritization!J169,'Subdecision matrices'!$B$31:$B$33,0),MATCH('CalcEng 2'!$R$6,'Subdecision matrices'!$C$30:$G$30,0)),0)</f>
        <v>0</v>
      </c>
      <c r="S321" s="2">
        <f>_xlfn.IFERROR(INDEX('Subdecision matrices'!$C$31:$G$33,MATCH(Prioritization!J169,'Subdecision matrices'!$B$31:$B$33,0),MATCH('CalcEng 2'!$S$6,'Subdecision matrices'!$C$30:$G$30,0)),0)</f>
        <v>0</v>
      </c>
      <c r="T321" s="2">
        <f>_xlfn.IFERROR(INDEX('Subdecision matrices'!$C$31:$G$33,MATCH(Prioritization!J169,'Subdecision matrices'!$B$31:$B$33,0),MATCH('CalcEng 2'!$T$6,'Subdecision matrices'!$C$30:$G$30,0)),0)</f>
        <v>0</v>
      </c>
      <c r="U321" s="2">
        <f>_xlfn.IFERROR(INDEX('Subdecision matrices'!$C$31:$G$33,MATCH(Prioritization!J169,'Subdecision matrices'!$B$31:$B$33,0),MATCH('CalcEng 2'!$U$6,'Subdecision matrices'!$C$30:$G$30,0)),0)</f>
        <v>0</v>
      </c>
      <c r="V321" s="2">
        <f>_xlfn.IFERROR(VLOOKUP(Prioritization!K169,'Subdecision matrices'!$A$37:$C$41,3,TRUE),0)</f>
        <v>0</v>
      </c>
      <c r="W321" s="2">
        <f>_xlfn.IFERROR(VLOOKUP(Prioritization!K169,'Subdecision matrices'!$A$37:$D$41,4),0)</f>
        <v>0</v>
      </c>
      <c r="X321" s="2">
        <f>_xlfn.IFERROR(VLOOKUP(Prioritization!K169,'Subdecision matrices'!$A$37:$E$41,5),0)</f>
        <v>0</v>
      </c>
      <c r="Y321" s="2">
        <f>_xlfn.IFERROR(VLOOKUP(Prioritization!K169,'Subdecision matrices'!$A$37:$F$41,6),0)</f>
        <v>0</v>
      </c>
      <c r="Z321" s="2">
        <f>_xlfn.IFERROR(VLOOKUP(Prioritization!K169,'Subdecision matrices'!$A$37:$G$41,7),0)</f>
        <v>0</v>
      </c>
      <c r="AA321" s="2">
        <f>_xlfn.IFERROR(INDEX('Subdecision matrices'!$K$8:$O$11,MATCH(Prioritization!L169,'Subdecision matrices'!$J$8:$J$11,0),MATCH('CalcEng 2'!$AA$6,'Subdecision matrices'!$K$7:$O$7,0)),0)</f>
        <v>0</v>
      </c>
      <c r="AB321" s="2">
        <f>_xlfn.IFERROR(INDEX('Subdecision matrices'!$K$8:$O$11,MATCH(Prioritization!L169,'Subdecision matrices'!$J$8:$J$11,0),MATCH('CalcEng 2'!$AB$6,'Subdecision matrices'!$K$7:$O$7,0)),0)</f>
        <v>0</v>
      </c>
      <c r="AC321" s="2">
        <f>_xlfn.IFERROR(INDEX('Subdecision matrices'!$K$8:$O$11,MATCH(Prioritization!L169,'Subdecision matrices'!$J$8:$J$11,0),MATCH('CalcEng 2'!$AC$6,'Subdecision matrices'!$K$7:$O$7,0)),0)</f>
        <v>0</v>
      </c>
      <c r="AD321" s="2">
        <f>_xlfn.IFERROR(INDEX('Subdecision matrices'!$K$8:$O$11,MATCH(Prioritization!L169,'Subdecision matrices'!$J$8:$J$11,0),MATCH('CalcEng 2'!$AD$6,'Subdecision matrices'!$K$7:$O$7,0)),0)</f>
        <v>0</v>
      </c>
      <c r="AE321" s="2">
        <f>_xlfn.IFERROR(INDEX('Subdecision matrices'!$K$8:$O$11,MATCH(Prioritization!L169,'Subdecision matrices'!$J$8:$J$11,0),MATCH('CalcEng 2'!$AE$6,'Subdecision matrices'!$K$7:$O$7,0)),0)</f>
        <v>0</v>
      </c>
      <c r="AF321" s="2">
        <f>_xlfn.IFERROR(VLOOKUP(Prioritization!M169,'Subdecision matrices'!$I$15:$K$17,3,TRUE),0)</f>
        <v>0</v>
      </c>
      <c r="AG321" s="2">
        <f>_xlfn.IFERROR(VLOOKUP(Prioritization!M169,'Subdecision matrices'!$I$15:$L$17,4,TRUE),0)</f>
        <v>0</v>
      </c>
      <c r="AH321" s="2">
        <f>_xlfn.IFERROR(VLOOKUP(Prioritization!M169,'Subdecision matrices'!$I$15:$M$17,5,TRUE),0)</f>
        <v>0</v>
      </c>
      <c r="AI321" s="2">
        <f>_xlfn.IFERROR(VLOOKUP(Prioritization!M169,'Subdecision matrices'!$I$15:$N$17,6,TRUE),0)</f>
        <v>0</v>
      </c>
      <c r="AJ321" s="2">
        <f>_xlfn.IFERROR(VLOOKUP(Prioritization!M169,'Subdecision matrices'!$I$15:$O$17,7,TRUE),0)</f>
        <v>0</v>
      </c>
      <c r="AK321" s="2">
        <f>_xlfn.IFERROR(INDEX('Subdecision matrices'!$K$22:$O$24,MATCH(Prioritization!N169,'Subdecision matrices'!$J$22:$J$24,0),MATCH($AK$6,'Subdecision matrices'!$K$21:$O$21,0)),0)</f>
        <v>0</v>
      </c>
      <c r="AL321" s="2">
        <f>_xlfn.IFERROR(INDEX('Subdecision matrices'!$K$22:$O$24,MATCH(Prioritization!N169,'Subdecision matrices'!$J$22:$J$24,0),MATCH($AL$6,'Subdecision matrices'!$K$21:$O$21,0)),0)</f>
        <v>0</v>
      </c>
      <c r="AM321" s="2">
        <f>_xlfn.IFERROR(INDEX('Subdecision matrices'!$K$22:$O$24,MATCH(Prioritization!N169,'Subdecision matrices'!$J$22:$J$24,0),MATCH($AM$6,'Subdecision matrices'!$K$21:$O$21,0)),0)</f>
        <v>0</v>
      </c>
      <c r="AN321" s="2">
        <f>_xlfn.IFERROR(INDEX('Subdecision matrices'!$K$22:$O$24,MATCH(Prioritization!N169,'Subdecision matrices'!$J$22:$J$24,0),MATCH($AN$6,'Subdecision matrices'!$K$21:$O$21,0)),0)</f>
        <v>0</v>
      </c>
      <c r="AO321" s="2">
        <f>_xlfn.IFERROR(INDEX('Subdecision matrices'!$K$22:$O$24,MATCH(Prioritization!N169,'Subdecision matrices'!$J$22:$J$24,0),MATCH($AO$6,'Subdecision matrices'!$K$21:$O$21,0)),0)</f>
        <v>0</v>
      </c>
      <c r="AP321" s="2">
        <f>_xlfn.IFERROR(INDEX('Subdecision matrices'!$K$27:$O$30,MATCH(Prioritization!O169,'Subdecision matrices'!$J$27:$J$30,0),MATCH('CalcEng 2'!$AP$6,'Subdecision matrices'!$K$27:$O$27,0)),0)</f>
        <v>0</v>
      </c>
      <c r="AQ321" s="2">
        <f>_xlfn.IFERROR(INDEX('Subdecision matrices'!$K$27:$O$30,MATCH(Prioritization!O169,'Subdecision matrices'!$J$27:$J$30,0),MATCH('CalcEng 2'!$AQ$6,'Subdecision matrices'!$K$27:$O$27,0)),0)</f>
        <v>0</v>
      </c>
      <c r="AR321" s="2">
        <f>_xlfn.IFERROR(INDEX('Subdecision matrices'!$K$27:$O$30,MATCH(Prioritization!O169,'Subdecision matrices'!$J$27:$J$30,0),MATCH('CalcEng 2'!$AR$6,'Subdecision matrices'!$K$27:$O$27,0)),0)</f>
        <v>0</v>
      </c>
      <c r="AS321" s="2">
        <f>_xlfn.IFERROR(INDEX('Subdecision matrices'!$K$27:$O$30,MATCH(Prioritization!O169,'Subdecision matrices'!$J$27:$J$30,0),MATCH('CalcEng 2'!$AS$6,'Subdecision matrices'!$K$27:$O$27,0)),0)</f>
        <v>0</v>
      </c>
      <c r="AT321" s="2">
        <f>_xlfn.IFERROR(INDEX('Subdecision matrices'!$K$27:$O$30,MATCH(Prioritization!O169,'Subdecision matrices'!$J$27:$J$30,0),MATCH('CalcEng 2'!$AT$6,'Subdecision matrices'!$K$27:$O$27,0)),0)</f>
        <v>0</v>
      </c>
      <c r="AU321" s="2">
        <f>_xlfn.IFERROR(INDEX('Subdecision matrices'!$K$34:$O$36,MATCH(Prioritization!P169,'Subdecision matrices'!$J$34:$J$36,0),MATCH('CalcEng 2'!$AU$6,'Subdecision matrices'!$K$33:$O$33,0)),0)</f>
        <v>0</v>
      </c>
      <c r="AV321" s="2">
        <f>_xlfn.IFERROR(INDEX('Subdecision matrices'!$K$34:$O$36,MATCH(Prioritization!P169,'Subdecision matrices'!$J$34:$J$36,0),MATCH('CalcEng 2'!$AV$6,'Subdecision matrices'!$K$33:$O$33,0)),0)</f>
        <v>0</v>
      </c>
      <c r="AW321" s="2">
        <f>_xlfn.IFERROR(INDEX('Subdecision matrices'!$K$34:$O$36,MATCH(Prioritization!P169,'Subdecision matrices'!$J$34:$J$36,0),MATCH('CalcEng 2'!$AW$6,'Subdecision matrices'!$K$33:$O$33,0)),0)</f>
        <v>0</v>
      </c>
      <c r="AX321" s="2">
        <f>_xlfn.IFERROR(INDEX('Subdecision matrices'!$K$34:$O$36,MATCH(Prioritization!P169,'Subdecision matrices'!$J$34:$J$36,0),MATCH('CalcEng 2'!$AX$6,'Subdecision matrices'!$K$33:$O$33,0)),0)</f>
        <v>0</v>
      </c>
      <c r="AY321" s="2">
        <f>_xlfn.IFERROR(INDEX('Subdecision matrices'!$K$34:$O$36,MATCH(Prioritization!P169,'Subdecision matrices'!$J$34:$J$36,0),MATCH('CalcEng 2'!$AY$6,'Subdecision matrices'!$K$33:$O$33,0)),0)</f>
        <v>0</v>
      </c>
      <c r="AZ321" s="2"/>
      <c r="BA321" s="2"/>
      <c r="BB321" s="110">
        <f>((B321*B322)+(G321*G322)+(L321*L322)+(Q321*Q322)+(V321*V322)+(AA321*AA322)+(AF322*AF321)+(AK321*AK322)+(AP321*AP322)+(AU321*AU322))*10</f>
        <v>0</v>
      </c>
      <c r="BC321" s="110">
        <f aca="true" t="shared" si="812" ref="BC321">((C321*C322)+(H321*H322)+(M321*M322)+(R321*R322)+(W321*W322)+(AB321*AB322)+(AG322*AG321)+(AL321*AL322)+(AQ321*AQ322)+(AV321*AV322))*10</f>
        <v>0</v>
      </c>
      <c r="BD321" s="110">
        <f aca="true" t="shared" si="813" ref="BD321">((D321*D322)+(I321*I322)+(N321*N322)+(S321*S322)+(X321*X322)+(AC321*AC322)+(AH322*AH321)+(AM321*AM322)+(AR321*AR322)+(AW321*AW322))*10</f>
        <v>0</v>
      </c>
      <c r="BE321" s="110">
        <f aca="true" t="shared" si="814" ref="BE321">((E321*E322)+(J321*J322)+(O321*O322)+(T321*T322)+(Y321*Y322)+(AD321*AD322)+(AI322*AI321)+(AN321*AN322)+(AS321*AS322)+(AX321*AX322))*10</f>
        <v>0</v>
      </c>
      <c r="BF321" s="110">
        <f aca="true" t="shared" si="815" ref="BF321">((F321*F322)+(K321*K322)+(P321*P322)+(U321*U322)+(Z321*Z322)+(AE321*AE322)+(AJ322*AJ321)+(AO321*AO322)+(AT321*AT322)+(AY321*AY322))*10</f>
        <v>0</v>
      </c>
    </row>
    <row r="322" spans="1:58" ht="15.75" thickBot="1">
      <c r="A322" s="94"/>
      <c r="B322" s="5">
        <f>'Subdecision matrices'!$S$12</f>
        <v>0.1</v>
      </c>
      <c r="C322" s="5">
        <f>'Subdecision matrices'!$S$13</f>
        <v>0.1</v>
      </c>
      <c r="D322" s="5">
        <f>'Subdecision matrices'!$S$14</f>
        <v>0.1</v>
      </c>
      <c r="E322" s="5">
        <f>'Subdecision matrices'!$S$15</f>
        <v>0.1</v>
      </c>
      <c r="F322" s="5">
        <f>'Subdecision matrices'!$S$16</f>
        <v>0.1</v>
      </c>
      <c r="G322" s="5">
        <f>'Subdecision matrices'!$T$12</f>
        <v>0.1</v>
      </c>
      <c r="H322" s="5">
        <f>'Subdecision matrices'!$T$13</f>
        <v>0.1</v>
      </c>
      <c r="I322" s="5">
        <f>'Subdecision matrices'!$T$14</f>
        <v>0.1</v>
      </c>
      <c r="J322" s="5">
        <f>'Subdecision matrices'!$T$15</f>
        <v>0.1</v>
      </c>
      <c r="K322" s="5">
        <f>'Subdecision matrices'!$T$16</f>
        <v>0.1</v>
      </c>
      <c r="L322" s="5">
        <f>'Subdecision matrices'!$U$12</f>
        <v>0.05</v>
      </c>
      <c r="M322" s="5">
        <f>'Subdecision matrices'!$U$13</f>
        <v>0.05</v>
      </c>
      <c r="N322" s="5">
        <f>'Subdecision matrices'!$U$14</f>
        <v>0.05</v>
      </c>
      <c r="O322" s="5">
        <f>'Subdecision matrices'!$U$15</f>
        <v>0.05</v>
      </c>
      <c r="P322" s="5">
        <f>'Subdecision matrices'!$U$16</f>
        <v>0.05</v>
      </c>
      <c r="Q322" s="5">
        <f>'Subdecision matrices'!$V$12</f>
        <v>0.1</v>
      </c>
      <c r="R322" s="5">
        <f>'Subdecision matrices'!$V$13</f>
        <v>0.1</v>
      </c>
      <c r="S322" s="5">
        <f>'Subdecision matrices'!$V$14</f>
        <v>0.1</v>
      </c>
      <c r="T322" s="5">
        <f>'Subdecision matrices'!$V$15</f>
        <v>0.1</v>
      </c>
      <c r="U322" s="5">
        <f>'Subdecision matrices'!$V$16</f>
        <v>0.1</v>
      </c>
      <c r="V322" s="5">
        <f>'Subdecision matrices'!$W$12</f>
        <v>0.1</v>
      </c>
      <c r="W322" s="5">
        <f>'Subdecision matrices'!$W$13</f>
        <v>0.1</v>
      </c>
      <c r="X322" s="5">
        <f>'Subdecision matrices'!$W$14</f>
        <v>0.1</v>
      </c>
      <c r="Y322" s="5">
        <f>'Subdecision matrices'!$W$15</f>
        <v>0.1</v>
      </c>
      <c r="Z322" s="5">
        <f>'Subdecision matrices'!$W$16</f>
        <v>0.1</v>
      </c>
      <c r="AA322" s="5">
        <f>'Subdecision matrices'!$X$12</f>
        <v>0.05</v>
      </c>
      <c r="AB322" s="5">
        <f>'Subdecision matrices'!$X$13</f>
        <v>0.1</v>
      </c>
      <c r="AC322" s="5">
        <f>'Subdecision matrices'!$X$14</f>
        <v>0.1</v>
      </c>
      <c r="AD322" s="5">
        <f>'Subdecision matrices'!$X$15</f>
        <v>0.1</v>
      </c>
      <c r="AE322" s="5">
        <f>'Subdecision matrices'!$X$16</f>
        <v>0.1</v>
      </c>
      <c r="AF322" s="5">
        <f>'Subdecision matrices'!$Y$12</f>
        <v>0.1</v>
      </c>
      <c r="AG322" s="5">
        <f>'Subdecision matrices'!$Y$13</f>
        <v>0.1</v>
      </c>
      <c r="AH322" s="5">
        <f>'Subdecision matrices'!$Y$14</f>
        <v>0.1</v>
      </c>
      <c r="AI322" s="5">
        <f>'Subdecision matrices'!$Y$15</f>
        <v>0.05</v>
      </c>
      <c r="AJ322" s="5">
        <f>'Subdecision matrices'!$Y$16</f>
        <v>0.05</v>
      </c>
      <c r="AK322" s="5">
        <f>'Subdecision matrices'!$Z$12</f>
        <v>0.15</v>
      </c>
      <c r="AL322" s="5">
        <f>'Subdecision matrices'!$Z$13</f>
        <v>0.15</v>
      </c>
      <c r="AM322" s="5">
        <f>'Subdecision matrices'!$Z$14</f>
        <v>0.15</v>
      </c>
      <c r="AN322" s="5">
        <f>'Subdecision matrices'!$Z$15</f>
        <v>0.15</v>
      </c>
      <c r="AO322" s="5">
        <f>'Subdecision matrices'!$Z$16</f>
        <v>0.15</v>
      </c>
      <c r="AP322" s="5">
        <f>'Subdecision matrices'!$AA$12</f>
        <v>0.1</v>
      </c>
      <c r="AQ322" s="5">
        <f>'Subdecision matrices'!$AA$13</f>
        <v>0.1</v>
      </c>
      <c r="AR322" s="5">
        <f>'Subdecision matrices'!$AA$14</f>
        <v>0.1</v>
      </c>
      <c r="AS322" s="5">
        <f>'Subdecision matrices'!$AA$15</f>
        <v>0.1</v>
      </c>
      <c r="AT322" s="5">
        <f>'Subdecision matrices'!$AA$16</f>
        <v>0.15</v>
      </c>
      <c r="AU322" s="5">
        <f>'Subdecision matrices'!$AB$12</f>
        <v>0.15</v>
      </c>
      <c r="AV322" s="5">
        <f>'Subdecision matrices'!$AB$13</f>
        <v>0.1</v>
      </c>
      <c r="AW322" s="5">
        <f>'Subdecision matrices'!$AB$14</f>
        <v>0.1</v>
      </c>
      <c r="AX322" s="5">
        <f>'Subdecision matrices'!$AB$15</f>
        <v>0.15</v>
      </c>
      <c r="AY322" s="5">
        <f>'Subdecision matrices'!$AB$16</f>
        <v>0.1</v>
      </c>
      <c r="AZ322" s="3">
        <f aca="true" t="shared" si="816" ref="AZ322">SUM(L322:AY322)</f>
        <v>4</v>
      </c>
      <c r="BA322" s="3"/>
      <c r="BB322" s="114"/>
      <c r="BC322" s="114"/>
      <c r="BD322" s="114"/>
      <c r="BE322" s="114"/>
      <c r="BF322" s="114"/>
    </row>
    <row r="323" spans="1:58" ht="15">
      <c r="A323" s="94">
        <v>159</v>
      </c>
      <c r="B323" s="30">
        <f>_xlfn.IFERROR(VLOOKUP(Prioritization!G170,'Subdecision matrices'!$B$7:$C$8,2,TRUE),0)</f>
        <v>0</v>
      </c>
      <c r="C323" s="30">
        <f>_xlfn.IFERROR(VLOOKUP(Prioritization!G170,'Subdecision matrices'!$B$7:$D$8,3,TRUE),0)</f>
        <v>0</v>
      </c>
      <c r="D323" s="30">
        <f>_xlfn.IFERROR(VLOOKUP(Prioritization!G170,'Subdecision matrices'!$B$7:$E$8,4,TRUE),0)</f>
        <v>0</v>
      </c>
      <c r="E323" s="30">
        <f>_xlfn.IFERROR(VLOOKUP(Prioritization!G170,'Subdecision matrices'!$B$7:$F$8,5,TRUE),0)</f>
        <v>0</v>
      </c>
      <c r="F323" s="30">
        <f>_xlfn.IFERROR(VLOOKUP(Prioritization!G170,'Subdecision matrices'!$B$7:$G$8,6,TRUE),0)</f>
        <v>0</v>
      </c>
      <c r="G323" s="30">
        <f>VLOOKUP(Prioritization!H170,'Subdecision matrices'!$B$12:$C$19,2,TRUE)</f>
        <v>0</v>
      </c>
      <c r="H323" s="30">
        <f>VLOOKUP(Prioritization!H170,'Subdecision matrices'!$B$12:$D$19,3,TRUE)</f>
        <v>0</v>
      </c>
      <c r="I323" s="30">
        <f>VLOOKUP(Prioritization!H170,'Subdecision matrices'!$B$12:$E$19,4,TRUE)</f>
        <v>0</v>
      </c>
      <c r="J323" s="30">
        <f>VLOOKUP(Prioritization!H170,'Subdecision matrices'!$B$12:$F$19,5,TRUE)</f>
        <v>0</v>
      </c>
      <c r="K323" s="30">
        <f>VLOOKUP(Prioritization!H170,'Subdecision matrices'!$B$12:$G$19,6,TRUE)</f>
        <v>0</v>
      </c>
      <c r="L323" s="2">
        <f>_xlfn.IFERROR(INDEX('Subdecision matrices'!$C$23:$G$27,MATCH(Prioritization!I170,'Subdecision matrices'!$B$23:$B$27,0),MATCH('CalcEng 2'!$L$6,'Subdecision matrices'!$C$22:$G$22,0)),0)</f>
        <v>0</v>
      </c>
      <c r="M323" s="2">
        <f>_xlfn.IFERROR(INDEX('Subdecision matrices'!$C$23:$G$27,MATCH(Prioritization!I170,'Subdecision matrices'!$B$23:$B$27,0),MATCH('CalcEng 2'!$M$6,'Subdecision matrices'!$C$30:$G$30,0)),0)</f>
        <v>0</v>
      </c>
      <c r="N323" s="2">
        <f>_xlfn.IFERROR(INDEX('Subdecision matrices'!$C$23:$G$27,MATCH(Prioritization!I170,'Subdecision matrices'!$B$23:$B$27,0),MATCH('CalcEng 2'!$N$6,'Subdecision matrices'!$C$22:$G$22,0)),0)</f>
        <v>0</v>
      </c>
      <c r="O323" s="2">
        <f>_xlfn.IFERROR(INDEX('Subdecision matrices'!$C$23:$G$27,MATCH(Prioritization!I170,'Subdecision matrices'!$B$23:$B$27,0),MATCH('CalcEng 2'!$O$6,'Subdecision matrices'!$C$22:$G$22,0)),0)</f>
        <v>0</v>
      </c>
      <c r="P323" s="2">
        <f>_xlfn.IFERROR(INDEX('Subdecision matrices'!$C$23:$G$27,MATCH(Prioritization!I170,'Subdecision matrices'!$B$23:$B$27,0),MATCH('CalcEng 2'!$P$6,'Subdecision matrices'!$C$22:$G$22,0)),0)</f>
        <v>0</v>
      </c>
      <c r="Q323" s="2">
        <f>_xlfn.IFERROR(INDEX('Subdecision matrices'!$C$31:$G$33,MATCH(Prioritization!J170,'Subdecision matrices'!$B$31:$B$33,0),MATCH('CalcEng 2'!$Q$6,'Subdecision matrices'!$C$30:$G$30,0)),0)</f>
        <v>0</v>
      </c>
      <c r="R323" s="2">
        <f>_xlfn.IFERROR(INDEX('Subdecision matrices'!$C$31:$G$33,MATCH(Prioritization!J170,'Subdecision matrices'!$B$31:$B$33,0),MATCH('CalcEng 2'!$R$6,'Subdecision matrices'!$C$30:$G$30,0)),0)</f>
        <v>0</v>
      </c>
      <c r="S323" s="2">
        <f>_xlfn.IFERROR(INDEX('Subdecision matrices'!$C$31:$G$33,MATCH(Prioritization!J170,'Subdecision matrices'!$B$31:$B$33,0),MATCH('CalcEng 2'!$S$6,'Subdecision matrices'!$C$30:$G$30,0)),0)</f>
        <v>0</v>
      </c>
      <c r="T323" s="2">
        <f>_xlfn.IFERROR(INDEX('Subdecision matrices'!$C$31:$G$33,MATCH(Prioritization!J170,'Subdecision matrices'!$B$31:$B$33,0),MATCH('CalcEng 2'!$T$6,'Subdecision matrices'!$C$30:$G$30,0)),0)</f>
        <v>0</v>
      </c>
      <c r="U323" s="2">
        <f>_xlfn.IFERROR(INDEX('Subdecision matrices'!$C$31:$G$33,MATCH(Prioritization!J170,'Subdecision matrices'!$B$31:$B$33,0),MATCH('CalcEng 2'!$U$6,'Subdecision matrices'!$C$30:$G$30,0)),0)</f>
        <v>0</v>
      </c>
      <c r="V323" s="2">
        <f>_xlfn.IFERROR(VLOOKUP(Prioritization!K170,'Subdecision matrices'!$A$37:$C$41,3,TRUE),0)</f>
        <v>0</v>
      </c>
      <c r="W323" s="2">
        <f>_xlfn.IFERROR(VLOOKUP(Prioritization!K170,'Subdecision matrices'!$A$37:$D$41,4),0)</f>
        <v>0</v>
      </c>
      <c r="X323" s="2">
        <f>_xlfn.IFERROR(VLOOKUP(Prioritization!K170,'Subdecision matrices'!$A$37:$E$41,5),0)</f>
        <v>0</v>
      </c>
      <c r="Y323" s="2">
        <f>_xlfn.IFERROR(VLOOKUP(Prioritization!K170,'Subdecision matrices'!$A$37:$F$41,6),0)</f>
        <v>0</v>
      </c>
      <c r="Z323" s="2">
        <f>_xlfn.IFERROR(VLOOKUP(Prioritization!K170,'Subdecision matrices'!$A$37:$G$41,7),0)</f>
        <v>0</v>
      </c>
      <c r="AA323" s="2">
        <f>_xlfn.IFERROR(INDEX('Subdecision matrices'!$K$8:$O$11,MATCH(Prioritization!L170,'Subdecision matrices'!$J$8:$J$11,0),MATCH('CalcEng 2'!$AA$6,'Subdecision matrices'!$K$7:$O$7,0)),0)</f>
        <v>0</v>
      </c>
      <c r="AB323" s="2">
        <f>_xlfn.IFERROR(INDEX('Subdecision matrices'!$K$8:$O$11,MATCH(Prioritization!L170,'Subdecision matrices'!$J$8:$J$11,0),MATCH('CalcEng 2'!$AB$6,'Subdecision matrices'!$K$7:$O$7,0)),0)</f>
        <v>0</v>
      </c>
      <c r="AC323" s="2">
        <f>_xlfn.IFERROR(INDEX('Subdecision matrices'!$K$8:$O$11,MATCH(Prioritization!L170,'Subdecision matrices'!$J$8:$J$11,0),MATCH('CalcEng 2'!$AC$6,'Subdecision matrices'!$K$7:$O$7,0)),0)</f>
        <v>0</v>
      </c>
      <c r="AD323" s="2">
        <f>_xlfn.IFERROR(INDEX('Subdecision matrices'!$K$8:$O$11,MATCH(Prioritization!L170,'Subdecision matrices'!$J$8:$J$11,0),MATCH('CalcEng 2'!$AD$6,'Subdecision matrices'!$K$7:$O$7,0)),0)</f>
        <v>0</v>
      </c>
      <c r="AE323" s="2">
        <f>_xlfn.IFERROR(INDEX('Subdecision matrices'!$K$8:$O$11,MATCH(Prioritization!L170,'Subdecision matrices'!$J$8:$J$11,0),MATCH('CalcEng 2'!$AE$6,'Subdecision matrices'!$K$7:$O$7,0)),0)</f>
        <v>0</v>
      </c>
      <c r="AF323" s="2">
        <f>_xlfn.IFERROR(VLOOKUP(Prioritization!M170,'Subdecision matrices'!$I$15:$K$17,3,TRUE),0)</f>
        <v>0</v>
      </c>
      <c r="AG323" s="2">
        <f>_xlfn.IFERROR(VLOOKUP(Prioritization!M170,'Subdecision matrices'!$I$15:$L$17,4,TRUE),0)</f>
        <v>0</v>
      </c>
      <c r="AH323" s="2">
        <f>_xlfn.IFERROR(VLOOKUP(Prioritization!M170,'Subdecision matrices'!$I$15:$M$17,5,TRUE),0)</f>
        <v>0</v>
      </c>
      <c r="AI323" s="2">
        <f>_xlfn.IFERROR(VLOOKUP(Prioritization!M170,'Subdecision matrices'!$I$15:$N$17,6,TRUE),0)</f>
        <v>0</v>
      </c>
      <c r="AJ323" s="2">
        <f>_xlfn.IFERROR(VLOOKUP(Prioritization!M170,'Subdecision matrices'!$I$15:$O$17,7,TRUE),0)</f>
        <v>0</v>
      </c>
      <c r="AK323" s="2">
        <f>_xlfn.IFERROR(INDEX('Subdecision matrices'!$K$22:$O$24,MATCH(Prioritization!N170,'Subdecision matrices'!$J$22:$J$24,0),MATCH($AK$6,'Subdecision matrices'!$K$21:$O$21,0)),0)</f>
        <v>0</v>
      </c>
      <c r="AL323" s="2">
        <f>_xlfn.IFERROR(INDEX('Subdecision matrices'!$K$22:$O$24,MATCH(Prioritization!N170,'Subdecision matrices'!$J$22:$J$24,0),MATCH($AL$6,'Subdecision matrices'!$K$21:$O$21,0)),0)</f>
        <v>0</v>
      </c>
      <c r="AM323" s="2">
        <f>_xlfn.IFERROR(INDEX('Subdecision matrices'!$K$22:$O$24,MATCH(Prioritization!N170,'Subdecision matrices'!$J$22:$J$24,0),MATCH($AM$6,'Subdecision matrices'!$K$21:$O$21,0)),0)</f>
        <v>0</v>
      </c>
      <c r="AN323" s="2">
        <f>_xlfn.IFERROR(INDEX('Subdecision matrices'!$K$22:$O$24,MATCH(Prioritization!N170,'Subdecision matrices'!$J$22:$J$24,0),MATCH($AN$6,'Subdecision matrices'!$K$21:$O$21,0)),0)</f>
        <v>0</v>
      </c>
      <c r="AO323" s="2">
        <f>_xlfn.IFERROR(INDEX('Subdecision matrices'!$K$22:$O$24,MATCH(Prioritization!N170,'Subdecision matrices'!$J$22:$J$24,0),MATCH($AO$6,'Subdecision matrices'!$K$21:$O$21,0)),0)</f>
        <v>0</v>
      </c>
      <c r="AP323" s="2">
        <f>_xlfn.IFERROR(INDEX('Subdecision matrices'!$K$27:$O$30,MATCH(Prioritization!O170,'Subdecision matrices'!$J$27:$J$30,0),MATCH('CalcEng 2'!$AP$6,'Subdecision matrices'!$K$27:$O$27,0)),0)</f>
        <v>0</v>
      </c>
      <c r="AQ323" s="2">
        <f>_xlfn.IFERROR(INDEX('Subdecision matrices'!$K$27:$O$30,MATCH(Prioritization!O170,'Subdecision matrices'!$J$27:$J$30,0),MATCH('CalcEng 2'!$AQ$6,'Subdecision matrices'!$K$27:$O$27,0)),0)</f>
        <v>0</v>
      </c>
      <c r="AR323" s="2">
        <f>_xlfn.IFERROR(INDEX('Subdecision matrices'!$K$27:$O$30,MATCH(Prioritization!O170,'Subdecision matrices'!$J$27:$J$30,0),MATCH('CalcEng 2'!$AR$6,'Subdecision matrices'!$K$27:$O$27,0)),0)</f>
        <v>0</v>
      </c>
      <c r="AS323" s="2">
        <f>_xlfn.IFERROR(INDEX('Subdecision matrices'!$K$27:$O$30,MATCH(Prioritization!O170,'Subdecision matrices'!$J$27:$J$30,0),MATCH('CalcEng 2'!$AS$6,'Subdecision matrices'!$K$27:$O$27,0)),0)</f>
        <v>0</v>
      </c>
      <c r="AT323" s="2">
        <f>_xlfn.IFERROR(INDEX('Subdecision matrices'!$K$27:$O$30,MATCH(Prioritization!O170,'Subdecision matrices'!$J$27:$J$30,0),MATCH('CalcEng 2'!$AT$6,'Subdecision matrices'!$K$27:$O$27,0)),0)</f>
        <v>0</v>
      </c>
      <c r="AU323" s="2">
        <f>_xlfn.IFERROR(INDEX('Subdecision matrices'!$K$34:$O$36,MATCH(Prioritization!P170,'Subdecision matrices'!$J$34:$J$36,0),MATCH('CalcEng 2'!$AU$6,'Subdecision matrices'!$K$33:$O$33,0)),0)</f>
        <v>0</v>
      </c>
      <c r="AV323" s="2">
        <f>_xlfn.IFERROR(INDEX('Subdecision matrices'!$K$34:$O$36,MATCH(Prioritization!P170,'Subdecision matrices'!$J$34:$J$36,0),MATCH('CalcEng 2'!$AV$6,'Subdecision matrices'!$K$33:$O$33,0)),0)</f>
        <v>0</v>
      </c>
      <c r="AW323" s="2">
        <f>_xlfn.IFERROR(INDEX('Subdecision matrices'!$K$34:$O$36,MATCH(Prioritization!P170,'Subdecision matrices'!$J$34:$J$36,0),MATCH('CalcEng 2'!$AW$6,'Subdecision matrices'!$K$33:$O$33,0)),0)</f>
        <v>0</v>
      </c>
      <c r="AX323" s="2">
        <f>_xlfn.IFERROR(INDEX('Subdecision matrices'!$K$34:$O$36,MATCH(Prioritization!P170,'Subdecision matrices'!$J$34:$J$36,0),MATCH('CalcEng 2'!$AX$6,'Subdecision matrices'!$K$33:$O$33,0)),0)</f>
        <v>0</v>
      </c>
      <c r="AY323" s="2">
        <f>_xlfn.IFERROR(INDEX('Subdecision matrices'!$K$34:$O$36,MATCH(Prioritization!P170,'Subdecision matrices'!$J$34:$J$36,0),MATCH('CalcEng 2'!$AY$6,'Subdecision matrices'!$K$33:$O$33,0)),0)</f>
        <v>0</v>
      </c>
      <c r="AZ323" s="2"/>
      <c r="BA323" s="2"/>
      <c r="BB323" s="110">
        <f>((B323*B324)+(G323*G324)+(L323*L324)+(Q323*Q324)+(V323*V324)+(AA323*AA324)+(AF324*AF323)+(AK323*AK324)+(AP323*AP324)+(AU323*AU324))*10</f>
        <v>0</v>
      </c>
      <c r="BC323" s="110">
        <f aca="true" t="shared" si="817" ref="BC323">((C323*C324)+(H323*H324)+(M323*M324)+(R323*R324)+(W323*W324)+(AB323*AB324)+(AG324*AG323)+(AL323*AL324)+(AQ323*AQ324)+(AV323*AV324))*10</f>
        <v>0</v>
      </c>
      <c r="BD323" s="110">
        <f aca="true" t="shared" si="818" ref="BD323">((D323*D324)+(I323*I324)+(N323*N324)+(S323*S324)+(X323*X324)+(AC323*AC324)+(AH324*AH323)+(AM323*AM324)+(AR323*AR324)+(AW323*AW324))*10</f>
        <v>0</v>
      </c>
      <c r="BE323" s="110">
        <f aca="true" t="shared" si="819" ref="BE323">((E323*E324)+(J323*J324)+(O323*O324)+(T323*T324)+(Y323*Y324)+(AD323*AD324)+(AI324*AI323)+(AN323*AN324)+(AS323*AS324)+(AX323*AX324))*10</f>
        <v>0</v>
      </c>
      <c r="BF323" s="110">
        <f aca="true" t="shared" si="820" ref="BF323">((F323*F324)+(K323*K324)+(P323*P324)+(U323*U324)+(Z323*Z324)+(AE323*AE324)+(AJ324*AJ323)+(AO323*AO324)+(AT323*AT324)+(AY323*AY324))*10</f>
        <v>0</v>
      </c>
    </row>
    <row r="324" spans="1:58" ht="15.75" thickBot="1">
      <c r="A324" s="94"/>
      <c r="B324" s="5">
        <f>'Subdecision matrices'!$S$12</f>
        <v>0.1</v>
      </c>
      <c r="C324" s="5">
        <f>'Subdecision matrices'!$S$13</f>
        <v>0.1</v>
      </c>
      <c r="D324" s="5">
        <f>'Subdecision matrices'!$S$14</f>
        <v>0.1</v>
      </c>
      <c r="E324" s="5">
        <f>'Subdecision matrices'!$S$15</f>
        <v>0.1</v>
      </c>
      <c r="F324" s="5">
        <f>'Subdecision matrices'!$S$16</f>
        <v>0.1</v>
      </c>
      <c r="G324" s="5">
        <f>'Subdecision matrices'!$T$12</f>
        <v>0.1</v>
      </c>
      <c r="H324" s="5">
        <f>'Subdecision matrices'!$T$13</f>
        <v>0.1</v>
      </c>
      <c r="I324" s="5">
        <f>'Subdecision matrices'!$T$14</f>
        <v>0.1</v>
      </c>
      <c r="J324" s="5">
        <f>'Subdecision matrices'!$T$15</f>
        <v>0.1</v>
      </c>
      <c r="K324" s="5">
        <f>'Subdecision matrices'!$T$16</f>
        <v>0.1</v>
      </c>
      <c r="L324" s="5">
        <f>'Subdecision matrices'!$U$12</f>
        <v>0.05</v>
      </c>
      <c r="M324" s="5">
        <f>'Subdecision matrices'!$U$13</f>
        <v>0.05</v>
      </c>
      <c r="N324" s="5">
        <f>'Subdecision matrices'!$U$14</f>
        <v>0.05</v>
      </c>
      <c r="O324" s="5">
        <f>'Subdecision matrices'!$U$15</f>
        <v>0.05</v>
      </c>
      <c r="P324" s="5">
        <f>'Subdecision matrices'!$U$16</f>
        <v>0.05</v>
      </c>
      <c r="Q324" s="5">
        <f>'Subdecision matrices'!$V$12</f>
        <v>0.1</v>
      </c>
      <c r="R324" s="5">
        <f>'Subdecision matrices'!$V$13</f>
        <v>0.1</v>
      </c>
      <c r="S324" s="5">
        <f>'Subdecision matrices'!$V$14</f>
        <v>0.1</v>
      </c>
      <c r="T324" s="5">
        <f>'Subdecision matrices'!$V$15</f>
        <v>0.1</v>
      </c>
      <c r="U324" s="5">
        <f>'Subdecision matrices'!$V$16</f>
        <v>0.1</v>
      </c>
      <c r="V324" s="5">
        <f>'Subdecision matrices'!$W$12</f>
        <v>0.1</v>
      </c>
      <c r="W324" s="5">
        <f>'Subdecision matrices'!$W$13</f>
        <v>0.1</v>
      </c>
      <c r="X324" s="5">
        <f>'Subdecision matrices'!$W$14</f>
        <v>0.1</v>
      </c>
      <c r="Y324" s="5">
        <f>'Subdecision matrices'!$W$15</f>
        <v>0.1</v>
      </c>
      <c r="Z324" s="5">
        <f>'Subdecision matrices'!$W$16</f>
        <v>0.1</v>
      </c>
      <c r="AA324" s="5">
        <f>'Subdecision matrices'!$X$12</f>
        <v>0.05</v>
      </c>
      <c r="AB324" s="5">
        <f>'Subdecision matrices'!$X$13</f>
        <v>0.1</v>
      </c>
      <c r="AC324" s="5">
        <f>'Subdecision matrices'!$X$14</f>
        <v>0.1</v>
      </c>
      <c r="AD324" s="5">
        <f>'Subdecision matrices'!$X$15</f>
        <v>0.1</v>
      </c>
      <c r="AE324" s="5">
        <f>'Subdecision matrices'!$X$16</f>
        <v>0.1</v>
      </c>
      <c r="AF324" s="5">
        <f>'Subdecision matrices'!$Y$12</f>
        <v>0.1</v>
      </c>
      <c r="AG324" s="5">
        <f>'Subdecision matrices'!$Y$13</f>
        <v>0.1</v>
      </c>
      <c r="AH324" s="5">
        <f>'Subdecision matrices'!$Y$14</f>
        <v>0.1</v>
      </c>
      <c r="AI324" s="5">
        <f>'Subdecision matrices'!$Y$15</f>
        <v>0.05</v>
      </c>
      <c r="AJ324" s="5">
        <f>'Subdecision matrices'!$Y$16</f>
        <v>0.05</v>
      </c>
      <c r="AK324" s="5">
        <f>'Subdecision matrices'!$Z$12</f>
        <v>0.15</v>
      </c>
      <c r="AL324" s="5">
        <f>'Subdecision matrices'!$Z$13</f>
        <v>0.15</v>
      </c>
      <c r="AM324" s="5">
        <f>'Subdecision matrices'!$Z$14</f>
        <v>0.15</v>
      </c>
      <c r="AN324" s="5">
        <f>'Subdecision matrices'!$Z$15</f>
        <v>0.15</v>
      </c>
      <c r="AO324" s="5">
        <f>'Subdecision matrices'!$Z$16</f>
        <v>0.15</v>
      </c>
      <c r="AP324" s="5">
        <f>'Subdecision matrices'!$AA$12</f>
        <v>0.1</v>
      </c>
      <c r="AQ324" s="5">
        <f>'Subdecision matrices'!$AA$13</f>
        <v>0.1</v>
      </c>
      <c r="AR324" s="5">
        <f>'Subdecision matrices'!$AA$14</f>
        <v>0.1</v>
      </c>
      <c r="AS324" s="5">
        <f>'Subdecision matrices'!$AA$15</f>
        <v>0.1</v>
      </c>
      <c r="AT324" s="5">
        <f>'Subdecision matrices'!$AA$16</f>
        <v>0.15</v>
      </c>
      <c r="AU324" s="5">
        <f>'Subdecision matrices'!$AB$12</f>
        <v>0.15</v>
      </c>
      <c r="AV324" s="5">
        <f>'Subdecision matrices'!$AB$13</f>
        <v>0.1</v>
      </c>
      <c r="AW324" s="5">
        <f>'Subdecision matrices'!$AB$14</f>
        <v>0.1</v>
      </c>
      <c r="AX324" s="5">
        <f>'Subdecision matrices'!$AB$15</f>
        <v>0.15</v>
      </c>
      <c r="AY324" s="5">
        <f>'Subdecision matrices'!$AB$16</f>
        <v>0.1</v>
      </c>
      <c r="AZ324" s="3">
        <f aca="true" t="shared" si="821" ref="AZ324">SUM(L324:AY324)</f>
        <v>4</v>
      </c>
      <c r="BA324" s="3"/>
      <c r="BB324" s="114"/>
      <c r="BC324" s="114"/>
      <c r="BD324" s="114"/>
      <c r="BE324" s="114"/>
      <c r="BF324" s="114"/>
    </row>
    <row r="325" spans="1:58" ht="15">
      <c r="A325" s="94">
        <v>160</v>
      </c>
      <c r="B325" s="30">
        <f>_xlfn.IFERROR(VLOOKUP(Prioritization!G171,'Subdecision matrices'!$B$7:$C$8,2,TRUE),0)</f>
        <v>0</v>
      </c>
      <c r="C325" s="30">
        <f>_xlfn.IFERROR(VLOOKUP(Prioritization!G171,'Subdecision matrices'!$B$7:$D$8,3,TRUE),0)</f>
        <v>0</v>
      </c>
      <c r="D325" s="30">
        <f>_xlfn.IFERROR(VLOOKUP(Prioritization!G171,'Subdecision matrices'!$B$7:$E$8,4,TRUE),0)</f>
        <v>0</v>
      </c>
      <c r="E325" s="30">
        <f>_xlfn.IFERROR(VLOOKUP(Prioritization!G171,'Subdecision matrices'!$B$7:$F$8,5,TRUE),0)</f>
        <v>0</v>
      </c>
      <c r="F325" s="30">
        <f>_xlfn.IFERROR(VLOOKUP(Prioritization!G171,'Subdecision matrices'!$B$7:$G$8,6,TRUE),0)</f>
        <v>0</v>
      </c>
      <c r="G325" s="30">
        <f>VLOOKUP(Prioritization!H171,'Subdecision matrices'!$B$12:$C$19,2,TRUE)</f>
        <v>0</v>
      </c>
      <c r="H325" s="30">
        <f>VLOOKUP(Prioritization!H171,'Subdecision matrices'!$B$12:$D$19,3,TRUE)</f>
        <v>0</v>
      </c>
      <c r="I325" s="30">
        <f>VLOOKUP(Prioritization!H171,'Subdecision matrices'!$B$12:$E$19,4,TRUE)</f>
        <v>0</v>
      </c>
      <c r="J325" s="30">
        <f>VLOOKUP(Prioritization!H171,'Subdecision matrices'!$B$12:$F$19,5,TRUE)</f>
        <v>0</v>
      </c>
      <c r="K325" s="30">
        <f>VLOOKUP(Prioritization!H171,'Subdecision matrices'!$B$12:$G$19,6,TRUE)</f>
        <v>0</v>
      </c>
      <c r="L325" s="2">
        <f>_xlfn.IFERROR(INDEX('Subdecision matrices'!$C$23:$G$27,MATCH(Prioritization!I171,'Subdecision matrices'!$B$23:$B$27,0),MATCH('CalcEng 2'!$L$6,'Subdecision matrices'!$C$22:$G$22,0)),0)</f>
        <v>0</v>
      </c>
      <c r="M325" s="2">
        <f>_xlfn.IFERROR(INDEX('Subdecision matrices'!$C$23:$G$27,MATCH(Prioritization!I171,'Subdecision matrices'!$B$23:$B$27,0),MATCH('CalcEng 2'!$M$6,'Subdecision matrices'!$C$30:$G$30,0)),0)</f>
        <v>0</v>
      </c>
      <c r="N325" s="2">
        <f>_xlfn.IFERROR(INDEX('Subdecision matrices'!$C$23:$G$27,MATCH(Prioritization!I171,'Subdecision matrices'!$B$23:$B$27,0),MATCH('CalcEng 2'!$N$6,'Subdecision matrices'!$C$22:$G$22,0)),0)</f>
        <v>0</v>
      </c>
      <c r="O325" s="2">
        <f>_xlfn.IFERROR(INDEX('Subdecision matrices'!$C$23:$G$27,MATCH(Prioritization!I171,'Subdecision matrices'!$B$23:$B$27,0),MATCH('CalcEng 2'!$O$6,'Subdecision matrices'!$C$22:$G$22,0)),0)</f>
        <v>0</v>
      </c>
      <c r="P325" s="2">
        <f>_xlfn.IFERROR(INDEX('Subdecision matrices'!$C$23:$G$27,MATCH(Prioritization!I171,'Subdecision matrices'!$B$23:$B$27,0),MATCH('CalcEng 2'!$P$6,'Subdecision matrices'!$C$22:$G$22,0)),0)</f>
        <v>0</v>
      </c>
      <c r="Q325" s="2">
        <f>_xlfn.IFERROR(INDEX('Subdecision matrices'!$C$31:$G$33,MATCH(Prioritization!J171,'Subdecision matrices'!$B$31:$B$33,0),MATCH('CalcEng 2'!$Q$6,'Subdecision matrices'!$C$30:$G$30,0)),0)</f>
        <v>0</v>
      </c>
      <c r="R325" s="2">
        <f>_xlfn.IFERROR(INDEX('Subdecision matrices'!$C$31:$G$33,MATCH(Prioritization!J171,'Subdecision matrices'!$B$31:$B$33,0),MATCH('CalcEng 2'!$R$6,'Subdecision matrices'!$C$30:$G$30,0)),0)</f>
        <v>0</v>
      </c>
      <c r="S325" s="2">
        <f>_xlfn.IFERROR(INDEX('Subdecision matrices'!$C$31:$G$33,MATCH(Prioritization!J171,'Subdecision matrices'!$B$31:$B$33,0),MATCH('CalcEng 2'!$S$6,'Subdecision matrices'!$C$30:$G$30,0)),0)</f>
        <v>0</v>
      </c>
      <c r="T325" s="2">
        <f>_xlfn.IFERROR(INDEX('Subdecision matrices'!$C$31:$G$33,MATCH(Prioritization!J171,'Subdecision matrices'!$B$31:$B$33,0),MATCH('CalcEng 2'!$T$6,'Subdecision matrices'!$C$30:$G$30,0)),0)</f>
        <v>0</v>
      </c>
      <c r="U325" s="2">
        <f>_xlfn.IFERROR(INDEX('Subdecision matrices'!$C$31:$G$33,MATCH(Prioritization!J171,'Subdecision matrices'!$B$31:$B$33,0),MATCH('CalcEng 2'!$U$6,'Subdecision matrices'!$C$30:$G$30,0)),0)</f>
        <v>0</v>
      </c>
      <c r="V325" s="2">
        <f>_xlfn.IFERROR(VLOOKUP(Prioritization!K171,'Subdecision matrices'!$A$37:$C$41,3,TRUE),0)</f>
        <v>0</v>
      </c>
      <c r="W325" s="2">
        <f>_xlfn.IFERROR(VLOOKUP(Prioritization!K171,'Subdecision matrices'!$A$37:$D$41,4),0)</f>
        <v>0</v>
      </c>
      <c r="X325" s="2">
        <f>_xlfn.IFERROR(VLOOKUP(Prioritization!K171,'Subdecision matrices'!$A$37:$E$41,5),0)</f>
        <v>0</v>
      </c>
      <c r="Y325" s="2">
        <f>_xlfn.IFERROR(VLOOKUP(Prioritization!K171,'Subdecision matrices'!$A$37:$F$41,6),0)</f>
        <v>0</v>
      </c>
      <c r="Z325" s="2">
        <f>_xlfn.IFERROR(VLOOKUP(Prioritization!K171,'Subdecision matrices'!$A$37:$G$41,7),0)</f>
        <v>0</v>
      </c>
      <c r="AA325" s="2">
        <f>_xlfn.IFERROR(INDEX('Subdecision matrices'!$K$8:$O$11,MATCH(Prioritization!L171,'Subdecision matrices'!$J$8:$J$11,0),MATCH('CalcEng 2'!$AA$6,'Subdecision matrices'!$K$7:$O$7,0)),0)</f>
        <v>0</v>
      </c>
      <c r="AB325" s="2">
        <f>_xlfn.IFERROR(INDEX('Subdecision matrices'!$K$8:$O$11,MATCH(Prioritization!L171,'Subdecision matrices'!$J$8:$J$11,0),MATCH('CalcEng 2'!$AB$6,'Subdecision matrices'!$K$7:$O$7,0)),0)</f>
        <v>0</v>
      </c>
      <c r="AC325" s="2">
        <f>_xlfn.IFERROR(INDEX('Subdecision matrices'!$K$8:$O$11,MATCH(Prioritization!L171,'Subdecision matrices'!$J$8:$J$11,0),MATCH('CalcEng 2'!$AC$6,'Subdecision matrices'!$K$7:$O$7,0)),0)</f>
        <v>0</v>
      </c>
      <c r="AD325" s="2">
        <f>_xlfn.IFERROR(INDEX('Subdecision matrices'!$K$8:$O$11,MATCH(Prioritization!L171,'Subdecision matrices'!$J$8:$J$11,0),MATCH('CalcEng 2'!$AD$6,'Subdecision matrices'!$K$7:$O$7,0)),0)</f>
        <v>0</v>
      </c>
      <c r="AE325" s="2">
        <f>_xlfn.IFERROR(INDEX('Subdecision matrices'!$K$8:$O$11,MATCH(Prioritization!L171,'Subdecision matrices'!$J$8:$J$11,0),MATCH('CalcEng 2'!$AE$6,'Subdecision matrices'!$K$7:$O$7,0)),0)</f>
        <v>0</v>
      </c>
      <c r="AF325" s="2">
        <f>_xlfn.IFERROR(VLOOKUP(Prioritization!M171,'Subdecision matrices'!$I$15:$K$17,3,TRUE),0)</f>
        <v>0</v>
      </c>
      <c r="AG325" s="2">
        <f>_xlfn.IFERROR(VLOOKUP(Prioritization!M171,'Subdecision matrices'!$I$15:$L$17,4,TRUE),0)</f>
        <v>0</v>
      </c>
      <c r="AH325" s="2">
        <f>_xlfn.IFERROR(VLOOKUP(Prioritization!M171,'Subdecision matrices'!$I$15:$M$17,5,TRUE),0)</f>
        <v>0</v>
      </c>
      <c r="AI325" s="2">
        <f>_xlfn.IFERROR(VLOOKUP(Prioritization!M171,'Subdecision matrices'!$I$15:$N$17,6,TRUE),0)</f>
        <v>0</v>
      </c>
      <c r="AJ325" s="2">
        <f>_xlfn.IFERROR(VLOOKUP(Prioritization!M171,'Subdecision matrices'!$I$15:$O$17,7,TRUE),0)</f>
        <v>0</v>
      </c>
      <c r="AK325" s="2">
        <f>_xlfn.IFERROR(INDEX('Subdecision matrices'!$K$22:$O$24,MATCH(Prioritization!N171,'Subdecision matrices'!$J$22:$J$24,0),MATCH($AK$6,'Subdecision matrices'!$K$21:$O$21,0)),0)</f>
        <v>0</v>
      </c>
      <c r="AL325" s="2">
        <f>_xlfn.IFERROR(INDEX('Subdecision matrices'!$K$22:$O$24,MATCH(Prioritization!N171,'Subdecision matrices'!$J$22:$J$24,0),MATCH($AL$6,'Subdecision matrices'!$K$21:$O$21,0)),0)</f>
        <v>0</v>
      </c>
      <c r="AM325" s="2">
        <f>_xlfn.IFERROR(INDEX('Subdecision matrices'!$K$22:$O$24,MATCH(Prioritization!N171,'Subdecision matrices'!$J$22:$J$24,0),MATCH($AM$6,'Subdecision matrices'!$K$21:$O$21,0)),0)</f>
        <v>0</v>
      </c>
      <c r="AN325" s="2">
        <f>_xlfn.IFERROR(INDEX('Subdecision matrices'!$K$22:$O$24,MATCH(Prioritization!N171,'Subdecision matrices'!$J$22:$J$24,0),MATCH($AN$6,'Subdecision matrices'!$K$21:$O$21,0)),0)</f>
        <v>0</v>
      </c>
      <c r="AO325" s="2">
        <f>_xlfn.IFERROR(INDEX('Subdecision matrices'!$K$22:$O$24,MATCH(Prioritization!N171,'Subdecision matrices'!$J$22:$J$24,0),MATCH($AO$6,'Subdecision matrices'!$K$21:$O$21,0)),0)</f>
        <v>0</v>
      </c>
      <c r="AP325" s="2">
        <f>_xlfn.IFERROR(INDEX('Subdecision matrices'!$K$27:$O$30,MATCH(Prioritization!O171,'Subdecision matrices'!$J$27:$J$30,0),MATCH('CalcEng 2'!$AP$6,'Subdecision matrices'!$K$27:$O$27,0)),0)</f>
        <v>0</v>
      </c>
      <c r="AQ325" s="2">
        <f>_xlfn.IFERROR(INDEX('Subdecision matrices'!$K$27:$O$30,MATCH(Prioritization!O171,'Subdecision matrices'!$J$27:$J$30,0),MATCH('CalcEng 2'!$AQ$6,'Subdecision matrices'!$K$27:$O$27,0)),0)</f>
        <v>0</v>
      </c>
      <c r="AR325" s="2">
        <f>_xlfn.IFERROR(INDEX('Subdecision matrices'!$K$27:$O$30,MATCH(Prioritization!O171,'Subdecision matrices'!$J$27:$J$30,0),MATCH('CalcEng 2'!$AR$6,'Subdecision matrices'!$K$27:$O$27,0)),0)</f>
        <v>0</v>
      </c>
      <c r="AS325" s="2">
        <f>_xlfn.IFERROR(INDEX('Subdecision matrices'!$K$27:$O$30,MATCH(Prioritization!O171,'Subdecision matrices'!$J$27:$J$30,0),MATCH('CalcEng 2'!$AS$6,'Subdecision matrices'!$K$27:$O$27,0)),0)</f>
        <v>0</v>
      </c>
      <c r="AT325" s="2">
        <f>_xlfn.IFERROR(INDEX('Subdecision matrices'!$K$27:$O$30,MATCH(Prioritization!O171,'Subdecision matrices'!$J$27:$J$30,0),MATCH('CalcEng 2'!$AT$6,'Subdecision matrices'!$K$27:$O$27,0)),0)</f>
        <v>0</v>
      </c>
      <c r="AU325" s="2">
        <f>_xlfn.IFERROR(INDEX('Subdecision matrices'!$K$34:$O$36,MATCH(Prioritization!P171,'Subdecision matrices'!$J$34:$J$36,0),MATCH('CalcEng 2'!$AU$6,'Subdecision matrices'!$K$33:$O$33,0)),0)</f>
        <v>0</v>
      </c>
      <c r="AV325" s="2">
        <f>_xlfn.IFERROR(INDEX('Subdecision matrices'!$K$34:$O$36,MATCH(Prioritization!P171,'Subdecision matrices'!$J$34:$J$36,0),MATCH('CalcEng 2'!$AV$6,'Subdecision matrices'!$K$33:$O$33,0)),0)</f>
        <v>0</v>
      </c>
      <c r="AW325" s="2">
        <f>_xlfn.IFERROR(INDEX('Subdecision matrices'!$K$34:$O$36,MATCH(Prioritization!P171,'Subdecision matrices'!$J$34:$J$36,0),MATCH('CalcEng 2'!$AW$6,'Subdecision matrices'!$K$33:$O$33,0)),0)</f>
        <v>0</v>
      </c>
      <c r="AX325" s="2">
        <f>_xlfn.IFERROR(INDEX('Subdecision matrices'!$K$34:$O$36,MATCH(Prioritization!P171,'Subdecision matrices'!$J$34:$J$36,0),MATCH('CalcEng 2'!$AX$6,'Subdecision matrices'!$K$33:$O$33,0)),0)</f>
        <v>0</v>
      </c>
      <c r="AY325" s="2">
        <f>_xlfn.IFERROR(INDEX('Subdecision matrices'!$K$34:$O$36,MATCH(Prioritization!P171,'Subdecision matrices'!$J$34:$J$36,0),MATCH('CalcEng 2'!$AY$6,'Subdecision matrices'!$K$33:$O$33,0)),0)</f>
        <v>0</v>
      </c>
      <c r="AZ325" s="2"/>
      <c r="BA325" s="2"/>
      <c r="BB325" s="110">
        <f>((B325*B326)+(G325*G326)+(L325*L326)+(Q325*Q326)+(V325*V326)+(AA325*AA326)+(AF326*AF325)+(AK325*AK326)+(AP325*AP326)+(AU325*AU326))*10</f>
        <v>0</v>
      </c>
      <c r="BC325" s="110">
        <f aca="true" t="shared" si="822" ref="BC325">((C325*C326)+(H325*H326)+(M325*M326)+(R325*R326)+(W325*W326)+(AB325*AB326)+(AG326*AG325)+(AL325*AL326)+(AQ325*AQ326)+(AV325*AV326))*10</f>
        <v>0</v>
      </c>
      <c r="BD325" s="110">
        <f aca="true" t="shared" si="823" ref="BD325">((D325*D326)+(I325*I326)+(N325*N326)+(S325*S326)+(X325*X326)+(AC325*AC326)+(AH326*AH325)+(AM325*AM326)+(AR325*AR326)+(AW325*AW326))*10</f>
        <v>0</v>
      </c>
      <c r="BE325" s="110">
        <f aca="true" t="shared" si="824" ref="BE325">((E325*E326)+(J325*J326)+(O325*O326)+(T325*T326)+(Y325*Y326)+(AD325*AD326)+(AI326*AI325)+(AN325*AN326)+(AS325*AS326)+(AX325*AX326))*10</f>
        <v>0</v>
      </c>
      <c r="BF325" s="110">
        <f aca="true" t="shared" si="825" ref="BF325">((F325*F326)+(K325*K326)+(P325*P326)+(U325*U326)+(Z325*Z326)+(AE325*AE326)+(AJ326*AJ325)+(AO325*AO326)+(AT325*AT326)+(AY325*AY326))*10</f>
        <v>0</v>
      </c>
    </row>
    <row r="326" spans="1:58" ht="15.75" thickBot="1">
      <c r="A326" s="94"/>
      <c r="B326" s="5">
        <f>'Subdecision matrices'!$S$12</f>
        <v>0.1</v>
      </c>
      <c r="C326" s="5">
        <f>'Subdecision matrices'!$S$13</f>
        <v>0.1</v>
      </c>
      <c r="D326" s="5">
        <f>'Subdecision matrices'!$S$14</f>
        <v>0.1</v>
      </c>
      <c r="E326" s="5">
        <f>'Subdecision matrices'!$S$15</f>
        <v>0.1</v>
      </c>
      <c r="F326" s="5">
        <f>'Subdecision matrices'!$S$16</f>
        <v>0.1</v>
      </c>
      <c r="G326" s="5">
        <f>'Subdecision matrices'!$T$12</f>
        <v>0.1</v>
      </c>
      <c r="H326" s="5">
        <f>'Subdecision matrices'!$T$13</f>
        <v>0.1</v>
      </c>
      <c r="I326" s="5">
        <f>'Subdecision matrices'!$T$14</f>
        <v>0.1</v>
      </c>
      <c r="J326" s="5">
        <f>'Subdecision matrices'!$T$15</f>
        <v>0.1</v>
      </c>
      <c r="K326" s="5">
        <f>'Subdecision matrices'!$T$16</f>
        <v>0.1</v>
      </c>
      <c r="L326" s="5">
        <f>'Subdecision matrices'!$U$12</f>
        <v>0.05</v>
      </c>
      <c r="M326" s="5">
        <f>'Subdecision matrices'!$U$13</f>
        <v>0.05</v>
      </c>
      <c r="N326" s="5">
        <f>'Subdecision matrices'!$U$14</f>
        <v>0.05</v>
      </c>
      <c r="O326" s="5">
        <f>'Subdecision matrices'!$U$15</f>
        <v>0.05</v>
      </c>
      <c r="P326" s="5">
        <f>'Subdecision matrices'!$U$16</f>
        <v>0.05</v>
      </c>
      <c r="Q326" s="5">
        <f>'Subdecision matrices'!$V$12</f>
        <v>0.1</v>
      </c>
      <c r="R326" s="5">
        <f>'Subdecision matrices'!$V$13</f>
        <v>0.1</v>
      </c>
      <c r="S326" s="5">
        <f>'Subdecision matrices'!$V$14</f>
        <v>0.1</v>
      </c>
      <c r="T326" s="5">
        <f>'Subdecision matrices'!$V$15</f>
        <v>0.1</v>
      </c>
      <c r="U326" s="5">
        <f>'Subdecision matrices'!$V$16</f>
        <v>0.1</v>
      </c>
      <c r="V326" s="5">
        <f>'Subdecision matrices'!$W$12</f>
        <v>0.1</v>
      </c>
      <c r="W326" s="5">
        <f>'Subdecision matrices'!$W$13</f>
        <v>0.1</v>
      </c>
      <c r="X326" s="5">
        <f>'Subdecision matrices'!$W$14</f>
        <v>0.1</v>
      </c>
      <c r="Y326" s="5">
        <f>'Subdecision matrices'!$W$15</f>
        <v>0.1</v>
      </c>
      <c r="Z326" s="5">
        <f>'Subdecision matrices'!$W$16</f>
        <v>0.1</v>
      </c>
      <c r="AA326" s="5">
        <f>'Subdecision matrices'!$X$12</f>
        <v>0.05</v>
      </c>
      <c r="AB326" s="5">
        <f>'Subdecision matrices'!$X$13</f>
        <v>0.1</v>
      </c>
      <c r="AC326" s="5">
        <f>'Subdecision matrices'!$X$14</f>
        <v>0.1</v>
      </c>
      <c r="AD326" s="5">
        <f>'Subdecision matrices'!$X$15</f>
        <v>0.1</v>
      </c>
      <c r="AE326" s="5">
        <f>'Subdecision matrices'!$X$16</f>
        <v>0.1</v>
      </c>
      <c r="AF326" s="5">
        <f>'Subdecision matrices'!$Y$12</f>
        <v>0.1</v>
      </c>
      <c r="AG326" s="5">
        <f>'Subdecision matrices'!$Y$13</f>
        <v>0.1</v>
      </c>
      <c r="AH326" s="5">
        <f>'Subdecision matrices'!$Y$14</f>
        <v>0.1</v>
      </c>
      <c r="AI326" s="5">
        <f>'Subdecision matrices'!$Y$15</f>
        <v>0.05</v>
      </c>
      <c r="AJ326" s="5">
        <f>'Subdecision matrices'!$Y$16</f>
        <v>0.05</v>
      </c>
      <c r="AK326" s="5">
        <f>'Subdecision matrices'!$Z$12</f>
        <v>0.15</v>
      </c>
      <c r="AL326" s="5">
        <f>'Subdecision matrices'!$Z$13</f>
        <v>0.15</v>
      </c>
      <c r="AM326" s="5">
        <f>'Subdecision matrices'!$Z$14</f>
        <v>0.15</v>
      </c>
      <c r="AN326" s="5">
        <f>'Subdecision matrices'!$Z$15</f>
        <v>0.15</v>
      </c>
      <c r="AO326" s="5">
        <f>'Subdecision matrices'!$Z$16</f>
        <v>0.15</v>
      </c>
      <c r="AP326" s="5">
        <f>'Subdecision matrices'!$AA$12</f>
        <v>0.1</v>
      </c>
      <c r="AQ326" s="5">
        <f>'Subdecision matrices'!$AA$13</f>
        <v>0.1</v>
      </c>
      <c r="AR326" s="5">
        <f>'Subdecision matrices'!$AA$14</f>
        <v>0.1</v>
      </c>
      <c r="AS326" s="5">
        <f>'Subdecision matrices'!$AA$15</f>
        <v>0.1</v>
      </c>
      <c r="AT326" s="5">
        <f>'Subdecision matrices'!$AA$16</f>
        <v>0.15</v>
      </c>
      <c r="AU326" s="5">
        <f>'Subdecision matrices'!$AB$12</f>
        <v>0.15</v>
      </c>
      <c r="AV326" s="5">
        <f>'Subdecision matrices'!$AB$13</f>
        <v>0.1</v>
      </c>
      <c r="AW326" s="5">
        <f>'Subdecision matrices'!$AB$14</f>
        <v>0.1</v>
      </c>
      <c r="AX326" s="5">
        <f>'Subdecision matrices'!$AB$15</f>
        <v>0.15</v>
      </c>
      <c r="AY326" s="5">
        <f>'Subdecision matrices'!$AB$16</f>
        <v>0.1</v>
      </c>
      <c r="AZ326" s="3">
        <f aca="true" t="shared" si="826" ref="AZ326">SUM(L326:AY326)</f>
        <v>4</v>
      </c>
      <c r="BA326" s="3"/>
      <c r="BB326" s="114"/>
      <c r="BC326" s="114"/>
      <c r="BD326" s="114"/>
      <c r="BE326" s="114"/>
      <c r="BF326" s="114"/>
    </row>
    <row r="327" spans="1:58" ht="15">
      <c r="A327" s="94">
        <v>161</v>
      </c>
      <c r="B327" s="30">
        <f>_xlfn.IFERROR(VLOOKUP(Prioritization!G172,'Subdecision matrices'!$B$7:$C$8,2,TRUE),0)</f>
        <v>0</v>
      </c>
      <c r="C327" s="30">
        <f>_xlfn.IFERROR(VLOOKUP(Prioritization!G172,'Subdecision matrices'!$B$7:$D$8,3,TRUE),0)</f>
        <v>0</v>
      </c>
      <c r="D327" s="30">
        <f>_xlfn.IFERROR(VLOOKUP(Prioritization!G172,'Subdecision matrices'!$B$7:$E$8,4,TRUE),0)</f>
        <v>0</v>
      </c>
      <c r="E327" s="30">
        <f>_xlfn.IFERROR(VLOOKUP(Prioritization!G172,'Subdecision matrices'!$B$7:$F$8,5,TRUE),0)</f>
        <v>0</v>
      </c>
      <c r="F327" s="30">
        <f>_xlfn.IFERROR(VLOOKUP(Prioritization!G172,'Subdecision matrices'!$B$7:$G$8,6,TRUE),0)</f>
        <v>0</v>
      </c>
      <c r="G327" s="30">
        <f>VLOOKUP(Prioritization!H172,'Subdecision matrices'!$B$12:$C$19,2,TRUE)</f>
        <v>0</v>
      </c>
      <c r="H327" s="30">
        <f>VLOOKUP(Prioritization!H172,'Subdecision matrices'!$B$12:$D$19,3,TRUE)</f>
        <v>0</v>
      </c>
      <c r="I327" s="30">
        <f>VLOOKUP(Prioritization!H172,'Subdecision matrices'!$B$12:$E$19,4,TRUE)</f>
        <v>0</v>
      </c>
      <c r="J327" s="30">
        <f>VLOOKUP(Prioritization!H172,'Subdecision matrices'!$B$12:$F$19,5,TRUE)</f>
        <v>0</v>
      </c>
      <c r="K327" s="30">
        <f>VLOOKUP(Prioritization!H172,'Subdecision matrices'!$B$12:$G$19,6,TRUE)</f>
        <v>0</v>
      </c>
      <c r="L327" s="2">
        <f>_xlfn.IFERROR(INDEX('Subdecision matrices'!$C$23:$G$27,MATCH(Prioritization!I172,'Subdecision matrices'!$B$23:$B$27,0),MATCH('CalcEng 2'!$L$6,'Subdecision matrices'!$C$22:$G$22,0)),0)</f>
        <v>0</v>
      </c>
      <c r="M327" s="2">
        <f>_xlfn.IFERROR(INDEX('Subdecision matrices'!$C$23:$G$27,MATCH(Prioritization!I172,'Subdecision matrices'!$B$23:$B$27,0),MATCH('CalcEng 2'!$M$6,'Subdecision matrices'!$C$30:$G$30,0)),0)</f>
        <v>0</v>
      </c>
      <c r="N327" s="2">
        <f>_xlfn.IFERROR(INDEX('Subdecision matrices'!$C$23:$G$27,MATCH(Prioritization!I172,'Subdecision matrices'!$B$23:$B$27,0),MATCH('CalcEng 2'!$N$6,'Subdecision matrices'!$C$22:$G$22,0)),0)</f>
        <v>0</v>
      </c>
      <c r="O327" s="2">
        <f>_xlfn.IFERROR(INDEX('Subdecision matrices'!$C$23:$G$27,MATCH(Prioritization!I172,'Subdecision matrices'!$B$23:$B$27,0),MATCH('CalcEng 2'!$O$6,'Subdecision matrices'!$C$22:$G$22,0)),0)</f>
        <v>0</v>
      </c>
      <c r="P327" s="2">
        <f>_xlfn.IFERROR(INDEX('Subdecision matrices'!$C$23:$G$27,MATCH(Prioritization!I172,'Subdecision matrices'!$B$23:$B$27,0),MATCH('CalcEng 2'!$P$6,'Subdecision matrices'!$C$22:$G$22,0)),0)</f>
        <v>0</v>
      </c>
      <c r="Q327" s="2">
        <f>_xlfn.IFERROR(INDEX('Subdecision matrices'!$C$31:$G$33,MATCH(Prioritization!J172,'Subdecision matrices'!$B$31:$B$33,0),MATCH('CalcEng 2'!$Q$6,'Subdecision matrices'!$C$30:$G$30,0)),0)</f>
        <v>0</v>
      </c>
      <c r="R327" s="2">
        <f>_xlfn.IFERROR(INDEX('Subdecision matrices'!$C$31:$G$33,MATCH(Prioritization!J172,'Subdecision matrices'!$B$31:$B$33,0),MATCH('CalcEng 2'!$R$6,'Subdecision matrices'!$C$30:$G$30,0)),0)</f>
        <v>0</v>
      </c>
      <c r="S327" s="2">
        <f>_xlfn.IFERROR(INDEX('Subdecision matrices'!$C$31:$G$33,MATCH(Prioritization!J172,'Subdecision matrices'!$B$31:$B$33,0),MATCH('CalcEng 2'!$S$6,'Subdecision matrices'!$C$30:$G$30,0)),0)</f>
        <v>0</v>
      </c>
      <c r="T327" s="2">
        <f>_xlfn.IFERROR(INDEX('Subdecision matrices'!$C$31:$G$33,MATCH(Prioritization!J172,'Subdecision matrices'!$B$31:$B$33,0),MATCH('CalcEng 2'!$T$6,'Subdecision matrices'!$C$30:$G$30,0)),0)</f>
        <v>0</v>
      </c>
      <c r="U327" s="2">
        <f>_xlfn.IFERROR(INDEX('Subdecision matrices'!$C$31:$G$33,MATCH(Prioritization!J172,'Subdecision matrices'!$B$31:$B$33,0),MATCH('CalcEng 2'!$U$6,'Subdecision matrices'!$C$30:$G$30,0)),0)</f>
        <v>0</v>
      </c>
      <c r="V327" s="2">
        <f>_xlfn.IFERROR(VLOOKUP(Prioritization!K172,'Subdecision matrices'!$A$37:$C$41,3,TRUE),0)</f>
        <v>0</v>
      </c>
      <c r="W327" s="2">
        <f>_xlfn.IFERROR(VLOOKUP(Prioritization!K172,'Subdecision matrices'!$A$37:$D$41,4),0)</f>
        <v>0</v>
      </c>
      <c r="X327" s="2">
        <f>_xlfn.IFERROR(VLOOKUP(Prioritization!K172,'Subdecision matrices'!$A$37:$E$41,5),0)</f>
        <v>0</v>
      </c>
      <c r="Y327" s="2">
        <f>_xlfn.IFERROR(VLOOKUP(Prioritization!K172,'Subdecision matrices'!$A$37:$F$41,6),0)</f>
        <v>0</v>
      </c>
      <c r="Z327" s="2">
        <f>_xlfn.IFERROR(VLOOKUP(Prioritization!K172,'Subdecision matrices'!$A$37:$G$41,7),0)</f>
        <v>0</v>
      </c>
      <c r="AA327" s="2">
        <f>_xlfn.IFERROR(INDEX('Subdecision matrices'!$K$8:$O$11,MATCH(Prioritization!L172,'Subdecision matrices'!$J$8:$J$11,0),MATCH('CalcEng 2'!$AA$6,'Subdecision matrices'!$K$7:$O$7,0)),0)</f>
        <v>0</v>
      </c>
      <c r="AB327" s="2">
        <f>_xlfn.IFERROR(INDEX('Subdecision matrices'!$K$8:$O$11,MATCH(Prioritization!L172,'Subdecision matrices'!$J$8:$J$11,0),MATCH('CalcEng 2'!$AB$6,'Subdecision matrices'!$K$7:$O$7,0)),0)</f>
        <v>0</v>
      </c>
      <c r="AC327" s="2">
        <f>_xlfn.IFERROR(INDEX('Subdecision matrices'!$K$8:$O$11,MATCH(Prioritization!L172,'Subdecision matrices'!$J$8:$J$11,0),MATCH('CalcEng 2'!$AC$6,'Subdecision matrices'!$K$7:$O$7,0)),0)</f>
        <v>0</v>
      </c>
      <c r="AD327" s="2">
        <f>_xlfn.IFERROR(INDEX('Subdecision matrices'!$K$8:$O$11,MATCH(Prioritization!L172,'Subdecision matrices'!$J$8:$J$11,0),MATCH('CalcEng 2'!$AD$6,'Subdecision matrices'!$K$7:$O$7,0)),0)</f>
        <v>0</v>
      </c>
      <c r="AE327" s="2">
        <f>_xlfn.IFERROR(INDEX('Subdecision matrices'!$K$8:$O$11,MATCH(Prioritization!L172,'Subdecision matrices'!$J$8:$J$11,0),MATCH('CalcEng 2'!$AE$6,'Subdecision matrices'!$K$7:$O$7,0)),0)</f>
        <v>0</v>
      </c>
      <c r="AF327" s="2">
        <f>_xlfn.IFERROR(VLOOKUP(Prioritization!M172,'Subdecision matrices'!$I$15:$K$17,3,TRUE),0)</f>
        <v>0</v>
      </c>
      <c r="AG327" s="2">
        <f>_xlfn.IFERROR(VLOOKUP(Prioritization!M172,'Subdecision matrices'!$I$15:$L$17,4,TRUE),0)</f>
        <v>0</v>
      </c>
      <c r="AH327" s="2">
        <f>_xlfn.IFERROR(VLOOKUP(Prioritization!M172,'Subdecision matrices'!$I$15:$M$17,5,TRUE),0)</f>
        <v>0</v>
      </c>
      <c r="AI327" s="2">
        <f>_xlfn.IFERROR(VLOOKUP(Prioritization!M172,'Subdecision matrices'!$I$15:$N$17,6,TRUE),0)</f>
        <v>0</v>
      </c>
      <c r="AJ327" s="2">
        <f>_xlfn.IFERROR(VLOOKUP(Prioritization!M172,'Subdecision matrices'!$I$15:$O$17,7,TRUE),0)</f>
        <v>0</v>
      </c>
      <c r="AK327" s="2">
        <f>_xlfn.IFERROR(INDEX('Subdecision matrices'!$K$22:$O$24,MATCH(Prioritization!N172,'Subdecision matrices'!$J$22:$J$24,0),MATCH($AK$6,'Subdecision matrices'!$K$21:$O$21,0)),0)</f>
        <v>0</v>
      </c>
      <c r="AL327" s="2">
        <f>_xlfn.IFERROR(INDEX('Subdecision matrices'!$K$22:$O$24,MATCH(Prioritization!N172,'Subdecision matrices'!$J$22:$J$24,0),MATCH($AL$6,'Subdecision matrices'!$K$21:$O$21,0)),0)</f>
        <v>0</v>
      </c>
      <c r="AM327" s="2">
        <f>_xlfn.IFERROR(INDEX('Subdecision matrices'!$K$22:$O$24,MATCH(Prioritization!N172,'Subdecision matrices'!$J$22:$J$24,0),MATCH($AM$6,'Subdecision matrices'!$K$21:$O$21,0)),0)</f>
        <v>0</v>
      </c>
      <c r="AN327" s="2">
        <f>_xlfn.IFERROR(INDEX('Subdecision matrices'!$K$22:$O$24,MATCH(Prioritization!N172,'Subdecision matrices'!$J$22:$J$24,0),MATCH($AN$6,'Subdecision matrices'!$K$21:$O$21,0)),0)</f>
        <v>0</v>
      </c>
      <c r="AO327" s="2">
        <f>_xlfn.IFERROR(INDEX('Subdecision matrices'!$K$22:$O$24,MATCH(Prioritization!N172,'Subdecision matrices'!$J$22:$J$24,0),MATCH($AO$6,'Subdecision matrices'!$K$21:$O$21,0)),0)</f>
        <v>0</v>
      </c>
      <c r="AP327" s="2">
        <f>_xlfn.IFERROR(INDEX('Subdecision matrices'!$K$27:$O$30,MATCH(Prioritization!O172,'Subdecision matrices'!$J$27:$J$30,0),MATCH('CalcEng 2'!$AP$6,'Subdecision matrices'!$K$27:$O$27,0)),0)</f>
        <v>0</v>
      </c>
      <c r="AQ327" s="2">
        <f>_xlfn.IFERROR(INDEX('Subdecision matrices'!$K$27:$O$30,MATCH(Prioritization!O172,'Subdecision matrices'!$J$27:$J$30,0),MATCH('CalcEng 2'!$AQ$6,'Subdecision matrices'!$K$27:$O$27,0)),0)</f>
        <v>0</v>
      </c>
      <c r="AR327" s="2">
        <f>_xlfn.IFERROR(INDEX('Subdecision matrices'!$K$27:$O$30,MATCH(Prioritization!O172,'Subdecision matrices'!$J$27:$J$30,0),MATCH('CalcEng 2'!$AR$6,'Subdecision matrices'!$K$27:$O$27,0)),0)</f>
        <v>0</v>
      </c>
      <c r="AS327" s="2">
        <f>_xlfn.IFERROR(INDEX('Subdecision matrices'!$K$27:$O$30,MATCH(Prioritization!O172,'Subdecision matrices'!$J$27:$J$30,0),MATCH('CalcEng 2'!$AS$6,'Subdecision matrices'!$K$27:$O$27,0)),0)</f>
        <v>0</v>
      </c>
      <c r="AT327" s="2">
        <f>_xlfn.IFERROR(INDEX('Subdecision matrices'!$K$27:$O$30,MATCH(Prioritization!O172,'Subdecision matrices'!$J$27:$J$30,0),MATCH('CalcEng 2'!$AT$6,'Subdecision matrices'!$K$27:$O$27,0)),0)</f>
        <v>0</v>
      </c>
      <c r="AU327" s="2">
        <f>_xlfn.IFERROR(INDEX('Subdecision matrices'!$K$34:$O$36,MATCH(Prioritization!P172,'Subdecision matrices'!$J$34:$J$36,0),MATCH('CalcEng 2'!$AU$6,'Subdecision matrices'!$K$33:$O$33,0)),0)</f>
        <v>0</v>
      </c>
      <c r="AV327" s="2">
        <f>_xlfn.IFERROR(INDEX('Subdecision matrices'!$K$34:$O$36,MATCH(Prioritization!P172,'Subdecision matrices'!$J$34:$J$36,0),MATCH('CalcEng 2'!$AV$6,'Subdecision matrices'!$K$33:$O$33,0)),0)</f>
        <v>0</v>
      </c>
      <c r="AW327" s="2">
        <f>_xlfn.IFERROR(INDEX('Subdecision matrices'!$K$34:$O$36,MATCH(Prioritization!P172,'Subdecision matrices'!$J$34:$J$36,0),MATCH('CalcEng 2'!$AW$6,'Subdecision matrices'!$K$33:$O$33,0)),0)</f>
        <v>0</v>
      </c>
      <c r="AX327" s="2">
        <f>_xlfn.IFERROR(INDEX('Subdecision matrices'!$K$34:$O$36,MATCH(Prioritization!P172,'Subdecision matrices'!$J$34:$J$36,0),MATCH('CalcEng 2'!$AX$6,'Subdecision matrices'!$K$33:$O$33,0)),0)</f>
        <v>0</v>
      </c>
      <c r="AY327" s="2">
        <f>_xlfn.IFERROR(INDEX('Subdecision matrices'!$K$34:$O$36,MATCH(Prioritization!P172,'Subdecision matrices'!$J$34:$J$36,0),MATCH('CalcEng 2'!$AY$6,'Subdecision matrices'!$K$33:$O$33,0)),0)</f>
        <v>0</v>
      </c>
      <c r="AZ327" s="2"/>
      <c r="BA327" s="2"/>
      <c r="BB327" s="110">
        <f>((B327*B328)+(G327*G328)+(L327*L328)+(Q327*Q328)+(V327*V328)+(AA327*AA328)+(AF328*AF327)+(AK327*AK328)+(AP327*AP328)+(AU327*AU328))*10</f>
        <v>0</v>
      </c>
      <c r="BC327" s="110">
        <f aca="true" t="shared" si="827" ref="BC327">((C327*C328)+(H327*H328)+(M327*M328)+(R327*R328)+(W327*W328)+(AB327*AB328)+(AG328*AG327)+(AL327*AL328)+(AQ327*AQ328)+(AV327*AV328))*10</f>
        <v>0</v>
      </c>
      <c r="BD327" s="110">
        <f aca="true" t="shared" si="828" ref="BD327">((D327*D328)+(I327*I328)+(N327*N328)+(S327*S328)+(X327*X328)+(AC327*AC328)+(AH328*AH327)+(AM327*AM328)+(AR327*AR328)+(AW327*AW328))*10</f>
        <v>0</v>
      </c>
      <c r="BE327" s="110">
        <f aca="true" t="shared" si="829" ref="BE327">((E327*E328)+(J327*J328)+(O327*O328)+(T327*T328)+(Y327*Y328)+(AD327*AD328)+(AI328*AI327)+(AN327*AN328)+(AS327*AS328)+(AX327*AX328))*10</f>
        <v>0</v>
      </c>
      <c r="BF327" s="110">
        <f aca="true" t="shared" si="830" ref="BF327">((F327*F328)+(K327*K328)+(P327*P328)+(U327*U328)+(Z327*Z328)+(AE327*AE328)+(AJ328*AJ327)+(AO327*AO328)+(AT327*AT328)+(AY327*AY328))*10</f>
        <v>0</v>
      </c>
    </row>
    <row r="328" spans="1:58" ht="15.75" thickBot="1">
      <c r="A328" s="94"/>
      <c r="B328" s="5">
        <f>'Subdecision matrices'!$S$12</f>
        <v>0.1</v>
      </c>
      <c r="C328" s="5">
        <f>'Subdecision matrices'!$S$13</f>
        <v>0.1</v>
      </c>
      <c r="D328" s="5">
        <f>'Subdecision matrices'!$S$14</f>
        <v>0.1</v>
      </c>
      <c r="E328" s="5">
        <f>'Subdecision matrices'!$S$15</f>
        <v>0.1</v>
      </c>
      <c r="F328" s="5">
        <f>'Subdecision matrices'!$S$16</f>
        <v>0.1</v>
      </c>
      <c r="G328" s="5">
        <f>'Subdecision matrices'!$T$12</f>
        <v>0.1</v>
      </c>
      <c r="H328" s="5">
        <f>'Subdecision matrices'!$T$13</f>
        <v>0.1</v>
      </c>
      <c r="I328" s="5">
        <f>'Subdecision matrices'!$T$14</f>
        <v>0.1</v>
      </c>
      <c r="J328" s="5">
        <f>'Subdecision matrices'!$T$15</f>
        <v>0.1</v>
      </c>
      <c r="K328" s="5">
        <f>'Subdecision matrices'!$T$16</f>
        <v>0.1</v>
      </c>
      <c r="L328" s="5">
        <f>'Subdecision matrices'!$U$12</f>
        <v>0.05</v>
      </c>
      <c r="M328" s="5">
        <f>'Subdecision matrices'!$U$13</f>
        <v>0.05</v>
      </c>
      <c r="N328" s="5">
        <f>'Subdecision matrices'!$U$14</f>
        <v>0.05</v>
      </c>
      <c r="O328" s="5">
        <f>'Subdecision matrices'!$U$15</f>
        <v>0.05</v>
      </c>
      <c r="P328" s="5">
        <f>'Subdecision matrices'!$U$16</f>
        <v>0.05</v>
      </c>
      <c r="Q328" s="5">
        <f>'Subdecision matrices'!$V$12</f>
        <v>0.1</v>
      </c>
      <c r="R328" s="5">
        <f>'Subdecision matrices'!$V$13</f>
        <v>0.1</v>
      </c>
      <c r="S328" s="5">
        <f>'Subdecision matrices'!$V$14</f>
        <v>0.1</v>
      </c>
      <c r="T328" s="5">
        <f>'Subdecision matrices'!$V$15</f>
        <v>0.1</v>
      </c>
      <c r="U328" s="5">
        <f>'Subdecision matrices'!$V$16</f>
        <v>0.1</v>
      </c>
      <c r="V328" s="5">
        <f>'Subdecision matrices'!$W$12</f>
        <v>0.1</v>
      </c>
      <c r="W328" s="5">
        <f>'Subdecision matrices'!$W$13</f>
        <v>0.1</v>
      </c>
      <c r="X328" s="5">
        <f>'Subdecision matrices'!$W$14</f>
        <v>0.1</v>
      </c>
      <c r="Y328" s="5">
        <f>'Subdecision matrices'!$W$15</f>
        <v>0.1</v>
      </c>
      <c r="Z328" s="5">
        <f>'Subdecision matrices'!$W$16</f>
        <v>0.1</v>
      </c>
      <c r="AA328" s="5">
        <f>'Subdecision matrices'!$X$12</f>
        <v>0.05</v>
      </c>
      <c r="AB328" s="5">
        <f>'Subdecision matrices'!$X$13</f>
        <v>0.1</v>
      </c>
      <c r="AC328" s="5">
        <f>'Subdecision matrices'!$X$14</f>
        <v>0.1</v>
      </c>
      <c r="AD328" s="5">
        <f>'Subdecision matrices'!$X$15</f>
        <v>0.1</v>
      </c>
      <c r="AE328" s="5">
        <f>'Subdecision matrices'!$X$16</f>
        <v>0.1</v>
      </c>
      <c r="AF328" s="5">
        <f>'Subdecision matrices'!$Y$12</f>
        <v>0.1</v>
      </c>
      <c r="AG328" s="5">
        <f>'Subdecision matrices'!$Y$13</f>
        <v>0.1</v>
      </c>
      <c r="AH328" s="5">
        <f>'Subdecision matrices'!$Y$14</f>
        <v>0.1</v>
      </c>
      <c r="AI328" s="5">
        <f>'Subdecision matrices'!$Y$15</f>
        <v>0.05</v>
      </c>
      <c r="AJ328" s="5">
        <f>'Subdecision matrices'!$Y$16</f>
        <v>0.05</v>
      </c>
      <c r="AK328" s="5">
        <f>'Subdecision matrices'!$Z$12</f>
        <v>0.15</v>
      </c>
      <c r="AL328" s="5">
        <f>'Subdecision matrices'!$Z$13</f>
        <v>0.15</v>
      </c>
      <c r="AM328" s="5">
        <f>'Subdecision matrices'!$Z$14</f>
        <v>0.15</v>
      </c>
      <c r="AN328" s="5">
        <f>'Subdecision matrices'!$Z$15</f>
        <v>0.15</v>
      </c>
      <c r="AO328" s="5">
        <f>'Subdecision matrices'!$Z$16</f>
        <v>0.15</v>
      </c>
      <c r="AP328" s="5">
        <f>'Subdecision matrices'!$AA$12</f>
        <v>0.1</v>
      </c>
      <c r="AQ328" s="5">
        <f>'Subdecision matrices'!$AA$13</f>
        <v>0.1</v>
      </c>
      <c r="AR328" s="5">
        <f>'Subdecision matrices'!$AA$14</f>
        <v>0.1</v>
      </c>
      <c r="AS328" s="5">
        <f>'Subdecision matrices'!$AA$15</f>
        <v>0.1</v>
      </c>
      <c r="AT328" s="5">
        <f>'Subdecision matrices'!$AA$16</f>
        <v>0.15</v>
      </c>
      <c r="AU328" s="5">
        <f>'Subdecision matrices'!$AB$12</f>
        <v>0.15</v>
      </c>
      <c r="AV328" s="5">
        <f>'Subdecision matrices'!$AB$13</f>
        <v>0.1</v>
      </c>
      <c r="AW328" s="5">
        <f>'Subdecision matrices'!$AB$14</f>
        <v>0.1</v>
      </c>
      <c r="AX328" s="5">
        <f>'Subdecision matrices'!$AB$15</f>
        <v>0.15</v>
      </c>
      <c r="AY328" s="5">
        <f>'Subdecision matrices'!$AB$16</f>
        <v>0.1</v>
      </c>
      <c r="AZ328" s="3">
        <f aca="true" t="shared" si="831" ref="AZ328">SUM(L328:AY328)</f>
        <v>4</v>
      </c>
      <c r="BA328" s="3"/>
      <c r="BB328" s="114"/>
      <c r="BC328" s="114"/>
      <c r="BD328" s="114"/>
      <c r="BE328" s="114"/>
      <c r="BF328" s="114"/>
    </row>
    <row r="329" spans="1:58" ht="15">
      <c r="A329" s="94">
        <v>162</v>
      </c>
      <c r="B329" s="30">
        <f>_xlfn.IFERROR(VLOOKUP(Prioritization!G173,'Subdecision matrices'!$B$7:$C$8,2,TRUE),0)</f>
        <v>0</v>
      </c>
      <c r="C329" s="30">
        <f>_xlfn.IFERROR(VLOOKUP(Prioritization!G173,'Subdecision matrices'!$B$7:$D$8,3,TRUE),0)</f>
        <v>0</v>
      </c>
      <c r="D329" s="30">
        <f>_xlfn.IFERROR(VLOOKUP(Prioritization!G173,'Subdecision matrices'!$B$7:$E$8,4,TRUE),0)</f>
        <v>0</v>
      </c>
      <c r="E329" s="30">
        <f>_xlfn.IFERROR(VLOOKUP(Prioritization!G173,'Subdecision matrices'!$B$7:$F$8,5,TRUE),0)</f>
        <v>0</v>
      </c>
      <c r="F329" s="30">
        <f>_xlfn.IFERROR(VLOOKUP(Prioritization!G173,'Subdecision matrices'!$B$7:$G$8,6,TRUE),0)</f>
        <v>0</v>
      </c>
      <c r="G329" s="30">
        <f>VLOOKUP(Prioritization!H173,'Subdecision matrices'!$B$12:$C$19,2,TRUE)</f>
        <v>0</v>
      </c>
      <c r="H329" s="30">
        <f>VLOOKUP(Prioritization!H173,'Subdecision matrices'!$B$12:$D$19,3,TRUE)</f>
        <v>0</v>
      </c>
      <c r="I329" s="30">
        <f>VLOOKUP(Prioritization!H173,'Subdecision matrices'!$B$12:$E$19,4,TRUE)</f>
        <v>0</v>
      </c>
      <c r="J329" s="30">
        <f>VLOOKUP(Prioritization!H173,'Subdecision matrices'!$B$12:$F$19,5,TRUE)</f>
        <v>0</v>
      </c>
      <c r="K329" s="30">
        <f>VLOOKUP(Prioritization!H173,'Subdecision matrices'!$B$12:$G$19,6,TRUE)</f>
        <v>0</v>
      </c>
      <c r="L329" s="2">
        <f>_xlfn.IFERROR(INDEX('Subdecision matrices'!$C$23:$G$27,MATCH(Prioritization!I173,'Subdecision matrices'!$B$23:$B$27,0),MATCH('CalcEng 2'!$L$6,'Subdecision matrices'!$C$22:$G$22,0)),0)</f>
        <v>0</v>
      </c>
      <c r="M329" s="2">
        <f>_xlfn.IFERROR(INDEX('Subdecision matrices'!$C$23:$G$27,MATCH(Prioritization!I173,'Subdecision matrices'!$B$23:$B$27,0),MATCH('CalcEng 2'!$M$6,'Subdecision matrices'!$C$30:$G$30,0)),0)</f>
        <v>0</v>
      </c>
      <c r="N329" s="2">
        <f>_xlfn.IFERROR(INDEX('Subdecision matrices'!$C$23:$G$27,MATCH(Prioritization!I173,'Subdecision matrices'!$B$23:$B$27,0),MATCH('CalcEng 2'!$N$6,'Subdecision matrices'!$C$22:$G$22,0)),0)</f>
        <v>0</v>
      </c>
      <c r="O329" s="2">
        <f>_xlfn.IFERROR(INDEX('Subdecision matrices'!$C$23:$G$27,MATCH(Prioritization!I173,'Subdecision matrices'!$B$23:$B$27,0),MATCH('CalcEng 2'!$O$6,'Subdecision matrices'!$C$22:$G$22,0)),0)</f>
        <v>0</v>
      </c>
      <c r="P329" s="2">
        <f>_xlfn.IFERROR(INDEX('Subdecision matrices'!$C$23:$G$27,MATCH(Prioritization!I173,'Subdecision matrices'!$B$23:$B$27,0),MATCH('CalcEng 2'!$P$6,'Subdecision matrices'!$C$22:$G$22,0)),0)</f>
        <v>0</v>
      </c>
      <c r="Q329" s="2">
        <f>_xlfn.IFERROR(INDEX('Subdecision matrices'!$C$31:$G$33,MATCH(Prioritization!J173,'Subdecision matrices'!$B$31:$B$33,0),MATCH('CalcEng 2'!$Q$6,'Subdecision matrices'!$C$30:$G$30,0)),0)</f>
        <v>0</v>
      </c>
      <c r="R329" s="2">
        <f>_xlfn.IFERROR(INDEX('Subdecision matrices'!$C$31:$G$33,MATCH(Prioritization!J173,'Subdecision matrices'!$B$31:$B$33,0),MATCH('CalcEng 2'!$R$6,'Subdecision matrices'!$C$30:$G$30,0)),0)</f>
        <v>0</v>
      </c>
      <c r="S329" s="2">
        <f>_xlfn.IFERROR(INDEX('Subdecision matrices'!$C$31:$G$33,MATCH(Prioritization!J173,'Subdecision matrices'!$B$31:$B$33,0),MATCH('CalcEng 2'!$S$6,'Subdecision matrices'!$C$30:$G$30,0)),0)</f>
        <v>0</v>
      </c>
      <c r="T329" s="2">
        <f>_xlfn.IFERROR(INDEX('Subdecision matrices'!$C$31:$G$33,MATCH(Prioritization!J173,'Subdecision matrices'!$B$31:$B$33,0),MATCH('CalcEng 2'!$T$6,'Subdecision matrices'!$C$30:$G$30,0)),0)</f>
        <v>0</v>
      </c>
      <c r="U329" s="2">
        <f>_xlfn.IFERROR(INDEX('Subdecision matrices'!$C$31:$G$33,MATCH(Prioritization!J173,'Subdecision matrices'!$B$31:$B$33,0),MATCH('CalcEng 2'!$U$6,'Subdecision matrices'!$C$30:$G$30,0)),0)</f>
        <v>0</v>
      </c>
      <c r="V329" s="2">
        <f>_xlfn.IFERROR(VLOOKUP(Prioritization!K173,'Subdecision matrices'!$A$37:$C$41,3,TRUE),0)</f>
        <v>0</v>
      </c>
      <c r="W329" s="2">
        <f>_xlfn.IFERROR(VLOOKUP(Prioritization!K173,'Subdecision matrices'!$A$37:$D$41,4),0)</f>
        <v>0</v>
      </c>
      <c r="X329" s="2">
        <f>_xlfn.IFERROR(VLOOKUP(Prioritization!K173,'Subdecision matrices'!$A$37:$E$41,5),0)</f>
        <v>0</v>
      </c>
      <c r="Y329" s="2">
        <f>_xlfn.IFERROR(VLOOKUP(Prioritization!K173,'Subdecision matrices'!$A$37:$F$41,6),0)</f>
        <v>0</v>
      </c>
      <c r="Z329" s="2">
        <f>_xlfn.IFERROR(VLOOKUP(Prioritization!K173,'Subdecision matrices'!$A$37:$G$41,7),0)</f>
        <v>0</v>
      </c>
      <c r="AA329" s="2">
        <f>_xlfn.IFERROR(INDEX('Subdecision matrices'!$K$8:$O$11,MATCH(Prioritization!L173,'Subdecision matrices'!$J$8:$J$11,0),MATCH('CalcEng 2'!$AA$6,'Subdecision matrices'!$K$7:$O$7,0)),0)</f>
        <v>0</v>
      </c>
      <c r="AB329" s="2">
        <f>_xlfn.IFERROR(INDEX('Subdecision matrices'!$K$8:$O$11,MATCH(Prioritization!L173,'Subdecision matrices'!$J$8:$J$11,0),MATCH('CalcEng 2'!$AB$6,'Subdecision matrices'!$K$7:$O$7,0)),0)</f>
        <v>0</v>
      </c>
      <c r="AC329" s="2">
        <f>_xlfn.IFERROR(INDEX('Subdecision matrices'!$K$8:$O$11,MATCH(Prioritization!L173,'Subdecision matrices'!$J$8:$J$11,0),MATCH('CalcEng 2'!$AC$6,'Subdecision matrices'!$K$7:$O$7,0)),0)</f>
        <v>0</v>
      </c>
      <c r="AD329" s="2">
        <f>_xlfn.IFERROR(INDEX('Subdecision matrices'!$K$8:$O$11,MATCH(Prioritization!L173,'Subdecision matrices'!$J$8:$J$11,0),MATCH('CalcEng 2'!$AD$6,'Subdecision matrices'!$K$7:$O$7,0)),0)</f>
        <v>0</v>
      </c>
      <c r="AE329" s="2">
        <f>_xlfn.IFERROR(INDEX('Subdecision matrices'!$K$8:$O$11,MATCH(Prioritization!L173,'Subdecision matrices'!$J$8:$J$11,0),MATCH('CalcEng 2'!$AE$6,'Subdecision matrices'!$K$7:$O$7,0)),0)</f>
        <v>0</v>
      </c>
      <c r="AF329" s="2">
        <f>_xlfn.IFERROR(VLOOKUP(Prioritization!M173,'Subdecision matrices'!$I$15:$K$17,3,TRUE),0)</f>
        <v>0</v>
      </c>
      <c r="AG329" s="2">
        <f>_xlfn.IFERROR(VLOOKUP(Prioritization!M173,'Subdecision matrices'!$I$15:$L$17,4,TRUE),0)</f>
        <v>0</v>
      </c>
      <c r="AH329" s="2">
        <f>_xlfn.IFERROR(VLOOKUP(Prioritization!M173,'Subdecision matrices'!$I$15:$M$17,5,TRUE),0)</f>
        <v>0</v>
      </c>
      <c r="AI329" s="2">
        <f>_xlfn.IFERROR(VLOOKUP(Prioritization!M173,'Subdecision matrices'!$I$15:$N$17,6,TRUE),0)</f>
        <v>0</v>
      </c>
      <c r="AJ329" s="2">
        <f>_xlfn.IFERROR(VLOOKUP(Prioritization!M173,'Subdecision matrices'!$I$15:$O$17,7,TRUE),0)</f>
        <v>0</v>
      </c>
      <c r="AK329" s="2">
        <f>_xlfn.IFERROR(INDEX('Subdecision matrices'!$K$22:$O$24,MATCH(Prioritization!N173,'Subdecision matrices'!$J$22:$J$24,0),MATCH($AK$6,'Subdecision matrices'!$K$21:$O$21,0)),0)</f>
        <v>0</v>
      </c>
      <c r="AL329" s="2">
        <f>_xlfn.IFERROR(INDEX('Subdecision matrices'!$K$22:$O$24,MATCH(Prioritization!N173,'Subdecision matrices'!$J$22:$J$24,0),MATCH($AL$6,'Subdecision matrices'!$K$21:$O$21,0)),0)</f>
        <v>0</v>
      </c>
      <c r="AM329" s="2">
        <f>_xlfn.IFERROR(INDEX('Subdecision matrices'!$K$22:$O$24,MATCH(Prioritization!N173,'Subdecision matrices'!$J$22:$J$24,0),MATCH($AM$6,'Subdecision matrices'!$K$21:$O$21,0)),0)</f>
        <v>0</v>
      </c>
      <c r="AN329" s="2">
        <f>_xlfn.IFERROR(INDEX('Subdecision matrices'!$K$22:$O$24,MATCH(Prioritization!N173,'Subdecision matrices'!$J$22:$J$24,0),MATCH($AN$6,'Subdecision matrices'!$K$21:$O$21,0)),0)</f>
        <v>0</v>
      </c>
      <c r="AO329" s="2">
        <f>_xlfn.IFERROR(INDEX('Subdecision matrices'!$K$22:$O$24,MATCH(Prioritization!N173,'Subdecision matrices'!$J$22:$J$24,0),MATCH($AO$6,'Subdecision matrices'!$K$21:$O$21,0)),0)</f>
        <v>0</v>
      </c>
      <c r="AP329" s="2">
        <f>_xlfn.IFERROR(INDEX('Subdecision matrices'!$K$27:$O$30,MATCH(Prioritization!O173,'Subdecision matrices'!$J$27:$J$30,0),MATCH('CalcEng 2'!$AP$6,'Subdecision matrices'!$K$27:$O$27,0)),0)</f>
        <v>0</v>
      </c>
      <c r="AQ329" s="2">
        <f>_xlfn.IFERROR(INDEX('Subdecision matrices'!$K$27:$O$30,MATCH(Prioritization!O173,'Subdecision matrices'!$J$27:$J$30,0),MATCH('CalcEng 2'!$AQ$6,'Subdecision matrices'!$K$27:$O$27,0)),0)</f>
        <v>0</v>
      </c>
      <c r="AR329" s="2">
        <f>_xlfn.IFERROR(INDEX('Subdecision matrices'!$K$27:$O$30,MATCH(Prioritization!O173,'Subdecision matrices'!$J$27:$J$30,0),MATCH('CalcEng 2'!$AR$6,'Subdecision matrices'!$K$27:$O$27,0)),0)</f>
        <v>0</v>
      </c>
      <c r="AS329" s="2">
        <f>_xlfn.IFERROR(INDEX('Subdecision matrices'!$K$27:$O$30,MATCH(Prioritization!O173,'Subdecision matrices'!$J$27:$J$30,0),MATCH('CalcEng 2'!$AS$6,'Subdecision matrices'!$K$27:$O$27,0)),0)</f>
        <v>0</v>
      </c>
      <c r="AT329" s="2">
        <f>_xlfn.IFERROR(INDEX('Subdecision matrices'!$K$27:$O$30,MATCH(Prioritization!O173,'Subdecision matrices'!$J$27:$J$30,0),MATCH('CalcEng 2'!$AT$6,'Subdecision matrices'!$K$27:$O$27,0)),0)</f>
        <v>0</v>
      </c>
      <c r="AU329" s="2">
        <f>_xlfn.IFERROR(INDEX('Subdecision matrices'!$K$34:$O$36,MATCH(Prioritization!P173,'Subdecision matrices'!$J$34:$J$36,0),MATCH('CalcEng 2'!$AU$6,'Subdecision matrices'!$K$33:$O$33,0)),0)</f>
        <v>0</v>
      </c>
      <c r="AV329" s="2">
        <f>_xlfn.IFERROR(INDEX('Subdecision matrices'!$K$34:$O$36,MATCH(Prioritization!P173,'Subdecision matrices'!$J$34:$J$36,0),MATCH('CalcEng 2'!$AV$6,'Subdecision matrices'!$K$33:$O$33,0)),0)</f>
        <v>0</v>
      </c>
      <c r="AW329" s="2">
        <f>_xlfn.IFERROR(INDEX('Subdecision matrices'!$K$34:$O$36,MATCH(Prioritization!P173,'Subdecision matrices'!$J$34:$J$36,0),MATCH('CalcEng 2'!$AW$6,'Subdecision matrices'!$K$33:$O$33,0)),0)</f>
        <v>0</v>
      </c>
      <c r="AX329" s="2">
        <f>_xlfn.IFERROR(INDEX('Subdecision matrices'!$K$34:$O$36,MATCH(Prioritization!P173,'Subdecision matrices'!$J$34:$J$36,0),MATCH('CalcEng 2'!$AX$6,'Subdecision matrices'!$K$33:$O$33,0)),0)</f>
        <v>0</v>
      </c>
      <c r="AY329" s="2">
        <f>_xlfn.IFERROR(INDEX('Subdecision matrices'!$K$34:$O$36,MATCH(Prioritization!P173,'Subdecision matrices'!$J$34:$J$36,0),MATCH('CalcEng 2'!$AY$6,'Subdecision matrices'!$K$33:$O$33,0)),0)</f>
        <v>0</v>
      </c>
      <c r="AZ329" s="2"/>
      <c r="BA329" s="2"/>
      <c r="BB329" s="110">
        <f>((B329*B330)+(G329*G330)+(L329*L330)+(Q329*Q330)+(V329*V330)+(AA329*AA330)+(AF330*AF329)+(AK329*AK330)+(AP329*AP330)+(AU329*AU330))*10</f>
        <v>0</v>
      </c>
      <c r="BC329" s="110">
        <f aca="true" t="shared" si="832" ref="BC329">((C329*C330)+(H329*H330)+(M329*M330)+(R329*R330)+(W329*W330)+(AB329*AB330)+(AG330*AG329)+(AL329*AL330)+(AQ329*AQ330)+(AV329*AV330))*10</f>
        <v>0</v>
      </c>
      <c r="BD329" s="110">
        <f aca="true" t="shared" si="833" ref="BD329">((D329*D330)+(I329*I330)+(N329*N330)+(S329*S330)+(X329*X330)+(AC329*AC330)+(AH330*AH329)+(AM329*AM330)+(AR329*AR330)+(AW329*AW330))*10</f>
        <v>0</v>
      </c>
      <c r="BE329" s="110">
        <f aca="true" t="shared" si="834" ref="BE329">((E329*E330)+(J329*J330)+(O329*O330)+(T329*T330)+(Y329*Y330)+(AD329*AD330)+(AI330*AI329)+(AN329*AN330)+(AS329*AS330)+(AX329*AX330))*10</f>
        <v>0</v>
      </c>
      <c r="BF329" s="110">
        <f aca="true" t="shared" si="835" ref="BF329">((F329*F330)+(K329*K330)+(P329*P330)+(U329*U330)+(Z329*Z330)+(AE329*AE330)+(AJ330*AJ329)+(AO329*AO330)+(AT329*AT330)+(AY329*AY330))*10</f>
        <v>0</v>
      </c>
    </row>
    <row r="330" spans="1:58" ht="15.75" thickBot="1">
      <c r="A330" s="94"/>
      <c r="B330" s="5">
        <f>'Subdecision matrices'!$S$12</f>
        <v>0.1</v>
      </c>
      <c r="C330" s="5">
        <f>'Subdecision matrices'!$S$13</f>
        <v>0.1</v>
      </c>
      <c r="D330" s="5">
        <f>'Subdecision matrices'!$S$14</f>
        <v>0.1</v>
      </c>
      <c r="E330" s="5">
        <f>'Subdecision matrices'!$S$15</f>
        <v>0.1</v>
      </c>
      <c r="F330" s="5">
        <f>'Subdecision matrices'!$S$16</f>
        <v>0.1</v>
      </c>
      <c r="G330" s="5">
        <f>'Subdecision matrices'!$T$12</f>
        <v>0.1</v>
      </c>
      <c r="H330" s="5">
        <f>'Subdecision matrices'!$T$13</f>
        <v>0.1</v>
      </c>
      <c r="I330" s="5">
        <f>'Subdecision matrices'!$T$14</f>
        <v>0.1</v>
      </c>
      <c r="J330" s="5">
        <f>'Subdecision matrices'!$T$15</f>
        <v>0.1</v>
      </c>
      <c r="K330" s="5">
        <f>'Subdecision matrices'!$T$16</f>
        <v>0.1</v>
      </c>
      <c r="L330" s="5">
        <f>'Subdecision matrices'!$U$12</f>
        <v>0.05</v>
      </c>
      <c r="M330" s="5">
        <f>'Subdecision matrices'!$U$13</f>
        <v>0.05</v>
      </c>
      <c r="N330" s="5">
        <f>'Subdecision matrices'!$U$14</f>
        <v>0.05</v>
      </c>
      <c r="O330" s="5">
        <f>'Subdecision matrices'!$U$15</f>
        <v>0.05</v>
      </c>
      <c r="P330" s="5">
        <f>'Subdecision matrices'!$U$16</f>
        <v>0.05</v>
      </c>
      <c r="Q330" s="5">
        <f>'Subdecision matrices'!$V$12</f>
        <v>0.1</v>
      </c>
      <c r="R330" s="5">
        <f>'Subdecision matrices'!$V$13</f>
        <v>0.1</v>
      </c>
      <c r="S330" s="5">
        <f>'Subdecision matrices'!$V$14</f>
        <v>0.1</v>
      </c>
      <c r="T330" s="5">
        <f>'Subdecision matrices'!$V$15</f>
        <v>0.1</v>
      </c>
      <c r="U330" s="5">
        <f>'Subdecision matrices'!$V$16</f>
        <v>0.1</v>
      </c>
      <c r="V330" s="5">
        <f>'Subdecision matrices'!$W$12</f>
        <v>0.1</v>
      </c>
      <c r="W330" s="5">
        <f>'Subdecision matrices'!$W$13</f>
        <v>0.1</v>
      </c>
      <c r="X330" s="5">
        <f>'Subdecision matrices'!$W$14</f>
        <v>0.1</v>
      </c>
      <c r="Y330" s="5">
        <f>'Subdecision matrices'!$W$15</f>
        <v>0.1</v>
      </c>
      <c r="Z330" s="5">
        <f>'Subdecision matrices'!$W$16</f>
        <v>0.1</v>
      </c>
      <c r="AA330" s="5">
        <f>'Subdecision matrices'!$X$12</f>
        <v>0.05</v>
      </c>
      <c r="AB330" s="5">
        <f>'Subdecision matrices'!$X$13</f>
        <v>0.1</v>
      </c>
      <c r="AC330" s="5">
        <f>'Subdecision matrices'!$X$14</f>
        <v>0.1</v>
      </c>
      <c r="AD330" s="5">
        <f>'Subdecision matrices'!$X$15</f>
        <v>0.1</v>
      </c>
      <c r="AE330" s="5">
        <f>'Subdecision matrices'!$X$16</f>
        <v>0.1</v>
      </c>
      <c r="AF330" s="5">
        <f>'Subdecision matrices'!$Y$12</f>
        <v>0.1</v>
      </c>
      <c r="AG330" s="5">
        <f>'Subdecision matrices'!$Y$13</f>
        <v>0.1</v>
      </c>
      <c r="AH330" s="5">
        <f>'Subdecision matrices'!$Y$14</f>
        <v>0.1</v>
      </c>
      <c r="AI330" s="5">
        <f>'Subdecision matrices'!$Y$15</f>
        <v>0.05</v>
      </c>
      <c r="AJ330" s="5">
        <f>'Subdecision matrices'!$Y$16</f>
        <v>0.05</v>
      </c>
      <c r="AK330" s="5">
        <f>'Subdecision matrices'!$Z$12</f>
        <v>0.15</v>
      </c>
      <c r="AL330" s="5">
        <f>'Subdecision matrices'!$Z$13</f>
        <v>0.15</v>
      </c>
      <c r="AM330" s="5">
        <f>'Subdecision matrices'!$Z$14</f>
        <v>0.15</v>
      </c>
      <c r="AN330" s="5">
        <f>'Subdecision matrices'!$Z$15</f>
        <v>0.15</v>
      </c>
      <c r="AO330" s="5">
        <f>'Subdecision matrices'!$Z$16</f>
        <v>0.15</v>
      </c>
      <c r="AP330" s="5">
        <f>'Subdecision matrices'!$AA$12</f>
        <v>0.1</v>
      </c>
      <c r="AQ330" s="5">
        <f>'Subdecision matrices'!$AA$13</f>
        <v>0.1</v>
      </c>
      <c r="AR330" s="5">
        <f>'Subdecision matrices'!$AA$14</f>
        <v>0.1</v>
      </c>
      <c r="AS330" s="5">
        <f>'Subdecision matrices'!$AA$15</f>
        <v>0.1</v>
      </c>
      <c r="AT330" s="5">
        <f>'Subdecision matrices'!$AA$16</f>
        <v>0.15</v>
      </c>
      <c r="AU330" s="5">
        <f>'Subdecision matrices'!$AB$12</f>
        <v>0.15</v>
      </c>
      <c r="AV330" s="5">
        <f>'Subdecision matrices'!$AB$13</f>
        <v>0.1</v>
      </c>
      <c r="AW330" s="5">
        <f>'Subdecision matrices'!$AB$14</f>
        <v>0.1</v>
      </c>
      <c r="AX330" s="5">
        <f>'Subdecision matrices'!$AB$15</f>
        <v>0.15</v>
      </c>
      <c r="AY330" s="5">
        <f>'Subdecision matrices'!$AB$16</f>
        <v>0.1</v>
      </c>
      <c r="AZ330" s="3">
        <f aca="true" t="shared" si="836" ref="AZ330">SUM(L330:AY330)</f>
        <v>4</v>
      </c>
      <c r="BA330" s="3"/>
      <c r="BB330" s="114"/>
      <c r="BC330" s="114"/>
      <c r="BD330" s="114"/>
      <c r="BE330" s="114"/>
      <c r="BF330" s="114"/>
    </row>
    <row r="331" spans="1:58" ht="15">
      <c r="A331" s="94">
        <v>163</v>
      </c>
      <c r="B331" s="30">
        <f>_xlfn.IFERROR(VLOOKUP(Prioritization!G174,'Subdecision matrices'!$B$7:$C$8,2,TRUE),0)</f>
        <v>0</v>
      </c>
      <c r="C331" s="30">
        <f>_xlfn.IFERROR(VLOOKUP(Prioritization!G174,'Subdecision matrices'!$B$7:$D$8,3,TRUE),0)</f>
        <v>0</v>
      </c>
      <c r="D331" s="30">
        <f>_xlfn.IFERROR(VLOOKUP(Prioritization!G174,'Subdecision matrices'!$B$7:$E$8,4,TRUE),0)</f>
        <v>0</v>
      </c>
      <c r="E331" s="30">
        <f>_xlfn.IFERROR(VLOOKUP(Prioritization!G174,'Subdecision matrices'!$B$7:$F$8,5,TRUE),0)</f>
        <v>0</v>
      </c>
      <c r="F331" s="30">
        <f>_xlfn.IFERROR(VLOOKUP(Prioritization!G174,'Subdecision matrices'!$B$7:$G$8,6,TRUE),0)</f>
        <v>0</v>
      </c>
      <c r="G331" s="30">
        <f>VLOOKUP(Prioritization!H174,'Subdecision matrices'!$B$12:$C$19,2,TRUE)</f>
        <v>0</v>
      </c>
      <c r="H331" s="30">
        <f>VLOOKUP(Prioritization!H174,'Subdecision matrices'!$B$12:$D$19,3,TRUE)</f>
        <v>0</v>
      </c>
      <c r="I331" s="30">
        <f>VLOOKUP(Prioritization!H174,'Subdecision matrices'!$B$12:$E$19,4,TRUE)</f>
        <v>0</v>
      </c>
      <c r="J331" s="30">
        <f>VLOOKUP(Prioritization!H174,'Subdecision matrices'!$B$12:$F$19,5,TRUE)</f>
        <v>0</v>
      </c>
      <c r="K331" s="30">
        <f>VLOOKUP(Prioritization!H174,'Subdecision matrices'!$B$12:$G$19,6,TRUE)</f>
        <v>0</v>
      </c>
      <c r="L331" s="2">
        <f>_xlfn.IFERROR(INDEX('Subdecision matrices'!$C$23:$G$27,MATCH(Prioritization!I174,'Subdecision matrices'!$B$23:$B$27,0),MATCH('CalcEng 2'!$L$6,'Subdecision matrices'!$C$22:$G$22,0)),0)</f>
        <v>0</v>
      </c>
      <c r="M331" s="2">
        <f>_xlfn.IFERROR(INDEX('Subdecision matrices'!$C$23:$G$27,MATCH(Prioritization!I174,'Subdecision matrices'!$B$23:$B$27,0),MATCH('CalcEng 2'!$M$6,'Subdecision matrices'!$C$30:$G$30,0)),0)</f>
        <v>0</v>
      </c>
      <c r="N331" s="2">
        <f>_xlfn.IFERROR(INDEX('Subdecision matrices'!$C$23:$G$27,MATCH(Prioritization!I174,'Subdecision matrices'!$B$23:$B$27,0),MATCH('CalcEng 2'!$N$6,'Subdecision matrices'!$C$22:$G$22,0)),0)</f>
        <v>0</v>
      </c>
      <c r="O331" s="2">
        <f>_xlfn.IFERROR(INDEX('Subdecision matrices'!$C$23:$G$27,MATCH(Prioritization!I174,'Subdecision matrices'!$B$23:$B$27,0),MATCH('CalcEng 2'!$O$6,'Subdecision matrices'!$C$22:$G$22,0)),0)</f>
        <v>0</v>
      </c>
      <c r="P331" s="2">
        <f>_xlfn.IFERROR(INDEX('Subdecision matrices'!$C$23:$G$27,MATCH(Prioritization!I174,'Subdecision matrices'!$B$23:$B$27,0),MATCH('CalcEng 2'!$P$6,'Subdecision matrices'!$C$22:$G$22,0)),0)</f>
        <v>0</v>
      </c>
      <c r="Q331" s="2">
        <f>_xlfn.IFERROR(INDEX('Subdecision matrices'!$C$31:$G$33,MATCH(Prioritization!J174,'Subdecision matrices'!$B$31:$B$33,0),MATCH('CalcEng 2'!$Q$6,'Subdecision matrices'!$C$30:$G$30,0)),0)</f>
        <v>0</v>
      </c>
      <c r="R331" s="2">
        <f>_xlfn.IFERROR(INDEX('Subdecision matrices'!$C$31:$G$33,MATCH(Prioritization!J174,'Subdecision matrices'!$B$31:$B$33,0),MATCH('CalcEng 2'!$R$6,'Subdecision matrices'!$C$30:$G$30,0)),0)</f>
        <v>0</v>
      </c>
      <c r="S331" s="2">
        <f>_xlfn.IFERROR(INDEX('Subdecision matrices'!$C$31:$G$33,MATCH(Prioritization!J174,'Subdecision matrices'!$B$31:$B$33,0),MATCH('CalcEng 2'!$S$6,'Subdecision matrices'!$C$30:$G$30,0)),0)</f>
        <v>0</v>
      </c>
      <c r="T331" s="2">
        <f>_xlfn.IFERROR(INDEX('Subdecision matrices'!$C$31:$G$33,MATCH(Prioritization!J174,'Subdecision matrices'!$B$31:$B$33,0),MATCH('CalcEng 2'!$T$6,'Subdecision matrices'!$C$30:$G$30,0)),0)</f>
        <v>0</v>
      </c>
      <c r="U331" s="2">
        <f>_xlfn.IFERROR(INDEX('Subdecision matrices'!$C$31:$G$33,MATCH(Prioritization!J174,'Subdecision matrices'!$B$31:$B$33,0),MATCH('CalcEng 2'!$U$6,'Subdecision matrices'!$C$30:$G$30,0)),0)</f>
        <v>0</v>
      </c>
      <c r="V331" s="2">
        <f>_xlfn.IFERROR(VLOOKUP(Prioritization!K174,'Subdecision matrices'!$A$37:$C$41,3,TRUE),0)</f>
        <v>0</v>
      </c>
      <c r="W331" s="2">
        <f>_xlfn.IFERROR(VLOOKUP(Prioritization!K174,'Subdecision matrices'!$A$37:$D$41,4),0)</f>
        <v>0</v>
      </c>
      <c r="X331" s="2">
        <f>_xlfn.IFERROR(VLOOKUP(Prioritization!K174,'Subdecision matrices'!$A$37:$E$41,5),0)</f>
        <v>0</v>
      </c>
      <c r="Y331" s="2">
        <f>_xlfn.IFERROR(VLOOKUP(Prioritization!K174,'Subdecision matrices'!$A$37:$F$41,6),0)</f>
        <v>0</v>
      </c>
      <c r="Z331" s="2">
        <f>_xlfn.IFERROR(VLOOKUP(Prioritization!K174,'Subdecision matrices'!$A$37:$G$41,7),0)</f>
        <v>0</v>
      </c>
      <c r="AA331" s="2">
        <f>_xlfn.IFERROR(INDEX('Subdecision matrices'!$K$8:$O$11,MATCH(Prioritization!L174,'Subdecision matrices'!$J$8:$J$11,0),MATCH('CalcEng 2'!$AA$6,'Subdecision matrices'!$K$7:$O$7,0)),0)</f>
        <v>0</v>
      </c>
      <c r="AB331" s="2">
        <f>_xlfn.IFERROR(INDEX('Subdecision matrices'!$K$8:$O$11,MATCH(Prioritization!L174,'Subdecision matrices'!$J$8:$J$11,0),MATCH('CalcEng 2'!$AB$6,'Subdecision matrices'!$K$7:$O$7,0)),0)</f>
        <v>0</v>
      </c>
      <c r="AC331" s="2">
        <f>_xlfn.IFERROR(INDEX('Subdecision matrices'!$K$8:$O$11,MATCH(Prioritization!L174,'Subdecision matrices'!$J$8:$J$11,0),MATCH('CalcEng 2'!$AC$6,'Subdecision matrices'!$K$7:$O$7,0)),0)</f>
        <v>0</v>
      </c>
      <c r="AD331" s="2">
        <f>_xlfn.IFERROR(INDEX('Subdecision matrices'!$K$8:$O$11,MATCH(Prioritization!L174,'Subdecision matrices'!$J$8:$J$11,0),MATCH('CalcEng 2'!$AD$6,'Subdecision matrices'!$K$7:$O$7,0)),0)</f>
        <v>0</v>
      </c>
      <c r="AE331" s="2">
        <f>_xlfn.IFERROR(INDEX('Subdecision matrices'!$K$8:$O$11,MATCH(Prioritization!L174,'Subdecision matrices'!$J$8:$J$11,0),MATCH('CalcEng 2'!$AE$6,'Subdecision matrices'!$K$7:$O$7,0)),0)</f>
        <v>0</v>
      </c>
      <c r="AF331" s="2">
        <f>_xlfn.IFERROR(VLOOKUP(Prioritization!M174,'Subdecision matrices'!$I$15:$K$17,3,TRUE),0)</f>
        <v>0</v>
      </c>
      <c r="AG331" s="2">
        <f>_xlfn.IFERROR(VLOOKUP(Prioritization!M174,'Subdecision matrices'!$I$15:$L$17,4,TRUE),0)</f>
        <v>0</v>
      </c>
      <c r="AH331" s="2">
        <f>_xlfn.IFERROR(VLOOKUP(Prioritization!M174,'Subdecision matrices'!$I$15:$M$17,5,TRUE),0)</f>
        <v>0</v>
      </c>
      <c r="AI331" s="2">
        <f>_xlfn.IFERROR(VLOOKUP(Prioritization!M174,'Subdecision matrices'!$I$15:$N$17,6,TRUE),0)</f>
        <v>0</v>
      </c>
      <c r="AJ331" s="2">
        <f>_xlfn.IFERROR(VLOOKUP(Prioritization!M174,'Subdecision matrices'!$I$15:$O$17,7,TRUE),0)</f>
        <v>0</v>
      </c>
      <c r="AK331" s="2">
        <f>_xlfn.IFERROR(INDEX('Subdecision matrices'!$K$22:$O$24,MATCH(Prioritization!N174,'Subdecision matrices'!$J$22:$J$24,0),MATCH($AK$6,'Subdecision matrices'!$K$21:$O$21,0)),0)</f>
        <v>0</v>
      </c>
      <c r="AL331" s="2">
        <f>_xlfn.IFERROR(INDEX('Subdecision matrices'!$K$22:$O$24,MATCH(Prioritization!N174,'Subdecision matrices'!$J$22:$J$24,0),MATCH($AL$6,'Subdecision matrices'!$K$21:$O$21,0)),0)</f>
        <v>0</v>
      </c>
      <c r="AM331" s="2">
        <f>_xlfn.IFERROR(INDEX('Subdecision matrices'!$K$22:$O$24,MATCH(Prioritization!N174,'Subdecision matrices'!$J$22:$J$24,0),MATCH($AM$6,'Subdecision matrices'!$K$21:$O$21,0)),0)</f>
        <v>0</v>
      </c>
      <c r="AN331" s="2">
        <f>_xlfn.IFERROR(INDEX('Subdecision matrices'!$K$22:$O$24,MATCH(Prioritization!N174,'Subdecision matrices'!$J$22:$J$24,0),MATCH($AN$6,'Subdecision matrices'!$K$21:$O$21,0)),0)</f>
        <v>0</v>
      </c>
      <c r="AO331" s="2">
        <f>_xlfn.IFERROR(INDEX('Subdecision matrices'!$K$22:$O$24,MATCH(Prioritization!N174,'Subdecision matrices'!$J$22:$J$24,0),MATCH($AO$6,'Subdecision matrices'!$K$21:$O$21,0)),0)</f>
        <v>0</v>
      </c>
      <c r="AP331" s="2">
        <f>_xlfn.IFERROR(INDEX('Subdecision matrices'!$K$27:$O$30,MATCH(Prioritization!O174,'Subdecision matrices'!$J$27:$J$30,0),MATCH('CalcEng 2'!$AP$6,'Subdecision matrices'!$K$27:$O$27,0)),0)</f>
        <v>0</v>
      </c>
      <c r="AQ331" s="2">
        <f>_xlfn.IFERROR(INDEX('Subdecision matrices'!$K$27:$O$30,MATCH(Prioritization!O174,'Subdecision matrices'!$J$27:$J$30,0),MATCH('CalcEng 2'!$AQ$6,'Subdecision matrices'!$K$27:$O$27,0)),0)</f>
        <v>0</v>
      </c>
      <c r="AR331" s="2">
        <f>_xlfn.IFERROR(INDEX('Subdecision matrices'!$K$27:$O$30,MATCH(Prioritization!O174,'Subdecision matrices'!$J$27:$J$30,0),MATCH('CalcEng 2'!$AR$6,'Subdecision matrices'!$K$27:$O$27,0)),0)</f>
        <v>0</v>
      </c>
      <c r="AS331" s="2">
        <f>_xlfn.IFERROR(INDEX('Subdecision matrices'!$K$27:$O$30,MATCH(Prioritization!O174,'Subdecision matrices'!$J$27:$J$30,0),MATCH('CalcEng 2'!$AS$6,'Subdecision matrices'!$K$27:$O$27,0)),0)</f>
        <v>0</v>
      </c>
      <c r="AT331" s="2">
        <f>_xlfn.IFERROR(INDEX('Subdecision matrices'!$K$27:$O$30,MATCH(Prioritization!O174,'Subdecision matrices'!$J$27:$J$30,0),MATCH('CalcEng 2'!$AT$6,'Subdecision matrices'!$K$27:$O$27,0)),0)</f>
        <v>0</v>
      </c>
      <c r="AU331" s="2">
        <f>_xlfn.IFERROR(INDEX('Subdecision matrices'!$K$34:$O$36,MATCH(Prioritization!P174,'Subdecision matrices'!$J$34:$J$36,0),MATCH('CalcEng 2'!$AU$6,'Subdecision matrices'!$K$33:$O$33,0)),0)</f>
        <v>0</v>
      </c>
      <c r="AV331" s="2">
        <f>_xlfn.IFERROR(INDEX('Subdecision matrices'!$K$34:$O$36,MATCH(Prioritization!P174,'Subdecision matrices'!$J$34:$J$36,0),MATCH('CalcEng 2'!$AV$6,'Subdecision matrices'!$K$33:$O$33,0)),0)</f>
        <v>0</v>
      </c>
      <c r="AW331" s="2">
        <f>_xlfn.IFERROR(INDEX('Subdecision matrices'!$K$34:$O$36,MATCH(Prioritization!P174,'Subdecision matrices'!$J$34:$J$36,0),MATCH('CalcEng 2'!$AW$6,'Subdecision matrices'!$K$33:$O$33,0)),0)</f>
        <v>0</v>
      </c>
      <c r="AX331" s="2">
        <f>_xlfn.IFERROR(INDEX('Subdecision matrices'!$K$34:$O$36,MATCH(Prioritization!P174,'Subdecision matrices'!$J$34:$J$36,0),MATCH('CalcEng 2'!$AX$6,'Subdecision matrices'!$K$33:$O$33,0)),0)</f>
        <v>0</v>
      </c>
      <c r="AY331" s="2">
        <f>_xlfn.IFERROR(INDEX('Subdecision matrices'!$K$34:$O$36,MATCH(Prioritization!P174,'Subdecision matrices'!$J$34:$J$36,0),MATCH('CalcEng 2'!$AY$6,'Subdecision matrices'!$K$33:$O$33,0)),0)</f>
        <v>0</v>
      </c>
      <c r="AZ331" s="2"/>
      <c r="BA331" s="2"/>
      <c r="BB331" s="110">
        <f>((B331*B332)+(G331*G332)+(L331*L332)+(Q331*Q332)+(V331*V332)+(AA331*AA332)+(AF332*AF331)+(AK331*AK332)+(AP331*AP332)+(AU331*AU332))*10</f>
        <v>0</v>
      </c>
      <c r="BC331" s="110">
        <f aca="true" t="shared" si="837" ref="BC331">((C331*C332)+(H331*H332)+(M331*M332)+(R331*R332)+(W331*W332)+(AB331*AB332)+(AG332*AG331)+(AL331*AL332)+(AQ331*AQ332)+(AV331*AV332))*10</f>
        <v>0</v>
      </c>
      <c r="BD331" s="110">
        <f aca="true" t="shared" si="838" ref="BD331">((D331*D332)+(I331*I332)+(N331*N332)+(S331*S332)+(X331*X332)+(AC331*AC332)+(AH332*AH331)+(AM331*AM332)+(AR331*AR332)+(AW331*AW332))*10</f>
        <v>0</v>
      </c>
      <c r="BE331" s="110">
        <f aca="true" t="shared" si="839" ref="BE331">((E331*E332)+(J331*J332)+(O331*O332)+(T331*T332)+(Y331*Y332)+(AD331*AD332)+(AI332*AI331)+(AN331*AN332)+(AS331*AS332)+(AX331*AX332))*10</f>
        <v>0</v>
      </c>
      <c r="BF331" s="110">
        <f aca="true" t="shared" si="840" ref="BF331">((F331*F332)+(K331*K332)+(P331*P332)+(U331*U332)+(Z331*Z332)+(AE331*AE332)+(AJ332*AJ331)+(AO331*AO332)+(AT331*AT332)+(AY331*AY332))*10</f>
        <v>0</v>
      </c>
    </row>
    <row r="332" spans="1:58" ht="15.75" thickBot="1">
      <c r="A332" s="94"/>
      <c r="B332" s="5">
        <f>'Subdecision matrices'!$S$12</f>
        <v>0.1</v>
      </c>
      <c r="C332" s="5">
        <f>'Subdecision matrices'!$S$13</f>
        <v>0.1</v>
      </c>
      <c r="D332" s="5">
        <f>'Subdecision matrices'!$S$14</f>
        <v>0.1</v>
      </c>
      <c r="E332" s="5">
        <f>'Subdecision matrices'!$S$15</f>
        <v>0.1</v>
      </c>
      <c r="F332" s="5">
        <f>'Subdecision matrices'!$S$16</f>
        <v>0.1</v>
      </c>
      <c r="G332" s="5">
        <f>'Subdecision matrices'!$T$12</f>
        <v>0.1</v>
      </c>
      <c r="H332" s="5">
        <f>'Subdecision matrices'!$T$13</f>
        <v>0.1</v>
      </c>
      <c r="I332" s="5">
        <f>'Subdecision matrices'!$T$14</f>
        <v>0.1</v>
      </c>
      <c r="J332" s="5">
        <f>'Subdecision matrices'!$T$15</f>
        <v>0.1</v>
      </c>
      <c r="K332" s="5">
        <f>'Subdecision matrices'!$T$16</f>
        <v>0.1</v>
      </c>
      <c r="L332" s="5">
        <f>'Subdecision matrices'!$U$12</f>
        <v>0.05</v>
      </c>
      <c r="M332" s="5">
        <f>'Subdecision matrices'!$U$13</f>
        <v>0.05</v>
      </c>
      <c r="N332" s="5">
        <f>'Subdecision matrices'!$U$14</f>
        <v>0.05</v>
      </c>
      <c r="O332" s="5">
        <f>'Subdecision matrices'!$U$15</f>
        <v>0.05</v>
      </c>
      <c r="P332" s="5">
        <f>'Subdecision matrices'!$U$16</f>
        <v>0.05</v>
      </c>
      <c r="Q332" s="5">
        <f>'Subdecision matrices'!$V$12</f>
        <v>0.1</v>
      </c>
      <c r="R332" s="5">
        <f>'Subdecision matrices'!$V$13</f>
        <v>0.1</v>
      </c>
      <c r="S332" s="5">
        <f>'Subdecision matrices'!$V$14</f>
        <v>0.1</v>
      </c>
      <c r="T332" s="5">
        <f>'Subdecision matrices'!$V$15</f>
        <v>0.1</v>
      </c>
      <c r="U332" s="5">
        <f>'Subdecision matrices'!$V$16</f>
        <v>0.1</v>
      </c>
      <c r="V332" s="5">
        <f>'Subdecision matrices'!$W$12</f>
        <v>0.1</v>
      </c>
      <c r="W332" s="5">
        <f>'Subdecision matrices'!$W$13</f>
        <v>0.1</v>
      </c>
      <c r="X332" s="5">
        <f>'Subdecision matrices'!$W$14</f>
        <v>0.1</v>
      </c>
      <c r="Y332" s="5">
        <f>'Subdecision matrices'!$W$15</f>
        <v>0.1</v>
      </c>
      <c r="Z332" s="5">
        <f>'Subdecision matrices'!$W$16</f>
        <v>0.1</v>
      </c>
      <c r="AA332" s="5">
        <f>'Subdecision matrices'!$X$12</f>
        <v>0.05</v>
      </c>
      <c r="AB332" s="5">
        <f>'Subdecision matrices'!$X$13</f>
        <v>0.1</v>
      </c>
      <c r="AC332" s="5">
        <f>'Subdecision matrices'!$X$14</f>
        <v>0.1</v>
      </c>
      <c r="AD332" s="5">
        <f>'Subdecision matrices'!$X$15</f>
        <v>0.1</v>
      </c>
      <c r="AE332" s="5">
        <f>'Subdecision matrices'!$X$16</f>
        <v>0.1</v>
      </c>
      <c r="AF332" s="5">
        <f>'Subdecision matrices'!$Y$12</f>
        <v>0.1</v>
      </c>
      <c r="AG332" s="5">
        <f>'Subdecision matrices'!$Y$13</f>
        <v>0.1</v>
      </c>
      <c r="AH332" s="5">
        <f>'Subdecision matrices'!$Y$14</f>
        <v>0.1</v>
      </c>
      <c r="AI332" s="5">
        <f>'Subdecision matrices'!$Y$15</f>
        <v>0.05</v>
      </c>
      <c r="AJ332" s="5">
        <f>'Subdecision matrices'!$Y$16</f>
        <v>0.05</v>
      </c>
      <c r="AK332" s="5">
        <f>'Subdecision matrices'!$Z$12</f>
        <v>0.15</v>
      </c>
      <c r="AL332" s="5">
        <f>'Subdecision matrices'!$Z$13</f>
        <v>0.15</v>
      </c>
      <c r="AM332" s="5">
        <f>'Subdecision matrices'!$Z$14</f>
        <v>0.15</v>
      </c>
      <c r="AN332" s="5">
        <f>'Subdecision matrices'!$Z$15</f>
        <v>0.15</v>
      </c>
      <c r="AO332" s="5">
        <f>'Subdecision matrices'!$Z$16</f>
        <v>0.15</v>
      </c>
      <c r="AP332" s="5">
        <f>'Subdecision matrices'!$AA$12</f>
        <v>0.1</v>
      </c>
      <c r="AQ332" s="5">
        <f>'Subdecision matrices'!$AA$13</f>
        <v>0.1</v>
      </c>
      <c r="AR332" s="5">
        <f>'Subdecision matrices'!$AA$14</f>
        <v>0.1</v>
      </c>
      <c r="AS332" s="5">
        <f>'Subdecision matrices'!$AA$15</f>
        <v>0.1</v>
      </c>
      <c r="AT332" s="5">
        <f>'Subdecision matrices'!$AA$16</f>
        <v>0.15</v>
      </c>
      <c r="AU332" s="5">
        <f>'Subdecision matrices'!$AB$12</f>
        <v>0.15</v>
      </c>
      <c r="AV332" s="5">
        <f>'Subdecision matrices'!$AB$13</f>
        <v>0.1</v>
      </c>
      <c r="AW332" s="5">
        <f>'Subdecision matrices'!$AB$14</f>
        <v>0.1</v>
      </c>
      <c r="AX332" s="5">
        <f>'Subdecision matrices'!$AB$15</f>
        <v>0.15</v>
      </c>
      <c r="AY332" s="5">
        <f>'Subdecision matrices'!$AB$16</f>
        <v>0.1</v>
      </c>
      <c r="AZ332" s="3">
        <f aca="true" t="shared" si="841" ref="AZ332">SUM(L332:AY332)</f>
        <v>4</v>
      </c>
      <c r="BA332" s="3"/>
      <c r="BB332" s="114"/>
      <c r="BC332" s="114"/>
      <c r="BD332" s="114"/>
      <c r="BE332" s="114"/>
      <c r="BF332" s="114"/>
    </row>
    <row r="333" spans="1:58" ht="15">
      <c r="A333" s="94">
        <v>164</v>
      </c>
      <c r="B333" s="30">
        <f>_xlfn.IFERROR(VLOOKUP(Prioritization!G175,'Subdecision matrices'!$B$7:$C$8,2,TRUE),0)</f>
        <v>0</v>
      </c>
      <c r="C333" s="30">
        <f>_xlfn.IFERROR(VLOOKUP(Prioritization!G175,'Subdecision matrices'!$B$7:$D$8,3,TRUE),0)</f>
        <v>0</v>
      </c>
      <c r="D333" s="30">
        <f>_xlfn.IFERROR(VLOOKUP(Prioritization!G175,'Subdecision matrices'!$B$7:$E$8,4,TRUE),0)</f>
        <v>0</v>
      </c>
      <c r="E333" s="30">
        <f>_xlfn.IFERROR(VLOOKUP(Prioritization!G175,'Subdecision matrices'!$B$7:$F$8,5,TRUE),0)</f>
        <v>0</v>
      </c>
      <c r="F333" s="30">
        <f>_xlfn.IFERROR(VLOOKUP(Prioritization!G175,'Subdecision matrices'!$B$7:$G$8,6,TRUE),0)</f>
        <v>0</v>
      </c>
      <c r="G333" s="30">
        <f>VLOOKUP(Prioritization!H175,'Subdecision matrices'!$B$12:$C$19,2,TRUE)</f>
        <v>0</v>
      </c>
      <c r="H333" s="30">
        <f>VLOOKUP(Prioritization!H175,'Subdecision matrices'!$B$12:$D$19,3,TRUE)</f>
        <v>0</v>
      </c>
      <c r="I333" s="30">
        <f>VLOOKUP(Prioritization!H175,'Subdecision matrices'!$B$12:$E$19,4,TRUE)</f>
        <v>0</v>
      </c>
      <c r="J333" s="30">
        <f>VLOOKUP(Prioritization!H175,'Subdecision matrices'!$B$12:$F$19,5,TRUE)</f>
        <v>0</v>
      </c>
      <c r="K333" s="30">
        <f>VLOOKUP(Prioritization!H175,'Subdecision matrices'!$B$12:$G$19,6,TRUE)</f>
        <v>0</v>
      </c>
      <c r="L333" s="2">
        <f>_xlfn.IFERROR(INDEX('Subdecision matrices'!$C$23:$G$27,MATCH(Prioritization!I175,'Subdecision matrices'!$B$23:$B$27,0),MATCH('CalcEng 2'!$L$6,'Subdecision matrices'!$C$22:$G$22,0)),0)</f>
        <v>0</v>
      </c>
      <c r="M333" s="2">
        <f>_xlfn.IFERROR(INDEX('Subdecision matrices'!$C$23:$G$27,MATCH(Prioritization!I175,'Subdecision matrices'!$B$23:$B$27,0),MATCH('CalcEng 2'!$M$6,'Subdecision matrices'!$C$30:$G$30,0)),0)</f>
        <v>0</v>
      </c>
      <c r="N333" s="2">
        <f>_xlfn.IFERROR(INDEX('Subdecision matrices'!$C$23:$G$27,MATCH(Prioritization!I175,'Subdecision matrices'!$B$23:$B$27,0),MATCH('CalcEng 2'!$N$6,'Subdecision matrices'!$C$22:$G$22,0)),0)</f>
        <v>0</v>
      </c>
      <c r="O333" s="2">
        <f>_xlfn.IFERROR(INDEX('Subdecision matrices'!$C$23:$G$27,MATCH(Prioritization!I175,'Subdecision matrices'!$B$23:$B$27,0),MATCH('CalcEng 2'!$O$6,'Subdecision matrices'!$C$22:$G$22,0)),0)</f>
        <v>0</v>
      </c>
      <c r="P333" s="2">
        <f>_xlfn.IFERROR(INDEX('Subdecision matrices'!$C$23:$G$27,MATCH(Prioritization!I175,'Subdecision matrices'!$B$23:$B$27,0),MATCH('CalcEng 2'!$P$6,'Subdecision matrices'!$C$22:$G$22,0)),0)</f>
        <v>0</v>
      </c>
      <c r="Q333" s="2">
        <f>_xlfn.IFERROR(INDEX('Subdecision matrices'!$C$31:$G$33,MATCH(Prioritization!J175,'Subdecision matrices'!$B$31:$B$33,0),MATCH('CalcEng 2'!$Q$6,'Subdecision matrices'!$C$30:$G$30,0)),0)</f>
        <v>0</v>
      </c>
      <c r="R333" s="2">
        <f>_xlfn.IFERROR(INDEX('Subdecision matrices'!$C$31:$G$33,MATCH(Prioritization!J175,'Subdecision matrices'!$B$31:$B$33,0),MATCH('CalcEng 2'!$R$6,'Subdecision matrices'!$C$30:$G$30,0)),0)</f>
        <v>0</v>
      </c>
      <c r="S333" s="2">
        <f>_xlfn.IFERROR(INDEX('Subdecision matrices'!$C$31:$G$33,MATCH(Prioritization!J175,'Subdecision matrices'!$B$31:$B$33,0),MATCH('CalcEng 2'!$S$6,'Subdecision matrices'!$C$30:$G$30,0)),0)</f>
        <v>0</v>
      </c>
      <c r="T333" s="2">
        <f>_xlfn.IFERROR(INDEX('Subdecision matrices'!$C$31:$G$33,MATCH(Prioritization!J175,'Subdecision matrices'!$B$31:$B$33,0),MATCH('CalcEng 2'!$T$6,'Subdecision matrices'!$C$30:$G$30,0)),0)</f>
        <v>0</v>
      </c>
      <c r="U333" s="2">
        <f>_xlfn.IFERROR(INDEX('Subdecision matrices'!$C$31:$G$33,MATCH(Prioritization!J175,'Subdecision matrices'!$B$31:$B$33,0),MATCH('CalcEng 2'!$U$6,'Subdecision matrices'!$C$30:$G$30,0)),0)</f>
        <v>0</v>
      </c>
      <c r="V333" s="2">
        <f>_xlfn.IFERROR(VLOOKUP(Prioritization!K175,'Subdecision matrices'!$A$37:$C$41,3,TRUE),0)</f>
        <v>0</v>
      </c>
      <c r="W333" s="2">
        <f>_xlfn.IFERROR(VLOOKUP(Prioritization!K175,'Subdecision matrices'!$A$37:$D$41,4),0)</f>
        <v>0</v>
      </c>
      <c r="X333" s="2">
        <f>_xlfn.IFERROR(VLOOKUP(Prioritization!K175,'Subdecision matrices'!$A$37:$E$41,5),0)</f>
        <v>0</v>
      </c>
      <c r="Y333" s="2">
        <f>_xlfn.IFERROR(VLOOKUP(Prioritization!K175,'Subdecision matrices'!$A$37:$F$41,6),0)</f>
        <v>0</v>
      </c>
      <c r="Z333" s="2">
        <f>_xlfn.IFERROR(VLOOKUP(Prioritization!K175,'Subdecision matrices'!$A$37:$G$41,7),0)</f>
        <v>0</v>
      </c>
      <c r="AA333" s="2">
        <f>_xlfn.IFERROR(INDEX('Subdecision matrices'!$K$8:$O$11,MATCH(Prioritization!L175,'Subdecision matrices'!$J$8:$J$11,0),MATCH('CalcEng 2'!$AA$6,'Subdecision matrices'!$K$7:$O$7,0)),0)</f>
        <v>0</v>
      </c>
      <c r="AB333" s="2">
        <f>_xlfn.IFERROR(INDEX('Subdecision matrices'!$K$8:$O$11,MATCH(Prioritization!L175,'Subdecision matrices'!$J$8:$J$11,0),MATCH('CalcEng 2'!$AB$6,'Subdecision matrices'!$K$7:$O$7,0)),0)</f>
        <v>0</v>
      </c>
      <c r="AC333" s="2">
        <f>_xlfn.IFERROR(INDEX('Subdecision matrices'!$K$8:$O$11,MATCH(Prioritization!L175,'Subdecision matrices'!$J$8:$J$11,0),MATCH('CalcEng 2'!$AC$6,'Subdecision matrices'!$K$7:$O$7,0)),0)</f>
        <v>0</v>
      </c>
      <c r="AD333" s="2">
        <f>_xlfn.IFERROR(INDEX('Subdecision matrices'!$K$8:$O$11,MATCH(Prioritization!L175,'Subdecision matrices'!$J$8:$J$11,0),MATCH('CalcEng 2'!$AD$6,'Subdecision matrices'!$K$7:$O$7,0)),0)</f>
        <v>0</v>
      </c>
      <c r="AE333" s="2">
        <f>_xlfn.IFERROR(INDEX('Subdecision matrices'!$K$8:$O$11,MATCH(Prioritization!L175,'Subdecision matrices'!$J$8:$J$11,0),MATCH('CalcEng 2'!$AE$6,'Subdecision matrices'!$K$7:$O$7,0)),0)</f>
        <v>0</v>
      </c>
      <c r="AF333" s="2">
        <f>_xlfn.IFERROR(VLOOKUP(Prioritization!M175,'Subdecision matrices'!$I$15:$K$17,3,TRUE),0)</f>
        <v>0</v>
      </c>
      <c r="AG333" s="2">
        <f>_xlfn.IFERROR(VLOOKUP(Prioritization!M175,'Subdecision matrices'!$I$15:$L$17,4,TRUE),0)</f>
        <v>0</v>
      </c>
      <c r="AH333" s="2">
        <f>_xlfn.IFERROR(VLOOKUP(Prioritization!M175,'Subdecision matrices'!$I$15:$M$17,5,TRUE),0)</f>
        <v>0</v>
      </c>
      <c r="AI333" s="2">
        <f>_xlfn.IFERROR(VLOOKUP(Prioritization!M175,'Subdecision matrices'!$I$15:$N$17,6,TRUE),0)</f>
        <v>0</v>
      </c>
      <c r="AJ333" s="2">
        <f>_xlfn.IFERROR(VLOOKUP(Prioritization!M175,'Subdecision matrices'!$I$15:$O$17,7,TRUE),0)</f>
        <v>0</v>
      </c>
      <c r="AK333" s="2">
        <f>_xlfn.IFERROR(INDEX('Subdecision matrices'!$K$22:$O$24,MATCH(Prioritization!N175,'Subdecision matrices'!$J$22:$J$24,0),MATCH($AK$6,'Subdecision matrices'!$K$21:$O$21,0)),0)</f>
        <v>0</v>
      </c>
      <c r="AL333" s="2">
        <f>_xlfn.IFERROR(INDEX('Subdecision matrices'!$K$22:$O$24,MATCH(Prioritization!N175,'Subdecision matrices'!$J$22:$J$24,0),MATCH($AL$6,'Subdecision matrices'!$K$21:$O$21,0)),0)</f>
        <v>0</v>
      </c>
      <c r="AM333" s="2">
        <f>_xlfn.IFERROR(INDEX('Subdecision matrices'!$K$22:$O$24,MATCH(Prioritization!N175,'Subdecision matrices'!$J$22:$J$24,0),MATCH($AM$6,'Subdecision matrices'!$K$21:$O$21,0)),0)</f>
        <v>0</v>
      </c>
      <c r="AN333" s="2">
        <f>_xlfn.IFERROR(INDEX('Subdecision matrices'!$K$22:$O$24,MATCH(Prioritization!N175,'Subdecision matrices'!$J$22:$J$24,0),MATCH($AN$6,'Subdecision matrices'!$K$21:$O$21,0)),0)</f>
        <v>0</v>
      </c>
      <c r="AO333" s="2">
        <f>_xlfn.IFERROR(INDEX('Subdecision matrices'!$K$22:$O$24,MATCH(Prioritization!N175,'Subdecision matrices'!$J$22:$J$24,0),MATCH($AO$6,'Subdecision matrices'!$K$21:$O$21,0)),0)</f>
        <v>0</v>
      </c>
      <c r="AP333" s="2">
        <f>_xlfn.IFERROR(INDEX('Subdecision matrices'!$K$27:$O$30,MATCH(Prioritization!O175,'Subdecision matrices'!$J$27:$J$30,0),MATCH('CalcEng 2'!$AP$6,'Subdecision matrices'!$K$27:$O$27,0)),0)</f>
        <v>0</v>
      </c>
      <c r="AQ333" s="2">
        <f>_xlfn.IFERROR(INDEX('Subdecision matrices'!$K$27:$O$30,MATCH(Prioritization!O175,'Subdecision matrices'!$J$27:$J$30,0),MATCH('CalcEng 2'!$AQ$6,'Subdecision matrices'!$K$27:$O$27,0)),0)</f>
        <v>0</v>
      </c>
      <c r="AR333" s="2">
        <f>_xlfn.IFERROR(INDEX('Subdecision matrices'!$K$27:$O$30,MATCH(Prioritization!O175,'Subdecision matrices'!$J$27:$J$30,0),MATCH('CalcEng 2'!$AR$6,'Subdecision matrices'!$K$27:$O$27,0)),0)</f>
        <v>0</v>
      </c>
      <c r="AS333" s="2">
        <f>_xlfn.IFERROR(INDEX('Subdecision matrices'!$K$27:$O$30,MATCH(Prioritization!O175,'Subdecision matrices'!$J$27:$J$30,0),MATCH('CalcEng 2'!$AS$6,'Subdecision matrices'!$K$27:$O$27,0)),0)</f>
        <v>0</v>
      </c>
      <c r="AT333" s="2">
        <f>_xlfn.IFERROR(INDEX('Subdecision matrices'!$K$27:$O$30,MATCH(Prioritization!O175,'Subdecision matrices'!$J$27:$J$30,0),MATCH('CalcEng 2'!$AT$6,'Subdecision matrices'!$K$27:$O$27,0)),0)</f>
        <v>0</v>
      </c>
      <c r="AU333" s="2">
        <f>_xlfn.IFERROR(INDEX('Subdecision matrices'!$K$34:$O$36,MATCH(Prioritization!P175,'Subdecision matrices'!$J$34:$J$36,0),MATCH('CalcEng 2'!$AU$6,'Subdecision matrices'!$K$33:$O$33,0)),0)</f>
        <v>0</v>
      </c>
      <c r="AV333" s="2">
        <f>_xlfn.IFERROR(INDEX('Subdecision matrices'!$K$34:$O$36,MATCH(Prioritization!P175,'Subdecision matrices'!$J$34:$J$36,0),MATCH('CalcEng 2'!$AV$6,'Subdecision matrices'!$K$33:$O$33,0)),0)</f>
        <v>0</v>
      </c>
      <c r="AW333" s="2">
        <f>_xlfn.IFERROR(INDEX('Subdecision matrices'!$K$34:$O$36,MATCH(Prioritization!P175,'Subdecision matrices'!$J$34:$J$36,0),MATCH('CalcEng 2'!$AW$6,'Subdecision matrices'!$K$33:$O$33,0)),0)</f>
        <v>0</v>
      </c>
      <c r="AX333" s="2">
        <f>_xlfn.IFERROR(INDEX('Subdecision matrices'!$K$34:$O$36,MATCH(Prioritization!P175,'Subdecision matrices'!$J$34:$J$36,0),MATCH('CalcEng 2'!$AX$6,'Subdecision matrices'!$K$33:$O$33,0)),0)</f>
        <v>0</v>
      </c>
      <c r="AY333" s="2">
        <f>_xlfn.IFERROR(INDEX('Subdecision matrices'!$K$34:$O$36,MATCH(Prioritization!P175,'Subdecision matrices'!$J$34:$J$36,0),MATCH('CalcEng 2'!$AY$6,'Subdecision matrices'!$K$33:$O$33,0)),0)</f>
        <v>0</v>
      </c>
      <c r="AZ333" s="2"/>
      <c r="BA333" s="2"/>
      <c r="BB333" s="110">
        <f>((B333*B334)+(G333*G334)+(L333*L334)+(Q333*Q334)+(V333*V334)+(AA333*AA334)+(AF334*AF333)+(AK333*AK334)+(AP333*AP334)+(AU333*AU334))*10</f>
        <v>0</v>
      </c>
      <c r="BC333" s="110">
        <f aca="true" t="shared" si="842" ref="BC333">((C333*C334)+(H333*H334)+(M333*M334)+(R333*R334)+(W333*W334)+(AB333*AB334)+(AG334*AG333)+(AL333*AL334)+(AQ333*AQ334)+(AV333*AV334))*10</f>
        <v>0</v>
      </c>
      <c r="BD333" s="110">
        <f aca="true" t="shared" si="843" ref="BD333">((D333*D334)+(I333*I334)+(N333*N334)+(S333*S334)+(X333*X334)+(AC333*AC334)+(AH334*AH333)+(AM333*AM334)+(AR333*AR334)+(AW333*AW334))*10</f>
        <v>0</v>
      </c>
      <c r="BE333" s="110">
        <f aca="true" t="shared" si="844" ref="BE333">((E333*E334)+(J333*J334)+(O333*O334)+(T333*T334)+(Y333*Y334)+(AD333*AD334)+(AI334*AI333)+(AN333*AN334)+(AS333*AS334)+(AX333*AX334))*10</f>
        <v>0</v>
      </c>
      <c r="BF333" s="110">
        <f aca="true" t="shared" si="845" ref="BF333">((F333*F334)+(K333*K334)+(P333*P334)+(U333*U334)+(Z333*Z334)+(AE333*AE334)+(AJ334*AJ333)+(AO333*AO334)+(AT333*AT334)+(AY333*AY334))*10</f>
        <v>0</v>
      </c>
    </row>
    <row r="334" spans="1:58" ht="15.75" thickBot="1">
      <c r="A334" s="94"/>
      <c r="B334" s="5">
        <f>'Subdecision matrices'!$S$12</f>
        <v>0.1</v>
      </c>
      <c r="C334" s="5">
        <f>'Subdecision matrices'!$S$13</f>
        <v>0.1</v>
      </c>
      <c r="D334" s="5">
        <f>'Subdecision matrices'!$S$14</f>
        <v>0.1</v>
      </c>
      <c r="E334" s="5">
        <f>'Subdecision matrices'!$S$15</f>
        <v>0.1</v>
      </c>
      <c r="F334" s="5">
        <f>'Subdecision matrices'!$S$16</f>
        <v>0.1</v>
      </c>
      <c r="G334" s="5">
        <f>'Subdecision matrices'!$T$12</f>
        <v>0.1</v>
      </c>
      <c r="H334" s="5">
        <f>'Subdecision matrices'!$T$13</f>
        <v>0.1</v>
      </c>
      <c r="I334" s="5">
        <f>'Subdecision matrices'!$T$14</f>
        <v>0.1</v>
      </c>
      <c r="J334" s="5">
        <f>'Subdecision matrices'!$T$15</f>
        <v>0.1</v>
      </c>
      <c r="K334" s="5">
        <f>'Subdecision matrices'!$T$16</f>
        <v>0.1</v>
      </c>
      <c r="L334" s="5">
        <f>'Subdecision matrices'!$U$12</f>
        <v>0.05</v>
      </c>
      <c r="M334" s="5">
        <f>'Subdecision matrices'!$U$13</f>
        <v>0.05</v>
      </c>
      <c r="N334" s="5">
        <f>'Subdecision matrices'!$U$14</f>
        <v>0.05</v>
      </c>
      <c r="O334" s="5">
        <f>'Subdecision matrices'!$U$15</f>
        <v>0.05</v>
      </c>
      <c r="P334" s="5">
        <f>'Subdecision matrices'!$U$16</f>
        <v>0.05</v>
      </c>
      <c r="Q334" s="5">
        <f>'Subdecision matrices'!$V$12</f>
        <v>0.1</v>
      </c>
      <c r="R334" s="5">
        <f>'Subdecision matrices'!$V$13</f>
        <v>0.1</v>
      </c>
      <c r="S334" s="5">
        <f>'Subdecision matrices'!$V$14</f>
        <v>0.1</v>
      </c>
      <c r="T334" s="5">
        <f>'Subdecision matrices'!$V$15</f>
        <v>0.1</v>
      </c>
      <c r="U334" s="5">
        <f>'Subdecision matrices'!$V$16</f>
        <v>0.1</v>
      </c>
      <c r="V334" s="5">
        <f>'Subdecision matrices'!$W$12</f>
        <v>0.1</v>
      </c>
      <c r="W334" s="5">
        <f>'Subdecision matrices'!$W$13</f>
        <v>0.1</v>
      </c>
      <c r="X334" s="5">
        <f>'Subdecision matrices'!$W$14</f>
        <v>0.1</v>
      </c>
      <c r="Y334" s="5">
        <f>'Subdecision matrices'!$W$15</f>
        <v>0.1</v>
      </c>
      <c r="Z334" s="5">
        <f>'Subdecision matrices'!$W$16</f>
        <v>0.1</v>
      </c>
      <c r="AA334" s="5">
        <f>'Subdecision matrices'!$X$12</f>
        <v>0.05</v>
      </c>
      <c r="AB334" s="5">
        <f>'Subdecision matrices'!$X$13</f>
        <v>0.1</v>
      </c>
      <c r="AC334" s="5">
        <f>'Subdecision matrices'!$X$14</f>
        <v>0.1</v>
      </c>
      <c r="AD334" s="5">
        <f>'Subdecision matrices'!$X$15</f>
        <v>0.1</v>
      </c>
      <c r="AE334" s="5">
        <f>'Subdecision matrices'!$X$16</f>
        <v>0.1</v>
      </c>
      <c r="AF334" s="5">
        <f>'Subdecision matrices'!$Y$12</f>
        <v>0.1</v>
      </c>
      <c r="AG334" s="5">
        <f>'Subdecision matrices'!$Y$13</f>
        <v>0.1</v>
      </c>
      <c r="AH334" s="5">
        <f>'Subdecision matrices'!$Y$14</f>
        <v>0.1</v>
      </c>
      <c r="AI334" s="5">
        <f>'Subdecision matrices'!$Y$15</f>
        <v>0.05</v>
      </c>
      <c r="AJ334" s="5">
        <f>'Subdecision matrices'!$Y$16</f>
        <v>0.05</v>
      </c>
      <c r="AK334" s="5">
        <f>'Subdecision matrices'!$Z$12</f>
        <v>0.15</v>
      </c>
      <c r="AL334" s="5">
        <f>'Subdecision matrices'!$Z$13</f>
        <v>0.15</v>
      </c>
      <c r="AM334" s="5">
        <f>'Subdecision matrices'!$Z$14</f>
        <v>0.15</v>
      </c>
      <c r="AN334" s="5">
        <f>'Subdecision matrices'!$Z$15</f>
        <v>0.15</v>
      </c>
      <c r="AO334" s="5">
        <f>'Subdecision matrices'!$Z$16</f>
        <v>0.15</v>
      </c>
      <c r="AP334" s="5">
        <f>'Subdecision matrices'!$AA$12</f>
        <v>0.1</v>
      </c>
      <c r="AQ334" s="5">
        <f>'Subdecision matrices'!$AA$13</f>
        <v>0.1</v>
      </c>
      <c r="AR334" s="5">
        <f>'Subdecision matrices'!$AA$14</f>
        <v>0.1</v>
      </c>
      <c r="AS334" s="5">
        <f>'Subdecision matrices'!$AA$15</f>
        <v>0.1</v>
      </c>
      <c r="AT334" s="5">
        <f>'Subdecision matrices'!$AA$16</f>
        <v>0.15</v>
      </c>
      <c r="AU334" s="5">
        <f>'Subdecision matrices'!$AB$12</f>
        <v>0.15</v>
      </c>
      <c r="AV334" s="5">
        <f>'Subdecision matrices'!$AB$13</f>
        <v>0.1</v>
      </c>
      <c r="AW334" s="5">
        <f>'Subdecision matrices'!$AB$14</f>
        <v>0.1</v>
      </c>
      <c r="AX334" s="5">
        <f>'Subdecision matrices'!$AB$15</f>
        <v>0.15</v>
      </c>
      <c r="AY334" s="5">
        <f>'Subdecision matrices'!$AB$16</f>
        <v>0.1</v>
      </c>
      <c r="AZ334" s="3">
        <f aca="true" t="shared" si="846" ref="AZ334">SUM(L334:AY334)</f>
        <v>4</v>
      </c>
      <c r="BA334" s="3"/>
      <c r="BB334" s="114"/>
      <c r="BC334" s="114"/>
      <c r="BD334" s="114"/>
      <c r="BE334" s="114"/>
      <c r="BF334" s="114"/>
    </row>
    <row r="335" spans="1:58" ht="15">
      <c r="A335" s="94">
        <v>165</v>
      </c>
      <c r="B335" s="30">
        <f>_xlfn.IFERROR(VLOOKUP(Prioritization!G176,'Subdecision matrices'!$B$7:$C$8,2,TRUE),0)</f>
        <v>0</v>
      </c>
      <c r="C335" s="30">
        <f>_xlfn.IFERROR(VLOOKUP(Prioritization!G176,'Subdecision matrices'!$B$7:$D$8,3,TRUE),0)</f>
        <v>0</v>
      </c>
      <c r="D335" s="30">
        <f>_xlfn.IFERROR(VLOOKUP(Prioritization!G176,'Subdecision matrices'!$B$7:$E$8,4,TRUE),0)</f>
        <v>0</v>
      </c>
      <c r="E335" s="30">
        <f>_xlfn.IFERROR(VLOOKUP(Prioritization!G176,'Subdecision matrices'!$B$7:$F$8,5,TRUE),0)</f>
        <v>0</v>
      </c>
      <c r="F335" s="30">
        <f>_xlfn.IFERROR(VLOOKUP(Prioritization!G176,'Subdecision matrices'!$B$7:$G$8,6,TRUE),0)</f>
        <v>0</v>
      </c>
      <c r="G335" s="30">
        <f>VLOOKUP(Prioritization!H176,'Subdecision matrices'!$B$12:$C$19,2,TRUE)</f>
        <v>0</v>
      </c>
      <c r="H335" s="30">
        <f>VLOOKUP(Prioritization!H176,'Subdecision matrices'!$B$12:$D$19,3,TRUE)</f>
        <v>0</v>
      </c>
      <c r="I335" s="30">
        <f>VLOOKUP(Prioritization!H176,'Subdecision matrices'!$B$12:$E$19,4,TRUE)</f>
        <v>0</v>
      </c>
      <c r="J335" s="30">
        <f>VLOOKUP(Prioritization!H176,'Subdecision matrices'!$B$12:$F$19,5,TRUE)</f>
        <v>0</v>
      </c>
      <c r="K335" s="30">
        <f>VLOOKUP(Prioritization!H176,'Subdecision matrices'!$B$12:$G$19,6,TRUE)</f>
        <v>0</v>
      </c>
      <c r="L335" s="2">
        <f>_xlfn.IFERROR(INDEX('Subdecision matrices'!$C$23:$G$27,MATCH(Prioritization!I176,'Subdecision matrices'!$B$23:$B$27,0),MATCH('CalcEng 2'!$L$6,'Subdecision matrices'!$C$22:$G$22,0)),0)</f>
        <v>0</v>
      </c>
      <c r="M335" s="2">
        <f>_xlfn.IFERROR(INDEX('Subdecision matrices'!$C$23:$G$27,MATCH(Prioritization!I176,'Subdecision matrices'!$B$23:$B$27,0),MATCH('CalcEng 2'!$M$6,'Subdecision matrices'!$C$30:$G$30,0)),0)</f>
        <v>0</v>
      </c>
      <c r="N335" s="2">
        <f>_xlfn.IFERROR(INDEX('Subdecision matrices'!$C$23:$G$27,MATCH(Prioritization!I176,'Subdecision matrices'!$B$23:$B$27,0),MATCH('CalcEng 2'!$N$6,'Subdecision matrices'!$C$22:$G$22,0)),0)</f>
        <v>0</v>
      </c>
      <c r="O335" s="2">
        <f>_xlfn.IFERROR(INDEX('Subdecision matrices'!$C$23:$G$27,MATCH(Prioritization!I176,'Subdecision matrices'!$B$23:$B$27,0),MATCH('CalcEng 2'!$O$6,'Subdecision matrices'!$C$22:$G$22,0)),0)</f>
        <v>0</v>
      </c>
      <c r="P335" s="2">
        <f>_xlfn.IFERROR(INDEX('Subdecision matrices'!$C$23:$G$27,MATCH(Prioritization!I176,'Subdecision matrices'!$B$23:$B$27,0),MATCH('CalcEng 2'!$P$6,'Subdecision matrices'!$C$22:$G$22,0)),0)</f>
        <v>0</v>
      </c>
      <c r="Q335" s="2">
        <f>_xlfn.IFERROR(INDEX('Subdecision matrices'!$C$31:$G$33,MATCH(Prioritization!J176,'Subdecision matrices'!$B$31:$B$33,0),MATCH('CalcEng 2'!$Q$6,'Subdecision matrices'!$C$30:$G$30,0)),0)</f>
        <v>0</v>
      </c>
      <c r="R335" s="2">
        <f>_xlfn.IFERROR(INDEX('Subdecision matrices'!$C$31:$G$33,MATCH(Prioritization!J176,'Subdecision matrices'!$B$31:$B$33,0),MATCH('CalcEng 2'!$R$6,'Subdecision matrices'!$C$30:$G$30,0)),0)</f>
        <v>0</v>
      </c>
      <c r="S335" s="2">
        <f>_xlfn.IFERROR(INDEX('Subdecision matrices'!$C$31:$G$33,MATCH(Prioritization!J176,'Subdecision matrices'!$B$31:$B$33,0),MATCH('CalcEng 2'!$S$6,'Subdecision matrices'!$C$30:$G$30,0)),0)</f>
        <v>0</v>
      </c>
      <c r="T335" s="2">
        <f>_xlfn.IFERROR(INDEX('Subdecision matrices'!$C$31:$G$33,MATCH(Prioritization!J176,'Subdecision matrices'!$B$31:$B$33,0),MATCH('CalcEng 2'!$T$6,'Subdecision matrices'!$C$30:$G$30,0)),0)</f>
        <v>0</v>
      </c>
      <c r="U335" s="2">
        <f>_xlfn.IFERROR(INDEX('Subdecision matrices'!$C$31:$G$33,MATCH(Prioritization!J176,'Subdecision matrices'!$B$31:$B$33,0),MATCH('CalcEng 2'!$U$6,'Subdecision matrices'!$C$30:$G$30,0)),0)</f>
        <v>0</v>
      </c>
      <c r="V335" s="2">
        <f>_xlfn.IFERROR(VLOOKUP(Prioritization!K176,'Subdecision matrices'!$A$37:$C$41,3,TRUE),0)</f>
        <v>0</v>
      </c>
      <c r="W335" s="2">
        <f>_xlfn.IFERROR(VLOOKUP(Prioritization!K176,'Subdecision matrices'!$A$37:$D$41,4),0)</f>
        <v>0</v>
      </c>
      <c r="X335" s="2">
        <f>_xlfn.IFERROR(VLOOKUP(Prioritization!K176,'Subdecision matrices'!$A$37:$E$41,5),0)</f>
        <v>0</v>
      </c>
      <c r="Y335" s="2">
        <f>_xlfn.IFERROR(VLOOKUP(Prioritization!K176,'Subdecision matrices'!$A$37:$F$41,6),0)</f>
        <v>0</v>
      </c>
      <c r="Z335" s="2">
        <f>_xlfn.IFERROR(VLOOKUP(Prioritization!K176,'Subdecision matrices'!$A$37:$G$41,7),0)</f>
        <v>0</v>
      </c>
      <c r="AA335" s="2">
        <f>_xlfn.IFERROR(INDEX('Subdecision matrices'!$K$8:$O$11,MATCH(Prioritization!L176,'Subdecision matrices'!$J$8:$J$11,0),MATCH('CalcEng 2'!$AA$6,'Subdecision matrices'!$K$7:$O$7,0)),0)</f>
        <v>0</v>
      </c>
      <c r="AB335" s="2">
        <f>_xlfn.IFERROR(INDEX('Subdecision matrices'!$K$8:$O$11,MATCH(Prioritization!L176,'Subdecision matrices'!$J$8:$J$11,0),MATCH('CalcEng 2'!$AB$6,'Subdecision matrices'!$K$7:$O$7,0)),0)</f>
        <v>0</v>
      </c>
      <c r="AC335" s="2">
        <f>_xlfn.IFERROR(INDEX('Subdecision matrices'!$K$8:$O$11,MATCH(Prioritization!L176,'Subdecision matrices'!$J$8:$J$11,0),MATCH('CalcEng 2'!$AC$6,'Subdecision matrices'!$K$7:$O$7,0)),0)</f>
        <v>0</v>
      </c>
      <c r="AD335" s="2">
        <f>_xlfn.IFERROR(INDEX('Subdecision matrices'!$K$8:$O$11,MATCH(Prioritization!L176,'Subdecision matrices'!$J$8:$J$11,0),MATCH('CalcEng 2'!$AD$6,'Subdecision matrices'!$K$7:$O$7,0)),0)</f>
        <v>0</v>
      </c>
      <c r="AE335" s="2">
        <f>_xlfn.IFERROR(INDEX('Subdecision matrices'!$K$8:$O$11,MATCH(Prioritization!L176,'Subdecision matrices'!$J$8:$J$11,0),MATCH('CalcEng 2'!$AE$6,'Subdecision matrices'!$K$7:$O$7,0)),0)</f>
        <v>0</v>
      </c>
      <c r="AF335" s="2">
        <f>_xlfn.IFERROR(VLOOKUP(Prioritization!M176,'Subdecision matrices'!$I$15:$K$17,3,TRUE),0)</f>
        <v>0</v>
      </c>
      <c r="AG335" s="2">
        <f>_xlfn.IFERROR(VLOOKUP(Prioritization!M176,'Subdecision matrices'!$I$15:$L$17,4,TRUE),0)</f>
        <v>0</v>
      </c>
      <c r="AH335" s="2">
        <f>_xlfn.IFERROR(VLOOKUP(Prioritization!M176,'Subdecision matrices'!$I$15:$M$17,5,TRUE),0)</f>
        <v>0</v>
      </c>
      <c r="AI335" s="2">
        <f>_xlfn.IFERROR(VLOOKUP(Prioritization!M176,'Subdecision matrices'!$I$15:$N$17,6,TRUE),0)</f>
        <v>0</v>
      </c>
      <c r="AJ335" s="2">
        <f>_xlfn.IFERROR(VLOOKUP(Prioritization!M176,'Subdecision matrices'!$I$15:$O$17,7,TRUE),0)</f>
        <v>0</v>
      </c>
      <c r="AK335" s="2">
        <f>_xlfn.IFERROR(INDEX('Subdecision matrices'!$K$22:$O$24,MATCH(Prioritization!N176,'Subdecision matrices'!$J$22:$J$24,0),MATCH($AK$6,'Subdecision matrices'!$K$21:$O$21,0)),0)</f>
        <v>0</v>
      </c>
      <c r="AL335" s="2">
        <f>_xlfn.IFERROR(INDEX('Subdecision matrices'!$K$22:$O$24,MATCH(Prioritization!N176,'Subdecision matrices'!$J$22:$J$24,0),MATCH($AL$6,'Subdecision matrices'!$K$21:$O$21,0)),0)</f>
        <v>0</v>
      </c>
      <c r="AM335" s="2">
        <f>_xlfn.IFERROR(INDEX('Subdecision matrices'!$K$22:$O$24,MATCH(Prioritization!N176,'Subdecision matrices'!$J$22:$J$24,0),MATCH($AM$6,'Subdecision matrices'!$K$21:$O$21,0)),0)</f>
        <v>0</v>
      </c>
      <c r="AN335" s="2">
        <f>_xlfn.IFERROR(INDEX('Subdecision matrices'!$K$22:$O$24,MATCH(Prioritization!N176,'Subdecision matrices'!$J$22:$J$24,0),MATCH($AN$6,'Subdecision matrices'!$K$21:$O$21,0)),0)</f>
        <v>0</v>
      </c>
      <c r="AO335" s="2">
        <f>_xlfn.IFERROR(INDEX('Subdecision matrices'!$K$22:$O$24,MATCH(Prioritization!N176,'Subdecision matrices'!$J$22:$J$24,0),MATCH($AO$6,'Subdecision matrices'!$K$21:$O$21,0)),0)</f>
        <v>0</v>
      </c>
      <c r="AP335" s="2">
        <f>_xlfn.IFERROR(INDEX('Subdecision matrices'!$K$27:$O$30,MATCH(Prioritization!O176,'Subdecision matrices'!$J$27:$J$30,0),MATCH('CalcEng 2'!$AP$6,'Subdecision matrices'!$K$27:$O$27,0)),0)</f>
        <v>0</v>
      </c>
      <c r="AQ335" s="2">
        <f>_xlfn.IFERROR(INDEX('Subdecision matrices'!$K$27:$O$30,MATCH(Prioritization!O176,'Subdecision matrices'!$J$27:$J$30,0),MATCH('CalcEng 2'!$AQ$6,'Subdecision matrices'!$K$27:$O$27,0)),0)</f>
        <v>0</v>
      </c>
      <c r="AR335" s="2">
        <f>_xlfn.IFERROR(INDEX('Subdecision matrices'!$K$27:$O$30,MATCH(Prioritization!O176,'Subdecision matrices'!$J$27:$J$30,0),MATCH('CalcEng 2'!$AR$6,'Subdecision matrices'!$K$27:$O$27,0)),0)</f>
        <v>0</v>
      </c>
      <c r="AS335" s="2">
        <f>_xlfn.IFERROR(INDEX('Subdecision matrices'!$K$27:$O$30,MATCH(Prioritization!O176,'Subdecision matrices'!$J$27:$J$30,0),MATCH('CalcEng 2'!$AS$6,'Subdecision matrices'!$K$27:$O$27,0)),0)</f>
        <v>0</v>
      </c>
      <c r="AT335" s="2">
        <f>_xlfn.IFERROR(INDEX('Subdecision matrices'!$K$27:$O$30,MATCH(Prioritization!O176,'Subdecision matrices'!$J$27:$J$30,0),MATCH('CalcEng 2'!$AT$6,'Subdecision matrices'!$K$27:$O$27,0)),0)</f>
        <v>0</v>
      </c>
      <c r="AU335" s="2">
        <f>_xlfn.IFERROR(INDEX('Subdecision matrices'!$K$34:$O$36,MATCH(Prioritization!P176,'Subdecision matrices'!$J$34:$J$36,0),MATCH('CalcEng 2'!$AU$6,'Subdecision matrices'!$K$33:$O$33,0)),0)</f>
        <v>0</v>
      </c>
      <c r="AV335" s="2">
        <f>_xlfn.IFERROR(INDEX('Subdecision matrices'!$K$34:$O$36,MATCH(Prioritization!P176,'Subdecision matrices'!$J$34:$J$36,0),MATCH('CalcEng 2'!$AV$6,'Subdecision matrices'!$K$33:$O$33,0)),0)</f>
        <v>0</v>
      </c>
      <c r="AW335" s="2">
        <f>_xlfn.IFERROR(INDEX('Subdecision matrices'!$K$34:$O$36,MATCH(Prioritization!P176,'Subdecision matrices'!$J$34:$J$36,0),MATCH('CalcEng 2'!$AW$6,'Subdecision matrices'!$K$33:$O$33,0)),0)</f>
        <v>0</v>
      </c>
      <c r="AX335" s="2">
        <f>_xlfn.IFERROR(INDEX('Subdecision matrices'!$K$34:$O$36,MATCH(Prioritization!P176,'Subdecision matrices'!$J$34:$J$36,0),MATCH('CalcEng 2'!$AX$6,'Subdecision matrices'!$K$33:$O$33,0)),0)</f>
        <v>0</v>
      </c>
      <c r="AY335" s="2">
        <f>_xlfn.IFERROR(INDEX('Subdecision matrices'!$K$34:$O$36,MATCH(Prioritization!P176,'Subdecision matrices'!$J$34:$J$36,0),MATCH('CalcEng 2'!$AY$6,'Subdecision matrices'!$K$33:$O$33,0)),0)</f>
        <v>0</v>
      </c>
      <c r="AZ335" s="2"/>
      <c r="BA335" s="2"/>
      <c r="BB335" s="110">
        <f>((B335*B336)+(G335*G336)+(L335*L336)+(Q335*Q336)+(V335*V336)+(AA335*AA336)+(AF336*AF335)+(AK335*AK336)+(AP335*AP336)+(AU335*AU336))*10</f>
        <v>0</v>
      </c>
      <c r="BC335" s="110">
        <f aca="true" t="shared" si="847" ref="BC335">((C335*C336)+(H335*H336)+(M335*M336)+(R335*R336)+(W335*W336)+(AB335*AB336)+(AG336*AG335)+(AL335*AL336)+(AQ335*AQ336)+(AV335*AV336))*10</f>
        <v>0</v>
      </c>
      <c r="BD335" s="110">
        <f aca="true" t="shared" si="848" ref="BD335">((D335*D336)+(I335*I336)+(N335*N336)+(S335*S336)+(X335*X336)+(AC335*AC336)+(AH336*AH335)+(AM335*AM336)+(AR335*AR336)+(AW335*AW336))*10</f>
        <v>0</v>
      </c>
      <c r="BE335" s="110">
        <f aca="true" t="shared" si="849" ref="BE335">((E335*E336)+(J335*J336)+(O335*O336)+(T335*T336)+(Y335*Y336)+(AD335*AD336)+(AI336*AI335)+(AN335*AN336)+(AS335*AS336)+(AX335*AX336))*10</f>
        <v>0</v>
      </c>
      <c r="BF335" s="110">
        <f aca="true" t="shared" si="850" ref="BF335">((F335*F336)+(K335*K336)+(P335*P336)+(U335*U336)+(Z335*Z336)+(AE335*AE336)+(AJ336*AJ335)+(AO335*AO336)+(AT335*AT336)+(AY335*AY336))*10</f>
        <v>0</v>
      </c>
    </row>
    <row r="336" spans="1:58" ht="15.75" thickBot="1">
      <c r="A336" s="94"/>
      <c r="B336" s="5">
        <f>'Subdecision matrices'!$S$12</f>
        <v>0.1</v>
      </c>
      <c r="C336" s="5">
        <f>'Subdecision matrices'!$S$13</f>
        <v>0.1</v>
      </c>
      <c r="D336" s="5">
        <f>'Subdecision matrices'!$S$14</f>
        <v>0.1</v>
      </c>
      <c r="E336" s="5">
        <f>'Subdecision matrices'!$S$15</f>
        <v>0.1</v>
      </c>
      <c r="F336" s="5">
        <f>'Subdecision matrices'!$S$16</f>
        <v>0.1</v>
      </c>
      <c r="G336" s="5">
        <f>'Subdecision matrices'!$T$12</f>
        <v>0.1</v>
      </c>
      <c r="H336" s="5">
        <f>'Subdecision matrices'!$T$13</f>
        <v>0.1</v>
      </c>
      <c r="I336" s="5">
        <f>'Subdecision matrices'!$T$14</f>
        <v>0.1</v>
      </c>
      <c r="J336" s="5">
        <f>'Subdecision matrices'!$T$15</f>
        <v>0.1</v>
      </c>
      <c r="K336" s="5">
        <f>'Subdecision matrices'!$T$16</f>
        <v>0.1</v>
      </c>
      <c r="L336" s="5">
        <f>'Subdecision matrices'!$U$12</f>
        <v>0.05</v>
      </c>
      <c r="M336" s="5">
        <f>'Subdecision matrices'!$U$13</f>
        <v>0.05</v>
      </c>
      <c r="N336" s="5">
        <f>'Subdecision matrices'!$U$14</f>
        <v>0.05</v>
      </c>
      <c r="O336" s="5">
        <f>'Subdecision matrices'!$U$15</f>
        <v>0.05</v>
      </c>
      <c r="P336" s="5">
        <f>'Subdecision matrices'!$U$16</f>
        <v>0.05</v>
      </c>
      <c r="Q336" s="5">
        <f>'Subdecision matrices'!$V$12</f>
        <v>0.1</v>
      </c>
      <c r="R336" s="5">
        <f>'Subdecision matrices'!$V$13</f>
        <v>0.1</v>
      </c>
      <c r="S336" s="5">
        <f>'Subdecision matrices'!$V$14</f>
        <v>0.1</v>
      </c>
      <c r="T336" s="5">
        <f>'Subdecision matrices'!$V$15</f>
        <v>0.1</v>
      </c>
      <c r="U336" s="5">
        <f>'Subdecision matrices'!$V$16</f>
        <v>0.1</v>
      </c>
      <c r="V336" s="5">
        <f>'Subdecision matrices'!$W$12</f>
        <v>0.1</v>
      </c>
      <c r="W336" s="5">
        <f>'Subdecision matrices'!$W$13</f>
        <v>0.1</v>
      </c>
      <c r="X336" s="5">
        <f>'Subdecision matrices'!$W$14</f>
        <v>0.1</v>
      </c>
      <c r="Y336" s="5">
        <f>'Subdecision matrices'!$W$15</f>
        <v>0.1</v>
      </c>
      <c r="Z336" s="5">
        <f>'Subdecision matrices'!$W$16</f>
        <v>0.1</v>
      </c>
      <c r="AA336" s="5">
        <f>'Subdecision matrices'!$X$12</f>
        <v>0.05</v>
      </c>
      <c r="AB336" s="5">
        <f>'Subdecision matrices'!$X$13</f>
        <v>0.1</v>
      </c>
      <c r="AC336" s="5">
        <f>'Subdecision matrices'!$X$14</f>
        <v>0.1</v>
      </c>
      <c r="AD336" s="5">
        <f>'Subdecision matrices'!$X$15</f>
        <v>0.1</v>
      </c>
      <c r="AE336" s="5">
        <f>'Subdecision matrices'!$X$16</f>
        <v>0.1</v>
      </c>
      <c r="AF336" s="5">
        <f>'Subdecision matrices'!$Y$12</f>
        <v>0.1</v>
      </c>
      <c r="AG336" s="5">
        <f>'Subdecision matrices'!$Y$13</f>
        <v>0.1</v>
      </c>
      <c r="AH336" s="5">
        <f>'Subdecision matrices'!$Y$14</f>
        <v>0.1</v>
      </c>
      <c r="AI336" s="5">
        <f>'Subdecision matrices'!$Y$15</f>
        <v>0.05</v>
      </c>
      <c r="AJ336" s="5">
        <f>'Subdecision matrices'!$Y$16</f>
        <v>0.05</v>
      </c>
      <c r="AK336" s="5">
        <f>'Subdecision matrices'!$Z$12</f>
        <v>0.15</v>
      </c>
      <c r="AL336" s="5">
        <f>'Subdecision matrices'!$Z$13</f>
        <v>0.15</v>
      </c>
      <c r="AM336" s="5">
        <f>'Subdecision matrices'!$Z$14</f>
        <v>0.15</v>
      </c>
      <c r="AN336" s="5">
        <f>'Subdecision matrices'!$Z$15</f>
        <v>0.15</v>
      </c>
      <c r="AO336" s="5">
        <f>'Subdecision matrices'!$Z$16</f>
        <v>0.15</v>
      </c>
      <c r="AP336" s="5">
        <f>'Subdecision matrices'!$AA$12</f>
        <v>0.1</v>
      </c>
      <c r="AQ336" s="5">
        <f>'Subdecision matrices'!$AA$13</f>
        <v>0.1</v>
      </c>
      <c r="AR336" s="5">
        <f>'Subdecision matrices'!$AA$14</f>
        <v>0.1</v>
      </c>
      <c r="AS336" s="5">
        <f>'Subdecision matrices'!$AA$15</f>
        <v>0.1</v>
      </c>
      <c r="AT336" s="5">
        <f>'Subdecision matrices'!$AA$16</f>
        <v>0.15</v>
      </c>
      <c r="AU336" s="5">
        <f>'Subdecision matrices'!$AB$12</f>
        <v>0.15</v>
      </c>
      <c r="AV336" s="5">
        <f>'Subdecision matrices'!$AB$13</f>
        <v>0.1</v>
      </c>
      <c r="AW336" s="5">
        <f>'Subdecision matrices'!$AB$14</f>
        <v>0.1</v>
      </c>
      <c r="AX336" s="5">
        <f>'Subdecision matrices'!$AB$15</f>
        <v>0.15</v>
      </c>
      <c r="AY336" s="5">
        <f>'Subdecision matrices'!$AB$16</f>
        <v>0.1</v>
      </c>
      <c r="AZ336" s="3">
        <f aca="true" t="shared" si="851" ref="AZ336">SUM(L336:AY336)</f>
        <v>4</v>
      </c>
      <c r="BA336" s="3"/>
      <c r="BB336" s="114"/>
      <c r="BC336" s="114"/>
      <c r="BD336" s="114"/>
      <c r="BE336" s="114"/>
      <c r="BF336" s="114"/>
    </row>
    <row r="337" spans="1:58" ht="15">
      <c r="A337" s="94">
        <v>166</v>
      </c>
      <c r="B337" s="30">
        <f>_xlfn.IFERROR(VLOOKUP(Prioritization!G177,'Subdecision matrices'!$B$7:$C$8,2,TRUE),0)</f>
        <v>0</v>
      </c>
      <c r="C337" s="30">
        <f>_xlfn.IFERROR(VLOOKUP(Prioritization!G177,'Subdecision matrices'!$B$7:$D$8,3,TRUE),0)</f>
        <v>0</v>
      </c>
      <c r="D337" s="30">
        <f>_xlfn.IFERROR(VLOOKUP(Prioritization!G177,'Subdecision matrices'!$B$7:$E$8,4,TRUE),0)</f>
        <v>0</v>
      </c>
      <c r="E337" s="30">
        <f>_xlfn.IFERROR(VLOOKUP(Prioritization!G177,'Subdecision matrices'!$B$7:$F$8,5,TRUE),0)</f>
        <v>0</v>
      </c>
      <c r="F337" s="30">
        <f>_xlfn.IFERROR(VLOOKUP(Prioritization!G177,'Subdecision matrices'!$B$7:$G$8,6,TRUE),0)</f>
        <v>0</v>
      </c>
      <c r="G337" s="30">
        <f>VLOOKUP(Prioritization!H177,'Subdecision matrices'!$B$12:$C$19,2,TRUE)</f>
        <v>0</v>
      </c>
      <c r="H337" s="30">
        <f>VLOOKUP(Prioritization!H177,'Subdecision matrices'!$B$12:$D$19,3,TRUE)</f>
        <v>0</v>
      </c>
      <c r="I337" s="30">
        <f>VLOOKUP(Prioritization!H177,'Subdecision matrices'!$B$12:$E$19,4,TRUE)</f>
        <v>0</v>
      </c>
      <c r="J337" s="30">
        <f>VLOOKUP(Prioritization!H177,'Subdecision matrices'!$B$12:$F$19,5,TRUE)</f>
        <v>0</v>
      </c>
      <c r="K337" s="30">
        <f>VLOOKUP(Prioritization!H177,'Subdecision matrices'!$B$12:$G$19,6,TRUE)</f>
        <v>0</v>
      </c>
      <c r="L337" s="2">
        <f>_xlfn.IFERROR(INDEX('Subdecision matrices'!$C$23:$G$27,MATCH(Prioritization!I177,'Subdecision matrices'!$B$23:$B$27,0),MATCH('CalcEng 2'!$L$6,'Subdecision matrices'!$C$22:$G$22,0)),0)</f>
        <v>0</v>
      </c>
      <c r="M337" s="2">
        <f>_xlfn.IFERROR(INDEX('Subdecision matrices'!$C$23:$G$27,MATCH(Prioritization!I177,'Subdecision matrices'!$B$23:$B$27,0),MATCH('CalcEng 2'!$M$6,'Subdecision matrices'!$C$30:$G$30,0)),0)</f>
        <v>0</v>
      </c>
      <c r="N337" s="2">
        <f>_xlfn.IFERROR(INDEX('Subdecision matrices'!$C$23:$G$27,MATCH(Prioritization!I177,'Subdecision matrices'!$B$23:$B$27,0),MATCH('CalcEng 2'!$N$6,'Subdecision matrices'!$C$22:$G$22,0)),0)</f>
        <v>0</v>
      </c>
      <c r="O337" s="2">
        <f>_xlfn.IFERROR(INDEX('Subdecision matrices'!$C$23:$G$27,MATCH(Prioritization!I177,'Subdecision matrices'!$B$23:$B$27,0),MATCH('CalcEng 2'!$O$6,'Subdecision matrices'!$C$22:$G$22,0)),0)</f>
        <v>0</v>
      </c>
      <c r="P337" s="2">
        <f>_xlfn.IFERROR(INDEX('Subdecision matrices'!$C$23:$G$27,MATCH(Prioritization!I177,'Subdecision matrices'!$B$23:$B$27,0),MATCH('CalcEng 2'!$P$6,'Subdecision matrices'!$C$22:$G$22,0)),0)</f>
        <v>0</v>
      </c>
      <c r="Q337" s="2">
        <f>_xlfn.IFERROR(INDEX('Subdecision matrices'!$C$31:$G$33,MATCH(Prioritization!J177,'Subdecision matrices'!$B$31:$B$33,0),MATCH('CalcEng 2'!$Q$6,'Subdecision matrices'!$C$30:$G$30,0)),0)</f>
        <v>0</v>
      </c>
      <c r="R337" s="2">
        <f>_xlfn.IFERROR(INDEX('Subdecision matrices'!$C$31:$G$33,MATCH(Prioritization!J177,'Subdecision matrices'!$B$31:$B$33,0),MATCH('CalcEng 2'!$R$6,'Subdecision matrices'!$C$30:$G$30,0)),0)</f>
        <v>0</v>
      </c>
      <c r="S337" s="2">
        <f>_xlfn.IFERROR(INDEX('Subdecision matrices'!$C$31:$G$33,MATCH(Prioritization!J177,'Subdecision matrices'!$B$31:$B$33,0),MATCH('CalcEng 2'!$S$6,'Subdecision matrices'!$C$30:$G$30,0)),0)</f>
        <v>0</v>
      </c>
      <c r="T337" s="2">
        <f>_xlfn.IFERROR(INDEX('Subdecision matrices'!$C$31:$G$33,MATCH(Prioritization!J177,'Subdecision matrices'!$B$31:$B$33,0),MATCH('CalcEng 2'!$T$6,'Subdecision matrices'!$C$30:$G$30,0)),0)</f>
        <v>0</v>
      </c>
      <c r="U337" s="2">
        <f>_xlfn.IFERROR(INDEX('Subdecision matrices'!$C$31:$G$33,MATCH(Prioritization!J177,'Subdecision matrices'!$B$31:$B$33,0),MATCH('CalcEng 2'!$U$6,'Subdecision matrices'!$C$30:$G$30,0)),0)</f>
        <v>0</v>
      </c>
      <c r="V337" s="2">
        <f>_xlfn.IFERROR(VLOOKUP(Prioritization!K177,'Subdecision matrices'!$A$37:$C$41,3,TRUE),0)</f>
        <v>0</v>
      </c>
      <c r="W337" s="2">
        <f>_xlfn.IFERROR(VLOOKUP(Prioritization!K177,'Subdecision matrices'!$A$37:$D$41,4),0)</f>
        <v>0</v>
      </c>
      <c r="X337" s="2">
        <f>_xlfn.IFERROR(VLOOKUP(Prioritization!K177,'Subdecision matrices'!$A$37:$E$41,5),0)</f>
        <v>0</v>
      </c>
      <c r="Y337" s="2">
        <f>_xlfn.IFERROR(VLOOKUP(Prioritization!K177,'Subdecision matrices'!$A$37:$F$41,6),0)</f>
        <v>0</v>
      </c>
      <c r="Z337" s="2">
        <f>_xlfn.IFERROR(VLOOKUP(Prioritization!K177,'Subdecision matrices'!$A$37:$G$41,7),0)</f>
        <v>0</v>
      </c>
      <c r="AA337" s="2">
        <f>_xlfn.IFERROR(INDEX('Subdecision matrices'!$K$8:$O$11,MATCH(Prioritization!L177,'Subdecision matrices'!$J$8:$J$11,0),MATCH('CalcEng 2'!$AA$6,'Subdecision matrices'!$K$7:$O$7,0)),0)</f>
        <v>0</v>
      </c>
      <c r="AB337" s="2">
        <f>_xlfn.IFERROR(INDEX('Subdecision matrices'!$K$8:$O$11,MATCH(Prioritization!L177,'Subdecision matrices'!$J$8:$J$11,0),MATCH('CalcEng 2'!$AB$6,'Subdecision matrices'!$K$7:$O$7,0)),0)</f>
        <v>0</v>
      </c>
      <c r="AC337" s="2">
        <f>_xlfn.IFERROR(INDEX('Subdecision matrices'!$K$8:$O$11,MATCH(Prioritization!L177,'Subdecision matrices'!$J$8:$J$11,0),MATCH('CalcEng 2'!$AC$6,'Subdecision matrices'!$K$7:$O$7,0)),0)</f>
        <v>0</v>
      </c>
      <c r="AD337" s="2">
        <f>_xlfn.IFERROR(INDEX('Subdecision matrices'!$K$8:$O$11,MATCH(Prioritization!L177,'Subdecision matrices'!$J$8:$J$11,0),MATCH('CalcEng 2'!$AD$6,'Subdecision matrices'!$K$7:$O$7,0)),0)</f>
        <v>0</v>
      </c>
      <c r="AE337" s="2">
        <f>_xlfn.IFERROR(INDEX('Subdecision matrices'!$K$8:$O$11,MATCH(Prioritization!L177,'Subdecision matrices'!$J$8:$J$11,0),MATCH('CalcEng 2'!$AE$6,'Subdecision matrices'!$K$7:$O$7,0)),0)</f>
        <v>0</v>
      </c>
      <c r="AF337" s="2">
        <f>_xlfn.IFERROR(VLOOKUP(Prioritization!M177,'Subdecision matrices'!$I$15:$K$17,3,TRUE),0)</f>
        <v>0</v>
      </c>
      <c r="AG337" s="2">
        <f>_xlfn.IFERROR(VLOOKUP(Prioritization!M177,'Subdecision matrices'!$I$15:$L$17,4,TRUE),0)</f>
        <v>0</v>
      </c>
      <c r="AH337" s="2">
        <f>_xlfn.IFERROR(VLOOKUP(Prioritization!M177,'Subdecision matrices'!$I$15:$M$17,5,TRUE),0)</f>
        <v>0</v>
      </c>
      <c r="AI337" s="2">
        <f>_xlfn.IFERROR(VLOOKUP(Prioritization!M177,'Subdecision matrices'!$I$15:$N$17,6,TRUE),0)</f>
        <v>0</v>
      </c>
      <c r="AJ337" s="2">
        <f>_xlfn.IFERROR(VLOOKUP(Prioritization!M177,'Subdecision matrices'!$I$15:$O$17,7,TRUE),0)</f>
        <v>0</v>
      </c>
      <c r="AK337" s="2">
        <f>_xlfn.IFERROR(INDEX('Subdecision matrices'!$K$22:$O$24,MATCH(Prioritization!N177,'Subdecision matrices'!$J$22:$J$24,0),MATCH($AK$6,'Subdecision matrices'!$K$21:$O$21,0)),0)</f>
        <v>0</v>
      </c>
      <c r="AL337" s="2">
        <f>_xlfn.IFERROR(INDEX('Subdecision matrices'!$K$22:$O$24,MATCH(Prioritization!N177,'Subdecision matrices'!$J$22:$J$24,0),MATCH($AL$6,'Subdecision matrices'!$K$21:$O$21,0)),0)</f>
        <v>0</v>
      </c>
      <c r="AM337" s="2">
        <f>_xlfn.IFERROR(INDEX('Subdecision matrices'!$K$22:$O$24,MATCH(Prioritization!N177,'Subdecision matrices'!$J$22:$J$24,0),MATCH($AM$6,'Subdecision matrices'!$K$21:$O$21,0)),0)</f>
        <v>0</v>
      </c>
      <c r="AN337" s="2">
        <f>_xlfn.IFERROR(INDEX('Subdecision matrices'!$K$22:$O$24,MATCH(Prioritization!N177,'Subdecision matrices'!$J$22:$J$24,0),MATCH($AN$6,'Subdecision matrices'!$K$21:$O$21,0)),0)</f>
        <v>0</v>
      </c>
      <c r="AO337" s="2">
        <f>_xlfn.IFERROR(INDEX('Subdecision matrices'!$K$22:$O$24,MATCH(Prioritization!N177,'Subdecision matrices'!$J$22:$J$24,0),MATCH($AO$6,'Subdecision matrices'!$K$21:$O$21,0)),0)</f>
        <v>0</v>
      </c>
      <c r="AP337" s="2">
        <f>_xlfn.IFERROR(INDEX('Subdecision matrices'!$K$27:$O$30,MATCH(Prioritization!O177,'Subdecision matrices'!$J$27:$J$30,0),MATCH('CalcEng 2'!$AP$6,'Subdecision matrices'!$K$27:$O$27,0)),0)</f>
        <v>0</v>
      </c>
      <c r="AQ337" s="2">
        <f>_xlfn.IFERROR(INDEX('Subdecision matrices'!$K$27:$O$30,MATCH(Prioritization!O177,'Subdecision matrices'!$J$27:$J$30,0),MATCH('CalcEng 2'!$AQ$6,'Subdecision matrices'!$K$27:$O$27,0)),0)</f>
        <v>0</v>
      </c>
      <c r="AR337" s="2">
        <f>_xlfn.IFERROR(INDEX('Subdecision matrices'!$K$27:$O$30,MATCH(Prioritization!O177,'Subdecision matrices'!$J$27:$J$30,0),MATCH('CalcEng 2'!$AR$6,'Subdecision matrices'!$K$27:$O$27,0)),0)</f>
        <v>0</v>
      </c>
      <c r="AS337" s="2">
        <f>_xlfn.IFERROR(INDEX('Subdecision matrices'!$K$27:$O$30,MATCH(Prioritization!O177,'Subdecision matrices'!$J$27:$J$30,0),MATCH('CalcEng 2'!$AS$6,'Subdecision matrices'!$K$27:$O$27,0)),0)</f>
        <v>0</v>
      </c>
      <c r="AT337" s="2">
        <f>_xlfn.IFERROR(INDEX('Subdecision matrices'!$K$27:$O$30,MATCH(Prioritization!O177,'Subdecision matrices'!$J$27:$J$30,0),MATCH('CalcEng 2'!$AT$6,'Subdecision matrices'!$K$27:$O$27,0)),0)</f>
        <v>0</v>
      </c>
      <c r="AU337" s="2">
        <f>_xlfn.IFERROR(INDEX('Subdecision matrices'!$K$34:$O$36,MATCH(Prioritization!P177,'Subdecision matrices'!$J$34:$J$36,0),MATCH('CalcEng 2'!$AU$6,'Subdecision matrices'!$K$33:$O$33,0)),0)</f>
        <v>0</v>
      </c>
      <c r="AV337" s="2">
        <f>_xlfn.IFERROR(INDEX('Subdecision matrices'!$K$34:$O$36,MATCH(Prioritization!P177,'Subdecision matrices'!$J$34:$J$36,0),MATCH('CalcEng 2'!$AV$6,'Subdecision matrices'!$K$33:$O$33,0)),0)</f>
        <v>0</v>
      </c>
      <c r="AW337" s="2">
        <f>_xlfn.IFERROR(INDEX('Subdecision matrices'!$K$34:$O$36,MATCH(Prioritization!P177,'Subdecision matrices'!$J$34:$J$36,0),MATCH('CalcEng 2'!$AW$6,'Subdecision matrices'!$K$33:$O$33,0)),0)</f>
        <v>0</v>
      </c>
      <c r="AX337" s="2">
        <f>_xlfn.IFERROR(INDEX('Subdecision matrices'!$K$34:$O$36,MATCH(Prioritization!P177,'Subdecision matrices'!$J$34:$J$36,0),MATCH('CalcEng 2'!$AX$6,'Subdecision matrices'!$K$33:$O$33,0)),0)</f>
        <v>0</v>
      </c>
      <c r="AY337" s="2">
        <f>_xlfn.IFERROR(INDEX('Subdecision matrices'!$K$34:$O$36,MATCH(Prioritization!P177,'Subdecision matrices'!$J$34:$J$36,0),MATCH('CalcEng 2'!$AY$6,'Subdecision matrices'!$K$33:$O$33,0)),0)</f>
        <v>0</v>
      </c>
      <c r="AZ337" s="2"/>
      <c r="BA337" s="2"/>
      <c r="BB337" s="110">
        <f>((B337*B338)+(G337*G338)+(L337*L338)+(Q337*Q338)+(V337*V338)+(AA337*AA338)+(AF338*AF337)+(AK337*AK338)+(AP337*AP338)+(AU337*AU338))*10</f>
        <v>0</v>
      </c>
      <c r="BC337" s="110">
        <f aca="true" t="shared" si="852" ref="BC337">((C337*C338)+(H337*H338)+(M337*M338)+(R337*R338)+(W337*W338)+(AB337*AB338)+(AG338*AG337)+(AL337*AL338)+(AQ337*AQ338)+(AV337*AV338))*10</f>
        <v>0</v>
      </c>
      <c r="BD337" s="110">
        <f aca="true" t="shared" si="853" ref="BD337">((D337*D338)+(I337*I338)+(N337*N338)+(S337*S338)+(X337*X338)+(AC337*AC338)+(AH338*AH337)+(AM337*AM338)+(AR337*AR338)+(AW337*AW338))*10</f>
        <v>0</v>
      </c>
      <c r="BE337" s="110">
        <f aca="true" t="shared" si="854" ref="BE337">((E337*E338)+(J337*J338)+(O337*O338)+(T337*T338)+(Y337*Y338)+(AD337*AD338)+(AI338*AI337)+(AN337*AN338)+(AS337*AS338)+(AX337*AX338))*10</f>
        <v>0</v>
      </c>
      <c r="BF337" s="110">
        <f aca="true" t="shared" si="855" ref="BF337">((F337*F338)+(K337*K338)+(P337*P338)+(U337*U338)+(Z337*Z338)+(AE337*AE338)+(AJ338*AJ337)+(AO337*AO338)+(AT337*AT338)+(AY337*AY338))*10</f>
        <v>0</v>
      </c>
    </row>
    <row r="338" spans="1:58" ht="15.75" thickBot="1">
      <c r="A338" s="94"/>
      <c r="B338" s="5">
        <f>'Subdecision matrices'!$S$12</f>
        <v>0.1</v>
      </c>
      <c r="C338" s="5">
        <f>'Subdecision matrices'!$S$13</f>
        <v>0.1</v>
      </c>
      <c r="D338" s="5">
        <f>'Subdecision matrices'!$S$14</f>
        <v>0.1</v>
      </c>
      <c r="E338" s="5">
        <f>'Subdecision matrices'!$S$15</f>
        <v>0.1</v>
      </c>
      <c r="F338" s="5">
        <f>'Subdecision matrices'!$S$16</f>
        <v>0.1</v>
      </c>
      <c r="G338" s="5">
        <f>'Subdecision matrices'!$T$12</f>
        <v>0.1</v>
      </c>
      <c r="H338" s="5">
        <f>'Subdecision matrices'!$T$13</f>
        <v>0.1</v>
      </c>
      <c r="I338" s="5">
        <f>'Subdecision matrices'!$T$14</f>
        <v>0.1</v>
      </c>
      <c r="J338" s="5">
        <f>'Subdecision matrices'!$T$15</f>
        <v>0.1</v>
      </c>
      <c r="K338" s="5">
        <f>'Subdecision matrices'!$T$16</f>
        <v>0.1</v>
      </c>
      <c r="L338" s="5">
        <f>'Subdecision matrices'!$U$12</f>
        <v>0.05</v>
      </c>
      <c r="M338" s="5">
        <f>'Subdecision matrices'!$U$13</f>
        <v>0.05</v>
      </c>
      <c r="N338" s="5">
        <f>'Subdecision matrices'!$U$14</f>
        <v>0.05</v>
      </c>
      <c r="O338" s="5">
        <f>'Subdecision matrices'!$U$15</f>
        <v>0.05</v>
      </c>
      <c r="P338" s="5">
        <f>'Subdecision matrices'!$U$16</f>
        <v>0.05</v>
      </c>
      <c r="Q338" s="5">
        <f>'Subdecision matrices'!$V$12</f>
        <v>0.1</v>
      </c>
      <c r="R338" s="5">
        <f>'Subdecision matrices'!$V$13</f>
        <v>0.1</v>
      </c>
      <c r="S338" s="5">
        <f>'Subdecision matrices'!$V$14</f>
        <v>0.1</v>
      </c>
      <c r="T338" s="5">
        <f>'Subdecision matrices'!$V$15</f>
        <v>0.1</v>
      </c>
      <c r="U338" s="5">
        <f>'Subdecision matrices'!$V$16</f>
        <v>0.1</v>
      </c>
      <c r="V338" s="5">
        <f>'Subdecision matrices'!$W$12</f>
        <v>0.1</v>
      </c>
      <c r="W338" s="5">
        <f>'Subdecision matrices'!$W$13</f>
        <v>0.1</v>
      </c>
      <c r="X338" s="5">
        <f>'Subdecision matrices'!$W$14</f>
        <v>0.1</v>
      </c>
      <c r="Y338" s="5">
        <f>'Subdecision matrices'!$W$15</f>
        <v>0.1</v>
      </c>
      <c r="Z338" s="5">
        <f>'Subdecision matrices'!$W$16</f>
        <v>0.1</v>
      </c>
      <c r="AA338" s="5">
        <f>'Subdecision matrices'!$X$12</f>
        <v>0.05</v>
      </c>
      <c r="AB338" s="5">
        <f>'Subdecision matrices'!$X$13</f>
        <v>0.1</v>
      </c>
      <c r="AC338" s="5">
        <f>'Subdecision matrices'!$X$14</f>
        <v>0.1</v>
      </c>
      <c r="AD338" s="5">
        <f>'Subdecision matrices'!$X$15</f>
        <v>0.1</v>
      </c>
      <c r="AE338" s="5">
        <f>'Subdecision matrices'!$X$16</f>
        <v>0.1</v>
      </c>
      <c r="AF338" s="5">
        <f>'Subdecision matrices'!$Y$12</f>
        <v>0.1</v>
      </c>
      <c r="AG338" s="5">
        <f>'Subdecision matrices'!$Y$13</f>
        <v>0.1</v>
      </c>
      <c r="AH338" s="5">
        <f>'Subdecision matrices'!$Y$14</f>
        <v>0.1</v>
      </c>
      <c r="AI338" s="5">
        <f>'Subdecision matrices'!$Y$15</f>
        <v>0.05</v>
      </c>
      <c r="AJ338" s="5">
        <f>'Subdecision matrices'!$Y$16</f>
        <v>0.05</v>
      </c>
      <c r="AK338" s="5">
        <f>'Subdecision matrices'!$Z$12</f>
        <v>0.15</v>
      </c>
      <c r="AL338" s="5">
        <f>'Subdecision matrices'!$Z$13</f>
        <v>0.15</v>
      </c>
      <c r="AM338" s="5">
        <f>'Subdecision matrices'!$Z$14</f>
        <v>0.15</v>
      </c>
      <c r="AN338" s="5">
        <f>'Subdecision matrices'!$Z$15</f>
        <v>0.15</v>
      </c>
      <c r="AO338" s="5">
        <f>'Subdecision matrices'!$Z$16</f>
        <v>0.15</v>
      </c>
      <c r="AP338" s="5">
        <f>'Subdecision matrices'!$AA$12</f>
        <v>0.1</v>
      </c>
      <c r="AQ338" s="5">
        <f>'Subdecision matrices'!$AA$13</f>
        <v>0.1</v>
      </c>
      <c r="AR338" s="5">
        <f>'Subdecision matrices'!$AA$14</f>
        <v>0.1</v>
      </c>
      <c r="AS338" s="5">
        <f>'Subdecision matrices'!$AA$15</f>
        <v>0.1</v>
      </c>
      <c r="AT338" s="5">
        <f>'Subdecision matrices'!$AA$16</f>
        <v>0.15</v>
      </c>
      <c r="AU338" s="5">
        <f>'Subdecision matrices'!$AB$12</f>
        <v>0.15</v>
      </c>
      <c r="AV338" s="5">
        <f>'Subdecision matrices'!$AB$13</f>
        <v>0.1</v>
      </c>
      <c r="AW338" s="5">
        <f>'Subdecision matrices'!$AB$14</f>
        <v>0.1</v>
      </c>
      <c r="AX338" s="5">
        <f>'Subdecision matrices'!$AB$15</f>
        <v>0.15</v>
      </c>
      <c r="AY338" s="5">
        <f>'Subdecision matrices'!$AB$16</f>
        <v>0.1</v>
      </c>
      <c r="AZ338" s="3">
        <f aca="true" t="shared" si="856" ref="AZ338">SUM(L338:AY338)</f>
        <v>4</v>
      </c>
      <c r="BA338" s="3"/>
      <c r="BB338" s="114"/>
      <c r="BC338" s="114"/>
      <c r="BD338" s="114"/>
      <c r="BE338" s="114"/>
      <c r="BF338" s="114"/>
    </row>
    <row r="339" spans="1:58" ht="15">
      <c r="A339" s="94">
        <v>167</v>
      </c>
      <c r="B339" s="30">
        <f>_xlfn.IFERROR(VLOOKUP(Prioritization!G178,'Subdecision matrices'!$B$7:$C$8,2,TRUE),0)</f>
        <v>0</v>
      </c>
      <c r="C339" s="30">
        <f>_xlfn.IFERROR(VLOOKUP(Prioritization!G178,'Subdecision matrices'!$B$7:$D$8,3,TRUE),0)</f>
        <v>0</v>
      </c>
      <c r="D339" s="30">
        <f>_xlfn.IFERROR(VLOOKUP(Prioritization!G178,'Subdecision matrices'!$B$7:$E$8,4,TRUE),0)</f>
        <v>0</v>
      </c>
      <c r="E339" s="30">
        <f>_xlfn.IFERROR(VLOOKUP(Prioritization!G178,'Subdecision matrices'!$B$7:$F$8,5,TRUE),0)</f>
        <v>0</v>
      </c>
      <c r="F339" s="30">
        <f>_xlfn.IFERROR(VLOOKUP(Prioritization!G178,'Subdecision matrices'!$B$7:$G$8,6,TRUE),0)</f>
        <v>0</v>
      </c>
      <c r="G339" s="30">
        <f>VLOOKUP(Prioritization!H178,'Subdecision matrices'!$B$12:$C$19,2,TRUE)</f>
        <v>0</v>
      </c>
      <c r="H339" s="30">
        <f>VLOOKUP(Prioritization!H178,'Subdecision matrices'!$B$12:$D$19,3,TRUE)</f>
        <v>0</v>
      </c>
      <c r="I339" s="30">
        <f>VLOOKUP(Prioritization!H178,'Subdecision matrices'!$B$12:$E$19,4,TRUE)</f>
        <v>0</v>
      </c>
      <c r="J339" s="30">
        <f>VLOOKUP(Prioritization!H178,'Subdecision matrices'!$B$12:$F$19,5,TRUE)</f>
        <v>0</v>
      </c>
      <c r="K339" s="30">
        <f>VLOOKUP(Prioritization!H178,'Subdecision matrices'!$B$12:$G$19,6,TRUE)</f>
        <v>0</v>
      </c>
      <c r="L339" s="2">
        <f>_xlfn.IFERROR(INDEX('Subdecision matrices'!$C$23:$G$27,MATCH(Prioritization!I178,'Subdecision matrices'!$B$23:$B$27,0),MATCH('CalcEng 2'!$L$6,'Subdecision matrices'!$C$22:$G$22,0)),0)</f>
        <v>0</v>
      </c>
      <c r="M339" s="2">
        <f>_xlfn.IFERROR(INDEX('Subdecision matrices'!$C$23:$G$27,MATCH(Prioritization!I178,'Subdecision matrices'!$B$23:$B$27,0),MATCH('CalcEng 2'!$M$6,'Subdecision matrices'!$C$30:$G$30,0)),0)</f>
        <v>0</v>
      </c>
      <c r="N339" s="2">
        <f>_xlfn.IFERROR(INDEX('Subdecision matrices'!$C$23:$G$27,MATCH(Prioritization!I178,'Subdecision matrices'!$B$23:$B$27,0),MATCH('CalcEng 2'!$N$6,'Subdecision matrices'!$C$22:$G$22,0)),0)</f>
        <v>0</v>
      </c>
      <c r="O339" s="2">
        <f>_xlfn.IFERROR(INDEX('Subdecision matrices'!$C$23:$G$27,MATCH(Prioritization!I178,'Subdecision matrices'!$B$23:$B$27,0),MATCH('CalcEng 2'!$O$6,'Subdecision matrices'!$C$22:$G$22,0)),0)</f>
        <v>0</v>
      </c>
      <c r="P339" s="2">
        <f>_xlfn.IFERROR(INDEX('Subdecision matrices'!$C$23:$G$27,MATCH(Prioritization!I178,'Subdecision matrices'!$B$23:$B$27,0),MATCH('CalcEng 2'!$P$6,'Subdecision matrices'!$C$22:$G$22,0)),0)</f>
        <v>0</v>
      </c>
      <c r="Q339" s="2">
        <f>_xlfn.IFERROR(INDEX('Subdecision matrices'!$C$31:$G$33,MATCH(Prioritization!J178,'Subdecision matrices'!$B$31:$B$33,0),MATCH('CalcEng 2'!$Q$6,'Subdecision matrices'!$C$30:$G$30,0)),0)</f>
        <v>0</v>
      </c>
      <c r="R339" s="2">
        <f>_xlfn.IFERROR(INDEX('Subdecision matrices'!$C$31:$G$33,MATCH(Prioritization!J178,'Subdecision matrices'!$B$31:$B$33,0),MATCH('CalcEng 2'!$R$6,'Subdecision matrices'!$C$30:$G$30,0)),0)</f>
        <v>0</v>
      </c>
      <c r="S339" s="2">
        <f>_xlfn.IFERROR(INDEX('Subdecision matrices'!$C$31:$G$33,MATCH(Prioritization!J178,'Subdecision matrices'!$B$31:$B$33,0),MATCH('CalcEng 2'!$S$6,'Subdecision matrices'!$C$30:$G$30,0)),0)</f>
        <v>0</v>
      </c>
      <c r="T339" s="2">
        <f>_xlfn.IFERROR(INDEX('Subdecision matrices'!$C$31:$G$33,MATCH(Prioritization!J178,'Subdecision matrices'!$B$31:$B$33,0),MATCH('CalcEng 2'!$T$6,'Subdecision matrices'!$C$30:$G$30,0)),0)</f>
        <v>0</v>
      </c>
      <c r="U339" s="2">
        <f>_xlfn.IFERROR(INDEX('Subdecision matrices'!$C$31:$G$33,MATCH(Prioritization!J178,'Subdecision matrices'!$B$31:$B$33,0),MATCH('CalcEng 2'!$U$6,'Subdecision matrices'!$C$30:$G$30,0)),0)</f>
        <v>0</v>
      </c>
      <c r="V339" s="2">
        <f>_xlfn.IFERROR(VLOOKUP(Prioritization!K178,'Subdecision matrices'!$A$37:$C$41,3,TRUE),0)</f>
        <v>0</v>
      </c>
      <c r="W339" s="2">
        <f>_xlfn.IFERROR(VLOOKUP(Prioritization!K178,'Subdecision matrices'!$A$37:$D$41,4),0)</f>
        <v>0</v>
      </c>
      <c r="X339" s="2">
        <f>_xlfn.IFERROR(VLOOKUP(Prioritization!K178,'Subdecision matrices'!$A$37:$E$41,5),0)</f>
        <v>0</v>
      </c>
      <c r="Y339" s="2">
        <f>_xlfn.IFERROR(VLOOKUP(Prioritization!K178,'Subdecision matrices'!$A$37:$F$41,6),0)</f>
        <v>0</v>
      </c>
      <c r="Z339" s="2">
        <f>_xlfn.IFERROR(VLOOKUP(Prioritization!K178,'Subdecision matrices'!$A$37:$G$41,7),0)</f>
        <v>0</v>
      </c>
      <c r="AA339" s="2">
        <f>_xlfn.IFERROR(INDEX('Subdecision matrices'!$K$8:$O$11,MATCH(Prioritization!L178,'Subdecision matrices'!$J$8:$J$11,0),MATCH('CalcEng 2'!$AA$6,'Subdecision matrices'!$K$7:$O$7,0)),0)</f>
        <v>0</v>
      </c>
      <c r="AB339" s="2">
        <f>_xlfn.IFERROR(INDEX('Subdecision matrices'!$K$8:$O$11,MATCH(Prioritization!L178,'Subdecision matrices'!$J$8:$J$11,0),MATCH('CalcEng 2'!$AB$6,'Subdecision matrices'!$K$7:$O$7,0)),0)</f>
        <v>0</v>
      </c>
      <c r="AC339" s="2">
        <f>_xlfn.IFERROR(INDEX('Subdecision matrices'!$K$8:$O$11,MATCH(Prioritization!L178,'Subdecision matrices'!$J$8:$J$11,0),MATCH('CalcEng 2'!$AC$6,'Subdecision matrices'!$K$7:$O$7,0)),0)</f>
        <v>0</v>
      </c>
      <c r="AD339" s="2">
        <f>_xlfn.IFERROR(INDEX('Subdecision matrices'!$K$8:$O$11,MATCH(Prioritization!L178,'Subdecision matrices'!$J$8:$J$11,0),MATCH('CalcEng 2'!$AD$6,'Subdecision matrices'!$K$7:$O$7,0)),0)</f>
        <v>0</v>
      </c>
      <c r="AE339" s="2">
        <f>_xlfn.IFERROR(INDEX('Subdecision matrices'!$K$8:$O$11,MATCH(Prioritization!L178,'Subdecision matrices'!$J$8:$J$11,0),MATCH('CalcEng 2'!$AE$6,'Subdecision matrices'!$K$7:$O$7,0)),0)</f>
        <v>0</v>
      </c>
      <c r="AF339" s="2">
        <f>_xlfn.IFERROR(VLOOKUP(Prioritization!M178,'Subdecision matrices'!$I$15:$K$17,3,TRUE),0)</f>
        <v>0</v>
      </c>
      <c r="AG339" s="2">
        <f>_xlfn.IFERROR(VLOOKUP(Prioritization!M178,'Subdecision matrices'!$I$15:$L$17,4,TRUE),0)</f>
        <v>0</v>
      </c>
      <c r="AH339" s="2">
        <f>_xlfn.IFERROR(VLOOKUP(Prioritization!M178,'Subdecision matrices'!$I$15:$M$17,5,TRUE),0)</f>
        <v>0</v>
      </c>
      <c r="AI339" s="2">
        <f>_xlfn.IFERROR(VLOOKUP(Prioritization!M178,'Subdecision matrices'!$I$15:$N$17,6,TRUE),0)</f>
        <v>0</v>
      </c>
      <c r="AJ339" s="2">
        <f>_xlfn.IFERROR(VLOOKUP(Prioritization!M178,'Subdecision matrices'!$I$15:$O$17,7,TRUE),0)</f>
        <v>0</v>
      </c>
      <c r="AK339" s="2">
        <f>_xlfn.IFERROR(INDEX('Subdecision matrices'!$K$22:$O$24,MATCH(Prioritization!N178,'Subdecision matrices'!$J$22:$J$24,0),MATCH($AK$6,'Subdecision matrices'!$K$21:$O$21,0)),0)</f>
        <v>0</v>
      </c>
      <c r="AL339" s="2">
        <f>_xlfn.IFERROR(INDEX('Subdecision matrices'!$K$22:$O$24,MATCH(Prioritization!N178,'Subdecision matrices'!$J$22:$J$24,0),MATCH($AL$6,'Subdecision matrices'!$K$21:$O$21,0)),0)</f>
        <v>0</v>
      </c>
      <c r="AM339" s="2">
        <f>_xlfn.IFERROR(INDEX('Subdecision matrices'!$K$22:$O$24,MATCH(Prioritization!N178,'Subdecision matrices'!$J$22:$J$24,0),MATCH($AM$6,'Subdecision matrices'!$K$21:$O$21,0)),0)</f>
        <v>0</v>
      </c>
      <c r="AN339" s="2">
        <f>_xlfn.IFERROR(INDEX('Subdecision matrices'!$K$22:$O$24,MATCH(Prioritization!N178,'Subdecision matrices'!$J$22:$J$24,0),MATCH($AN$6,'Subdecision matrices'!$K$21:$O$21,0)),0)</f>
        <v>0</v>
      </c>
      <c r="AO339" s="2">
        <f>_xlfn.IFERROR(INDEX('Subdecision matrices'!$K$22:$O$24,MATCH(Prioritization!N178,'Subdecision matrices'!$J$22:$J$24,0),MATCH($AO$6,'Subdecision matrices'!$K$21:$O$21,0)),0)</f>
        <v>0</v>
      </c>
      <c r="AP339" s="2">
        <f>_xlfn.IFERROR(INDEX('Subdecision matrices'!$K$27:$O$30,MATCH(Prioritization!O178,'Subdecision matrices'!$J$27:$J$30,0),MATCH('CalcEng 2'!$AP$6,'Subdecision matrices'!$K$27:$O$27,0)),0)</f>
        <v>0</v>
      </c>
      <c r="AQ339" s="2">
        <f>_xlfn.IFERROR(INDEX('Subdecision matrices'!$K$27:$O$30,MATCH(Prioritization!O178,'Subdecision matrices'!$J$27:$J$30,0),MATCH('CalcEng 2'!$AQ$6,'Subdecision matrices'!$K$27:$O$27,0)),0)</f>
        <v>0</v>
      </c>
      <c r="AR339" s="2">
        <f>_xlfn.IFERROR(INDEX('Subdecision matrices'!$K$27:$O$30,MATCH(Prioritization!O178,'Subdecision matrices'!$J$27:$J$30,0),MATCH('CalcEng 2'!$AR$6,'Subdecision matrices'!$K$27:$O$27,0)),0)</f>
        <v>0</v>
      </c>
      <c r="AS339" s="2">
        <f>_xlfn.IFERROR(INDEX('Subdecision matrices'!$K$27:$O$30,MATCH(Prioritization!O178,'Subdecision matrices'!$J$27:$J$30,0),MATCH('CalcEng 2'!$AS$6,'Subdecision matrices'!$K$27:$O$27,0)),0)</f>
        <v>0</v>
      </c>
      <c r="AT339" s="2">
        <f>_xlfn.IFERROR(INDEX('Subdecision matrices'!$K$27:$O$30,MATCH(Prioritization!O178,'Subdecision matrices'!$J$27:$J$30,0),MATCH('CalcEng 2'!$AT$6,'Subdecision matrices'!$K$27:$O$27,0)),0)</f>
        <v>0</v>
      </c>
      <c r="AU339" s="2">
        <f>_xlfn.IFERROR(INDEX('Subdecision matrices'!$K$34:$O$36,MATCH(Prioritization!P178,'Subdecision matrices'!$J$34:$J$36,0),MATCH('CalcEng 2'!$AU$6,'Subdecision matrices'!$K$33:$O$33,0)),0)</f>
        <v>0</v>
      </c>
      <c r="AV339" s="2">
        <f>_xlfn.IFERROR(INDEX('Subdecision matrices'!$K$34:$O$36,MATCH(Prioritization!P178,'Subdecision matrices'!$J$34:$J$36,0),MATCH('CalcEng 2'!$AV$6,'Subdecision matrices'!$K$33:$O$33,0)),0)</f>
        <v>0</v>
      </c>
      <c r="AW339" s="2">
        <f>_xlfn.IFERROR(INDEX('Subdecision matrices'!$K$34:$O$36,MATCH(Prioritization!P178,'Subdecision matrices'!$J$34:$J$36,0),MATCH('CalcEng 2'!$AW$6,'Subdecision matrices'!$K$33:$O$33,0)),0)</f>
        <v>0</v>
      </c>
      <c r="AX339" s="2">
        <f>_xlfn.IFERROR(INDEX('Subdecision matrices'!$K$34:$O$36,MATCH(Prioritization!P178,'Subdecision matrices'!$J$34:$J$36,0),MATCH('CalcEng 2'!$AX$6,'Subdecision matrices'!$K$33:$O$33,0)),0)</f>
        <v>0</v>
      </c>
      <c r="AY339" s="2">
        <f>_xlfn.IFERROR(INDEX('Subdecision matrices'!$K$34:$O$36,MATCH(Prioritization!P178,'Subdecision matrices'!$J$34:$J$36,0),MATCH('CalcEng 2'!$AY$6,'Subdecision matrices'!$K$33:$O$33,0)),0)</f>
        <v>0</v>
      </c>
      <c r="AZ339" s="2"/>
      <c r="BA339" s="2"/>
      <c r="BB339" s="110">
        <f>((B339*B340)+(G339*G340)+(L339*L340)+(Q339*Q340)+(V339*V340)+(AA339*AA340)+(AF340*AF339)+(AK339*AK340)+(AP339*AP340)+(AU339*AU340))*10</f>
        <v>0</v>
      </c>
      <c r="BC339" s="110">
        <f aca="true" t="shared" si="857" ref="BC339">((C339*C340)+(H339*H340)+(M339*M340)+(R339*R340)+(W339*W340)+(AB339*AB340)+(AG340*AG339)+(AL339*AL340)+(AQ339*AQ340)+(AV339*AV340))*10</f>
        <v>0</v>
      </c>
      <c r="BD339" s="110">
        <f aca="true" t="shared" si="858" ref="BD339">((D339*D340)+(I339*I340)+(N339*N340)+(S339*S340)+(X339*X340)+(AC339*AC340)+(AH340*AH339)+(AM339*AM340)+(AR339*AR340)+(AW339*AW340))*10</f>
        <v>0</v>
      </c>
      <c r="BE339" s="110">
        <f aca="true" t="shared" si="859" ref="BE339">((E339*E340)+(J339*J340)+(O339*O340)+(T339*T340)+(Y339*Y340)+(AD339*AD340)+(AI340*AI339)+(AN339*AN340)+(AS339*AS340)+(AX339*AX340))*10</f>
        <v>0</v>
      </c>
      <c r="BF339" s="110">
        <f aca="true" t="shared" si="860" ref="BF339">((F339*F340)+(K339*K340)+(P339*P340)+(U339*U340)+(Z339*Z340)+(AE339*AE340)+(AJ340*AJ339)+(AO339*AO340)+(AT339*AT340)+(AY339*AY340))*10</f>
        <v>0</v>
      </c>
    </row>
    <row r="340" spans="1:58" ht="15.75" thickBot="1">
      <c r="A340" s="94"/>
      <c r="B340" s="5">
        <f>'Subdecision matrices'!$S$12</f>
        <v>0.1</v>
      </c>
      <c r="C340" s="5">
        <f>'Subdecision matrices'!$S$13</f>
        <v>0.1</v>
      </c>
      <c r="D340" s="5">
        <f>'Subdecision matrices'!$S$14</f>
        <v>0.1</v>
      </c>
      <c r="E340" s="5">
        <f>'Subdecision matrices'!$S$15</f>
        <v>0.1</v>
      </c>
      <c r="F340" s="5">
        <f>'Subdecision matrices'!$S$16</f>
        <v>0.1</v>
      </c>
      <c r="G340" s="5">
        <f>'Subdecision matrices'!$T$12</f>
        <v>0.1</v>
      </c>
      <c r="H340" s="5">
        <f>'Subdecision matrices'!$T$13</f>
        <v>0.1</v>
      </c>
      <c r="I340" s="5">
        <f>'Subdecision matrices'!$T$14</f>
        <v>0.1</v>
      </c>
      <c r="J340" s="5">
        <f>'Subdecision matrices'!$T$15</f>
        <v>0.1</v>
      </c>
      <c r="K340" s="5">
        <f>'Subdecision matrices'!$T$16</f>
        <v>0.1</v>
      </c>
      <c r="L340" s="5">
        <f>'Subdecision matrices'!$U$12</f>
        <v>0.05</v>
      </c>
      <c r="M340" s="5">
        <f>'Subdecision matrices'!$U$13</f>
        <v>0.05</v>
      </c>
      <c r="N340" s="5">
        <f>'Subdecision matrices'!$U$14</f>
        <v>0.05</v>
      </c>
      <c r="O340" s="5">
        <f>'Subdecision matrices'!$U$15</f>
        <v>0.05</v>
      </c>
      <c r="P340" s="5">
        <f>'Subdecision matrices'!$U$16</f>
        <v>0.05</v>
      </c>
      <c r="Q340" s="5">
        <f>'Subdecision matrices'!$V$12</f>
        <v>0.1</v>
      </c>
      <c r="R340" s="5">
        <f>'Subdecision matrices'!$V$13</f>
        <v>0.1</v>
      </c>
      <c r="S340" s="5">
        <f>'Subdecision matrices'!$V$14</f>
        <v>0.1</v>
      </c>
      <c r="T340" s="5">
        <f>'Subdecision matrices'!$V$15</f>
        <v>0.1</v>
      </c>
      <c r="U340" s="5">
        <f>'Subdecision matrices'!$V$16</f>
        <v>0.1</v>
      </c>
      <c r="V340" s="5">
        <f>'Subdecision matrices'!$W$12</f>
        <v>0.1</v>
      </c>
      <c r="W340" s="5">
        <f>'Subdecision matrices'!$W$13</f>
        <v>0.1</v>
      </c>
      <c r="X340" s="5">
        <f>'Subdecision matrices'!$W$14</f>
        <v>0.1</v>
      </c>
      <c r="Y340" s="5">
        <f>'Subdecision matrices'!$W$15</f>
        <v>0.1</v>
      </c>
      <c r="Z340" s="5">
        <f>'Subdecision matrices'!$W$16</f>
        <v>0.1</v>
      </c>
      <c r="AA340" s="5">
        <f>'Subdecision matrices'!$X$12</f>
        <v>0.05</v>
      </c>
      <c r="AB340" s="5">
        <f>'Subdecision matrices'!$X$13</f>
        <v>0.1</v>
      </c>
      <c r="AC340" s="5">
        <f>'Subdecision matrices'!$X$14</f>
        <v>0.1</v>
      </c>
      <c r="AD340" s="5">
        <f>'Subdecision matrices'!$X$15</f>
        <v>0.1</v>
      </c>
      <c r="AE340" s="5">
        <f>'Subdecision matrices'!$X$16</f>
        <v>0.1</v>
      </c>
      <c r="AF340" s="5">
        <f>'Subdecision matrices'!$Y$12</f>
        <v>0.1</v>
      </c>
      <c r="AG340" s="5">
        <f>'Subdecision matrices'!$Y$13</f>
        <v>0.1</v>
      </c>
      <c r="AH340" s="5">
        <f>'Subdecision matrices'!$Y$14</f>
        <v>0.1</v>
      </c>
      <c r="AI340" s="5">
        <f>'Subdecision matrices'!$Y$15</f>
        <v>0.05</v>
      </c>
      <c r="AJ340" s="5">
        <f>'Subdecision matrices'!$Y$16</f>
        <v>0.05</v>
      </c>
      <c r="AK340" s="5">
        <f>'Subdecision matrices'!$Z$12</f>
        <v>0.15</v>
      </c>
      <c r="AL340" s="5">
        <f>'Subdecision matrices'!$Z$13</f>
        <v>0.15</v>
      </c>
      <c r="AM340" s="5">
        <f>'Subdecision matrices'!$Z$14</f>
        <v>0.15</v>
      </c>
      <c r="AN340" s="5">
        <f>'Subdecision matrices'!$Z$15</f>
        <v>0.15</v>
      </c>
      <c r="AO340" s="5">
        <f>'Subdecision matrices'!$Z$16</f>
        <v>0.15</v>
      </c>
      <c r="AP340" s="5">
        <f>'Subdecision matrices'!$AA$12</f>
        <v>0.1</v>
      </c>
      <c r="AQ340" s="5">
        <f>'Subdecision matrices'!$AA$13</f>
        <v>0.1</v>
      </c>
      <c r="AR340" s="5">
        <f>'Subdecision matrices'!$AA$14</f>
        <v>0.1</v>
      </c>
      <c r="AS340" s="5">
        <f>'Subdecision matrices'!$AA$15</f>
        <v>0.1</v>
      </c>
      <c r="AT340" s="5">
        <f>'Subdecision matrices'!$AA$16</f>
        <v>0.15</v>
      </c>
      <c r="AU340" s="5">
        <f>'Subdecision matrices'!$AB$12</f>
        <v>0.15</v>
      </c>
      <c r="AV340" s="5">
        <f>'Subdecision matrices'!$AB$13</f>
        <v>0.1</v>
      </c>
      <c r="AW340" s="5">
        <f>'Subdecision matrices'!$AB$14</f>
        <v>0.1</v>
      </c>
      <c r="AX340" s="5">
        <f>'Subdecision matrices'!$AB$15</f>
        <v>0.15</v>
      </c>
      <c r="AY340" s="5">
        <f>'Subdecision matrices'!$AB$16</f>
        <v>0.1</v>
      </c>
      <c r="AZ340" s="3">
        <f aca="true" t="shared" si="861" ref="AZ340">SUM(L340:AY340)</f>
        <v>4</v>
      </c>
      <c r="BA340" s="3"/>
      <c r="BB340" s="114"/>
      <c r="BC340" s="114"/>
      <c r="BD340" s="114"/>
      <c r="BE340" s="114"/>
      <c r="BF340" s="114"/>
    </row>
    <row r="341" spans="1:58" ht="15">
      <c r="A341" s="94">
        <v>168</v>
      </c>
      <c r="B341" s="30">
        <f>_xlfn.IFERROR(VLOOKUP(Prioritization!G179,'Subdecision matrices'!$B$7:$C$8,2,TRUE),0)</f>
        <v>0</v>
      </c>
      <c r="C341" s="30">
        <f>_xlfn.IFERROR(VLOOKUP(Prioritization!G179,'Subdecision matrices'!$B$7:$D$8,3,TRUE),0)</f>
        <v>0</v>
      </c>
      <c r="D341" s="30">
        <f>_xlfn.IFERROR(VLOOKUP(Prioritization!G179,'Subdecision matrices'!$B$7:$E$8,4,TRUE),0)</f>
        <v>0</v>
      </c>
      <c r="E341" s="30">
        <f>_xlfn.IFERROR(VLOOKUP(Prioritization!G179,'Subdecision matrices'!$B$7:$F$8,5,TRUE),0)</f>
        <v>0</v>
      </c>
      <c r="F341" s="30">
        <f>_xlfn.IFERROR(VLOOKUP(Prioritization!G179,'Subdecision matrices'!$B$7:$G$8,6,TRUE),0)</f>
        <v>0</v>
      </c>
      <c r="G341" s="30">
        <f>VLOOKUP(Prioritization!H179,'Subdecision matrices'!$B$12:$C$19,2,TRUE)</f>
        <v>0</v>
      </c>
      <c r="H341" s="30">
        <f>VLOOKUP(Prioritization!H179,'Subdecision matrices'!$B$12:$D$19,3,TRUE)</f>
        <v>0</v>
      </c>
      <c r="I341" s="30">
        <f>VLOOKUP(Prioritization!H179,'Subdecision matrices'!$B$12:$E$19,4,TRUE)</f>
        <v>0</v>
      </c>
      <c r="J341" s="30">
        <f>VLOOKUP(Prioritization!H179,'Subdecision matrices'!$B$12:$F$19,5,TRUE)</f>
        <v>0</v>
      </c>
      <c r="K341" s="30">
        <f>VLOOKUP(Prioritization!H179,'Subdecision matrices'!$B$12:$G$19,6,TRUE)</f>
        <v>0</v>
      </c>
      <c r="L341" s="2">
        <f>_xlfn.IFERROR(INDEX('Subdecision matrices'!$C$23:$G$27,MATCH(Prioritization!I179,'Subdecision matrices'!$B$23:$B$27,0),MATCH('CalcEng 2'!$L$6,'Subdecision matrices'!$C$22:$G$22,0)),0)</f>
        <v>0</v>
      </c>
      <c r="M341" s="2">
        <f>_xlfn.IFERROR(INDEX('Subdecision matrices'!$C$23:$G$27,MATCH(Prioritization!I179,'Subdecision matrices'!$B$23:$B$27,0),MATCH('CalcEng 2'!$M$6,'Subdecision matrices'!$C$30:$G$30,0)),0)</f>
        <v>0</v>
      </c>
      <c r="N341" s="2">
        <f>_xlfn.IFERROR(INDEX('Subdecision matrices'!$C$23:$G$27,MATCH(Prioritization!I179,'Subdecision matrices'!$B$23:$B$27,0),MATCH('CalcEng 2'!$N$6,'Subdecision matrices'!$C$22:$G$22,0)),0)</f>
        <v>0</v>
      </c>
      <c r="O341" s="2">
        <f>_xlfn.IFERROR(INDEX('Subdecision matrices'!$C$23:$G$27,MATCH(Prioritization!I179,'Subdecision matrices'!$B$23:$B$27,0),MATCH('CalcEng 2'!$O$6,'Subdecision matrices'!$C$22:$G$22,0)),0)</f>
        <v>0</v>
      </c>
      <c r="P341" s="2">
        <f>_xlfn.IFERROR(INDEX('Subdecision matrices'!$C$23:$G$27,MATCH(Prioritization!I179,'Subdecision matrices'!$B$23:$B$27,0),MATCH('CalcEng 2'!$P$6,'Subdecision matrices'!$C$22:$G$22,0)),0)</f>
        <v>0</v>
      </c>
      <c r="Q341" s="2">
        <f>_xlfn.IFERROR(INDEX('Subdecision matrices'!$C$31:$G$33,MATCH(Prioritization!J179,'Subdecision matrices'!$B$31:$B$33,0),MATCH('CalcEng 2'!$Q$6,'Subdecision matrices'!$C$30:$G$30,0)),0)</f>
        <v>0</v>
      </c>
      <c r="R341" s="2">
        <f>_xlfn.IFERROR(INDEX('Subdecision matrices'!$C$31:$G$33,MATCH(Prioritization!J179,'Subdecision matrices'!$B$31:$B$33,0),MATCH('CalcEng 2'!$R$6,'Subdecision matrices'!$C$30:$G$30,0)),0)</f>
        <v>0</v>
      </c>
      <c r="S341" s="2">
        <f>_xlfn.IFERROR(INDEX('Subdecision matrices'!$C$31:$G$33,MATCH(Prioritization!J179,'Subdecision matrices'!$B$31:$B$33,0),MATCH('CalcEng 2'!$S$6,'Subdecision matrices'!$C$30:$G$30,0)),0)</f>
        <v>0</v>
      </c>
      <c r="T341" s="2">
        <f>_xlfn.IFERROR(INDEX('Subdecision matrices'!$C$31:$G$33,MATCH(Prioritization!J179,'Subdecision matrices'!$B$31:$B$33,0),MATCH('CalcEng 2'!$T$6,'Subdecision matrices'!$C$30:$G$30,0)),0)</f>
        <v>0</v>
      </c>
      <c r="U341" s="2">
        <f>_xlfn.IFERROR(INDEX('Subdecision matrices'!$C$31:$G$33,MATCH(Prioritization!J179,'Subdecision matrices'!$B$31:$B$33,0),MATCH('CalcEng 2'!$U$6,'Subdecision matrices'!$C$30:$G$30,0)),0)</f>
        <v>0</v>
      </c>
      <c r="V341" s="2">
        <f>_xlfn.IFERROR(VLOOKUP(Prioritization!K179,'Subdecision matrices'!$A$37:$C$41,3,TRUE),0)</f>
        <v>0</v>
      </c>
      <c r="W341" s="2">
        <f>_xlfn.IFERROR(VLOOKUP(Prioritization!K179,'Subdecision matrices'!$A$37:$D$41,4),0)</f>
        <v>0</v>
      </c>
      <c r="X341" s="2">
        <f>_xlfn.IFERROR(VLOOKUP(Prioritization!K179,'Subdecision matrices'!$A$37:$E$41,5),0)</f>
        <v>0</v>
      </c>
      <c r="Y341" s="2">
        <f>_xlfn.IFERROR(VLOOKUP(Prioritization!K179,'Subdecision matrices'!$A$37:$F$41,6),0)</f>
        <v>0</v>
      </c>
      <c r="Z341" s="2">
        <f>_xlfn.IFERROR(VLOOKUP(Prioritization!K179,'Subdecision matrices'!$A$37:$G$41,7),0)</f>
        <v>0</v>
      </c>
      <c r="AA341" s="2">
        <f>_xlfn.IFERROR(INDEX('Subdecision matrices'!$K$8:$O$11,MATCH(Prioritization!L179,'Subdecision matrices'!$J$8:$J$11,0),MATCH('CalcEng 2'!$AA$6,'Subdecision matrices'!$K$7:$O$7,0)),0)</f>
        <v>0</v>
      </c>
      <c r="AB341" s="2">
        <f>_xlfn.IFERROR(INDEX('Subdecision matrices'!$K$8:$O$11,MATCH(Prioritization!L179,'Subdecision matrices'!$J$8:$J$11,0),MATCH('CalcEng 2'!$AB$6,'Subdecision matrices'!$K$7:$O$7,0)),0)</f>
        <v>0</v>
      </c>
      <c r="AC341" s="2">
        <f>_xlfn.IFERROR(INDEX('Subdecision matrices'!$K$8:$O$11,MATCH(Prioritization!L179,'Subdecision matrices'!$J$8:$J$11,0),MATCH('CalcEng 2'!$AC$6,'Subdecision matrices'!$K$7:$O$7,0)),0)</f>
        <v>0</v>
      </c>
      <c r="AD341" s="2">
        <f>_xlfn.IFERROR(INDEX('Subdecision matrices'!$K$8:$O$11,MATCH(Prioritization!L179,'Subdecision matrices'!$J$8:$J$11,0),MATCH('CalcEng 2'!$AD$6,'Subdecision matrices'!$K$7:$O$7,0)),0)</f>
        <v>0</v>
      </c>
      <c r="AE341" s="2">
        <f>_xlfn.IFERROR(INDEX('Subdecision matrices'!$K$8:$O$11,MATCH(Prioritization!L179,'Subdecision matrices'!$J$8:$J$11,0),MATCH('CalcEng 2'!$AE$6,'Subdecision matrices'!$K$7:$O$7,0)),0)</f>
        <v>0</v>
      </c>
      <c r="AF341" s="2">
        <f>_xlfn.IFERROR(VLOOKUP(Prioritization!M179,'Subdecision matrices'!$I$15:$K$17,3,TRUE),0)</f>
        <v>0</v>
      </c>
      <c r="AG341" s="2">
        <f>_xlfn.IFERROR(VLOOKUP(Prioritization!M179,'Subdecision matrices'!$I$15:$L$17,4,TRUE),0)</f>
        <v>0</v>
      </c>
      <c r="AH341" s="2">
        <f>_xlfn.IFERROR(VLOOKUP(Prioritization!M179,'Subdecision matrices'!$I$15:$M$17,5,TRUE),0)</f>
        <v>0</v>
      </c>
      <c r="AI341" s="2">
        <f>_xlfn.IFERROR(VLOOKUP(Prioritization!M179,'Subdecision matrices'!$I$15:$N$17,6,TRUE),0)</f>
        <v>0</v>
      </c>
      <c r="AJ341" s="2">
        <f>_xlfn.IFERROR(VLOOKUP(Prioritization!M179,'Subdecision matrices'!$I$15:$O$17,7,TRUE),0)</f>
        <v>0</v>
      </c>
      <c r="AK341" s="2">
        <f>_xlfn.IFERROR(INDEX('Subdecision matrices'!$K$22:$O$24,MATCH(Prioritization!N179,'Subdecision matrices'!$J$22:$J$24,0),MATCH($AK$6,'Subdecision matrices'!$K$21:$O$21,0)),0)</f>
        <v>0</v>
      </c>
      <c r="AL341" s="2">
        <f>_xlfn.IFERROR(INDEX('Subdecision matrices'!$K$22:$O$24,MATCH(Prioritization!N179,'Subdecision matrices'!$J$22:$J$24,0),MATCH($AL$6,'Subdecision matrices'!$K$21:$O$21,0)),0)</f>
        <v>0</v>
      </c>
      <c r="AM341" s="2">
        <f>_xlfn.IFERROR(INDEX('Subdecision matrices'!$K$22:$O$24,MATCH(Prioritization!N179,'Subdecision matrices'!$J$22:$J$24,0),MATCH($AM$6,'Subdecision matrices'!$K$21:$O$21,0)),0)</f>
        <v>0</v>
      </c>
      <c r="AN341" s="2">
        <f>_xlfn.IFERROR(INDEX('Subdecision matrices'!$K$22:$O$24,MATCH(Prioritization!N179,'Subdecision matrices'!$J$22:$J$24,0),MATCH($AN$6,'Subdecision matrices'!$K$21:$O$21,0)),0)</f>
        <v>0</v>
      </c>
      <c r="AO341" s="2">
        <f>_xlfn.IFERROR(INDEX('Subdecision matrices'!$K$22:$O$24,MATCH(Prioritization!N179,'Subdecision matrices'!$J$22:$J$24,0),MATCH($AO$6,'Subdecision matrices'!$K$21:$O$21,0)),0)</f>
        <v>0</v>
      </c>
      <c r="AP341" s="2">
        <f>_xlfn.IFERROR(INDEX('Subdecision matrices'!$K$27:$O$30,MATCH(Prioritization!O179,'Subdecision matrices'!$J$27:$J$30,0),MATCH('CalcEng 2'!$AP$6,'Subdecision matrices'!$K$27:$O$27,0)),0)</f>
        <v>0</v>
      </c>
      <c r="AQ341" s="2">
        <f>_xlfn.IFERROR(INDEX('Subdecision matrices'!$K$27:$O$30,MATCH(Prioritization!O179,'Subdecision matrices'!$J$27:$J$30,0),MATCH('CalcEng 2'!$AQ$6,'Subdecision matrices'!$K$27:$O$27,0)),0)</f>
        <v>0</v>
      </c>
      <c r="AR341" s="2">
        <f>_xlfn.IFERROR(INDEX('Subdecision matrices'!$K$27:$O$30,MATCH(Prioritization!O179,'Subdecision matrices'!$J$27:$J$30,0),MATCH('CalcEng 2'!$AR$6,'Subdecision matrices'!$K$27:$O$27,0)),0)</f>
        <v>0</v>
      </c>
      <c r="AS341" s="2">
        <f>_xlfn.IFERROR(INDEX('Subdecision matrices'!$K$27:$O$30,MATCH(Prioritization!O179,'Subdecision matrices'!$J$27:$J$30,0),MATCH('CalcEng 2'!$AS$6,'Subdecision matrices'!$K$27:$O$27,0)),0)</f>
        <v>0</v>
      </c>
      <c r="AT341" s="2">
        <f>_xlfn.IFERROR(INDEX('Subdecision matrices'!$K$27:$O$30,MATCH(Prioritization!O179,'Subdecision matrices'!$J$27:$J$30,0),MATCH('CalcEng 2'!$AT$6,'Subdecision matrices'!$K$27:$O$27,0)),0)</f>
        <v>0</v>
      </c>
      <c r="AU341" s="2">
        <f>_xlfn.IFERROR(INDEX('Subdecision matrices'!$K$34:$O$36,MATCH(Prioritization!P179,'Subdecision matrices'!$J$34:$J$36,0),MATCH('CalcEng 2'!$AU$6,'Subdecision matrices'!$K$33:$O$33,0)),0)</f>
        <v>0</v>
      </c>
      <c r="AV341" s="2">
        <f>_xlfn.IFERROR(INDEX('Subdecision matrices'!$K$34:$O$36,MATCH(Prioritization!P179,'Subdecision matrices'!$J$34:$J$36,0),MATCH('CalcEng 2'!$AV$6,'Subdecision matrices'!$K$33:$O$33,0)),0)</f>
        <v>0</v>
      </c>
      <c r="AW341" s="2">
        <f>_xlfn.IFERROR(INDEX('Subdecision matrices'!$K$34:$O$36,MATCH(Prioritization!P179,'Subdecision matrices'!$J$34:$J$36,0),MATCH('CalcEng 2'!$AW$6,'Subdecision matrices'!$K$33:$O$33,0)),0)</f>
        <v>0</v>
      </c>
      <c r="AX341" s="2">
        <f>_xlfn.IFERROR(INDEX('Subdecision matrices'!$K$34:$O$36,MATCH(Prioritization!P179,'Subdecision matrices'!$J$34:$J$36,0),MATCH('CalcEng 2'!$AX$6,'Subdecision matrices'!$K$33:$O$33,0)),0)</f>
        <v>0</v>
      </c>
      <c r="AY341" s="2">
        <f>_xlfn.IFERROR(INDEX('Subdecision matrices'!$K$34:$O$36,MATCH(Prioritization!P179,'Subdecision matrices'!$J$34:$J$36,0),MATCH('CalcEng 2'!$AY$6,'Subdecision matrices'!$K$33:$O$33,0)),0)</f>
        <v>0</v>
      </c>
      <c r="AZ341" s="2"/>
      <c r="BA341" s="2"/>
      <c r="BB341" s="110">
        <f>((B341*B342)+(G341*G342)+(L341*L342)+(Q341*Q342)+(V341*V342)+(AA341*AA342)+(AF342*AF341)+(AK341*AK342)+(AP341*AP342)+(AU341*AU342))*10</f>
        <v>0</v>
      </c>
      <c r="BC341" s="110">
        <f aca="true" t="shared" si="862" ref="BC341">((C341*C342)+(H341*H342)+(M341*M342)+(R341*R342)+(W341*W342)+(AB341*AB342)+(AG342*AG341)+(AL341*AL342)+(AQ341*AQ342)+(AV341*AV342))*10</f>
        <v>0</v>
      </c>
      <c r="BD341" s="110">
        <f aca="true" t="shared" si="863" ref="BD341">((D341*D342)+(I341*I342)+(N341*N342)+(S341*S342)+(X341*X342)+(AC341*AC342)+(AH342*AH341)+(AM341*AM342)+(AR341*AR342)+(AW341*AW342))*10</f>
        <v>0</v>
      </c>
      <c r="BE341" s="110">
        <f aca="true" t="shared" si="864" ref="BE341">((E341*E342)+(J341*J342)+(O341*O342)+(T341*T342)+(Y341*Y342)+(AD341*AD342)+(AI342*AI341)+(AN341*AN342)+(AS341*AS342)+(AX341*AX342))*10</f>
        <v>0</v>
      </c>
      <c r="BF341" s="110">
        <f aca="true" t="shared" si="865" ref="BF341">((F341*F342)+(K341*K342)+(P341*P342)+(U341*U342)+(Z341*Z342)+(AE341*AE342)+(AJ342*AJ341)+(AO341*AO342)+(AT341*AT342)+(AY341*AY342))*10</f>
        <v>0</v>
      </c>
    </row>
    <row r="342" spans="1:58" ht="15.75" thickBot="1">
      <c r="A342" s="94"/>
      <c r="B342" s="5">
        <f>'Subdecision matrices'!$S$12</f>
        <v>0.1</v>
      </c>
      <c r="C342" s="5">
        <f>'Subdecision matrices'!$S$13</f>
        <v>0.1</v>
      </c>
      <c r="D342" s="5">
        <f>'Subdecision matrices'!$S$14</f>
        <v>0.1</v>
      </c>
      <c r="E342" s="5">
        <f>'Subdecision matrices'!$S$15</f>
        <v>0.1</v>
      </c>
      <c r="F342" s="5">
        <f>'Subdecision matrices'!$S$16</f>
        <v>0.1</v>
      </c>
      <c r="G342" s="5">
        <f>'Subdecision matrices'!$T$12</f>
        <v>0.1</v>
      </c>
      <c r="H342" s="5">
        <f>'Subdecision matrices'!$T$13</f>
        <v>0.1</v>
      </c>
      <c r="I342" s="5">
        <f>'Subdecision matrices'!$T$14</f>
        <v>0.1</v>
      </c>
      <c r="J342" s="5">
        <f>'Subdecision matrices'!$T$15</f>
        <v>0.1</v>
      </c>
      <c r="K342" s="5">
        <f>'Subdecision matrices'!$T$16</f>
        <v>0.1</v>
      </c>
      <c r="L342" s="5">
        <f>'Subdecision matrices'!$U$12</f>
        <v>0.05</v>
      </c>
      <c r="M342" s="5">
        <f>'Subdecision matrices'!$U$13</f>
        <v>0.05</v>
      </c>
      <c r="N342" s="5">
        <f>'Subdecision matrices'!$U$14</f>
        <v>0.05</v>
      </c>
      <c r="O342" s="5">
        <f>'Subdecision matrices'!$U$15</f>
        <v>0.05</v>
      </c>
      <c r="P342" s="5">
        <f>'Subdecision matrices'!$U$16</f>
        <v>0.05</v>
      </c>
      <c r="Q342" s="5">
        <f>'Subdecision matrices'!$V$12</f>
        <v>0.1</v>
      </c>
      <c r="R342" s="5">
        <f>'Subdecision matrices'!$V$13</f>
        <v>0.1</v>
      </c>
      <c r="S342" s="5">
        <f>'Subdecision matrices'!$V$14</f>
        <v>0.1</v>
      </c>
      <c r="T342" s="5">
        <f>'Subdecision matrices'!$V$15</f>
        <v>0.1</v>
      </c>
      <c r="U342" s="5">
        <f>'Subdecision matrices'!$V$16</f>
        <v>0.1</v>
      </c>
      <c r="V342" s="5">
        <f>'Subdecision matrices'!$W$12</f>
        <v>0.1</v>
      </c>
      <c r="W342" s="5">
        <f>'Subdecision matrices'!$W$13</f>
        <v>0.1</v>
      </c>
      <c r="X342" s="5">
        <f>'Subdecision matrices'!$W$14</f>
        <v>0.1</v>
      </c>
      <c r="Y342" s="5">
        <f>'Subdecision matrices'!$W$15</f>
        <v>0.1</v>
      </c>
      <c r="Z342" s="5">
        <f>'Subdecision matrices'!$W$16</f>
        <v>0.1</v>
      </c>
      <c r="AA342" s="5">
        <f>'Subdecision matrices'!$X$12</f>
        <v>0.05</v>
      </c>
      <c r="AB342" s="5">
        <f>'Subdecision matrices'!$X$13</f>
        <v>0.1</v>
      </c>
      <c r="AC342" s="5">
        <f>'Subdecision matrices'!$X$14</f>
        <v>0.1</v>
      </c>
      <c r="AD342" s="5">
        <f>'Subdecision matrices'!$X$15</f>
        <v>0.1</v>
      </c>
      <c r="AE342" s="5">
        <f>'Subdecision matrices'!$X$16</f>
        <v>0.1</v>
      </c>
      <c r="AF342" s="5">
        <f>'Subdecision matrices'!$Y$12</f>
        <v>0.1</v>
      </c>
      <c r="AG342" s="5">
        <f>'Subdecision matrices'!$Y$13</f>
        <v>0.1</v>
      </c>
      <c r="AH342" s="5">
        <f>'Subdecision matrices'!$Y$14</f>
        <v>0.1</v>
      </c>
      <c r="AI342" s="5">
        <f>'Subdecision matrices'!$Y$15</f>
        <v>0.05</v>
      </c>
      <c r="AJ342" s="5">
        <f>'Subdecision matrices'!$Y$16</f>
        <v>0.05</v>
      </c>
      <c r="AK342" s="5">
        <f>'Subdecision matrices'!$Z$12</f>
        <v>0.15</v>
      </c>
      <c r="AL342" s="5">
        <f>'Subdecision matrices'!$Z$13</f>
        <v>0.15</v>
      </c>
      <c r="AM342" s="5">
        <f>'Subdecision matrices'!$Z$14</f>
        <v>0.15</v>
      </c>
      <c r="AN342" s="5">
        <f>'Subdecision matrices'!$Z$15</f>
        <v>0.15</v>
      </c>
      <c r="AO342" s="5">
        <f>'Subdecision matrices'!$Z$16</f>
        <v>0.15</v>
      </c>
      <c r="AP342" s="5">
        <f>'Subdecision matrices'!$AA$12</f>
        <v>0.1</v>
      </c>
      <c r="AQ342" s="5">
        <f>'Subdecision matrices'!$AA$13</f>
        <v>0.1</v>
      </c>
      <c r="AR342" s="5">
        <f>'Subdecision matrices'!$AA$14</f>
        <v>0.1</v>
      </c>
      <c r="AS342" s="5">
        <f>'Subdecision matrices'!$AA$15</f>
        <v>0.1</v>
      </c>
      <c r="AT342" s="5">
        <f>'Subdecision matrices'!$AA$16</f>
        <v>0.15</v>
      </c>
      <c r="AU342" s="5">
        <f>'Subdecision matrices'!$AB$12</f>
        <v>0.15</v>
      </c>
      <c r="AV342" s="5">
        <f>'Subdecision matrices'!$AB$13</f>
        <v>0.1</v>
      </c>
      <c r="AW342" s="5">
        <f>'Subdecision matrices'!$AB$14</f>
        <v>0.1</v>
      </c>
      <c r="AX342" s="5">
        <f>'Subdecision matrices'!$AB$15</f>
        <v>0.15</v>
      </c>
      <c r="AY342" s="5">
        <f>'Subdecision matrices'!$AB$16</f>
        <v>0.1</v>
      </c>
      <c r="AZ342" s="3">
        <f aca="true" t="shared" si="866" ref="AZ342">SUM(L342:AY342)</f>
        <v>4</v>
      </c>
      <c r="BA342" s="3"/>
      <c r="BB342" s="114"/>
      <c r="BC342" s="114"/>
      <c r="BD342" s="114"/>
      <c r="BE342" s="114"/>
      <c r="BF342" s="114"/>
    </row>
    <row r="343" spans="1:58" ht="15">
      <c r="A343" s="94">
        <v>169</v>
      </c>
      <c r="B343" s="30">
        <f>_xlfn.IFERROR(VLOOKUP(Prioritization!G180,'Subdecision matrices'!$B$7:$C$8,2,TRUE),0)</f>
        <v>0</v>
      </c>
      <c r="C343" s="30">
        <f>_xlfn.IFERROR(VLOOKUP(Prioritization!G180,'Subdecision matrices'!$B$7:$D$8,3,TRUE),0)</f>
        <v>0</v>
      </c>
      <c r="D343" s="30">
        <f>_xlfn.IFERROR(VLOOKUP(Prioritization!G180,'Subdecision matrices'!$B$7:$E$8,4,TRUE),0)</f>
        <v>0</v>
      </c>
      <c r="E343" s="30">
        <f>_xlfn.IFERROR(VLOOKUP(Prioritization!G180,'Subdecision matrices'!$B$7:$F$8,5,TRUE),0)</f>
        <v>0</v>
      </c>
      <c r="F343" s="30">
        <f>_xlfn.IFERROR(VLOOKUP(Prioritization!G180,'Subdecision matrices'!$B$7:$G$8,6,TRUE),0)</f>
        <v>0</v>
      </c>
      <c r="G343" s="30">
        <f>VLOOKUP(Prioritization!H180,'Subdecision matrices'!$B$12:$C$19,2,TRUE)</f>
        <v>0</v>
      </c>
      <c r="H343" s="30">
        <f>VLOOKUP(Prioritization!H180,'Subdecision matrices'!$B$12:$D$19,3,TRUE)</f>
        <v>0</v>
      </c>
      <c r="I343" s="30">
        <f>VLOOKUP(Prioritization!H180,'Subdecision matrices'!$B$12:$E$19,4,TRUE)</f>
        <v>0</v>
      </c>
      <c r="J343" s="30">
        <f>VLOOKUP(Prioritization!H180,'Subdecision matrices'!$B$12:$F$19,5,TRUE)</f>
        <v>0</v>
      </c>
      <c r="K343" s="30">
        <f>VLOOKUP(Prioritization!H180,'Subdecision matrices'!$B$12:$G$19,6,TRUE)</f>
        <v>0</v>
      </c>
      <c r="L343" s="2">
        <f>_xlfn.IFERROR(INDEX('Subdecision matrices'!$C$23:$G$27,MATCH(Prioritization!I180,'Subdecision matrices'!$B$23:$B$27,0),MATCH('CalcEng 2'!$L$6,'Subdecision matrices'!$C$22:$G$22,0)),0)</f>
        <v>0</v>
      </c>
      <c r="M343" s="2">
        <f>_xlfn.IFERROR(INDEX('Subdecision matrices'!$C$23:$G$27,MATCH(Prioritization!I180,'Subdecision matrices'!$B$23:$B$27,0),MATCH('CalcEng 2'!$M$6,'Subdecision matrices'!$C$30:$G$30,0)),0)</f>
        <v>0</v>
      </c>
      <c r="N343" s="2">
        <f>_xlfn.IFERROR(INDEX('Subdecision matrices'!$C$23:$G$27,MATCH(Prioritization!I180,'Subdecision matrices'!$B$23:$B$27,0),MATCH('CalcEng 2'!$N$6,'Subdecision matrices'!$C$22:$G$22,0)),0)</f>
        <v>0</v>
      </c>
      <c r="O343" s="2">
        <f>_xlfn.IFERROR(INDEX('Subdecision matrices'!$C$23:$G$27,MATCH(Prioritization!I180,'Subdecision matrices'!$B$23:$B$27,0),MATCH('CalcEng 2'!$O$6,'Subdecision matrices'!$C$22:$G$22,0)),0)</f>
        <v>0</v>
      </c>
      <c r="P343" s="2">
        <f>_xlfn.IFERROR(INDEX('Subdecision matrices'!$C$23:$G$27,MATCH(Prioritization!I180,'Subdecision matrices'!$B$23:$B$27,0),MATCH('CalcEng 2'!$P$6,'Subdecision matrices'!$C$22:$G$22,0)),0)</f>
        <v>0</v>
      </c>
      <c r="Q343" s="2">
        <f>_xlfn.IFERROR(INDEX('Subdecision matrices'!$C$31:$G$33,MATCH(Prioritization!J180,'Subdecision matrices'!$B$31:$B$33,0),MATCH('CalcEng 2'!$Q$6,'Subdecision matrices'!$C$30:$G$30,0)),0)</f>
        <v>0</v>
      </c>
      <c r="R343" s="2">
        <f>_xlfn.IFERROR(INDEX('Subdecision matrices'!$C$31:$G$33,MATCH(Prioritization!J180,'Subdecision matrices'!$B$31:$B$33,0),MATCH('CalcEng 2'!$R$6,'Subdecision matrices'!$C$30:$G$30,0)),0)</f>
        <v>0</v>
      </c>
      <c r="S343" s="2">
        <f>_xlfn.IFERROR(INDEX('Subdecision matrices'!$C$31:$G$33,MATCH(Prioritization!J180,'Subdecision matrices'!$B$31:$B$33,0),MATCH('CalcEng 2'!$S$6,'Subdecision matrices'!$C$30:$G$30,0)),0)</f>
        <v>0</v>
      </c>
      <c r="T343" s="2">
        <f>_xlfn.IFERROR(INDEX('Subdecision matrices'!$C$31:$G$33,MATCH(Prioritization!J180,'Subdecision matrices'!$B$31:$B$33,0),MATCH('CalcEng 2'!$T$6,'Subdecision matrices'!$C$30:$G$30,0)),0)</f>
        <v>0</v>
      </c>
      <c r="U343" s="2">
        <f>_xlfn.IFERROR(INDEX('Subdecision matrices'!$C$31:$G$33,MATCH(Prioritization!J180,'Subdecision matrices'!$B$31:$B$33,0),MATCH('CalcEng 2'!$U$6,'Subdecision matrices'!$C$30:$G$30,0)),0)</f>
        <v>0</v>
      </c>
      <c r="V343" s="2">
        <f>_xlfn.IFERROR(VLOOKUP(Prioritization!K180,'Subdecision matrices'!$A$37:$C$41,3,TRUE),0)</f>
        <v>0</v>
      </c>
      <c r="W343" s="2">
        <f>_xlfn.IFERROR(VLOOKUP(Prioritization!K180,'Subdecision matrices'!$A$37:$D$41,4),0)</f>
        <v>0</v>
      </c>
      <c r="X343" s="2">
        <f>_xlfn.IFERROR(VLOOKUP(Prioritization!K180,'Subdecision matrices'!$A$37:$E$41,5),0)</f>
        <v>0</v>
      </c>
      <c r="Y343" s="2">
        <f>_xlfn.IFERROR(VLOOKUP(Prioritization!K180,'Subdecision matrices'!$A$37:$F$41,6),0)</f>
        <v>0</v>
      </c>
      <c r="Z343" s="2">
        <f>_xlfn.IFERROR(VLOOKUP(Prioritization!K180,'Subdecision matrices'!$A$37:$G$41,7),0)</f>
        <v>0</v>
      </c>
      <c r="AA343" s="2">
        <f>_xlfn.IFERROR(INDEX('Subdecision matrices'!$K$8:$O$11,MATCH(Prioritization!L180,'Subdecision matrices'!$J$8:$J$11,0),MATCH('CalcEng 2'!$AA$6,'Subdecision matrices'!$K$7:$O$7,0)),0)</f>
        <v>0</v>
      </c>
      <c r="AB343" s="2">
        <f>_xlfn.IFERROR(INDEX('Subdecision matrices'!$K$8:$O$11,MATCH(Prioritization!L180,'Subdecision matrices'!$J$8:$J$11,0),MATCH('CalcEng 2'!$AB$6,'Subdecision matrices'!$K$7:$O$7,0)),0)</f>
        <v>0</v>
      </c>
      <c r="AC343" s="2">
        <f>_xlfn.IFERROR(INDEX('Subdecision matrices'!$K$8:$O$11,MATCH(Prioritization!L180,'Subdecision matrices'!$J$8:$J$11,0),MATCH('CalcEng 2'!$AC$6,'Subdecision matrices'!$K$7:$O$7,0)),0)</f>
        <v>0</v>
      </c>
      <c r="AD343" s="2">
        <f>_xlfn.IFERROR(INDEX('Subdecision matrices'!$K$8:$O$11,MATCH(Prioritization!L180,'Subdecision matrices'!$J$8:$J$11,0),MATCH('CalcEng 2'!$AD$6,'Subdecision matrices'!$K$7:$O$7,0)),0)</f>
        <v>0</v>
      </c>
      <c r="AE343" s="2">
        <f>_xlfn.IFERROR(INDEX('Subdecision matrices'!$K$8:$O$11,MATCH(Prioritization!L180,'Subdecision matrices'!$J$8:$J$11,0),MATCH('CalcEng 2'!$AE$6,'Subdecision matrices'!$K$7:$O$7,0)),0)</f>
        <v>0</v>
      </c>
      <c r="AF343" s="2">
        <f>_xlfn.IFERROR(VLOOKUP(Prioritization!M180,'Subdecision matrices'!$I$15:$K$17,3,TRUE),0)</f>
        <v>0</v>
      </c>
      <c r="AG343" s="2">
        <f>_xlfn.IFERROR(VLOOKUP(Prioritization!M180,'Subdecision matrices'!$I$15:$L$17,4,TRUE),0)</f>
        <v>0</v>
      </c>
      <c r="AH343" s="2">
        <f>_xlfn.IFERROR(VLOOKUP(Prioritization!M180,'Subdecision matrices'!$I$15:$M$17,5,TRUE),0)</f>
        <v>0</v>
      </c>
      <c r="AI343" s="2">
        <f>_xlfn.IFERROR(VLOOKUP(Prioritization!M180,'Subdecision matrices'!$I$15:$N$17,6,TRUE),0)</f>
        <v>0</v>
      </c>
      <c r="AJ343" s="2">
        <f>_xlfn.IFERROR(VLOOKUP(Prioritization!M180,'Subdecision matrices'!$I$15:$O$17,7,TRUE),0)</f>
        <v>0</v>
      </c>
      <c r="AK343" s="2">
        <f>_xlfn.IFERROR(INDEX('Subdecision matrices'!$K$22:$O$24,MATCH(Prioritization!N180,'Subdecision matrices'!$J$22:$J$24,0),MATCH($AK$6,'Subdecision matrices'!$K$21:$O$21,0)),0)</f>
        <v>0</v>
      </c>
      <c r="AL343" s="2">
        <f>_xlfn.IFERROR(INDEX('Subdecision matrices'!$K$22:$O$24,MATCH(Prioritization!N180,'Subdecision matrices'!$J$22:$J$24,0),MATCH($AL$6,'Subdecision matrices'!$K$21:$O$21,0)),0)</f>
        <v>0</v>
      </c>
      <c r="AM343" s="2">
        <f>_xlfn.IFERROR(INDEX('Subdecision matrices'!$K$22:$O$24,MATCH(Prioritization!N180,'Subdecision matrices'!$J$22:$J$24,0),MATCH($AM$6,'Subdecision matrices'!$K$21:$O$21,0)),0)</f>
        <v>0</v>
      </c>
      <c r="AN343" s="2">
        <f>_xlfn.IFERROR(INDEX('Subdecision matrices'!$K$22:$O$24,MATCH(Prioritization!N180,'Subdecision matrices'!$J$22:$J$24,0),MATCH($AN$6,'Subdecision matrices'!$K$21:$O$21,0)),0)</f>
        <v>0</v>
      </c>
      <c r="AO343" s="2">
        <f>_xlfn.IFERROR(INDEX('Subdecision matrices'!$K$22:$O$24,MATCH(Prioritization!N180,'Subdecision matrices'!$J$22:$J$24,0),MATCH($AO$6,'Subdecision matrices'!$K$21:$O$21,0)),0)</f>
        <v>0</v>
      </c>
      <c r="AP343" s="2">
        <f>_xlfn.IFERROR(INDEX('Subdecision matrices'!$K$27:$O$30,MATCH(Prioritization!O180,'Subdecision matrices'!$J$27:$J$30,0),MATCH('CalcEng 2'!$AP$6,'Subdecision matrices'!$K$27:$O$27,0)),0)</f>
        <v>0</v>
      </c>
      <c r="AQ343" s="2">
        <f>_xlfn.IFERROR(INDEX('Subdecision matrices'!$K$27:$O$30,MATCH(Prioritization!O180,'Subdecision matrices'!$J$27:$J$30,0),MATCH('CalcEng 2'!$AQ$6,'Subdecision matrices'!$K$27:$O$27,0)),0)</f>
        <v>0</v>
      </c>
      <c r="AR343" s="2">
        <f>_xlfn.IFERROR(INDEX('Subdecision matrices'!$K$27:$O$30,MATCH(Prioritization!O180,'Subdecision matrices'!$J$27:$J$30,0),MATCH('CalcEng 2'!$AR$6,'Subdecision matrices'!$K$27:$O$27,0)),0)</f>
        <v>0</v>
      </c>
      <c r="AS343" s="2">
        <f>_xlfn.IFERROR(INDEX('Subdecision matrices'!$K$27:$O$30,MATCH(Prioritization!O180,'Subdecision matrices'!$J$27:$J$30,0),MATCH('CalcEng 2'!$AS$6,'Subdecision matrices'!$K$27:$O$27,0)),0)</f>
        <v>0</v>
      </c>
      <c r="AT343" s="2">
        <f>_xlfn.IFERROR(INDEX('Subdecision matrices'!$K$27:$O$30,MATCH(Prioritization!O180,'Subdecision matrices'!$J$27:$J$30,0),MATCH('CalcEng 2'!$AT$6,'Subdecision matrices'!$K$27:$O$27,0)),0)</f>
        <v>0</v>
      </c>
      <c r="AU343" s="2">
        <f>_xlfn.IFERROR(INDEX('Subdecision matrices'!$K$34:$O$36,MATCH(Prioritization!P180,'Subdecision matrices'!$J$34:$J$36,0),MATCH('CalcEng 2'!$AU$6,'Subdecision matrices'!$K$33:$O$33,0)),0)</f>
        <v>0</v>
      </c>
      <c r="AV343" s="2">
        <f>_xlfn.IFERROR(INDEX('Subdecision matrices'!$K$34:$O$36,MATCH(Prioritization!P180,'Subdecision matrices'!$J$34:$J$36,0),MATCH('CalcEng 2'!$AV$6,'Subdecision matrices'!$K$33:$O$33,0)),0)</f>
        <v>0</v>
      </c>
      <c r="AW343" s="2">
        <f>_xlfn.IFERROR(INDEX('Subdecision matrices'!$K$34:$O$36,MATCH(Prioritization!P180,'Subdecision matrices'!$J$34:$J$36,0),MATCH('CalcEng 2'!$AW$6,'Subdecision matrices'!$K$33:$O$33,0)),0)</f>
        <v>0</v>
      </c>
      <c r="AX343" s="2">
        <f>_xlfn.IFERROR(INDEX('Subdecision matrices'!$K$34:$O$36,MATCH(Prioritization!P180,'Subdecision matrices'!$J$34:$J$36,0),MATCH('CalcEng 2'!$AX$6,'Subdecision matrices'!$K$33:$O$33,0)),0)</f>
        <v>0</v>
      </c>
      <c r="AY343" s="2">
        <f>_xlfn.IFERROR(INDEX('Subdecision matrices'!$K$34:$O$36,MATCH(Prioritization!P180,'Subdecision matrices'!$J$34:$J$36,0),MATCH('CalcEng 2'!$AY$6,'Subdecision matrices'!$K$33:$O$33,0)),0)</f>
        <v>0</v>
      </c>
      <c r="AZ343" s="2"/>
      <c r="BA343" s="2"/>
      <c r="BB343" s="110">
        <f>((B343*B344)+(G343*G344)+(L343*L344)+(Q343*Q344)+(V343*V344)+(AA343*AA344)+(AF344*AF343)+(AK343*AK344)+(AP343*AP344)+(AU343*AU344))*10</f>
        <v>0</v>
      </c>
      <c r="BC343" s="110">
        <f aca="true" t="shared" si="867" ref="BC343">((C343*C344)+(H343*H344)+(M343*M344)+(R343*R344)+(W343*W344)+(AB343*AB344)+(AG344*AG343)+(AL343*AL344)+(AQ343*AQ344)+(AV343*AV344))*10</f>
        <v>0</v>
      </c>
      <c r="BD343" s="110">
        <f aca="true" t="shared" si="868" ref="BD343">((D343*D344)+(I343*I344)+(N343*N344)+(S343*S344)+(X343*X344)+(AC343*AC344)+(AH344*AH343)+(AM343*AM344)+(AR343*AR344)+(AW343*AW344))*10</f>
        <v>0</v>
      </c>
      <c r="BE343" s="110">
        <f aca="true" t="shared" si="869" ref="BE343">((E343*E344)+(J343*J344)+(O343*O344)+(T343*T344)+(Y343*Y344)+(AD343*AD344)+(AI344*AI343)+(AN343*AN344)+(AS343*AS344)+(AX343*AX344))*10</f>
        <v>0</v>
      </c>
      <c r="BF343" s="110">
        <f aca="true" t="shared" si="870" ref="BF343">((F343*F344)+(K343*K344)+(P343*P344)+(U343*U344)+(Z343*Z344)+(AE343*AE344)+(AJ344*AJ343)+(AO343*AO344)+(AT343*AT344)+(AY343*AY344))*10</f>
        <v>0</v>
      </c>
    </row>
    <row r="344" spans="1:58" ht="15.75" thickBot="1">
      <c r="A344" s="94"/>
      <c r="B344" s="5">
        <f>'Subdecision matrices'!$S$12</f>
        <v>0.1</v>
      </c>
      <c r="C344" s="5">
        <f>'Subdecision matrices'!$S$13</f>
        <v>0.1</v>
      </c>
      <c r="D344" s="5">
        <f>'Subdecision matrices'!$S$14</f>
        <v>0.1</v>
      </c>
      <c r="E344" s="5">
        <f>'Subdecision matrices'!$S$15</f>
        <v>0.1</v>
      </c>
      <c r="F344" s="5">
        <f>'Subdecision matrices'!$S$16</f>
        <v>0.1</v>
      </c>
      <c r="G344" s="5">
        <f>'Subdecision matrices'!$T$12</f>
        <v>0.1</v>
      </c>
      <c r="H344" s="5">
        <f>'Subdecision matrices'!$T$13</f>
        <v>0.1</v>
      </c>
      <c r="I344" s="5">
        <f>'Subdecision matrices'!$T$14</f>
        <v>0.1</v>
      </c>
      <c r="J344" s="5">
        <f>'Subdecision matrices'!$T$15</f>
        <v>0.1</v>
      </c>
      <c r="K344" s="5">
        <f>'Subdecision matrices'!$T$16</f>
        <v>0.1</v>
      </c>
      <c r="L344" s="5">
        <f>'Subdecision matrices'!$U$12</f>
        <v>0.05</v>
      </c>
      <c r="M344" s="5">
        <f>'Subdecision matrices'!$U$13</f>
        <v>0.05</v>
      </c>
      <c r="N344" s="5">
        <f>'Subdecision matrices'!$U$14</f>
        <v>0.05</v>
      </c>
      <c r="O344" s="5">
        <f>'Subdecision matrices'!$U$15</f>
        <v>0.05</v>
      </c>
      <c r="P344" s="5">
        <f>'Subdecision matrices'!$U$16</f>
        <v>0.05</v>
      </c>
      <c r="Q344" s="5">
        <f>'Subdecision matrices'!$V$12</f>
        <v>0.1</v>
      </c>
      <c r="R344" s="5">
        <f>'Subdecision matrices'!$V$13</f>
        <v>0.1</v>
      </c>
      <c r="S344" s="5">
        <f>'Subdecision matrices'!$V$14</f>
        <v>0.1</v>
      </c>
      <c r="T344" s="5">
        <f>'Subdecision matrices'!$V$15</f>
        <v>0.1</v>
      </c>
      <c r="U344" s="5">
        <f>'Subdecision matrices'!$V$16</f>
        <v>0.1</v>
      </c>
      <c r="V344" s="5">
        <f>'Subdecision matrices'!$W$12</f>
        <v>0.1</v>
      </c>
      <c r="W344" s="5">
        <f>'Subdecision matrices'!$W$13</f>
        <v>0.1</v>
      </c>
      <c r="X344" s="5">
        <f>'Subdecision matrices'!$W$14</f>
        <v>0.1</v>
      </c>
      <c r="Y344" s="5">
        <f>'Subdecision matrices'!$W$15</f>
        <v>0.1</v>
      </c>
      <c r="Z344" s="5">
        <f>'Subdecision matrices'!$W$16</f>
        <v>0.1</v>
      </c>
      <c r="AA344" s="5">
        <f>'Subdecision matrices'!$X$12</f>
        <v>0.05</v>
      </c>
      <c r="AB344" s="5">
        <f>'Subdecision matrices'!$X$13</f>
        <v>0.1</v>
      </c>
      <c r="AC344" s="5">
        <f>'Subdecision matrices'!$X$14</f>
        <v>0.1</v>
      </c>
      <c r="AD344" s="5">
        <f>'Subdecision matrices'!$X$15</f>
        <v>0.1</v>
      </c>
      <c r="AE344" s="5">
        <f>'Subdecision matrices'!$X$16</f>
        <v>0.1</v>
      </c>
      <c r="AF344" s="5">
        <f>'Subdecision matrices'!$Y$12</f>
        <v>0.1</v>
      </c>
      <c r="AG344" s="5">
        <f>'Subdecision matrices'!$Y$13</f>
        <v>0.1</v>
      </c>
      <c r="AH344" s="5">
        <f>'Subdecision matrices'!$Y$14</f>
        <v>0.1</v>
      </c>
      <c r="AI344" s="5">
        <f>'Subdecision matrices'!$Y$15</f>
        <v>0.05</v>
      </c>
      <c r="AJ344" s="5">
        <f>'Subdecision matrices'!$Y$16</f>
        <v>0.05</v>
      </c>
      <c r="AK344" s="5">
        <f>'Subdecision matrices'!$Z$12</f>
        <v>0.15</v>
      </c>
      <c r="AL344" s="5">
        <f>'Subdecision matrices'!$Z$13</f>
        <v>0.15</v>
      </c>
      <c r="AM344" s="5">
        <f>'Subdecision matrices'!$Z$14</f>
        <v>0.15</v>
      </c>
      <c r="AN344" s="5">
        <f>'Subdecision matrices'!$Z$15</f>
        <v>0.15</v>
      </c>
      <c r="AO344" s="5">
        <f>'Subdecision matrices'!$Z$16</f>
        <v>0.15</v>
      </c>
      <c r="AP344" s="5">
        <f>'Subdecision matrices'!$AA$12</f>
        <v>0.1</v>
      </c>
      <c r="AQ344" s="5">
        <f>'Subdecision matrices'!$AA$13</f>
        <v>0.1</v>
      </c>
      <c r="AR344" s="5">
        <f>'Subdecision matrices'!$AA$14</f>
        <v>0.1</v>
      </c>
      <c r="AS344" s="5">
        <f>'Subdecision matrices'!$AA$15</f>
        <v>0.1</v>
      </c>
      <c r="AT344" s="5">
        <f>'Subdecision matrices'!$AA$16</f>
        <v>0.15</v>
      </c>
      <c r="AU344" s="5">
        <f>'Subdecision matrices'!$AB$12</f>
        <v>0.15</v>
      </c>
      <c r="AV344" s="5">
        <f>'Subdecision matrices'!$AB$13</f>
        <v>0.1</v>
      </c>
      <c r="AW344" s="5">
        <f>'Subdecision matrices'!$AB$14</f>
        <v>0.1</v>
      </c>
      <c r="AX344" s="5">
        <f>'Subdecision matrices'!$AB$15</f>
        <v>0.15</v>
      </c>
      <c r="AY344" s="5">
        <f>'Subdecision matrices'!$AB$16</f>
        <v>0.1</v>
      </c>
      <c r="AZ344" s="3">
        <f aca="true" t="shared" si="871" ref="AZ344">SUM(L344:AY344)</f>
        <v>4</v>
      </c>
      <c r="BA344" s="3"/>
      <c r="BB344" s="114"/>
      <c r="BC344" s="114"/>
      <c r="BD344" s="114"/>
      <c r="BE344" s="114"/>
      <c r="BF344" s="114"/>
    </row>
    <row r="345" spans="1:58" ht="15">
      <c r="A345" s="94">
        <v>170</v>
      </c>
      <c r="B345" s="30">
        <f>_xlfn.IFERROR(VLOOKUP(Prioritization!G181,'Subdecision matrices'!$B$7:$C$8,2,TRUE),0)</f>
        <v>0</v>
      </c>
      <c r="C345" s="30">
        <f>_xlfn.IFERROR(VLOOKUP(Prioritization!G181,'Subdecision matrices'!$B$7:$D$8,3,TRUE),0)</f>
        <v>0</v>
      </c>
      <c r="D345" s="30">
        <f>_xlfn.IFERROR(VLOOKUP(Prioritization!G181,'Subdecision matrices'!$B$7:$E$8,4,TRUE),0)</f>
        <v>0</v>
      </c>
      <c r="E345" s="30">
        <f>_xlfn.IFERROR(VLOOKUP(Prioritization!G181,'Subdecision matrices'!$B$7:$F$8,5,TRUE),0)</f>
        <v>0</v>
      </c>
      <c r="F345" s="30">
        <f>_xlfn.IFERROR(VLOOKUP(Prioritization!G181,'Subdecision matrices'!$B$7:$G$8,6,TRUE),0)</f>
        <v>0</v>
      </c>
      <c r="G345" s="30">
        <f>VLOOKUP(Prioritization!H181,'Subdecision matrices'!$B$12:$C$19,2,TRUE)</f>
        <v>0</v>
      </c>
      <c r="H345" s="30">
        <f>VLOOKUP(Prioritization!H181,'Subdecision matrices'!$B$12:$D$19,3,TRUE)</f>
        <v>0</v>
      </c>
      <c r="I345" s="30">
        <f>VLOOKUP(Prioritization!H181,'Subdecision matrices'!$B$12:$E$19,4,TRUE)</f>
        <v>0</v>
      </c>
      <c r="J345" s="30">
        <f>VLOOKUP(Prioritization!H181,'Subdecision matrices'!$B$12:$F$19,5,TRUE)</f>
        <v>0</v>
      </c>
      <c r="K345" s="30">
        <f>VLOOKUP(Prioritization!H181,'Subdecision matrices'!$B$12:$G$19,6,TRUE)</f>
        <v>0</v>
      </c>
      <c r="L345" s="2">
        <f>_xlfn.IFERROR(INDEX('Subdecision matrices'!$C$23:$G$27,MATCH(Prioritization!I181,'Subdecision matrices'!$B$23:$B$27,0),MATCH('CalcEng 2'!$L$6,'Subdecision matrices'!$C$22:$G$22,0)),0)</f>
        <v>0</v>
      </c>
      <c r="M345" s="2">
        <f>_xlfn.IFERROR(INDEX('Subdecision matrices'!$C$23:$G$27,MATCH(Prioritization!I181,'Subdecision matrices'!$B$23:$B$27,0),MATCH('CalcEng 2'!$M$6,'Subdecision matrices'!$C$30:$G$30,0)),0)</f>
        <v>0</v>
      </c>
      <c r="N345" s="2">
        <f>_xlfn.IFERROR(INDEX('Subdecision matrices'!$C$23:$G$27,MATCH(Prioritization!I181,'Subdecision matrices'!$B$23:$B$27,0),MATCH('CalcEng 2'!$N$6,'Subdecision matrices'!$C$22:$G$22,0)),0)</f>
        <v>0</v>
      </c>
      <c r="O345" s="2">
        <f>_xlfn.IFERROR(INDEX('Subdecision matrices'!$C$23:$G$27,MATCH(Prioritization!I181,'Subdecision matrices'!$B$23:$B$27,0),MATCH('CalcEng 2'!$O$6,'Subdecision matrices'!$C$22:$G$22,0)),0)</f>
        <v>0</v>
      </c>
      <c r="P345" s="2">
        <f>_xlfn.IFERROR(INDEX('Subdecision matrices'!$C$23:$G$27,MATCH(Prioritization!I181,'Subdecision matrices'!$B$23:$B$27,0),MATCH('CalcEng 2'!$P$6,'Subdecision matrices'!$C$22:$G$22,0)),0)</f>
        <v>0</v>
      </c>
      <c r="Q345" s="2">
        <f>_xlfn.IFERROR(INDEX('Subdecision matrices'!$C$31:$G$33,MATCH(Prioritization!J181,'Subdecision matrices'!$B$31:$B$33,0),MATCH('CalcEng 2'!$Q$6,'Subdecision matrices'!$C$30:$G$30,0)),0)</f>
        <v>0</v>
      </c>
      <c r="R345" s="2">
        <f>_xlfn.IFERROR(INDEX('Subdecision matrices'!$C$31:$G$33,MATCH(Prioritization!J181,'Subdecision matrices'!$B$31:$B$33,0),MATCH('CalcEng 2'!$R$6,'Subdecision matrices'!$C$30:$G$30,0)),0)</f>
        <v>0</v>
      </c>
      <c r="S345" s="2">
        <f>_xlfn.IFERROR(INDEX('Subdecision matrices'!$C$31:$G$33,MATCH(Prioritization!J181,'Subdecision matrices'!$B$31:$B$33,0),MATCH('CalcEng 2'!$S$6,'Subdecision matrices'!$C$30:$G$30,0)),0)</f>
        <v>0</v>
      </c>
      <c r="T345" s="2">
        <f>_xlfn.IFERROR(INDEX('Subdecision matrices'!$C$31:$G$33,MATCH(Prioritization!J181,'Subdecision matrices'!$B$31:$B$33,0),MATCH('CalcEng 2'!$T$6,'Subdecision matrices'!$C$30:$G$30,0)),0)</f>
        <v>0</v>
      </c>
      <c r="U345" s="2">
        <f>_xlfn.IFERROR(INDEX('Subdecision matrices'!$C$31:$G$33,MATCH(Prioritization!J181,'Subdecision matrices'!$B$31:$B$33,0),MATCH('CalcEng 2'!$U$6,'Subdecision matrices'!$C$30:$G$30,0)),0)</f>
        <v>0</v>
      </c>
      <c r="V345" s="2">
        <f>_xlfn.IFERROR(VLOOKUP(Prioritization!K181,'Subdecision matrices'!$A$37:$C$41,3,TRUE),0)</f>
        <v>0</v>
      </c>
      <c r="W345" s="2">
        <f>_xlfn.IFERROR(VLOOKUP(Prioritization!K181,'Subdecision matrices'!$A$37:$D$41,4),0)</f>
        <v>0</v>
      </c>
      <c r="X345" s="2">
        <f>_xlfn.IFERROR(VLOOKUP(Prioritization!K181,'Subdecision matrices'!$A$37:$E$41,5),0)</f>
        <v>0</v>
      </c>
      <c r="Y345" s="2">
        <f>_xlfn.IFERROR(VLOOKUP(Prioritization!K181,'Subdecision matrices'!$A$37:$F$41,6),0)</f>
        <v>0</v>
      </c>
      <c r="Z345" s="2">
        <f>_xlfn.IFERROR(VLOOKUP(Prioritization!K181,'Subdecision matrices'!$A$37:$G$41,7),0)</f>
        <v>0</v>
      </c>
      <c r="AA345" s="2">
        <f>_xlfn.IFERROR(INDEX('Subdecision matrices'!$K$8:$O$11,MATCH(Prioritization!L181,'Subdecision matrices'!$J$8:$J$11,0),MATCH('CalcEng 2'!$AA$6,'Subdecision matrices'!$K$7:$O$7,0)),0)</f>
        <v>0</v>
      </c>
      <c r="AB345" s="2">
        <f>_xlfn.IFERROR(INDEX('Subdecision matrices'!$K$8:$O$11,MATCH(Prioritization!L181,'Subdecision matrices'!$J$8:$J$11,0),MATCH('CalcEng 2'!$AB$6,'Subdecision matrices'!$K$7:$O$7,0)),0)</f>
        <v>0</v>
      </c>
      <c r="AC345" s="2">
        <f>_xlfn.IFERROR(INDEX('Subdecision matrices'!$K$8:$O$11,MATCH(Prioritization!L181,'Subdecision matrices'!$J$8:$J$11,0),MATCH('CalcEng 2'!$AC$6,'Subdecision matrices'!$K$7:$O$7,0)),0)</f>
        <v>0</v>
      </c>
      <c r="AD345" s="2">
        <f>_xlfn.IFERROR(INDEX('Subdecision matrices'!$K$8:$O$11,MATCH(Prioritization!L181,'Subdecision matrices'!$J$8:$J$11,0),MATCH('CalcEng 2'!$AD$6,'Subdecision matrices'!$K$7:$O$7,0)),0)</f>
        <v>0</v>
      </c>
      <c r="AE345" s="2">
        <f>_xlfn.IFERROR(INDEX('Subdecision matrices'!$K$8:$O$11,MATCH(Prioritization!L181,'Subdecision matrices'!$J$8:$J$11,0),MATCH('CalcEng 2'!$AE$6,'Subdecision matrices'!$K$7:$O$7,0)),0)</f>
        <v>0</v>
      </c>
      <c r="AF345" s="2">
        <f>_xlfn.IFERROR(VLOOKUP(Prioritization!M181,'Subdecision matrices'!$I$15:$K$17,3,TRUE),0)</f>
        <v>0</v>
      </c>
      <c r="AG345" s="2">
        <f>_xlfn.IFERROR(VLOOKUP(Prioritization!M181,'Subdecision matrices'!$I$15:$L$17,4,TRUE),0)</f>
        <v>0</v>
      </c>
      <c r="AH345" s="2">
        <f>_xlfn.IFERROR(VLOOKUP(Prioritization!M181,'Subdecision matrices'!$I$15:$M$17,5,TRUE),0)</f>
        <v>0</v>
      </c>
      <c r="AI345" s="2">
        <f>_xlfn.IFERROR(VLOOKUP(Prioritization!M181,'Subdecision matrices'!$I$15:$N$17,6,TRUE),0)</f>
        <v>0</v>
      </c>
      <c r="AJ345" s="2">
        <f>_xlfn.IFERROR(VLOOKUP(Prioritization!M181,'Subdecision matrices'!$I$15:$O$17,7,TRUE),0)</f>
        <v>0</v>
      </c>
      <c r="AK345" s="2">
        <f>_xlfn.IFERROR(INDEX('Subdecision matrices'!$K$22:$O$24,MATCH(Prioritization!N181,'Subdecision matrices'!$J$22:$J$24,0),MATCH($AK$6,'Subdecision matrices'!$K$21:$O$21,0)),0)</f>
        <v>0</v>
      </c>
      <c r="AL345" s="2">
        <f>_xlfn.IFERROR(INDEX('Subdecision matrices'!$K$22:$O$24,MATCH(Prioritization!N181,'Subdecision matrices'!$J$22:$J$24,0),MATCH($AL$6,'Subdecision matrices'!$K$21:$O$21,0)),0)</f>
        <v>0</v>
      </c>
      <c r="AM345" s="2">
        <f>_xlfn.IFERROR(INDEX('Subdecision matrices'!$K$22:$O$24,MATCH(Prioritization!N181,'Subdecision matrices'!$J$22:$J$24,0),MATCH($AM$6,'Subdecision matrices'!$K$21:$O$21,0)),0)</f>
        <v>0</v>
      </c>
      <c r="AN345" s="2">
        <f>_xlfn.IFERROR(INDEX('Subdecision matrices'!$K$22:$O$24,MATCH(Prioritization!N181,'Subdecision matrices'!$J$22:$J$24,0),MATCH($AN$6,'Subdecision matrices'!$K$21:$O$21,0)),0)</f>
        <v>0</v>
      </c>
      <c r="AO345" s="2">
        <f>_xlfn.IFERROR(INDEX('Subdecision matrices'!$K$22:$O$24,MATCH(Prioritization!N181,'Subdecision matrices'!$J$22:$J$24,0),MATCH($AO$6,'Subdecision matrices'!$K$21:$O$21,0)),0)</f>
        <v>0</v>
      </c>
      <c r="AP345" s="2">
        <f>_xlfn.IFERROR(INDEX('Subdecision matrices'!$K$27:$O$30,MATCH(Prioritization!O181,'Subdecision matrices'!$J$27:$J$30,0),MATCH('CalcEng 2'!$AP$6,'Subdecision matrices'!$K$27:$O$27,0)),0)</f>
        <v>0</v>
      </c>
      <c r="AQ345" s="2">
        <f>_xlfn.IFERROR(INDEX('Subdecision matrices'!$K$27:$O$30,MATCH(Prioritization!O181,'Subdecision matrices'!$J$27:$J$30,0),MATCH('CalcEng 2'!$AQ$6,'Subdecision matrices'!$K$27:$O$27,0)),0)</f>
        <v>0</v>
      </c>
      <c r="AR345" s="2">
        <f>_xlfn.IFERROR(INDEX('Subdecision matrices'!$K$27:$O$30,MATCH(Prioritization!O181,'Subdecision matrices'!$J$27:$J$30,0),MATCH('CalcEng 2'!$AR$6,'Subdecision matrices'!$K$27:$O$27,0)),0)</f>
        <v>0</v>
      </c>
      <c r="AS345" s="2">
        <f>_xlfn.IFERROR(INDEX('Subdecision matrices'!$K$27:$O$30,MATCH(Prioritization!O181,'Subdecision matrices'!$J$27:$J$30,0),MATCH('CalcEng 2'!$AS$6,'Subdecision matrices'!$K$27:$O$27,0)),0)</f>
        <v>0</v>
      </c>
      <c r="AT345" s="2">
        <f>_xlfn.IFERROR(INDEX('Subdecision matrices'!$K$27:$O$30,MATCH(Prioritization!O181,'Subdecision matrices'!$J$27:$J$30,0),MATCH('CalcEng 2'!$AT$6,'Subdecision matrices'!$K$27:$O$27,0)),0)</f>
        <v>0</v>
      </c>
      <c r="AU345" s="2">
        <f>_xlfn.IFERROR(INDEX('Subdecision matrices'!$K$34:$O$36,MATCH(Prioritization!P181,'Subdecision matrices'!$J$34:$J$36,0),MATCH('CalcEng 2'!$AU$6,'Subdecision matrices'!$K$33:$O$33,0)),0)</f>
        <v>0</v>
      </c>
      <c r="AV345" s="2">
        <f>_xlfn.IFERROR(INDEX('Subdecision matrices'!$K$34:$O$36,MATCH(Prioritization!P181,'Subdecision matrices'!$J$34:$J$36,0),MATCH('CalcEng 2'!$AV$6,'Subdecision matrices'!$K$33:$O$33,0)),0)</f>
        <v>0</v>
      </c>
      <c r="AW345" s="2">
        <f>_xlfn.IFERROR(INDEX('Subdecision matrices'!$K$34:$O$36,MATCH(Prioritization!P181,'Subdecision matrices'!$J$34:$J$36,0),MATCH('CalcEng 2'!$AW$6,'Subdecision matrices'!$K$33:$O$33,0)),0)</f>
        <v>0</v>
      </c>
      <c r="AX345" s="2">
        <f>_xlfn.IFERROR(INDEX('Subdecision matrices'!$K$34:$O$36,MATCH(Prioritization!P181,'Subdecision matrices'!$J$34:$J$36,0),MATCH('CalcEng 2'!$AX$6,'Subdecision matrices'!$K$33:$O$33,0)),0)</f>
        <v>0</v>
      </c>
      <c r="AY345" s="2">
        <f>_xlfn.IFERROR(INDEX('Subdecision matrices'!$K$34:$O$36,MATCH(Prioritization!P181,'Subdecision matrices'!$J$34:$J$36,0),MATCH('CalcEng 2'!$AY$6,'Subdecision matrices'!$K$33:$O$33,0)),0)</f>
        <v>0</v>
      </c>
      <c r="AZ345" s="2"/>
      <c r="BA345" s="2"/>
      <c r="BB345" s="110">
        <f>((B345*B346)+(G345*G346)+(L345*L346)+(Q345*Q346)+(V345*V346)+(AA345*AA346)+(AF346*AF345)+(AK345*AK346)+(AP345*AP346)+(AU345*AU346))*10</f>
        <v>0</v>
      </c>
      <c r="BC345" s="110">
        <f aca="true" t="shared" si="872" ref="BC345">((C345*C346)+(H345*H346)+(M345*M346)+(R345*R346)+(W345*W346)+(AB345*AB346)+(AG346*AG345)+(AL345*AL346)+(AQ345*AQ346)+(AV345*AV346))*10</f>
        <v>0</v>
      </c>
      <c r="BD345" s="110">
        <f aca="true" t="shared" si="873" ref="BD345">((D345*D346)+(I345*I346)+(N345*N346)+(S345*S346)+(X345*X346)+(AC345*AC346)+(AH346*AH345)+(AM345*AM346)+(AR345*AR346)+(AW345*AW346))*10</f>
        <v>0</v>
      </c>
      <c r="BE345" s="110">
        <f aca="true" t="shared" si="874" ref="BE345">((E345*E346)+(J345*J346)+(O345*O346)+(T345*T346)+(Y345*Y346)+(AD345*AD346)+(AI346*AI345)+(AN345*AN346)+(AS345*AS346)+(AX345*AX346))*10</f>
        <v>0</v>
      </c>
      <c r="BF345" s="110">
        <f aca="true" t="shared" si="875" ref="BF345">((F345*F346)+(K345*K346)+(P345*P346)+(U345*U346)+(Z345*Z346)+(AE345*AE346)+(AJ346*AJ345)+(AO345*AO346)+(AT345*AT346)+(AY345*AY346))*10</f>
        <v>0</v>
      </c>
    </row>
    <row r="346" spans="1:58" ht="15.75" thickBot="1">
      <c r="A346" s="94"/>
      <c r="B346" s="5">
        <f>'Subdecision matrices'!$S$12</f>
        <v>0.1</v>
      </c>
      <c r="C346" s="5">
        <f>'Subdecision matrices'!$S$13</f>
        <v>0.1</v>
      </c>
      <c r="D346" s="5">
        <f>'Subdecision matrices'!$S$14</f>
        <v>0.1</v>
      </c>
      <c r="E346" s="5">
        <f>'Subdecision matrices'!$S$15</f>
        <v>0.1</v>
      </c>
      <c r="F346" s="5">
        <f>'Subdecision matrices'!$S$16</f>
        <v>0.1</v>
      </c>
      <c r="G346" s="5">
        <f>'Subdecision matrices'!$T$12</f>
        <v>0.1</v>
      </c>
      <c r="H346" s="5">
        <f>'Subdecision matrices'!$T$13</f>
        <v>0.1</v>
      </c>
      <c r="I346" s="5">
        <f>'Subdecision matrices'!$T$14</f>
        <v>0.1</v>
      </c>
      <c r="J346" s="5">
        <f>'Subdecision matrices'!$T$15</f>
        <v>0.1</v>
      </c>
      <c r="K346" s="5">
        <f>'Subdecision matrices'!$T$16</f>
        <v>0.1</v>
      </c>
      <c r="L346" s="5">
        <f>'Subdecision matrices'!$U$12</f>
        <v>0.05</v>
      </c>
      <c r="M346" s="5">
        <f>'Subdecision matrices'!$U$13</f>
        <v>0.05</v>
      </c>
      <c r="N346" s="5">
        <f>'Subdecision matrices'!$U$14</f>
        <v>0.05</v>
      </c>
      <c r="O346" s="5">
        <f>'Subdecision matrices'!$U$15</f>
        <v>0.05</v>
      </c>
      <c r="P346" s="5">
        <f>'Subdecision matrices'!$U$16</f>
        <v>0.05</v>
      </c>
      <c r="Q346" s="5">
        <f>'Subdecision matrices'!$V$12</f>
        <v>0.1</v>
      </c>
      <c r="R346" s="5">
        <f>'Subdecision matrices'!$V$13</f>
        <v>0.1</v>
      </c>
      <c r="S346" s="5">
        <f>'Subdecision matrices'!$V$14</f>
        <v>0.1</v>
      </c>
      <c r="T346" s="5">
        <f>'Subdecision matrices'!$V$15</f>
        <v>0.1</v>
      </c>
      <c r="U346" s="5">
        <f>'Subdecision matrices'!$V$16</f>
        <v>0.1</v>
      </c>
      <c r="V346" s="5">
        <f>'Subdecision matrices'!$W$12</f>
        <v>0.1</v>
      </c>
      <c r="W346" s="5">
        <f>'Subdecision matrices'!$W$13</f>
        <v>0.1</v>
      </c>
      <c r="X346" s="5">
        <f>'Subdecision matrices'!$W$14</f>
        <v>0.1</v>
      </c>
      <c r="Y346" s="5">
        <f>'Subdecision matrices'!$W$15</f>
        <v>0.1</v>
      </c>
      <c r="Z346" s="5">
        <f>'Subdecision matrices'!$W$16</f>
        <v>0.1</v>
      </c>
      <c r="AA346" s="5">
        <f>'Subdecision matrices'!$X$12</f>
        <v>0.05</v>
      </c>
      <c r="AB346" s="5">
        <f>'Subdecision matrices'!$X$13</f>
        <v>0.1</v>
      </c>
      <c r="AC346" s="5">
        <f>'Subdecision matrices'!$X$14</f>
        <v>0.1</v>
      </c>
      <c r="AD346" s="5">
        <f>'Subdecision matrices'!$X$15</f>
        <v>0.1</v>
      </c>
      <c r="AE346" s="5">
        <f>'Subdecision matrices'!$X$16</f>
        <v>0.1</v>
      </c>
      <c r="AF346" s="5">
        <f>'Subdecision matrices'!$Y$12</f>
        <v>0.1</v>
      </c>
      <c r="AG346" s="5">
        <f>'Subdecision matrices'!$Y$13</f>
        <v>0.1</v>
      </c>
      <c r="AH346" s="5">
        <f>'Subdecision matrices'!$Y$14</f>
        <v>0.1</v>
      </c>
      <c r="AI346" s="5">
        <f>'Subdecision matrices'!$Y$15</f>
        <v>0.05</v>
      </c>
      <c r="AJ346" s="5">
        <f>'Subdecision matrices'!$Y$16</f>
        <v>0.05</v>
      </c>
      <c r="AK346" s="5">
        <f>'Subdecision matrices'!$Z$12</f>
        <v>0.15</v>
      </c>
      <c r="AL346" s="5">
        <f>'Subdecision matrices'!$Z$13</f>
        <v>0.15</v>
      </c>
      <c r="AM346" s="5">
        <f>'Subdecision matrices'!$Z$14</f>
        <v>0.15</v>
      </c>
      <c r="AN346" s="5">
        <f>'Subdecision matrices'!$Z$15</f>
        <v>0.15</v>
      </c>
      <c r="AO346" s="5">
        <f>'Subdecision matrices'!$Z$16</f>
        <v>0.15</v>
      </c>
      <c r="AP346" s="5">
        <f>'Subdecision matrices'!$AA$12</f>
        <v>0.1</v>
      </c>
      <c r="AQ346" s="5">
        <f>'Subdecision matrices'!$AA$13</f>
        <v>0.1</v>
      </c>
      <c r="AR346" s="5">
        <f>'Subdecision matrices'!$AA$14</f>
        <v>0.1</v>
      </c>
      <c r="AS346" s="5">
        <f>'Subdecision matrices'!$AA$15</f>
        <v>0.1</v>
      </c>
      <c r="AT346" s="5">
        <f>'Subdecision matrices'!$AA$16</f>
        <v>0.15</v>
      </c>
      <c r="AU346" s="5">
        <f>'Subdecision matrices'!$AB$12</f>
        <v>0.15</v>
      </c>
      <c r="AV346" s="5">
        <f>'Subdecision matrices'!$AB$13</f>
        <v>0.1</v>
      </c>
      <c r="AW346" s="5">
        <f>'Subdecision matrices'!$AB$14</f>
        <v>0.1</v>
      </c>
      <c r="AX346" s="5">
        <f>'Subdecision matrices'!$AB$15</f>
        <v>0.15</v>
      </c>
      <c r="AY346" s="5">
        <f>'Subdecision matrices'!$AB$16</f>
        <v>0.1</v>
      </c>
      <c r="AZ346" s="3">
        <f aca="true" t="shared" si="876" ref="AZ346">SUM(L346:AY346)</f>
        <v>4</v>
      </c>
      <c r="BA346" s="3"/>
      <c r="BB346" s="114"/>
      <c r="BC346" s="114"/>
      <c r="BD346" s="114"/>
      <c r="BE346" s="114"/>
      <c r="BF346" s="114"/>
    </row>
    <row r="347" spans="1:58" ht="15">
      <c r="A347" s="94">
        <v>171</v>
      </c>
      <c r="B347" s="30">
        <f>_xlfn.IFERROR(VLOOKUP(Prioritization!G182,'Subdecision matrices'!$B$7:$C$8,2,TRUE),0)</f>
        <v>0</v>
      </c>
      <c r="C347" s="30">
        <f>_xlfn.IFERROR(VLOOKUP(Prioritization!G182,'Subdecision matrices'!$B$7:$D$8,3,TRUE),0)</f>
        <v>0</v>
      </c>
      <c r="D347" s="30">
        <f>_xlfn.IFERROR(VLOOKUP(Prioritization!G182,'Subdecision matrices'!$B$7:$E$8,4,TRUE),0)</f>
        <v>0</v>
      </c>
      <c r="E347" s="30">
        <f>_xlfn.IFERROR(VLOOKUP(Prioritization!G182,'Subdecision matrices'!$B$7:$F$8,5,TRUE),0)</f>
        <v>0</v>
      </c>
      <c r="F347" s="30">
        <f>_xlfn.IFERROR(VLOOKUP(Prioritization!G182,'Subdecision matrices'!$B$7:$G$8,6,TRUE),0)</f>
        <v>0</v>
      </c>
      <c r="G347" s="30">
        <f>VLOOKUP(Prioritization!H182,'Subdecision matrices'!$B$12:$C$19,2,TRUE)</f>
        <v>0</v>
      </c>
      <c r="H347" s="30">
        <f>VLOOKUP(Prioritization!H182,'Subdecision matrices'!$B$12:$D$19,3,TRUE)</f>
        <v>0</v>
      </c>
      <c r="I347" s="30">
        <f>VLOOKUP(Prioritization!H182,'Subdecision matrices'!$B$12:$E$19,4,TRUE)</f>
        <v>0</v>
      </c>
      <c r="J347" s="30">
        <f>VLOOKUP(Prioritization!H182,'Subdecision matrices'!$B$12:$F$19,5,TRUE)</f>
        <v>0</v>
      </c>
      <c r="K347" s="30">
        <f>VLOOKUP(Prioritization!H182,'Subdecision matrices'!$B$12:$G$19,6,TRUE)</f>
        <v>0</v>
      </c>
      <c r="L347" s="2">
        <f>_xlfn.IFERROR(INDEX('Subdecision matrices'!$C$23:$G$27,MATCH(Prioritization!I182,'Subdecision matrices'!$B$23:$B$27,0),MATCH('CalcEng 2'!$L$6,'Subdecision matrices'!$C$22:$G$22,0)),0)</f>
        <v>0</v>
      </c>
      <c r="M347" s="2">
        <f>_xlfn.IFERROR(INDEX('Subdecision matrices'!$C$23:$G$27,MATCH(Prioritization!I182,'Subdecision matrices'!$B$23:$B$27,0),MATCH('CalcEng 2'!$M$6,'Subdecision matrices'!$C$30:$G$30,0)),0)</f>
        <v>0</v>
      </c>
      <c r="N347" s="2">
        <f>_xlfn.IFERROR(INDEX('Subdecision matrices'!$C$23:$G$27,MATCH(Prioritization!I182,'Subdecision matrices'!$B$23:$B$27,0),MATCH('CalcEng 2'!$N$6,'Subdecision matrices'!$C$22:$G$22,0)),0)</f>
        <v>0</v>
      </c>
      <c r="O347" s="2">
        <f>_xlfn.IFERROR(INDEX('Subdecision matrices'!$C$23:$G$27,MATCH(Prioritization!I182,'Subdecision matrices'!$B$23:$B$27,0),MATCH('CalcEng 2'!$O$6,'Subdecision matrices'!$C$22:$G$22,0)),0)</f>
        <v>0</v>
      </c>
      <c r="P347" s="2">
        <f>_xlfn.IFERROR(INDEX('Subdecision matrices'!$C$23:$G$27,MATCH(Prioritization!I182,'Subdecision matrices'!$B$23:$B$27,0),MATCH('CalcEng 2'!$P$6,'Subdecision matrices'!$C$22:$G$22,0)),0)</f>
        <v>0</v>
      </c>
      <c r="Q347" s="2">
        <f>_xlfn.IFERROR(INDEX('Subdecision matrices'!$C$31:$G$33,MATCH(Prioritization!J182,'Subdecision matrices'!$B$31:$B$33,0),MATCH('CalcEng 2'!$Q$6,'Subdecision matrices'!$C$30:$G$30,0)),0)</f>
        <v>0</v>
      </c>
      <c r="R347" s="2">
        <f>_xlfn.IFERROR(INDEX('Subdecision matrices'!$C$31:$G$33,MATCH(Prioritization!J182,'Subdecision matrices'!$B$31:$B$33,0),MATCH('CalcEng 2'!$R$6,'Subdecision matrices'!$C$30:$G$30,0)),0)</f>
        <v>0</v>
      </c>
      <c r="S347" s="2">
        <f>_xlfn.IFERROR(INDEX('Subdecision matrices'!$C$31:$G$33,MATCH(Prioritization!J182,'Subdecision matrices'!$B$31:$B$33,0),MATCH('CalcEng 2'!$S$6,'Subdecision matrices'!$C$30:$G$30,0)),0)</f>
        <v>0</v>
      </c>
      <c r="T347" s="2">
        <f>_xlfn.IFERROR(INDEX('Subdecision matrices'!$C$31:$G$33,MATCH(Prioritization!J182,'Subdecision matrices'!$B$31:$B$33,0),MATCH('CalcEng 2'!$T$6,'Subdecision matrices'!$C$30:$G$30,0)),0)</f>
        <v>0</v>
      </c>
      <c r="U347" s="2">
        <f>_xlfn.IFERROR(INDEX('Subdecision matrices'!$C$31:$G$33,MATCH(Prioritization!J182,'Subdecision matrices'!$B$31:$B$33,0),MATCH('CalcEng 2'!$U$6,'Subdecision matrices'!$C$30:$G$30,0)),0)</f>
        <v>0</v>
      </c>
      <c r="V347" s="2">
        <f>_xlfn.IFERROR(VLOOKUP(Prioritization!K182,'Subdecision matrices'!$A$37:$C$41,3,TRUE),0)</f>
        <v>0</v>
      </c>
      <c r="W347" s="2">
        <f>_xlfn.IFERROR(VLOOKUP(Prioritization!K182,'Subdecision matrices'!$A$37:$D$41,4),0)</f>
        <v>0</v>
      </c>
      <c r="X347" s="2">
        <f>_xlfn.IFERROR(VLOOKUP(Prioritization!K182,'Subdecision matrices'!$A$37:$E$41,5),0)</f>
        <v>0</v>
      </c>
      <c r="Y347" s="2">
        <f>_xlfn.IFERROR(VLOOKUP(Prioritization!K182,'Subdecision matrices'!$A$37:$F$41,6),0)</f>
        <v>0</v>
      </c>
      <c r="Z347" s="2">
        <f>_xlfn.IFERROR(VLOOKUP(Prioritization!K182,'Subdecision matrices'!$A$37:$G$41,7),0)</f>
        <v>0</v>
      </c>
      <c r="AA347" s="2">
        <f>_xlfn.IFERROR(INDEX('Subdecision matrices'!$K$8:$O$11,MATCH(Prioritization!L182,'Subdecision matrices'!$J$8:$J$11,0),MATCH('CalcEng 2'!$AA$6,'Subdecision matrices'!$K$7:$O$7,0)),0)</f>
        <v>0</v>
      </c>
      <c r="AB347" s="2">
        <f>_xlfn.IFERROR(INDEX('Subdecision matrices'!$K$8:$O$11,MATCH(Prioritization!L182,'Subdecision matrices'!$J$8:$J$11,0),MATCH('CalcEng 2'!$AB$6,'Subdecision matrices'!$K$7:$O$7,0)),0)</f>
        <v>0</v>
      </c>
      <c r="AC347" s="2">
        <f>_xlfn.IFERROR(INDEX('Subdecision matrices'!$K$8:$O$11,MATCH(Prioritization!L182,'Subdecision matrices'!$J$8:$J$11,0),MATCH('CalcEng 2'!$AC$6,'Subdecision matrices'!$K$7:$O$7,0)),0)</f>
        <v>0</v>
      </c>
      <c r="AD347" s="2">
        <f>_xlfn.IFERROR(INDEX('Subdecision matrices'!$K$8:$O$11,MATCH(Prioritization!L182,'Subdecision matrices'!$J$8:$J$11,0),MATCH('CalcEng 2'!$AD$6,'Subdecision matrices'!$K$7:$O$7,0)),0)</f>
        <v>0</v>
      </c>
      <c r="AE347" s="2">
        <f>_xlfn.IFERROR(INDEX('Subdecision matrices'!$K$8:$O$11,MATCH(Prioritization!L182,'Subdecision matrices'!$J$8:$J$11,0),MATCH('CalcEng 2'!$AE$6,'Subdecision matrices'!$K$7:$O$7,0)),0)</f>
        <v>0</v>
      </c>
      <c r="AF347" s="2">
        <f>_xlfn.IFERROR(VLOOKUP(Prioritization!M182,'Subdecision matrices'!$I$15:$K$17,3,TRUE),0)</f>
        <v>0</v>
      </c>
      <c r="AG347" s="2">
        <f>_xlfn.IFERROR(VLOOKUP(Prioritization!M182,'Subdecision matrices'!$I$15:$L$17,4,TRUE),0)</f>
        <v>0</v>
      </c>
      <c r="AH347" s="2">
        <f>_xlfn.IFERROR(VLOOKUP(Prioritization!M182,'Subdecision matrices'!$I$15:$M$17,5,TRUE),0)</f>
        <v>0</v>
      </c>
      <c r="AI347" s="2">
        <f>_xlfn.IFERROR(VLOOKUP(Prioritization!M182,'Subdecision matrices'!$I$15:$N$17,6,TRUE),0)</f>
        <v>0</v>
      </c>
      <c r="AJ347" s="2">
        <f>_xlfn.IFERROR(VLOOKUP(Prioritization!M182,'Subdecision matrices'!$I$15:$O$17,7,TRUE),0)</f>
        <v>0</v>
      </c>
      <c r="AK347" s="2">
        <f>_xlfn.IFERROR(INDEX('Subdecision matrices'!$K$22:$O$24,MATCH(Prioritization!N182,'Subdecision matrices'!$J$22:$J$24,0),MATCH($AK$6,'Subdecision matrices'!$K$21:$O$21,0)),0)</f>
        <v>0</v>
      </c>
      <c r="AL347" s="2">
        <f>_xlfn.IFERROR(INDEX('Subdecision matrices'!$K$22:$O$24,MATCH(Prioritization!N182,'Subdecision matrices'!$J$22:$J$24,0),MATCH($AL$6,'Subdecision matrices'!$K$21:$O$21,0)),0)</f>
        <v>0</v>
      </c>
      <c r="AM347" s="2">
        <f>_xlfn.IFERROR(INDEX('Subdecision matrices'!$K$22:$O$24,MATCH(Prioritization!N182,'Subdecision matrices'!$J$22:$J$24,0),MATCH($AM$6,'Subdecision matrices'!$K$21:$O$21,0)),0)</f>
        <v>0</v>
      </c>
      <c r="AN347" s="2">
        <f>_xlfn.IFERROR(INDEX('Subdecision matrices'!$K$22:$O$24,MATCH(Prioritization!N182,'Subdecision matrices'!$J$22:$J$24,0),MATCH($AN$6,'Subdecision matrices'!$K$21:$O$21,0)),0)</f>
        <v>0</v>
      </c>
      <c r="AO347" s="2">
        <f>_xlfn.IFERROR(INDEX('Subdecision matrices'!$K$22:$O$24,MATCH(Prioritization!N182,'Subdecision matrices'!$J$22:$J$24,0),MATCH($AO$6,'Subdecision matrices'!$K$21:$O$21,0)),0)</f>
        <v>0</v>
      </c>
      <c r="AP347" s="2">
        <f>_xlfn.IFERROR(INDEX('Subdecision matrices'!$K$27:$O$30,MATCH(Prioritization!O182,'Subdecision matrices'!$J$27:$J$30,0),MATCH('CalcEng 2'!$AP$6,'Subdecision matrices'!$K$27:$O$27,0)),0)</f>
        <v>0</v>
      </c>
      <c r="AQ347" s="2">
        <f>_xlfn.IFERROR(INDEX('Subdecision matrices'!$K$27:$O$30,MATCH(Prioritization!O182,'Subdecision matrices'!$J$27:$J$30,0),MATCH('CalcEng 2'!$AQ$6,'Subdecision matrices'!$K$27:$O$27,0)),0)</f>
        <v>0</v>
      </c>
      <c r="AR347" s="2">
        <f>_xlfn.IFERROR(INDEX('Subdecision matrices'!$K$27:$O$30,MATCH(Prioritization!O182,'Subdecision matrices'!$J$27:$J$30,0),MATCH('CalcEng 2'!$AR$6,'Subdecision matrices'!$K$27:$O$27,0)),0)</f>
        <v>0</v>
      </c>
      <c r="AS347" s="2">
        <f>_xlfn.IFERROR(INDEX('Subdecision matrices'!$K$27:$O$30,MATCH(Prioritization!O182,'Subdecision matrices'!$J$27:$J$30,0),MATCH('CalcEng 2'!$AS$6,'Subdecision matrices'!$K$27:$O$27,0)),0)</f>
        <v>0</v>
      </c>
      <c r="AT347" s="2">
        <f>_xlfn.IFERROR(INDEX('Subdecision matrices'!$K$27:$O$30,MATCH(Prioritization!O182,'Subdecision matrices'!$J$27:$J$30,0),MATCH('CalcEng 2'!$AT$6,'Subdecision matrices'!$K$27:$O$27,0)),0)</f>
        <v>0</v>
      </c>
      <c r="AU347" s="2">
        <f>_xlfn.IFERROR(INDEX('Subdecision matrices'!$K$34:$O$36,MATCH(Prioritization!P182,'Subdecision matrices'!$J$34:$J$36,0),MATCH('CalcEng 2'!$AU$6,'Subdecision matrices'!$K$33:$O$33,0)),0)</f>
        <v>0</v>
      </c>
      <c r="AV347" s="2">
        <f>_xlfn.IFERROR(INDEX('Subdecision matrices'!$K$34:$O$36,MATCH(Prioritization!P182,'Subdecision matrices'!$J$34:$J$36,0),MATCH('CalcEng 2'!$AV$6,'Subdecision matrices'!$K$33:$O$33,0)),0)</f>
        <v>0</v>
      </c>
      <c r="AW347" s="2">
        <f>_xlfn.IFERROR(INDEX('Subdecision matrices'!$K$34:$O$36,MATCH(Prioritization!P182,'Subdecision matrices'!$J$34:$J$36,0),MATCH('CalcEng 2'!$AW$6,'Subdecision matrices'!$K$33:$O$33,0)),0)</f>
        <v>0</v>
      </c>
      <c r="AX347" s="2">
        <f>_xlfn.IFERROR(INDEX('Subdecision matrices'!$K$34:$O$36,MATCH(Prioritization!P182,'Subdecision matrices'!$J$34:$J$36,0),MATCH('CalcEng 2'!$AX$6,'Subdecision matrices'!$K$33:$O$33,0)),0)</f>
        <v>0</v>
      </c>
      <c r="AY347" s="2">
        <f>_xlfn.IFERROR(INDEX('Subdecision matrices'!$K$34:$O$36,MATCH(Prioritization!P182,'Subdecision matrices'!$J$34:$J$36,0),MATCH('CalcEng 2'!$AY$6,'Subdecision matrices'!$K$33:$O$33,0)),0)</f>
        <v>0</v>
      </c>
      <c r="AZ347" s="2"/>
      <c r="BA347" s="2"/>
      <c r="BB347" s="110">
        <f>((B347*B348)+(G347*G348)+(L347*L348)+(Q347*Q348)+(V347*V348)+(AA347*AA348)+(AF348*AF347)+(AK347*AK348)+(AP347*AP348)+(AU347*AU348))*10</f>
        <v>0</v>
      </c>
      <c r="BC347" s="110">
        <f aca="true" t="shared" si="877" ref="BC347">((C347*C348)+(H347*H348)+(M347*M348)+(R347*R348)+(W347*W348)+(AB347*AB348)+(AG348*AG347)+(AL347*AL348)+(AQ347*AQ348)+(AV347*AV348))*10</f>
        <v>0</v>
      </c>
      <c r="BD347" s="110">
        <f aca="true" t="shared" si="878" ref="BD347">((D347*D348)+(I347*I348)+(N347*N348)+(S347*S348)+(X347*X348)+(AC347*AC348)+(AH348*AH347)+(AM347*AM348)+(AR347*AR348)+(AW347*AW348))*10</f>
        <v>0</v>
      </c>
      <c r="BE347" s="110">
        <f aca="true" t="shared" si="879" ref="BE347">((E347*E348)+(J347*J348)+(O347*O348)+(T347*T348)+(Y347*Y348)+(AD347*AD348)+(AI348*AI347)+(AN347*AN348)+(AS347*AS348)+(AX347*AX348))*10</f>
        <v>0</v>
      </c>
      <c r="BF347" s="110">
        <f aca="true" t="shared" si="880" ref="BF347">((F347*F348)+(K347*K348)+(P347*P348)+(U347*U348)+(Z347*Z348)+(AE347*AE348)+(AJ348*AJ347)+(AO347*AO348)+(AT347*AT348)+(AY347*AY348))*10</f>
        <v>0</v>
      </c>
    </row>
    <row r="348" spans="1:58" ht="15.75" thickBot="1">
      <c r="A348" s="94"/>
      <c r="B348" s="5">
        <f>'Subdecision matrices'!$S$12</f>
        <v>0.1</v>
      </c>
      <c r="C348" s="5">
        <f>'Subdecision matrices'!$S$13</f>
        <v>0.1</v>
      </c>
      <c r="D348" s="5">
        <f>'Subdecision matrices'!$S$14</f>
        <v>0.1</v>
      </c>
      <c r="E348" s="5">
        <f>'Subdecision matrices'!$S$15</f>
        <v>0.1</v>
      </c>
      <c r="F348" s="5">
        <f>'Subdecision matrices'!$S$16</f>
        <v>0.1</v>
      </c>
      <c r="G348" s="5">
        <f>'Subdecision matrices'!$T$12</f>
        <v>0.1</v>
      </c>
      <c r="H348" s="5">
        <f>'Subdecision matrices'!$T$13</f>
        <v>0.1</v>
      </c>
      <c r="I348" s="5">
        <f>'Subdecision matrices'!$T$14</f>
        <v>0.1</v>
      </c>
      <c r="J348" s="5">
        <f>'Subdecision matrices'!$T$15</f>
        <v>0.1</v>
      </c>
      <c r="K348" s="5">
        <f>'Subdecision matrices'!$T$16</f>
        <v>0.1</v>
      </c>
      <c r="L348" s="5">
        <f>'Subdecision matrices'!$U$12</f>
        <v>0.05</v>
      </c>
      <c r="M348" s="5">
        <f>'Subdecision matrices'!$U$13</f>
        <v>0.05</v>
      </c>
      <c r="N348" s="5">
        <f>'Subdecision matrices'!$U$14</f>
        <v>0.05</v>
      </c>
      <c r="O348" s="5">
        <f>'Subdecision matrices'!$U$15</f>
        <v>0.05</v>
      </c>
      <c r="P348" s="5">
        <f>'Subdecision matrices'!$U$16</f>
        <v>0.05</v>
      </c>
      <c r="Q348" s="5">
        <f>'Subdecision matrices'!$V$12</f>
        <v>0.1</v>
      </c>
      <c r="R348" s="5">
        <f>'Subdecision matrices'!$V$13</f>
        <v>0.1</v>
      </c>
      <c r="S348" s="5">
        <f>'Subdecision matrices'!$V$14</f>
        <v>0.1</v>
      </c>
      <c r="T348" s="5">
        <f>'Subdecision matrices'!$V$15</f>
        <v>0.1</v>
      </c>
      <c r="U348" s="5">
        <f>'Subdecision matrices'!$V$16</f>
        <v>0.1</v>
      </c>
      <c r="V348" s="5">
        <f>'Subdecision matrices'!$W$12</f>
        <v>0.1</v>
      </c>
      <c r="W348" s="5">
        <f>'Subdecision matrices'!$W$13</f>
        <v>0.1</v>
      </c>
      <c r="X348" s="5">
        <f>'Subdecision matrices'!$W$14</f>
        <v>0.1</v>
      </c>
      <c r="Y348" s="5">
        <f>'Subdecision matrices'!$W$15</f>
        <v>0.1</v>
      </c>
      <c r="Z348" s="5">
        <f>'Subdecision matrices'!$W$16</f>
        <v>0.1</v>
      </c>
      <c r="AA348" s="5">
        <f>'Subdecision matrices'!$X$12</f>
        <v>0.05</v>
      </c>
      <c r="AB348" s="5">
        <f>'Subdecision matrices'!$X$13</f>
        <v>0.1</v>
      </c>
      <c r="AC348" s="5">
        <f>'Subdecision matrices'!$X$14</f>
        <v>0.1</v>
      </c>
      <c r="AD348" s="5">
        <f>'Subdecision matrices'!$X$15</f>
        <v>0.1</v>
      </c>
      <c r="AE348" s="5">
        <f>'Subdecision matrices'!$X$16</f>
        <v>0.1</v>
      </c>
      <c r="AF348" s="5">
        <f>'Subdecision matrices'!$Y$12</f>
        <v>0.1</v>
      </c>
      <c r="AG348" s="5">
        <f>'Subdecision matrices'!$Y$13</f>
        <v>0.1</v>
      </c>
      <c r="AH348" s="5">
        <f>'Subdecision matrices'!$Y$14</f>
        <v>0.1</v>
      </c>
      <c r="AI348" s="5">
        <f>'Subdecision matrices'!$Y$15</f>
        <v>0.05</v>
      </c>
      <c r="AJ348" s="5">
        <f>'Subdecision matrices'!$Y$16</f>
        <v>0.05</v>
      </c>
      <c r="AK348" s="5">
        <f>'Subdecision matrices'!$Z$12</f>
        <v>0.15</v>
      </c>
      <c r="AL348" s="5">
        <f>'Subdecision matrices'!$Z$13</f>
        <v>0.15</v>
      </c>
      <c r="AM348" s="5">
        <f>'Subdecision matrices'!$Z$14</f>
        <v>0.15</v>
      </c>
      <c r="AN348" s="5">
        <f>'Subdecision matrices'!$Z$15</f>
        <v>0.15</v>
      </c>
      <c r="AO348" s="5">
        <f>'Subdecision matrices'!$Z$16</f>
        <v>0.15</v>
      </c>
      <c r="AP348" s="5">
        <f>'Subdecision matrices'!$AA$12</f>
        <v>0.1</v>
      </c>
      <c r="AQ348" s="5">
        <f>'Subdecision matrices'!$AA$13</f>
        <v>0.1</v>
      </c>
      <c r="AR348" s="5">
        <f>'Subdecision matrices'!$AA$14</f>
        <v>0.1</v>
      </c>
      <c r="AS348" s="5">
        <f>'Subdecision matrices'!$AA$15</f>
        <v>0.1</v>
      </c>
      <c r="AT348" s="5">
        <f>'Subdecision matrices'!$AA$16</f>
        <v>0.15</v>
      </c>
      <c r="AU348" s="5">
        <f>'Subdecision matrices'!$AB$12</f>
        <v>0.15</v>
      </c>
      <c r="AV348" s="5">
        <f>'Subdecision matrices'!$AB$13</f>
        <v>0.1</v>
      </c>
      <c r="AW348" s="5">
        <f>'Subdecision matrices'!$AB$14</f>
        <v>0.1</v>
      </c>
      <c r="AX348" s="5">
        <f>'Subdecision matrices'!$AB$15</f>
        <v>0.15</v>
      </c>
      <c r="AY348" s="5">
        <f>'Subdecision matrices'!$AB$16</f>
        <v>0.1</v>
      </c>
      <c r="AZ348" s="3">
        <f aca="true" t="shared" si="881" ref="AZ348">SUM(L348:AY348)</f>
        <v>4</v>
      </c>
      <c r="BA348" s="3"/>
      <c r="BB348" s="114"/>
      <c r="BC348" s="114"/>
      <c r="BD348" s="114"/>
      <c r="BE348" s="114"/>
      <c r="BF348" s="114"/>
    </row>
    <row r="349" spans="1:58" ht="15">
      <c r="A349" s="94">
        <v>172</v>
      </c>
      <c r="B349" s="30">
        <f>_xlfn.IFERROR(VLOOKUP(Prioritization!G183,'Subdecision matrices'!$B$7:$C$8,2,TRUE),0)</f>
        <v>0</v>
      </c>
      <c r="C349" s="30">
        <f>_xlfn.IFERROR(VLOOKUP(Prioritization!G183,'Subdecision matrices'!$B$7:$D$8,3,TRUE),0)</f>
        <v>0</v>
      </c>
      <c r="D349" s="30">
        <f>_xlfn.IFERROR(VLOOKUP(Prioritization!G183,'Subdecision matrices'!$B$7:$E$8,4,TRUE),0)</f>
        <v>0</v>
      </c>
      <c r="E349" s="30">
        <f>_xlfn.IFERROR(VLOOKUP(Prioritization!G183,'Subdecision matrices'!$B$7:$F$8,5,TRUE),0)</f>
        <v>0</v>
      </c>
      <c r="F349" s="30">
        <f>_xlfn.IFERROR(VLOOKUP(Prioritization!G183,'Subdecision matrices'!$B$7:$G$8,6,TRUE),0)</f>
        <v>0</v>
      </c>
      <c r="G349" s="30">
        <f>VLOOKUP(Prioritization!H183,'Subdecision matrices'!$B$12:$C$19,2,TRUE)</f>
        <v>0</v>
      </c>
      <c r="H349" s="30">
        <f>VLOOKUP(Prioritization!H183,'Subdecision matrices'!$B$12:$D$19,3,TRUE)</f>
        <v>0</v>
      </c>
      <c r="I349" s="30">
        <f>VLOOKUP(Prioritization!H183,'Subdecision matrices'!$B$12:$E$19,4,TRUE)</f>
        <v>0</v>
      </c>
      <c r="J349" s="30">
        <f>VLOOKUP(Prioritization!H183,'Subdecision matrices'!$B$12:$F$19,5,TRUE)</f>
        <v>0</v>
      </c>
      <c r="K349" s="30">
        <f>VLOOKUP(Prioritization!H183,'Subdecision matrices'!$B$12:$G$19,6,TRUE)</f>
        <v>0</v>
      </c>
      <c r="L349" s="2">
        <f>_xlfn.IFERROR(INDEX('Subdecision matrices'!$C$23:$G$27,MATCH(Prioritization!I183,'Subdecision matrices'!$B$23:$B$27,0),MATCH('CalcEng 2'!$L$6,'Subdecision matrices'!$C$22:$G$22,0)),0)</f>
        <v>0</v>
      </c>
      <c r="M349" s="2">
        <f>_xlfn.IFERROR(INDEX('Subdecision matrices'!$C$23:$G$27,MATCH(Prioritization!I183,'Subdecision matrices'!$B$23:$B$27,0),MATCH('CalcEng 2'!$M$6,'Subdecision matrices'!$C$30:$G$30,0)),0)</f>
        <v>0</v>
      </c>
      <c r="N349" s="2">
        <f>_xlfn.IFERROR(INDEX('Subdecision matrices'!$C$23:$G$27,MATCH(Prioritization!I183,'Subdecision matrices'!$B$23:$B$27,0),MATCH('CalcEng 2'!$N$6,'Subdecision matrices'!$C$22:$G$22,0)),0)</f>
        <v>0</v>
      </c>
      <c r="O349" s="2">
        <f>_xlfn.IFERROR(INDEX('Subdecision matrices'!$C$23:$G$27,MATCH(Prioritization!I183,'Subdecision matrices'!$B$23:$B$27,0),MATCH('CalcEng 2'!$O$6,'Subdecision matrices'!$C$22:$G$22,0)),0)</f>
        <v>0</v>
      </c>
      <c r="P349" s="2">
        <f>_xlfn.IFERROR(INDEX('Subdecision matrices'!$C$23:$G$27,MATCH(Prioritization!I183,'Subdecision matrices'!$B$23:$B$27,0),MATCH('CalcEng 2'!$P$6,'Subdecision matrices'!$C$22:$G$22,0)),0)</f>
        <v>0</v>
      </c>
      <c r="Q349" s="2">
        <f>_xlfn.IFERROR(INDEX('Subdecision matrices'!$C$31:$G$33,MATCH(Prioritization!J183,'Subdecision matrices'!$B$31:$B$33,0),MATCH('CalcEng 2'!$Q$6,'Subdecision matrices'!$C$30:$G$30,0)),0)</f>
        <v>0</v>
      </c>
      <c r="R349" s="2">
        <f>_xlfn.IFERROR(INDEX('Subdecision matrices'!$C$31:$G$33,MATCH(Prioritization!J183,'Subdecision matrices'!$B$31:$B$33,0),MATCH('CalcEng 2'!$R$6,'Subdecision matrices'!$C$30:$G$30,0)),0)</f>
        <v>0</v>
      </c>
      <c r="S349" s="2">
        <f>_xlfn.IFERROR(INDEX('Subdecision matrices'!$C$31:$G$33,MATCH(Prioritization!J183,'Subdecision matrices'!$B$31:$B$33,0),MATCH('CalcEng 2'!$S$6,'Subdecision matrices'!$C$30:$G$30,0)),0)</f>
        <v>0</v>
      </c>
      <c r="T349" s="2">
        <f>_xlfn.IFERROR(INDEX('Subdecision matrices'!$C$31:$G$33,MATCH(Prioritization!J183,'Subdecision matrices'!$B$31:$B$33,0),MATCH('CalcEng 2'!$T$6,'Subdecision matrices'!$C$30:$G$30,0)),0)</f>
        <v>0</v>
      </c>
      <c r="U349" s="2">
        <f>_xlfn.IFERROR(INDEX('Subdecision matrices'!$C$31:$G$33,MATCH(Prioritization!J183,'Subdecision matrices'!$B$31:$B$33,0),MATCH('CalcEng 2'!$U$6,'Subdecision matrices'!$C$30:$G$30,0)),0)</f>
        <v>0</v>
      </c>
      <c r="V349" s="2">
        <f>_xlfn.IFERROR(VLOOKUP(Prioritization!K183,'Subdecision matrices'!$A$37:$C$41,3,TRUE),0)</f>
        <v>0</v>
      </c>
      <c r="W349" s="2">
        <f>_xlfn.IFERROR(VLOOKUP(Prioritization!K183,'Subdecision matrices'!$A$37:$D$41,4),0)</f>
        <v>0</v>
      </c>
      <c r="X349" s="2">
        <f>_xlfn.IFERROR(VLOOKUP(Prioritization!K183,'Subdecision matrices'!$A$37:$E$41,5),0)</f>
        <v>0</v>
      </c>
      <c r="Y349" s="2">
        <f>_xlfn.IFERROR(VLOOKUP(Prioritization!K183,'Subdecision matrices'!$A$37:$F$41,6),0)</f>
        <v>0</v>
      </c>
      <c r="Z349" s="2">
        <f>_xlfn.IFERROR(VLOOKUP(Prioritization!K183,'Subdecision matrices'!$A$37:$G$41,7),0)</f>
        <v>0</v>
      </c>
      <c r="AA349" s="2">
        <f>_xlfn.IFERROR(INDEX('Subdecision matrices'!$K$8:$O$11,MATCH(Prioritization!L183,'Subdecision matrices'!$J$8:$J$11,0),MATCH('CalcEng 2'!$AA$6,'Subdecision matrices'!$K$7:$O$7,0)),0)</f>
        <v>0</v>
      </c>
      <c r="AB349" s="2">
        <f>_xlfn.IFERROR(INDEX('Subdecision matrices'!$K$8:$O$11,MATCH(Prioritization!L183,'Subdecision matrices'!$J$8:$J$11,0),MATCH('CalcEng 2'!$AB$6,'Subdecision matrices'!$K$7:$O$7,0)),0)</f>
        <v>0</v>
      </c>
      <c r="AC349" s="2">
        <f>_xlfn.IFERROR(INDEX('Subdecision matrices'!$K$8:$O$11,MATCH(Prioritization!L183,'Subdecision matrices'!$J$8:$J$11,0),MATCH('CalcEng 2'!$AC$6,'Subdecision matrices'!$K$7:$O$7,0)),0)</f>
        <v>0</v>
      </c>
      <c r="AD349" s="2">
        <f>_xlfn.IFERROR(INDEX('Subdecision matrices'!$K$8:$O$11,MATCH(Prioritization!L183,'Subdecision matrices'!$J$8:$J$11,0),MATCH('CalcEng 2'!$AD$6,'Subdecision matrices'!$K$7:$O$7,0)),0)</f>
        <v>0</v>
      </c>
      <c r="AE349" s="2">
        <f>_xlfn.IFERROR(INDEX('Subdecision matrices'!$K$8:$O$11,MATCH(Prioritization!L183,'Subdecision matrices'!$J$8:$J$11,0),MATCH('CalcEng 2'!$AE$6,'Subdecision matrices'!$K$7:$O$7,0)),0)</f>
        <v>0</v>
      </c>
      <c r="AF349" s="2">
        <f>_xlfn.IFERROR(VLOOKUP(Prioritization!M183,'Subdecision matrices'!$I$15:$K$17,3,TRUE),0)</f>
        <v>0</v>
      </c>
      <c r="AG349" s="2">
        <f>_xlfn.IFERROR(VLOOKUP(Prioritization!M183,'Subdecision matrices'!$I$15:$L$17,4,TRUE),0)</f>
        <v>0</v>
      </c>
      <c r="AH349" s="2">
        <f>_xlfn.IFERROR(VLOOKUP(Prioritization!M183,'Subdecision matrices'!$I$15:$M$17,5,TRUE),0)</f>
        <v>0</v>
      </c>
      <c r="AI349" s="2">
        <f>_xlfn.IFERROR(VLOOKUP(Prioritization!M183,'Subdecision matrices'!$I$15:$N$17,6,TRUE),0)</f>
        <v>0</v>
      </c>
      <c r="AJ349" s="2">
        <f>_xlfn.IFERROR(VLOOKUP(Prioritization!M183,'Subdecision matrices'!$I$15:$O$17,7,TRUE),0)</f>
        <v>0</v>
      </c>
      <c r="AK349" s="2">
        <f>_xlfn.IFERROR(INDEX('Subdecision matrices'!$K$22:$O$24,MATCH(Prioritization!N183,'Subdecision matrices'!$J$22:$J$24,0),MATCH($AK$6,'Subdecision matrices'!$K$21:$O$21,0)),0)</f>
        <v>0</v>
      </c>
      <c r="AL349" s="2">
        <f>_xlfn.IFERROR(INDEX('Subdecision matrices'!$K$22:$O$24,MATCH(Prioritization!N183,'Subdecision matrices'!$J$22:$J$24,0),MATCH($AL$6,'Subdecision matrices'!$K$21:$O$21,0)),0)</f>
        <v>0</v>
      </c>
      <c r="AM349" s="2">
        <f>_xlfn.IFERROR(INDEX('Subdecision matrices'!$K$22:$O$24,MATCH(Prioritization!N183,'Subdecision matrices'!$J$22:$J$24,0),MATCH($AM$6,'Subdecision matrices'!$K$21:$O$21,0)),0)</f>
        <v>0</v>
      </c>
      <c r="AN349" s="2">
        <f>_xlfn.IFERROR(INDEX('Subdecision matrices'!$K$22:$O$24,MATCH(Prioritization!N183,'Subdecision matrices'!$J$22:$J$24,0),MATCH($AN$6,'Subdecision matrices'!$K$21:$O$21,0)),0)</f>
        <v>0</v>
      </c>
      <c r="AO349" s="2">
        <f>_xlfn.IFERROR(INDEX('Subdecision matrices'!$K$22:$O$24,MATCH(Prioritization!N183,'Subdecision matrices'!$J$22:$J$24,0),MATCH($AO$6,'Subdecision matrices'!$K$21:$O$21,0)),0)</f>
        <v>0</v>
      </c>
      <c r="AP349" s="2">
        <f>_xlfn.IFERROR(INDEX('Subdecision matrices'!$K$27:$O$30,MATCH(Prioritization!O183,'Subdecision matrices'!$J$27:$J$30,0),MATCH('CalcEng 2'!$AP$6,'Subdecision matrices'!$K$27:$O$27,0)),0)</f>
        <v>0</v>
      </c>
      <c r="AQ349" s="2">
        <f>_xlfn.IFERROR(INDEX('Subdecision matrices'!$K$27:$O$30,MATCH(Prioritization!O183,'Subdecision matrices'!$J$27:$J$30,0),MATCH('CalcEng 2'!$AQ$6,'Subdecision matrices'!$K$27:$O$27,0)),0)</f>
        <v>0</v>
      </c>
      <c r="AR349" s="2">
        <f>_xlfn.IFERROR(INDEX('Subdecision matrices'!$K$27:$O$30,MATCH(Prioritization!O183,'Subdecision matrices'!$J$27:$J$30,0),MATCH('CalcEng 2'!$AR$6,'Subdecision matrices'!$K$27:$O$27,0)),0)</f>
        <v>0</v>
      </c>
      <c r="AS349" s="2">
        <f>_xlfn.IFERROR(INDEX('Subdecision matrices'!$K$27:$O$30,MATCH(Prioritization!O183,'Subdecision matrices'!$J$27:$J$30,0),MATCH('CalcEng 2'!$AS$6,'Subdecision matrices'!$K$27:$O$27,0)),0)</f>
        <v>0</v>
      </c>
      <c r="AT349" s="2">
        <f>_xlfn.IFERROR(INDEX('Subdecision matrices'!$K$27:$O$30,MATCH(Prioritization!O183,'Subdecision matrices'!$J$27:$J$30,0),MATCH('CalcEng 2'!$AT$6,'Subdecision matrices'!$K$27:$O$27,0)),0)</f>
        <v>0</v>
      </c>
      <c r="AU349" s="2">
        <f>_xlfn.IFERROR(INDEX('Subdecision matrices'!$K$34:$O$36,MATCH(Prioritization!P183,'Subdecision matrices'!$J$34:$J$36,0),MATCH('CalcEng 2'!$AU$6,'Subdecision matrices'!$K$33:$O$33,0)),0)</f>
        <v>0</v>
      </c>
      <c r="AV349" s="2">
        <f>_xlfn.IFERROR(INDEX('Subdecision matrices'!$K$34:$O$36,MATCH(Prioritization!P183,'Subdecision matrices'!$J$34:$J$36,0),MATCH('CalcEng 2'!$AV$6,'Subdecision matrices'!$K$33:$O$33,0)),0)</f>
        <v>0</v>
      </c>
      <c r="AW349" s="2">
        <f>_xlfn.IFERROR(INDEX('Subdecision matrices'!$K$34:$O$36,MATCH(Prioritization!P183,'Subdecision matrices'!$J$34:$J$36,0),MATCH('CalcEng 2'!$AW$6,'Subdecision matrices'!$K$33:$O$33,0)),0)</f>
        <v>0</v>
      </c>
      <c r="AX349" s="2">
        <f>_xlfn.IFERROR(INDEX('Subdecision matrices'!$K$34:$O$36,MATCH(Prioritization!P183,'Subdecision matrices'!$J$34:$J$36,0),MATCH('CalcEng 2'!$AX$6,'Subdecision matrices'!$K$33:$O$33,0)),0)</f>
        <v>0</v>
      </c>
      <c r="AY349" s="2">
        <f>_xlfn.IFERROR(INDEX('Subdecision matrices'!$K$34:$O$36,MATCH(Prioritization!P183,'Subdecision matrices'!$J$34:$J$36,0),MATCH('CalcEng 2'!$AY$6,'Subdecision matrices'!$K$33:$O$33,0)),0)</f>
        <v>0</v>
      </c>
      <c r="AZ349" s="2"/>
      <c r="BA349" s="2"/>
      <c r="BB349" s="110">
        <f>((B349*B350)+(G349*G350)+(L349*L350)+(Q349*Q350)+(V349*V350)+(AA349*AA350)+(AF350*AF349)+(AK349*AK350)+(AP349*AP350)+(AU349*AU350))*10</f>
        <v>0</v>
      </c>
      <c r="BC349" s="110">
        <f aca="true" t="shared" si="882" ref="BC349">((C349*C350)+(H349*H350)+(M349*M350)+(R349*R350)+(W349*W350)+(AB349*AB350)+(AG350*AG349)+(AL349*AL350)+(AQ349*AQ350)+(AV349*AV350))*10</f>
        <v>0</v>
      </c>
      <c r="BD349" s="110">
        <f aca="true" t="shared" si="883" ref="BD349">((D349*D350)+(I349*I350)+(N349*N350)+(S349*S350)+(X349*X350)+(AC349*AC350)+(AH350*AH349)+(AM349*AM350)+(AR349*AR350)+(AW349*AW350))*10</f>
        <v>0</v>
      </c>
      <c r="BE349" s="110">
        <f aca="true" t="shared" si="884" ref="BE349">((E349*E350)+(J349*J350)+(O349*O350)+(T349*T350)+(Y349*Y350)+(AD349*AD350)+(AI350*AI349)+(AN349*AN350)+(AS349*AS350)+(AX349*AX350))*10</f>
        <v>0</v>
      </c>
      <c r="BF349" s="110">
        <f aca="true" t="shared" si="885" ref="BF349">((F349*F350)+(K349*K350)+(P349*P350)+(U349*U350)+(Z349*Z350)+(AE349*AE350)+(AJ350*AJ349)+(AO349*AO350)+(AT349*AT350)+(AY349*AY350))*10</f>
        <v>0</v>
      </c>
    </row>
    <row r="350" spans="1:58" ht="15.75" thickBot="1">
      <c r="A350" s="94"/>
      <c r="B350" s="5">
        <f>'Subdecision matrices'!$S$12</f>
        <v>0.1</v>
      </c>
      <c r="C350" s="5">
        <f>'Subdecision matrices'!$S$13</f>
        <v>0.1</v>
      </c>
      <c r="D350" s="5">
        <f>'Subdecision matrices'!$S$14</f>
        <v>0.1</v>
      </c>
      <c r="E350" s="5">
        <f>'Subdecision matrices'!$S$15</f>
        <v>0.1</v>
      </c>
      <c r="F350" s="5">
        <f>'Subdecision matrices'!$S$16</f>
        <v>0.1</v>
      </c>
      <c r="G350" s="5">
        <f>'Subdecision matrices'!$T$12</f>
        <v>0.1</v>
      </c>
      <c r="H350" s="5">
        <f>'Subdecision matrices'!$T$13</f>
        <v>0.1</v>
      </c>
      <c r="I350" s="5">
        <f>'Subdecision matrices'!$T$14</f>
        <v>0.1</v>
      </c>
      <c r="J350" s="5">
        <f>'Subdecision matrices'!$T$15</f>
        <v>0.1</v>
      </c>
      <c r="K350" s="5">
        <f>'Subdecision matrices'!$T$16</f>
        <v>0.1</v>
      </c>
      <c r="L350" s="5">
        <f>'Subdecision matrices'!$U$12</f>
        <v>0.05</v>
      </c>
      <c r="M350" s="5">
        <f>'Subdecision matrices'!$U$13</f>
        <v>0.05</v>
      </c>
      <c r="N350" s="5">
        <f>'Subdecision matrices'!$U$14</f>
        <v>0.05</v>
      </c>
      <c r="O350" s="5">
        <f>'Subdecision matrices'!$U$15</f>
        <v>0.05</v>
      </c>
      <c r="P350" s="5">
        <f>'Subdecision matrices'!$U$16</f>
        <v>0.05</v>
      </c>
      <c r="Q350" s="5">
        <f>'Subdecision matrices'!$V$12</f>
        <v>0.1</v>
      </c>
      <c r="R350" s="5">
        <f>'Subdecision matrices'!$V$13</f>
        <v>0.1</v>
      </c>
      <c r="S350" s="5">
        <f>'Subdecision matrices'!$V$14</f>
        <v>0.1</v>
      </c>
      <c r="T350" s="5">
        <f>'Subdecision matrices'!$V$15</f>
        <v>0.1</v>
      </c>
      <c r="U350" s="5">
        <f>'Subdecision matrices'!$V$16</f>
        <v>0.1</v>
      </c>
      <c r="V350" s="5">
        <f>'Subdecision matrices'!$W$12</f>
        <v>0.1</v>
      </c>
      <c r="W350" s="5">
        <f>'Subdecision matrices'!$W$13</f>
        <v>0.1</v>
      </c>
      <c r="X350" s="5">
        <f>'Subdecision matrices'!$W$14</f>
        <v>0.1</v>
      </c>
      <c r="Y350" s="5">
        <f>'Subdecision matrices'!$W$15</f>
        <v>0.1</v>
      </c>
      <c r="Z350" s="5">
        <f>'Subdecision matrices'!$W$16</f>
        <v>0.1</v>
      </c>
      <c r="AA350" s="5">
        <f>'Subdecision matrices'!$X$12</f>
        <v>0.05</v>
      </c>
      <c r="AB350" s="5">
        <f>'Subdecision matrices'!$X$13</f>
        <v>0.1</v>
      </c>
      <c r="AC350" s="5">
        <f>'Subdecision matrices'!$X$14</f>
        <v>0.1</v>
      </c>
      <c r="AD350" s="5">
        <f>'Subdecision matrices'!$X$15</f>
        <v>0.1</v>
      </c>
      <c r="AE350" s="5">
        <f>'Subdecision matrices'!$X$16</f>
        <v>0.1</v>
      </c>
      <c r="AF350" s="5">
        <f>'Subdecision matrices'!$Y$12</f>
        <v>0.1</v>
      </c>
      <c r="AG350" s="5">
        <f>'Subdecision matrices'!$Y$13</f>
        <v>0.1</v>
      </c>
      <c r="AH350" s="5">
        <f>'Subdecision matrices'!$Y$14</f>
        <v>0.1</v>
      </c>
      <c r="AI350" s="5">
        <f>'Subdecision matrices'!$Y$15</f>
        <v>0.05</v>
      </c>
      <c r="AJ350" s="5">
        <f>'Subdecision matrices'!$Y$16</f>
        <v>0.05</v>
      </c>
      <c r="AK350" s="5">
        <f>'Subdecision matrices'!$Z$12</f>
        <v>0.15</v>
      </c>
      <c r="AL350" s="5">
        <f>'Subdecision matrices'!$Z$13</f>
        <v>0.15</v>
      </c>
      <c r="AM350" s="5">
        <f>'Subdecision matrices'!$Z$14</f>
        <v>0.15</v>
      </c>
      <c r="AN350" s="5">
        <f>'Subdecision matrices'!$Z$15</f>
        <v>0.15</v>
      </c>
      <c r="AO350" s="5">
        <f>'Subdecision matrices'!$Z$16</f>
        <v>0.15</v>
      </c>
      <c r="AP350" s="5">
        <f>'Subdecision matrices'!$AA$12</f>
        <v>0.1</v>
      </c>
      <c r="AQ350" s="5">
        <f>'Subdecision matrices'!$AA$13</f>
        <v>0.1</v>
      </c>
      <c r="AR350" s="5">
        <f>'Subdecision matrices'!$AA$14</f>
        <v>0.1</v>
      </c>
      <c r="AS350" s="5">
        <f>'Subdecision matrices'!$AA$15</f>
        <v>0.1</v>
      </c>
      <c r="AT350" s="5">
        <f>'Subdecision matrices'!$AA$16</f>
        <v>0.15</v>
      </c>
      <c r="AU350" s="5">
        <f>'Subdecision matrices'!$AB$12</f>
        <v>0.15</v>
      </c>
      <c r="AV350" s="5">
        <f>'Subdecision matrices'!$AB$13</f>
        <v>0.1</v>
      </c>
      <c r="AW350" s="5">
        <f>'Subdecision matrices'!$AB$14</f>
        <v>0.1</v>
      </c>
      <c r="AX350" s="5">
        <f>'Subdecision matrices'!$AB$15</f>
        <v>0.15</v>
      </c>
      <c r="AY350" s="5">
        <f>'Subdecision matrices'!$AB$16</f>
        <v>0.1</v>
      </c>
      <c r="AZ350" s="3">
        <f aca="true" t="shared" si="886" ref="AZ350">SUM(L350:AY350)</f>
        <v>4</v>
      </c>
      <c r="BA350" s="3"/>
      <c r="BB350" s="114"/>
      <c r="BC350" s="114"/>
      <c r="BD350" s="114"/>
      <c r="BE350" s="114"/>
      <c r="BF350" s="114"/>
    </row>
    <row r="351" spans="1:58" ht="15">
      <c r="A351" s="94">
        <v>173</v>
      </c>
      <c r="B351" s="30">
        <f>_xlfn.IFERROR(VLOOKUP(Prioritization!G184,'Subdecision matrices'!$B$7:$C$8,2,TRUE),0)</f>
        <v>0</v>
      </c>
      <c r="C351" s="30">
        <f>_xlfn.IFERROR(VLOOKUP(Prioritization!G184,'Subdecision matrices'!$B$7:$D$8,3,TRUE),0)</f>
        <v>0</v>
      </c>
      <c r="D351" s="30">
        <f>_xlfn.IFERROR(VLOOKUP(Prioritization!G184,'Subdecision matrices'!$B$7:$E$8,4,TRUE),0)</f>
        <v>0</v>
      </c>
      <c r="E351" s="30">
        <f>_xlfn.IFERROR(VLOOKUP(Prioritization!G184,'Subdecision matrices'!$B$7:$F$8,5,TRUE),0)</f>
        <v>0</v>
      </c>
      <c r="F351" s="30">
        <f>_xlfn.IFERROR(VLOOKUP(Prioritization!G184,'Subdecision matrices'!$B$7:$G$8,6,TRUE),0)</f>
        <v>0</v>
      </c>
      <c r="G351" s="30">
        <f>VLOOKUP(Prioritization!H184,'Subdecision matrices'!$B$12:$C$19,2,TRUE)</f>
        <v>0</v>
      </c>
      <c r="H351" s="30">
        <f>VLOOKUP(Prioritization!H184,'Subdecision matrices'!$B$12:$D$19,3,TRUE)</f>
        <v>0</v>
      </c>
      <c r="I351" s="30">
        <f>VLOOKUP(Prioritization!H184,'Subdecision matrices'!$B$12:$E$19,4,TRUE)</f>
        <v>0</v>
      </c>
      <c r="J351" s="30">
        <f>VLOOKUP(Prioritization!H184,'Subdecision matrices'!$B$12:$F$19,5,TRUE)</f>
        <v>0</v>
      </c>
      <c r="K351" s="30">
        <f>VLOOKUP(Prioritization!H184,'Subdecision matrices'!$B$12:$G$19,6,TRUE)</f>
        <v>0</v>
      </c>
      <c r="L351" s="2">
        <f>_xlfn.IFERROR(INDEX('Subdecision matrices'!$C$23:$G$27,MATCH(Prioritization!I184,'Subdecision matrices'!$B$23:$B$27,0),MATCH('CalcEng 2'!$L$6,'Subdecision matrices'!$C$22:$G$22,0)),0)</f>
        <v>0</v>
      </c>
      <c r="M351" s="2">
        <f>_xlfn.IFERROR(INDEX('Subdecision matrices'!$C$23:$G$27,MATCH(Prioritization!I184,'Subdecision matrices'!$B$23:$B$27,0),MATCH('CalcEng 2'!$M$6,'Subdecision matrices'!$C$30:$G$30,0)),0)</f>
        <v>0</v>
      </c>
      <c r="N351" s="2">
        <f>_xlfn.IFERROR(INDEX('Subdecision matrices'!$C$23:$G$27,MATCH(Prioritization!I184,'Subdecision matrices'!$B$23:$B$27,0),MATCH('CalcEng 2'!$N$6,'Subdecision matrices'!$C$22:$G$22,0)),0)</f>
        <v>0</v>
      </c>
      <c r="O351" s="2">
        <f>_xlfn.IFERROR(INDEX('Subdecision matrices'!$C$23:$G$27,MATCH(Prioritization!I184,'Subdecision matrices'!$B$23:$B$27,0),MATCH('CalcEng 2'!$O$6,'Subdecision matrices'!$C$22:$G$22,0)),0)</f>
        <v>0</v>
      </c>
      <c r="P351" s="2">
        <f>_xlfn.IFERROR(INDEX('Subdecision matrices'!$C$23:$G$27,MATCH(Prioritization!I184,'Subdecision matrices'!$B$23:$B$27,0),MATCH('CalcEng 2'!$P$6,'Subdecision matrices'!$C$22:$G$22,0)),0)</f>
        <v>0</v>
      </c>
      <c r="Q351" s="2">
        <f>_xlfn.IFERROR(INDEX('Subdecision matrices'!$C$31:$G$33,MATCH(Prioritization!J184,'Subdecision matrices'!$B$31:$B$33,0),MATCH('CalcEng 2'!$Q$6,'Subdecision matrices'!$C$30:$G$30,0)),0)</f>
        <v>0</v>
      </c>
      <c r="R351" s="2">
        <f>_xlfn.IFERROR(INDEX('Subdecision matrices'!$C$31:$G$33,MATCH(Prioritization!J184,'Subdecision matrices'!$B$31:$B$33,0),MATCH('CalcEng 2'!$R$6,'Subdecision matrices'!$C$30:$G$30,0)),0)</f>
        <v>0</v>
      </c>
      <c r="S351" s="2">
        <f>_xlfn.IFERROR(INDEX('Subdecision matrices'!$C$31:$G$33,MATCH(Prioritization!J184,'Subdecision matrices'!$B$31:$B$33,0),MATCH('CalcEng 2'!$S$6,'Subdecision matrices'!$C$30:$G$30,0)),0)</f>
        <v>0</v>
      </c>
      <c r="T351" s="2">
        <f>_xlfn.IFERROR(INDEX('Subdecision matrices'!$C$31:$G$33,MATCH(Prioritization!J184,'Subdecision matrices'!$B$31:$B$33,0),MATCH('CalcEng 2'!$T$6,'Subdecision matrices'!$C$30:$G$30,0)),0)</f>
        <v>0</v>
      </c>
      <c r="U351" s="2">
        <f>_xlfn.IFERROR(INDEX('Subdecision matrices'!$C$31:$G$33,MATCH(Prioritization!J184,'Subdecision matrices'!$B$31:$B$33,0),MATCH('CalcEng 2'!$U$6,'Subdecision matrices'!$C$30:$G$30,0)),0)</f>
        <v>0</v>
      </c>
      <c r="V351" s="2">
        <f>_xlfn.IFERROR(VLOOKUP(Prioritization!K184,'Subdecision matrices'!$A$37:$C$41,3,TRUE),0)</f>
        <v>0</v>
      </c>
      <c r="W351" s="2">
        <f>_xlfn.IFERROR(VLOOKUP(Prioritization!K184,'Subdecision matrices'!$A$37:$D$41,4),0)</f>
        <v>0</v>
      </c>
      <c r="X351" s="2">
        <f>_xlfn.IFERROR(VLOOKUP(Prioritization!K184,'Subdecision matrices'!$A$37:$E$41,5),0)</f>
        <v>0</v>
      </c>
      <c r="Y351" s="2">
        <f>_xlfn.IFERROR(VLOOKUP(Prioritization!K184,'Subdecision matrices'!$A$37:$F$41,6),0)</f>
        <v>0</v>
      </c>
      <c r="Z351" s="2">
        <f>_xlfn.IFERROR(VLOOKUP(Prioritization!K184,'Subdecision matrices'!$A$37:$G$41,7),0)</f>
        <v>0</v>
      </c>
      <c r="AA351" s="2">
        <f>_xlfn.IFERROR(INDEX('Subdecision matrices'!$K$8:$O$11,MATCH(Prioritization!L184,'Subdecision matrices'!$J$8:$J$11,0),MATCH('CalcEng 2'!$AA$6,'Subdecision matrices'!$K$7:$O$7,0)),0)</f>
        <v>0</v>
      </c>
      <c r="AB351" s="2">
        <f>_xlfn.IFERROR(INDEX('Subdecision matrices'!$K$8:$O$11,MATCH(Prioritization!L184,'Subdecision matrices'!$J$8:$J$11,0),MATCH('CalcEng 2'!$AB$6,'Subdecision matrices'!$K$7:$O$7,0)),0)</f>
        <v>0</v>
      </c>
      <c r="AC351" s="2">
        <f>_xlfn.IFERROR(INDEX('Subdecision matrices'!$K$8:$O$11,MATCH(Prioritization!L184,'Subdecision matrices'!$J$8:$J$11,0),MATCH('CalcEng 2'!$AC$6,'Subdecision matrices'!$K$7:$O$7,0)),0)</f>
        <v>0</v>
      </c>
      <c r="AD351" s="2">
        <f>_xlfn.IFERROR(INDEX('Subdecision matrices'!$K$8:$O$11,MATCH(Prioritization!L184,'Subdecision matrices'!$J$8:$J$11,0),MATCH('CalcEng 2'!$AD$6,'Subdecision matrices'!$K$7:$O$7,0)),0)</f>
        <v>0</v>
      </c>
      <c r="AE351" s="2">
        <f>_xlfn.IFERROR(INDEX('Subdecision matrices'!$K$8:$O$11,MATCH(Prioritization!L184,'Subdecision matrices'!$J$8:$J$11,0),MATCH('CalcEng 2'!$AE$6,'Subdecision matrices'!$K$7:$O$7,0)),0)</f>
        <v>0</v>
      </c>
      <c r="AF351" s="2">
        <f>_xlfn.IFERROR(VLOOKUP(Prioritization!M184,'Subdecision matrices'!$I$15:$K$17,3,TRUE),0)</f>
        <v>0</v>
      </c>
      <c r="AG351" s="2">
        <f>_xlfn.IFERROR(VLOOKUP(Prioritization!M184,'Subdecision matrices'!$I$15:$L$17,4,TRUE),0)</f>
        <v>0</v>
      </c>
      <c r="AH351" s="2">
        <f>_xlfn.IFERROR(VLOOKUP(Prioritization!M184,'Subdecision matrices'!$I$15:$M$17,5,TRUE),0)</f>
        <v>0</v>
      </c>
      <c r="AI351" s="2">
        <f>_xlfn.IFERROR(VLOOKUP(Prioritization!M184,'Subdecision matrices'!$I$15:$N$17,6,TRUE),0)</f>
        <v>0</v>
      </c>
      <c r="AJ351" s="2">
        <f>_xlfn.IFERROR(VLOOKUP(Prioritization!M184,'Subdecision matrices'!$I$15:$O$17,7,TRUE),0)</f>
        <v>0</v>
      </c>
      <c r="AK351" s="2">
        <f>_xlfn.IFERROR(INDEX('Subdecision matrices'!$K$22:$O$24,MATCH(Prioritization!N184,'Subdecision matrices'!$J$22:$J$24,0),MATCH($AK$6,'Subdecision matrices'!$K$21:$O$21,0)),0)</f>
        <v>0</v>
      </c>
      <c r="AL351" s="2">
        <f>_xlfn.IFERROR(INDEX('Subdecision matrices'!$K$22:$O$24,MATCH(Prioritization!N184,'Subdecision matrices'!$J$22:$J$24,0),MATCH($AL$6,'Subdecision matrices'!$K$21:$O$21,0)),0)</f>
        <v>0</v>
      </c>
      <c r="AM351" s="2">
        <f>_xlfn.IFERROR(INDEX('Subdecision matrices'!$K$22:$O$24,MATCH(Prioritization!N184,'Subdecision matrices'!$J$22:$J$24,0),MATCH($AM$6,'Subdecision matrices'!$K$21:$O$21,0)),0)</f>
        <v>0</v>
      </c>
      <c r="AN351" s="2">
        <f>_xlfn.IFERROR(INDEX('Subdecision matrices'!$K$22:$O$24,MATCH(Prioritization!N184,'Subdecision matrices'!$J$22:$J$24,0),MATCH($AN$6,'Subdecision matrices'!$K$21:$O$21,0)),0)</f>
        <v>0</v>
      </c>
      <c r="AO351" s="2">
        <f>_xlfn.IFERROR(INDEX('Subdecision matrices'!$K$22:$O$24,MATCH(Prioritization!N184,'Subdecision matrices'!$J$22:$J$24,0),MATCH($AO$6,'Subdecision matrices'!$K$21:$O$21,0)),0)</f>
        <v>0</v>
      </c>
      <c r="AP351" s="2">
        <f>_xlfn.IFERROR(INDEX('Subdecision matrices'!$K$27:$O$30,MATCH(Prioritization!O184,'Subdecision matrices'!$J$27:$J$30,0),MATCH('CalcEng 2'!$AP$6,'Subdecision matrices'!$K$27:$O$27,0)),0)</f>
        <v>0</v>
      </c>
      <c r="AQ351" s="2">
        <f>_xlfn.IFERROR(INDEX('Subdecision matrices'!$K$27:$O$30,MATCH(Prioritization!O184,'Subdecision matrices'!$J$27:$J$30,0),MATCH('CalcEng 2'!$AQ$6,'Subdecision matrices'!$K$27:$O$27,0)),0)</f>
        <v>0</v>
      </c>
      <c r="AR351" s="2">
        <f>_xlfn.IFERROR(INDEX('Subdecision matrices'!$K$27:$O$30,MATCH(Prioritization!O184,'Subdecision matrices'!$J$27:$J$30,0),MATCH('CalcEng 2'!$AR$6,'Subdecision matrices'!$K$27:$O$27,0)),0)</f>
        <v>0</v>
      </c>
      <c r="AS351" s="2">
        <f>_xlfn.IFERROR(INDEX('Subdecision matrices'!$K$27:$O$30,MATCH(Prioritization!O184,'Subdecision matrices'!$J$27:$J$30,0),MATCH('CalcEng 2'!$AS$6,'Subdecision matrices'!$K$27:$O$27,0)),0)</f>
        <v>0</v>
      </c>
      <c r="AT351" s="2">
        <f>_xlfn.IFERROR(INDEX('Subdecision matrices'!$K$27:$O$30,MATCH(Prioritization!O184,'Subdecision matrices'!$J$27:$J$30,0),MATCH('CalcEng 2'!$AT$6,'Subdecision matrices'!$K$27:$O$27,0)),0)</f>
        <v>0</v>
      </c>
      <c r="AU351" s="2">
        <f>_xlfn.IFERROR(INDEX('Subdecision matrices'!$K$34:$O$36,MATCH(Prioritization!P184,'Subdecision matrices'!$J$34:$J$36,0),MATCH('CalcEng 2'!$AU$6,'Subdecision matrices'!$K$33:$O$33,0)),0)</f>
        <v>0</v>
      </c>
      <c r="AV351" s="2">
        <f>_xlfn.IFERROR(INDEX('Subdecision matrices'!$K$34:$O$36,MATCH(Prioritization!P184,'Subdecision matrices'!$J$34:$J$36,0),MATCH('CalcEng 2'!$AV$6,'Subdecision matrices'!$K$33:$O$33,0)),0)</f>
        <v>0</v>
      </c>
      <c r="AW351" s="2">
        <f>_xlfn.IFERROR(INDEX('Subdecision matrices'!$K$34:$O$36,MATCH(Prioritization!P184,'Subdecision matrices'!$J$34:$J$36,0),MATCH('CalcEng 2'!$AW$6,'Subdecision matrices'!$K$33:$O$33,0)),0)</f>
        <v>0</v>
      </c>
      <c r="AX351" s="2">
        <f>_xlfn.IFERROR(INDEX('Subdecision matrices'!$K$34:$O$36,MATCH(Prioritization!P184,'Subdecision matrices'!$J$34:$J$36,0),MATCH('CalcEng 2'!$AX$6,'Subdecision matrices'!$K$33:$O$33,0)),0)</f>
        <v>0</v>
      </c>
      <c r="AY351" s="2">
        <f>_xlfn.IFERROR(INDEX('Subdecision matrices'!$K$34:$O$36,MATCH(Prioritization!P184,'Subdecision matrices'!$J$34:$J$36,0),MATCH('CalcEng 2'!$AY$6,'Subdecision matrices'!$K$33:$O$33,0)),0)</f>
        <v>0</v>
      </c>
      <c r="AZ351" s="2"/>
      <c r="BA351" s="2"/>
      <c r="BB351" s="110">
        <f>((B351*B352)+(G351*G352)+(L351*L352)+(Q351*Q352)+(V351*V352)+(AA351*AA352)+(AF352*AF351)+(AK351*AK352)+(AP351*AP352)+(AU351*AU352))*10</f>
        <v>0</v>
      </c>
      <c r="BC351" s="110">
        <f aca="true" t="shared" si="887" ref="BC351">((C351*C352)+(H351*H352)+(M351*M352)+(R351*R352)+(W351*W352)+(AB351*AB352)+(AG352*AG351)+(AL351*AL352)+(AQ351*AQ352)+(AV351*AV352))*10</f>
        <v>0</v>
      </c>
      <c r="BD351" s="110">
        <f aca="true" t="shared" si="888" ref="BD351">((D351*D352)+(I351*I352)+(N351*N352)+(S351*S352)+(X351*X352)+(AC351*AC352)+(AH352*AH351)+(AM351*AM352)+(AR351*AR352)+(AW351*AW352))*10</f>
        <v>0</v>
      </c>
      <c r="BE351" s="110">
        <f aca="true" t="shared" si="889" ref="BE351">((E351*E352)+(J351*J352)+(O351*O352)+(T351*T352)+(Y351*Y352)+(AD351*AD352)+(AI352*AI351)+(AN351*AN352)+(AS351*AS352)+(AX351*AX352))*10</f>
        <v>0</v>
      </c>
      <c r="BF351" s="110">
        <f aca="true" t="shared" si="890" ref="BF351">((F351*F352)+(K351*K352)+(P351*P352)+(U351*U352)+(Z351*Z352)+(AE351*AE352)+(AJ352*AJ351)+(AO351*AO352)+(AT351*AT352)+(AY351*AY352))*10</f>
        <v>0</v>
      </c>
    </row>
    <row r="352" spans="1:58" ht="15.75" thickBot="1">
      <c r="A352" s="94"/>
      <c r="B352" s="5">
        <f>'Subdecision matrices'!$S$12</f>
        <v>0.1</v>
      </c>
      <c r="C352" s="5">
        <f>'Subdecision matrices'!$S$13</f>
        <v>0.1</v>
      </c>
      <c r="D352" s="5">
        <f>'Subdecision matrices'!$S$14</f>
        <v>0.1</v>
      </c>
      <c r="E352" s="5">
        <f>'Subdecision matrices'!$S$15</f>
        <v>0.1</v>
      </c>
      <c r="F352" s="5">
        <f>'Subdecision matrices'!$S$16</f>
        <v>0.1</v>
      </c>
      <c r="G352" s="5">
        <f>'Subdecision matrices'!$T$12</f>
        <v>0.1</v>
      </c>
      <c r="H352" s="5">
        <f>'Subdecision matrices'!$T$13</f>
        <v>0.1</v>
      </c>
      <c r="I352" s="5">
        <f>'Subdecision matrices'!$T$14</f>
        <v>0.1</v>
      </c>
      <c r="J352" s="5">
        <f>'Subdecision matrices'!$T$15</f>
        <v>0.1</v>
      </c>
      <c r="K352" s="5">
        <f>'Subdecision matrices'!$T$16</f>
        <v>0.1</v>
      </c>
      <c r="L352" s="5">
        <f>'Subdecision matrices'!$U$12</f>
        <v>0.05</v>
      </c>
      <c r="M352" s="5">
        <f>'Subdecision matrices'!$U$13</f>
        <v>0.05</v>
      </c>
      <c r="N352" s="5">
        <f>'Subdecision matrices'!$U$14</f>
        <v>0.05</v>
      </c>
      <c r="O352" s="5">
        <f>'Subdecision matrices'!$U$15</f>
        <v>0.05</v>
      </c>
      <c r="P352" s="5">
        <f>'Subdecision matrices'!$U$16</f>
        <v>0.05</v>
      </c>
      <c r="Q352" s="5">
        <f>'Subdecision matrices'!$V$12</f>
        <v>0.1</v>
      </c>
      <c r="R352" s="5">
        <f>'Subdecision matrices'!$V$13</f>
        <v>0.1</v>
      </c>
      <c r="S352" s="5">
        <f>'Subdecision matrices'!$V$14</f>
        <v>0.1</v>
      </c>
      <c r="T352" s="5">
        <f>'Subdecision matrices'!$V$15</f>
        <v>0.1</v>
      </c>
      <c r="U352" s="5">
        <f>'Subdecision matrices'!$V$16</f>
        <v>0.1</v>
      </c>
      <c r="V352" s="5">
        <f>'Subdecision matrices'!$W$12</f>
        <v>0.1</v>
      </c>
      <c r="W352" s="5">
        <f>'Subdecision matrices'!$W$13</f>
        <v>0.1</v>
      </c>
      <c r="X352" s="5">
        <f>'Subdecision matrices'!$W$14</f>
        <v>0.1</v>
      </c>
      <c r="Y352" s="5">
        <f>'Subdecision matrices'!$W$15</f>
        <v>0.1</v>
      </c>
      <c r="Z352" s="5">
        <f>'Subdecision matrices'!$W$16</f>
        <v>0.1</v>
      </c>
      <c r="AA352" s="5">
        <f>'Subdecision matrices'!$X$12</f>
        <v>0.05</v>
      </c>
      <c r="AB352" s="5">
        <f>'Subdecision matrices'!$X$13</f>
        <v>0.1</v>
      </c>
      <c r="AC352" s="5">
        <f>'Subdecision matrices'!$X$14</f>
        <v>0.1</v>
      </c>
      <c r="AD352" s="5">
        <f>'Subdecision matrices'!$X$15</f>
        <v>0.1</v>
      </c>
      <c r="AE352" s="5">
        <f>'Subdecision matrices'!$X$16</f>
        <v>0.1</v>
      </c>
      <c r="AF352" s="5">
        <f>'Subdecision matrices'!$Y$12</f>
        <v>0.1</v>
      </c>
      <c r="AG352" s="5">
        <f>'Subdecision matrices'!$Y$13</f>
        <v>0.1</v>
      </c>
      <c r="AH352" s="5">
        <f>'Subdecision matrices'!$Y$14</f>
        <v>0.1</v>
      </c>
      <c r="AI352" s="5">
        <f>'Subdecision matrices'!$Y$15</f>
        <v>0.05</v>
      </c>
      <c r="AJ352" s="5">
        <f>'Subdecision matrices'!$Y$16</f>
        <v>0.05</v>
      </c>
      <c r="AK352" s="5">
        <f>'Subdecision matrices'!$Z$12</f>
        <v>0.15</v>
      </c>
      <c r="AL352" s="5">
        <f>'Subdecision matrices'!$Z$13</f>
        <v>0.15</v>
      </c>
      <c r="AM352" s="5">
        <f>'Subdecision matrices'!$Z$14</f>
        <v>0.15</v>
      </c>
      <c r="AN352" s="5">
        <f>'Subdecision matrices'!$Z$15</f>
        <v>0.15</v>
      </c>
      <c r="AO352" s="5">
        <f>'Subdecision matrices'!$Z$16</f>
        <v>0.15</v>
      </c>
      <c r="AP352" s="5">
        <f>'Subdecision matrices'!$AA$12</f>
        <v>0.1</v>
      </c>
      <c r="AQ352" s="5">
        <f>'Subdecision matrices'!$AA$13</f>
        <v>0.1</v>
      </c>
      <c r="AR352" s="5">
        <f>'Subdecision matrices'!$AA$14</f>
        <v>0.1</v>
      </c>
      <c r="AS352" s="5">
        <f>'Subdecision matrices'!$AA$15</f>
        <v>0.1</v>
      </c>
      <c r="AT352" s="5">
        <f>'Subdecision matrices'!$AA$16</f>
        <v>0.15</v>
      </c>
      <c r="AU352" s="5">
        <f>'Subdecision matrices'!$AB$12</f>
        <v>0.15</v>
      </c>
      <c r="AV352" s="5">
        <f>'Subdecision matrices'!$AB$13</f>
        <v>0.1</v>
      </c>
      <c r="AW352" s="5">
        <f>'Subdecision matrices'!$AB$14</f>
        <v>0.1</v>
      </c>
      <c r="AX352" s="5">
        <f>'Subdecision matrices'!$AB$15</f>
        <v>0.15</v>
      </c>
      <c r="AY352" s="5">
        <f>'Subdecision matrices'!$AB$16</f>
        <v>0.1</v>
      </c>
      <c r="AZ352" s="3">
        <f aca="true" t="shared" si="891" ref="AZ352">SUM(L352:AY352)</f>
        <v>4</v>
      </c>
      <c r="BA352" s="3"/>
      <c r="BB352" s="114"/>
      <c r="BC352" s="114"/>
      <c r="BD352" s="114"/>
      <c r="BE352" s="114"/>
      <c r="BF352" s="114"/>
    </row>
    <row r="353" spans="1:58" ht="15">
      <c r="A353" s="94">
        <v>174</v>
      </c>
      <c r="B353" s="30">
        <f>_xlfn.IFERROR(VLOOKUP(Prioritization!G185,'Subdecision matrices'!$B$7:$C$8,2,TRUE),0)</f>
        <v>0</v>
      </c>
      <c r="C353" s="30">
        <f>_xlfn.IFERROR(VLOOKUP(Prioritization!G185,'Subdecision matrices'!$B$7:$D$8,3,TRUE),0)</f>
        <v>0</v>
      </c>
      <c r="D353" s="30">
        <f>_xlfn.IFERROR(VLOOKUP(Prioritization!G185,'Subdecision matrices'!$B$7:$E$8,4,TRUE),0)</f>
        <v>0</v>
      </c>
      <c r="E353" s="30">
        <f>_xlfn.IFERROR(VLOOKUP(Prioritization!G185,'Subdecision matrices'!$B$7:$F$8,5,TRUE),0)</f>
        <v>0</v>
      </c>
      <c r="F353" s="30">
        <f>_xlfn.IFERROR(VLOOKUP(Prioritization!G185,'Subdecision matrices'!$B$7:$G$8,6,TRUE),0)</f>
        <v>0</v>
      </c>
      <c r="G353" s="30">
        <f>VLOOKUP(Prioritization!H185,'Subdecision matrices'!$B$12:$C$19,2,TRUE)</f>
        <v>0</v>
      </c>
      <c r="H353" s="30">
        <f>VLOOKUP(Prioritization!H185,'Subdecision matrices'!$B$12:$D$19,3,TRUE)</f>
        <v>0</v>
      </c>
      <c r="I353" s="30">
        <f>VLOOKUP(Prioritization!H185,'Subdecision matrices'!$B$12:$E$19,4,TRUE)</f>
        <v>0</v>
      </c>
      <c r="J353" s="30">
        <f>VLOOKUP(Prioritization!H185,'Subdecision matrices'!$B$12:$F$19,5,TRUE)</f>
        <v>0</v>
      </c>
      <c r="K353" s="30">
        <f>VLOOKUP(Prioritization!H185,'Subdecision matrices'!$B$12:$G$19,6,TRUE)</f>
        <v>0</v>
      </c>
      <c r="L353" s="2">
        <f>_xlfn.IFERROR(INDEX('Subdecision matrices'!$C$23:$G$27,MATCH(Prioritization!I185,'Subdecision matrices'!$B$23:$B$27,0),MATCH('CalcEng 2'!$L$6,'Subdecision matrices'!$C$22:$G$22,0)),0)</f>
        <v>0</v>
      </c>
      <c r="M353" s="2">
        <f>_xlfn.IFERROR(INDEX('Subdecision matrices'!$C$23:$G$27,MATCH(Prioritization!I185,'Subdecision matrices'!$B$23:$B$27,0),MATCH('CalcEng 2'!$M$6,'Subdecision matrices'!$C$30:$G$30,0)),0)</f>
        <v>0</v>
      </c>
      <c r="N353" s="2">
        <f>_xlfn.IFERROR(INDEX('Subdecision matrices'!$C$23:$G$27,MATCH(Prioritization!I185,'Subdecision matrices'!$B$23:$B$27,0),MATCH('CalcEng 2'!$N$6,'Subdecision matrices'!$C$22:$G$22,0)),0)</f>
        <v>0</v>
      </c>
      <c r="O353" s="2">
        <f>_xlfn.IFERROR(INDEX('Subdecision matrices'!$C$23:$G$27,MATCH(Prioritization!I185,'Subdecision matrices'!$B$23:$B$27,0),MATCH('CalcEng 2'!$O$6,'Subdecision matrices'!$C$22:$G$22,0)),0)</f>
        <v>0</v>
      </c>
      <c r="P353" s="2">
        <f>_xlfn.IFERROR(INDEX('Subdecision matrices'!$C$23:$G$27,MATCH(Prioritization!I185,'Subdecision matrices'!$B$23:$B$27,0),MATCH('CalcEng 2'!$P$6,'Subdecision matrices'!$C$22:$G$22,0)),0)</f>
        <v>0</v>
      </c>
      <c r="Q353" s="2">
        <f>_xlfn.IFERROR(INDEX('Subdecision matrices'!$C$31:$G$33,MATCH(Prioritization!J185,'Subdecision matrices'!$B$31:$B$33,0),MATCH('CalcEng 2'!$Q$6,'Subdecision matrices'!$C$30:$G$30,0)),0)</f>
        <v>0</v>
      </c>
      <c r="R353" s="2">
        <f>_xlfn.IFERROR(INDEX('Subdecision matrices'!$C$31:$G$33,MATCH(Prioritization!J185,'Subdecision matrices'!$B$31:$B$33,0),MATCH('CalcEng 2'!$R$6,'Subdecision matrices'!$C$30:$G$30,0)),0)</f>
        <v>0</v>
      </c>
      <c r="S353" s="2">
        <f>_xlfn.IFERROR(INDEX('Subdecision matrices'!$C$31:$G$33,MATCH(Prioritization!J185,'Subdecision matrices'!$B$31:$B$33,0),MATCH('CalcEng 2'!$S$6,'Subdecision matrices'!$C$30:$G$30,0)),0)</f>
        <v>0</v>
      </c>
      <c r="T353" s="2">
        <f>_xlfn.IFERROR(INDEX('Subdecision matrices'!$C$31:$G$33,MATCH(Prioritization!J185,'Subdecision matrices'!$B$31:$B$33,0),MATCH('CalcEng 2'!$T$6,'Subdecision matrices'!$C$30:$G$30,0)),0)</f>
        <v>0</v>
      </c>
      <c r="U353" s="2">
        <f>_xlfn.IFERROR(INDEX('Subdecision matrices'!$C$31:$G$33,MATCH(Prioritization!J185,'Subdecision matrices'!$B$31:$B$33,0),MATCH('CalcEng 2'!$U$6,'Subdecision matrices'!$C$30:$G$30,0)),0)</f>
        <v>0</v>
      </c>
      <c r="V353" s="2">
        <f>_xlfn.IFERROR(VLOOKUP(Prioritization!K185,'Subdecision matrices'!$A$37:$C$41,3,TRUE),0)</f>
        <v>0</v>
      </c>
      <c r="W353" s="2">
        <f>_xlfn.IFERROR(VLOOKUP(Prioritization!K185,'Subdecision matrices'!$A$37:$D$41,4),0)</f>
        <v>0</v>
      </c>
      <c r="X353" s="2">
        <f>_xlfn.IFERROR(VLOOKUP(Prioritization!K185,'Subdecision matrices'!$A$37:$E$41,5),0)</f>
        <v>0</v>
      </c>
      <c r="Y353" s="2">
        <f>_xlfn.IFERROR(VLOOKUP(Prioritization!K185,'Subdecision matrices'!$A$37:$F$41,6),0)</f>
        <v>0</v>
      </c>
      <c r="Z353" s="2">
        <f>_xlfn.IFERROR(VLOOKUP(Prioritization!K185,'Subdecision matrices'!$A$37:$G$41,7),0)</f>
        <v>0</v>
      </c>
      <c r="AA353" s="2">
        <f>_xlfn.IFERROR(INDEX('Subdecision matrices'!$K$8:$O$11,MATCH(Prioritization!L185,'Subdecision matrices'!$J$8:$J$11,0),MATCH('CalcEng 2'!$AA$6,'Subdecision matrices'!$K$7:$O$7,0)),0)</f>
        <v>0</v>
      </c>
      <c r="AB353" s="2">
        <f>_xlfn.IFERROR(INDEX('Subdecision matrices'!$K$8:$O$11,MATCH(Prioritization!L185,'Subdecision matrices'!$J$8:$J$11,0),MATCH('CalcEng 2'!$AB$6,'Subdecision matrices'!$K$7:$O$7,0)),0)</f>
        <v>0</v>
      </c>
      <c r="AC353" s="2">
        <f>_xlfn.IFERROR(INDEX('Subdecision matrices'!$K$8:$O$11,MATCH(Prioritization!L185,'Subdecision matrices'!$J$8:$J$11,0),MATCH('CalcEng 2'!$AC$6,'Subdecision matrices'!$K$7:$O$7,0)),0)</f>
        <v>0</v>
      </c>
      <c r="AD353" s="2">
        <f>_xlfn.IFERROR(INDEX('Subdecision matrices'!$K$8:$O$11,MATCH(Prioritization!L185,'Subdecision matrices'!$J$8:$J$11,0),MATCH('CalcEng 2'!$AD$6,'Subdecision matrices'!$K$7:$O$7,0)),0)</f>
        <v>0</v>
      </c>
      <c r="AE353" s="2">
        <f>_xlfn.IFERROR(INDEX('Subdecision matrices'!$K$8:$O$11,MATCH(Prioritization!L185,'Subdecision matrices'!$J$8:$J$11,0),MATCH('CalcEng 2'!$AE$6,'Subdecision matrices'!$K$7:$O$7,0)),0)</f>
        <v>0</v>
      </c>
      <c r="AF353" s="2">
        <f>_xlfn.IFERROR(VLOOKUP(Prioritization!M185,'Subdecision matrices'!$I$15:$K$17,3,TRUE),0)</f>
        <v>0</v>
      </c>
      <c r="AG353" s="2">
        <f>_xlfn.IFERROR(VLOOKUP(Prioritization!M185,'Subdecision matrices'!$I$15:$L$17,4,TRUE),0)</f>
        <v>0</v>
      </c>
      <c r="AH353" s="2">
        <f>_xlfn.IFERROR(VLOOKUP(Prioritization!M185,'Subdecision matrices'!$I$15:$M$17,5,TRUE),0)</f>
        <v>0</v>
      </c>
      <c r="AI353" s="2">
        <f>_xlfn.IFERROR(VLOOKUP(Prioritization!M185,'Subdecision matrices'!$I$15:$N$17,6,TRUE),0)</f>
        <v>0</v>
      </c>
      <c r="AJ353" s="2">
        <f>_xlfn.IFERROR(VLOOKUP(Prioritization!M185,'Subdecision matrices'!$I$15:$O$17,7,TRUE),0)</f>
        <v>0</v>
      </c>
      <c r="AK353" s="2">
        <f>_xlfn.IFERROR(INDEX('Subdecision matrices'!$K$22:$O$24,MATCH(Prioritization!N185,'Subdecision matrices'!$J$22:$J$24,0),MATCH($AK$6,'Subdecision matrices'!$K$21:$O$21,0)),0)</f>
        <v>0</v>
      </c>
      <c r="AL353" s="2">
        <f>_xlfn.IFERROR(INDEX('Subdecision matrices'!$K$22:$O$24,MATCH(Prioritization!N185,'Subdecision matrices'!$J$22:$J$24,0),MATCH($AL$6,'Subdecision matrices'!$K$21:$O$21,0)),0)</f>
        <v>0</v>
      </c>
      <c r="AM353" s="2">
        <f>_xlfn.IFERROR(INDEX('Subdecision matrices'!$K$22:$O$24,MATCH(Prioritization!N185,'Subdecision matrices'!$J$22:$J$24,0),MATCH($AM$6,'Subdecision matrices'!$K$21:$O$21,0)),0)</f>
        <v>0</v>
      </c>
      <c r="AN353" s="2">
        <f>_xlfn.IFERROR(INDEX('Subdecision matrices'!$K$22:$O$24,MATCH(Prioritization!N185,'Subdecision matrices'!$J$22:$J$24,0),MATCH($AN$6,'Subdecision matrices'!$K$21:$O$21,0)),0)</f>
        <v>0</v>
      </c>
      <c r="AO353" s="2">
        <f>_xlfn.IFERROR(INDEX('Subdecision matrices'!$K$22:$O$24,MATCH(Prioritization!N185,'Subdecision matrices'!$J$22:$J$24,0),MATCH($AO$6,'Subdecision matrices'!$K$21:$O$21,0)),0)</f>
        <v>0</v>
      </c>
      <c r="AP353" s="2">
        <f>_xlfn.IFERROR(INDEX('Subdecision matrices'!$K$27:$O$30,MATCH(Prioritization!O185,'Subdecision matrices'!$J$27:$J$30,0),MATCH('CalcEng 2'!$AP$6,'Subdecision matrices'!$K$27:$O$27,0)),0)</f>
        <v>0</v>
      </c>
      <c r="AQ353" s="2">
        <f>_xlfn.IFERROR(INDEX('Subdecision matrices'!$K$27:$O$30,MATCH(Prioritization!O185,'Subdecision matrices'!$J$27:$J$30,0),MATCH('CalcEng 2'!$AQ$6,'Subdecision matrices'!$K$27:$O$27,0)),0)</f>
        <v>0</v>
      </c>
      <c r="AR353" s="2">
        <f>_xlfn.IFERROR(INDEX('Subdecision matrices'!$K$27:$O$30,MATCH(Prioritization!O185,'Subdecision matrices'!$J$27:$J$30,0),MATCH('CalcEng 2'!$AR$6,'Subdecision matrices'!$K$27:$O$27,0)),0)</f>
        <v>0</v>
      </c>
      <c r="AS353" s="2">
        <f>_xlfn.IFERROR(INDEX('Subdecision matrices'!$K$27:$O$30,MATCH(Prioritization!O185,'Subdecision matrices'!$J$27:$J$30,0),MATCH('CalcEng 2'!$AS$6,'Subdecision matrices'!$K$27:$O$27,0)),0)</f>
        <v>0</v>
      </c>
      <c r="AT353" s="2">
        <f>_xlfn.IFERROR(INDEX('Subdecision matrices'!$K$27:$O$30,MATCH(Prioritization!O185,'Subdecision matrices'!$J$27:$J$30,0),MATCH('CalcEng 2'!$AT$6,'Subdecision matrices'!$K$27:$O$27,0)),0)</f>
        <v>0</v>
      </c>
      <c r="AU353" s="2">
        <f>_xlfn.IFERROR(INDEX('Subdecision matrices'!$K$34:$O$36,MATCH(Prioritization!P185,'Subdecision matrices'!$J$34:$J$36,0),MATCH('CalcEng 2'!$AU$6,'Subdecision matrices'!$K$33:$O$33,0)),0)</f>
        <v>0</v>
      </c>
      <c r="AV353" s="2">
        <f>_xlfn.IFERROR(INDEX('Subdecision matrices'!$K$34:$O$36,MATCH(Prioritization!P185,'Subdecision matrices'!$J$34:$J$36,0),MATCH('CalcEng 2'!$AV$6,'Subdecision matrices'!$K$33:$O$33,0)),0)</f>
        <v>0</v>
      </c>
      <c r="AW353" s="2">
        <f>_xlfn.IFERROR(INDEX('Subdecision matrices'!$K$34:$O$36,MATCH(Prioritization!P185,'Subdecision matrices'!$J$34:$J$36,0),MATCH('CalcEng 2'!$AW$6,'Subdecision matrices'!$K$33:$O$33,0)),0)</f>
        <v>0</v>
      </c>
      <c r="AX353" s="2">
        <f>_xlfn.IFERROR(INDEX('Subdecision matrices'!$K$34:$O$36,MATCH(Prioritization!P185,'Subdecision matrices'!$J$34:$J$36,0),MATCH('CalcEng 2'!$AX$6,'Subdecision matrices'!$K$33:$O$33,0)),0)</f>
        <v>0</v>
      </c>
      <c r="AY353" s="2">
        <f>_xlfn.IFERROR(INDEX('Subdecision matrices'!$K$34:$O$36,MATCH(Prioritization!P185,'Subdecision matrices'!$J$34:$J$36,0),MATCH('CalcEng 2'!$AY$6,'Subdecision matrices'!$K$33:$O$33,0)),0)</f>
        <v>0</v>
      </c>
      <c r="AZ353" s="2"/>
      <c r="BA353" s="2"/>
      <c r="BB353" s="110">
        <f>((B353*B354)+(G353*G354)+(L353*L354)+(Q353*Q354)+(V353*V354)+(AA353*AA354)+(AF354*AF353)+(AK353*AK354)+(AP353*AP354)+(AU353*AU354))*10</f>
        <v>0</v>
      </c>
      <c r="BC353" s="110">
        <f aca="true" t="shared" si="892" ref="BC353">((C353*C354)+(H353*H354)+(M353*M354)+(R353*R354)+(W353*W354)+(AB353*AB354)+(AG354*AG353)+(AL353*AL354)+(AQ353*AQ354)+(AV353*AV354))*10</f>
        <v>0</v>
      </c>
      <c r="BD353" s="110">
        <f aca="true" t="shared" si="893" ref="BD353">((D353*D354)+(I353*I354)+(N353*N354)+(S353*S354)+(X353*X354)+(AC353*AC354)+(AH354*AH353)+(AM353*AM354)+(AR353*AR354)+(AW353*AW354))*10</f>
        <v>0</v>
      </c>
      <c r="BE353" s="110">
        <f aca="true" t="shared" si="894" ref="BE353">((E353*E354)+(J353*J354)+(O353*O354)+(T353*T354)+(Y353*Y354)+(AD353*AD354)+(AI354*AI353)+(AN353*AN354)+(AS353*AS354)+(AX353*AX354))*10</f>
        <v>0</v>
      </c>
      <c r="BF353" s="110">
        <f aca="true" t="shared" si="895" ref="BF353">((F353*F354)+(K353*K354)+(P353*P354)+(U353*U354)+(Z353*Z354)+(AE353*AE354)+(AJ354*AJ353)+(AO353*AO354)+(AT353*AT354)+(AY353*AY354))*10</f>
        <v>0</v>
      </c>
    </row>
    <row r="354" spans="1:58" ht="15.75" thickBot="1">
      <c r="A354" s="94"/>
      <c r="B354" s="5">
        <f>'Subdecision matrices'!$S$12</f>
        <v>0.1</v>
      </c>
      <c r="C354" s="5">
        <f>'Subdecision matrices'!$S$13</f>
        <v>0.1</v>
      </c>
      <c r="D354" s="5">
        <f>'Subdecision matrices'!$S$14</f>
        <v>0.1</v>
      </c>
      <c r="E354" s="5">
        <f>'Subdecision matrices'!$S$15</f>
        <v>0.1</v>
      </c>
      <c r="F354" s="5">
        <f>'Subdecision matrices'!$S$16</f>
        <v>0.1</v>
      </c>
      <c r="G354" s="5">
        <f>'Subdecision matrices'!$T$12</f>
        <v>0.1</v>
      </c>
      <c r="H354" s="5">
        <f>'Subdecision matrices'!$T$13</f>
        <v>0.1</v>
      </c>
      <c r="I354" s="5">
        <f>'Subdecision matrices'!$T$14</f>
        <v>0.1</v>
      </c>
      <c r="J354" s="5">
        <f>'Subdecision matrices'!$T$15</f>
        <v>0.1</v>
      </c>
      <c r="K354" s="5">
        <f>'Subdecision matrices'!$T$16</f>
        <v>0.1</v>
      </c>
      <c r="L354" s="5">
        <f>'Subdecision matrices'!$U$12</f>
        <v>0.05</v>
      </c>
      <c r="M354" s="5">
        <f>'Subdecision matrices'!$U$13</f>
        <v>0.05</v>
      </c>
      <c r="N354" s="5">
        <f>'Subdecision matrices'!$U$14</f>
        <v>0.05</v>
      </c>
      <c r="O354" s="5">
        <f>'Subdecision matrices'!$U$15</f>
        <v>0.05</v>
      </c>
      <c r="P354" s="5">
        <f>'Subdecision matrices'!$U$16</f>
        <v>0.05</v>
      </c>
      <c r="Q354" s="5">
        <f>'Subdecision matrices'!$V$12</f>
        <v>0.1</v>
      </c>
      <c r="R354" s="5">
        <f>'Subdecision matrices'!$V$13</f>
        <v>0.1</v>
      </c>
      <c r="S354" s="5">
        <f>'Subdecision matrices'!$V$14</f>
        <v>0.1</v>
      </c>
      <c r="T354" s="5">
        <f>'Subdecision matrices'!$V$15</f>
        <v>0.1</v>
      </c>
      <c r="U354" s="5">
        <f>'Subdecision matrices'!$V$16</f>
        <v>0.1</v>
      </c>
      <c r="V354" s="5">
        <f>'Subdecision matrices'!$W$12</f>
        <v>0.1</v>
      </c>
      <c r="W354" s="5">
        <f>'Subdecision matrices'!$W$13</f>
        <v>0.1</v>
      </c>
      <c r="X354" s="5">
        <f>'Subdecision matrices'!$W$14</f>
        <v>0.1</v>
      </c>
      <c r="Y354" s="5">
        <f>'Subdecision matrices'!$W$15</f>
        <v>0.1</v>
      </c>
      <c r="Z354" s="5">
        <f>'Subdecision matrices'!$W$16</f>
        <v>0.1</v>
      </c>
      <c r="AA354" s="5">
        <f>'Subdecision matrices'!$X$12</f>
        <v>0.05</v>
      </c>
      <c r="AB354" s="5">
        <f>'Subdecision matrices'!$X$13</f>
        <v>0.1</v>
      </c>
      <c r="AC354" s="5">
        <f>'Subdecision matrices'!$X$14</f>
        <v>0.1</v>
      </c>
      <c r="AD354" s="5">
        <f>'Subdecision matrices'!$X$15</f>
        <v>0.1</v>
      </c>
      <c r="AE354" s="5">
        <f>'Subdecision matrices'!$X$16</f>
        <v>0.1</v>
      </c>
      <c r="AF354" s="5">
        <f>'Subdecision matrices'!$Y$12</f>
        <v>0.1</v>
      </c>
      <c r="AG354" s="5">
        <f>'Subdecision matrices'!$Y$13</f>
        <v>0.1</v>
      </c>
      <c r="AH354" s="5">
        <f>'Subdecision matrices'!$Y$14</f>
        <v>0.1</v>
      </c>
      <c r="AI354" s="5">
        <f>'Subdecision matrices'!$Y$15</f>
        <v>0.05</v>
      </c>
      <c r="AJ354" s="5">
        <f>'Subdecision matrices'!$Y$16</f>
        <v>0.05</v>
      </c>
      <c r="AK354" s="5">
        <f>'Subdecision matrices'!$Z$12</f>
        <v>0.15</v>
      </c>
      <c r="AL354" s="5">
        <f>'Subdecision matrices'!$Z$13</f>
        <v>0.15</v>
      </c>
      <c r="AM354" s="5">
        <f>'Subdecision matrices'!$Z$14</f>
        <v>0.15</v>
      </c>
      <c r="AN354" s="5">
        <f>'Subdecision matrices'!$Z$15</f>
        <v>0.15</v>
      </c>
      <c r="AO354" s="5">
        <f>'Subdecision matrices'!$Z$16</f>
        <v>0.15</v>
      </c>
      <c r="AP354" s="5">
        <f>'Subdecision matrices'!$AA$12</f>
        <v>0.1</v>
      </c>
      <c r="AQ354" s="5">
        <f>'Subdecision matrices'!$AA$13</f>
        <v>0.1</v>
      </c>
      <c r="AR354" s="5">
        <f>'Subdecision matrices'!$AA$14</f>
        <v>0.1</v>
      </c>
      <c r="AS354" s="5">
        <f>'Subdecision matrices'!$AA$15</f>
        <v>0.1</v>
      </c>
      <c r="AT354" s="5">
        <f>'Subdecision matrices'!$AA$16</f>
        <v>0.15</v>
      </c>
      <c r="AU354" s="5">
        <f>'Subdecision matrices'!$AB$12</f>
        <v>0.15</v>
      </c>
      <c r="AV354" s="5">
        <f>'Subdecision matrices'!$AB$13</f>
        <v>0.1</v>
      </c>
      <c r="AW354" s="5">
        <f>'Subdecision matrices'!$AB$14</f>
        <v>0.1</v>
      </c>
      <c r="AX354" s="5">
        <f>'Subdecision matrices'!$AB$15</f>
        <v>0.15</v>
      </c>
      <c r="AY354" s="5">
        <f>'Subdecision matrices'!$AB$16</f>
        <v>0.1</v>
      </c>
      <c r="AZ354" s="3">
        <f aca="true" t="shared" si="896" ref="AZ354">SUM(L354:AY354)</f>
        <v>4</v>
      </c>
      <c r="BA354" s="3"/>
      <c r="BB354" s="114"/>
      <c r="BC354" s="114"/>
      <c r="BD354" s="114"/>
      <c r="BE354" s="114"/>
      <c r="BF354" s="114"/>
    </row>
    <row r="355" spans="1:58" ht="15">
      <c r="A355" s="94">
        <v>175</v>
      </c>
      <c r="B355" s="30">
        <f>_xlfn.IFERROR(VLOOKUP(Prioritization!G186,'Subdecision matrices'!$B$7:$C$8,2,TRUE),0)</f>
        <v>0</v>
      </c>
      <c r="C355" s="30">
        <f>_xlfn.IFERROR(VLOOKUP(Prioritization!G186,'Subdecision matrices'!$B$7:$D$8,3,TRUE),0)</f>
        <v>0</v>
      </c>
      <c r="D355" s="30">
        <f>_xlfn.IFERROR(VLOOKUP(Prioritization!G186,'Subdecision matrices'!$B$7:$E$8,4,TRUE),0)</f>
        <v>0</v>
      </c>
      <c r="E355" s="30">
        <f>_xlfn.IFERROR(VLOOKUP(Prioritization!G186,'Subdecision matrices'!$B$7:$F$8,5,TRUE),0)</f>
        <v>0</v>
      </c>
      <c r="F355" s="30">
        <f>_xlfn.IFERROR(VLOOKUP(Prioritization!G186,'Subdecision matrices'!$B$7:$G$8,6,TRUE),0)</f>
        <v>0</v>
      </c>
      <c r="G355" s="30">
        <f>VLOOKUP(Prioritization!H186,'Subdecision matrices'!$B$12:$C$19,2,TRUE)</f>
        <v>0</v>
      </c>
      <c r="H355" s="30">
        <f>VLOOKUP(Prioritization!H186,'Subdecision matrices'!$B$12:$D$19,3,TRUE)</f>
        <v>0</v>
      </c>
      <c r="I355" s="30">
        <f>VLOOKUP(Prioritization!H186,'Subdecision matrices'!$B$12:$E$19,4,TRUE)</f>
        <v>0</v>
      </c>
      <c r="J355" s="30">
        <f>VLOOKUP(Prioritization!H186,'Subdecision matrices'!$B$12:$F$19,5,TRUE)</f>
        <v>0</v>
      </c>
      <c r="K355" s="30">
        <f>VLOOKUP(Prioritization!H186,'Subdecision matrices'!$B$12:$G$19,6,TRUE)</f>
        <v>0</v>
      </c>
      <c r="L355" s="2">
        <f>_xlfn.IFERROR(INDEX('Subdecision matrices'!$C$23:$G$27,MATCH(Prioritization!I186,'Subdecision matrices'!$B$23:$B$27,0),MATCH('CalcEng 2'!$L$6,'Subdecision matrices'!$C$22:$G$22,0)),0)</f>
        <v>0</v>
      </c>
      <c r="M355" s="2">
        <f>_xlfn.IFERROR(INDEX('Subdecision matrices'!$C$23:$G$27,MATCH(Prioritization!I186,'Subdecision matrices'!$B$23:$B$27,0),MATCH('CalcEng 2'!$M$6,'Subdecision matrices'!$C$30:$G$30,0)),0)</f>
        <v>0</v>
      </c>
      <c r="N355" s="2">
        <f>_xlfn.IFERROR(INDEX('Subdecision matrices'!$C$23:$G$27,MATCH(Prioritization!I186,'Subdecision matrices'!$B$23:$B$27,0),MATCH('CalcEng 2'!$N$6,'Subdecision matrices'!$C$22:$G$22,0)),0)</f>
        <v>0</v>
      </c>
      <c r="O355" s="2">
        <f>_xlfn.IFERROR(INDEX('Subdecision matrices'!$C$23:$G$27,MATCH(Prioritization!I186,'Subdecision matrices'!$B$23:$B$27,0),MATCH('CalcEng 2'!$O$6,'Subdecision matrices'!$C$22:$G$22,0)),0)</f>
        <v>0</v>
      </c>
      <c r="P355" s="2">
        <f>_xlfn.IFERROR(INDEX('Subdecision matrices'!$C$23:$G$27,MATCH(Prioritization!I186,'Subdecision matrices'!$B$23:$B$27,0),MATCH('CalcEng 2'!$P$6,'Subdecision matrices'!$C$22:$G$22,0)),0)</f>
        <v>0</v>
      </c>
      <c r="Q355" s="2">
        <f>_xlfn.IFERROR(INDEX('Subdecision matrices'!$C$31:$G$33,MATCH(Prioritization!J186,'Subdecision matrices'!$B$31:$B$33,0),MATCH('CalcEng 2'!$Q$6,'Subdecision matrices'!$C$30:$G$30,0)),0)</f>
        <v>0</v>
      </c>
      <c r="R355" s="2">
        <f>_xlfn.IFERROR(INDEX('Subdecision matrices'!$C$31:$G$33,MATCH(Prioritization!J186,'Subdecision matrices'!$B$31:$B$33,0),MATCH('CalcEng 2'!$R$6,'Subdecision matrices'!$C$30:$G$30,0)),0)</f>
        <v>0</v>
      </c>
      <c r="S355" s="2">
        <f>_xlfn.IFERROR(INDEX('Subdecision matrices'!$C$31:$G$33,MATCH(Prioritization!J186,'Subdecision matrices'!$B$31:$B$33,0),MATCH('CalcEng 2'!$S$6,'Subdecision matrices'!$C$30:$G$30,0)),0)</f>
        <v>0</v>
      </c>
      <c r="T355" s="2">
        <f>_xlfn.IFERROR(INDEX('Subdecision matrices'!$C$31:$G$33,MATCH(Prioritization!J186,'Subdecision matrices'!$B$31:$B$33,0),MATCH('CalcEng 2'!$T$6,'Subdecision matrices'!$C$30:$G$30,0)),0)</f>
        <v>0</v>
      </c>
      <c r="U355" s="2">
        <f>_xlfn.IFERROR(INDEX('Subdecision matrices'!$C$31:$G$33,MATCH(Prioritization!J186,'Subdecision matrices'!$B$31:$B$33,0),MATCH('CalcEng 2'!$U$6,'Subdecision matrices'!$C$30:$G$30,0)),0)</f>
        <v>0</v>
      </c>
      <c r="V355" s="2">
        <f>_xlfn.IFERROR(VLOOKUP(Prioritization!K186,'Subdecision matrices'!$A$37:$C$41,3,TRUE),0)</f>
        <v>0</v>
      </c>
      <c r="W355" s="2">
        <f>_xlfn.IFERROR(VLOOKUP(Prioritization!K186,'Subdecision matrices'!$A$37:$D$41,4),0)</f>
        <v>0</v>
      </c>
      <c r="X355" s="2">
        <f>_xlfn.IFERROR(VLOOKUP(Prioritization!K186,'Subdecision matrices'!$A$37:$E$41,5),0)</f>
        <v>0</v>
      </c>
      <c r="Y355" s="2">
        <f>_xlfn.IFERROR(VLOOKUP(Prioritization!K186,'Subdecision matrices'!$A$37:$F$41,6),0)</f>
        <v>0</v>
      </c>
      <c r="Z355" s="2">
        <f>_xlfn.IFERROR(VLOOKUP(Prioritization!K186,'Subdecision matrices'!$A$37:$G$41,7),0)</f>
        <v>0</v>
      </c>
      <c r="AA355" s="2">
        <f>_xlfn.IFERROR(INDEX('Subdecision matrices'!$K$8:$O$11,MATCH(Prioritization!L186,'Subdecision matrices'!$J$8:$J$11,0),MATCH('CalcEng 2'!$AA$6,'Subdecision matrices'!$K$7:$O$7,0)),0)</f>
        <v>0</v>
      </c>
      <c r="AB355" s="2">
        <f>_xlfn.IFERROR(INDEX('Subdecision matrices'!$K$8:$O$11,MATCH(Prioritization!L186,'Subdecision matrices'!$J$8:$J$11,0),MATCH('CalcEng 2'!$AB$6,'Subdecision matrices'!$K$7:$O$7,0)),0)</f>
        <v>0</v>
      </c>
      <c r="AC355" s="2">
        <f>_xlfn.IFERROR(INDEX('Subdecision matrices'!$K$8:$O$11,MATCH(Prioritization!L186,'Subdecision matrices'!$J$8:$J$11,0),MATCH('CalcEng 2'!$AC$6,'Subdecision matrices'!$K$7:$O$7,0)),0)</f>
        <v>0</v>
      </c>
      <c r="AD355" s="2">
        <f>_xlfn.IFERROR(INDEX('Subdecision matrices'!$K$8:$O$11,MATCH(Prioritization!L186,'Subdecision matrices'!$J$8:$J$11,0),MATCH('CalcEng 2'!$AD$6,'Subdecision matrices'!$K$7:$O$7,0)),0)</f>
        <v>0</v>
      </c>
      <c r="AE355" s="2">
        <f>_xlfn.IFERROR(INDEX('Subdecision matrices'!$K$8:$O$11,MATCH(Prioritization!L186,'Subdecision matrices'!$J$8:$J$11,0),MATCH('CalcEng 2'!$AE$6,'Subdecision matrices'!$K$7:$O$7,0)),0)</f>
        <v>0</v>
      </c>
      <c r="AF355" s="2">
        <f>_xlfn.IFERROR(VLOOKUP(Prioritization!M186,'Subdecision matrices'!$I$15:$K$17,3,TRUE),0)</f>
        <v>0</v>
      </c>
      <c r="AG355" s="2">
        <f>_xlfn.IFERROR(VLOOKUP(Prioritization!M186,'Subdecision matrices'!$I$15:$L$17,4,TRUE),0)</f>
        <v>0</v>
      </c>
      <c r="AH355" s="2">
        <f>_xlfn.IFERROR(VLOOKUP(Prioritization!M186,'Subdecision matrices'!$I$15:$M$17,5,TRUE),0)</f>
        <v>0</v>
      </c>
      <c r="AI355" s="2">
        <f>_xlfn.IFERROR(VLOOKUP(Prioritization!M186,'Subdecision matrices'!$I$15:$N$17,6,TRUE),0)</f>
        <v>0</v>
      </c>
      <c r="AJ355" s="2">
        <f>_xlfn.IFERROR(VLOOKUP(Prioritization!M186,'Subdecision matrices'!$I$15:$O$17,7,TRUE),0)</f>
        <v>0</v>
      </c>
      <c r="AK355" s="2">
        <f>_xlfn.IFERROR(INDEX('Subdecision matrices'!$K$22:$O$24,MATCH(Prioritization!N186,'Subdecision matrices'!$J$22:$J$24,0),MATCH($AK$6,'Subdecision matrices'!$K$21:$O$21,0)),0)</f>
        <v>0</v>
      </c>
      <c r="AL355" s="2">
        <f>_xlfn.IFERROR(INDEX('Subdecision matrices'!$K$22:$O$24,MATCH(Prioritization!N186,'Subdecision matrices'!$J$22:$J$24,0),MATCH($AL$6,'Subdecision matrices'!$K$21:$O$21,0)),0)</f>
        <v>0</v>
      </c>
      <c r="AM355" s="2">
        <f>_xlfn.IFERROR(INDEX('Subdecision matrices'!$K$22:$O$24,MATCH(Prioritization!N186,'Subdecision matrices'!$J$22:$J$24,0),MATCH($AM$6,'Subdecision matrices'!$K$21:$O$21,0)),0)</f>
        <v>0</v>
      </c>
      <c r="AN355" s="2">
        <f>_xlfn.IFERROR(INDEX('Subdecision matrices'!$K$22:$O$24,MATCH(Prioritization!N186,'Subdecision matrices'!$J$22:$J$24,0),MATCH($AN$6,'Subdecision matrices'!$K$21:$O$21,0)),0)</f>
        <v>0</v>
      </c>
      <c r="AO355" s="2">
        <f>_xlfn.IFERROR(INDEX('Subdecision matrices'!$K$22:$O$24,MATCH(Prioritization!N186,'Subdecision matrices'!$J$22:$J$24,0),MATCH($AO$6,'Subdecision matrices'!$K$21:$O$21,0)),0)</f>
        <v>0</v>
      </c>
      <c r="AP355" s="2">
        <f>_xlfn.IFERROR(INDEX('Subdecision matrices'!$K$27:$O$30,MATCH(Prioritization!O186,'Subdecision matrices'!$J$27:$J$30,0),MATCH('CalcEng 2'!$AP$6,'Subdecision matrices'!$K$27:$O$27,0)),0)</f>
        <v>0</v>
      </c>
      <c r="AQ355" s="2">
        <f>_xlfn.IFERROR(INDEX('Subdecision matrices'!$K$27:$O$30,MATCH(Prioritization!O186,'Subdecision matrices'!$J$27:$J$30,0),MATCH('CalcEng 2'!$AQ$6,'Subdecision matrices'!$K$27:$O$27,0)),0)</f>
        <v>0</v>
      </c>
      <c r="AR355" s="2">
        <f>_xlfn.IFERROR(INDEX('Subdecision matrices'!$K$27:$O$30,MATCH(Prioritization!O186,'Subdecision matrices'!$J$27:$J$30,0),MATCH('CalcEng 2'!$AR$6,'Subdecision matrices'!$K$27:$O$27,0)),0)</f>
        <v>0</v>
      </c>
      <c r="AS355" s="2">
        <f>_xlfn.IFERROR(INDEX('Subdecision matrices'!$K$27:$O$30,MATCH(Prioritization!O186,'Subdecision matrices'!$J$27:$J$30,0),MATCH('CalcEng 2'!$AS$6,'Subdecision matrices'!$K$27:$O$27,0)),0)</f>
        <v>0</v>
      </c>
      <c r="AT355" s="2">
        <f>_xlfn.IFERROR(INDEX('Subdecision matrices'!$K$27:$O$30,MATCH(Prioritization!O186,'Subdecision matrices'!$J$27:$J$30,0),MATCH('CalcEng 2'!$AT$6,'Subdecision matrices'!$K$27:$O$27,0)),0)</f>
        <v>0</v>
      </c>
      <c r="AU355" s="2">
        <f>_xlfn.IFERROR(INDEX('Subdecision matrices'!$K$34:$O$36,MATCH(Prioritization!P186,'Subdecision matrices'!$J$34:$J$36,0),MATCH('CalcEng 2'!$AU$6,'Subdecision matrices'!$K$33:$O$33,0)),0)</f>
        <v>0</v>
      </c>
      <c r="AV355" s="2">
        <f>_xlfn.IFERROR(INDEX('Subdecision matrices'!$K$34:$O$36,MATCH(Prioritization!P186,'Subdecision matrices'!$J$34:$J$36,0),MATCH('CalcEng 2'!$AV$6,'Subdecision matrices'!$K$33:$O$33,0)),0)</f>
        <v>0</v>
      </c>
      <c r="AW355" s="2">
        <f>_xlfn.IFERROR(INDEX('Subdecision matrices'!$K$34:$O$36,MATCH(Prioritization!P186,'Subdecision matrices'!$J$34:$J$36,0),MATCH('CalcEng 2'!$AW$6,'Subdecision matrices'!$K$33:$O$33,0)),0)</f>
        <v>0</v>
      </c>
      <c r="AX355" s="2">
        <f>_xlfn.IFERROR(INDEX('Subdecision matrices'!$K$34:$O$36,MATCH(Prioritization!P186,'Subdecision matrices'!$J$34:$J$36,0),MATCH('CalcEng 2'!$AX$6,'Subdecision matrices'!$K$33:$O$33,0)),0)</f>
        <v>0</v>
      </c>
      <c r="AY355" s="2">
        <f>_xlfn.IFERROR(INDEX('Subdecision matrices'!$K$34:$O$36,MATCH(Prioritization!P186,'Subdecision matrices'!$J$34:$J$36,0),MATCH('CalcEng 2'!$AY$6,'Subdecision matrices'!$K$33:$O$33,0)),0)</f>
        <v>0</v>
      </c>
      <c r="AZ355" s="2"/>
      <c r="BA355" s="2"/>
      <c r="BB355" s="110">
        <f>((B355*B356)+(G355*G356)+(L355*L356)+(Q355*Q356)+(V355*V356)+(AA355*AA356)+(AF356*AF355)+(AK355*AK356)+(AP355*AP356)+(AU355*AU356))*10</f>
        <v>0</v>
      </c>
      <c r="BC355" s="110">
        <f aca="true" t="shared" si="897" ref="BC355">((C355*C356)+(H355*H356)+(M355*M356)+(R355*R356)+(W355*W356)+(AB355*AB356)+(AG356*AG355)+(AL355*AL356)+(AQ355*AQ356)+(AV355*AV356))*10</f>
        <v>0</v>
      </c>
      <c r="BD355" s="110">
        <f aca="true" t="shared" si="898" ref="BD355">((D355*D356)+(I355*I356)+(N355*N356)+(S355*S356)+(X355*X356)+(AC355*AC356)+(AH356*AH355)+(AM355*AM356)+(AR355*AR356)+(AW355*AW356))*10</f>
        <v>0</v>
      </c>
      <c r="BE355" s="110">
        <f aca="true" t="shared" si="899" ref="BE355">((E355*E356)+(J355*J356)+(O355*O356)+(T355*T356)+(Y355*Y356)+(AD355*AD356)+(AI356*AI355)+(AN355*AN356)+(AS355*AS356)+(AX355*AX356))*10</f>
        <v>0</v>
      </c>
      <c r="BF355" s="110">
        <f aca="true" t="shared" si="900" ref="BF355">((F355*F356)+(K355*K356)+(P355*P356)+(U355*U356)+(Z355*Z356)+(AE355*AE356)+(AJ356*AJ355)+(AO355*AO356)+(AT355*AT356)+(AY355*AY356))*10</f>
        <v>0</v>
      </c>
    </row>
    <row r="356" spans="1:58" ht="15.75" thickBot="1">
      <c r="A356" s="94"/>
      <c r="B356" s="5">
        <f>'Subdecision matrices'!$S$12</f>
        <v>0.1</v>
      </c>
      <c r="C356" s="5">
        <f>'Subdecision matrices'!$S$13</f>
        <v>0.1</v>
      </c>
      <c r="D356" s="5">
        <f>'Subdecision matrices'!$S$14</f>
        <v>0.1</v>
      </c>
      <c r="E356" s="5">
        <f>'Subdecision matrices'!$S$15</f>
        <v>0.1</v>
      </c>
      <c r="F356" s="5">
        <f>'Subdecision matrices'!$S$16</f>
        <v>0.1</v>
      </c>
      <c r="G356" s="5">
        <f>'Subdecision matrices'!$T$12</f>
        <v>0.1</v>
      </c>
      <c r="H356" s="5">
        <f>'Subdecision matrices'!$T$13</f>
        <v>0.1</v>
      </c>
      <c r="I356" s="5">
        <f>'Subdecision matrices'!$T$14</f>
        <v>0.1</v>
      </c>
      <c r="J356" s="5">
        <f>'Subdecision matrices'!$T$15</f>
        <v>0.1</v>
      </c>
      <c r="K356" s="5">
        <f>'Subdecision matrices'!$T$16</f>
        <v>0.1</v>
      </c>
      <c r="L356" s="5">
        <f>'Subdecision matrices'!$U$12</f>
        <v>0.05</v>
      </c>
      <c r="M356" s="5">
        <f>'Subdecision matrices'!$U$13</f>
        <v>0.05</v>
      </c>
      <c r="N356" s="5">
        <f>'Subdecision matrices'!$U$14</f>
        <v>0.05</v>
      </c>
      <c r="O356" s="5">
        <f>'Subdecision matrices'!$U$15</f>
        <v>0.05</v>
      </c>
      <c r="P356" s="5">
        <f>'Subdecision matrices'!$U$16</f>
        <v>0.05</v>
      </c>
      <c r="Q356" s="5">
        <f>'Subdecision matrices'!$V$12</f>
        <v>0.1</v>
      </c>
      <c r="R356" s="5">
        <f>'Subdecision matrices'!$V$13</f>
        <v>0.1</v>
      </c>
      <c r="S356" s="5">
        <f>'Subdecision matrices'!$V$14</f>
        <v>0.1</v>
      </c>
      <c r="T356" s="5">
        <f>'Subdecision matrices'!$V$15</f>
        <v>0.1</v>
      </c>
      <c r="U356" s="5">
        <f>'Subdecision matrices'!$V$16</f>
        <v>0.1</v>
      </c>
      <c r="V356" s="5">
        <f>'Subdecision matrices'!$W$12</f>
        <v>0.1</v>
      </c>
      <c r="W356" s="5">
        <f>'Subdecision matrices'!$W$13</f>
        <v>0.1</v>
      </c>
      <c r="X356" s="5">
        <f>'Subdecision matrices'!$W$14</f>
        <v>0.1</v>
      </c>
      <c r="Y356" s="5">
        <f>'Subdecision matrices'!$W$15</f>
        <v>0.1</v>
      </c>
      <c r="Z356" s="5">
        <f>'Subdecision matrices'!$W$16</f>
        <v>0.1</v>
      </c>
      <c r="AA356" s="5">
        <f>'Subdecision matrices'!$X$12</f>
        <v>0.05</v>
      </c>
      <c r="AB356" s="5">
        <f>'Subdecision matrices'!$X$13</f>
        <v>0.1</v>
      </c>
      <c r="AC356" s="5">
        <f>'Subdecision matrices'!$X$14</f>
        <v>0.1</v>
      </c>
      <c r="AD356" s="5">
        <f>'Subdecision matrices'!$X$15</f>
        <v>0.1</v>
      </c>
      <c r="AE356" s="5">
        <f>'Subdecision matrices'!$X$16</f>
        <v>0.1</v>
      </c>
      <c r="AF356" s="5">
        <f>'Subdecision matrices'!$Y$12</f>
        <v>0.1</v>
      </c>
      <c r="AG356" s="5">
        <f>'Subdecision matrices'!$Y$13</f>
        <v>0.1</v>
      </c>
      <c r="AH356" s="5">
        <f>'Subdecision matrices'!$Y$14</f>
        <v>0.1</v>
      </c>
      <c r="AI356" s="5">
        <f>'Subdecision matrices'!$Y$15</f>
        <v>0.05</v>
      </c>
      <c r="AJ356" s="5">
        <f>'Subdecision matrices'!$Y$16</f>
        <v>0.05</v>
      </c>
      <c r="AK356" s="5">
        <f>'Subdecision matrices'!$Z$12</f>
        <v>0.15</v>
      </c>
      <c r="AL356" s="5">
        <f>'Subdecision matrices'!$Z$13</f>
        <v>0.15</v>
      </c>
      <c r="AM356" s="5">
        <f>'Subdecision matrices'!$Z$14</f>
        <v>0.15</v>
      </c>
      <c r="AN356" s="5">
        <f>'Subdecision matrices'!$Z$15</f>
        <v>0.15</v>
      </c>
      <c r="AO356" s="5">
        <f>'Subdecision matrices'!$Z$16</f>
        <v>0.15</v>
      </c>
      <c r="AP356" s="5">
        <f>'Subdecision matrices'!$AA$12</f>
        <v>0.1</v>
      </c>
      <c r="AQ356" s="5">
        <f>'Subdecision matrices'!$AA$13</f>
        <v>0.1</v>
      </c>
      <c r="AR356" s="5">
        <f>'Subdecision matrices'!$AA$14</f>
        <v>0.1</v>
      </c>
      <c r="AS356" s="5">
        <f>'Subdecision matrices'!$AA$15</f>
        <v>0.1</v>
      </c>
      <c r="AT356" s="5">
        <f>'Subdecision matrices'!$AA$16</f>
        <v>0.15</v>
      </c>
      <c r="AU356" s="5">
        <f>'Subdecision matrices'!$AB$12</f>
        <v>0.15</v>
      </c>
      <c r="AV356" s="5">
        <f>'Subdecision matrices'!$AB$13</f>
        <v>0.1</v>
      </c>
      <c r="AW356" s="5">
        <f>'Subdecision matrices'!$AB$14</f>
        <v>0.1</v>
      </c>
      <c r="AX356" s="5">
        <f>'Subdecision matrices'!$AB$15</f>
        <v>0.15</v>
      </c>
      <c r="AY356" s="5">
        <f>'Subdecision matrices'!$AB$16</f>
        <v>0.1</v>
      </c>
      <c r="AZ356" s="3">
        <f aca="true" t="shared" si="901" ref="AZ356">SUM(L356:AY356)</f>
        <v>4</v>
      </c>
      <c r="BA356" s="3"/>
      <c r="BB356" s="114"/>
      <c r="BC356" s="114"/>
      <c r="BD356" s="114"/>
      <c r="BE356" s="114"/>
      <c r="BF356" s="114"/>
    </row>
    <row r="357" spans="1:58" ht="15">
      <c r="A357" s="94">
        <v>176</v>
      </c>
      <c r="B357" s="30">
        <f>_xlfn.IFERROR(VLOOKUP(Prioritization!G187,'Subdecision matrices'!$B$7:$C$8,2,TRUE),0)</f>
        <v>0</v>
      </c>
      <c r="C357" s="30">
        <f>_xlfn.IFERROR(VLOOKUP(Prioritization!G187,'Subdecision matrices'!$B$7:$D$8,3,TRUE),0)</f>
        <v>0</v>
      </c>
      <c r="D357" s="30">
        <f>_xlfn.IFERROR(VLOOKUP(Prioritization!G187,'Subdecision matrices'!$B$7:$E$8,4,TRUE),0)</f>
        <v>0</v>
      </c>
      <c r="E357" s="30">
        <f>_xlfn.IFERROR(VLOOKUP(Prioritization!G187,'Subdecision matrices'!$B$7:$F$8,5,TRUE),0)</f>
        <v>0</v>
      </c>
      <c r="F357" s="30">
        <f>_xlfn.IFERROR(VLOOKUP(Prioritization!G187,'Subdecision matrices'!$B$7:$G$8,6,TRUE),0)</f>
        <v>0</v>
      </c>
      <c r="G357" s="30">
        <f>VLOOKUP(Prioritization!H187,'Subdecision matrices'!$B$12:$C$19,2,TRUE)</f>
        <v>0</v>
      </c>
      <c r="H357" s="30">
        <f>VLOOKUP(Prioritization!H187,'Subdecision matrices'!$B$12:$D$19,3,TRUE)</f>
        <v>0</v>
      </c>
      <c r="I357" s="30">
        <f>VLOOKUP(Prioritization!H187,'Subdecision matrices'!$B$12:$E$19,4,TRUE)</f>
        <v>0</v>
      </c>
      <c r="J357" s="30">
        <f>VLOOKUP(Prioritization!H187,'Subdecision matrices'!$B$12:$F$19,5,TRUE)</f>
        <v>0</v>
      </c>
      <c r="K357" s="30">
        <f>VLOOKUP(Prioritization!H187,'Subdecision matrices'!$B$12:$G$19,6,TRUE)</f>
        <v>0</v>
      </c>
      <c r="L357" s="2">
        <f>_xlfn.IFERROR(INDEX('Subdecision matrices'!$C$23:$G$27,MATCH(Prioritization!I187,'Subdecision matrices'!$B$23:$B$27,0),MATCH('CalcEng 2'!$L$6,'Subdecision matrices'!$C$22:$G$22,0)),0)</f>
        <v>0</v>
      </c>
      <c r="M357" s="2">
        <f>_xlfn.IFERROR(INDEX('Subdecision matrices'!$C$23:$G$27,MATCH(Prioritization!I187,'Subdecision matrices'!$B$23:$B$27,0),MATCH('CalcEng 2'!$M$6,'Subdecision matrices'!$C$30:$G$30,0)),0)</f>
        <v>0</v>
      </c>
      <c r="N357" s="2">
        <f>_xlfn.IFERROR(INDEX('Subdecision matrices'!$C$23:$G$27,MATCH(Prioritization!I187,'Subdecision matrices'!$B$23:$B$27,0),MATCH('CalcEng 2'!$N$6,'Subdecision matrices'!$C$22:$G$22,0)),0)</f>
        <v>0</v>
      </c>
      <c r="O357" s="2">
        <f>_xlfn.IFERROR(INDEX('Subdecision matrices'!$C$23:$G$27,MATCH(Prioritization!I187,'Subdecision matrices'!$B$23:$B$27,0),MATCH('CalcEng 2'!$O$6,'Subdecision matrices'!$C$22:$G$22,0)),0)</f>
        <v>0</v>
      </c>
      <c r="P357" s="2">
        <f>_xlfn.IFERROR(INDEX('Subdecision matrices'!$C$23:$G$27,MATCH(Prioritization!I187,'Subdecision matrices'!$B$23:$B$27,0),MATCH('CalcEng 2'!$P$6,'Subdecision matrices'!$C$22:$G$22,0)),0)</f>
        <v>0</v>
      </c>
      <c r="Q357" s="2">
        <f>_xlfn.IFERROR(INDEX('Subdecision matrices'!$C$31:$G$33,MATCH(Prioritization!J187,'Subdecision matrices'!$B$31:$B$33,0),MATCH('CalcEng 2'!$Q$6,'Subdecision matrices'!$C$30:$G$30,0)),0)</f>
        <v>0</v>
      </c>
      <c r="R357" s="2">
        <f>_xlfn.IFERROR(INDEX('Subdecision matrices'!$C$31:$G$33,MATCH(Prioritization!J187,'Subdecision matrices'!$B$31:$B$33,0),MATCH('CalcEng 2'!$R$6,'Subdecision matrices'!$C$30:$G$30,0)),0)</f>
        <v>0</v>
      </c>
      <c r="S357" s="2">
        <f>_xlfn.IFERROR(INDEX('Subdecision matrices'!$C$31:$G$33,MATCH(Prioritization!J187,'Subdecision matrices'!$B$31:$B$33,0),MATCH('CalcEng 2'!$S$6,'Subdecision matrices'!$C$30:$G$30,0)),0)</f>
        <v>0</v>
      </c>
      <c r="T357" s="2">
        <f>_xlfn.IFERROR(INDEX('Subdecision matrices'!$C$31:$G$33,MATCH(Prioritization!J187,'Subdecision matrices'!$B$31:$B$33,0),MATCH('CalcEng 2'!$T$6,'Subdecision matrices'!$C$30:$G$30,0)),0)</f>
        <v>0</v>
      </c>
      <c r="U357" s="2">
        <f>_xlfn.IFERROR(INDEX('Subdecision matrices'!$C$31:$G$33,MATCH(Prioritization!J187,'Subdecision matrices'!$B$31:$B$33,0),MATCH('CalcEng 2'!$U$6,'Subdecision matrices'!$C$30:$G$30,0)),0)</f>
        <v>0</v>
      </c>
      <c r="V357" s="2">
        <f>_xlfn.IFERROR(VLOOKUP(Prioritization!K187,'Subdecision matrices'!$A$37:$C$41,3,TRUE),0)</f>
        <v>0</v>
      </c>
      <c r="W357" s="2">
        <f>_xlfn.IFERROR(VLOOKUP(Prioritization!K187,'Subdecision matrices'!$A$37:$D$41,4),0)</f>
        <v>0</v>
      </c>
      <c r="X357" s="2">
        <f>_xlfn.IFERROR(VLOOKUP(Prioritization!K187,'Subdecision matrices'!$A$37:$E$41,5),0)</f>
        <v>0</v>
      </c>
      <c r="Y357" s="2">
        <f>_xlfn.IFERROR(VLOOKUP(Prioritization!K187,'Subdecision matrices'!$A$37:$F$41,6),0)</f>
        <v>0</v>
      </c>
      <c r="Z357" s="2">
        <f>_xlfn.IFERROR(VLOOKUP(Prioritization!K187,'Subdecision matrices'!$A$37:$G$41,7),0)</f>
        <v>0</v>
      </c>
      <c r="AA357" s="2">
        <f>_xlfn.IFERROR(INDEX('Subdecision matrices'!$K$8:$O$11,MATCH(Prioritization!L187,'Subdecision matrices'!$J$8:$J$11,0),MATCH('CalcEng 2'!$AA$6,'Subdecision matrices'!$K$7:$O$7,0)),0)</f>
        <v>0</v>
      </c>
      <c r="AB357" s="2">
        <f>_xlfn.IFERROR(INDEX('Subdecision matrices'!$K$8:$O$11,MATCH(Prioritization!L187,'Subdecision matrices'!$J$8:$J$11,0),MATCH('CalcEng 2'!$AB$6,'Subdecision matrices'!$K$7:$O$7,0)),0)</f>
        <v>0</v>
      </c>
      <c r="AC357" s="2">
        <f>_xlfn.IFERROR(INDEX('Subdecision matrices'!$K$8:$O$11,MATCH(Prioritization!L187,'Subdecision matrices'!$J$8:$J$11,0),MATCH('CalcEng 2'!$AC$6,'Subdecision matrices'!$K$7:$O$7,0)),0)</f>
        <v>0</v>
      </c>
      <c r="AD357" s="2">
        <f>_xlfn.IFERROR(INDEX('Subdecision matrices'!$K$8:$O$11,MATCH(Prioritization!L187,'Subdecision matrices'!$J$8:$J$11,0),MATCH('CalcEng 2'!$AD$6,'Subdecision matrices'!$K$7:$O$7,0)),0)</f>
        <v>0</v>
      </c>
      <c r="AE357" s="2">
        <f>_xlfn.IFERROR(INDEX('Subdecision matrices'!$K$8:$O$11,MATCH(Prioritization!L187,'Subdecision matrices'!$J$8:$J$11,0),MATCH('CalcEng 2'!$AE$6,'Subdecision matrices'!$K$7:$O$7,0)),0)</f>
        <v>0</v>
      </c>
      <c r="AF357" s="2">
        <f>_xlfn.IFERROR(VLOOKUP(Prioritization!M187,'Subdecision matrices'!$I$15:$K$17,3,TRUE),0)</f>
        <v>0</v>
      </c>
      <c r="AG357" s="2">
        <f>_xlfn.IFERROR(VLOOKUP(Prioritization!M187,'Subdecision matrices'!$I$15:$L$17,4,TRUE),0)</f>
        <v>0</v>
      </c>
      <c r="AH357" s="2">
        <f>_xlfn.IFERROR(VLOOKUP(Prioritization!M187,'Subdecision matrices'!$I$15:$M$17,5,TRUE),0)</f>
        <v>0</v>
      </c>
      <c r="AI357" s="2">
        <f>_xlfn.IFERROR(VLOOKUP(Prioritization!M187,'Subdecision matrices'!$I$15:$N$17,6,TRUE),0)</f>
        <v>0</v>
      </c>
      <c r="AJ357" s="2">
        <f>_xlfn.IFERROR(VLOOKUP(Prioritization!M187,'Subdecision matrices'!$I$15:$O$17,7,TRUE),0)</f>
        <v>0</v>
      </c>
      <c r="AK357" s="2">
        <f>_xlfn.IFERROR(INDEX('Subdecision matrices'!$K$22:$O$24,MATCH(Prioritization!N187,'Subdecision matrices'!$J$22:$J$24,0),MATCH($AK$6,'Subdecision matrices'!$K$21:$O$21,0)),0)</f>
        <v>0</v>
      </c>
      <c r="AL357" s="2">
        <f>_xlfn.IFERROR(INDEX('Subdecision matrices'!$K$22:$O$24,MATCH(Prioritization!N187,'Subdecision matrices'!$J$22:$J$24,0),MATCH($AL$6,'Subdecision matrices'!$K$21:$O$21,0)),0)</f>
        <v>0</v>
      </c>
      <c r="AM357" s="2">
        <f>_xlfn.IFERROR(INDEX('Subdecision matrices'!$K$22:$O$24,MATCH(Prioritization!N187,'Subdecision matrices'!$J$22:$J$24,0),MATCH($AM$6,'Subdecision matrices'!$K$21:$O$21,0)),0)</f>
        <v>0</v>
      </c>
      <c r="AN357" s="2">
        <f>_xlfn.IFERROR(INDEX('Subdecision matrices'!$K$22:$O$24,MATCH(Prioritization!N187,'Subdecision matrices'!$J$22:$J$24,0),MATCH($AN$6,'Subdecision matrices'!$K$21:$O$21,0)),0)</f>
        <v>0</v>
      </c>
      <c r="AO357" s="2">
        <f>_xlfn.IFERROR(INDEX('Subdecision matrices'!$K$22:$O$24,MATCH(Prioritization!N187,'Subdecision matrices'!$J$22:$J$24,0),MATCH($AO$6,'Subdecision matrices'!$K$21:$O$21,0)),0)</f>
        <v>0</v>
      </c>
      <c r="AP357" s="2">
        <f>_xlfn.IFERROR(INDEX('Subdecision matrices'!$K$27:$O$30,MATCH(Prioritization!O187,'Subdecision matrices'!$J$27:$J$30,0),MATCH('CalcEng 2'!$AP$6,'Subdecision matrices'!$K$27:$O$27,0)),0)</f>
        <v>0</v>
      </c>
      <c r="AQ357" s="2">
        <f>_xlfn.IFERROR(INDEX('Subdecision matrices'!$K$27:$O$30,MATCH(Prioritization!O187,'Subdecision matrices'!$J$27:$J$30,0),MATCH('CalcEng 2'!$AQ$6,'Subdecision matrices'!$K$27:$O$27,0)),0)</f>
        <v>0</v>
      </c>
      <c r="AR357" s="2">
        <f>_xlfn.IFERROR(INDEX('Subdecision matrices'!$K$27:$O$30,MATCH(Prioritization!O187,'Subdecision matrices'!$J$27:$J$30,0),MATCH('CalcEng 2'!$AR$6,'Subdecision matrices'!$K$27:$O$27,0)),0)</f>
        <v>0</v>
      </c>
      <c r="AS357" s="2">
        <f>_xlfn.IFERROR(INDEX('Subdecision matrices'!$K$27:$O$30,MATCH(Prioritization!O187,'Subdecision matrices'!$J$27:$J$30,0),MATCH('CalcEng 2'!$AS$6,'Subdecision matrices'!$K$27:$O$27,0)),0)</f>
        <v>0</v>
      </c>
      <c r="AT357" s="2">
        <f>_xlfn.IFERROR(INDEX('Subdecision matrices'!$K$27:$O$30,MATCH(Prioritization!O187,'Subdecision matrices'!$J$27:$J$30,0),MATCH('CalcEng 2'!$AT$6,'Subdecision matrices'!$K$27:$O$27,0)),0)</f>
        <v>0</v>
      </c>
      <c r="AU357" s="2">
        <f>_xlfn.IFERROR(INDEX('Subdecision matrices'!$K$34:$O$36,MATCH(Prioritization!P187,'Subdecision matrices'!$J$34:$J$36,0),MATCH('CalcEng 2'!$AU$6,'Subdecision matrices'!$K$33:$O$33,0)),0)</f>
        <v>0</v>
      </c>
      <c r="AV357" s="2">
        <f>_xlfn.IFERROR(INDEX('Subdecision matrices'!$K$34:$O$36,MATCH(Prioritization!P187,'Subdecision matrices'!$J$34:$J$36,0),MATCH('CalcEng 2'!$AV$6,'Subdecision matrices'!$K$33:$O$33,0)),0)</f>
        <v>0</v>
      </c>
      <c r="AW357" s="2">
        <f>_xlfn.IFERROR(INDEX('Subdecision matrices'!$K$34:$O$36,MATCH(Prioritization!P187,'Subdecision matrices'!$J$34:$J$36,0),MATCH('CalcEng 2'!$AW$6,'Subdecision matrices'!$K$33:$O$33,0)),0)</f>
        <v>0</v>
      </c>
      <c r="AX357" s="2">
        <f>_xlfn.IFERROR(INDEX('Subdecision matrices'!$K$34:$O$36,MATCH(Prioritization!P187,'Subdecision matrices'!$J$34:$J$36,0),MATCH('CalcEng 2'!$AX$6,'Subdecision matrices'!$K$33:$O$33,0)),0)</f>
        <v>0</v>
      </c>
      <c r="AY357" s="2">
        <f>_xlfn.IFERROR(INDEX('Subdecision matrices'!$K$34:$O$36,MATCH(Prioritization!P187,'Subdecision matrices'!$J$34:$J$36,0),MATCH('CalcEng 2'!$AY$6,'Subdecision matrices'!$K$33:$O$33,0)),0)</f>
        <v>0</v>
      </c>
      <c r="AZ357" s="2"/>
      <c r="BA357" s="2"/>
      <c r="BB357" s="110">
        <f>((B357*B358)+(G357*G358)+(L357*L358)+(Q357*Q358)+(V357*V358)+(AA357*AA358)+(AF358*AF357)+(AK357*AK358)+(AP357*AP358)+(AU357*AU358))*10</f>
        <v>0</v>
      </c>
      <c r="BC357" s="110">
        <f aca="true" t="shared" si="902" ref="BC357">((C357*C358)+(H357*H358)+(M357*M358)+(R357*R358)+(W357*W358)+(AB357*AB358)+(AG358*AG357)+(AL357*AL358)+(AQ357*AQ358)+(AV357*AV358))*10</f>
        <v>0</v>
      </c>
      <c r="BD357" s="110">
        <f aca="true" t="shared" si="903" ref="BD357">((D357*D358)+(I357*I358)+(N357*N358)+(S357*S358)+(X357*X358)+(AC357*AC358)+(AH358*AH357)+(AM357*AM358)+(AR357*AR358)+(AW357*AW358))*10</f>
        <v>0</v>
      </c>
      <c r="BE357" s="110">
        <f aca="true" t="shared" si="904" ref="BE357">((E357*E358)+(J357*J358)+(O357*O358)+(T357*T358)+(Y357*Y358)+(AD357*AD358)+(AI358*AI357)+(AN357*AN358)+(AS357*AS358)+(AX357*AX358))*10</f>
        <v>0</v>
      </c>
      <c r="BF357" s="110">
        <f aca="true" t="shared" si="905" ref="BF357">((F357*F358)+(K357*K358)+(P357*P358)+(U357*U358)+(Z357*Z358)+(AE357*AE358)+(AJ358*AJ357)+(AO357*AO358)+(AT357*AT358)+(AY357*AY358))*10</f>
        <v>0</v>
      </c>
    </row>
    <row r="358" spans="1:58" ht="15.75" thickBot="1">
      <c r="A358" s="94"/>
      <c r="B358" s="5">
        <f>'Subdecision matrices'!$S$12</f>
        <v>0.1</v>
      </c>
      <c r="C358" s="5">
        <f>'Subdecision matrices'!$S$13</f>
        <v>0.1</v>
      </c>
      <c r="D358" s="5">
        <f>'Subdecision matrices'!$S$14</f>
        <v>0.1</v>
      </c>
      <c r="E358" s="5">
        <f>'Subdecision matrices'!$S$15</f>
        <v>0.1</v>
      </c>
      <c r="F358" s="5">
        <f>'Subdecision matrices'!$S$16</f>
        <v>0.1</v>
      </c>
      <c r="G358" s="5">
        <f>'Subdecision matrices'!$T$12</f>
        <v>0.1</v>
      </c>
      <c r="H358" s="5">
        <f>'Subdecision matrices'!$T$13</f>
        <v>0.1</v>
      </c>
      <c r="I358" s="5">
        <f>'Subdecision matrices'!$T$14</f>
        <v>0.1</v>
      </c>
      <c r="J358" s="5">
        <f>'Subdecision matrices'!$T$15</f>
        <v>0.1</v>
      </c>
      <c r="K358" s="5">
        <f>'Subdecision matrices'!$T$16</f>
        <v>0.1</v>
      </c>
      <c r="L358" s="5">
        <f>'Subdecision matrices'!$U$12</f>
        <v>0.05</v>
      </c>
      <c r="M358" s="5">
        <f>'Subdecision matrices'!$U$13</f>
        <v>0.05</v>
      </c>
      <c r="N358" s="5">
        <f>'Subdecision matrices'!$U$14</f>
        <v>0.05</v>
      </c>
      <c r="O358" s="5">
        <f>'Subdecision matrices'!$U$15</f>
        <v>0.05</v>
      </c>
      <c r="P358" s="5">
        <f>'Subdecision matrices'!$U$16</f>
        <v>0.05</v>
      </c>
      <c r="Q358" s="5">
        <f>'Subdecision matrices'!$V$12</f>
        <v>0.1</v>
      </c>
      <c r="R358" s="5">
        <f>'Subdecision matrices'!$V$13</f>
        <v>0.1</v>
      </c>
      <c r="S358" s="5">
        <f>'Subdecision matrices'!$V$14</f>
        <v>0.1</v>
      </c>
      <c r="T358" s="5">
        <f>'Subdecision matrices'!$V$15</f>
        <v>0.1</v>
      </c>
      <c r="U358" s="5">
        <f>'Subdecision matrices'!$V$16</f>
        <v>0.1</v>
      </c>
      <c r="V358" s="5">
        <f>'Subdecision matrices'!$W$12</f>
        <v>0.1</v>
      </c>
      <c r="W358" s="5">
        <f>'Subdecision matrices'!$W$13</f>
        <v>0.1</v>
      </c>
      <c r="X358" s="5">
        <f>'Subdecision matrices'!$W$14</f>
        <v>0.1</v>
      </c>
      <c r="Y358" s="5">
        <f>'Subdecision matrices'!$W$15</f>
        <v>0.1</v>
      </c>
      <c r="Z358" s="5">
        <f>'Subdecision matrices'!$W$16</f>
        <v>0.1</v>
      </c>
      <c r="AA358" s="5">
        <f>'Subdecision matrices'!$X$12</f>
        <v>0.05</v>
      </c>
      <c r="AB358" s="5">
        <f>'Subdecision matrices'!$X$13</f>
        <v>0.1</v>
      </c>
      <c r="AC358" s="5">
        <f>'Subdecision matrices'!$X$14</f>
        <v>0.1</v>
      </c>
      <c r="AD358" s="5">
        <f>'Subdecision matrices'!$X$15</f>
        <v>0.1</v>
      </c>
      <c r="AE358" s="5">
        <f>'Subdecision matrices'!$X$16</f>
        <v>0.1</v>
      </c>
      <c r="AF358" s="5">
        <f>'Subdecision matrices'!$Y$12</f>
        <v>0.1</v>
      </c>
      <c r="AG358" s="5">
        <f>'Subdecision matrices'!$Y$13</f>
        <v>0.1</v>
      </c>
      <c r="AH358" s="5">
        <f>'Subdecision matrices'!$Y$14</f>
        <v>0.1</v>
      </c>
      <c r="AI358" s="5">
        <f>'Subdecision matrices'!$Y$15</f>
        <v>0.05</v>
      </c>
      <c r="AJ358" s="5">
        <f>'Subdecision matrices'!$Y$16</f>
        <v>0.05</v>
      </c>
      <c r="AK358" s="5">
        <f>'Subdecision matrices'!$Z$12</f>
        <v>0.15</v>
      </c>
      <c r="AL358" s="5">
        <f>'Subdecision matrices'!$Z$13</f>
        <v>0.15</v>
      </c>
      <c r="AM358" s="5">
        <f>'Subdecision matrices'!$Z$14</f>
        <v>0.15</v>
      </c>
      <c r="AN358" s="5">
        <f>'Subdecision matrices'!$Z$15</f>
        <v>0.15</v>
      </c>
      <c r="AO358" s="5">
        <f>'Subdecision matrices'!$Z$16</f>
        <v>0.15</v>
      </c>
      <c r="AP358" s="5">
        <f>'Subdecision matrices'!$AA$12</f>
        <v>0.1</v>
      </c>
      <c r="AQ358" s="5">
        <f>'Subdecision matrices'!$AA$13</f>
        <v>0.1</v>
      </c>
      <c r="AR358" s="5">
        <f>'Subdecision matrices'!$AA$14</f>
        <v>0.1</v>
      </c>
      <c r="AS358" s="5">
        <f>'Subdecision matrices'!$AA$15</f>
        <v>0.1</v>
      </c>
      <c r="AT358" s="5">
        <f>'Subdecision matrices'!$AA$16</f>
        <v>0.15</v>
      </c>
      <c r="AU358" s="5">
        <f>'Subdecision matrices'!$AB$12</f>
        <v>0.15</v>
      </c>
      <c r="AV358" s="5">
        <f>'Subdecision matrices'!$AB$13</f>
        <v>0.1</v>
      </c>
      <c r="AW358" s="5">
        <f>'Subdecision matrices'!$AB$14</f>
        <v>0.1</v>
      </c>
      <c r="AX358" s="5">
        <f>'Subdecision matrices'!$AB$15</f>
        <v>0.15</v>
      </c>
      <c r="AY358" s="5">
        <f>'Subdecision matrices'!$AB$16</f>
        <v>0.1</v>
      </c>
      <c r="AZ358" s="3">
        <f aca="true" t="shared" si="906" ref="AZ358">SUM(L358:AY358)</f>
        <v>4</v>
      </c>
      <c r="BA358" s="3"/>
      <c r="BB358" s="114"/>
      <c r="BC358" s="114"/>
      <c r="BD358" s="114"/>
      <c r="BE358" s="114"/>
      <c r="BF358" s="114"/>
    </row>
    <row r="359" spans="1:58" ht="15">
      <c r="A359" s="94">
        <v>177</v>
      </c>
      <c r="B359" s="30">
        <f>_xlfn.IFERROR(VLOOKUP(Prioritization!G188,'Subdecision matrices'!$B$7:$C$8,2,TRUE),0)</f>
        <v>0</v>
      </c>
      <c r="C359" s="30">
        <f>_xlfn.IFERROR(VLOOKUP(Prioritization!G188,'Subdecision matrices'!$B$7:$D$8,3,TRUE),0)</f>
        <v>0</v>
      </c>
      <c r="D359" s="30">
        <f>_xlfn.IFERROR(VLOOKUP(Prioritization!G188,'Subdecision matrices'!$B$7:$E$8,4,TRUE),0)</f>
        <v>0</v>
      </c>
      <c r="E359" s="30">
        <f>_xlfn.IFERROR(VLOOKUP(Prioritization!G188,'Subdecision matrices'!$B$7:$F$8,5,TRUE),0)</f>
        <v>0</v>
      </c>
      <c r="F359" s="30">
        <f>_xlfn.IFERROR(VLOOKUP(Prioritization!G188,'Subdecision matrices'!$B$7:$G$8,6,TRUE),0)</f>
        <v>0</v>
      </c>
      <c r="G359" s="30">
        <f>VLOOKUP(Prioritization!H188,'Subdecision matrices'!$B$12:$C$19,2,TRUE)</f>
        <v>0</v>
      </c>
      <c r="H359" s="30">
        <f>VLOOKUP(Prioritization!H188,'Subdecision matrices'!$B$12:$D$19,3,TRUE)</f>
        <v>0</v>
      </c>
      <c r="I359" s="30">
        <f>VLOOKUP(Prioritization!H188,'Subdecision matrices'!$B$12:$E$19,4,TRUE)</f>
        <v>0</v>
      </c>
      <c r="J359" s="30">
        <f>VLOOKUP(Prioritization!H188,'Subdecision matrices'!$B$12:$F$19,5,TRUE)</f>
        <v>0</v>
      </c>
      <c r="K359" s="30">
        <f>VLOOKUP(Prioritization!H188,'Subdecision matrices'!$B$12:$G$19,6,TRUE)</f>
        <v>0</v>
      </c>
      <c r="L359" s="2">
        <f>_xlfn.IFERROR(INDEX('Subdecision matrices'!$C$23:$G$27,MATCH(Prioritization!I188,'Subdecision matrices'!$B$23:$B$27,0),MATCH('CalcEng 2'!$L$6,'Subdecision matrices'!$C$22:$G$22,0)),0)</f>
        <v>0</v>
      </c>
      <c r="M359" s="2">
        <f>_xlfn.IFERROR(INDEX('Subdecision matrices'!$C$23:$G$27,MATCH(Prioritization!I188,'Subdecision matrices'!$B$23:$B$27,0),MATCH('CalcEng 2'!$M$6,'Subdecision matrices'!$C$30:$G$30,0)),0)</f>
        <v>0</v>
      </c>
      <c r="N359" s="2">
        <f>_xlfn.IFERROR(INDEX('Subdecision matrices'!$C$23:$G$27,MATCH(Prioritization!I188,'Subdecision matrices'!$B$23:$B$27,0),MATCH('CalcEng 2'!$N$6,'Subdecision matrices'!$C$22:$G$22,0)),0)</f>
        <v>0</v>
      </c>
      <c r="O359" s="2">
        <f>_xlfn.IFERROR(INDEX('Subdecision matrices'!$C$23:$G$27,MATCH(Prioritization!I188,'Subdecision matrices'!$B$23:$B$27,0),MATCH('CalcEng 2'!$O$6,'Subdecision matrices'!$C$22:$G$22,0)),0)</f>
        <v>0</v>
      </c>
      <c r="P359" s="2">
        <f>_xlfn.IFERROR(INDEX('Subdecision matrices'!$C$23:$G$27,MATCH(Prioritization!I188,'Subdecision matrices'!$B$23:$B$27,0),MATCH('CalcEng 2'!$P$6,'Subdecision matrices'!$C$22:$G$22,0)),0)</f>
        <v>0</v>
      </c>
      <c r="Q359" s="2">
        <f>_xlfn.IFERROR(INDEX('Subdecision matrices'!$C$31:$G$33,MATCH(Prioritization!J188,'Subdecision matrices'!$B$31:$B$33,0),MATCH('CalcEng 2'!$Q$6,'Subdecision matrices'!$C$30:$G$30,0)),0)</f>
        <v>0</v>
      </c>
      <c r="R359" s="2">
        <f>_xlfn.IFERROR(INDEX('Subdecision matrices'!$C$31:$G$33,MATCH(Prioritization!J188,'Subdecision matrices'!$B$31:$B$33,0),MATCH('CalcEng 2'!$R$6,'Subdecision matrices'!$C$30:$G$30,0)),0)</f>
        <v>0</v>
      </c>
      <c r="S359" s="2">
        <f>_xlfn.IFERROR(INDEX('Subdecision matrices'!$C$31:$G$33,MATCH(Prioritization!J188,'Subdecision matrices'!$B$31:$B$33,0),MATCH('CalcEng 2'!$S$6,'Subdecision matrices'!$C$30:$G$30,0)),0)</f>
        <v>0</v>
      </c>
      <c r="T359" s="2">
        <f>_xlfn.IFERROR(INDEX('Subdecision matrices'!$C$31:$G$33,MATCH(Prioritization!J188,'Subdecision matrices'!$B$31:$B$33,0),MATCH('CalcEng 2'!$T$6,'Subdecision matrices'!$C$30:$G$30,0)),0)</f>
        <v>0</v>
      </c>
      <c r="U359" s="2">
        <f>_xlfn.IFERROR(INDEX('Subdecision matrices'!$C$31:$G$33,MATCH(Prioritization!J188,'Subdecision matrices'!$B$31:$B$33,0),MATCH('CalcEng 2'!$U$6,'Subdecision matrices'!$C$30:$G$30,0)),0)</f>
        <v>0</v>
      </c>
      <c r="V359" s="2">
        <f>_xlfn.IFERROR(VLOOKUP(Prioritization!K188,'Subdecision matrices'!$A$37:$C$41,3,TRUE),0)</f>
        <v>0</v>
      </c>
      <c r="W359" s="2">
        <f>_xlfn.IFERROR(VLOOKUP(Prioritization!K188,'Subdecision matrices'!$A$37:$D$41,4),0)</f>
        <v>0</v>
      </c>
      <c r="X359" s="2">
        <f>_xlfn.IFERROR(VLOOKUP(Prioritization!K188,'Subdecision matrices'!$A$37:$E$41,5),0)</f>
        <v>0</v>
      </c>
      <c r="Y359" s="2">
        <f>_xlfn.IFERROR(VLOOKUP(Prioritization!K188,'Subdecision matrices'!$A$37:$F$41,6),0)</f>
        <v>0</v>
      </c>
      <c r="Z359" s="2">
        <f>_xlfn.IFERROR(VLOOKUP(Prioritization!K188,'Subdecision matrices'!$A$37:$G$41,7),0)</f>
        <v>0</v>
      </c>
      <c r="AA359" s="2">
        <f>_xlfn.IFERROR(INDEX('Subdecision matrices'!$K$8:$O$11,MATCH(Prioritization!L188,'Subdecision matrices'!$J$8:$J$11,0),MATCH('CalcEng 2'!$AA$6,'Subdecision matrices'!$K$7:$O$7,0)),0)</f>
        <v>0</v>
      </c>
      <c r="AB359" s="2">
        <f>_xlfn.IFERROR(INDEX('Subdecision matrices'!$K$8:$O$11,MATCH(Prioritization!L188,'Subdecision matrices'!$J$8:$J$11,0),MATCH('CalcEng 2'!$AB$6,'Subdecision matrices'!$K$7:$O$7,0)),0)</f>
        <v>0</v>
      </c>
      <c r="AC359" s="2">
        <f>_xlfn.IFERROR(INDEX('Subdecision matrices'!$K$8:$O$11,MATCH(Prioritization!L188,'Subdecision matrices'!$J$8:$J$11,0),MATCH('CalcEng 2'!$AC$6,'Subdecision matrices'!$K$7:$O$7,0)),0)</f>
        <v>0</v>
      </c>
      <c r="AD359" s="2">
        <f>_xlfn.IFERROR(INDEX('Subdecision matrices'!$K$8:$O$11,MATCH(Prioritization!L188,'Subdecision matrices'!$J$8:$J$11,0),MATCH('CalcEng 2'!$AD$6,'Subdecision matrices'!$K$7:$O$7,0)),0)</f>
        <v>0</v>
      </c>
      <c r="AE359" s="2">
        <f>_xlfn.IFERROR(INDEX('Subdecision matrices'!$K$8:$O$11,MATCH(Prioritization!L188,'Subdecision matrices'!$J$8:$J$11,0),MATCH('CalcEng 2'!$AE$6,'Subdecision matrices'!$K$7:$O$7,0)),0)</f>
        <v>0</v>
      </c>
      <c r="AF359" s="2">
        <f>_xlfn.IFERROR(VLOOKUP(Prioritization!M188,'Subdecision matrices'!$I$15:$K$17,3,TRUE),0)</f>
        <v>0</v>
      </c>
      <c r="AG359" s="2">
        <f>_xlfn.IFERROR(VLOOKUP(Prioritization!M188,'Subdecision matrices'!$I$15:$L$17,4,TRUE),0)</f>
        <v>0</v>
      </c>
      <c r="AH359" s="2">
        <f>_xlfn.IFERROR(VLOOKUP(Prioritization!M188,'Subdecision matrices'!$I$15:$M$17,5,TRUE),0)</f>
        <v>0</v>
      </c>
      <c r="AI359" s="2">
        <f>_xlfn.IFERROR(VLOOKUP(Prioritization!M188,'Subdecision matrices'!$I$15:$N$17,6,TRUE),0)</f>
        <v>0</v>
      </c>
      <c r="AJ359" s="2">
        <f>_xlfn.IFERROR(VLOOKUP(Prioritization!M188,'Subdecision matrices'!$I$15:$O$17,7,TRUE),0)</f>
        <v>0</v>
      </c>
      <c r="AK359" s="2">
        <f>_xlfn.IFERROR(INDEX('Subdecision matrices'!$K$22:$O$24,MATCH(Prioritization!N188,'Subdecision matrices'!$J$22:$J$24,0),MATCH($AK$6,'Subdecision matrices'!$K$21:$O$21,0)),0)</f>
        <v>0</v>
      </c>
      <c r="AL359" s="2">
        <f>_xlfn.IFERROR(INDEX('Subdecision matrices'!$K$22:$O$24,MATCH(Prioritization!N188,'Subdecision matrices'!$J$22:$J$24,0),MATCH($AL$6,'Subdecision matrices'!$K$21:$O$21,0)),0)</f>
        <v>0</v>
      </c>
      <c r="AM359" s="2">
        <f>_xlfn.IFERROR(INDEX('Subdecision matrices'!$K$22:$O$24,MATCH(Prioritization!N188,'Subdecision matrices'!$J$22:$J$24,0),MATCH($AM$6,'Subdecision matrices'!$K$21:$O$21,0)),0)</f>
        <v>0</v>
      </c>
      <c r="AN359" s="2">
        <f>_xlfn.IFERROR(INDEX('Subdecision matrices'!$K$22:$O$24,MATCH(Prioritization!N188,'Subdecision matrices'!$J$22:$J$24,0),MATCH($AN$6,'Subdecision matrices'!$K$21:$O$21,0)),0)</f>
        <v>0</v>
      </c>
      <c r="AO359" s="2">
        <f>_xlfn.IFERROR(INDEX('Subdecision matrices'!$K$22:$O$24,MATCH(Prioritization!N188,'Subdecision matrices'!$J$22:$J$24,0),MATCH($AO$6,'Subdecision matrices'!$K$21:$O$21,0)),0)</f>
        <v>0</v>
      </c>
      <c r="AP359" s="2">
        <f>_xlfn.IFERROR(INDEX('Subdecision matrices'!$K$27:$O$30,MATCH(Prioritization!O188,'Subdecision matrices'!$J$27:$J$30,0),MATCH('CalcEng 2'!$AP$6,'Subdecision matrices'!$K$27:$O$27,0)),0)</f>
        <v>0</v>
      </c>
      <c r="AQ359" s="2">
        <f>_xlfn.IFERROR(INDEX('Subdecision matrices'!$K$27:$O$30,MATCH(Prioritization!O188,'Subdecision matrices'!$J$27:$J$30,0),MATCH('CalcEng 2'!$AQ$6,'Subdecision matrices'!$K$27:$O$27,0)),0)</f>
        <v>0</v>
      </c>
      <c r="AR359" s="2">
        <f>_xlfn.IFERROR(INDEX('Subdecision matrices'!$K$27:$O$30,MATCH(Prioritization!O188,'Subdecision matrices'!$J$27:$J$30,0),MATCH('CalcEng 2'!$AR$6,'Subdecision matrices'!$K$27:$O$27,0)),0)</f>
        <v>0</v>
      </c>
      <c r="AS359" s="2">
        <f>_xlfn.IFERROR(INDEX('Subdecision matrices'!$K$27:$O$30,MATCH(Prioritization!O188,'Subdecision matrices'!$J$27:$J$30,0),MATCH('CalcEng 2'!$AS$6,'Subdecision matrices'!$K$27:$O$27,0)),0)</f>
        <v>0</v>
      </c>
      <c r="AT359" s="2">
        <f>_xlfn.IFERROR(INDEX('Subdecision matrices'!$K$27:$O$30,MATCH(Prioritization!O188,'Subdecision matrices'!$J$27:$J$30,0),MATCH('CalcEng 2'!$AT$6,'Subdecision matrices'!$K$27:$O$27,0)),0)</f>
        <v>0</v>
      </c>
      <c r="AU359" s="2">
        <f>_xlfn.IFERROR(INDEX('Subdecision matrices'!$K$34:$O$36,MATCH(Prioritization!P188,'Subdecision matrices'!$J$34:$J$36,0),MATCH('CalcEng 2'!$AU$6,'Subdecision matrices'!$K$33:$O$33,0)),0)</f>
        <v>0</v>
      </c>
      <c r="AV359" s="2">
        <f>_xlfn.IFERROR(INDEX('Subdecision matrices'!$K$34:$O$36,MATCH(Prioritization!P188,'Subdecision matrices'!$J$34:$J$36,0),MATCH('CalcEng 2'!$AV$6,'Subdecision matrices'!$K$33:$O$33,0)),0)</f>
        <v>0</v>
      </c>
      <c r="AW359" s="2">
        <f>_xlfn.IFERROR(INDEX('Subdecision matrices'!$K$34:$O$36,MATCH(Prioritization!P188,'Subdecision matrices'!$J$34:$J$36,0),MATCH('CalcEng 2'!$AW$6,'Subdecision matrices'!$K$33:$O$33,0)),0)</f>
        <v>0</v>
      </c>
      <c r="AX359" s="2">
        <f>_xlfn.IFERROR(INDEX('Subdecision matrices'!$K$34:$O$36,MATCH(Prioritization!P188,'Subdecision matrices'!$J$34:$J$36,0),MATCH('CalcEng 2'!$AX$6,'Subdecision matrices'!$K$33:$O$33,0)),0)</f>
        <v>0</v>
      </c>
      <c r="AY359" s="2">
        <f>_xlfn.IFERROR(INDEX('Subdecision matrices'!$K$34:$O$36,MATCH(Prioritization!P188,'Subdecision matrices'!$J$34:$J$36,0),MATCH('CalcEng 2'!$AY$6,'Subdecision matrices'!$K$33:$O$33,0)),0)</f>
        <v>0</v>
      </c>
      <c r="AZ359" s="2"/>
      <c r="BA359" s="2"/>
      <c r="BB359" s="110">
        <f>((B359*B360)+(G359*G360)+(L359*L360)+(Q359*Q360)+(V359*V360)+(AA359*AA360)+(AF360*AF359)+(AK359*AK360)+(AP359*AP360)+(AU359*AU360))*10</f>
        <v>0</v>
      </c>
      <c r="BC359" s="110">
        <f aca="true" t="shared" si="907" ref="BC359">((C359*C360)+(H359*H360)+(M359*M360)+(R359*R360)+(W359*W360)+(AB359*AB360)+(AG360*AG359)+(AL359*AL360)+(AQ359*AQ360)+(AV359*AV360))*10</f>
        <v>0</v>
      </c>
      <c r="BD359" s="110">
        <f aca="true" t="shared" si="908" ref="BD359">((D359*D360)+(I359*I360)+(N359*N360)+(S359*S360)+(X359*X360)+(AC359*AC360)+(AH360*AH359)+(AM359*AM360)+(AR359*AR360)+(AW359*AW360))*10</f>
        <v>0</v>
      </c>
      <c r="BE359" s="110">
        <f aca="true" t="shared" si="909" ref="BE359">((E359*E360)+(J359*J360)+(O359*O360)+(T359*T360)+(Y359*Y360)+(AD359*AD360)+(AI360*AI359)+(AN359*AN360)+(AS359*AS360)+(AX359*AX360))*10</f>
        <v>0</v>
      </c>
      <c r="BF359" s="110">
        <f aca="true" t="shared" si="910" ref="BF359">((F359*F360)+(K359*K360)+(P359*P360)+(U359*U360)+(Z359*Z360)+(AE359*AE360)+(AJ360*AJ359)+(AO359*AO360)+(AT359*AT360)+(AY359*AY360))*10</f>
        <v>0</v>
      </c>
    </row>
    <row r="360" spans="1:58" ht="15.75" thickBot="1">
      <c r="A360" s="94"/>
      <c r="B360" s="5">
        <f>'Subdecision matrices'!$S$12</f>
        <v>0.1</v>
      </c>
      <c r="C360" s="5">
        <f>'Subdecision matrices'!$S$13</f>
        <v>0.1</v>
      </c>
      <c r="D360" s="5">
        <f>'Subdecision matrices'!$S$14</f>
        <v>0.1</v>
      </c>
      <c r="E360" s="5">
        <f>'Subdecision matrices'!$S$15</f>
        <v>0.1</v>
      </c>
      <c r="F360" s="5">
        <f>'Subdecision matrices'!$S$16</f>
        <v>0.1</v>
      </c>
      <c r="G360" s="5">
        <f>'Subdecision matrices'!$T$12</f>
        <v>0.1</v>
      </c>
      <c r="H360" s="5">
        <f>'Subdecision matrices'!$T$13</f>
        <v>0.1</v>
      </c>
      <c r="I360" s="5">
        <f>'Subdecision matrices'!$T$14</f>
        <v>0.1</v>
      </c>
      <c r="J360" s="5">
        <f>'Subdecision matrices'!$T$15</f>
        <v>0.1</v>
      </c>
      <c r="K360" s="5">
        <f>'Subdecision matrices'!$T$16</f>
        <v>0.1</v>
      </c>
      <c r="L360" s="5">
        <f>'Subdecision matrices'!$U$12</f>
        <v>0.05</v>
      </c>
      <c r="M360" s="5">
        <f>'Subdecision matrices'!$U$13</f>
        <v>0.05</v>
      </c>
      <c r="N360" s="5">
        <f>'Subdecision matrices'!$U$14</f>
        <v>0.05</v>
      </c>
      <c r="O360" s="5">
        <f>'Subdecision matrices'!$U$15</f>
        <v>0.05</v>
      </c>
      <c r="P360" s="5">
        <f>'Subdecision matrices'!$U$16</f>
        <v>0.05</v>
      </c>
      <c r="Q360" s="5">
        <f>'Subdecision matrices'!$V$12</f>
        <v>0.1</v>
      </c>
      <c r="R360" s="5">
        <f>'Subdecision matrices'!$V$13</f>
        <v>0.1</v>
      </c>
      <c r="S360" s="5">
        <f>'Subdecision matrices'!$V$14</f>
        <v>0.1</v>
      </c>
      <c r="T360" s="5">
        <f>'Subdecision matrices'!$V$15</f>
        <v>0.1</v>
      </c>
      <c r="U360" s="5">
        <f>'Subdecision matrices'!$V$16</f>
        <v>0.1</v>
      </c>
      <c r="V360" s="5">
        <f>'Subdecision matrices'!$W$12</f>
        <v>0.1</v>
      </c>
      <c r="W360" s="5">
        <f>'Subdecision matrices'!$W$13</f>
        <v>0.1</v>
      </c>
      <c r="X360" s="5">
        <f>'Subdecision matrices'!$W$14</f>
        <v>0.1</v>
      </c>
      <c r="Y360" s="5">
        <f>'Subdecision matrices'!$W$15</f>
        <v>0.1</v>
      </c>
      <c r="Z360" s="5">
        <f>'Subdecision matrices'!$W$16</f>
        <v>0.1</v>
      </c>
      <c r="AA360" s="5">
        <f>'Subdecision matrices'!$X$12</f>
        <v>0.05</v>
      </c>
      <c r="AB360" s="5">
        <f>'Subdecision matrices'!$X$13</f>
        <v>0.1</v>
      </c>
      <c r="AC360" s="5">
        <f>'Subdecision matrices'!$X$14</f>
        <v>0.1</v>
      </c>
      <c r="AD360" s="5">
        <f>'Subdecision matrices'!$X$15</f>
        <v>0.1</v>
      </c>
      <c r="AE360" s="5">
        <f>'Subdecision matrices'!$X$16</f>
        <v>0.1</v>
      </c>
      <c r="AF360" s="5">
        <f>'Subdecision matrices'!$Y$12</f>
        <v>0.1</v>
      </c>
      <c r="AG360" s="5">
        <f>'Subdecision matrices'!$Y$13</f>
        <v>0.1</v>
      </c>
      <c r="AH360" s="5">
        <f>'Subdecision matrices'!$Y$14</f>
        <v>0.1</v>
      </c>
      <c r="AI360" s="5">
        <f>'Subdecision matrices'!$Y$15</f>
        <v>0.05</v>
      </c>
      <c r="AJ360" s="5">
        <f>'Subdecision matrices'!$Y$16</f>
        <v>0.05</v>
      </c>
      <c r="AK360" s="5">
        <f>'Subdecision matrices'!$Z$12</f>
        <v>0.15</v>
      </c>
      <c r="AL360" s="5">
        <f>'Subdecision matrices'!$Z$13</f>
        <v>0.15</v>
      </c>
      <c r="AM360" s="5">
        <f>'Subdecision matrices'!$Z$14</f>
        <v>0.15</v>
      </c>
      <c r="AN360" s="5">
        <f>'Subdecision matrices'!$Z$15</f>
        <v>0.15</v>
      </c>
      <c r="AO360" s="5">
        <f>'Subdecision matrices'!$Z$16</f>
        <v>0.15</v>
      </c>
      <c r="AP360" s="5">
        <f>'Subdecision matrices'!$AA$12</f>
        <v>0.1</v>
      </c>
      <c r="AQ360" s="5">
        <f>'Subdecision matrices'!$AA$13</f>
        <v>0.1</v>
      </c>
      <c r="AR360" s="5">
        <f>'Subdecision matrices'!$AA$14</f>
        <v>0.1</v>
      </c>
      <c r="AS360" s="5">
        <f>'Subdecision matrices'!$AA$15</f>
        <v>0.1</v>
      </c>
      <c r="AT360" s="5">
        <f>'Subdecision matrices'!$AA$16</f>
        <v>0.15</v>
      </c>
      <c r="AU360" s="5">
        <f>'Subdecision matrices'!$AB$12</f>
        <v>0.15</v>
      </c>
      <c r="AV360" s="5">
        <f>'Subdecision matrices'!$AB$13</f>
        <v>0.1</v>
      </c>
      <c r="AW360" s="5">
        <f>'Subdecision matrices'!$AB$14</f>
        <v>0.1</v>
      </c>
      <c r="AX360" s="5">
        <f>'Subdecision matrices'!$AB$15</f>
        <v>0.15</v>
      </c>
      <c r="AY360" s="5">
        <f>'Subdecision matrices'!$AB$16</f>
        <v>0.1</v>
      </c>
      <c r="AZ360" s="3">
        <f aca="true" t="shared" si="911" ref="AZ360">SUM(L360:AY360)</f>
        <v>4</v>
      </c>
      <c r="BA360" s="3"/>
      <c r="BB360" s="114"/>
      <c r="BC360" s="114"/>
      <c r="BD360" s="114"/>
      <c r="BE360" s="114"/>
      <c r="BF360" s="114"/>
    </row>
    <row r="361" spans="1:58" ht="15">
      <c r="A361" s="94">
        <v>178</v>
      </c>
      <c r="B361" s="30">
        <f>_xlfn.IFERROR(VLOOKUP(Prioritization!G189,'Subdecision matrices'!$B$7:$C$8,2,TRUE),0)</f>
        <v>0</v>
      </c>
      <c r="C361" s="30">
        <f>_xlfn.IFERROR(VLOOKUP(Prioritization!G189,'Subdecision matrices'!$B$7:$D$8,3,TRUE),0)</f>
        <v>0</v>
      </c>
      <c r="D361" s="30">
        <f>_xlfn.IFERROR(VLOOKUP(Prioritization!G189,'Subdecision matrices'!$B$7:$E$8,4,TRUE),0)</f>
        <v>0</v>
      </c>
      <c r="E361" s="30">
        <f>_xlfn.IFERROR(VLOOKUP(Prioritization!G189,'Subdecision matrices'!$B$7:$F$8,5,TRUE),0)</f>
        <v>0</v>
      </c>
      <c r="F361" s="30">
        <f>_xlfn.IFERROR(VLOOKUP(Prioritization!G189,'Subdecision matrices'!$B$7:$G$8,6,TRUE),0)</f>
        <v>0</v>
      </c>
      <c r="G361" s="30">
        <f>VLOOKUP(Prioritization!H189,'Subdecision matrices'!$B$12:$C$19,2,TRUE)</f>
        <v>0</v>
      </c>
      <c r="H361" s="30">
        <f>VLOOKUP(Prioritization!H189,'Subdecision matrices'!$B$12:$D$19,3,TRUE)</f>
        <v>0</v>
      </c>
      <c r="I361" s="30">
        <f>VLOOKUP(Prioritization!H189,'Subdecision matrices'!$B$12:$E$19,4,TRUE)</f>
        <v>0</v>
      </c>
      <c r="J361" s="30">
        <f>VLOOKUP(Prioritization!H189,'Subdecision matrices'!$B$12:$F$19,5,TRUE)</f>
        <v>0</v>
      </c>
      <c r="K361" s="30">
        <f>VLOOKUP(Prioritization!H189,'Subdecision matrices'!$B$12:$G$19,6,TRUE)</f>
        <v>0</v>
      </c>
      <c r="L361" s="2">
        <f>_xlfn.IFERROR(INDEX('Subdecision matrices'!$C$23:$G$27,MATCH(Prioritization!I189,'Subdecision matrices'!$B$23:$B$27,0),MATCH('CalcEng 2'!$L$6,'Subdecision matrices'!$C$22:$G$22,0)),0)</f>
        <v>0</v>
      </c>
      <c r="M361" s="2">
        <f>_xlfn.IFERROR(INDEX('Subdecision matrices'!$C$23:$G$27,MATCH(Prioritization!I189,'Subdecision matrices'!$B$23:$B$27,0),MATCH('CalcEng 2'!$M$6,'Subdecision matrices'!$C$30:$G$30,0)),0)</f>
        <v>0</v>
      </c>
      <c r="N361" s="2">
        <f>_xlfn.IFERROR(INDEX('Subdecision matrices'!$C$23:$G$27,MATCH(Prioritization!I189,'Subdecision matrices'!$B$23:$B$27,0),MATCH('CalcEng 2'!$N$6,'Subdecision matrices'!$C$22:$G$22,0)),0)</f>
        <v>0</v>
      </c>
      <c r="O361" s="2">
        <f>_xlfn.IFERROR(INDEX('Subdecision matrices'!$C$23:$G$27,MATCH(Prioritization!I189,'Subdecision matrices'!$B$23:$B$27,0),MATCH('CalcEng 2'!$O$6,'Subdecision matrices'!$C$22:$G$22,0)),0)</f>
        <v>0</v>
      </c>
      <c r="P361" s="2">
        <f>_xlfn.IFERROR(INDEX('Subdecision matrices'!$C$23:$G$27,MATCH(Prioritization!I189,'Subdecision matrices'!$B$23:$B$27,0),MATCH('CalcEng 2'!$P$6,'Subdecision matrices'!$C$22:$G$22,0)),0)</f>
        <v>0</v>
      </c>
      <c r="Q361" s="2">
        <f>_xlfn.IFERROR(INDEX('Subdecision matrices'!$C$31:$G$33,MATCH(Prioritization!J189,'Subdecision matrices'!$B$31:$B$33,0),MATCH('CalcEng 2'!$Q$6,'Subdecision matrices'!$C$30:$G$30,0)),0)</f>
        <v>0</v>
      </c>
      <c r="R361" s="2">
        <f>_xlfn.IFERROR(INDEX('Subdecision matrices'!$C$31:$G$33,MATCH(Prioritization!J189,'Subdecision matrices'!$B$31:$B$33,0),MATCH('CalcEng 2'!$R$6,'Subdecision matrices'!$C$30:$G$30,0)),0)</f>
        <v>0</v>
      </c>
      <c r="S361" s="2">
        <f>_xlfn.IFERROR(INDEX('Subdecision matrices'!$C$31:$G$33,MATCH(Prioritization!J189,'Subdecision matrices'!$B$31:$B$33,0),MATCH('CalcEng 2'!$S$6,'Subdecision matrices'!$C$30:$G$30,0)),0)</f>
        <v>0</v>
      </c>
      <c r="T361" s="2">
        <f>_xlfn.IFERROR(INDEX('Subdecision matrices'!$C$31:$G$33,MATCH(Prioritization!J189,'Subdecision matrices'!$B$31:$B$33,0),MATCH('CalcEng 2'!$T$6,'Subdecision matrices'!$C$30:$G$30,0)),0)</f>
        <v>0</v>
      </c>
      <c r="U361" s="2">
        <f>_xlfn.IFERROR(INDEX('Subdecision matrices'!$C$31:$G$33,MATCH(Prioritization!J189,'Subdecision matrices'!$B$31:$B$33,0),MATCH('CalcEng 2'!$U$6,'Subdecision matrices'!$C$30:$G$30,0)),0)</f>
        <v>0</v>
      </c>
      <c r="V361" s="2">
        <f>_xlfn.IFERROR(VLOOKUP(Prioritization!K189,'Subdecision matrices'!$A$37:$C$41,3,TRUE),0)</f>
        <v>0</v>
      </c>
      <c r="W361" s="2">
        <f>_xlfn.IFERROR(VLOOKUP(Prioritization!K189,'Subdecision matrices'!$A$37:$D$41,4),0)</f>
        <v>0</v>
      </c>
      <c r="X361" s="2">
        <f>_xlfn.IFERROR(VLOOKUP(Prioritization!K189,'Subdecision matrices'!$A$37:$E$41,5),0)</f>
        <v>0</v>
      </c>
      <c r="Y361" s="2">
        <f>_xlfn.IFERROR(VLOOKUP(Prioritization!K189,'Subdecision matrices'!$A$37:$F$41,6),0)</f>
        <v>0</v>
      </c>
      <c r="Z361" s="2">
        <f>_xlfn.IFERROR(VLOOKUP(Prioritization!K189,'Subdecision matrices'!$A$37:$G$41,7),0)</f>
        <v>0</v>
      </c>
      <c r="AA361" s="2">
        <f>_xlfn.IFERROR(INDEX('Subdecision matrices'!$K$8:$O$11,MATCH(Prioritization!L189,'Subdecision matrices'!$J$8:$J$11,0),MATCH('CalcEng 2'!$AA$6,'Subdecision matrices'!$K$7:$O$7,0)),0)</f>
        <v>0</v>
      </c>
      <c r="AB361" s="2">
        <f>_xlfn.IFERROR(INDEX('Subdecision matrices'!$K$8:$O$11,MATCH(Prioritization!L189,'Subdecision matrices'!$J$8:$J$11,0),MATCH('CalcEng 2'!$AB$6,'Subdecision matrices'!$K$7:$O$7,0)),0)</f>
        <v>0</v>
      </c>
      <c r="AC361" s="2">
        <f>_xlfn.IFERROR(INDEX('Subdecision matrices'!$K$8:$O$11,MATCH(Prioritization!L189,'Subdecision matrices'!$J$8:$J$11,0),MATCH('CalcEng 2'!$AC$6,'Subdecision matrices'!$K$7:$O$7,0)),0)</f>
        <v>0</v>
      </c>
      <c r="AD361" s="2">
        <f>_xlfn.IFERROR(INDEX('Subdecision matrices'!$K$8:$O$11,MATCH(Prioritization!L189,'Subdecision matrices'!$J$8:$J$11,0),MATCH('CalcEng 2'!$AD$6,'Subdecision matrices'!$K$7:$O$7,0)),0)</f>
        <v>0</v>
      </c>
      <c r="AE361" s="2">
        <f>_xlfn.IFERROR(INDEX('Subdecision matrices'!$K$8:$O$11,MATCH(Prioritization!L189,'Subdecision matrices'!$J$8:$J$11,0),MATCH('CalcEng 2'!$AE$6,'Subdecision matrices'!$K$7:$O$7,0)),0)</f>
        <v>0</v>
      </c>
      <c r="AF361" s="2">
        <f>_xlfn.IFERROR(VLOOKUP(Prioritization!M189,'Subdecision matrices'!$I$15:$K$17,3,TRUE),0)</f>
        <v>0</v>
      </c>
      <c r="AG361" s="2">
        <f>_xlfn.IFERROR(VLOOKUP(Prioritization!M189,'Subdecision matrices'!$I$15:$L$17,4,TRUE),0)</f>
        <v>0</v>
      </c>
      <c r="AH361" s="2">
        <f>_xlfn.IFERROR(VLOOKUP(Prioritization!M189,'Subdecision matrices'!$I$15:$M$17,5,TRUE),0)</f>
        <v>0</v>
      </c>
      <c r="AI361" s="2">
        <f>_xlfn.IFERROR(VLOOKUP(Prioritization!M189,'Subdecision matrices'!$I$15:$N$17,6,TRUE),0)</f>
        <v>0</v>
      </c>
      <c r="AJ361" s="2">
        <f>_xlfn.IFERROR(VLOOKUP(Prioritization!M189,'Subdecision matrices'!$I$15:$O$17,7,TRUE),0)</f>
        <v>0</v>
      </c>
      <c r="AK361" s="2">
        <f>_xlfn.IFERROR(INDEX('Subdecision matrices'!$K$22:$O$24,MATCH(Prioritization!N189,'Subdecision matrices'!$J$22:$J$24,0),MATCH($AK$6,'Subdecision matrices'!$K$21:$O$21,0)),0)</f>
        <v>0</v>
      </c>
      <c r="AL361" s="2">
        <f>_xlfn.IFERROR(INDEX('Subdecision matrices'!$K$22:$O$24,MATCH(Prioritization!N189,'Subdecision matrices'!$J$22:$J$24,0),MATCH($AL$6,'Subdecision matrices'!$K$21:$O$21,0)),0)</f>
        <v>0</v>
      </c>
      <c r="AM361" s="2">
        <f>_xlfn.IFERROR(INDEX('Subdecision matrices'!$K$22:$O$24,MATCH(Prioritization!N189,'Subdecision matrices'!$J$22:$J$24,0),MATCH($AM$6,'Subdecision matrices'!$K$21:$O$21,0)),0)</f>
        <v>0</v>
      </c>
      <c r="AN361" s="2">
        <f>_xlfn.IFERROR(INDEX('Subdecision matrices'!$K$22:$O$24,MATCH(Prioritization!N189,'Subdecision matrices'!$J$22:$J$24,0),MATCH($AN$6,'Subdecision matrices'!$K$21:$O$21,0)),0)</f>
        <v>0</v>
      </c>
      <c r="AO361" s="2">
        <f>_xlfn.IFERROR(INDEX('Subdecision matrices'!$K$22:$O$24,MATCH(Prioritization!N189,'Subdecision matrices'!$J$22:$J$24,0),MATCH($AO$6,'Subdecision matrices'!$K$21:$O$21,0)),0)</f>
        <v>0</v>
      </c>
      <c r="AP361" s="2">
        <f>_xlfn.IFERROR(INDEX('Subdecision matrices'!$K$27:$O$30,MATCH(Prioritization!O189,'Subdecision matrices'!$J$27:$J$30,0),MATCH('CalcEng 2'!$AP$6,'Subdecision matrices'!$K$27:$O$27,0)),0)</f>
        <v>0</v>
      </c>
      <c r="AQ361" s="2">
        <f>_xlfn.IFERROR(INDEX('Subdecision matrices'!$K$27:$O$30,MATCH(Prioritization!O189,'Subdecision matrices'!$J$27:$J$30,0),MATCH('CalcEng 2'!$AQ$6,'Subdecision matrices'!$K$27:$O$27,0)),0)</f>
        <v>0</v>
      </c>
      <c r="AR361" s="2">
        <f>_xlfn.IFERROR(INDEX('Subdecision matrices'!$K$27:$O$30,MATCH(Prioritization!O189,'Subdecision matrices'!$J$27:$J$30,0),MATCH('CalcEng 2'!$AR$6,'Subdecision matrices'!$K$27:$O$27,0)),0)</f>
        <v>0</v>
      </c>
      <c r="AS361" s="2">
        <f>_xlfn.IFERROR(INDEX('Subdecision matrices'!$K$27:$O$30,MATCH(Prioritization!O189,'Subdecision matrices'!$J$27:$J$30,0),MATCH('CalcEng 2'!$AS$6,'Subdecision matrices'!$K$27:$O$27,0)),0)</f>
        <v>0</v>
      </c>
      <c r="AT361" s="2">
        <f>_xlfn.IFERROR(INDEX('Subdecision matrices'!$K$27:$O$30,MATCH(Prioritization!O189,'Subdecision matrices'!$J$27:$J$30,0),MATCH('CalcEng 2'!$AT$6,'Subdecision matrices'!$K$27:$O$27,0)),0)</f>
        <v>0</v>
      </c>
      <c r="AU361" s="2">
        <f>_xlfn.IFERROR(INDEX('Subdecision matrices'!$K$34:$O$36,MATCH(Prioritization!P189,'Subdecision matrices'!$J$34:$J$36,0),MATCH('CalcEng 2'!$AU$6,'Subdecision matrices'!$K$33:$O$33,0)),0)</f>
        <v>0</v>
      </c>
      <c r="AV361" s="2">
        <f>_xlfn.IFERROR(INDEX('Subdecision matrices'!$K$34:$O$36,MATCH(Prioritization!P189,'Subdecision matrices'!$J$34:$J$36,0),MATCH('CalcEng 2'!$AV$6,'Subdecision matrices'!$K$33:$O$33,0)),0)</f>
        <v>0</v>
      </c>
      <c r="AW361" s="2">
        <f>_xlfn.IFERROR(INDEX('Subdecision matrices'!$K$34:$O$36,MATCH(Prioritization!P189,'Subdecision matrices'!$J$34:$J$36,0),MATCH('CalcEng 2'!$AW$6,'Subdecision matrices'!$K$33:$O$33,0)),0)</f>
        <v>0</v>
      </c>
      <c r="AX361" s="2">
        <f>_xlfn.IFERROR(INDEX('Subdecision matrices'!$K$34:$O$36,MATCH(Prioritization!P189,'Subdecision matrices'!$J$34:$J$36,0),MATCH('CalcEng 2'!$AX$6,'Subdecision matrices'!$K$33:$O$33,0)),0)</f>
        <v>0</v>
      </c>
      <c r="AY361" s="2">
        <f>_xlfn.IFERROR(INDEX('Subdecision matrices'!$K$34:$O$36,MATCH(Prioritization!P189,'Subdecision matrices'!$J$34:$J$36,0),MATCH('CalcEng 2'!$AY$6,'Subdecision matrices'!$K$33:$O$33,0)),0)</f>
        <v>0</v>
      </c>
      <c r="AZ361" s="2"/>
      <c r="BA361" s="2"/>
      <c r="BB361" s="110">
        <f>((B361*B362)+(G361*G362)+(L361*L362)+(Q361*Q362)+(V361*V362)+(AA361*AA362)+(AF362*AF361)+(AK361*AK362)+(AP361*AP362)+(AU361*AU362))*10</f>
        <v>0</v>
      </c>
      <c r="BC361" s="110">
        <f aca="true" t="shared" si="912" ref="BC361">((C361*C362)+(H361*H362)+(M361*M362)+(R361*R362)+(W361*W362)+(AB361*AB362)+(AG362*AG361)+(AL361*AL362)+(AQ361*AQ362)+(AV361*AV362))*10</f>
        <v>0</v>
      </c>
      <c r="BD361" s="110">
        <f aca="true" t="shared" si="913" ref="BD361">((D361*D362)+(I361*I362)+(N361*N362)+(S361*S362)+(X361*X362)+(AC361*AC362)+(AH362*AH361)+(AM361*AM362)+(AR361*AR362)+(AW361*AW362))*10</f>
        <v>0</v>
      </c>
      <c r="BE361" s="110">
        <f aca="true" t="shared" si="914" ref="BE361">((E361*E362)+(J361*J362)+(O361*O362)+(T361*T362)+(Y361*Y362)+(AD361*AD362)+(AI362*AI361)+(AN361*AN362)+(AS361*AS362)+(AX361*AX362))*10</f>
        <v>0</v>
      </c>
      <c r="BF361" s="110">
        <f aca="true" t="shared" si="915" ref="BF361">((F361*F362)+(K361*K362)+(P361*P362)+(U361*U362)+(Z361*Z362)+(AE361*AE362)+(AJ362*AJ361)+(AO361*AO362)+(AT361*AT362)+(AY361*AY362))*10</f>
        <v>0</v>
      </c>
    </row>
    <row r="362" spans="1:58" ht="15.75" thickBot="1">
      <c r="A362" s="94"/>
      <c r="B362" s="5">
        <f>'Subdecision matrices'!$S$12</f>
        <v>0.1</v>
      </c>
      <c r="C362" s="5">
        <f>'Subdecision matrices'!$S$13</f>
        <v>0.1</v>
      </c>
      <c r="D362" s="5">
        <f>'Subdecision matrices'!$S$14</f>
        <v>0.1</v>
      </c>
      <c r="E362" s="5">
        <f>'Subdecision matrices'!$S$15</f>
        <v>0.1</v>
      </c>
      <c r="F362" s="5">
        <f>'Subdecision matrices'!$S$16</f>
        <v>0.1</v>
      </c>
      <c r="G362" s="5">
        <f>'Subdecision matrices'!$T$12</f>
        <v>0.1</v>
      </c>
      <c r="H362" s="5">
        <f>'Subdecision matrices'!$T$13</f>
        <v>0.1</v>
      </c>
      <c r="I362" s="5">
        <f>'Subdecision matrices'!$T$14</f>
        <v>0.1</v>
      </c>
      <c r="J362" s="5">
        <f>'Subdecision matrices'!$T$15</f>
        <v>0.1</v>
      </c>
      <c r="K362" s="5">
        <f>'Subdecision matrices'!$T$16</f>
        <v>0.1</v>
      </c>
      <c r="L362" s="5">
        <f>'Subdecision matrices'!$U$12</f>
        <v>0.05</v>
      </c>
      <c r="M362" s="5">
        <f>'Subdecision matrices'!$U$13</f>
        <v>0.05</v>
      </c>
      <c r="N362" s="5">
        <f>'Subdecision matrices'!$U$14</f>
        <v>0.05</v>
      </c>
      <c r="O362" s="5">
        <f>'Subdecision matrices'!$U$15</f>
        <v>0.05</v>
      </c>
      <c r="P362" s="5">
        <f>'Subdecision matrices'!$U$16</f>
        <v>0.05</v>
      </c>
      <c r="Q362" s="5">
        <f>'Subdecision matrices'!$V$12</f>
        <v>0.1</v>
      </c>
      <c r="R362" s="5">
        <f>'Subdecision matrices'!$V$13</f>
        <v>0.1</v>
      </c>
      <c r="S362" s="5">
        <f>'Subdecision matrices'!$V$14</f>
        <v>0.1</v>
      </c>
      <c r="T362" s="5">
        <f>'Subdecision matrices'!$V$15</f>
        <v>0.1</v>
      </c>
      <c r="U362" s="5">
        <f>'Subdecision matrices'!$V$16</f>
        <v>0.1</v>
      </c>
      <c r="V362" s="5">
        <f>'Subdecision matrices'!$W$12</f>
        <v>0.1</v>
      </c>
      <c r="W362" s="5">
        <f>'Subdecision matrices'!$W$13</f>
        <v>0.1</v>
      </c>
      <c r="X362" s="5">
        <f>'Subdecision matrices'!$W$14</f>
        <v>0.1</v>
      </c>
      <c r="Y362" s="5">
        <f>'Subdecision matrices'!$W$15</f>
        <v>0.1</v>
      </c>
      <c r="Z362" s="5">
        <f>'Subdecision matrices'!$W$16</f>
        <v>0.1</v>
      </c>
      <c r="AA362" s="5">
        <f>'Subdecision matrices'!$X$12</f>
        <v>0.05</v>
      </c>
      <c r="AB362" s="5">
        <f>'Subdecision matrices'!$X$13</f>
        <v>0.1</v>
      </c>
      <c r="AC362" s="5">
        <f>'Subdecision matrices'!$X$14</f>
        <v>0.1</v>
      </c>
      <c r="AD362" s="5">
        <f>'Subdecision matrices'!$X$15</f>
        <v>0.1</v>
      </c>
      <c r="AE362" s="5">
        <f>'Subdecision matrices'!$X$16</f>
        <v>0.1</v>
      </c>
      <c r="AF362" s="5">
        <f>'Subdecision matrices'!$Y$12</f>
        <v>0.1</v>
      </c>
      <c r="AG362" s="5">
        <f>'Subdecision matrices'!$Y$13</f>
        <v>0.1</v>
      </c>
      <c r="AH362" s="5">
        <f>'Subdecision matrices'!$Y$14</f>
        <v>0.1</v>
      </c>
      <c r="AI362" s="5">
        <f>'Subdecision matrices'!$Y$15</f>
        <v>0.05</v>
      </c>
      <c r="AJ362" s="5">
        <f>'Subdecision matrices'!$Y$16</f>
        <v>0.05</v>
      </c>
      <c r="AK362" s="5">
        <f>'Subdecision matrices'!$Z$12</f>
        <v>0.15</v>
      </c>
      <c r="AL362" s="5">
        <f>'Subdecision matrices'!$Z$13</f>
        <v>0.15</v>
      </c>
      <c r="AM362" s="5">
        <f>'Subdecision matrices'!$Z$14</f>
        <v>0.15</v>
      </c>
      <c r="AN362" s="5">
        <f>'Subdecision matrices'!$Z$15</f>
        <v>0.15</v>
      </c>
      <c r="AO362" s="5">
        <f>'Subdecision matrices'!$Z$16</f>
        <v>0.15</v>
      </c>
      <c r="AP362" s="5">
        <f>'Subdecision matrices'!$AA$12</f>
        <v>0.1</v>
      </c>
      <c r="AQ362" s="5">
        <f>'Subdecision matrices'!$AA$13</f>
        <v>0.1</v>
      </c>
      <c r="AR362" s="5">
        <f>'Subdecision matrices'!$AA$14</f>
        <v>0.1</v>
      </c>
      <c r="AS362" s="5">
        <f>'Subdecision matrices'!$AA$15</f>
        <v>0.1</v>
      </c>
      <c r="AT362" s="5">
        <f>'Subdecision matrices'!$AA$16</f>
        <v>0.15</v>
      </c>
      <c r="AU362" s="5">
        <f>'Subdecision matrices'!$AB$12</f>
        <v>0.15</v>
      </c>
      <c r="AV362" s="5">
        <f>'Subdecision matrices'!$AB$13</f>
        <v>0.1</v>
      </c>
      <c r="AW362" s="5">
        <f>'Subdecision matrices'!$AB$14</f>
        <v>0.1</v>
      </c>
      <c r="AX362" s="5">
        <f>'Subdecision matrices'!$AB$15</f>
        <v>0.15</v>
      </c>
      <c r="AY362" s="5">
        <f>'Subdecision matrices'!$AB$16</f>
        <v>0.1</v>
      </c>
      <c r="AZ362" s="3">
        <f aca="true" t="shared" si="916" ref="AZ362">SUM(L362:AY362)</f>
        <v>4</v>
      </c>
      <c r="BA362" s="3"/>
      <c r="BB362" s="114"/>
      <c r="BC362" s="114"/>
      <c r="BD362" s="114"/>
      <c r="BE362" s="114"/>
      <c r="BF362" s="114"/>
    </row>
    <row r="363" spans="1:58" ht="15">
      <c r="A363" s="94">
        <v>179</v>
      </c>
      <c r="B363" s="30">
        <f>_xlfn.IFERROR(VLOOKUP(Prioritization!G190,'Subdecision matrices'!$B$7:$C$8,2,TRUE),0)</f>
        <v>0</v>
      </c>
      <c r="C363" s="30">
        <f>_xlfn.IFERROR(VLOOKUP(Prioritization!G190,'Subdecision matrices'!$B$7:$D$8,3,TRUE),0)</f>
        <v>0</v>
      </c>
      <c r="D363" s="30">
        <f>_xlfn.IFERROR(VLOOKUP(Prioritization!G190,'Subdecision matrices'!$B$7:$E$8,4,TRUE),0)</f>
        <v>0</v>
      </c>
      <c r="E363" s="30">
        <f>_xlfn.IFERROR(VLOOKUP(Prioritization!G190,'Subdecision matrices'!$B$7:$F$8,5,TRUE),0)</f>
        <v>0</v>
      </c>
      <c r="F363" s="30">
        <f>_xlfn.IFERROR(VLOOKUP(Prioritization!G190,'Subdecision matrices'!$B$7:$G$8,6,TRUE),0)</f>
        <v>0</v>
      </c>
      <c r="G363" s="30">
        <f>VLOOKUP(Prioritization!H190,'Subdecision matrices'!$B$12:$C$19,2,TRUE)</f>
        <v>0</v>
      </c>
      <c r="H363" s="30">
        <f>VLOOKUP(Prioritization!H190,'Subdecision matrices'!$B$12:$D$19,3,TRUE)</f>
        <v>0</v>
      </c>
      <c r="I363" s="30">
        <f>VLOOKUP(Prioritization!H190,'Subdecision matrices'!$B$12:$E$19,4,TRUE)</f>
        <v>0</v>
      </c>
      <c r="J363" s="30">
        <f>VLOOKUP(Prioritization!H190,'Subdecision matrices'!$B$12:$F$19,5,TRUE)</f>
        <v>0</v>
      </c>
      <c r="K363" s="30">
        <f>VLOOKUP(Prioritization!H190,'Subdecision matrices'!$B$12:$G$19,6,TRUE)</f>
        <v>0</v>
      </c>
      <c r="L363" s="2">
        <f>_xlfn.IFERROR(INDEX('Subdecision matrices'!$C$23:$G$27,MATCH(Prioritization!I190,'Subdecision matrices'!$B$23:$B$27,0),MATCH('CalcEng 2'!$L$6,'Subdecision matrices'!$C$22:$G$22,0)),0)</f>
        <v>0</v>
      </c>
      <c r="M363" s="2">
        <f>_xlfn.IFERROR(INDEX('Subdecision matrices'!$C$23:$G$27,MATCH(Prioritization!I190,'Subdecision matrices'!$B$23:$B$27,0),MATCH('CalcEng 2'!$M$6,'Subdecision matrices'!$C$30:$G$30,0)),0)</f>
        <v>0</v>
      </c>
      <c r="N363" s="2">
        <f>_xlfn.IFERROR(INDEX('Subdecision matrices'!$C$23:$G$27,MATCH(Prioritization!I190,'Subdecision matrices'!$B$23:$B$27,0),MATCH('CalcEng 2'!$N$6,'Subdecision matrices'!$C$22:$G$22,0)),0)</f>
        <v>0</v>
      </c>
      <c r="O363" s="2">
        <f>_xlfn.IFERROR(INDEX('Subdecision matrices'!$C$23:$G$27,MATCH(Prioritization!I190,'Subdecision matrices'!$B$23:$B$27,0),MATCH('CalcEng 2'!$O$6,'Subdecision matrices'!$C$22:$G$22,0)),0)</f>
        <v>0</v>
      </c>
      <c r="P363" s="2">
        <f>_xlfn.IFERROR(INDEX('Subdecision matrices'!$C$23:$G$27,MATCH(Prioritization!I190,'Subdecision matrices'!$B$23:$B$27,0),MATCH('CalcEng 2'!$P$6,'Subdecision matrices'!$C$22:$G$22,0)),0)</f>
        <v>0</v>
      </c>
      <c r="Q363" s="2">
        <f>_xlfn.IFERROR(INDEX('Subdecision matrices'!$C$31:$G$33,MATCH(Prioritization!J190,'Subdecision matrices'!$B$31:$B$33,0),MATCH('CalcEng 2'!$Q$6,'Subdecision matrices'!$C$30:$G$30,0)),0)</f>
        <v>0</v>
      </c>
      <c r="R363" s="2">
        <f>_xlfn.IFERROR(INDEX('Subdecision matrices'!$C$31:$G$33,MATCH(Prioritization!J190,'Subdecision matrices'!$B$31:$B$33,0),MATCH('CalcEng 2'!$R$6,'Subdecision matrices'!$C$30:$G$30,0)),0)</f>
        <v>0</v>
      </c>
      <c r="S363" s="2">
        <f>_xlfn.IFERROR(INDEX('Subdecision matrices'!$C$31:$G$33,MATCH(Prioritization!J190,'Subdecision matrices'!$B$31:$B$33,0),MATCH('CalcEng 2'!$S$6,'Subdecision matrices'!$C$30:$G$30,0)),0)</f>
        <v>0</v>
      </c>
      <c r="T363" s="2">
        <f>_xlfn.IFERROR(INDEX('Subdecision matrices'!$C$31:$G$33,MATCH(Prioritization!J190,'Subdecision matrices'!$B$31:$B$33,0),MATCH('CalcEng 2'!$T$6,'Subdecision matrices'!$C$30:$G$30,0)),0)</f>
        <v>0</v>
      </c>
      <c r="U363" s="2">
        <f>_xlfn.IFERROR(INDEX('Subdecision matrices'!$C$31:$G$33,MATCH(Prioritization!J190,'Subdecision matrices'!$B$31:$B$33,0),MATCH('CalcEng 2'!$U$6,'Subdecision matrices'!$C$30:$G$30,0)),0)</f>
        <v>0</v>
      </c>
      <c r="V363" s="2">
        <f>_xlfn.IFERROR(VLOOKUP(Prioritization!K190,'Subdecision matrices'!$A$37:$C$41,3,TRUE),0)</f>
        <v>0</v>
      </c>
      <c r="W363" s="2">
        <f>_xlfn.IFERROR(VLOOKUP(Prioritization!K190,'Subdecision matrices'!$A$37:$D$41,4),0)</f>
        <v>0</v>
      </c>
      <c r="X363" s="2">
        <f>_xlfn.IFERROR(VLOOKUP(Prioritization!K190,'Subdecision matrices'!$A$37:$E$41,5),0)</f>
        <v>0</v>
      </c>
      <c r="Y363" s="2">
        <f>_xlfn.IFERROR(VLOOKUP(Prioritization!K190,'Subdecision matrices'!$A$37:$F$41,6),0)</f>
        <v>0</v>
      </c>
      <c r="Z363" s="2">
        <f>_xlfn.IFERROR(VLOOKUP(Prioritization!K190,'Subdecision matrices'!$A$37:$G$41,7),0)</f>
        <v>0</v>
      </c>
      <c r="AA363" s="2">
        <f>_xlfn.IFERROR(INDEX('Subdecision matrices'!$K$8:$O$11,MATCH(Prioritization!L190,'Subdecision matrices'!$J$8:$J$11,0),MATCH('CalcEng 2'!$AA$6,'Subdecision matrices'!$K$7:$O$7,0)),0)</f>
        <v>0</v>
      </c>
      <c r="AB363" s="2">
        <f>_xlfn.IFERROR(INDEX('Subdecision matrices'!$K$8:$O$11,MATCH(Prioritization!L190,'Subdecision matrices'!$J$8:$J$11,0),MATCH('CalcEng 2'!$AB$6,'Subdecision matrices'!$K$7:$O$7,0)),0)</f>
        <v>0</v>
      </c>
      <c r="AC363" s="2">
        <f>_xlfn.IFERROR(INDEX('Subdecision matrices'!$K$8:$O$11,MATCH(Prioritization!L190,'Subdecision matrices'!$J$8:$J$11,0),MATCH('CalcEng 2'!$AC$6,'Subdecision matrices'!$K$7:$O$7,0)),0)</f>
        <v>0</v>
      </c>
      <c r="AD363" s="2">
        <f>_xlfn.IFERROR(INDEX('Subdecision matrices'!$K$8:$O$11,MATCH(Prioritization!L190,'Subdecision matrices'!$J$8:$J$11,0),MATCH('CalcEng 2'!$AD$6,'Subdecision matrices'!$K$7:$O$7,0)),0)</f>
        <v>0</v>
      </c>
      <c r="AE363" s="2">
        <f>_xlfn.IFERROR(INDEX('Subdecision matrices'!$K$8:$O$11,MATCH(Prioritization!L190,'Subdecision matrices'!$J$8:$J$11,0),MATCH('CalcEng 2'!$AE$6,'Subdecision matrices'!$K$7:$O$7,0)),0)</f>
        <v>0</v>
      </c>
      <c r="AF363" s="2">
        <f>_xlfn.IFERROR(VLOOKUP(Prioritization!M190,'Subdecision matrices'!$I$15:$K$17,3,TRUE),0)</f>
        <v>0</v>
      </c>
      <c r="AG363" s="2">
        <f>_xlfn.IFERROR(VLOOKUP(Prioritization!M190,'Subdecision matrices'!$I$15:$L$17,4,TRUE),0)</f>
        <v>0</v>
      </c>
      <c r="AH363" s="2">
        <f>_xlfn.IFERROR(VLOOKUP(Prioritization!M190,'Subdecision matrices'!$I$15:$M$17,5,TRUE),0)</f>
        <v>0</v>
      </c>
      <c r="AI363" s="2">
        <f>_xlfn.IFERROR(VLOOKUP(Prioritization!M190,'Subdecision matrices'!$I$15:$N$17,6,TRUE),0)</f>
        <v>0</v>
      </c>
      <c r="AJ363" s="2">
        <f>_xlfn.IFERROR(VLOOKUP(Prioritization!M190,'Subdecision matrices'!$I$15:$O$17,7,TRUE),0)</f>
        <v>0</v>
      </c>
      <c r="AK363" s="2">
        <f>_xlfn.IFERROR(INDEX('Subdecision matrices'!$K$22:$O$24,MATCH(Prioritization!N190,'Subdecision matrices'!$J$22:$J$24,0),MATCH($AK$6,'Subdecision matrices'!$K$21:$O$21,0)),0)</f>
        <v>0</v>
      </c>
      <c r="AL363" s="2">
        <f>_xlfn.IFERROR(INDEX('Subdecision matrices'!$K$22:$O$24,MATCH(Prioritization!N190,'Subdecision matrices'!$J$22:$J$24,0),MATCH($AL$6,'Subdecision matrices'!$K$21:$O$21,0)),0)</f>
        <v>0</v>
      </c>
      <c r="AM363" s="2">
        <f>_xlfn.IFERROR(INDEX('Subdecision matrices'!$K$22:$O$24,MATCH(Prioritization!N190,'Subdecision matrices'!$J$22:$J$24,0),MATCH($AM$6,'Subdecision matrices'!$K$21:$O$21,0)),0)</f>
        <v>0</v>
      </c>
      <c r="AN363" s="2">
        <f>_xlfn.IFERROR(INDEX('Subdecision matrices'!$K$22:$O$24,MATCH(Prioritization!N190,'Subdecision matrices'!$J$22:$J$24,0),MATCH($AN$6,'Subdecision matrices'!$K$21:$O$21,0)),0)</f>
        <v>0</v>
      </c>
      <c r="AO363" s="2">
        <f>_xlfn.IFERROR(INDEX('Subdecision matrices'!$K$22:$O$24,MATCH(Prioritization!N190,'Subdecision matrices'!$J$22:$J$24,0),MATCH($AO$6,'Subdecision matrices'!$K$21:$O$21,0)),0)</f>
        <v>0</v>
      </c>
      <c r="AP363" s="2">
        <f>_xlfn.IFERROR(INDEX('Subdecision matrices'!$K$27:$O$30,MATCH(Prioritization!O190,'Subdecision matrices'!$J$27:$J$30,0),MATCH('CalcEng 2'!$AP$6,'Subdecision matrices'!$K$27:$O$27,0)),0)</f>
        <v>0</v>
      </c>
      <c r="AQ363" s="2">
        <f>_xlfn.IFERROR(INDEX('Subdecision matrices'!$K$27:$O$30,MATCH(Prioritization!O190,'Subdecision matrices'!$J$27:$J$30,0),MATCH('CalcEng 2'!$AQ$6,'Subdecision matrices'!$K$27:$O$27,0)),0)</f>
        <v>0</v>
      </c>
      <c r="AR363" s="2">
        <f>_xlfn.IFERROR(INDEX('Subdecision matrices'!$K$27:$O$30,MATCH(Prioritization!O190,'Subdecision matrices'!$J$27:$J$30,0),MATCH('CalcEng 2'!$AR$6,'Subdecision matrices'!$K$27:$O$27,0)),0)</f>
        <v>0</v>
      </c>
      <c r="AS363" s="2">
        <f>_xlfn.IFERROR(INDEX('Subdecision matrices'!$K$27:$O$30,MATCH(Prioritization!O190,'Subdecision matrices'!$J$27:$J$30,0),MATCH('CalcEng 2'!$AS$6,'Subdecision matrices'!$K$27:$O$27,0)),0)</f>
        <v>0</v>
      </c>
      <c r="AT363" s="2">
        <f>_xlfn.IFERROR(INDEX('Subdecision matrices'!$K$27:$O$30,MATCH(Prioritization!O190,'Subdecision matrices'!$J$27:$J$30,0),MATCH('CalcEng 2'!$AT$6,'Subdecision matrices'!$K$27:$O$27,0)),0)</f>
        <v>0</v>
      </c>
      <c r="AU363" s="2">
        <f>_xlfn.IFERROR(INDEX('Subdecision matrices'!$K$34:$O$36,MATCH(Prioritization!P190,'Subdecision matrices'!$J$34:$J$36,0),MATCH('CalcEng 2'!$AU$6,'Subdecision matrices'!$K$33:$O$33,0)),0)</f>
        <v>0</v>
      </c>
      <c r="AV363" s="2">
        <f>_xlfn.IFERROR(INDEX('Subdecision matrices'!$K$34:$O$36,MATCH(Prioritization!P190,'Subdecision matrices'!$J$34:$J$36,0),MATCH('CalcEng 2'!$AV$6,'Subdecision matrices'!$K$33:$O$33,0)),0)</f>
        <v>0</v>
      </c>
      <c r="AW363" s="2">
        <f>_xlfn.IFERROR(INDEX('Subdecision matrices'!$K$34:$O$36,MATCH(Prioritization!P190,'Subdecision matrices'!$J$34:$J$36,0),MATCH('CalcEng 2'!$AW$6,'Subdecision matrices'!$K$33:$O$33,0)),0)</f>
        <v>0</v>
      </c>
      <c r="AX363" s="2">
        <f>_xlfn.IFERROR(INDEX('Subdecision matrices'!$K$34:$O$36,MATCH(Prioritization!P190,'Subdecision matrices'!$J$34:$J$36,0),MATCH('CalcEng 2'!$AX$6,'Subdecision matrices'!$K$33:$O$33,0)),0)</f>
        <v>0</v>
      </c>
      <c r="AY363" s="2">
        <f>_xlfn.IFERROR(INDEX('Subdecision matrices'!$K$34:$O$36,MATCH(Prioritization!P190,'Subdecision matrices'!$J$34:$J$36,0),MATCH('CalcEng 2'!$AY$6,'Subdecision matrices'!$K$33:$O$33,0)),0)</f>
        <v>0</v>
      </c>
      <c r="AZ363" s="2"/>
      <c r="BA363" s="2"/>
      <c r="BB363" s="110">
        <f>((B363*B364)+(G363*G364)+(L363*L364)+(Q363*Q364)+(V363*V364)+(AA363*AA364)+(AF364*AF363)+(AK363*AK364)+(AP363*AP364)+(AU363*AU364))*10</f>
        <v>0</v>
      </c>
      <c r="BC363" s="110">
        <f aca="true" t="shared" si="917" ref="BC363">((C363*C364)+(H363*H364)+(M363*M364)+(R363*R364)+(W363*W364)+(AB363*AB364)+(AG364*AG363)+(AL363*AL364)+(AQ363*AQ364)+(AV363*AV364))*10</f>
        <v>0</v>
      </c>
      <c r="BD363" s="110">
        <f aca="true" t="shared" si="918" ref="BD363">((D363*D364)+(I363*I364)+(N363*N364)+(S363*S364)+(X363*X364)+(AC363*AC364)+(AH364*AH363)+(AM363*AM364)+(AR363*AR364)+(AW363*AW364))*10</f>
        <v>0</v>
      </c>
      <c r="BE363" s="110">
        <f aca="true" t="shared" si="919" ref="BE363">((E363*E364)+(J363*J364)+(O363*O364)+(T363*T364)+(Y363*Y364)+(AD363*AD364)+(AI364*AI363)+(AN363*AN364)+(AS363*AS364)+(AX363*AX364))*10</f>
        <v>0</v>
      </c>
      <c r="BF363" s="110">
        <f aca="true" t="shared" si="920" ref="BF363">((F363*F364)+(K363*K364)+(P363*P364)+(U363*U364)+(Z363*Z364)+(AE363*AE364)+(AJ364*AJ363)+(AO363*AO364)+(AT363*AT364)+(AY363*AY364))*10</f>
        <v>0</v>
      </c>
    </row>
    <row r="364" spans="1:58" ht="15.75" thickBot="1">
      <c r="A364" s="94"/>
      <c r="B364" s="5">
        <f>'Subdecision matrices'!$S$12</f>
        <v>0.1</v>
      </c>
      <c r="C364" s="5">
        <f>'Subdecision matrices'!$S$13</f>
        <v>0.1</v>
      </c>
      <c r="D364" s="5">
        <f>'Subdecision matrices'!$S$14</f>
        <v>0.1</v>
      </c>
      <c r="E364" s="5">
        <f>'Subdecision matrices'!$S$15</f>
        <v>0.1</v>
      </c>
      <c r="F364" s="5">
        <f>'Subdecision matrices'!$S$16</f>
        <v>0.1</v>
      </c>
      <c r="G364" s="5">
        <f>'Subdecision matrices'!$T$12</f>
        <v>0.1</v>
      </c>
      <c r="H364" s="5">
        <f>'Subdecision matrices'!$T$13</f>
        <v>0.1</v>
      </c>
      <c r="I364" s="5">
        <f>'Subdecision matrices'!$T$14</f>
        <v>0.1</v>
      </c>
      <c r="J364" s="5">
        <f>'Subdecision matrices'!$T$15</f>
        <v>0.1</v>
      </c>
      <c r="K364" s="5">
        <f>'Subdecision matrices'!$T$16</f>
        <v>0.1</v>
      </c>
      <c r="L364" s="5">
        <f>'Subdecision matrices'!$U$12</f>
        <v>0.05</v>
      </c>
      <c r="M364" s="5">
        <f>'Subdecision matrices'!$U$13</f>
        <v>0.05</v>
      </c>
      <c r="N364" s="5">
        <f>'Subdecision matrices'!$U$14</f>
        <v>0.05</v>
      </c>
      <c r="O364" s="5">
        <f>'Subdecision matrices'!$U$15</f>
        <v>0.05</v>
      </c>
      <c r="P364" s="5">
        <f>'Subdecision matrices'!$U$16</f>
        <v>0.05</v>
      </c>
      <c r="Q364" s="5">
        <f>'Subdecision matrices'!$V$12</f>
        <v>0.1</v>
      </c>
      <c r="R364" s="5">
        <f>'Subdecision matrices'!$V$13</f>
        <v>0.1</v>
      </c>
      <c r="S364" s="5">
        <f>'Subdecision matrices'!$V$14</f>
        <v>0.1</v>
      </c>
      <c r="T364" s="5">
        <f>'Subdecision matrices'!$V$15</f>
        <v>0.1</v>
      </c>
      <c r="U364" s="5">
        <f>'Subdecision matrices'!$V$16</f>
        <v>0.1</v>
      </c>
      <c r="V364" s="5">
        <f>'Subdecision matrices'!$W$12</f>
        <v>0.1</v>
      </c>
      <c r="W364" s="5">
        <f>'Subdecision matrices'!$W$13</f>
        <v>0.1</v>
      </c>
      <c r="X364" s="5">
        <f>'Subdecision matrices'!$W$14</f>
        <v>0.1</v>
      </c>
      <c r="Y364" s="5">
        <f>'Subdecision matrices'!$W$15</f>
        <v>0.1</v>
      </c>
      <c r="Z364" s="5">
        <f>'Subdecision matrices'!$W$16</f>
        <v>0.1</v>
      </c>
      <c r="AA364" s="5">
        <f>'Subdecision matrices'!$X$12</f>
        <v>0.05</v>
      </c>
      <c r="AB364" s="5">
        <f>'Subdecision matrices'!$X$13</f>
        <v>0.1</v>
      </c>
      <c r="AC364" s="5">
        <f>'Subdecision matrices'!$X$14</f>
        <v>0.1</v>
      </c>
      <c r="AD364" s="5">
        <f>'Subdecision matrices'!$X$15</f>
        <v>0.1</v>
      </c>
      <c r="AE364" s="5">
        <f>'Subdecision matrices'!$X$16</f>
        <v>0.1</v>
      </c>
      <c r="AF364" s="5">
        <f>'Subdecision matrices'!$Y$12</f>
        <v>0.1</v>
      </c>
      <c r="AG364" s="5">
        <f>'Subdecision matrices'!$Y$13</f>
        <v>0.1</v>
      </c>
      <c r="AH364" s="5">
        <f>'Subdecision matrices'!$Y$14</f>
        <v>0.1</v>
      </c>
      <c r="AI364" s="5">
        <f>'Subdecision matrices'!$Y$15</f>
        <v>0.05</v>
      </c>
      <c r="AJ364" s="5">
        <f>'Subdecision matrices'!$Y$16</f>
        <v>0.05</v>
      </c>
      <c r="AK364" s="5">
        <f>'Subdecision matrices'!$Z$12</f>
        <v>0.15</v>
      </c>
      <c r="AL364" s="5">
        <f>'Subdecision matrices'!$Z$13</f>
        <v>0.15</v>
      </c>
      <c r="AM364" s="5">
        <f>'Subdecision matrices'!$Z$14</f>
        <v>0.15</v>
      </c>
      <c r="AN364" s="5">
        <f>'Subdecision matrices'!$Z$15</f>
        <v>0.15</v>
      </c>
      <c r="AO364" s="5">
        <f>'Subdecision matrices'!$Z$16</f>
        <v>0.15</v>
      </c>
      <c r="AP364" s="5">
        <f>'Subdecision matrices'!$AA$12</f>
        <v>0.1</v>
      </c>
      <c r="AQ364" s="5">
        <f>'Subdecision matrices'!$AA$13</f>
        <v>0.1</v>
      </c>
      <c r="AR364" s="5">
        <f>'Subdecision matrices'!$AA$14</f>
        <v>0.1</v>
      </c>
      <c r="AS364" s="5">
        <f>'Subdecision matrices'!$AA$15</f>
        <v>0.1</v>
      </c>
      <c r="AT364" s="5">
        <f>'Subdecision matrices'!$AA$16</f>
        <v>0.15</v>
      </c>
      <c r="AU364" s="5">
        <f>'Subdecision matrices'!$AB$12</f>
        <v>0.15</v>
      </c>
      <c r="AV364" s="5">
        <f>'Subdecision matrices'!$AB$13</f>
        <v>0.1</v>
      </c>
      <c r="AW364" s="5">
        <f>'Subdecision matrices'!$AB$14</f>
        <v>0.1</v>
      </c>
      <c r="AX364" s="5">
        <f>'Subdecision matrices'!$AB$15</f>
        <v>0.15</v>
      </c>
      <c r="AY364" s="5">
        <f>'Subdecision matrices'!$AB$16</f>
        <v>0.1</v>
      </c>
      <c r="AZ364" s="3">
        <f aca="true" t="shared" si="921" ref="AZ364">SUM(L364:AY364)</f>
        <v>4</v>
      </c>
      <c r="BA364" s="3"/>
      <c r="BB364" s="114"/>
      <c r="BC364" s="114"/>
      <c r="BD364" s="114"/>
      <c r="BE364" s="114"/>
      <c r="BF364" s="114"/>
    </row>
    <row r="365" spans="1:58" ht="15">
      <c r="A365" s="94">
        <v>180</v>
      </c>
      <c r="B365" s="30">
        <f>_xlfn.IFERROR(VLOOKUP(Prioritization!G191,'Subdecision matrices'!$B$7:$C$8,2,TRUE),0)</f>
        <v>0</v>
      </c>
      <c r="C365" s="30">
        <f>_xlfn.IFERROR(VLOOKUP(Prioritization!G191,'Subdecision matrices'!$B$7:$D$8,3,TRUE),0)</f>
        <v>0</v>
      </c>
      <c r="D365" s="30">
        <f>_xlfn.IFERROR(VLOOKUP(Prioritization!G191,'Subdecision matrices'!$B$7:$E$8,4,TRUE),0)</f>
        <v>0</v>
      </c>
      <c r="E365" s="30">
        <f>_xlfn.IFERROR(VLOOKUP(Prioritization!G191,'Subdecision matrices'!$B$7:$F$8,5,TRUE),0)</f>
        <v>0</v>
      </c>
      <c r="F365" s="30">
        <f>_xlfn.IFERROR(VLOOKUP(Prioritization!G191,'Subdecision matrices'!$B$7:$G$8,6,TRUE),0)</f>
        <v>0</v>
      </c>
      <c r="G365" s="30">
        <f>VLOOKUP(Prioritization!H191,'Subdecision matrices'!$B$12:$C$19,2,TRUE)</f>
        <v>0</v>
      </c>
      <c r="H365" s="30">
        <f>VLOOKUP(Prioritization!H191,'Subdecision matrices'!$B$12:$D$19,3,TRUE)</f>
        <v>0</v>
      </c>
      <c r="I365" s="30">
        <f>VLOOKUP(Prioritization!H191,'Subdecision matrices'!$B$12:$E$19,4,TRUE)</f>
        <v>0</v>
      </c>
      <c r="J365" s="30">
        <f>VLOOKUP(Prioritization!H191,'Subdecision matrices'!$B$12:$F$19,5,TRUE)</f>
        <v>0</v>
      </c>
      <c r="K365" s="30">
        <f>VLOOKUP(Prioritization!H191,'Subdecision matrices'!$B$12:$G$19,6,TRUE)</f>
        <v>0</v>
      </c>
      <c r="L365" s="2">
        <f>_xlfn.IFERROR(INDEX('Subdecision matrices'!$C$23:$G$27,MATCH(Prioritization!I191,'Subdecision matrices'!$B$23:$B$27,0),MATCH('CalcEng 2'!$L$6,'Subdecision matrices'!$C$22:$G$22,0)),0)</f>
        <v>0</v>
      </c>
      <c r="M365" s="2">
        <f>_xlfn.IFERROR(INDEX('Subdecision matrices'!$C$23:$G$27,MATCH(Prioritization!I191,'Subdecision matrices'!$B$23:$B$27,0),MATCH('CalcEng 2'!$M$6,'Subdecision matrices'!$C$30:$G$30,0)),0)</f>
        <v>0</v>
      </c>
      <c r="N365" s="2">
        <f>_xlfn.IFERROR(INDEX('Subdecision matrices'!$C$23:$G$27,MATCH(Prioritization!I191,'Subdecision matrices'!$B$23:$B$27,0),MATCH('CalcEng 2'!$N$6,'Subdecision matrices'!$C$22:$G$22,0)),0)</f>
        <v>0</v>
      </c>
      <c r="O365" s="2">
        <f>_xlfn.IFERROR(INDEX('Subdecision matrices'!$C$23:$G$27,MATCH(Prioritization!I191,'Subdecision matrices'!$B$23:$B$27,0),MATCH('CalcEng 2'!$O$6,'Subdecision matrices'!$C$22:$G$22,0)),0)</f>
        <v>0</v>
      </c>
      <c r="P365" s="2">
        <f>_xlfn.IFERROR(INDEX('Subdecision matrices'!$C$23:$G$27,MATCH(Prioritization!I191,'Subdecision matrices'!$B$23:$B$27,0),MATCH('CalcEng 2'!$P$6,'Subdecision matrices'!$C$22:$G$22,0)),0)</f>
        <v>0</v>
      </c>
      <c r="Q365" s="2">
        <f>_xlfn.IFERROR(INDEX('Subdecision matrices'!$C$31:$G$33,MATCH(Prioritization!J191,'Subdecision matrices'!$B$31:$B$33,0),MATCH('CalcEng 2'!$Q$6,'Subdecision matrices'!$C$30:$G$30,0)),0)</f>
        <v>0</v>
      </c>
      <c r="R365" s="2">
        <f>_xlfn.IFERROR(INDEX('Subdecision matrices'!$C$31:$G$33,MATCH(Prioritization!J191,'Subdecision matrices'!$B$31:$B$33,0),MATCH('CalcEng 2'!$R$6,'Subdecision matrices'!$C$30:$G$30,0)),0)</f>
        <v>0</v>
      </c>
      <c r="S365" s="2">
        <f>_xlfn.IFERROR(INDEX('Subdecision matrices'!$C$31:$G$33,MATCH(Prioritization!J191,'Subdecision matrices'!$B$31:$B$33,0),MATCH('CalcEng 2'!$S$6,'Subdecision matrices'!$C$30:$G$30,0)),0)</f>
        <v>0</v>
      </c>
      <c r="T365" s="2">
        <f>_xlfn.IFERROR(INDEX('Subdecision matrices'!$C$31:$G$33,MATCH(Prioritization!J191,'Subdecision matrices'!$B$31:$B$33,0),MATCH('CalcEng 2'!$T$6,'Subdecision matrices'!$C$30:$G$30,0)),0)</f>
        <v>0</v>
      </c>
      <c r="U365" s="2">
        <f>_xlfn.IFERROR(INDEX('Subdecision matrices'!$C$31:$G$33,MATCH(Prioritization!J191,'Subdecision matrices'!$B$31:$B$33,0),MATCH('CalcEng 2'!$U$6,'Subdecision matrices'!$C$30:$G$30,0)),0)</f>
        <v>0</v>
      </c>
      <c r="V365" s="2">
        <f>_xlfn.IFERROR(VLOOKUP(Prioritization!K191,'Subdecision matrices'!$A$37:$C$41,3,TRUE),0)</f>
        <v>0</v>
      </c>
      <c r="W365" s="2">
        <f>_xlfn.IFERROR(VLOOKUP(Prioritization!K191,'Subdecision matrices'!$A$37:$D$41,4),0)</f>
        <v>0</v>
      </c>
      <c r="X365" s="2">
        <f>_xlfn.IFERROR(VLOOKUP(Prioritization!K191,'Subdecision matrices'!$A$37:$E$41,5),0)</f>
        <v>0</v>
      </c>
      <c r="Y365" s="2">
        <f>_xlfn.IFERROR(VLOOKUP(Prioritization!K191,'Subdecision matrices'!$A$37:$F$41,6),0)</f>
        <v>0</v>
      </c>
      <c r="Z365" s="2">
        <f>_xlfn.IFERROR(VLOOKUP(Prioritization!K191,'Subdecision matrices'!$A$37:$G$41,7),0)</f>
        <v>0</v>
      </c>
      <c r="AA365" s="2">
        <f>_xlfn.IFERROR(INDEX('Subdecision matrices'!$K$8:$O$11,MATCH(Prioritization!L191,'Subdecision matrices'!$J$8:$J$11,0),MATCH('CalcEng 2'!$AA$6,'Subdecision matrices'!$K$7:$O$7,0)),0)</f>
        <v>0</v>
      </c>
      <c r="AB365" s="2">
        <f>_xlfn.IFERROR(INDEX('Subdecision matrices'!$K$8:$O$11,MATCH(Prioritization!L191,'Subdecision matrices'!$J$8:$J$11,0),MATCH('CalcEng 2'!$AB$6,'Subdecision matrices'!$K$7:$O$7,0)),0)</f>
        <v>0</v>
      </c>
      <c r="AC365" s="2">
        <f>_xlfn.IFERROR(INDEX('Subdecision matrices'!$K$8:$O$11,MATCH(Prioritization!L191,'Subdecision matrices'!$J$8:$J$11,0),MATCH('CalcEng 2'!$AC$6,'Subdecision matrices'!$K$7:$O$7,0)),0)</f>
        <v>0</v>
      </c>
      <c r="AD365" s="2">
        <f>_xlfn.IFERROR(INDEX('Subdecision matrices'!$K$8:$O$11,MATCH(Prioritization!L191,'Subdecision matrices'!$J$8:$J$11,0),MATCH('CalcEng 2'!$AD$6,'Subdecision matrices'!$K$7:$O$7,0)),0)</f>
        <v>0</v>
      </c>
      <c r="AE365" s="2">
        <f>_xlfn.IFERROR(INDEX('Subdecision matrices'!$K$8:$O$11,MATCH(Prioritization!L191,'Subdecision matrices'!$J$8:$J$11,0),MATCH('CalcEng 2'!$AE$6,'Subdecision matrices'!$K$7:$O$7,0)),0)</f>
        <v>0</v>
      </c>
      <c r="AF365" s="2">
        <f>_xlfn.IFERROR(VLOOKUP(Prioritization!M191,'Subdecision matrices'!$I$15:$K$17,3,TRUE),0)</f>
        <v>0</v>
      </c>
      <c r="AG365" s="2">
        <f>_xlfn.IFERROR(VLOOKUP(Prioritization!M191,'Subdecision matrices'!$I$15:$L$17,4,TRUE),0)</f>
        <v>0</v>
      </c>
      <c r="AH365" s="2">
        <f>_xlfn.IFERROR(VLOOKUP(Prioritization!M191,'Subdecision matrices'!$I$15:$M$17,5,TRUE),0)</f>
        <v>0</v>
      </c>
      <c r="AI365" s="2">
        <f>_xlfn.IFERROR(VLOOKUP(Prioritization!M191,'Subdecision matrices'!$I$15:$N$17,6,TRUE),0)</f>
        <v>0</v>
      </c>
      <c r="AJ365" s="2">
        <f>_xlfn.IFERROR(VLOOKUP(Prioritization!M191,'Subdecision matrices'!$I$15:$O$17,7,TRUE),0)</f>
        <v>0</v>
      </c>
      <c r="AK365" s="2">
        <f>_xlfn.IFERROR(INDEX('Subdecision matrices'!$K$22:$O$24,MATCH(Prioritization!N191,'Subdecision matrices'!$J$22:$J$24,0),MATCH($AK$6,'Subdecision matrices'!$K$21:$O$21,0)),0)</f>
        <v>0</v>
      </c>
      <c r="AL365" s="2">
        <f>_xlfn.IFERROR(INDEX('Subdecision matrices'!$K$22:$O$24,MATCH(Prioritization!N191,'Subdecision matrices'!$J$22:$J$24,0),MATCH($AL$6,'Subdecision matrices'!$K$21:$O$21,0)),0)</f>
        <v>0</v>
      </c>
      <c r="AM365" s="2">
        <f>_xlfn.IFERROR(INDEX('Subdecision matrices'!$K$22:$O$24,MATCH(Prioritization!N191,'Subdecision matrices'!$J$22:$J$24,0),MATCH($AM$6,'Subdecision matrices'!$K$21:$O$21,0)),0)</f>
        <v>0</v>
      </c>
      <c r="AN365" s="2">
        <f>_xlfn.IFERROR(INDEX('Subdecision matrices'!$K$22:$O$24,MATCH(Prioritization!N191,'Subdecision matrices'!$J$22:$J$24,0),MATCH($AN$6,'Subdecision matrices'!$K$21:$O$21,0)),0)</f>
        <v>0</v>
      </c>
      <c r="AO365" s="2">
        <f>_xlfn.IFERROR(INDEX('Subdecision matrices'!$K$22:$O$24,MATCH(Prioritization!N191,'Subdecision matrices'!$J$22:$J$24,0),MATCH($AO$6,'Subdecision matrices'!$K$21:$O$21,0)),0)</f>
        <v>0</v>
      </c>
      <c r="AP365" s="2">
        <f>_xlfn.IFERROR(INDEX('Subdecision matrices'!$K$27:$O$30,MATCH(Prioritization!O191,'Subdecision matrices'!$J$27:$J$30,0),MATCH('CalcEng 2'!$AP$6,'Subdecision matrices'!$K$27:$O$27,0)),0)</f>
        <v>0</v>
      </c>
      <c r="AQ365" s="2">
        <f>_xlfn.IFERROR(INDEX('Subdecision matrices'!$K$27:$O$30,MATCH(Prioritization!O191,'Subdecision matrices'!$J$27:$J$30,0),MATCH('CalcEng 2'!$AQ$6,'Subdecision matrices'!$K$27:$O$27,0)),0)</f>
        <v>0</v>
      </c>
      <c r="AR365" s="2">
        <f>_xlfn.IFERROR(INDEX('Subdecision matrices'!$K$27:$O$30,MATCH(Prioritization!O191,'Subdecision matrices'!$J$27:$J$30,0),MATCH('CalcEng 2'!$AR$6,'Subdecision matrices'!$K$27:$O$27,0)),0)</f>
        <v>0</v>
      </c>
      <c r="AS365" s="2">
        <f>_xlfn.IFERROR(INDEX('Subdecision matrices'!$K$27:$O$30,MATCH(Prioritization!O191,'Subdecision matrices'!$J$27:$J$30,0),MATCH('CalcEng 2'!$AS$6,'Subdecision matrices'!$K$27:$O$27,0)),0)</f>
        <v>0</v>
      </c>
      <c r="AT365" s="2">
        <f>_xlfn.IFERROR(INDEX('Subdecision matrices'!$K$27:$O$30,MATCH(Prioritization!O191,'Subdecision matrices'!$J$27:$J$30,0),MATCH('CalcEng 2'!$AT$6,'Subdecision matrices'!$K$27:$O$27,0)),0)</f>
        <v>0</v>
      </c>
      <c r="AU365" s="2">
        <f>_xlfn.IFERROR(INDEX('Subdecision matrices'!$K$34:$O$36,MATCH(Prioritization!P191,'Subdecision matrices'!$J$34:$J$36,0),MATCH('CalcEng 2'!$AU$6,'Subdecision matrices'!$K$33:$O$33,0)),0)</f>
        <v>0</v>
      </c>
      <c r="AV365" s="2">
        <f>_xlfn.IFERROR(INDEX('Subdecision matrices'!$K$34:$O$36,MATCH(Prioritization!P191,'Subdecision matrices'!$J$34:$J$36,0),MATCH('CalcEng 2'!$AV$6,'Subdecision matrices'!$K$33:$O$33,0)),0)</f>
        <v>0</v>
      </c>
      <c r="AW365" s="2">
        <f>_xlfn.IFERROR(INDEX('Subdecision matrices'!$K$34:$O$36,MATCH(Prioritization!P191,'Subdecision matrices'!$J$34:$J$36,0),MATCH('CalcEng 2'!$AW$6,'Subdecision matrices'!$K$33:$O$33,0)),0)</f>
        <v>0</v>
      </c>
      <c r="AX365" s="2">
        <f>_xlfn.IFERROR(INDEX('Subdecision matrices'!$K$34:$O$36,MATCH(Prioritization!P191,'Subdecision matrices'!$J$34:$J$36,0),MATCH('CalcEng 2'!$AX$6,'Subdecision matrices'!$K$33:$O$33,0)),0)</f>
        <v>0</v>
      </c>
      <c r="AY365" s="2">
        <f>_xlfn.IFERROR(INDEX('Subdecision matrices'!$K$34:$O$36,MATCH(Prioritization!P191,'Subdecision matrices'!$J$34:$J$36,0),MATCH('CalcEng 2'!$AY$6,'Subdecision matrices'!$K$33:$O$33,0)),0)</f>
        <v>0</v>
      </c>
      <c r="AZ365" s="2"/>
      <c r="BA365" s="2"/>
      <c r="BB365" s="110">
        <f>((B365*B366)+(G365*G366)+(L365*L366)+(Q365*Q366)+(V365*V366)+(AA365*AA366)+(AF366*AF365)+(AK365*AK366)+(AP365*AP366)+(AU365*AU366))*10</f>
        <v>0</v>
      </c>
      <c r="BC365" s="110">
        <f aca="true" t="shared" si="922" ref="BC365">((C365*C366)+(H365*H366)+(M365*M366)+(R365*R366)+(W365*W366)+(AB365*AB366)+(AG366*AG365)+(AL365*AL366)+(AQ365*AQ366)+(AV365*AV366))*10</f>
        <v>0</v>
      </c>
      <c r="BD365" s="110">
        <f aca="true" t="shared" si="923" ref="BD365">((D365*D366)+(I365*I366)+(N365*N366)+(S365*S366)+(X365*X366)+(AC365*AC366)+(AH366*AH365)+(AM365*AM366)+(AR365*AR366)+(AW365*AW366))*10</f>
        <v>0</v>
      </c>
      <c r="BE365" s="110">
        <f aca="true" t="shared" si="924" ref="BE365">((E365*E366)+(J365*J366)+(O365*O366)+(T365*T366)+(Y365*Y366)+(AD365*AD366)+(AI366*AI365)+(AN365*AN366)+(AS365*AS366)+(AX365*AX366))*10</f>
        <v>0</v>
      </c>
      <c r="BF365" s="110">
        <f aca="true" t="shared" si="925" ref="BF365">((F365*F366)+(K365*K366)+(P365*P366)+(U365*U366)+(Z365*Z366)+(AE365*AE366)+(AJ366*AJ365)+(AO365*AO366)+(AT365*AT366)+(AY365*AY366))*10</f>
        <v>0</v>
      </c>
    </row>
    <row r="366" spans="1:58" ht="15.75" thickBot="1">
      <c r="A366" s="94"/>
      <c r="B366" s="5">
        <f>'Subdecision matrices'!$S$12</f>
        <v>0.1</v>
      </c>
      <c r="C366" s="5">
        <f>'Subdecision matrices'!$S$13</f>
        <v>0.1</v>
      </c>
      <c r="D366" s="5">
        <f>'Subdecision matrices'!$S$14</f>
        <v>0.1</v>
      </c>
      <c r="E366" s="5">
        <f>'Subdecision matrices'!$S$15</f>
        <v>0.1</v>
      </c>
      <c r="F366" s="5">
        <f>'Subdecision matrices'!$S$16</f>
        <v>0.1</v>
      </c>
      <c r="G366" s="5">
        <f>'Subdecision matrices'!$T$12</f>
        <v>0.1</v>
      </c>
      <c r="H366" s="5">
        <f>'Subdecision matrices'!$T$13</f>
        <v>0.1</v>
      </c>
      <c r="I366" s="5">
        <f>'Subdecision matrices'!$T$14</f>
        <v>0.1</v>
      </c>
      <c r="J366" s="5">
        <f>'Subdecision matrices'!$T$15</f>
        <v>0.1</v>
      </c>
      <c r="K366" s="5">
        <f>'Subdecision matrices'!$T$16</f>
        <v>0.1</v>
      </c>
      <c r="L366" s="5">
        <f>'Subdecision matrices'!$U$12</f>
        <v>0.05</v>
      </c>
      <c r="M366" s="5">
        <f>'Subdecision matrices'!$U$13</f>
        <v>0.05</v>
      </c>
      <c r="N366" s="5">
        <f>'Subdecision matrices'!$U$14</f>
        <v>0.05</v>
      </c>
      <c r="O366" s="5">
        <f>'Subdecision matrices'!$U$15</f>
        <v>0.05</v>
      </c>
      <c r="P366" s="5">
        <f>'Subdecision matrices'!$U$16</f>
        <v>0.05</v>
      </c>
      <c r="Q366" s="5">
        <f>'Subdecision matrices'!$V$12</f>
        <v>0.1</v>
      </c>
      <c r="R366" s="5">
        <f>'Subdecision matrices'!$V$13</f>
        <v>0.1</v>
      </c>
      <c r="S366" s="5">
        <f>'Subdecision matrices'!$V$14</f>
        <v>0.1</v>
      </c>
      <c r="T366" s="5">
        <f>'Subdecision matrices'!$V$15</f>
        <v>0.1</v>
      </c>
      <c r="U366" s="5">
        <f>'Subdecision matrices'!$V$16</f>
        <v>0.1</v>
      </c>
      <c r="V366" s="5">
        <f>'Subdecision matrices'!$W$12</f>
        <v>0.1</v>
      </c>
      <c r="W366" s="5">
        <f>'Subdecision matrices'!$W$13</f>
        <v>0.1</v>
      </c>
      <c r="X366" s="5">
        <f>'Subdecision matrices'!$W$14</f>
        <v>0.1</v>
      </c>
      <c r="Y366" s="5">
        <f>'Subdecision matrices'!$W$15</f>
        <v>0.1</v>
      </c>
      <c r="Z366" s="5">
        <f>'Subdecision matrices'!$W$16</f>
        <v>0.1</v>
      </c>
      <c r="AA366" s="5">
        <f>'Subdecision matrices'!$X$12</f>
        <v>0.05</v>
      </c>
      <c r="AB366" s="5">
        <f>'Subdecision matrices'!$X$13</f>
        <v>0.1</v>
      </c>
      <c r="AC366" s="5">
        <f>'Subdecision matrices'!$X$14</f>
        <v>0.1</v>
      </c>
      <c r="AD366" s="5">
        <f>'Subdecision matrices'!$X$15</f>
        <v>0.1</v>
      </c>
      <c r="AE366" s="5">
        <f>'Subdecision matrices'!$X$16</f>
        <v>0.1</v>
      </c>
      <c r="AF366" s="5">
        <f>'Subdecision matrices'!$Y$12</f>
        <v>0.1</v>
      </c>
      <c r="AG366" s="5">
        <f>'Subdecision matrices'!$Y$13</f>
        <v>0.1</v>
      </c>
      <c r="AH366" s="5">
        <f>'Subdecision matrices'!$Y$14</f>
        <v>0.1</v>
      </c>
      <c r="AI366" s="5">
        <f>'Subdecision matrices'!$Y$15</f>
        <v>0.05</v>
      </c>
      <c r="AJ366" s="5">
        <f>'Subdecision matrices'!$Y$16</f>
        <v>0.05</v>
      </c>
      <c r="AK366" s="5">
        <f>'Subdecision matrices'!$Z$12</f>
        <v>0.15</v>
      </c>
      <c r="AL366" s="5">
        <f>'Subdecision matrices'!$Z$13</f>
        <v>0.15</v>
      </c>
      <c r="AM366" s="5">
        <f>'Subdecision matrices'!$Z$14</f>
        <v>0.15</v>
      </c>
      <c r="AN366" s="5">
        <f>'Subdecision matrices'!$Z$15</f>
        <v>0.15</v>
      </c>
      <c r="AO366" s="5">
        <f>'Subdecision matrices'!$Z$16</f>
        <v>0.15</v>
      </c>
      <c r="AP366" s="5">
        <f>'Subdecision matrices'!$AA$12</f>
        <v>0.1</v>
      </c>
      <c r="AQ366" s="5">
        <f>'Subdecision matrices'!$AA$13</f>
        <v>0.1</v>
      </c>
      <c r="AR366" s="5">
        <f>'Subdecision matrices'!$AA$14</f>
        <v>0.1</v>
      </c>
      <c r="AS366" s="5">
        <f>'Subdecision matrices'!$AA$15</f>
        <v>0.1</v>
      </c>
      <c r="AT366" s="5">
        <f>'Subdecision matrices'!$AA$16</f>
        <v>0.15</v>
      </c>
      <c r="AU366" s="5">
        <f>'Subdecision matrices'!$AB$12</f>
        <v>0.15</v>
      </c>
      <c r="AV366" s="5">
        <f>'Subdecision matrices'!$AB$13</f>
        <v>0.1</v>
      </c>
      <c r="AW366" s="5">
        <f>'Subdecision matrices'!$AB$14</f>
        <v>0.1</v>
      </c>
      <c r="AX366" s="5">
        <f>'Subdecision matrices'!$AB$15</f>
        <v>0.15</v>
      </c>
      <c r="AY366" s="5">
        <f>'Subdecision matrices'!$AB$16</f>
        <v>0.1</v>
      </c>
      <c r="AZ366" s="3">
        <f aca="true" t="shared" si="926" ref="AZ366">SUM(L366:AY366)</f>
        <v>4</v>
      </c>
      <c r="BA366" s="3"/>
      <c r="BB366" s="114"/>
      <c r="BC366" s="114"/>
      <c r="BD366" s="114"/>
      <c r="BE366" s="114"/>
      <c r="BF366" s="114"/>
    </row>
    <row r="367" spans="1:58" ht="15">
      <c r="A367" s="94">
        <v>181</v>
      </c>
      <c r="B367" s="30">
        <f>_xlfn.IFERROR(VLOOKUP(Prioritization!G192,'Subdecision matrices'!$B$7:$C$8,2,TRUE),0)</f>
        <v>0</v>
      </c>
      <c r="C367" s="30">
        <f>_xlfn.IFERROR(VLOOKUP(Prioritization!G192,'Subdecision matrices'!$B$7:$D$8,3,TRUE),0)</f>
        <v>0</v>
      </c>
      <c r="D367" s="30">
        <f>_xlfn.IFERROR(VLOOKUP(Prioritization!G192,'Subdecision matrices'!$B$7:$E$8,4,TRUE),0)</f>
        <v>0</v>
      </c>
      <c r="E367" s="30">
        <f>_xlfn.IFERROR(VLOOKUP(Prioritization!G192,'Subdecision matrices'!$B$7:$F$8,5,TRUE),0)</f>
        <v>0</v>
      </c>
      <c r="F367" s="30">
        <f>_xlfn.IFERROR(VLOOKUP(Prioritization!G192,'Subdecision matrices'!$B$7:$G$8,6,TRUE),0)</f>
        <v>0</v>
      </c>
      <c r="G367" s="30">
        <f>VLOOKUP(Prioritization!H192,'Subdecision matrices'!$B$12:$C$19,2,TRUE)</f>
        <v>0</v>
      </c>
      <c r="H367" s="30">
        <f>VLOOKUP(Prioritization!H192,'Subdecision matrices'!$B$12:$D$19,3,TRUE)</f>
        <v>0</v>
      </c>
      <c r="I367" s="30">
        <f>VLOOKUP(Prioritization!H192,'Subdecision matrices'!$B$12:$E$19,4,TRUE)</f>
        <v>0</v>
      </c>
      <c r="J367" s="30">
        <f>VLOOKUP(Prioritization!H192,'Subdecision matrices'!$B$12:$F$19,5,TRUE)</f>
        <v>0</v>
      </c>
      <c r="K367" s="30">
        <f>VLOOKUP(Prioritization!H192,'Subdecision matrices'!$B$12:$G$19,6,TRUE)</f>
        <v>0</v>
      </c>
      <c r="L367" s="2">
        <f>_xlfn.IFERROR(INDEX('Subdecision matrices'!$C$23:$G$27,MATCH(Prioritization!I192,'Subdecision matrices'!$B$23:$B$27,0),MATCH('CalcEng 2'!$L$6,'Subdecision matrices'!$C$22:$G$22,0)),0)</f>
        <v>0</v>
      </c>
      <c r="M367" s="2">
        <f>_xlfn.IFERROR(INDEX('Subdecision matrices'!$C$23:$G$27,MATCH(Prioritization!I192,'Subdecision matrices'!$B$23:$B$27,0),MATCH('CalcEng 2'!$M$6,'Subdecision matrices'!$C$30:$G$30,0)),0)</f>
        <v>0</v>
      </c>
      <c r="N367" s="2">
        <f>_xlfn.IFERROR(INDEX('Subdecision matrices'!$C$23:$G$27,MATCH(Prioritization!I192,'Subdecision matrices'!$B$23:$B$27,0),MATCH('CalcEng 2'!$N$6,'Subdecision matrices'!$C$22:$G$22,0)),0)</f>
        <v>0</v>
      </c>
      <c r="O367" s="2">
        <f>_xlfn.IFERROR(INDEX('Subdecision matrices'!$C$23:$G$27,MATCH(Prioritization!I192,'Subdecision matrices'!$B$23:$B$27,0),MATCH('CalcEng 2'!$O$6,'Subdecision matrices'!$C$22:$G$22,0)),0)</f>
        <v>0</v>
      </c>
      <c r="P367" s="2">
        <f>_xlfn.IFERROR(INDEX('Subdecision matrices'!$C$23:$G$27,MATCH(Prioritization!I192,'Subdecision matrices'!$B$23:$B$27,0),MATCH('CalcEng 2'!$P$6,'Subdecision matrices'!$C$22:$G$22,0)),0)</f>
        <v>0</v>
      </c>
      <c r="Q367" s="2">
        <f>_xlfn.IFERROR(INDEX('Subdecision matrices'!$C$31:$G$33,MATCH(Prioritization!J192,'Subdecision matrices'!$B$31:$B$33,0),MATCH('CalcEng 2'!$Q$6,'Subdecision matrices'!$C$30:$G$30,0)),0)</f>
        <v>0</v>
      </c>
      <c r="R367" s="2">
        <f>_xlfn.IFERROR(INDEX('Subdecision matrices'!$C$31:$G$33,MATCH(Prioritization!J192,'Subdecision matrices'!$B$31:$B$33,0),MATCH('CalcEng 2'!$R$6,'Subdecision matrices'!$C$30:$G$30,0)),0)</f>
        <v>0</v>
      </c>
      <c r="S367" s="2">
        <f>_xlfn.IFERROR(INDEX('Subdecision matrices'!$C$31:$G$33,MATCH(Prioritization!J192,'Subdecision matrices'!$B$31:$B$33,0),MATCH('CalcEng 2'!$S$6,'Subdecision matrices'!$C$30:$G$30,0)),0)</f>
        <v>0</v>
      </c>
      <c r="T367" s="2">
        <f>_xlfn.IFERROR(INDEX('Subdecision matrices'!$C$31:$G$33,MATCH(Prioritization!J192,'Subdecision matrices'!$B$31:$B$33,0),MATCH('CalcEng 2'!$T$6,'Subdecision matrices'!$C$30:$G$30,0)),0)</f>
        <v>0</v>
      </c>
      <c r="U367" s="2">
        <f>_xlfn.IFERROR(INDEX('Subdecision matrices'!$C$31:$G$33,MATCH(Prioritization!J192,'Subdecision matrices'!$B$31:$B$33,0),MATCH('CalcEng 2'!$U$6,'Subdecision matrices'!$C$30:$G$30,0)),0)</f>
        <v>0</v>
      </c>
      <c r="V367" s="2">
        <f>_xlfn.IFERROR(VLOOKUP(Prioritization!K192,'Subdecision matrices'!$A$37:$C$41,3,TRUE),0)</f>
        <v>0</v>
      </c>
      <c r="W367" s="2">
        <f>_xlfn.IFERROR(VLOOKUP(Prioritization!K192,'Subdecision matrices'!$A$37:$D$41,4),0)</f>
        <v>0</v>
      </c>
      <c r="X367" s="2">
        <f>_xlfn.IFERROR(VLOOKUP(Prioritization!K192,'Subdecision matrices'!$A$37:$E$41,5),0)</f>
        <v>0</v>
      </c>
      <c r="Y367" s="2">
        <f>_xlfn.IFERROR(VLOOKUP(Prioritization!K192,'Subdecision matrices'!$A$37:$F$41,6),0)</f>
        <v>0</v>
      </c>
      <c r="Z367" s="2">
        <f>_xlfn.IFERROR(VLOOKUP(Prioritization!K192,'Subdecision matrices'!$A$37:$G$41,7),0)</f>
        <v>0</v>
      </c>
      <c r="AA367" s="2">
        <f>_xlfn.IFERROR(INDEX('Subdecision matrices'!$K$8:$O$11,MATCH(Prioritization!L192,'Subdecision matrices'!$J$8:$J$11,0),MATCH('CalcEng 2'!$AA$6,'Subdecision matrices'!$K$7:$O$7,0)),0)</f>
        <v>0</v>
      </c>
      <c r="AB367" s="2">
        <f>_xlfn.IFERROR(INDEX('Subdecision matrices'!$K$8:$O$11,MATCH(Prioritization!L192,'Subdecision matrices'!$J$8:$J$11,0),MATCH('CalcEng 2'!$AB$6,'Subdecision matrices'!$K$7:$O$7,0)),0)</f>
        <v>0</v>
      </c>
      <c r="AC367" s="2">
        <f>_xlfn.IFERROR(INDEX('Subdecision matrices'!$K$8:$O$11,MATCH(Prioritization!L192,'Subdecision matrices'!$J$8:$J$11,0),MATCH('CalcEng 2'!$AC$6,'Subdecision matrices'!$K$7:$O$7,0)),0)</f>
        <v>0</v>
      </c>
      <c r="AD367" s="2">
        <f>_xlfn.IFERROR(INDEX('Subdecision matrices'!$K$8:$O$11,MATCH(Prioritization!L192,'Subdecision matrices'!$J$8:$J$11,0),MATCH('CalcEng 2'!$AD$6,'Subdecision matrices'!$K$7:$O$7,0)),0)</f>
        <v>0</v>
      </c>
      <c r="AE367" s="2">
        <f>_xlfn.IFERROR(INDEX('Subdecision matrices'!$K$8:$O$11,MATCH(Prioritization!L192,'Subdecision matrices'!$J$8:$J$11,0),MATCH('CalcEng 2'!$AE$6,'Subdecision matrices'!$K$7:$O$7,0)),0)</f>
        <v>0</v>
      </c>
      <c r="AF367" s="2">
        <f>_xlfn.IFERROR(VLOOKUP(Prioritization!M192,'Subdecision matrices'!$I$15:$K$17,3,TRUE),0)</f>
        <v>0</v>
      </c>
      <c r="AG367" s="2">
        <f>_xlfn.IFERROR(VLOOKUP(Prioritization!M192,'Subdecision matrices'!$I$15:$L$17,4,TRUE),0)</f>
        <v>0</v>
      </c>
      <c r="AH367" s="2">
        <f>_xlfn.IFERROR(VLOOKUP(Prioritization!M192,'Subdecision matrices'!$I$15:$M$17,5,TRUE),0)</f>
        <v>0</v>
      </c>
      <c r="AI367" s="2">
        <f>_xlfn.IFERROR(VLOOKUP(Prioritization!M192,'Subdecision matrices'!$I$15:$N$17,6,TRUE),0)</f>
        <v>0</v>
      </c>
      <c r="AJ367" s="2">
        <f>_xlfn.IFERROR(VLOOKUP(Prioritization!M192,'Subdecision matrices'!$I$15:$O$17,7,TRUE),0)</f>
        <v>0</v>
      </c>
      <c r="AK367" s="2">
        <f>_xlfn.IFERROR(INDEX('Subdecision matrices'!$K$22:$O$24,MATCH(Prioritization!N192,'Subdecision matrices'!$J$22:$J$24,0),MATCH($AK$6,'Subdecision matrices'!$K$21:$O$21,0)),0)</f>
        <v>0</v>
      </c>
      <c r="AL367" s="2">
        <f>_xlfn.IFERROR(INDEX('Subdecision matrices'!$K$22:$O$24,MATCH(Prioritization!N192,'Subdecision matrices'!$J$22:$J$24,0),MATCH($AL$6,'Subdecision matrices'!$K$21:$O$21,0)),0)</f>
        <v>0</v>
      </c>
      <c r="AM367" s="2">
        <f>_xlfn.IFERROR(INDEX('Subdecision matrices'!$K$22:$O$24,MATCH(Prioritization!N192,'Subdecision matrices'!$J$22:$J$24,0),MATCH($AM$6,'Subdecision matrices'!$K$21:$O$21,0)),0)</f>
        <v>0</v>
      </c>
      <c r="AN367" s="2">
        <f>_xlfn.IFERROR(INDEX('Subdecision matrices'!$K$22:$O$24,MATCH(Prioritization!N192,'Subdecision matrices'!$J$22:$J$24,0),MATCH($AN$6,'Subdecision matrices'!$K$21:$O$21,0)),0)</f>
        <v>0</v>
      </c>
      <c r="AO367" s="2">
        <f>_xlfn.IFERROR(INDEX('Subdecision matrices'!$K$22:$O$24,MATCH(Prioritization!N192,'Subdecision matrices'!$J$22:$J$24,0),MATCH($AO$6,'Subdecision matrices'!$K$21:$O$21,0)),0)</f>
        <v>0</v>
      </c>
      <c r="AP367" s="2">
        <f>_xlfn.IFERROR(INDEX('Subdecision matrices'!$K$27:$O$30,MATCH(Prioritization!O192,'Subdecision matrices'!$J$27:$J$30,0),MATCH('CalcEng 2'!$AP$6,'Subdecision matrices'!$K$27:$O$27,0)),0)</f>
        <v>0</v>
      </c>
      <c r="AQ367" s="2">
        <f>_xlfn.IFERROR(INDEX('Subdecision matrices'!$K$27:$O$30,MATCH(Prioritization!O192,'Subdecision matrices'!$J$27:$J$30,0),MATCH('CalcEng 2'!$AQ$6,'Subdecision matrices'!$K$27:$O$27,0)),0)</f>
        <v>0</v>
      </c>
      <c r="AR367" s="2">
        <f>_xlfn.IFERROR(INDEX('Subdecision matrices'!$K$27:$O$30,MATCH(Prioritization!O192,'Subdecision matrices'!$J$27:$J$30,0),MATCH('CalcEng 2'!$AR$6,'Subdecision matrices'!$K$27:$O$27,0)),0)</f>
        <v>0</v>
      </c>
      <c r="AS367" s="2">
        <f>_xlfn.IFERROR(INDEX('Subdecision matrices'!$K$27:$O$30,MATCH(Prioritization!O192,'Subdecision matrices'!$J$27:$J$30,0),MATCH('CalcEng 2'!$AS$6,'Subdecision matrices'!$K$27:$O$27,0)),0)</f>
        <v>0</v>
      </c>
      <c r="AT367" s="2">
        <f>_xlfn.IFERROR(INDEX('Subdecision matrices'!$K$27:$O$30,MATCH(Prioritization!O192,'Subdecision matrices'!$J$27:$J$30,0),MATCH('CalcEng 2'!$AT$6,'Subdecision matrices'!$K$27:$O$27,0)),0)</f>
        <v>0</v>
      </c>
      <c r="AU367" s="2">
        <f>_xlfn.IFERROR(INDEX('Subdecision matrices'!$K$34:$O$36,MATCH(Prioritization!P192,'Subdecision matrices'!$J$34:$J$36,0),MATCH('CalcEng 2'!$AU$6,'Subdecision matrices'!$K$33:$O$33,0)),0)</f>
        <v>0</v>
      </c>
      <c r="AV367" s="2">
        <f>_xlfn.IFERROR(INDEX('Subdecision matrices'!$K$34:$O$36,MATCH(Prioritization!P192,'Subdecision matrices'!$J$34:$J$36,0),MATCH('CalcEng 2'!$AV$6,'Subdecision matrices'!$K$33:$O$33,0)),0)</f>
        <v>0</v>
      </c>
      <c r="AW367" s="2">
        <f>_xlfn.IFERROR(INDEX('Subdecision matrices'!$K$34:$O$36,MATCH(Prioritization!P192,'Subdecision matrices'!$J$34:$J$36,0),MATCH('CalcEng 2'!$AW$6,'Subdecision matrices'!$K$33:$O$33,0)),0)</f>
        <v>0</v>
      </c>
      <c r="AX367" s="2">
        <f>_xlfn.IFERROR(INDEX('Subdecision matrices'!$K$34:$O$36,MATCH(Prioritization!P192,'Subdecision matrices'!$J$34:$J$36,0),MATCH('CalcEng 2'!$AX$6,'Subdecision matrices'!$K$33:$O$33,0)),0)</f>
        <v>0</v>
      </c>
      <c r="AY367" s="2">
        <f>_xlfn.IFERROR(INDEX('Subdecision matrices'!$K$34:$O$36,MATCH(Prioritization!P192,'Subdecision matrices'!$J$34:$J$36,0),MATCH('CalcEng 2'!$AY$6,'Subdecision matrices'!$K$33:$O$33,0)),0)</f>
        <v>0</v>
      </c>
      <c r="AZ367" s="2"/>
      <c r="BA367" s="2"/>
      <c r="BB367" s="110">
        <f>((B367*B368)+(G367*G368)+(L367*L368)+(Q367*Q368)+(V367*V368)+(AA367*AA368)+(AF368*AF367)+(AK367*AK368)+(AP367*AP368)+(AU367*AU368))*10</f>
        <v>0</v>
      </c>
      <c r="BC367" s="110">
        <f aca="true" t="shared" si="927" ref="BC367">((C367*C368)+(H367*H368)+(M367*M368)+(R367*R368)+(W367*W368)+(AB367*AB368)+(AG368*AG367)+(AL367*AL368)+(AQ367*AQ368)+(AV367*AV368))*10</f>
        <v>0</v>
      </c>
      <c r="BD367" s="110">
        <f aca="true" t="shared" si="928" ref="BD367">((D367*D368)+(I367*I368)+(N367*N368)+(S367*S368)+(X367*X368)+(AC367*AC368)+(AH368*AH367)+(AM367*AM368)+(AR367*AR368)+(AW367*AW368))*10</f>
        <v>0</v>
      </c>
      <c r="BE367" s="110">
        <f aca="true" t="shared" si="929" ref="BE367">((E367*E368)+(J367*J368)+(O367*O368)+(T367*T368)+(Y367*Y368)+(AD367*AD368)+(AI368*AI367)+(AN367*AN368)+(AS367*AS368)+(AX367*AX368))*10</f>
        <v>0</v>
      </c>
      <c r="BF367" s="110">
        <f aca="true" t="shared" si="930" ref="BF367">((F367*F368)+(K367*K368)+(P367*P368)+(U367*U368)+(Z367*Z368)+(AE367*AE368)+(AJ368*AJ367)+(AO367*AO368)+(AT367*AT368)+(AY367*AY368))*10</f>
        <v>0</v>
      </c>
    </row>
    <row r="368" spans="1:58" ht="15.75" thickBot="1">
      <c r="A368" s="94"/>
      <c r="B368" s="5">
        <f>'Subdecision matrices'!$S$12</f>
        <v>0.1</v>
      </c>
      <c r="C368" s="5">
        <f>'Subdecision matrices'!$S$13</f>
        <v>0.1</v>
      </c>
      <c r="D368" s="5">
        <f>'Subdecision matrices'!$S$14</f>
        <v>0.1</v>
      </c>
      <c r="E368" s="5">
        <f>'Subdecision matrices'!$S$15</f>
        <v>0.1</v>
      </c>
      <c r="F368" s="5">
        <f>'Subdecision matrices'!$S$16</f>
        <v>0.1</v>
      </c>
      <c r="G368" s="5">
        <f>'Subdecision matrices'!$T$12</f>
        <v>0.1</v>
      </c>
      <c r="H368" s="5">
        <f>'Subdecision matrices'!$T$13</f>
        <v>0.1</v>
      </c>
      <c r="I368" s="5">
        <f>'Subdecision matrices'!$T$14</f>
        <v>0.1</v>
      </c>
      <c r="J368" s="5">
        <f>'Subdecision matrices'!$T$15</f>
        <v>0.1</v>
      </c>
      <c r="K368" s="5">
        <f>'Subdecision matrices'!$T$16</f>
        <v>0.1</v>
      </c>
      <c r="L368" s="5">
        <f>'Subdecision matrices'!$U$12</f>
        <v>0.05</v>
      </c>
      <c r="M368" s="5">
        <f>'Subdecision matrices'!$U$13</f>
        <v>0.05</v>
      </c>
      <c r="N368" s="5">
        <f>'Subdecision matrices'!$U$14</f>
        <v>0.05</v>
      </c>
      <c r="O368" s="5">
        <f>'Subdecision matrices'!$U$15</f>
        <v>0.05</v>
      </c>
      <c r="P368" s="5">
        <f>'Subdecision matrices'!$U$16</f>
        <v>0.05</v>
      </c>
      <c r="Q368" s="5">
        <f>'Subdecision matrices'!$V$12</f>
        <v>0.1</v>
      </c>
      <c r="R368" s="5">
        <f>'Subdecision matrices'!$V$13</f>
        <v>0.1</v>
      </c>
      <c r="S368" s="5">
        <f>'Subdecision matrices'!$V$14</f>
        <v>0.1</v>
      </c>
      <c r="T368" s="5">
        <f>'Subdecision matrices'!$V$15</f>
        <v>0.1</v>
      </c>
      <c r="U368" s="5">
        <f>'Subdecision matrices'!$V$16</f>
        <v>0.1</v>
      </c>
      <c r="V368" s="5">
        <f>'Subdecision matrices'!$W$12</f>
        <v>0.1</v>
      </c>
      <c r="W368" s="5">
        <f>'Subdecision matrices'!$W$13</f>
        <v>0.1</v>
      </c>
      <c r="X368" s="5">
        <f>'Subdecision matrices'!$W$14</f>
        <v>0.1</v>
      </c>
      <c r="Y368" s="5">
        <f>'Subdecision matrices'!$W$15</f>
        <v>0.1</v>
      </c>
      <c r="Z368" s="5">
        <f>'Subdecision matrices'!$W$16</f>
        <v>0.1</v>
      </c>
      <c r="AA368" s="5">
        <f>'Subdecision matrices'!$X$12</f>
        <v>0.05</v>
      </c>
      <c r="AB368" s="5">
        <f>'Subdecision matrices'!$X$13</f>
        <v>0.1</v>
      </c>
      <c r="AC368" s="5">
        <f>'Subdecision matrices'!$X$14</f>
        <v>0.1</v>
      </c>
      <c r="AD368" s="5">
        <f>'Subdecision matrices'!$X$15</f>
        <v>0.1</v>
      </c>
      <c r="AE368" s="5">
        <f>'Subdecision matrices'!$X$16</f>
        <v>0.1</v>
      </c>
      <c r="AF368" s="5">
        <f>'Subdecision matrices'!$Y$12</f>
        <v>0.1</v>
      </c>
      <c r="AG368" s="5">
        <f>'Subdecision matrices'!$Y$13</f>
        <v>0.1</v>
      </c>
      <c r="AH368" s="5">
        <f>'Subdecision matrices'!$Y$14</f>
        <v>0.1</v>
      </c>
      <c r="AI368" s="5">
        <f>'Subdecision matrices'!$Y$15</f>
        <v>0.05</v>
      </c>
      <c r="AJ368" s="5">
        <f>'Subdecision matrices'!$Y$16</f>
        <v>0.05</v>
      </c>
      <c r="AK368" s="5">
        <f>'Subdecision matrices'!$Z$12</f>
        <v>0.15</v>
      </c>
      <c r="AL368" s="5">
        <f>'Subdecision matrices'!$Z$13</f>
        <v>0.15</v>
      </c>
      <c r="AM368" s="5">
        <f>'Subdecision matrices'!$Z$14</f>
        <v>0.15</v>
      </c>
      <c r="AN368" s="5">
        <f>'Subdecision matrices'!$Z$15</f>
        <v>0.15</v>
      </c>
      <c r="AO368" s="5">
        <f>'Subdecision matrices'!$Z$16</f>
        <v>0.15</v>
      </c>
      <c r="AP368" s="5">
        <f>'Subdecision matrices'!$AA$12</f>
        <v>0.1</v>
      </c>
      <c r="AQ368" s="5">
        <f>'Subdecision matrices'!$AA$13</f>
        <v>0.1</v>
      </c>
      <c r="AR368" s="5">
        <f>'Subdecision matrices'!$AA$14</f>
        <v>0.1</v>
      </c>
      <c r="AS368" s="5">
        <f>'Subdecision matrices'!$AA$15</f>
        <v>0.1</v>
      </c>
      <c r="AT368" s="5">
        <f>'Subdecision matrices'!$AA$16</f>
        <v>0.15</v>
      </c>
      <c r="AU368" s="5">
        <f>'Subdecision matrices'!$AB$12</f>
        <v>0.15</v>
      </c>
      <c r="AV368" s="5">
        <f>'Subdecision matrices'!$AB$13</f>
        <v>0.1</v>
      </c>
      <c r="AW368" s="5">
        <f>'Subdecision matrices'!$AB$14</f>
        <v>0.1</v>
      </c>
      <c r="AX368" s="5">
        <f>'Subdecision matrices'!$AB$15</f>
        <v>0.15</v>
      </c>
      <c r="AY368" s="5">
        <f>'Subdecision matrices'!$AB$16</f>
        <v>0.1</v>
      </c>
      <c r="AZ368" s="3">
        <f aca="true" t="shared" si="931" ref="AZ368">SUM(L368:AY368)</f>
        <v>4</v>
      </c>
      <c r="BA368" s="3"/>
      <c r="BB368" s="114"/>
      <c r="BC368" s="114"/>
      <c r="BD368" s="114"/>
      <c r="BE368" s="114"/>
      <c r="BF368" s="114"/>
    </row>
    <row r="369" spans="1:58" ht="15">
      <c r="A369" s="94">
        <v>182</v>
      </c>
      <c r="B369" s="30">
        <f>_xlfn.IFERROR(VLOOKUP(Prioritization!G193,'Subdecision matrices'!$B$7:$C$8,2,TRUE),0)</f>
        <v>0</v>
      </c>
      <c r="C369" s="30">
        <f>_xlfn.IFERROR(VLOOKUP(Prioritization!G193,'Subdecision matrices'!$B$7:$D$8,3,TRUE),0)</f>
        <v>0</v>
      </c>
      <c r="D369" s="30">
        <f>_xlfn.IFERROR(VLOOKUP(Prioritization!G193,'Subdecision matrices'!$B$7:$E$8,4,TRUE),0)</f>
        <v>0</v>
      </c>
      <c r="E369" s="30">
        <f>_xlfn.IFERROR(VLOOKUP(Prioritization!G193,'Subdecision matrices'!$B$7:$F$8,5,TRUE),0)</f>
        <v>0</v>
      </c>
      <c r="F369" s="30">
        <f>_xlfn.IFERROR(VLOOKUP(Prioritization!G193,'Subdecision matrices'!$B$7:$G$8,6,TRUE),0)</f>
        <v>0</v>
      </c>
      <c r="G369" s="30">
        <f>VLOOKUP(Prioritization!H193,'Subdecision matrices'!$B$12:$C$19,2,TRUE)</f>
        <v>0</v>
      </c>
      <c r="H369" s="30">
        <f>VLOOKUP(Prioritization!H193,'Subdecision matrices'!$B$12:$D$19,3,TRUE)</f>
        <v>0</v>
      </c>
      <c r="I369" s="30">
        <f>VLOOKUP(Prioritization!H193,'Subdecision matrices'!$B$12:$E$19,4,TRUE)</f>
        <v>0</v>
      </c>
      <c r="J369" s="30">
        <f>VLOOKUP(Prioritization!H193,'Subdecision matrices'!$B$12:$F$19,5,TRUE)</f>
        <v>0</v>
      </c>
      <c r="K369" s="30">
        <f>VLOOKUP(Prioritization!H193,'Subdecision matrices'!$B$12:$G$19,6,TRUE)</f>
        <v>0</v>
      </c>
      <c r="L369" s="2">
        <f>_xlfn.IFERROR(INDEX('Subdecision matrices'!$C$23:$G$27,MATCH(Prioritization!I193,'Subdecision matrices'!$B$23:$B$27,0),MATCH('CalcEng 2'!$L$6,'Subdecision matrices'!$C$22:$G$22,0)),0)</f>
        <v>0</v>
      </c>
      <c r="M369" s="2">
        <f>_xlfn.IFERROR(INDEX('Subdecision matrices'!$C$23:$G$27,MATCH(Prioritization!I193,'Subdecision matrices'!$B$23:$B$27,0),MATCH('CalcEng 2'!$M$6,'Subdecision matrices'!$C$30:$G$30,0)),0)</f>
        <v>0</v>
      </c>
      <c r="N369" s="2">
        <f>_xlfn.IFERROR(INDEX('Subdecision matrices'!$C$23:$G$27,MATCH(Prioritization!I193,'Subdecision matrices'!$B$23:$B$27,0),MATCH('CalcEng 2'!$N$6,'Subdecision matrices'!$C$22:$G$22,0)),0)</f>
        <v>0</v>
      </c>
      <c r="O369" s="2">
        <f>_xlfn.IFERROR(INDEX('Subdecision matrices'!$C$23:$G$27,MATCH(Prioritization!I193,'Subdecision matrices'!$B$23:$B$27,0),MATCH('CalcEng 2'!$O$6,'Subdecision matrices'!$C$22:$G$22,0)),0)</f>
        <v>0</v>
      </c>
      <c r="P369" s="2">
        <f>_xlfn.IFERROR(INDEX('Subdecision matrices'!$C$23:$G$27,MATCH(Prioritization!I193,'Subdecision matrices'!$B$23:$B$27,0),MATCH('CalcEng 2'!$P$6,'Subdecision matrices'!$C$22:$G$22,0)),0)</f>
        <v>0</v>
      </c>
      <c r="Q369" s="2">
        <f>_xlfn.IFERROR(INDEX('Subdecision matrices'!$C$31:$G$33,MATCH(Prioritization!J193,'Subdecision matrices'!$B$31:$B$33,0),MATCH('CalcEng 2'!$Q$6,'Subdecision matrices'!$C$30:$G$30,0)),0)</f>
        <v>0</v>
      </c>
      <c r="R369" s="2">
        <f>_xlfn.IFERROR(INDEX('Subdecision matrices'!$C$31:$G$33,MATCH(Prioritization!J193,'Subdecision matrices'!$B$31:$B$33,0),MATCH('CalcEng 2'!$R$6,'Subdecision matrices'!$C$30:$G$30,0)),0)</f>
        <v>0</v>
      </c>
      <c r="S369" s="2">
        <f>_xlfn.IFERROR(INDEX('Subdecision matrices'!$C$31:$G$33,MATCH(Prioritization!J193,'Subdecision matrices'!$B$31:$B$33,0),MATCH('CalcEng 2'!$S$6,'Subdecision matrices'!$C$30:$G$30,0)),0)</f>
        <v>0</v>
      </c>
      <c r="T369" s="2">
        <f>_xlfn.IFERROR(INDEX('Subdecision matrices'!$C$31:$G$33,MATCH(Prioritization!J193,'Subdecision matrices'!$B$31:$B$33,0),MATCH('CalcEng 2'!$T$6,'Subdecision matrices'!$C$30:$G$30,0)),0)</f>
        <v>0</v>
      </c>
      <c r="U369" s="2">
        <f>_xlfn.IFERROR(INDEX('Subdecision matrices'!$C$31:$G$33,MATCH(Prioritization!J193,'Subdecision matrices'!$B$31:$B$33,0),MATCH('CalcEng 2'!$U$6,'Subdecision matrices'!$C$30:$G$30,0)),0)</f>
        <v>0</v>
      </c>
      <c r="V369" s="2">
        <f>_xlfn.IFERROR(VLOOKUP(Prioritization!K193,'Subdecision matrices'!$A$37:$C$41,3,TRUE),0)</f>
        <v>0</v>
      </c>
      <c r="W369" s="2">
        <f>_xlfn.IFERROR(VLOOKUP(Prioritization!K193,'Subdecision matrices'!$A$37:$D$41,4),0)</f>
        <v>0</v>
      </c>
      <c r="X369" s="2">
        <f>_xlfn.IFERROR(VLOOKUP(Prioritization!K193,'Subdecision matrices'!$A$37:$E$41,5),0)</f>
        <v>0</v>
      </c>
      <c r="Y369" s="2">
        <f>_xlfn.IFERROR(VLOOKUP(Prioritization!K193,'Subdecision matrices'!$A$37:$F$41,6),0)</f>
        <v>0</v>
      </c>
      <c r="Z369" s="2">
        <f>_xlfn.IFERROR(VLOOKUP(Prioritization!K193,'Subdecision matrices'!$A$37:$G$41,7),0)</f>
        <v>0</v>
      </c>
      <c r="AA369" s="2">
        <f>_xlfn.IFERROR(INDEX('Subdecision matrices'!$K$8:$O$11,MATCH(Prioritization!L193,'Subdecision matrices'!$J$8:$J$11,0),MATCH('CalcEng 2'!$AA$6,'Subdecision matrices'!$K$7:$O$7,0)),0)</f>
        <v>0</v>
      </c>
      <c r="AB369" s="2">
        <f>_xlfn.IFERROR(INDEX('Subdecision matrices'!$K$8:$O$11,MATCH(Prioritization!L193,'Subdecision matrices'!$J$8:$J$11,0),MATCH('CalcEng 2'!$AB$6,'Subdecision matrices'!$K$7:$O$7,0)),0)</f>
        <v>0</v>
      </c>
      <c r="AC369" s="2">
        <f>_xlfn.IFERROR(INDEX('Subdecision matrices'!$K$8:$O$11,MATCH(Prioritization!L193,'Subdecision matrices'!$J$8:$J$11,0),MATCH('CalcEng 2'!$AC$6,'Subdecision matrices'!$K$7:$O$7,0)),0)</f>
        <v>0</v>
      </c>
      <c r="AD369" s="2">
        <f>_xlfn.IFERROR(INDEX('Subdecision matrices'!$K$8:$O$11,MATCH(Prioritization!L193,'Subdecision matrices'!$J$8:$J$11,0),MATCH('CalcEng 2'!$AD$6,'Subdecision matrices'!$K$7:$O$7,0)),0)</f>
        <v>0</v>
      </c>
      <c r="AE369" s="2">
        <f>_xlfn.IFERROR(INDEX('Subdecision matrices'!$K$8:$O$11,MATCH(Prioritization!L193,'Subdecision matrices'!$J$8:$J$11,0),MATCH('CalcEng 2'!$AE$6,'Subdecision matrices'!$K$7:$O$7,0)),0)</f>
        <v>0</v>
      </c>
      <c r="AF369" s="2">
        <f>_xlfn.IFERROR(VLOOKUP(Prioritization!M193,'Subdecision matrices'!$I$15:$K$17,3,TRUE),0)</f>
        <v>0</v>
      </c>
      <c r="AG369" s="2">
        <f>_xlfn.IFERROR(VLOOKUP(Prioritization!M193,'Subdecision matrices'!$I$15:$L$17,4,TRUE),0)</f>
        <v>0</v>
      </c>
      <c r="AH369" s="2">
        <f>_xlfn.IFERROR(VLOOKUP(Prioritization!M193,'Subdecision matrices'!$I$15:$M$17,5,TRUE),0)</f>
        <v>0</v>
      </c>
      <c r="AI369" s="2">
        <f>_xlfn.IFERROR(VLOOKUP(Prioritization!M193,'Subdecision matrices'!$I$15:$N$17,6,TRUE),0)</f>
        <v>0</v>
      </c>
      <c r="AJ369" s="2">
        <f>_xlfn.IFERROR(VLOOKUP(Prioritization!M193,'Subdecision matrices'!$I$15:$O$17,7,TRUE),0)</f>
        <v>0</v>
      </c>
      <c r="AK369" s="2">
        <f>_xlfn.IFERROR(INDEX('Subdecision matrices'!$K$22:$O$24,MATCH(Prioritization!N193,'Subdecision matrices'!$J$22:$J$24,0),MATCH($AK$6,'Subdecision matrices'!$K$21:$O$21,0)),0)</f>
        <v>0</v>
      </c>
      <c r="AL369" s="2">
        <f>_xlfn.IFERROR(INDEX('Subdecision matrices'!$K$22:$O$24,MATCH(Prioritization!N193,'Subdecision matrices'!$J$22:$J$24,0),MATCH($AL$6,'Subdecision matrices'!$K$21:$O$21,0)),0)</f>
        <v>0</v>
      </c>
      <c r="AM369" s="2">
        <f>_xlfn.IFERROR(INDEX('Subdecision matrices'!$K$22:$O$24,MATCH(Prioritization!N193,'Subdecision matrices'!$J$22:$J$24,0),MATCH($AM$6,'Subdecision matrices'!$K$21:$O$21,0)),0)</f>
        <v>0</v>
      </c>
      <c r="AN369" s="2">
        <f>_xlfn.IFERROR(INDEX('Subdecision matrices'!$K$22:$O$24,MATCH(Prioritization!N193,'Subdecision matrices'!$J$22:$J$24,0),MATCH($AN$6,'Subdecision matrices'!$K$21:$O$21,0)),0)</f>
        <v>0</v>
      </c>
      <c r="AO369" s="2">
        <f>_xlfn.IFERROR(INDEX('Subdecision matrices'!$K$22:$O$24,MATCH(Prioritization!N193,'Subdecision matrices'!$J$22:$J$24,0),MATCH($AO$6,'Subdecision matrices'!$K$21:$O$21,0)),0)</f>
        <v>0</v>
      </c>
      <c r="AP369" s="2">
        <f>_xlfn.IFERROR(INDEX('Subdecision matrices'!$K$27:$O$30,MATCH(Prioritization!O193,'Subdecision matrices'!$J$27:$J$30,0),MATCH('CalcEng 2'!$AP$6,'Subdecision matrices'!$K$27:$O$27,0)),0)</f>
        <v>0</v>
      </c>
      <c r="AQ369" s="2">
        <f>_xlfn.IFERROR(INDEX('Subdecision matrices'!$K$27:$O$30,MATCH(Prioritization!O193,'Subdecision matrices'!$J$27:$J$30,0),MATCH('CalcEng 2'!$AQ$6,'Subdecision matrices'!$K$27:$O$27,0)),0)</f>
        <v>0</v>
      </c>
      <c r="AR369" s="2">
        <f>_xlfn.IFERROR(INDEX('Subdecision matrices'!$K$27:$O$30,MATCH(Prioritization!O193,'Subdecision matrices'!$J$27:$J$30,0),MATCH('CalcEng 2'!$AR$6,'Subdecision matrices'!$K$27:$O$27,0)),0)</f>
        <v>0</v>
      </c>
      <c r="AS369" s="2">
        <f>_xlfn.IFERROR(INDEX('Subdecision matrices'!$K$27:$O$30,MATCH(Prioritization!O193,'Subdecision matrices'!$J$27:$J$30,0),MATCH('CalcEng 2'!$AS$6,'Subdecision matrices'!$K$27:$O$27,0)),0)</f>
        <v>0</v>
      </c>
      <c r="AT369" s="2">
        <f>_xlfn.IFERROR(INDEX('Subdecision matrices'!$K$27:$O$30,MATCH(Prioritization!O193,'Subdecision matrices'!$J$27:$J$30,0),MATCH('CalcEng 2'!$AT$6,'Subdecision matrices'!$K$27:$O$27,0)),0)</f>
        <v>0</v>
      </c>
      <c r="AU369" s="2">
        <f>_xlfn.IFERROR(INDEX('Subdecision matrices'!$K$34:$O$36,MATCH(Prioritization!P193,'Subdecision matrices'!$J$34:$J$36,0),MATCH('CalcEng 2'!$AU$6,'Subdecision matrices'!$K$33:$O$33,0)),0)</f>
        <v>0</v>
      </c>
      <c r="AV369" s="2">
        <f>_xlfn.IFERROR(INDEX('Subdecision matrices'!$K$34:$O$36,MATCH(Prioritization!P193,'Subdecision matrices'!$J$34:$J$36,0),MATCH('CalcEng 2'!$AV$6,'Subdecision matrices'!$K$33:$O$33,0)),0)</f>
        <v>0</v>
      </c>
      <c r="AW369" s="2">
        <f>_xlfn.IFERROR(INDEX('Subdecision matrices'!$K$34:$O$36,MATCH(Prioritization!P193,'Subdecision matrices'!$J$34:$J$36,0),MATCH('CalcEng 2'!$AW$6,'Subdecision matrices'!$K$33:$O$33,0)),0)</f>
        <v>0</v>
      </c>
      <c r="AX369" s="2">
        <f>_xlfn.IFERROR(INDEX('Subdecision matrices'!$K$34:$O$36,MATCH(Prioritization!P193,'Subdecision matrices'!$J$34:$J$36,0),MATCH('CalcEng 2'!$AX$6,'Subdecision matrices'!$K$33:$O$33,0)),0)</f>
        <v>0</v>
      </c>
      <c r="AY369" s="2">
        <f>_xlfn.IFERROR(INDEX('Subdecision matrices'!$K$34:$O$36,MATCH(Prioritization!P193,'Subdecision matrices'!$J$34:$J$36,0),MATCH('CalcEng 2'!$AY$6,'Subdecision matrices'!$K$33:$O$33,0)),0)</f>
        <v>0</v>
      </c>
      <c r="AZ369" s="2"/>
      <c r="BA369" s="2"/>
      <c r="BB369" s="110">
        <f>((B369*B370)+(G369*G370)+(L369*L370)+(Q369*Q370)+(V369*V370)+(AA369*AA370)+(AF370*AF369)+(AK369*AK370)+(AP369*AP370)+(AU369*AU370))*10</f>
        <v>0</v>
      </c>
      <c r="BC369" s="110">
        <f aca="true" t="shared" si="932" ref="BC369">((C369*C370)+(H369*H370)+(M369*M370)+(R369*R370)+(W369*W370)+(AB369*AB370)+(AG370*AG369)+(AL369*AL370)+(AQ369*AQ370)+(AV369*AV370))*10</f>
        <v>0</v>
      </c>
      <c r="BD369" s="110">
        <f aca="true" t="shared" si="933" ref="BD369">((D369*D370)+(I369*I370)+(N369*N370)+(S369*S370)+(X369*X370)+(AC369*AC370)+(AH370*AH369)+(AM369*AM370)+(AR369*AR370)+(AW369*AW370))*10</f>
        <v>0</v>
      </c>
      <c r="BE369" s="110">
        <f aca="true" t="shared" si="934" ref="BE369">((E369*E370)+(J369*J370)+(O369*O370)+(T369*T370)+(Y369*Y370)+(AD369*AD370)+(AI370*AI369)+(AN369*AN370)+(AS369*AS370)+(AX369*AX370))*10</f>
        <v>0</v>
      </c>
      <c r="BF369" s="110">
        <f aca="true" t="shared" si="935" ref="BF369">((F369*F370)+(K369*K370)+(P369*P370)+(U369*U370)+(Z369*Z370)+(AE369*AE370)+(AJ370*AJ369)+(AO369*AO370)+(AT369*AT370)+(AY369*AY370))*10</f>
        <v>0</v>
      </c>
    </row>
    <row r="370" spans="1:58" ht="15.75" thickBot="1">
      <c r="A370" s="94"/>
      <c r="B370" s="5">
        <f>'Subdecision matrices'!$S$12</f>
        <v>0.1</v>
      </c>
      <c r="C370" s="5">
        <f>'Subdecision matrices'!$S$13</f>
        <v>0.1</v>
      </c>
      <c r="D370" s="5">
        <f>'Subdecision matrices'!$S$14</f>
        <v>0.1</v>
      </c>
      <c r="E370" s="5">
        <f>'Subdecision matrices'!$S$15</f>
        <v>0.1</v>
      </c>
      <c r="F370" s="5">
        <f>'Subdecision matrices'!$S$16</f>
        <v>0.1</v>
      </c>
      <c r="G370" s="5">
        <f>'Subdecision matrices'!$T$12</f>
        <v>0.1</v>
      </c>
      <c r="H370" s="5">
        <f>'Subdecision matrices'!$T$13</f>
        <v>0.1</v>
      </c>
      <c r="I370" s="5">
        <f>'Subdecision matrices'!$T$14</f>
        <v>0.1</v>
      </c>
      <c r="J370" s="5">
        <f>'Subdecision matrices'!$T$15</f>
        <v>0.1</v>
      </c>
      <c r="K370" s="5">
        <f>'Subdecision matrices'!$T$16</f>
        <v>0.1</v>
      </c>
      <c r="L370" s="5">
        <f>'Subdecision matrices'!$U$12</f>
        <v>0.05</v>
      </c>
      <c r="M370" s="5">
        <f>'Subdecision matrices'!$U$13</f>
        <v>0.05</v>
      </c>
      <c r="N370" s="5">
        <f>'Subdecision matrices'!$U$14</f>
        <v>0.05</v>
      </c>
      <c r="O370" s="5">
        <f>'Subdecision matrices'!$U$15</f>
        <v>0.05</v>
      </c>
      <c r="P370" s="5">
        <f>'Subdecision matrices'!$U$16</f>
        <v>0.05</v>
      </c>
      <c r="Q370" s="5">
        <f>'Subdecision matrices'!$V$12</f>
        <v>0.1</v>
      </c>
      <c r="R370" s="5">
        <f>'Subdecision matrices'!$V$13</f>
        <v>0.1</v>
      </c>
      <c r="S370" s="5">
        <f>'Subdecision matrices'!$V$14</f>
        <v>0.1</v>
      </c>
      <c r="T370" s="5">
        <f>'Subdecision matrices'!$V$15</f>
        <v>0.1</v>
      </c>
      <c r="U370" s="5">
        <f>'Subdecision matrices'!$V$16</f>
        <v>0.1</v>
      </c>
      <c r="V370" s="5">
        <f>'Subdecision matrices'!$W$12</f>
        <v>0.1</v>
      </c>
      <c r="W370" s="5">
        <f>'Subdecision matrices'!$W$13</f>
        <v>0.1</v>
      </c>
      <c r="X370" s="5">
        <f>'Subdecision matrices'!$W$14</f>
        <v>0.1</v>
      </c>
      <c r="Y370" s="5">
        <f>'Subdecision matrices'!$W$15</f>
        <v>0.1</v>
      </c>
      <c r="Z370" s="5">
        <f>'Subdecision matrices'!$W$16</f>
        <v>0.1</v>
      </c>
      <c r="AA370" s="5">
        <f>'Subdecision matrices'!$X$12</f>
        <v>0.05</v>
      </c>
      <c r="AB370" s="5">
        <f>'Subdecision matrices'!$X$13</f>
        <v>0.1</v>
      </c>
      <c r="AC370" s="5">
        <f>'Subdecision matrices'!$X$14</f>
        <v>0.1</v>
      </c>
      <c r="AD370" s="5">
        <f>'Subdecision matrices'!$X$15</f>
        <v>0.1</v>
      </c>
      <c r="AE370" s="5">
        <f>'Subdecision matrices'!$X$16</f>
        <v>0.1</v>
      </c>
      <c r="AF370" s="5">
        <f>'Subdecision matrices'!$Y$12</f>
        <v>0.1</v>
      </c>
      <c r="AG370" s="5">
        <f>'Subdecision matrices'!$Y$13</f>
        <v>0.1</v>
      </c>
      <c r="AH370" s="5">
        <f>'Subdecision matrices'!$Y$14</f>
        <v>0.1</v>
      </c>
      <c r="AI370" s="5">
        <f>'Subdecision matrices'!$Y$15</f>
        <v>0.05</v>
      </c>
      <c r="AJ370" s="5">
        <f>'Subdecision matrices'!$Y$16</f>
        <v>0.05</v>
      </c>
      <c r="AK370" s="5">
        <f>'Subdecision matrices'!$Z$12</f>
        <v>0.15</v>
      </c>
      <c r="AL370" s="5">
        <f>'Subdecision matrices'!$Z$13</f>
        <v>0.15</v>
      </c>
      <c r="AM370" s="5">
        <f>'Subdecision matrices'!$Z$14</f>
        <v>0.15</v>
      </c>
      <c r="AN370" s="5">
        <f>'Subdecision matrices'!$Z$15</f>
        <v>0.15</v>
      </c>
      <c r="AO370" s="5">
        <f>'Subdecision matrices'!$Z$16</f>
        <v>0.15</v>
      </c>
      <c r="AP370" s="5">
        <f>'Subdecision matrices'!$AA$12</f>
        <v>0.1</v>
      </c>
      <c r="AQ370" s="5">
        <f>'Subdecision matrices'!$AA$13</f>
        <v>0.1</v>
      </c>
      <c r="AR370" s="5">
        <f>'Subdecision matrices'!$AA$14</f>
        <v>0.1</v>
      </c>
      <c r="AS370" s="5">
        <f>'Subdecision matrices'!$AA$15</f>
        <v>0.1</v>
      </c>
      <c r="AT370" s="5">
        <f>'Subdecision matrices'!$AA$16</f>
        <v>0.15</v>
      </c>
      <c r="AU370" s="5">
        <f>'Subdecision matrices'!$AB$12</f>
        <v>0.15</v>
      </c>
      <c r="AV370" s="5">
        <f>'Subdecision matrices'!$AB$13</f>
        <v>0.1</v>
      </c>
      <c r="AW370" s="5">
        <f>'Subdecision matrices'!$AB$14</f>
        <v>0.1</v>
      </c>
      <c r="AX370" s="5">
        <f>'Subdecision matrices'!$AB$15</f>
        <v>0.15</v>
      </c>
      <c r="AY370" s="5">
        <f>'Subdecision matrices'!$AB$16</f>
        <v>0.1</v>
      </c>
      <c r="AZ370" s="3">
        <f aca="true" t="shared" si="936" ref="AZ370">SUM(L370:AY370)</f>
        <v>4</v>
      </c>
      <c r="BA370" s="3"/>
      <c r="BB370" s="114"/>
      <c r="BC370" s="114"/>
      <c r="BD370" s="114"/>
      <c r="BE370" s="114"/>
      <c r="BF370" s="114"/>
    </row>
    <row r="371" spans="1:58" ht="15">
      <c r="A371" s="94">
        <v>183</v>
      </c>
      <c r="B371" s="30">
        <f>_xlfn.IFERROR(VLOOKUP(Prioritization!G194,'Subdecision matrices'!$B$7:$C$8,2,TRUE),0)</f>
        <v>0</v>
      </c>
      <c r="C371" s="30">
        <f>_xlfn.IFERROR(VLOOKUP(Prioritization!G194,'Subdecision matrices'!$B$7:$D$8,3,TRUE),0)</f>
        <v>0</v>
      </c>
      <c r="D371" s="30">
        <f>_xlfn.IFERROR(VLOOKUP(Prioritization!G194,'Subdecision matrices'!$B$7:$E$8,4,TRUE),0)</f>
        <v>0</v>
      </c>
      <c r="E371" s="30">
        <f>_xlfn.IFERROR(VLOOKUP(Prioritization!G194,'Subdecision matrices'!$B$7:$F$8,5,TRUE),0)</f>
        <v>0</v>
      </c>
      <c r="F371" s="30">
        <f>_xlfn.IFERROR(VLOOKUP(Prioritization!G194,'Subdecision matrices'!$B$7:$G$8,6,TRUE),0)</f>
        <v>0</v>
      </c>
      <c r="G371" s="30">
        <f>VLOOKUP(Prioritization!H194,'Subdecision matrices'!$B$12:$C$19,2,TRUE)</f>
        <v>0</v>
      </c>
      <c r="H371" s="30">
        <f>VLOOKUP(Prioritization!H194,'Subdecision matrices'!$B$12:$D$19,3,TRUE)</f>
        <v>0</v>
      </c>
      <c r="I371" s="30">
        <f>VLOOKUP(Prioritization!H194,'Subdecision matrices'!$B$12:$E$19,4,TRUE)</f>
        <v>0</v>
      </c>
      <c r="J371" s="30">
        <f>VLOOKUP(Prioritization!H194,'Subdecision matrices'!$B$12:$F$19,5,TRUE)</f>
        <v>0</v>
      </c>
      <c r="K371" s="30">
        <f>VLOOKUP(Prioritization!H194,'Subdecision matrices'!$B$12:$G$19,6,TRUE)</f>
        <v>0</v>
      </c>
      <c r="L371" s="2">
        <f>_xlfn.IFERROR(INDEX('Subdecision matrices'!$C$23:$G$27,MATCH(Prioritization!I194,'Subdecision matrices'!$B$23:$B$27,0),MATCH('CalcEng 2'!$L$6,'Subdecision matrices'!$C$22:$G$22,0)),0)</f>
        <v>0</v>
      </c>
      <c r="M371" s="2">
        <f>_xlfn.IFERROR(INDEX('Subdecision matrices'!$C$23:$G$27,MATCH(Prioritization!I194,'Subdecision matrices'!$B$23:$B$27,0),MATCH('CalcEng 2'!$M$6,'Subdecision matrices'!$C$30:$G$30,0)),0)</f>
        <v>0</v>
      </c>
      <c r="N371" s="2">
        <f>_xlfn.IFERROR(INDEX('Subdecision matrices'!$C$23:$G$27,MATCH(Prioritization!I194,'Subdecision matrices'!$B$23:$B$27,0),MATCH('CalcEng 2'!$N$6,'Subdecision matrices'!$C$22:$G$22,0)),0)</f>
        <v>0</v>
      </c>
      <c r="O371" s="2">
        <f>_xlfn.IFERROR(INDEX('Subdecision matrices'!$C$23:$G$27,MATCH(Prioritization!I194,'Subdecision matrices'!$B$23:$B$27,0),MATCH('CalcEng 2'!$O$6,'Subdecision matrices'!$C$22:$G$22,0)),0)</f>
        <v>0</v>
      </c>
      <c r="P371" s="2">
        <f>_xlfn.IFERROR(INDEX('Subdecision matrices'!$C$23:$G$27,MATCH(Prioritization!I194,'Subdecision matrices'!$B$23:$B$27,0),MATCH('CalcEng 2'!$P$6,'Subdecision matrices'!$C$22:$G$22,0)),0)</f>
        <v>0</v>
      </c>
      <c r="Q371" s="2">
        <f>_xlfn.IFERROR(INDEX('Subdecision matrices'!$C$31:$G$33,MATCH(Prioritization!J194,'Subdecision matrices'!$B$31:$B$33,0),MATCH('CalcEng 2'!$Q$6,'Subdecision matrices'!$C$30:$G$30,0)),0)</f>
        <v>0</v>
      </c>
      <c r="R371" s="2">
        <f>_xlfn.IFERROR(INDEX('Subdecision matrices'!$C$31:$G$33,MATCH(Prioritization!J194,'Subdecision matrices'!$B$31:$B$33,0),MATCH('CalcEng 2'!$R$6,'Subdecision matrices'!$C$30:$G$30,0)),0)</f>
        <v>0</v>
      </c>
      <c r="S371" s="2">
        <f>_xlfn.IFERROR(INDEX('Subdecision matrices'!$C$31:$G$33,MATCH(Prioritization!J194,'Subdecision matrices'!$B$31:$B$33,0),MATCH('CalcEng 2'!$S$6,'Subdecision matrices'!$C$30:$G$30,0)),0)</f>
        <v>0</v>
      </c>
      <c r="T371" s="2">
        <f>_xlfn.IFERROR(INDEX('Subdecision matrices'!$C$31:$G$33,MATCH(Prioritization!J194,'Subdecision matrices'!$B$31:$B$33,0),MATCH('CalcEng 2'!$T$6,'Subdecision matrices'!$C$30:$G$30,0)),0)</f>
        <v>0</v>
      </c>
      <c r="U371" s="2">
        <f>_xlfn.IFERROR(INDEX('Subdecision matrices'!$C$31:$G$33,MATCH(Prioritization!J194,'Subdecision matrices'!$B$31:$B$33,0),MATCH('CalcEng 2'!$U$6,'Subdecision matrices'!$C$30:$G$30,0)),0)</f>
        <v>0</v>
      </c>
      <c r="V371" s="2">
        <f>_xlfn.IFERROR(VLOOKUP(Prioritization!K194,'Subdecision matrices'!$A$37:$C$41,3,TRUE),0)</f>
        <v>0</v>
      </c>
      <c r="W371" s="2">
        <f>_xlfn.IFERROR(VLOOKUP(Prioritization!K194,'Subdecision matrices'!$A$37:$D$41,4),0)</f>
        <v>0</v>
      </c>
      <c r="X371" s="2">
        <f>_xlfn.IFERROR(VLOOKUP(Prioritization!K194,'Subdecision matrices'!$A$37:$E$41,5),0)</f>
        <v>0</v>
      </c>
      <c r="Y371" s="2">
        <f>_xlfn.IFERROR(VLOOKUP(Prioritization!K194,'Subdecision matrices'!$A$37:$F$41,6),0)</f>
        <v>0</v>
      </c>
      <c r="Z371" s="2">
        <f>_xlfn.IFERROR(VLOOKUP(Prioritization!K194,'Subdecision matrices'!$A$37:$G$41,7),0)</f>
        <v>0</v>
      </c>
      <c r="AA371" s="2">
        <f>_xlfn.IFERROR(INDEX('Subdecision matrices'!$K$8:$O$11,MATCH(Prioritization!L194,'Subdecision matrices'!$J$8:$J$11,0),MATCH('CalcEng 2'!$AA$6,'Subdecision matrices'!$K$7:$O$7,0)),0)</f>
        <v>0</v>
      </c>
      <c r="AB371" s="2">
        <f>_xlfn.IFERROR(INDEX('Subdecision matrices'!$K$8:$O$11,MATCH(Prioritization!L194,'Subdecision matrices'!$J$8:$J$11,0),MATCH('CalcEng 2'!$AB$6,'Subdecision matrices'!$K$7:$O$7,0)),0)</f>
        <v>0</v>
      </c>
      <c r="AC371" s="2">
        <f>_xlfn.IFERROR(INDEX('Subdecision matrices'!$K$8:$O$11,MATCH(Prioritization!L194,'Subdecision matrices'!$J$8:$J$11,0),MATCH('CalcEng 2'!$AC$6,'Subdecision matrices'!$K$7:$O$7,0)),0)</f>
        <v>0</v>
      </c>
      <c r="AD371" s="2">
        <f>_xlfn.IFERROR(INDEX('Subdecision matrices'!$K$8:$O$11,MATCH(Prioritization!L194,'Subdecision matrices'!$J$8:$J$11,0),MATCH('CalcEng 2'!$AD$6,'Subdecision matrices'!$K$7:$O$7,0)),0)</f>
        <v>0</v>
      </c>
      <c r="AE371" s="2">
        <f>_xlfn.IFERROR(INDEX('Subdecision matrices'!$K$8:$O$11,MATCH(Prioritization!L194,'Subdecision matrices'!$J$8:$J$11,0),MATCH('CalcEng 2'!$AE$6,'Subdecision matrices'!$K$7:$O$7,0)),0)</f>
        <v>0</v>
      </c>
      <c r="AF371" s="2">
        <f>_xlfn.IFERROR(VLOOKUP(Prioritization!M194,'Subdecision matrices'!$I$15:$K$17,3,TRUE),0)</f>
        <v>0</v>
      </c>
      <c r="AG371" s="2">
        <f>_xlfn.IFERROR(VLOOKUP(Prioritization!M194,'Subdecision matrices'!$I$15:$L$17,4,TRUE),0)</f>
        <v>0</v>
      </c>
      <c r="AH371" s="2">
        <f>_xlfn.IFERROR(VLOOKUP(Prioritization!M194,'Subdecision matrices'!$I$15:$M$17,5,TRUE),0)</f>
        <v>0</v>
      </c>
      <c r="AI371" s="2">
        <f>_xlfn.IFERROR(VLOOKUP(Prioritization!M194,'Subdecision matrices'!$I$15:$N$17,6,TRUE),0)</f>
        <v>0</v>
      </c>
      <c r="AJ371" s="2">
        <f>_xlfn.IFERROR(VLOOKUP(Prioritization!M194,'Subdecision matrices'!$I$15:$O$17,7,TRUE),0)</f>
        <v>0</v>
      </c>
      <c r="AK371" s="2">
        <f>_xlfn.IFERROR(INDEX('Subdecision matrices'!$K$22:$O$24,MATCH(Prioritization!N194,'Subdecision matrices'!$J$22:$J$24,0),MATCH($AK$6,'Subdecision matrices'!$K$21:$O$21,0)),0)</f>
        <v>0</v>
      </c>
      <c r="AL371" s="2">
        <f>_xlfn.IFERROR(INDEX('Subdecision matrices'!$K$22:$O$24,MATCH(Prioritization!N194,'Subdecision matrices'!$J$22:$J$24,0),MATCH($AL$6,'Subdecision matrices'!$K$21:$O$21,0)),0)</f>
        <v>0</v>
      </c>
      <c r="AM371" s="2">
        <f>_xlfn.IFERROR(INDEX('Subdecision matrices'!$K$22:$O$24,MATCH(Prioritization!N194,'Subdecision matrices'!$J$22:$J$24,0),MATCH($AM$6,'Subdecision matrices'!$K$21:$O$21,0)),0)</f>
        <v>0</v>
      </c>
      <c r="AN371" s="2">
        <f>_xlfn.IFERROR(INDEX('Subdecision matrices'!$K$22:$O$24,MATCH(Prioritization!N194,'Subdecision matrices'!$J$22:$J$24,0),MATCH($AN$6,'Subdecision matrices'!$K$21:$O$21,0)),0)</f>
        <v>0</v>
      </c>
      <c r="AO371" s="2">
        <f>_xlfn.IFERROR(INDEX('Subdecision matrices'!$K$22:$O$24,MATCH(Prioritization!N194,'Subdecision matrices'!$J$22:$J$24,0),MATCH($AO$6,'Subdecision matrices'!$K$21:$O$21,0)),0)</f>
        <v>0</v>
      </c>
      <c r="AP371" s="2">
        <f>_xlfn.IFERROR(INDEX('Subdecision matrices'!$K$27:$O$30,MATCH(Prioritization!O194,'Subdecision matrices'!$J$27:$J$30,0),MATCH('CalcEng 2'!$AP$6,'Subdecision matrices'!$K$27:$O$27,0)),0)</f>
        <v>0</v>
      </c>
      <c r="AQ371" s="2">
        <f>_xlfn.IFERROR(INDEX('Subdecision matrices'!$K$27:$O$30,MATCH(Prioritization!O194,'Subdecision matrices'!$J$27:$J$30,0),MATCH('CalcEng 2'!$AQ$6,'Subdecision matrices'!$K$27:$O$27,0)),0)</f>
        <v>0</v>
      </c>
      <c r="AR371" s="2">
        <f>_xlfn.IFERROR(INDEX('Subdecision matrices'!$K$27:$O$30,MATCH(Prioritization!O194,'Subdecision matrices'!$J$27:$J$30,0),MATCH('CalcEng 2'!$AR$6,'Subdecision matrices'!$K$27:$O$27,0)),0)</f>
        <v>0</v>
      </c>
      <c r="AS371" s="2">
        <f>_xlfn.IFERROR(INDEX('Subdecision matrices'!$K$27:$O$30,MATCH(Prioritization!O194,'Subdecision matrices'!$J$27:$J$30,0),MATCH('CalcEng 2'!$AS$6,'Subdecision matrices'!$K$27:$O$27,0)),0)</f>
        <v>0</v>
      </c>
      <c r="AT371" s="2">
        <f>_xlfn.IFERROR(INDEX('Subdecision matrices'!$K$27:$O$30,MATCH(Prioritization!O194,'Subdecision matrices'!$J$27:$J$30,0),MATCH('CalcEng 2'!$AT$6,'Subdecision matrices'!$K$27:$O$27,0)),0)</f>
        <v>0</v>
      </c>
      <c r="AU371" s="2">
        <f>_xlfn.IFERROR(INDEX('Subdecision matrices'!$K$34:$O$36,MATCH(Prioritization!P194,'Subdecision matrices'!$J$34:$J$36,0),MATCH('CalcEng 2'!$AU$6,'Subdecision matrices'!$K$33:$O$33,0)),0)</f>
        <v>0</v>
      </c>
      <c r="AV371" s="2">
        <f>_xlfn.IFERROR(INDEX('Subdecision matrices'!$K$34:$O$36,MATCH(Prioritization!P194,'Subdecision matrices'!$J$34:$J$36,0),MATCH('CalcEng 2'!$AV$6,'Subdecision matrices'!$K$33:$O$33,0)),0)</f>
        <v>0</v>
      </c>
      <c r="AW371" s="2">
        <f>_xlfn.IFERROR(INDEX('Subdecision matrices'!$K$34:$O$36,MATCH(Prioritization!P194,'Subdecision matrices'!$J$34:$J$36,0),MATCH('CalcEng 2'!$AW$6,'Subdecision matrices'!$K$33:$O$33,0)),0)</f>
        <v>0</v>
      </c>
      <c r="AX371" s="2">
        <f>_xlfn.IFERROR(INDEX('Subdecision matrices'!$K$34:$O$36,MATCH(Prioritization!P194,'Subdecision matrices'!$J$34:$J$36,0),MATCH('CalcEng 2'!$AX$6,'Subdecision matrices'!$K$33:$O$33,0)),0)</f>
        <v>0</v>
      </c>
      <c r="AY371" s="2">
        <f>_xlfn.IFERROR(INDEX('Subdecision matrices'!$K$34:$O$36,MATCH(Prioritization!P194,'Subdecision matrices'!$J$34:$J$36,0),MATCH('CalcEng 2'!$AY$6,'Subdecision matrices'!$K$33:$O$33,0)),0)</f>
        <v>0</v>
      </c>
      <c r="AZ371" s="2"/>
      <c r="BA371" s="2"/>
      <c r="BB371" s="110">
        <f>((B371*B372)+(G371*G372)+(L371*L372)+(Q371*Q372)+(V371*V372)+(AA371*AA372)+(AF372*AF371)+(AK371*AK372)+(AP371*AP372)+(AU371*AU372))*10</f>
        <v>0</v>
      </c>
      <c r="BC371" s="110">
        <f aca="true" t="shared" si="937" ref="BC371">((C371*C372)+(H371*H372)+(M371*M372)+(R371*R372)+(W371*W372)+(AB371*AB372)+(AG372*AG371)+(AL371*AL372)+(AQ371*AQ372)+(AV371*AV372))*10</f>
        <v>0</v>
      </c>
      <c r="BD371" s="110">
        <f aca="true" t="shared" si="938" ref="BD371">((D371*D372)+(I371*I372)+(N371*N372)+(S371*S372)+(X371*X372)+(AC371*AC372)+(AH372*AH371)+(AM371*AM372)+(AR371*AR372)+(AW371*AW372))*10</f>
        <v>0</v>
      </c>
      <c r="BE371" s="110">
        <f aca="true" t="shared" si="939" ref="BE371">((E371*E372)+(J371*J372)+(O371*O372)+(T371*T372)+(Y371*Y372)+(AD371*AD372)+(AI372*AI371)+(AN371*AN372)+(AS371*AS372)+(AX371*AX372))*10</f>
        <v>0</v>
      </c>
      <c r="BF371" s="110">
        <f aca="true" t="shared" si="940" ref="BF371">((F371*F372)+(K371*K372)+(P371*P372)+(U371*U372)+(Z371*Z372)+(AE371*AE372)+(AJ372*AJ371)+(AO371*AO372)+(AT371*AT372)+(AY371*AY372))*10</f>
        <v>0</v>
      </c>
    </row>
    <row r="372" spans="1:58" ht="15.75" thickBot="1">
      <c r="A372" s="94"/>
      <c r="B372" s="5">
        <f>'Subdecision matrices'!$S$12</f>
        <v>0.1</v>
      </c>
      <c r="C372" s="5">
        <f>'Subdecision matrices'!$S$13</f>
        <v>0.1</v>
      </c>
      <c r="D372" s="5">
        <f>'Subdecision matrices'!$S$14</f>
        <v>0.1</v>
      </c>
      <c r="E372" s="5">
        <f>'Subdecision matrices'!$S$15</f>
        <v>0.1</v>
      </c>
      <c r="F372" s="5">
        <f>'Subdecision matrices'!$S$16</f>
        <v>0.1</v>
      </c>
      <c r="G372" s="5">
        <f>'Subdecision matrices'!$T$12</f>
        <v>0.1</v>
      </c>
      <c r="H372" s="5">
        <f>'Subdecision matrices'!$T$13</f>
        <v>0.1</v>
      </c>
      <c r="I372" s="5">
        <f>'Subdecision matrices'!$T$14</f>
        <v>0.1</v>
      </c>
      <c r="J372" s="5">
        <f>'Subdecision matrices'!$T$15</f>
        <v>0.1</v>
      </c>
      <c r="K372" s="5">
        <f>'Subdecision matrices'!$T$16</f>
        <v>0.1</v>
      </c>
      <c r="L372" s="5">
        <f>'Subdecision matrices'!$U$12</f>
        <v>0.05</v>
      </c>
      <c r="M372" s="5">
        <f>'Subdecision matrices'!$U$13</f>
        <v>0.05</v>
      </c>
      <c r="N372" s="5">
        <f>'Subdecision matrices'!$U$14</f>
        <v>0.05</v>
      </c>
      <c r="O372" s="5">
        <f>'Subdecision matrices'!$U$15</f>
        <v>0.05</v>
      </c>
      <c r="P372" s="5">
        <f>'Subdecision matrices'!$U$16</f>
        <v>0.05</v>
      </c>
      <c r="Q372" s="5">
        <f>'Subdecision matrices'!$V$12</f>
        <v>0.1</v>
      </c>
      <c r="R372" s="5">
        <f>'Subdecision matrices'!$V$13</f>
        <v>0.1</v>
      </c>
      <c r="S372" s="5">
        <f>'Subdecision matrices'!$V$14</f>
        <v>0.1</v>
      </c>
      <c r="T372" s="5">
        <f>'Subdecision matrices'!$V$15</f>
        <v>0.1</v>
      </c>
      <c r="U372" s="5">
        <f>'Subdecision matrices'!$V$16</f>
        <v>0.1</v>
      </c>
      <c r="V372" s="5">
        <f>'Subdecision matrices'!$W$12</f>
        <v>0.1</v>
      </c>
      <c r="W372" s="5">
        <f>'Subdecision matrices'!$W$13</f>
        <v>0.1</v>
      </c>
      <c r="X372" s="5">
        <f>'Subdecision matrices'!$W$14</f>
        <v>0.1</v>
      </c>
      <c r="Y372" s="5">
        <f>'Subdecision matrices'!$W$15</f>
        <v>0.1</v>
      </c>
      <c r="Z372" s="5">
        <f>'Subdecision matrices'!$W$16</f>
        <v>0.1</v>
      </c>
      <c r="AA372" s="5">
        <f>'Subdecision matrices'!$X$12</f>
        <v>0.05</v>
      </c>
      <c r="AB372" s="5">
        <f>'Subdecision matrices'!$X$13</f>
        <v>0.1</v>
      </c>
      <c r="AC372" s="5">
        <f>'Subdecision matrices'!$X$14</f>
        <v>0.1</v>
      </c>
      <c r="AD372" s="5">
        <f>'Subdecision matrices'!$X$15</f>
        <v>0.1</v>
      </c>
      <c r="AE372" s="5">
        <f>'Subdecision matrices'!$X$16</f>
        <v>0.1</v>
      </c>
      <c r="AF372" s="5">
        <f>'Subdecision matrices'!$Y$12</f>
        <v>0.1</v>
      </c>
      <c r="AG372" s="5">
        <f>'Subdecision matrices'!$Y$13</f>
        <v>0.1</v>
      </c>
      <c r="AH372" s="5">
        <f>'Subdecision matrices'!$Y$14</f>
        <v>0.1</v>
      </c>
      <c r="AI372" s="5">
        <f>'Subdecision matrices'!$Y$15</f>
        <v>0.05</v>
      </c>
      <c r="AJ372" s="5">
        <f>'Subdecision matrices'!$Y$16</f>
        <v>0.05</v>
      </c>
      <c r="AK372" s="5">
        <f>'Subdecision matrices'!$Z$12</f>
        <v>0.15</v>
      </c>
      <c r="AL372" s="5">
        <f>'Subdecision matrices'!$Z$13</f>
        <v>0.15</v>
      </c>
      <c r="AM372" s="5">
        <f>'Subdecision matrices'!$Z$14</f>
        <v>0.15</v>
      </c>
      <c r="AN372" s="5">
        <f>'Subdecision matrices'!$Z$15</f>
        <v>0.15</v>
      </c>
      <c r="AO372" s="5">
        <f>'Subdecision matrices'!$Z$16</f>
        <v>0.15</v>
      </c>
      <c r="AP372" s="5">
        <f>'Subdecision matrices'!$AA$12</f>
        <v>0.1</v>
      </c>
      <c r="AQ372" s="5">
        <f>'Subdecision matrices'!$AA$13</f>
        <v>0.1</v>
      </c>
      <c r="AR372" s="5">
        <f>'Subdecision matrices'!$AA$14</f>
        <v>0.1</v>
      </c>
      <c r="AS372" s="5">
        <f>'Subdecision matrices'!$AA$15</f>
        <v>0.1</v>
      </c>
      <c r="AT372" s="5">
        <f>'Subdecision matrices'!$AA$16</f>
        <v>0.15</v>
      </c>
      <c r="AU372" s="5">
        <f>'Subdecision matrices'!$AB$12</f>
        <v>0.15</v>
      </c>
      <c r="AV372" s="5">
        <f>'Subdecision matrices'!$AB$13</f>
        <v>0.1</v>
      </c>
      <c r="AW372" s="5">
        <f>'Subdecision matrices'!$AB$14</f>
        <v>0.1</v>
      </c>
      <c r="AX372" s="5">
        <f>'Subdecision matrices'!$AB$15</f>
        <v>0.15</v>
      </c>
      <c r="AY372" s="5">
        <f>'Subdecision matrices'!$AB$16</f>
        <v>0.1</v>
      </c>
      <c r="AZ372" s="3">
        <f aca="true" t="shared" si="941" ref="AZ372">SUM(L372:AY372)</f>
        <v>4</v>
      </c>
      <c r="BA372" s="3"/>
      <c r="BB372" s="114"/>
      <c r="BC372" s="114"/>
      <c r="BD372" s="114"/>
      <c r="BE372" s="114"/>
      <c r="BF372" s="114"/>
    </row>
    <row r="373" spans="1:58" ht="15">
      <c r="A373" s="94">
        <v>184</v>
      </c>
      <c r="B373" s="30">
        <f>_xlfn.IFERROR(VLOOKUP(Prioritization!G195,'Subdecision matrices'!$B$7:$C$8,2,TRUE),0)</f>
        <v>0</v>
      </c>
      <c r="C373" s="30">
        <f>_xlfn.IFERROR(VLOOKUP(Prioritization!G195,'Subdecision matrices'!$B$7:$D$8,3,TRUE),0)</f>
        <v>0</v>
      </c>
      <c r="D373" s="30">
        <f>_xlfn.IFERROR(VLOOKUP(Prioritization!G195,'Subdecision matrices'!$B$7:$E$8,4,TRUE),0)</f>
        <v>0</v>
      </c>
      <c r="E373" s="30">
        <f>_xlfn.IFERROR(VLOOKUP(Prioritization!G195,'Subdecision matrices'!$B$7:$F$8,5,TRUE),0)</f>
        <v>0</v>
      </c>
      <c r="F373" s="30">
        <f>_xlfn.IFERROR(VLOOKUP(Prioritization!G195,'Subdecision matrices'!$B$7:$G$8,6,TRUE),0)</f>
        <v>0</v>
      </c>
      <c r="G373" s="30">
        <f>VLOOKUP(Prioritization!H195,'Subdecision matrices'!$B$12:$C$19,2,TRUE)</f>
        <v>0</v>
      </c>
      <c r="H373" s="30">
        <f>VLOOKUP(Prioritization!H195,'Subdecision matrices'!$B$12:$D$19,3,TRUE)</f>
        <v>0</v>
      </c>
      <c r="I373" s="30">
        <f>VLOOKUP(Prioritization!H195,'Subdecision matrices'!$B$12:$E$19,4,TRUE)</f>
        <v>0</v>
      </c>
      <c r="J373" s="30">
        <f>VLOOKUP(Prioritization!H195,'Subdecision matrices'!$B$12:$F$19,5,TRUE)</f>
        <v>0</v>
      </c>
      <c r="K373" s="30">
        <f>VLOOKUP(Prioritization!H195,'Subdecision matrices'!$B$12:$G$19,6,TRUE)</f>
        <v>0</v>
      </c>
      <c r="L373" s="2">
        <f>_xlfn.IFERROR(INDEX('Subdecision matrices'!$C$23:$G$27,MATCH(Prioritization!I195,'Subdecision matrices'!$B$23:$B$27,0),MATCH('CalcEng 2'!$L$6,'Subdecision matrices'!$C$22:$G$22,0)),0)</f>
        <v>0</v>
      </c>
      <c r="M373" s="2">
        <f>_xlfn.IFERROR(INDEX('Subdecision matrices'!$C$23:$G$27,MATCH(Prioritization!I195,'Subdecision matrices'!$B$23:$B$27,0),MATCH('CalcEng 2'!$M$6,'Subdecision matrices'!$C$30:$G$30,0)),0)</f>
        <v>0</v>
      </c>
      <c r="N373" s="2">
        <f>_xlfn.IFERROR(INDEX('Subdecision matrices'!$C$23:$G$27,MATCH(Prioritization!I195,'Subdecision matrices'!$B$23:$B$27,0),MATCH('CalcEng 2'!$N$6,'Subdecision matrices'!$C$22:$G$22,0)),0)</f>
        <v>0</v>
      </c>
      <c r="O373" s="2">
        <f>_xlfn.IFERROR(INDEX('Subdecision matrices'!$C$23:$G$27,MATCH(Prioritization!I195,'Subdecision matrices'!$B$23:$B$27,0),MATCH('CalcEng 2'!$O$6,'Subdecision matrices'!$C$22:$G$22,0)),0)</f>
        <v>0</v>
      </c>
      <c r="P373" s="2">
        <f>_xlfn.IFERROR(INDEX('Subdecision matrices'!$C$23:$G$27,MATCH(Prioritization!I195,'Subdecision matrices'!$B$23:$B$27,0),MATCH('CalcEng 2'!$P$6,'Subdecision matrices'!$C$22:$G$22,0)),0)</f>
        <v>0</v>
      </c>
      <c r="Q373" s="2">
        <f>_xlfn.IFERROR(INDEX('Subdecision matrices'!$C$31:$G$33,MATCH(Prioritization!J195,'Subdecision matrices'!$B$31:$B$33,0),MATCH('CalcEng 2'!$Q$6,'Subdecision matrices'!$C$30:$G$30,0)),0)</f>
        <v>0</v>
      </c>
      <c r="R373" s="2">
        <f>_xlfn.IFERROR(INDEX('Subdecision matrices'!$C$31:$G$33,MATCH(Prioritization!J195,'Subdecision matrices'!$B$31:$B$33,0),MATCH('CalcEng 2'!$R$6,'Subdecision matrices'!$C$30:$G$30,0)),0)</f>
        <v>0</v>
      </c>
      <c r="S373" s="2">
        <f>_xlfn.IFERROR(INDEX('Subdecision matrices'!$C$31:$G$33,MATCH(Prioritization!J195,'Subdecision matrices'!$B$31:$B$33,0),MATCH('CalcEng 2'!$S$6,'Subdecision matrices'!$C$30:$G$30,0)),0)</f>
        <v>0</v>
      </c>
      <c r="T373" s="2">
        <f>_xlfn.IFERROR(INDEX('Subdecision matrices'!$C$31:$G$33,MATCH(Prioritization!J195,'Subdecision matrices'!$B$31:$B$33,0),MATCH('CalcEng 2'!$T$6,'Subdecision matrices'!$C$30:$G$30,0)),0)</f>
        <v>0</v>
      </c>
      <c r="U373" s="2">
        <f>_xlfn.IFERROR(INDEX('Subdecision matrices'!$C$31:$G$33,MATCH(Prioritization!J195,'Subdecision matrices'!$B$31:$B$33,0),MATCH('CalcEng 2'!$U$6,'Subdecision matrices'!$C$30:$G$30,0)),0)</f>
        <v>0</v>
      </c>
      <c r="V373" s="2">
        <f>_xlfn.IFERROR(VLOOKUP(Prioritization!K195,'Subdecision matrices'!$A$37:$C$41,3,TRUE),0)</f>
        <v>0</v>
      </c>
      <c r="W373" s="2">
        <f>_xlfn.IFERROR(VLOOKUP(Prioritization!K195,'Subdecision matrices'!$A$37:$D$41,4),0)</f>
        <v>0</v>
      </c>
      <c r="X373" s="2">
        <f>_xlfn.IFERROR(VLOOKUP(Prioritization!K195,'Subdecision matrices'!$A$37:$E$41,5),0)</f>
        <v>0</v>
      </c>
      <c r="Y373" s="2">
        <f>_xlfn.IFERROR(VLOOKUP(Prioritization!K195,'Subdecision matrices'!$A$37:$F$41,6),0)</f>
        <v>0</v>
      </c>
      <c r="Z373" s="2">
        <f>_xlfn.IFERROR(VLOOKUP(Prioritization!K195,'Subdecision matrices'!$A$37:$G$41,7),0)</f>
        <v>0</v>
      </c>
      <c r="AA373" s="2">
        <f>_xlfn.IFERROR(INDEX('Subdecision matrices'!$K$8:$O$11,MATCH(Prioritization!L195,'Subdecision matrices'!$J$8:$J$11,0),MATCH('CalcEng 2'!$AA$6,'Subdecision matrices'!$K$7:$O$7,0)),0)</f>
        <v>0</v>
      </c>
      <c r="AB373" s="2">
        <f>_xlfn.IFERROR(INDEX('Subdecision matrices'!$K$8:$O$11,MATCH(Prioritization!L195,'Subdecision matrices'!$J$8:$J$11,0),MATCH('CalcEng 2'!$AB$6,'Subdecision matrices'!$K$7:$O$7,0)),0)</f>
        <v>0</v>
      </c>
      <c r="AC373" s="2">
        <f>_xlfn.IFERROR(INDEX('Subdecision matrices'!$K$8:$O$11,MATCH(Prioritization!L195,'Subdecision matrices'!$J$8:$J$11,0),MATCH('CalcEng 2'!$AC$6,'Subdecision matrices'!$K$7:$O$7,0)),0)</f>
        <v>0</v>
      </c>
      <c r="AD373" s="2">
        <f>_xlfn.IFERROR(INDEX('Subdecision matrices'!$K$8:$O$11,MATCH(Prioritization!L195,'Subdecision matrices'!$J$8:$J$11,0),MATCH('CalcEng 2'!$AD$6,'Subdecision matrices'!$K$7:$O$7,0)),0)</f>
        <v>0</v>
      </c>
      <c r="AE373" s="2">
        <f>_xlfn.IFERROR(INDEX('Subdecision matrices'!$K$8:$O$11,MATCH(Prioritization!L195,'Subdecision matrices'!$J$8:$J$11,0),MATCH('CalcEng 2'!$AE$6,'Subdecision matrices'!$K$7:$O$7,0)),0)</f>
        <v>0</v>
      </c>
      <c r="AF373" s="2">
        <f>_xlfn.IFERROR(VLOOKUP(Prioritization!M195,'Subdecision matrices'!$I$15:$K$17,3,TRUE),0)</f>
        <v>0</v>
      </c>
      <c r="AG373" s="2">
        <f>_xlfn.IFERROR(VLOOKUP(Prioritization!M195,'Subdecision matrices'!$I$15:$L$17,4,TRUE),0)</f>
        <v>0</v>
      </c>
      <c r="AH373" s="2">
        <f>_xlfn.IFERROR(VLOOKUP(Prioritization!M195,'Subdecision matrices'!$I$15:$M$17,5,TRUE),0)</f>
        <v>0</v>
      </c>
      <c r="AI373" s="2">
        <f>_xlfn.IFERROR(VLOOKUP(Prioritization!M195,'Subdecision matrices'!$I$15:$N$17,6,TRUE),0)</f>
        <v>0</v>
      </c>
      <c r="AJ373" s="2">
        <f>_xlfn.IFERROR(VLOOKUP(Prioritization!M195,'Subdecision matrices'!$I$15:$O$17,7,TRUE),0)</f>
        <v>0</v>
      </c>
      <c r="AK373" s="2">
        <f>_xlfn.IFERROR(INDEX('Subdecision matrices'!$K$22:$O$24,MATCH(Prioritization!N195,'Subdecision matrices'!$J$22:$J$24,0),MATCH($AK$6,'Subdecision matrices'!$K$21:$O$21,0)),0)</f>
        <v>0</v>
      </c>
      <c r="AL373" s="2">
        <f>_xlfn.IFERROR(INDEX('Subdecision matrices'!$K$22:$O$24,MATCH(Prioritization!N195,'Subdecision matrices'!$J$22:$J$24,0),MATCH($AL$6,'Subdecision matrices'!$K$21:$O$21,0)),0)</f>
        <v>0</v>
      </c>
      <c r="AM373" s="2">
        <f>_xlfn.IFERROR(INDEX('Subdecision matrices'!$K$22:$O$24,MATCH(Prioritization!N195,'Subdecision matrices'!$J$22:$J$24,0),MATCH($AM$6,'Subdecision matrices'!$K$21:$O$21,0)),0)</f>
        <v>0</v>
      </c>
      <c r="AN373" s="2">
        <f>_xlfn.IFERROR(INDEX('Subdecision matrices'!$K$22:$O$24,MATCH(Prioritization!N195,'Subdecision matrices'!$J$22:$J$24,0),MATCH($AN$6,'Subdecision matrices'!$K$21:$O$21,0)),0)</f>
        <v>0</v>
      </c>
      <c r="AO373" s="2">
        <f>_xlfn.IFERROR(INDEX('Subdecision matrices'!$K$22:$O$24,MATCH(Prioritization!N195,'Subdecision matrices'!$J$22:$J$24,0),MATCH($AO$6,'Subdecision matrices'!$K$21:$O$21,0)),0)</f>
        <v>0</v>
      </c>
      <c r="AP373" s="2">
        <f>_xlfn.IFERROR(INDEX('Subdecision matrices'!$K$27:$O$30,MATCH(Prioritization!O195,'Subdecision matrices'!$J$27:$J$30,0),MATCH('CalcEng 2'!$AP$6,'Subdecision matrices'!$K$27:$O$27,0)),0)</f>
        <v>0</v>
      </c>
      <c r="AQ373" s="2">
        <f>_xlfn.IFERROR(INDEX('Subdecision matrices'!$K$27:$O$30,MATCH(Prioritization!O195,'Subdecision matrices'!$J$27:$J$30,0),MATCH('CalcEng 2'!$AQ$6,'Subdecision matrices'!$K$27:$O$27,0)),0)</f>
        <v>0</v>
      </c>
      <c r="AR373" s="2">
        <f>_xlfn.IFERROR(INDEX('Subdecision matrices'!$K$27:$O$30,MATCH(Prioritization!O195,'Subdecision matrices'!$J$27:$J$30,0),MATCH('CalcEng 2'!$AR$6,'Subdecision matrices'!$K$27:$O$27,0)),0)</f>
        <v>0</v>
      </c>
      <c r="AS373" s="2">
        <f>_xlfn.IFERROR(INDEX('Subdecision matrices'!$K$27:$O$30,MATCH(Prioritization!O195,'Subdecision matrices'!$J$27:$J$30,0),MATCH('CalcEng 2'!$AS$6,'Subdecision matrices'!$K$27:$O$27,0)),0)</f>
        <v>0</v>
      </c>
      <c r="AT373" s="2">
        <f>_xlfn.IFERROR(INDEX('Subdecision matrices'!$K$27:$O$30,MATCH(Prioritization!O195,'Subdecision matrices'!$J$27:$J$30,0),MATCH('CalcEng 2'!$AT$6,'Subdecision matrices'!$K$27:$O$27,0)),0)</f>
        <v>0</v>
      </c>
      <c r="AU373" s="2">
        <f>_xlfn.IFERROR(INDEX('Subdecision matrices'!$K$34:$O$36,MATCH(Prioritization!P195,'Subdecision matrices'!$J$34:$J$36,0),MATCH('CalcEng 2'!$AU$6,'Subdecision matrices'!$K$33:$O$33,0)),0)</f>
        <v>0</v>
      </c>
      <c r="AV373" s="2">
        <f>_xlfn.IFERROR(INDEX('Subdecision matrices'!$K$34:$O$36,MATCH(Prioritization!P195,'Subdecision matrices'!$J$34:$J$36,0),MATCH('CalcEng 2'!$AV$6,'Subdecision matrices'!$K$33:$O$33,0)),0)</f>
        <v>0</v>
      </c>
      <c r="AW373" s="2">
        <f>_xlfn.IFERROR(INDEX('Subdecision matrices'!$K$34:$O$36,MATCH(Prioritization!P195,'Subdecision matrices'!$J$34:$J$36,0),MATCH('CalcEng 2'!$AW$6,'Subdecision matrices'!$K$33:$O$33,0)),0)</f>
        <v>0</v>
      </c>
      <c r="AX373" s="2">
        <f>_xlfn.IFERROR(INDEX('Subdecision matrices'!$K$34:$O$36,MATCH(Prioritization!P195,'Subdecision matrices'!$J$34:$J$36,0),MATCH('CalcEng 2'!$AX$6,'Subdecision matrices'!$K$33:$O$33,0)),0)</f>
        <v>0</v>
      </c>
      <c r="AY373" s="2">
        <f>_xlfn.IFERROR(INDEX('Subdecision matrices'!$K$34:$O$36,MATCH(Prioritization!P195,'Subdecision matrices'!$J$34:$J$36,0),MATCH('CalcEng 2'!$AY$6,'Subdecision matrices'!$K$33:$O$33,0)),0)</f>
        <v>0</v>
      </c>
      <c r="AZ373" s="2"/>
      <c r="BA373" s="2"/>
      <c r="BB373" s="110">
        <f>((B373*B374)+(G373*G374)+(L373*L374)+(Q373*Q374)+(V373*V374)+(AA373*AA374)+(AF374*AF373)+(AK373*AK374)+(AP373*AP374)+(AU373*AU374))*10</f>
        <v>0</v>
      </c>
      <c r="BC373" s="110">
        <f aca="true" t="shared" si="942" ref="BC373">((C373*C374)+(H373*H374)+(M373*M374)+(R373*R374)+(W373*W374)+(AB373*AB374)+(AG374*AG373)+(AL373*AL374)+(AQ373*AQ374)+(AV373*AV374))*10</f>
        <v>0</v>
      </c>
      <c r="BD373" s="110">
        <f aca="true" t="shared" si="943" ref="BD373">((D373*D374)+(I373*I374)+(N373*N374)+(S373*S374)+(X373*X374)+(AC373*AC374)+(AH374*AH373)+(AM373*AM374)+(AR373*AR374)+(AW373*AW374))*10</f>
        <v>0</v>
      </c>
      <c r="BE373" s="110">
        <f aca="true" t="shared" si="944" ref="BE373">((E373*E374)+(J373*J374)+(O373*O374)+(T373*T374)+(Y373*Y374)+(AD373*AD374)+(AI374*AI373)+(AN373*AN374)+(AS373*AS374)+(AX373*AX374))*10</f>
        <v>0</v>
      </c>
      <c r="BF373" s="110">
        <f aca="true" t="shared" si="945" ref="BF373">((F373*F374)+(K373*K374)+(P373*P374)+(U373*U374)+(Z373*Z374)+(AE373*AE374)+(AJ374*AJ373)+(AO373*AO374)+(AT373*AT374)+(AY373*AY374))*10</f>
        <v>0</v>
      </c>
    </row>
    <row r="374" spans="1:58" ht="15.75" thickBot="1">
      <c r="A374" s="94"/>
      <c r="B374" s="5">
        <f>'Subdecision matrices'!$S$12</f>
        <v>0.1</v>
      </c>
      <c r="C374" s="5">
        <f>'Subdecision matrices'!$S$13</f>
        <v>0.1</v>
      </c>
      <c r="D374" s="5">
        <f>'Subdecision matrices'!$S$14</f>
        <v>0.1</v>
      </c>
      <c r="E374" s="5">
        <f>'Subdecision matrices'!$S$15</f>
        <v>0.1</v>
      </c>
      <c r="F374" s="5">
        <f>'Subdecision matrices'!$S$16</f>
        <v>0.1</v>
      </c>
      <c r="G374" s="5">
        <f>'Subdecision matrices'!$T$12</f>
        <v>0.1</v>
      </c>
      <c r="H374" s="5">
        <f>'Subdecision matrices'!$T$13</f>
        <v>0.1</v>
      </c>
      <c r="I374" s="5">
        <f>'Subdecision matrices'!$T$14</f>
        <v>0.1</v>
      </c>
      <c r="J374" s="5">
        <f>'Subdecision matrices'!$T$15</f>
        <v>0.1</v>
      </c>
      <c r="K374" s="5">
        <f>'Subdecision matrices'!$T$16</f>
        <v>0.1</v>
      </c>
      <c r="L374" s="5">
        <f>'Subdecision matrices'!$U$12</f>
        <v>0.05</v>
      </c>
      <c r="M374" s="5">
        <f>'Subdecision matrices'!$U$13</f>
        <v>0.05</v>
      </c>
      <c r="N374" s="5">
        <f>'Subdecision matrices'!$U$14</f>
        <v>0.05</v>
      </c>
      <c r="O374" s="5">
        <f>'Subdecision matrices'!$U$15</f>
        <v>0.05</v>
      </c>
      <c r="P374" s="5">
        <f>'Subdecision matrices'!$U$16</f>
        <v>0.05</v>
      </c>
      <c r="Q374" s="5">
        <f>'Subdecision matrices'!$V$12</f>
        <v>0.1</v>
      </c>
      <c r="R374" s="5">
        <f>'Subdecision matrices'!$V$13</f>
        <v>0.1</v>
      </c>
      <c r="S374" s="5">
        <f>'Subdecision matrices'!$V$14</f>
        <v>0.1</v>
      </c>
      <c r="T374" s="5">
        <f>'Subdecision matrices'!$V$15</f>
        <v>0.1</v>
      </c>
      <c r="U374" s="5">
        <f>'Subdecision matrices'!$V$16</f>
        <v>0.1</v>
      </c>
      <c r="V374" s="5">
        <f>'Subdecision matrices'!$W$12</f>
        <v>0.1</v>
      </c>
      <c r="W374" s="5">
        <f>'Subdecision matrices'!$W$13</f>
        <v>0.1</v>
      </c>
      <c r="X374" s="5">
        <f>'Subdecision matrices'!$W$14</f>
        <v>0.1</v>
      </c>
      <c r="Y374" s="5">
        <f>'Subdecision matrices'!$W$15</f>
        <v>0.1</v>
      </c>
      <c r="Z374" s="5">
        <f>'Subdecision matrices'!$W$16</f>
        <v>0.1</v>
      </c>
      <c r="AA374" s="5">
        <f>'Subdecision matrices'!$X$12</f>
        <v>0.05</v>
      </c>
      <c r="AB374" s="5">
        <f>'Subdecision matrices'!$X$13</f>
        <v>0.1</v>
      </c>
      <c r="AC374" s="5">
        <f>'Subdecision matrices'!$X$14</f>
        <v>0.1</v>
      </c>
      <c r="AD374" s="5">
        <f>'Subdecision matrices'!$X$15</f>
        <v>0.1</v>
      </c>
      <c r="AE374" s="5">
        <f>'Subdecision matrices'!$X$16</f>
        <v>0.1</v>
      </c>
      <c r="AF374" s="5">
        <f>'Subdecision matrices'!$Y$12</f>
        <v>0.1</v>
      </c>
      <c r="AG374" s="5">
        <f>'Subdecision matrices'!$Y$13</f>
        <v>0.1</v>
      </c>
      <c r="AH374" s="5">
        <f>'Subdecision matrices'!$Y$14</f>
        <v>0.1</v>
      </c>
      <c r="AI374" s="5">
        <f>'Subdecision matrices'!$Y$15</f>
        <v>0.05</v>
      </c>
      <c r="AJ374" s="5">
        <f>'Subdecision matrices'!$Y$16</f>
        <v>0.05</v>
      </c>
      <c r="AK374" s="5">
        <f>'Subdecision matrices'!$Z$12</f>
        <v>0.15</v>
      </c>
      <c r="AL374" s="5">
        <f>'Subdecision matrices'!$Z$13</f>
        <v>0.15</v>
      </c>
      <c r="AM374" s="5">
        <f>'Subdecision matrices'!$Z$14</f>
        <v>0.15</v>
      </c>
      <c r="AN374" s="5">
        <f>'Subdecision matrices'!$Z$15</f>
        <v>0.15</v>
      </c>
      <c r="AO374" s="5">
        <f>'Subdecision matrices'!$Z$16</f>
        <v>0.15</v>
      </c>
      <c r="AP374" s="5">
        <f>'Subdecision matrices'!$AA$12</f>
        <v>0.1</v>
      </c>
      <c r="AQ374" s="5">
        <f>'Subdecision matrices'!$AA$13</f>
        <v>0.1</v>
      </c>
      <c r="AR374" s="5">
        <f>'Subdecision matrices'!$AA$14</f>
        <v>0.1</v>
      </c>
      <c r="AS374" s="5">
        <f>'Subdecision matrices'!$AA$15</f>
        <v>0.1</v>
      </c>
      <c r="AT374" s="5">
        <f>'Subdecision matrices'!$AA$16</f>
        <v>0.15</v>
      </c>
      <c r="AU374" s="5">
        <f>'Subdecision matrices'!$AB$12</f>
        <v>0.15</v>
      </c>
      <c r="AV374" s="5">
        <f>'Subdecision matrices'!$AB$13</f>
        <v>0.1</v>
      </c>
      <c r="AW374" s="5">
        <f>'Subdecision matrices'!$AB$14</f>
        <v>0.1</v>
      </c>
      <c r="AX374" s="5">
        <f>'Subdecision matrices'!$AB$15</f>
        <v>0.15</v>
      </c>
      <c r="AY374" s="5">
        <f>'Subdecision matrices'!$AB$16</f>
        <v>0.1</v>
      </c>
      <c r="AZ374" s="3">
        <f aca="true" t="shared" si="946" ref="AZ374">SUM(L374:AY374)</f>
        <v>4</v>
      </c>
      <c r="BA374" s="3"/>
      <c r="BB374" s="114"/>
      <c r="BC374" s="114"/>
      <c r="BD374" s="114"/>
      <c r="BE374" s="114"/>
      <c r="BF374" s="114"/>
    </row>
    <row r="375" spans="1:58" ht="15">
      <c r="A375" s="94">
        <v>185</v>
      </c>
      <c r="B375" s="30">
        <f>_xlfn.IFERROR(VLOOKUP(Prioritization!G196,'Subdecision matrices'!$B$7:$C$8,2,TRUE),0)</f>
        <v>0</v>
      </c>
      <c r="C375" s="30">
        <f>_xlfn.IFERROR(VLOOKUP(Prioritization!G196,'Subdecision matrices'!$B$7:$D$8,3,TRUE),0)</f>
        <v>0</v>
      </c>
      <c r="D375" s="30">
        <f>_xlfn.IFERROR(VLOOKUP(Prioritization!G196,'Subdecision matrices'!$B$7:$E$8,4,TRUE),0)</f>
        <v>0</v>
      </c>
      <c r="E375" s="30">
        <f>_xlfn.IFERROR(VLOOKUP(Prioritization!G196,'Subdecision matrices'!$B$7:$F$8,5,TRUE),0)</f>
        <v>0</v>
      </c>
      <c r="F375" s="30">
        <f>_xlfn.IFERROR(VLOOKUP(Prioritization!G196,'Subdecision matrices'!$B$7:$G$8,6,TRUE),0)</f>
        <v>0</v>
      </c>
      <c r="G375" s="30">
        <f>VLOOKUP(Prioritization!H196,'Subdecision matrices'!$B$12:$C$19,2,TRUE)</f>
        <v>0</v>
      </c>
      <c r="H375" s="30">
        <f>VLOOKUP(Prioritization!H196,'Subdecision matrices'!$B$12:$D$19,3,TRUE)</f>
        <v>0</v>
      </c>
      <c r="I375" s="30">
        <f>VLOOKUP(Prioritization!H196,'Subdecision matrices'!$B$12:$E$19,4,TRUE)</f>
        <v>0</v>
      </c>
      <c r="J375" s="30">
        <f>VLOOKUP(Prioritization!H196,'Subdecision matrices'!$B$12:$F$19,5,TRUE)</f>
        <v>0</v>
      </c>
      <c r="K375" s="30">
        <f>VLOOKUP(Prioritization!H196,'Subdecision matrices'!$B$12:$G$19,6,TRUE)</f>
        <v>0</v>
      </c>
      <c r="L375" s="2">
        <f>_xlfn.IFERROR(INDEX('Subdecision matrices'!$C$23:$G$27,MATCH(Prioritization!I196,'Subdecision matrices'!$B$23:$B$27,0),MATCH('CalcEng 2'!$L$6,'Subdecision matrices'!$C$22:$G$22,0)),0)</f>
        <v>0</v>
      </c>
      <c r="M375" s="2">
        <f>_xlfn.IFERROR(INDEX('Subdecision matrices'!$C$23:$G$27,MATCH(Prioritization!I196,'Subdecision matrices'!$B$23:$B$27,0),MATCH('CalcEng 2'!$M$6,'Subdecision matrices'!$C$30:$G$30,0)),0)</f>
        <v>0</v>
      </c>
      <c r="N375" s="2">
        <f>_xlfn.IFERROR(INDEX('Subdecision matrices'!$C$23:$G$27,MATCH(Prioritization!I196,'Subdecision matrices'!$B$23:$B$27,0),MATCH('CalcEng 2'!$N$6,'Subdecision matrices'!$C$22:$G$22,0)),0)</f>
        <v>0</v>
      </c>
      <c r="O375" s="2">
        <f>_xlfn.IFERROR(INDEX('Subdecision matrices'!$C$23:$G$27,MATCH(Prioritization!I196,'Subdecision matrices'!$B$23:$B$27,0),MATCH('CalcEng 2'!$O$6,'Subdecision matrices'!$C$22:$G$22,0)),0)</f>
        <v>0</v>
      </c>
      <c r="P375" s="2">
        <f>_xlfn.IFERROR(INDEX('Subdecision matrices'!$C$23:$G$27,MATCH(Prioritization!I196,'Subdecision matrices'!$B$23:$B$27,0),MATCH('CalcEng 2'!$P$6,'Subdecision matrices'!$C$22:$G$22,0)),0)</f>
        <v>0</v>
      </c>
      <c r="Q375" s="2">
        <f>_xlfn.IFERROR(INDEX('Subdecision matrices'!$C$31:$G$33,MATCH(Prioritization!J196,'Subdecision matrices'!$B$31:$B$33,0),MATCH('CalcEng 2'!$Q$6,'Subdecision matrices'!$C$30:$G$30,0)),0)</f>
        <v>0</v>
      </c>
      <c r="R375" s="2">
        <f>_xlfn.IFERROR(INDEX('Subdecision matrices'!$C$31:$G$33,MATCH(Prioritization!J196,'Subdecision matrices'!$B$31:$B$33,0),MATCH('CalcEng 2'!$R$6,'Subdecision matrices'!$C$30:$G$30,0)),0)</f>
        <v>0</v>
      </c>
      <c r="S375" s="2">
        <f>_xlfn.IFERROR(INDEX('Subdecision matrices'!$C$31:$G$33,MATCH(Prioritization!J196,'Subdecision matrices'!$B$31:$B$33,0),MATCH('CalcEng 2'!$S$6,'Subdecision matrices'!$C$30:$G$30,0)),0)</f>
        <v>0</v>
      </c>
      <c r="T375" s="2">
        <f>_xlfn.IFERROR(INDEX('Subdecision matrices'!$C$31:$G$33,MATCH(Prioritization!J196,'Subdecision matrices'!$B$31:$B$33,0),MATCH('CalcEng 2'!$T$6,'Subdecision matrices'!$C$30:$G$30,0)),0)</f>
        <v>0</v>
      </c>
      <c r="U375" s="2">
        <f>_xlfn.IFERROR(INDEX('Subdecision matrices'!$C$31:$G$33,MATCH(Prioritization!J196,'Subdecision matrices'!$B$31:$B$33,0),MATCH('CalcEng 2'!$U$6,'Subdecision matrices'!$C$30:$G$30,0)),0)</f>
        <v>0</v>
      </c>
      <c r="V375" s="2">
        <f>_xlfn.IFERROR(VLOOKUP(Prioritization!K196,'Subdecision matrices'!$A$37:$C$41,3,TRUE),0)</f>
        <v>0</v>
      </c>
      <c r="W375" s="2">
        <f>_xlfn.IFERROR(VLOOKUP(Prioritization!K196,'Subdecision matrices'!$A$37:$D$41,4),0)</f>
        <v>0</v>
      </c>
      <c r="X375" s="2">
        <f>_xlfn.IFERROR(VLOOKUP(Prioritization!K196,'Subdecision matrices'!$A$37:$E$41,5),0)</f>
        <v>0</v>
      </c>
      <c r="Y375" s="2">
        <f>_xlfn.IFERROR(VLOOKUP(Prioritization!K196,'Subdecision matrices'!$A$37:$F$41,6),0)</f>
        <v>0</v>
      </c>
      <c r="Z375" s="2">
        <f>_xlfn.IFERROR(VLOOKUP(Prioritization!K196,'Subdecision matrices'!$A$37:$G$41,7),0)</f>
        <v>0</v>
      </c>
      <c r="AA375" s="2">
        <f>_xlfn.IFERROR(INDEX('Subdecision matrices'!$K$8:$O$11,MATCH(Prioritization!L196,'Subdecision matrices'!$J$8:$J$11,0),MATCH('CalcEng 2'!$AA$6,'Subdecision matrices'!$K$7:$O$7,0)),0)</f>
        <v>0</v>
      </c>
      <c r="AB375" s="2">
        <f>_xlfn.IFERROR(INDEX('Subdecision matrices'!$K$8:$O$11,MATCH(Prioritization!L196,'Subdecision matrices'!$J$8:$J$11,0),MATCH('CalcEng 2'!$AB$6,'Subdecision matrices'!$K$7:$O$7,0)),0)</f>
        <v>0</v>
      </c>
      <c r="AC375" s="2">
        <f>_xlfn.IFERROR(INDEX('Subdecision matrices'!$K$8:$O$11,MATCH(Prioritization!L196,'Subdecision matrices'!$J$8:$J$11,0),MATCH('CalcEng 2'!$AC$6,'Subdecision matrices'!$K$7:$O$7,0)),0)</f>
        <v>0</v>
      </c>
      <c r="AD375" s="2">
        <f>_xlfn.IFERROR(INDEX('Subdecision matrices'!$K$8:$O$11,MATCH(Prioritization!L196,'Subdecision matrices'!$J$8:$J$11,0),MATCH('CalcEng 2'!$AD$6,'Subdecision matrices'!$K$7:$O$7,0)),0)</f>
        <v>0</v>
      </c>
      <c r="AE375" s="2">
        <f>_xlfn.IFERROR(INDEX('Subdecision matrices'!$K$8:$O$11,MATCH(Prioritization!L196,'Subdecision matrices'!$J$8:$J$11,0),MATCH('CalcEng 2'!$AE$6,'Subdecision matrices'!$K$7:$O$7,0)),0)</f>
        <v>0</v>
      </c>
      <c r="AF375" s="2">
        <f>_xlfn.IFERROR(VLOOKUP(Prioritization!M196,'Subdecision matrices'!$I$15:$K$17,3,TRUE),0)</f>
        <v>0</v>
      </c>
      <c r="AG375" s="2">
        <f>_xlfn.IFERROR(VLOOKUP(Prioritization!M196,'Subdecision matrices'!$I$15:$L$17,4,TRUE),0)</f>
        <v>0</v>
      </c>
      <c r="AH375" s="2">
        <f>_xlfn.IFERROR(VLOOKUP(Prioritization!M196,'Subdecision matrices'!$I$15:$M$17,5,TRUE),0)</f>
        <v>0</v>
      </c>
      <c r="AI375" s="2">
        <f>_xlfn.IFERROR(VLOOKUP(Prioritization!M196,'Subdecision matrices'!$I$15:$N$17,6,TRUE),0)</f>
        <v>0</v>
      </c>
      <c r="AJ375" s="2">
        <f>_xlfn.IFERROR(VLOOKUP(Prioritization!M196,'Subdecision matrices'!$I$15:$O$17,7,TRUE),0)</f>
        <v>0</v>
      </c>
      <c r="AK375" s="2">
        <f>_xlfn.IFERROR(INDEX('Subdecision matrices'!$K$22:$O$24,MATCH(Prioritization!N196,'Subdecision matrices'!$J$22:$J$24,0),MATCH($AK$6,'Subdecision matrices'!$K$21:$O$21,0)),0)</f>
        <v>0</v>
      </c>
      <c r="AL375" s="2">
        <f>_xlfn.IFERROR(INDEX('Subdecision matrices'!$K$22:$O$24,MATCH(Prioritization!N196,'Subdecision matrices'!$J$22:$J$24,0),MATCH($AL$6,'Subdecision matrices'!$K$21:$O$21,0)),0)</f>
        <v>0</v>
      </c>
      <c r="AM375" s="2">
        <f>_xlfn.IFERROR(INDEX('Subdecision matrices'!$K$22:$O$24,MATCH(Prioritization!N196,'Subdecision matrices'!$J$22:$J$24,0),MATCH($AM$6,'Subdecision matrices'!$K$21:$O$21,0)),0)</f>
        <v>0</v>
      </c>
      <c r="AN375" s="2">
        <f>_xlfn.IFERROR(INDEX('Subdecision matrices'!$K$22:$O$24,MATCH(Prioritization!N196,'Subdecision matrices'!$J$22:$J$24,0),MATCH($AN$6,'Subdecision matrices'!$K$21:$O$21,0)),0)</f>
        <v>0</v>
      </c>
      <c r="AO375" s="2">
        <f>_xlfn.IFERROR(INDEX('Subdecision matrices'!$K$22:$O$24,MATCH(Prioritization!N196,'Subdecision matrices'!$J$22:$J$24,0),MATCH($AO$6,'Subdecision matrices'!$K$21:$O$21,0)),0)</f>
        <v>0</v>
      </c>
      <c r="AP375" s="2">
        <f>_xlfn.IFERROR(INDEX('Subdecision matrices'!$K$27:$O$30,MATCH(Prioritization!O196,'Subdecision matrices'!$J$27:$J$30,0),MATCH('CalcEng 2'!$AP$6,'Subdecision matrices'!$K$27:$O$27,0)),0)</f>
        <v>0</v>
      </c>
      <c r="AQ375" s="2">
        <f>_xlfn.IFERROR(INDEX('Subdecision matrices'!$K$27:$O$30,MATCH(Prioritization!O196,'Subdecision matrices'!$J$27:$J$30,0),MATCH('CalcEng 2'!$AQ$6,'Subdecision matrices'!$K$27:$O$27,0)),0)</f>
        <v>0</v>
      </c>
      <c r="AR375" s="2">
        <f>_xlfn.IFERROR(INDEX('Subdecision matrices'!$K$27:$O$30,MATCH(Prioritization!O196,'Subdecision matrices'!$J$27:$J$30,0),MATCH('CalcEng 2'!$AR$6,'Subdecision matrices'!$K$27:$O$27,0)),0)</f>
        <v>0</v>
      </c>
      <c r="AS375" s="2">
        <f>_xlfn.IFERROR(INDEX('Subdecision matrices'!$K$27:$O$30,MATCH(Prioritization!O196,'Subdecision matrices'!$J$27:$J$30,0),MATCH('CalcEng 2'!$AS$6,'Subdecision matrices'!$K$27:$O$27,0)),0)</f>
        <v>0</v>
      </c>
      <c r="AT375" s="2">
        <f>_xlfn.IFERROR(INDEX('Subdecision matrices'!$K$27:$O$30,MATCH(Prioritization!O196,'Subdecision matrices'!$J$27:$J$30,0),MATCH('CalcEng 2'!$AT$6,'Subdecision matrices'!$K$27:$O$27,0)),0)</f>
        <v>0</v>
      </c>
      <c r="AU375" s="2">
        <f>_xlfn.IFERROR(INDEX('Subdecision matrices'!$K$34:$O$36,MATCH(Prioritization!P196,'Subdecision matrices'!$J$34:$J$36,0),MATCH('CalcEng 2'!$AU$6,'Subdecision matrices'!$K$33:$O$33,0)),0)</f>
        <v>0</v>
      </c>
      <c r="AV375" s="2">
        <f>_xlfn.IFERROR(INDEX('Subdecision matrices'!$K$34:$O$36,MATCH(Prioritization!P196,'Subdecision matrices'!$J$34:$J$36,0),MATCH('CalcEng 2'!$AV$6,'Subdecision matrices'!$K$33:$O$33,0)),0)</f>
        <v>0</v>
      </c>
      <c r="AW375" s="2">
        <f>_xlfn.IFERROR(INDEX('Subdecision matrices'!$K$34:$O$36,MATCH(Prioritization!P196,'Subdecision matrices'!$J$34:$J$36,0),MATCH('CalcEng 2'!$AW$6,'Subdecision matrices'!$K$33:$O$33,0)),0)</f>
        <v>0</v>
      </c>
      <c r="AX375" s="2">
        <f>_xlfn.IFERROR(INDEX('Subdecision matrices'!$K$34:$O$36,MATCH(Prioritization!P196,'Subdecision matrices'!$J$34:$J$36,0),MATCH('CalcEng 2'!$AX$6,'Subdecision matrices'!$K$33:$O$33,0)),0)</f>
        <v>0</v>
      </c>
      <c r="AY375" s="2">
        <f>_xlfn.IFERROR(INDEX('Subdecision matrices'!$K$34:$O$36,MATCH(Prioritization!P196,'Subdecision matrices'!$J$34:$J$36,0),MATCH('CalcEng 2'!$AY$6,'Subdecision matrices'!$K$33:$O$33,0)),0)</f>
        <v>0</v>
      </c>
      <c r="AZ375" s="2"/>
      <c r="BA375" s="2"/>
      <c r="BB375" s="110">
        <f>((B375*B376)+(G375*G376)+(L375*L376)+(Q375*Q376)+(V375*V376)+(AA375*AA376)+(AF376*AF375)+(AK375*AK376)+(AP375*AP376)+(AU375*AU376))*10</f>
        <v>0</v>
      </c>
      <c r="BC375" s="110">
        <f aca="true" t="shared" si="947" ref="BC375">((C375*C376)+(H375*H376)+(M375*M376)+(R375*R376)+(W375*W376)+(AB375*AB376)+(AG376*AG375)+(AL375*AL376)+(AQ375*AQ376)+(AV375*AV376))*10</f>
        <v>0</v>
      </c>
      <c r="BD375" s="110">
        <f aca="true" t="shared" si="948" ref="BD375">((D375*D376)+(I375*I376)+(N375*N376)+(S375*S376)+(X375*X376)+(AC375*AC376)+(AH376*AH375)+(AM375*AM376)+(AR375*AR376)+(AW375*AW376))*10</f>
        <v>0</v>
      </c>
      <c r="BE375" s="110">
        <f aca="true" t="shared" si="949" ref="BE375">((E375*E376)+(J375*J376)+(O375*O376)+(T375*T376)+(Y375*Y376)+(AD375*AD376)+(AI376*AI375)+(AN375*AN376)+(AS375*AS376)+(AX375*AX376))*10</f>
        <v>0</v>
      </c>
      <c r="BF375" s="110">
        <f aca="true" t="shared" si="950" ref="BF375">((F375*F376)+(K375*K376)+(P375*P376)+(U375*U376)+(Z375*Z376)+(AE375*AE376)+(AJ376*AJ375)+(AO375*AO376)+(AT375*AT376)+(AY375*AY376))*10</f>
        <v>0</v>
      </c>
    </row>
    <row r="376" spans="1:58" ht="15.75" thickBot="1">
      <c r="A376" s="94"/>
      <c r="B376" s="5">
        <f>'Subdecision matrices'!$S$12</f>
        <v>0.1</v>
      </c>
      <c r="C376" s="5">
        <f>'Subdecision matrices'!$S$13</f>
        <v>0.1</v>
      </c>
      <c r="D376" s="5">
        <f>'Subdecision matrices'!$S$14</f>
        <v>0.1</v>
      </c>
      <c r="E376" s="5">
        <f>'Subdecision matrices'!$S$15</f>
        <v>0.1</v>
      </c>
      <c r="F376" s="5">
        <f>'Subdecision matrices'!$S$16</f>
        <v>0.1</v>
      </c>
      <c r="G376" s="5">
        <f>'Subdecision matrices'!$T$12</f>
        <v>0.1</v>
      </c>
      <c r="H376" s="5">
        <f>'Subdecision matrices'!$T$13</f>
        <v>0.1</v>
      </c>
      <c r="I376" s="5">
        <f>'Subdecision matrices'!$T$14</f>
        <v>0.1</v>
      </c>
      <c r="J376" s="5">
        <f>'Subdecision matrices'!$T$15</f>
        <v>0.1</v>
      </c>
      <c r="K376" s="5">
        <f>'Subdecision matrices'!$T$16</f>
        <v>0.1</v>
      </c>
      <c r="L376" s="5">
        <f>'Subdecision matrices'!$U$12</f>
        <v>0.05</v>
      </c>
      <c r="M376" s="5">
        <f>'Subdecision matrices'!$U$13</f>
        <v>0.05</v>
      </c>
      <c r="N376" s="5">
        <f>'Subdecision matrices'!$U$14</f>
        <v>0.05</v>
      </c>
      <c r="O376" s="5">
        <f>'Subdecision matrices'!$U$15</f>
        <v>0.05</v>
      </c>
      <c r="P376" s="5">
        <f>'Subdecision matrices'!$U$16</f>
        <v>0.05</v>
      </c>
      <c r="Q376" s="5">
        <f>'Subdecision matrices'!$V$12</f>
        <v>0.1</v>
      </c>
      <c r="R376" s="5">
        <f>'Subdecision matrices'!$V$13</f>
        <v>0.1</v>
      </c>
      <c r="S376" s="5">
        <f>'Subdecision matrices'!$V$14</f>
        <v>0.1</v>
      </c>
      <c r="T376" s="5">
        <f>'Subdecision matrices'!$V$15</f>
        <v>0.1</v>
      </c>
      <c r="U376" s="5">
        <f>'Subdecision matrices'!$V$16</f>
        <v>0.1</v>
      </c>
      <c r="V376" s="5">
        <f>'Subdecision matrices'!$W$12</f>
        <v>0.1</v>
      </c>
      <c r="W376" s="5">
        <f>'Subdecision matrices'!$W$13</f>
        <v>0.1</v>
      </c>
      <c r="X376" s="5">
        <f>'Subdecision matrices'!$W$14</f>
        <v>0.1</v>
      </c>
      <c r="Y376" s="5">
        <f>'Subdecision matrices'!$W$15</f>
        <v>0.1</v>
      </c>
      <c r="Z376" s="5">
        <f>'Subdecision matrices'!$W$16</f>
        <v>0.1</v>
      </c>
      <c r="AA376" s="5">
        <f>'Subdecision matrices'!$X$12</f>
        <v>0.05</v>
      </c>
      <c r="AB376" s="5">
        <f>'Subdecision matrices'!$X$13</f>
        <v>0.1</v>
      </c>
      <c r="AC376" s="5">
        <f>'Subdecision matrices'!$X$14</f>
        <v>0.1</v>
      </c>
      <c r="AD376" s="5">
        <f>'Subdecision matrices'!$X$15</f>
        <v>0.1</v>
      </c>
      <c r="AE376" s="5">
        <f>'Subdecision matrices'!$X$16</f>
        <v>0.1</v>
      </c>
      <c r="AF376" s="5">
        <f>'Subdecision matrices'!$Y$12</f>
        <v>0.1</v>
      </c>
      <c r="AG376" s="5">
        <f>'Subdecision matrices'!$Y$13</f>
        <v>0.1</v>
      </c>
      <c r="AH376" s="5">
        <f>'Subdecision matrices'!$Y$14</f>
        <v>0.1</v>
      </c>
      <c r="AI376" s="5">
        <f>'Subdecision matrices'!$Y$15</f>
        <v>0.05</v>
      </c>
      <c r="AJ376" s="5">
        <f>'Subdecision matrices'!$Y$16</f>
        <v>0.05</v>
      </c>
      <c r="AK376" s="5">
        <f>'Subdecision matrices'!$Z$12</f>
        <v>0.15</v>
      </c>
      <c r="AL376" s="5">
        <f>'Subdecision matrices'!$Z$13</f>
        <v>0.15</v>
      </c>
      <c r="AM376" s="5">
        <f>'Subdecision matrices'!$Z$14</f>
        <v>0.15</v>
      </c>
      <c r="AN376" s="5">
        <f>'Subdecision matrices'!$Z$15</f>
        <v>0.15</v>
      </c>
      <c r="AO376" s="5">
        <f>'Subdecision matrices'!$Z$16</f>
        <v>0.15</v>
      </c>
      <c r="AP376" s="5">
        <f>'Subdecision matrices'!$AA$12</f>
        <v>0.1</v>
      </c>
      <c r="AQ376" s="5">
        <f>'Subdecision matrices'!$AA$13</f>
        <v>0.1</v>
      </c>
      <c r="AR376" s="5">
        <f>'Subdecision matrices'!$AA$14</f>
        <v>0.1</v>
      </c>
      <c r="AS376" s="5">
        <f>'Subdecision matrices'!$AA$15</f>
        <v>0.1</v>
      </c>
      <c r="AT376" s="5">
        <f>'Subdecision matrices'!$AA$16</f>
        <v>0.15</v>
      </c>
      <c r="AU376" s="5">
        <f>'Subdecision matrices'!$AB$12</f>
        <v>0.15</v>
      </c>
      <c r="AV376" s="5">
        <f>'Subdecision matrices'!$AB$13</f>
        <v>0.1</v>
      </c>
      <c r="AW376" s="5">
        <f>'Subdecision matrices'!$AB$14</f>
        <v>0.1</v>
      </c>
      <c r="AX376" s="5">
        <f>'Subdecision matrices'!$AB$15</f>
        <v>0.15</v>
      </c>
      <c r="AY376" s="5">
        <f>'Subdecision matrices'!$AB$16</f>
        <v>0.1</v>
      </c>
      <c r="AZ376" s="3">
        <f aca="true" t="shared" si="951" ref="AZ376">SUM(L376:AY376)</f>
        <v>4</v>
      </c>
      <c r="BA376" s="3"/>
      <c r="BB376" s="114"/>
      <c r="BC376" s="114"/>
      <c r="BD376" s="114"/>
      <c r="BE376" s="114"/>
      <c r="BF376" s="114"/>
    </row>
    <row r="377" spans="1:58" ht="15">
      <c r="A377" s="94">
        <v>186</v>
      </c>
      <c r="B377" s="30">
        <f>_xlfn.IFERROR(VLOOKUP(Prioritization!G197,'Subdecision matrices'!$B$7:$C$8,2,TRUE),0)</f>
        <v>0</v>
      </c>
      <c r="C377" s="30">
        <f>_xlfn.IFERROR(VLOOKUP(Prioritization!G197,'Subdecision matrices'!$B$7:$D$8,3,TRUE),0)</f>
        <v>0</v>
      </c>
      <c r="D377" s="30">
        <f>_xlfn.IFERROR(VLOOKUP(Prioritization!G197,'Subdecision matrices'!$B$7:$E$8,4,TRUE),0)</f>
        <v>0</v>
      </c>
      <c r="E377" s="30">
        <f>_xlfn.IFERROR(VLOOKUP(Prioritization!G197,'Subdecision matrices'!$B$7:$F$8,5,TRUE),0)</f>
        <v>0</v>
      </c>
      <c r="F377" s="30">
        <f>_xlfn.IFERROR(VLOOKUP(Prioritization!G197,'Subdecision matrices'!$B$7:$G$8,6,TRUE),0)</f>
        <v>0</v>
      </c>
      <c r="G377" s="30">
        <f>VLOOKUP(Prioritization!H197,'Subdecision matrices'!$B$12:$C$19,2,TRUE)</f>
        <v>0</v>
      </c>
      <c r="H377" s="30">
        <f>VLOOKUP(Prioritization!H197,'Subdecision matrices'!$B$12:$D$19,3,TRUE)</f>
        <v>0</v>
      </c>
      <c r="I377" s="30">
        <f>VLOOKUP(Prioritization!H197,'Subdecision matrices'!$B$12:$E$19,4,TRUE)</f>
        <v>0</v>
      </c>
      <c r="J377" s="30">
        <f>VLOOKUP(Prioritization!H197,'Subdecision matrices'!$B$12:$F$19,5,TRUE)</f>
        <v>0</v>
      </c>
      <c r="K377" s="30">
        <f>VLOOKUP(Prioritization!H197,'Subdecision matrices'!$B$12:$G$19,6,TRUE)</f>
        <v>0</v>
      </c>
      <c r="L377" s="2">
        <f>_xlfn.IFERROR(INDEX('Subdecision matrices'!$C$23:$G$27,MATCH(Prioritization!I197,'Subdecision matrices'!$B$23:$B$27,0),MATCH('CalcEng 2'!$L$6,'Subdecision matrices'!$C$22:$G$22,0)),0)</f>
        <v>0</v>
      </c>
      <c r="M377" s="2">
        <f>_xlfn.IFERROR(INDEX('Subdecision matrices'!$C$23:$G$27,MATCH(Prioritization!I197,'Subdecision matrices'!$B$23:$B$27,0),MATCH('CalcEng 2'!$M$6,'Subdecision matrices'!$C$30:$G$30,0)),0)</f>
        <v>0</v>
      </c>
      <c r="N377" s="2">
        <f>_xlfn.IFERROR(INDEX('Subdecision matrices'!$C$23:$G$27,MATCH(Prioritization!I197,'Subdecision matrices'!$B$23:$B$27,0),MATCH('CalcEng 2'!$N$6,'Subdecision matrices'!$C$22:$G$22,0)),0)</f>
        <v>0</v>
      </c>
      <c r="O377" s="2">
        <f>_xlfn.IFERROR(INDEX('Subdecision matrices'!$C$23:$G$27,MATCH(Prioritization!I197,'Subdecision matrices'!$B$23:$B$27,0),MATCH('CalcEng 2'!$O$6,'Subdecision matrices'!$C$22:$G$22,0)),0)</f>
        <v>0</v>
      </c>
      <c r="P377" s="2">
        <f>_xlfn.IFERROR(INDEX('Subdecision matrices'!$C$23:$G$27,MATCH(Prioritization!I197,'Subdecision matrices'!$B$23:$B$27,0),MATCH('CalcEng 2'!$P$6,'Subdecision matrices'!$C$22:$G$22,0)),0)</f>
        <v>0</v>
      </c>
      <c r="Q377" s="2">
        <f>_xlfn.IFERROR(INDEX('Subdecision matrices'!$C$31:$G$33,MATCH(Prioritization!J197,'Subdecision matrices'!$B$31:$B$33,0),MATCH('CalcEng 2'!$Q$6,'Subdecision matrices'!$C$30:$G$30,0)),0)</f>
        <v>0</v>
      </c>
      <c r="R377" s="2">
        <f>_xlfn.IFERROR(INDEX('Subdecision matrices'!$C$31:$G$33,MATCH(Prioritization!J197,'Subdecision matrices'!$B$31:$B$33,0),MATCH('CalcEng 2'!$R$6,'Subdecision matrices'!$C$30:$G$30,0)),0)</f>
        <v>0</v>
      </c>
      <c r="S377" s="2">
        <f>_xlfn.IFERROR(INDEX('Subdecision matrices'!$C$31:$G$33,MATCH(Prioritization!J197,'Subdecision matrices'!$B$31:$B$33,0),MATCH('CalcEng 2'!$S$6,'Subdecision matrices'!$C$30:$G$30,0)),0)</f>
        <v>0</v>
      </c>
      <c r="T377" s="2">
        <f>_xlfn.IFERROR(INDEX('Subdecision matrices'!$C$31:$G$33,MATCH(Prioritization!J197,'Subdecision matrices'!$B$31:$B$33,0),MATCH('CalcEng 2'!$T$6,'Subdecision matrices'!$C$30:$G$30,0)),0)</f>
        <v>0</v>
      </c>
      <c r="U377" s="2">
        <f>_xlfn.IFERROR(INDEX('Subdecision matrices'!$C$31:$G$33,MATCH(Prioritization!J197,'Subdecision matrices'!$B$31:$B$33,0),MATCH('CalcEng 2'!$U$6,'Subdecision matrices'!$C$30:$G$30,0)),0)</f>
        <v>0</v>
      </c>
      <c r="V377" s="2">
        <f>_xlfn.IFERROR(VLOOKUP(Prioritization!K197,'Subdecision matrices'!$A$37:$C$41,3,TRUE),0)</f>
        <v>0</v>
      </c>
      <c r="W377" s="2">
        <f>_xlfn.IFERROR(VLOOKUP(Prioritization!K197,'Subdecision matrices'!$A$37:$D$41,4),0)</f>
        <v>0</v>
      </c>
      <c r="X377" s="2">
        <f>_xlfn.IFERROR(VLOOKUP(Prioritization!K197,'Subdecision matrices'!$A$37:$E$41,5),0)</f>
        <v>0</v>
      </c>
      <c r="Y377" s="2">
        <f>_xlfn.IFERROR(VLOOKUP(Prioritization!K197,'Subdecision matrices'!$A$37:$F$41,6),0)</f>
        <v>0</v>
      </c>
      <c r="Z377" s="2">
        <f>_xlfn.IFERROR(VLOOKUP(Prioritization!K197,'Subdecision matrices'!$A$37:$G$41,7),0)</f>
        <v>0</v>
      </c>
      <c r="AA377" s="2">
        <f>_xlfn.IFERROR(INDEX('Subdecision matrices'!$K$8:$O$11,MATCH(Prioritization!L197,'Subdecision matrices'!$J$8:$J$11,0),MATCH('CalcEng 2'!$AA$6,'Subdecision matrices'!$K$7:$O$7,0)),0)</f>
        <v>0</v>
      </c>
      <c r="AB377" s="2">
        <f>_xlfn.IFERROR(INDEX('Subdecision matrices'!$K$8:$O$11,MATCH(Prioritization!L197,'Subdecision matrices'!$J$8:$J$11,0),MATCH('CalcEng 2'!$AB$6,'Subdecision matrices'!$K$7:$O$7,0)),0)</f>
        <v>0</v>
      </c>
      <c r="AC377" s="2">
        <f>_xlfn.IFERROR(INDEX('Subdecision matrices'!$K$8:$O$11,MATCH(Prioritization!L197,'Subdecision matrices'!$J$8:$J$11,0),MATCH('CalcEng 2'!$AC$6,'Subdecision matrices'!$K$7:$O$7,0)),0)</f>
        <v>0</v>
      </c>
      <c r="AD377" s="2">
        <f>_xlfn.IFERROR(INDEX('Subdecision matrices'!$K$8:$O$11,MATCH(Prioritization!L197,'Subdecision matrices'!$J$8:$J$11,0),MATCH('CalcEng 2'!$AD$6,'Subdecision matrices'!$K$7:$O$7,0)),0)</f>
        <v>0</v>
      </c>
      <c r="AE377" s="2">
        <f>_xlfn.IFERROR(INDEX('Subdecision matrices'!$K$8:$O$11,MATCH(Prioritization!L197,'Subdecision matrices'!$J$8:$J$11,0),MATCH('CalcEng 2'!$AE$6,'Subdecision matrices'!$K$7:$O$7,0)),0)</f>
        <v>0</v>
      </c>
      <c r="AF377" s="2">
        <f>_xlfn.IFERROR(VLOOKUP(Prioritization!M197,'Subdecision matrices'!$I$15:$K$17,3,TRUE),0)</f>
        <v>0</v>
      </c>
      <c r="AG377" s="2">
        <f>_xlfn.IFERROR(VLOOKUP(Prioritization!M197,'Subdecision matrices'!$I$15:$L$17,4,TRUE),0)</f>
        <v>0</v>
      </c>
      <c r="AH377" s="2">
        <f>_xlfn.IFERROR(VLOOKUP(Prioritization!M197,'Subdecision matrices'!$I$15:$M$17,5,TRUE),0)</f>
        <v>0</v>
      </c>
      <c r="AI377" s="2">
        <f>_xlfn.IFERROR(VLOOKUP(Prioritization!M197,'Subdecision matrices'!$I$15:$N$17,6,TRUE),0)</f>
        <v>0</v>
      </c>
      <c r="AJ377" s="2">
        <f>_xlfn.IFERROR(VLOOKUP(Prioritization!M197,'Subdecision matrices'!$I$15:$O$17,7,TRUE),0)</f>
        <v>0</v>
      </c>
      <c r="AK377" s="2">
        <f>_xlfn.IFERROR(INDEX('Subdecision matrices'!$K$22:$O$24,MATCH(Prioritization!N197,'Subdecision matrices'!$J$22:$J$24,0),MATCH($AK$6,'Subdecision matrices'!$K$21:$O$21,0)),0)</f>
        <v>0</v>
      </c>
      <c r="AL377" s="2">
        <f>_xlfn.IFERROR(INDEX('Subdecision matrices'!$K$22:$O$24,MATCH(Prioritization!N197,'Subdecision matrices'!$J$22:$J$24,0),MATCH($AL$6,'Subdecision matrices'!$K$21:$O$21,0)),0)</f>
        <v>0</v>
      </c>
      <c r="AM377" s="2">
        <f>_xlfn.IFERROR(INDEX('Subdecision matrices'!$K$22:$O$24,MATCH(Prioritization!N197,'Subdecision matrices'!$J$22:$J$24,0),MATCH($AM$6,'Subdecision matrices'!$K$21:$O$21,0)),0)</f>
        <v>0</v>
      </c>
      <c r="AN377" s="2">
        <f>_xlfn.IFERROR(INDEX('Subdecision matrices'!$K$22:$O$24,MATCH(Prioritization!N197,'Subdecision matrices'!$J$22:$J$24,0),MATCH($AN$6,'Subdecision matrices'!$K$21:$O$21,0)),0)</f>
        <v>0</v>
      </c>
      <c r="AO377" s="2">
        <f>_xlfn.IFERROR(INDEX('Subdecision matrices'!$K$22:$O$24,MATCH(Prioritization!N197,'Subdecision matrices'!$J$22:$J$24,0),MATCH($AO$6,'Subdecision matrices'!$K$21:$O$21,0)),0)</f>
        <v>0</v>
      </c>
      <c r="AP377" s="2">
        <f>_xlfn.IFERROR(INDEX('Subdecision matrices'!$K$27:$O$30,MATCH(Prioritization!O197,'Subdecision matrices'!$J$27:$J$30,0),MATCH('CalcEng 2'!$AP$6,'Subdecision matrices'!$K$27:$O$27,0)),0)</f>
        <v>0</v>
      </c>
      <c r="AQ377" s="2">
        <f>_xlfn.IFERROR(INDEX('Subdecision matrices'!$K$27:$O$30,MATCH(Prioritization!O197,'Subdecision matrices'!$J$27:$J$30,0),MATCH('CalcEng 2'!$AQ$6,'Subdecision matrices'!$K$27:$O$27,0)),0)</f>
        <v>0</v>
      </c>
      <c r="AR377" s="2">
        <f>_xlfn.IFERROR(INDEX('Subdecision matrices'!$K$27:$O$30,MATCH(Prioritization!O197,'Subdecision matrices'!$J$27:$J$30,0),MATCH('CalcEng 2'!$AR$6,'Subdecision matrices'!$K$27:$O$27,0)),0)</f>
        <v>0</v>
      </c>
      <c r="AS377" s="2">
        <f>_xlfn.IFERROR(INDEX('Subdecision matrices'!$K$27:$O$30,MATCH(Prioritization!O197,'Subdecision matrices'!$J$27:$J$30,0),MATCH('CalcEng 2'!$AS$6,'Subdecision matrices'!$K$27:$O$27,0)),0)</f>
        <v>0</v>
      </c>
      <c r="AT377" s="2">
        <f>_xlfn.IFERROR(INDEX('Subdecision matrices'!$K$27:$O$30,MATCH(Prioritization!O197,'Subdecision matrices'!$J$27:$J$30,0),MATCH('CalcEng 2'!$AT$6,'Subdecision matrices'!$K$27:$O$27,0)),0)</f>
        <v>0</v>
      </c>
      <c r="AU377" s="2">
        <f>_xlfn.IFERROR(INDEX('Subdecision matrices'!$K$34:$O$36,MATCH(Prioritization!P197,'Subdecision matrices'!$J$34:$J$36,0),MATCH('CalcEng 2'!$AU$6,'Subdecision matrices'!$K$33:$O$33,0)),0)</f>
        <v>0</v>
      </c>
      <c r="AV377" s="2">
        <f>_xlfn.IFERROR(INDEX('Subdecision matrices'!$K$34:$O$36,MATCH(Prioritization!P197,'Subdecision matrices'!$J$34:$J$36,0),MATCH('CalcEng 2'!$AV$6,'Subdecision matrices'!$K$33:$O$33,0)),0)</f>
        <v>0</v>
      </c>
      <c r="AW377" s="2">
        <f>_xlfn.IFERROR(INDEX('Subdecision matrices'!$K$34:$O$36,MATCH(Prioritization!P197,'Subdecision matrices'!$J$34:$J$36,0),MATCH('CalcEng 2'!$AW$6,'Subdecision matrices'!$K$33:$O$33,0)),0)</f>
        <v>0</v>
      </c>
      <c r="AX377" s="2">
        <f>_xlfn.IFERROR(INDEX('Subdecision matrices'!$K$34:$O$36,MATCH(Prioritization!P197,'Subdecision matrices'!$J$34:$J$36,0),MATCH('CalcEng 2'!$AX$6,'Subdecision matrices'!$K$33:$O$33,0)),0)</f>
        <v>0</v>
      </c>
      <c r="AY377" s="2">
        <f>_xlfn.IFERROR(INDEX('Subdecision matrices'!$K$34:$O$36,MATCH(Prioritization!P197,'Subdecision matrices'!$J$34:$J$36,0),MATCH('CalcEng 2'!$AY$6,'Subdecision matrices'!$K$33:$O$33,0)),0)</f>
        <v>0</v>
      </c>
      <c r="AZ377" s="2"/>
      <c r="BA377" s="2"/>
      <c r="BB377" s="110">
        <f>((B377*B378)+(G377*G378)+(L377*L378)+(Q377*Q378)+(V377*V378)+(AA377*AA378)+(AF378*AF377)+(AK377*AK378)+(AP377*AP378)+(AU377*AU378))*10</f>
        <v>0</v>
      </c>
      <c r="BC377" s="110">
        <f aca="true" t="shared" si="952" ref="BC377">((C377*C378)+(H377*H378)+(M377*M378)+(R377*R378)+(W377*W378)+(AB377*AB378)+(AG378*AG377)+(AL377*AL378)+(AQ377*AQ378)+(AV377*AV378))*10</f>
        <v>0</v>
      </c>
      <c r="BD377" s="110">
        <f aca="true" t="shared" si="953" ref="BD377">((D377*D378)+(I377*I378)+(N377*N378)+(S377*S378)+(X377*X378)+(AC377*AC378)+(AH378*AH377)+(AM377*AM378)+(AR377*AR378)+(AW377*AW378))*10</f>
        <v>0</v>
      </c>
      <c r="BE377" s="110">
        <f aca="true" t="shared" si="954" ref="BE377">((E377*E378)+(J377*J378)+(O377*O378)+(T377*T378)+(Y377*Y378)+(AD377*AD378)+(AI378*AI377)+(AN377*AN378)+(AS377*AS378)+(AX377*AX378))*10</f>
        <v>0</v>
      </c>
      <c r="BF377" s="110">
        <f aca="true" t="shared" si="955" ref="BF377">((F377*F378)+(K377*K378)+(P377*P378)+(U377*U378)+(Z377*Z378)+(AE377*AE378)+(AJ378*AJ377)+(AO377*AO378)+(AT377*AT378)+(AY377*AY378))*10</f>
        <v>0</v>
      </c>
    </row>
    <row r="378" spans="1:58" ht="15.75" thickBot="1">
      <c r="A378" s="94"/>
      <c r="B378" s="5">
        <f>'Subdecision matrices'!$S$12</f>
        <v>0.1</v>
      </c>
      <c r="C378" s="5">
        <f>'Subdecision matrices'!$S$13</f>
        <v>0.1</v>
      </c>
      <c r="D378" s="5">
        <f>'Subdecision matrices'!$S$14</f>
        <v>0.1</v>
      </c>
      <c r="E378" s="5">
        <f>'Subdecision matrices'!$S$15</f>
        <v>0.1</v>
      </c>
      <c r="F378" s="5">
        <f>'Subdecision matrices'!$S$16</f>
        <v>0.1</v>
      </c>
      <c r="G378" s="5">
        <f>'Subdecision matrices'!$T$12</f>
        <v>0.1</v>
      </c>
      <c r="H378" s="5">
        <f>'Subdecision matrices'!$T$13</f>
        <v>0.1</v>
      </c>
      <c r="I378" s="5">
        <f>'Subdecision matrices'!$T$14</f>
        <v>0.1</v>
      </c>
      <c r="J378" s="5">
        <f>'Subdecision matrices'!$T$15</f>
        <v>0.1</v>
      </c>
      <c r="K378" s="5">
        <f>'Subdecision matrices'!$T$16</f>
        <v>0.1</v>
      </c>
      <c r="L378" s="5">
        <f>'Subdecision matrices'!$U$12</f>
        <v>0.05</v>
      </c>
      <c r="M378" s="5">
        <f>'Subdecision matrices'!$U$13</f>
        <v>0.05</v>
      </c>
      <c r="N378" s="5">
        <f>'Subdecision matrices'!$U$14</f>
        <v>0.05</v>
      </c>
      <c r="O378" s="5">
        <f>'Subdecision matrices'!$U$15</f>
        <v>0.05</v>
      </c>
      <c r="P378" s="5">
        <f>'Subdecision matrices'!$U$16</f>
        <v>0.05</v>
      </c>
      <c r="Q378" s="5">
        <f>'Subdecision matrices'!$V$12</f>
        <v>0.1</v>
      </c>
      <c r="R378" s="5">
        <f>'Subdecision matrices'!$V$13</f>
        <v>0.1</v>
      </c>
      <c r="S378" s="5">
        <f>'Subdecision matrices'!$V$14</f>
        <v>0.1</v>
      </c>
      <c r="T378" s="5">
        <f>'Subdecision matrices'!$V$15</f>
        <v>0.1</v>
      </c>
      <c r="U378" s="5">
        <f>'Subdecision matrices'!$V$16</f>
        <v>0.1</v>
      </c>
      <c r="V378" s="5">
        <f>'Subdecision matrices'!$W$12</f>
        <v>0.1</v>
      </c>
      <c r="W378" s="5">
        <f>'Subdecision matrices'!$W$13</f>
        <v>0.1</v>
      </c>
      <c r="X378" s="5">
        <f>'Subdecision matrices'!$W$14</f>
        <v>0.1</v>
      </c>
      <c r="Y378" s="5">
        <f>'Subdecision matrices'!$W$15</f>
        <v>0.1</v>
      </c>
      <c r="Z378" s="5">
        <f>'Subdecision matrices'!$W$16</f>
        <v>0.1</v>
      </c>
      <c r="AA378" s="5">
        <f>'Subdecision matrices'!$X$12</f>
        <v>0.05</v>
      </c>
      <c r="AB378" s="5">
        <f>'Subdecision matrices'!$X$13</f>
        <v>0.1</v>
      </c>
      <c r="AC378" s="5">
        <f>'Subdecision matrices'!$X$14</f>
        <v>0.1</v>
      </c>
      <c r="AD378" s="5">
        <f>'Subdecision matrices'!$X$15</f>
        <v>0.1</v>
      </c>
      <c r="AE378" s="5">
        <f>'Subdecision matrices'!$X$16</f>
        <v>0.1</v>
      </c>
      <c r="AF378" s="5">
        <f>'Subdecision matrices'!$Y$12</f>
        <v>0.1</v>
      </c>
      <c r="AG378" s="5">
        <f>'Subdecision matrices'!$Y$13</f>
        <v>0.1</v>
      </c>
      <c r="AH378" s="5">
        <f>'Subdecision matrices'!$Y$14</f>
        <v>0.1</v>
      </c>
      <c r="AI378" s="5">
        <f>'Subdecision matrices'!$Y$15</f>
        <v>0.05</v>
      </c>
      <c r="AJ378" s="5">
        <f>'Subdecision matrices'!$Y$16</f>
        <v>0.05</v>
      </c>
      <c r="AK378" s="5">
        <f>'Subdecision matrices'!$Z$12</f>
        <v>0.15</v>
      </c>
      <c r="AL378" s="5">
        <f>'Subdecision matrices'!$Z$13</f>
        <v>0.15</v>
      </c>
      <c r="AM378" s="5">
        <f>'Subdecision matrices'!$Z$14</f>
        <v>0.15</v>
      </c>
      <c r="AN378" s="5">
        <f>'Subdecision matrices'!$Z$15</f>
        <v>0.15</v>
      </c>
      <c r="AO378" s="5">
        <f>'Subdecision matrices'!$Z$16</f>
        <v>0.15</v>
      </c>
      <c r="AP378" s="5">
        <f>'Subdecision matrices'!$AA$12</f>
        <v>0.1</v>
      </c>
      <c r="AQ378" s="5">
        <f>'Subdecision matrices'!$AA$13</f>
        <v>0.1</v>
      </c>
      <c r="AR378" s="5">
        <f>'Subdecision matrices'!$AA$14</f>
        <v>0.1</v>
      </c>
      <c r="AS378" s="5">
        <f>'Subdecision matrices'!$AA$15</f>
        <v>0.1</v>
      </c>
      <c r="AT378" s="5">
        <f>'Subdecision matrices'!$AA$16</f>
        <v>0.15</v>
      </c>
      <c r="AU378" s="5">
        <f>'Subdecision matrices'!$AB$12</f>
        <v>0.15</v>
      </c>
      <c r="AV378" s="5">
        <f>'Subdecision matrices'!$AB$13</f>
        <v>0.1</v>
      </c>
      <c r="AW378" s="5">
        <f>'Subdecision matrices'!$AB$14</f>
        <v>0.1</v>
      </c>
      <c r="AX378" s="5">
        <f>'Subdecision matrices'!$AB$15</f>
        <v>0.15</v>
      </c>
      <c r="AY378" s="5">
        <f>'Subdecision matrices'!$AB$16</f>
        <v>0.1</v>
      </c>
      <c r="AZ378" s="3">
        <f aca="true" t="shared" si="956" ref="AZ378">SUM(L378:AY378)</f>
        <v>4</v>
      </c>
      <c r="BA378" s="3"/>
      <c r="BB378" s="114"/>
      <c r="BC378" s="114"/>
      <c r="BD378" s="114"/>
      <c r="BE378" s="114"/>
      <c r="BF378" s="114"/>
    </row>
    <row r="379" spans="1:58" ht="15">
      <c r="A379" s="94">
        <v>187</v>
      </c>
      <c r="B379" s="30">
        <f>_xlfn.IFERROR(VLOOKUP(Prioritization!G198,'Subdecision matrices'!$B$7:$C$8,2,TRUE),0)</f>
        <v>0</v>
      </c>
      <c r="C379" s="30">
        <f>_xlfn.IFERROR(VLOOKUP(Prioritization!G198,'Subdecision matrices'!$B$7:$D$8,3,TRUE),0)</f>
        <v>0</v>
      </c>
      <c r="D379" s="30">
        <f>_xlfn.IFERROR(VLOOKUP(Prioritization!G198,'Subdecision matrices'!$B$7:$E$8,4,TRUE),0)</f>
        <v>0</v>
      </c>
      <c r="E379" s="30">
        <f>_xlfn.IFERROR(VLOOKUP(Prioritization!G198,'Subdecision matrices'!$B$7:$F$8,5,TRUE),0)</f>
        <v>0</v>
      </c>
      <c r="F379" s="30">
        <f>_xlfn.IFERROR(VLOOKUP(Prioritization!G198,'Subdecision matrices'!$B$7:$G$8,6,TRUE),0)</f>
        <v>0</v>
      </c>
      <c r="G379" s="30">
        <f>VLOOKUP(Prioritization!H198,'Subdecision matrices'!$B$12:$C$19,2,TRUE)</f>
        <v>0</v>
      </c>
      <c r="H379" s="30">
        <f>VLOOKUP(Prioritization!H198,'Subdecision matrices'!$B$12:$D$19,3,TRUE)</f>
        <v>0</v>
      </c>
      <c r="I379" s="30">
        <f>VLOOKUP(Prioritization!H198,'Subdecision matrices'!$B$12:$E$19,4,TRUE)</f>
        <v>0</v>
      </c>
      <c r="J379" s="30">
        <f>VLOOKUP(Prioritization!H198,'Subdecision matrices'!$B$12:$F$19,5,TRUE)</f>
        <v>0</v>
      </c>
      <c r="K379" s="30">
        <f>VLOOKUP(Prioritization!H198,'Subdecision matrices'!$B$12:$G$19,6,TRUE)</f>
        <v>0</v>
      </c>
      <c r="L379" s="2">
        <f>_xlfn.IFERROR(INDEX('Subdecision matrices'!$C$23:$G$27,MATCH(Prioritization!I198,'Subdecision matrices'!$B$23:$B$27,0),MATCH('CalcEng 2'!$L$6,'Subdecision matrices'!$C$22:$G$22,0)),0)</f>
        <v>0</v>
      </c>
      <c r="M379" s="2">
        <f>_xlfn.IFERROR(INDEX('Subdecision matrices'!$C$23:$G$27,MATCH(Prioritization!I198,'Subdecision matrices'!$B$23:$B$27,0),MATCH('CalcEng 2'!$M$6,'Subdecision matrices'!$C$30:$G$30,0)),0)</f>
        <v>0</v>
      </c>
      <c r="N379" s="2">
        <f>_xlfn.IFERROR(INDEX('Subdecision matrices'!$C$23:$G$27,MATCH(Prioritization!I198,'Subdecision matrices'!$B$23:$B$27,0),MATCH('CalcEng 2'!$N$6,'Subdecision matrices'!$C$22:$G$22,0)),0)</f>
        <v>0</v>
      </c>
      <c r="O379" s="2">
        <f>_xlfn.IFERROR(INDEX('Subdecision matrices'!$C$23:$G$27,MATCH(Prioritization!I198,'Subdecision matrices'!$B$23:$B$27,0),MATCH('CalcEng 2'!$O$6,'Subdecision matrices'!$C$22:$G$22,0)),0)</f>
        <v>0</v>
      </c>
      <c r="P379" s="2">
        <f>_xlfn.IFERROR(INDEX('Subdecision matrices'!$C$23:$G$27,MATCH(Prioritization!I198,'Subdecision matrices'!$B$23:$B$27,0),MATCH('CalcEng 2'!$P$6,'Subdecision matrices'!$C$22:$G$22,0)),0)</f>
        <v>0</v>
      </c>
      <c r="Q379" s="2">
        <f>_xlfn.IFERROR(INDEX('Subdecision matrices'!$C$31:$G$33,MATCH(Prioritization!J198,'Subdecision matrices'!$B$31:$B$33,0),MATCH('CalcEng 2'!$Q$6,'Subdecision matrices'!$C$30:$G$30,0)),0)</f>
        <v>0</v>
      </c>
      <c r="R379" s="2">
        <f>_xlfn.IFERROR(INDEX('Subdecision matrices'!$C$31:$G$33,MATCH(Prioritization!J198,'Subdecision matrices'!$B$31:$B$33,0),MATCH('CalcEng 2'!$R$6,'Subdecision matrices'!$C$30:$G$30,0)),0)</f>
        <v>0</v>
      </c>
      <c r="S379" s="2">
        <f>_xlfn.IFERROR(INDEX('Subdecision matrices'!$C$31:$G$33,MATCH(Prioritization!J198,'Subdecision matrices'!$B$31:$B$33,0),MATCH('CalcEng 2'!$S$6,'Subdecision matrices'!$C$30:$G$30,0)),0)</f>
        <v>0</v>
      </c>
      <c r="T379" s="2">
        <f>_xlfn.IFERROR(INDEX('Subdecision matrices'!$C$31:$G$33,MATCH(Prioritization!J198,'Subdecision matrices'!$B$31:$B$33,0),MATCH('CalcEng 2'!$T$6,'Subdecision matrices'!$C$30:$G$30,0)),0)</f>
        <v>0</v>
      </c>
      <c r="U379" s="2">
        <f>_xlfn.IFERROR(INDEX('Subdecision matrices'!$C$31:$G$33,MATCH(Prioritization!J198,'Subdecision matrices'!$B$31:$B$33,0),MATCH('CalcEng 2'!$U$6,'Subdecision matrices'!$C$30:$G$30,0)),0)</f>
        <v>0</v>
      </c>
      <c r="V379" s="2">
        <f>_xlfn.IFERROR(VLOOKUP(Prioritization!K198,'Subdecision matrices'!$A$37:$C$41,3,TRUE),0)</f>
        <v>0</v>
      </c>
      <c r="W379" s="2">
        <f>_xlfn.IFERROR(VLOOKUP(Prioritization!K198,'Subdecision matrices'!$A$37:$D$41,4),0)</f>
        <v>0</v>
      </c>
      <c r="X379" s="2">
        <f>_xlfn.IFERROR(VLOOKUP(Prioritization!K198,'Subdecision matrices'!$A$37:$E$41,5),0)</f>
        <v>0</v>
      </c>
      <c r="Y379" s="2">
        <f>_xlfn.IFERROR(VLOOKUP(Prioritization!K198,'Subdecision matrices'!$A$37:$F$41,6),0)</f>
        <v>0</v>
      </c>
      <c r="Z379" s="2">
        <f>_xlfn.IFERROR(VLOOKUP(Prioritization!K198,'Subdecision matrices'!$A$37:$G$41,7),0)</f>
        <v>0</v>
      </c>
      <c r="AA379" s="2">
        <f>_xlfn.IFERROR(INDEX('Subdecision matrices'!$K$8:$O$11,MATCH(Prioritization!L198,'Subdecision matrices'!$J$8:$J$11,0),MATCH('CalcEng 2'!$AA$6,'Subdecision matrices'!$K$7:$O$7,0)),0)</f>
        <v>0</v>
      </c>
      <c r="AB379" s="2">
        <f>_xlfn.IFERROR(INDEX('Subdecision matrices'!$K$8:$O$11,MATCH(Prioritization!L198,'Subdecision matrices'!$J$8:$J$11,0),MATCH('CalcEng 2'!$AB$6,'Subdecision matrices'!$K$7:$O$7,0)),0)</f>
        <v>0</v>
      </c>
      <c r="AC379" s="2">
        <f>_xlfn.IFERROR(INDEX('Subdecision matrices'!$K$8:$O$11,MATCH(Prioritization!L198,'Subdecision matrices'!$J$8:$J$11,0),MATCH('CalcEng 2'!$AC$6,'Subdecision matrices'!$K$7:$O$7,0)),0)</f>
        <v>0</v>
      </c>
      <c r="AD379" s="2">
        <f>_xlfn.IFERROR(INDEX('Subdecision matrices'!$K$8:$O$11,MATCH(Prioritization!L198,'Subdecision matrices'!$J$8:$J$11,0),MATCH('CalcEng 2'!$AD$6,'Subdecision matrices'!$K$7:$O$7,0)),0)</f>
        <v>0</v>
      </c>
      <c r="AE379" s="2">
        <f>_xlfn.IFERROR(INDEX('Subdecision matrices'!$K$8:$O$11,MATCH(Prioritization!L198,'Subdecision matrices'!$J$8:$J$11,0),MATCH('CalcEng 2'!$AE$6,'Subdecision matrices'!$K$7:$O$7,0)),0)</f>
        <v>0</v>
      </c>
      <c r="AF379" s="2">
        <f>_xlfn.IFERROR(VLOOKUP(Prioritization!M198,'Subdecision matrices'!$I$15:$K$17,3,TRUE),0)</f>
        <v>0</v>
      </c>
      <c r="AG379" s="2">
        <f>_xlfn.IFERROR(VLOOKUP(Prioritization!M198,'Subdecision matrices'!$I$15:$L$17,4,TRUE),0)</f>
        <v>0</v>
      </c>
      <c r="AH379" s="2">
        <f>_xlfn.IFERROR(VLOOKUP(Prioritization!M198,'Subdecision matrices'!$I$15:$M$17,5,TRUE),0)</f>
        <v>0</v>
      </c>
      <c r="AI379" s="2">
        <f>_xlfn.IFERROR(VLOOKUP(Prioritization!M198,'Subdecision matrices'!$I$15:$N$17,6,TRUE),0)</f>
        <v>0</v>
      </c>
      <c r="AJ379" s="2">
        <f>_xlfn.IFERROR(VLOOKUP(Prioritization!M198,'Subdecision matrices'!$I$15:$O$17,7,TRUE),0)</f>
        <v>0</v>
      </c>
      <c r="AK379" s="2">
        <f>_xlfn.IFERROR(INDEX('Subdecision matrices'!$K$22:$O$24,MATCH(Prioritization!N198,'Subdecision matrices'!$J$22:$J$24,0),MATCH($AK$6,'Subdecision matrices'!$K$21:$O$21,0)),0)</f>
        <v>0</v>
      </c>
      <c r="AL379" s="2">
        <f>_xlfn.IFERROR(INDEX('Subdecision matrices'!$K$22:$O$24,MATCH(Prioritization!N198,'Subdecision matrices'!$J$22:$J$24,0),MATCH($AL$6,'Subdecision matrices'!$K$21:$O$21,0)),0)</f>
        <v>0</v>
      </c>
      <c r="AM379" s="2">
        <f>_xlfn.IFERROR(INDEX('Subdecision matrices'!$K$22:$O$24,MATCH(Prioritization!N198,'Subdecision matrices'!$J$22:$J$24,0),MATCH($AM$6,'Subdecision matrices'!$K$21:$O$21,0)),0)</f>
        <v>0</v>
      </c>
      <c r="AN379" s="2">
        <f>_xlfn.IFERROR(INDEX('Subdecision matrices'!$K$22:$O$24,MATCH(Prioritization!N198,'Subdecision matrices'!$J$22:$J$24,0),MATCH($AN$6,'Subdecision matrices'!$K$21:$O$21,0)),0)</f>
        <v>0</v>
      </c>
      <c r="AO379" s="2">
        <f>_xlfn.IFERROR(INDEX('Subdecision matrices'!$K$22:$O$24,MATCH(Prioritization!N198,'Subdecision matrices'!$J$22:$J$24,0),MATCH($AO$6,'Subdecision matrices'!$K$21:$O$21,0)),0)</f>
        <v>0</v>
      </c>
      <c r="AP379" s="2">
        <f>_xlfn.IFERROR(INDEX('Subdecision matrices'!$K$27:$O$30,MATCH(Prioritization!O198,'Subdecision matrices'!$J$27:$J$30,0),MATCH('CalcEng 2'!$AP$6,'Subdecision matrices'!$K$27:$O$27,0)),0)</f>
        <v>0</v>
      </c>
      <c r="AQ379" s="2">
        <f>_xlfn.IFERROR(INDEX('Subdecision matrices'!$K$27:$O$30,MATCH(Prioritization!O198,'Subdecision matrices'!$J$27:$J$30,0),MATCH('CalcEng 2'!$AQ$6,'Subdecision matrices'!$K$27:$O$27,0)),0)</f>
        <v>0</v>
      </c>
      <c r="AR379" s="2">
        <f>_xlfn.IFERROR(INDEX('Subdecision matrices'!$K$27:$O$30,MATCH(Prioritization!O198,'Subdecision matrices'!$J$27:$J$30,0),MATCH('CalcEng 2'!$AR$6,'Subdecision matrices'!$K$27:$O$27,0)),0)</f>
        <v>0</v>
      </c>
      <c r="AS379" s="2">
        <f>_xlfn.IFERROR(INDEX('Subdecision matrices'!$K$27:$O$30,MATCH(Prioritization!O198,'Subdecision matrices'!$J$27:$J$30,0),MATCH('CalcEng 2'!$AS$6,'Subdecision matrices'!$K$27:$O$27,0)),0)</f>
        <v>0</v>
      </c>
      <c r="AT379" s="2">
        <f>_xlfn.IFERROR(INDEX('Subdecision matrices'!$K$27:$O$30,MATCH(Prioritization!O198,'Subdecision matrices'!$J$27:$J$30,0),MATCH('CalcEng 2'!$AT$6,'Subdecision matrices'!$K$27:$O$27,0)),0)</f>
        <v>0</v>
      </c>
      <c r="AU379" s="2">
        <f>_xlfn.IFERROR(INDEX('Subdecision matrices'!$K$34:$O$36,MATCH(Prioritization!P198,'Subdecision matrices'!$J$34:$J$36,0),MATCH('CalcEng 2'!$AU$6,'Subdecision matrices'!$K$33:$O$33,0)),0)</f>
        <v>0</v>
      </c>
      <c r="AV379" s="2">
        <f>_xlfn.IFERROR(INDEX('Subdecision matrices'!$K$34:$O$36,MATCH(Prioritization!P198,'Subdecision matrices'!$J$34:$J$36,0),MATCH('CalcEng 2'!$AV$6,'Subdecision matrices'!$K$33:$O$33,0)),0)</f>
        <v>0</v>
      </c>
      <c r="AW379" s="2">
        <f>_xlfn.IFERROR(INDEX('Subdecision matrices'!$K$34:$O$36,MATCH(Prioritization!P198,'Subdecision matrices'!$J$34:$J$36,0),MATCH('CalcEng 2'!$AW$6,'Subdecision matrices'!$K$33:$O$33,0)),0)</f>
        <v>0</v>
      </c>
      <c r="AX379" s="2">
        <f>_xlfn.IFERROR(INDEX('Subdecision matrices'!$K$34:$O$36,MATCH(Prioritization!P198,'Subdecision matrices'!$J$34:$J$36,0),MATCH('CalcEng 2'!$AX$6,'Subdecision matrices'!$K$33:$O$33,0)),0)</f>
        <v>0</v>
      </c>
      <c r="AY379" s="2">
        <f>_xlfn.IFERROR(INDEX('Subdecision matrices'!$K$34:$O$36,MATCH(Prioritization!P198,'Subdecision matrices'!$J$34:$J$36,0),MATCH('CalcEng 2'!$AY$6,'Subdecision matrices'!$K$33:$O$33,0)),0)</f>
        <v>0</v>
      </c>
      <c r="AZ379" s="2"/>
      <c r="BA379" s="2"/>
      <c r="BB379" s="110">
        <f>((B379*B380)+(G379*G380)+(L379*L380)+(Q379*Q380)+(V379*V380)+(AA379*AA380)+(AF380*AF379)+(AK379*AK380)+(AP379*AP380)+(AU379*AU380))*10</f>
        <v>0</v>
      </c>
      <c r="BC379" s="110">
        <f aca="true" t="shared" si="957" ref="BC379">((C379*C380)+(H379*H380)+(M379*M380)+(R379*R380)+(W379*W380)+(AB379*AB380)+(AG380*AG379)+(AL379*AL380)+(AQ379*AQ380)+(AV379*AV380))*10</f>
        <v>0</v>
      </c>
      <c r="BD379" s="110">
        <f aca="true" t="shared" si="958" ref="BD379">((D379*D380)+(I379*I380)+(N379*N380)+(S379*S380)+(X379*X380)+(AC379*AC380)+(AH380*AH379)+(AM379*AM380)+(AR379*AR380)+(AW379*AW380))*10</f>
        <v>0</v>
      </c>
      <c r="BE379" s="110">
        <f aca="true" t="shared" si="959" ref="BE379">((E379*E380)+(J379*J380)+(O379*O380)+(T379*T380)+(Y379*Y380)+(AD379*AD380)+(AI380*AI379)+(AN379*AN380)+(AS379*AS380)+(AX379*AX380))*10</f>
        <v>0</v>
      </c>
      <c r="BF379" s="110">
        <f aca="true" t="shared" si="960" ref="BF379">((F379*F380)+(K379*K380)+(P379*P380)+(U379*U380)+(Z379*Z380)+(AE379*AE380)+(AJ380*AJ379)+(AO379*AO380)+(AT379*AT380)+(AY379*AY380))*10</f>
        <v>0</v>
      </c>
    </row>
    <row r="380" spans="1:58" ht="15.75" thickBot="1">
      <c r="A380" s="94"/>
      <c r="B380" s="5">
        <f>'Subdecision matrices'!$S$12</f>
        <v>0.1</v>
      </c>
      <c r="C380" s="5">
        <f>'Subdecision matrices'!$S$13</f>
        <v>0.1</v>
      </c>
      <c r="D380" s="5">
        <f>'Subdecision matrices'!$S$14</f>
        <v>0.1</v>
      </c>
      <c r="E380" s="5">
        <f>'Subdecision matrices'!$S$15</f>
        <v>0.1</v>
      </c>
      <c r="F380" s="5">
        <f>'Subdecision matrices'!$S$16</f>
        <v>0.1</v>
      </c>
      <c r="G380" s="5">
        <f>'Subdecision matrices'!$T$12</f>
        <v>0.1</v>
      </c>
      <c r="H380" s="5">
        <f>'Subdecision matrices'!$T$13</f>
        <v>0.1</v>
      </c>
      <c r="I380" s="5">
        <f>'Subdecision matrices'!$T$14</f>
        <v>0.1</v>
      </c>
      <c r="J380" s="5">
        <f>'Subdecision matrices'!$T$15</f>
        <v>0.1</v>
      </c>
      <c r="K380" s="5">
        <f>'Subdecision matrices'!$T$16</f>
        <v>0.1</v>
      </c>
      <c r="L380" s="5">
        <f>'Subdecision matrices'!$U$12</f>
        <v>0.05</v>
      </c>
      <c r="M380" s="5">
        <f>'Subdecision matrices'!$U$13</f>
        <v>0.05</v>
      </c>
      <c r="N380" s="5">
        <f>'Subdecision matrices'!$U$14</f>
        <v>0.05</v>
      </c>
      <c r="O380" s="5">
        <f>'Subdecision matrices'!$U$15</f>
        <v>0.05</v>
      </c>
      <c r="P380" s="5">
        <f>'Subdecision matrices'!$U$16</f>
        <v>0.05</v>
      </c>
      <c r="Q380" s="5">
        <f>'Subdecision matrices'!$V$12</f>
        <v>0.1</v>
      </c>
      <c r="R380" s="5">
        <f>'Subdecision matrices'!$V$13</f>
        <v>0.1</v>
      </c>
      <c r="S380" s="5">
        <f>'Subdecision matrices'!$V$14</f>
        <v>0.1</v>
      </c>
      <c r="T380" s="5">
        <f>'Subdecision matrices'!$V$15</f>
        <v>0.1</v>
      </c>
      <c r="U380" s="5">
        <f>'Subdecision matrices'!$V$16</f>
        <v>0.1</v>
      </c>
      <c r="V380" s="5">
        <f>'Subdecision matrices'!$W$12</f>
        <v>0.1</v>
      </c>
      <c r="W380" s="5">
        <f>'Subdecision matrices'!$W$13</f>
        <v>0.1</v>
      </c>
      <c r="X380" s="5">
        <f>'Subdecision matrices'!$W$14</f>
        <v>0.1</v>
      </c>
      <c r="Y380" s="5">
        <f>'Subdecision matrices'!$W$15</f>
        <v>0.1</v>
      </c>
      <c r="Z380" s="5">
        <f>'Subdecision matrices'!$W$16</f>
        <v>0.1</v>
      </c>
      <c r="AA380" s="5">
        <f>'Subdecision matrices'!$X$12</f>
        <v>0.05</v>
      </c>
      <c r="AB380" s="5">
        <f>'Subdecision matrices'!$X$13</f>
        <v>0.1</v>
      </c>
      <c r="AC380" s="5">
        <f>'Subdecision matrices'!$X$14</f>
        <v>0.1</v>
      </c>
      <c r="AD380" s="5">
        <f>'Subdecision matrices'!$X$15</f>
        <v>0.1</v>
      </c>
      <c r="AE380" s="5">
        <f>'Subdecision matrices'!$X$16</f>
        <v>0.1</v>
      </c>
      <c r="AF380" s="5">
        <f>'Subdecision matrices'!$Y$12</f>
        <v>0.1</v>
      </c>
      <c r="AG380" s="5">
        <f>'Subdecision matrices'!$Y$13</f>
        <v>0.1</v>
      </c>
      <c r="AH380" s="5">
        <f>'Subdecision matrices'!$Y$14</f>
        <v>0.1</v>
      </c>
      <c r="AI380" s="5">
        <f>'Subdecision matrices'!$Y$15</f>
        <v>0.05</v>
      </c>
      <c r="AJ380" s="5">
        <f>'Subdecision matrices'!$Y$16</f>
        <v>0.05</v>
      </c>
      <c r="AK380" s="5">
        <f>'Subdecision matrices'!$Z$12</f>
        <v>0.15</v>
      </c>
      <c r="AL380" s="5">
        <f>'Subdecision matrices'!$Z$13</f>
        <v>0.15</v>
      </c>
      <c r="AM380" s="5">
        <f>'Subdecision matrices'!$Z$14</f>
        <v>0.15</v>
      </c>
      <c r="AN380" s="5">
        <f>'Subdecision matrices'!$Z$15</f>
        <v>0.15</v>
      </c>
      <c r="AO380" s="5">
        <f>'Subdecision matrices'!$Z$16</f>
        <v>0.15</v>
      </c>
      <c r="AP380" s="5">
        <f>'Subdecision matrices'!$AA$12</f>
        <v>0.1</v>
      </c>
      <c r="AQ380" s="5">
        <f>'Subdecision matrices'!$AA$13</f>
        <v>0.1</v>
      </c>
      <c r="AR380" s="5">
        <f>'Subdecision matrices'!$AA$14</f>
        <v>0.1</v>
      </c>
      <c r="AS380" s="5">
        <f>'Subdecision matrices'!$AA$15</f>
        <v>0.1</v>
      </c>
      <c r="AT380" s="5">
        <f>'Subdecision matrices'!$AA$16</f>
        <v>0.15</v>
      </c>
      <c r="AU380" s="5">
        <f>'Subdecision matrices'!$AB$12</f>
        <v>0.15</v>
      </c>
      <c r="AV380" s="5">
        <f>'Subdecision matrices'!$AB$13</f>
        <v>0.1</v>
      </c>
      <c r="AW380" s="5">
        <f>'Subdecision matrices'!$AB$14</f>
        <v>0.1</v>
      </c>
      <c r="AX380" s="5">
        <f>'Subdecision matrices'!$AB$15</f>
        <v>0.15</v>
      </c>
      <c r="AY380" s="5">
        <f>'Subdecision matrices'!$AB$16</f>
        <v>0.1</v>
      </c>
      <c r="AZ380" s="3">
        <f aca="true" t="shared" si="961" ref="AZ380">SUM(L380:AY380)</f>
        <v>4</v>
      </c>
      <c r="BA380" s="3"/>
      <c r="BB380" s="114"/>
      <c r="BC380" s="114"/>
      <c r="BD380" s="114"/>
      <c r="BE380" s="114"/>
      <c r="BF380" s="114"/>
    </row>
    <row r="381" spans="1:58" ht="15">
      <c r="A381" s="94">
        <v>188</v>
      </c>
      <c r="B381" s="30">
        <f>_xlfn.IFERROR(VLOOKUP(Prioritization!G199,'Subdecision matrices'!$B$7:$C$8,2,TRUE),0)</f>
        <v>0</v>
      </c>
      <c r="C381" s="30">
        <f>_xlfn.IFERROR(VLOOKUP(Prioritization!G199,'Subdecision matrices'!$B$7:$D$8,3,TRUE),0)</f>
        <v>0</v>
      </c>
      <c r="D381" s="30">
        <f>_xlfn.IFERROR(VLOOKUP(Prioritization!G199,'Subdecision matrices'!$B$7:$E$8,4,TRUE),0)</f>
        <v>0</v>
      </c>
      <c r="E381" s="30">
        <f>_xlfn.IFERROR(VLOOKUP(Prioritization!G199,'Subdecision matrices'!$B$7:$F$8,5,TRUE),0)</f>
        <v>0</v>
      </c>
      <c r="F381" s="30">
        <f>_xlfn.IFERROR(VLOOKUP(Prioritization!G199,'Subdecision matrices'!$B$7:$G$8,6,TRUE),0)</f>
        <v>0</v>
      </c>
      <c r="G381" s="30">
        <f>VLOOKUP(Prioritization!H199,'Subdecision matrices'!$B$12:$C$19,2,TRUE)</f>
        <v>0</v>
      </c>
      <c r="H381" s="30">
        <f>VLOOKUP(Prioritization!H199,'Subdecision matrices'!$B$12:$D$19,3,TRUE)</f>
        <v>0</v>
      </c>
      <c r="I381" s="30">
        <f>VLOOKUP(Prioritization!H199,'Subdecision matrices'!$B$12:$E$19,4,TRUE)</f>
        <v>0</v>
      </c>
      <c r="J381" s="30">
        <f>VLOOKUP(Prioritization!H199,'Subdecision matrices'!$B$12:$F$19,5,TRUE)</f>
        <v>0</v>
      </c>
      <c r="K381" s="30">
        <f>VLOOKUP(Prioritization!H199,'Subdecision matrices'!$B$12:$G$19,6,TRUE)</f>
        <v>0</v>
      </c>
      <c r="L381" s="2">
        <f>_xlfn.IFERROR(INDEX('Subdecision matrices'!$C$23:$G$27,MATCH(Prioritization!I199,'Subdecision matrices'!$B$23:$B$27,0),MATCH('CalcEng 2'!$L$6,'Subdecision matrices'!$C$22:$G$22,0)),0)</f>
        <v>0</v>
      </c>
      <c r="M381" s="2">
        <f>_xlfn.IFERROR(INDEX('Subdecision matrices'!$C$23:$G$27,MATCH(Prioritization!I199,'Subdecision matrices'!$B$23:$B$27,0),MATCH('CalcEng 2'!$M$6,'Subdecision matrices'!$C$30:$G$30,0)),0)</f>
        <v>0</v>
      </c>
      <c r="N381" s="2">
        <f>_xlfn.IFERROR(INDEX('Subdecision matrices'!$C$23:$G$27,MATCH(Prioritization!I199,'Subdecision matrices'!$B$23:$B$27,0),MATCH('CalcEng 2'!$N$6,'Subdecision matrices'!$C$22:$G$22,0)),0)</f>
        <v>0</v>
      </c>
      <c r="O381" s="2">
        <f>_xlfn.IFERROR(INDEX('Subdecision matrices'!$C$23:$G$27,MATCH(Prioritization!I199,'Subdecision matrices'!$B$23:$B$27,0),MATCH('CalcEng 2'!$O$6,'Subdecision matrices'!$C$22:$G$22,0)),0)</f>
        <v>0</v>
      </c>
      <c r="P381" s="2">
        <f>_xlfn.IFERROR(INDEX('Subdecision matrices'!$C$23:$G$27,MATCH(Prioritization!I199,'Subdecision matrices'!$B$23:$B$27,0),MATCH('CalcEng 2'!$P$6,'Subdecision matrices'!$C$22:$G$22,0)),0)</f>
        <v>0</v>
      </c>
      <c r="Q381" s="2">
        <f>_xlfn.IFERROR(INDEX('Subdecision matrices'!$C$31:$G$33,MATCH(Prioritization!J199,'Subdecision matrices'!$B$31:$B$33,0),MATCH('CalcEng 2'!$Q$6,'Subdecision matrices'!$C$30:$G$30,0)),0)</f>
        <v>0</v>
      </c>
      <c r="R381" s="2">
        <f>_xlfn.IFERROR(INDEX('Subdecision matrices'!$C$31:$G$33,MATCH(Prioritization!J199,'Subdecision matrices'!$B$31:$B$33,0),MATCH('CalcEng 2'!$R$6,'Subdecision matrices'!$C$30:$G$30,0)),0)</f>
        <v>0</v>
      </c>
      <c r="S381" s="2">
        <f>_xlfn.IFERROR(INDEX('Subdecision matrices'!$C$31:$G$33,MATCH(Prioritization!J199,'Subdecision matrices'!$B$31:$B$33,0),MATCH('CalcEng 2'!$S$6,'Subdecision matrices'!$C$30:$G$30,0)),0)</f>
        <v>0</v>
      </c>
      <c r="T381" s="2">
        <f>_xlfn.IFERROR(INDEX('Subdecision matrices'!$C$31:$G$33,MATCH(Prioritization!J199,'Subdecision matrices'!$B$31:$B$33,0),MATCH('CalcEng 2'!$T$6,'Subdecision matrices'!$C$30:$G$30,0)),0)</f>
        <v>0</v>
      </c>
      <c r="U381" s="2">
        <f>_xlfn.IFERROR(INDEX('Subdecision matrices'!$C$31:$G$33,MATCH(Prioritization!J199,'Subdecision matrices'!$B$31:$B$33,0),MATCH('CalcEng 2'!$U$6,'Subdecision matrices'!$C$30:$G$30,0)),0)</f>
        <v>0</v>
      </c>
      <c r="V381" s="2">
        <f>_xlfn.IFERROR(VLOOKUP(Prioritization!K199,'Subdecision matrices'!$A$37:$C$41,3,TRUE),0)</f>
        <v>0</v>
      </c>
      <c r="W381" s="2">
        <f>_xlfn.IFERROR(VLOOKUP(Prioritization!K199,'Subdecision matrices'!$A$37:$D$41,4),0)</f>
        <v>0</v>
      </c>
      <c r="X381" s="2">
        <f>_xlfn.IFERROR(VLOOKUP(Prioritization!K199,'Subdecision matrices'!$A$37:$E$41,5),0)</f>
        <v>0</v>
      </c>
      <c r="Y381" s="2">
        <f>_xlfn.IFERROR(VLOOKUP(Prioritization!K199,'Subdecision matrices'!$A$37:$F$41,6),0)</f>
        <v>0</v>
      </c>
      <c r="Z381" s="2">
        <f>_xlfn.IFERROR(VLOOKUP(Prioritization!K199,'Subdecision matrices'!$A$37:$G$41,7),0)</f>
        <v>0</v>
      </c>
      <c r="AA381" s="2">
        <f>_xlfn.IFERROR(INDEX('Subdecision matrices'!$K$8:$O$11,MATCH(Prioritization!L199,'Subdecision matrices'!$J$8:$J$11,0),MATCH('CalcEng 2'!$AA$6,'Subdecision matrices'!$K$7:$O$7,0)),0)</f>
        <v>0</v>
      </c>
      <c r="AB381" s="2">
        <f>_xlfn.IFERROR(INDEX('Subdecision matrices'!$K$8:$O$11,MATCH(Prioritization!L199,'Subdecision matrices'!$J$8:$J$11,0),MATCH('CalcEng 2'!$AB$6,'Subdecision matrices'!$K$7:$O$7,0)),0)</f>
        <v>0</v>
      </c>
      <c r="AC381" s="2">
        <f>_xlfn.IFERROR(INDEX('Subdecision matrices'!$K$8:$O$11,MATCH(Prioritization!L199,'Subdecision matrices'!$J$8:$J$11,0),MATCH('CalcEng 2'!$AC$6,'Subdecision matrices'!$K$7:$O$7,0)),0)</f>
        <v>0</v>
      </c>
      <c r="AD381" s="2">
        <f>_xlfn.IFERROR(INDEX('Subdecision matrices'!$K$8:$O$11,MATCH(Prioritization!L199,'Subdecision matrices'!$J$8:$J$11,0),MATCH('CalcEng 2'!$AD$6,'Subdecision matrices'!$K$7:$O$7,0)),0)</f>
        <v>0</v>
      </c>
      <c r="AE381" s="2">
        <f>_xlfn.IFERROR(INDEX('Subdecision matrices'!$K$8:$O$11,MATCH(Prioritization!L199,'Subdecision matrices'!$J$8:$J$11,0),MATCH('CalcEng 2'!$AE$6,'Subdecision matrices'!$K$7:$O$7,0)),0)</f>
        <v>0</v>
      </c>
      <c r="AF381" s="2">
        <f>_xlfn.IFERROR(VLOOKUP(Prioritization!M199,'Subdecision matrices'!$I$15:$K$17,3,TRUE),0)</f>
        <v>0</v>
      </c>
      <c r="AG381" s="2">
        <f>_xlfn.IFERROR(VLOOKUP(Prioritization!M199,'Subdecision matrices'!$I$15:$L$17,4,TRUE),0)</f>
        <v>0</v>
      </c>
      <c r="AH381" s="2">
        <f>_xlfn.IFERROR(VLOOKUP(Prioritization!M199,'Subdecision matrices'!$I$15:$M$17,5,TRUE),0)</f>
        <v>0</v>
      </c>
      <c r="AI381" s="2">
        <f>_xlfn.IFERROR(VLOOKUP(Prioritization!M199,'Subdecision matrices'!$I$15:$N$17,6,TRUE),0)</f>
        <v>0</v>
      </c>
      <c r="AJ381" s="2">
        <f>_xlfn.IFERROR(VLOOKUP(Prioritization!M199,'Subdecision matrices'!$I$15:$O$17,7,TRUE),0)</f>
        <v>0</v>
      </c>
      <c r="AK381" s="2">
        <f>_xlfn.IFERROR(INDEX('Subdecision matrices'!$K$22:$O$24,MATCH(Prioritization!N199,'Subdecision matrices'!$J$22:$J$24,0),MATCH($AK$6,'Subdecision matrices'!$K$21:$O$21,0)),0)</f>
        <v>0</v>
      </c>
      <c r="AL381" s="2">
        <f>_xlfn.IFERROR(INDEX('Subdecision matrices'!$K$22:$O$24,MATCH(Prioritization!N199,'Subdecision matrices'!$J$22:$J$24,0),MATCH($AL$6,'Subdecision matrices'!$K$21:$O$21,0)),0)</f>
        <v>0</v>
      </c>
      <c r="AM381" s="2">
        <f>_xlfn.IFERROR(INDEX('Subdecision matrices'!$K$22:$O$24,MATCH(Prioritization!N199,'Subdecision matrices'!$J$22:$J$24,0),MATCH($AM$6,'Subdecision matrices'!$K$21:$O$21,0)),0)</f>
        <v>0</v>
      </c>
      <c r="AN381" s="2">
        <f>_xlfn.IFERROR(INDEX('Subdecision matrices'!$K$22:$O$24,MATCH(Prioritization!N199,'Subdecision matrices'!$J$22:$J$24,0),MATCH($AN$6,'Subdecision matrices'!$K$21:$O$21,0)),0)</f>
        <v>0</v>
      </c>
      <c r="AO381" s="2">
        <f>_xlfn.IFERROR(INDEX('Subdecision matrices'!$K$22:$O$24,MATCH(Prioritization!N199,'Subdecision matrices'!$J$22:$J$24,0),MATCH($AO$6,'Subdecision matrices'!$K$21:$O$21,0)),0)</f>
        <v>0</v>
      </c>
      <c r="AP381" s="2">
        <f>_xlfn.IFERROR(INDEX('Subdecision matrices'!$K$27:$O$30,MATCH(Prioritization!O199,'Subdecision matrices'!$J$27:$J$30,0),MATCH('CalcEng 2'!$AP$6,'Subdecision matrices'!$K$27:$O$27,0)),0)</f>
        <v>0</v>
      </c>
      <c r="AQ381" s="2">
        <f>_xlfn.IFERROR(INDEX('Subdecision matrices'!$K$27:$O$30,MATCH(Prioritization!O199,'Subdecision matrices'!$J$27:$J$30,0),MATCH('CalcEng 2'!$AQ$6,'Subdecision matrices'!$K$27:$O$27,0)),0)</f>
        <v>0</v>
      </c>
      <c r="AR381" s="2">
        <f>_xlfn.IFERROR(INDEX('Subdecision matrices'!$K$27:$O$30,MATCH(Prioritization!O199,'Subdecision matrices'!$J$27:$J$30,0),MATCH('CalcEng 2'!$AR$6,'Subdecision matrices'!$K$27:$O$27,0)),0)</f>
        <v>0</v>
      </c>
      <c r="AS381" s="2">
        <f>_xlfn.IFERROR(INDEX('Subdecision matrices'!$K$27:$O$30,MATCH(Prioritization!O199,'Subdecision matrices'!$J$27:$J$30,0),MATCH('CalcEng 2'!$AS$6,'Subdecision matrices'!$K$27:$O$27,0)),0)</f>
        <v>0</v>
      </c>
      <c r="AT381" s="2">
        <f>_xlfn.IFERROR(INDEX('Subdecision matrices'!$K$27:$O$30,MATCH(Prioritization!O199,'Subdecision matrices'!$J$27:$J$30,0),MATCH('CalcEng 2'!$AT$6,'Subdecision matrices'!$K$27:$O$27,0)),0)</f>
        <v>0</v>
      </c>
      <c r="AU381" s="2">
        <f>_xlfn.IFERROR(INDEX('Subdecision matrices'!$K$34:$O$36,MATCH(Prioritization!P199,'Subdecision matrices'!$J$34:$J$36,0),MATCH('CalcEng 2'!$AU$6,'Subdecision matrices'!$K$33:$O$33,0)),0)</f>
        <v>0</v>
      </c>
      <c r="AV381" s="2">
        <f>_xlfn.IFERROR(INDEX('Subdecision matrices'!$K$34:$O$36,MATCH(Prioritization!P199,'Subdecision matrices'!$J$34:$J$36,0),MATCH('CalcEng 2'!$AV$6,'Subdecision matrices'!$K$33:$O$33,0)),0)</f>
        <v>0</v>
      </c>
      <c r="AW381" s="2">
        <f>_xlfn.IFERROR(INDEX('Subdecision matrices'!$K$34:$O$36,MATCH(Prioritization!P199,'Subdecision matrices'!$J$34:$J$36,0),MATCH('CalcEng 2'!$AW$6,'Subdecision matrices'!$K$33:$O$33,0)),0)</f>
        <v>0</v>
      </c>
      <c r="AX381" s="2">
        <f>_xlfn.IFERROR(INDEX('Subdecision matrices'!$K$34:$O$36,MATCH(Prioritization!P199,'Subdecision matrices'!$J$34:$J$36,0),MATCH('CalcEng 2'!$AX$6,'Subdecision matrices'!$K$33:$O$33,0)),0)</f>
        <v>0</v>
      </c>
      <c r="AY381" s="2">
        <f>_xlfn.IFERROR(INDEX('Subdecision matrices'!$K$34:$O$36,MATCH(Prioritization!P199,'Subdecision matrices'!$J$34:$J$36,0),MATCH('CalcEng 2'!$AY$6,'Subdecision matrices'!$K$33:$O$33,0)),0)</f>
        <v>0</v>
      </c>
      <c r="AZ381" s="2"/>
      <c r="BA381" s="2"/>
      <c r="BB381" s="110">
        <f>((B381*B382)+(G381*G382)+(L381*L382)+(Q381*Q382)+(V381*V382)+(AA381*AA382)+(AF382*AF381)+(AK381*AK382)+(AP381*AP382)+(AU381*AU382))*10</f>
        <v>0</v>
      </c>
      <c r="BC381" s="110">
        <f aca="true" t="shared" si="962" ref="BC381">((C381*C382)+(H381*H382)+(M381*M382)+(R381*R382)+(W381*W382)+(AB381*AB382)+(AG382*AG381)+(AL381*AL382)+(AQ381*AQ382)+(AV381*AV382))*10</f>
        <v>0</v>
      </c>
      <c r="BD381" s="110">
        <f aca="true" t="shared" si="963" ref="BD381">((D381*D382)+(I381*I382)+(N381*N382)+(S381*S382)+(X381*X382)+(AC381*AC382)+(AH382*AH381)+(AM381*AM382)+(AR381*AR382)+(AW381*AW382))*10</f>
        <v>0</v>
      </c>
      <c r="BE381" s="110">
        <f aca="true" t="shared" si="964" ref="BE381">((E381*E382)+(J381*J382)+(O381*O382)+(T381*T382)+(Y381*Y382)+(AD381*AD382)+(AI382*AI381)+(AN381*AN382)+(AS381*AS382)+(AX381*AX382))*10</f>
        <v>0</v>
      </c>
      <c r="BF381" s="110">
        <f aca="true" t="shared" si="965" ref="BF381">((F381*F382)+(K381*K382)+(P381*P382)+(U381*U382)+(Z381*Z382)+(AE381*AE382)+(AJ382*AJ381)+(AO381*AO382)+(AT381*AT382)+(AY381*AY382))*10</f>
        <v>0</v>
      </c>
    </row>
    <row r="382" spans="1:58" ht="15.75" thickBot="1">
      <c r="A382" s="94"/>
      <c r="B382" s="5">
        <f>'Subdecision matrices'!$S$12</f>
        <v>0.1</v>
      </c>
      <c r="C382" s="5">
        <f>'Subdecision matrices'!$S$13</f>
        <v>0.1</v>
      </c>
      <c r="D382" s="5">
        <f>'Subdecision matrices'!$S$14</f>
        <v>0.1</v>
      </c>
      <c r="E382" s="5">
        <f>'Subdecision matrices'!$S$15</f>
        <v>0.1</v>
      </c>
      <c r="F382" s="5">
        <f>'Subdecision matrices'!$S$16</f>
        <v>0.1</v>
      </c>
      <c r="G382" s="5">
        <f>'Subdecision matrices'!$T$12</f>
        <v>0.1</v>
      </c>
      <c r="H382" s="5">
        <f>'Subdecision matrices'!$T$13</f>
        <v>0.1</v>
      </c>
      <c r="I382" s="5">
        <f>'Subdecision matrices'!$T$14</f>
        <v>0.1</v>
      </c>
      <c r="J382" s="5">
        <f>'Subdecision matrices'!$T$15</f>
        <v>0.1</v>
      </c>
      <c r="K382" s="5">
        <f>'Subdecision matrices'!$T$16</f>
        <v>0.1</v>
      </c>
      <c r="L382" s="5">
        <f>'Subdecision matrices'!$U$12</f>
        <v>0.05</v>
      </c>
      <c r="M382" s="5">
        <f>'Subdecision matrices'!$U$13</f>
        <v>0.05</v>
      </c>
      <c r="N382" s="5">
        <f>'Subdecision matrices'!$U$14</f>
        <v>0.05</v>
      </c>
      <c r="O382" s="5">
        <f>'Subdecision matrices'!$U$15</f>
        <v>0.05</v>
      </c>
      <c r="P382" s="5">
        <f>'Subdecision matrices'!$U$16</f>
        <v>0.05</v>
      </c>
      <c r="Q382" s="5">
        <f>'Subdecision matrices'!$V$12</f>
        <v>0.1</v>
      </c>
      <c r="R382" s="5">
        <f>'Subdecision matrices'!$V$13</f>
        <v>0.1</v>
      </c>
      <c r="S382" s="5">
        <f>'Subdecision matrices'!$V$14</f>
        <v>0.1</v>
      </c>
      <c r="T382" s="5">
        <f>'Subdecision matrices'!$V$15</f>
        <v>0.1</v>
      </c>
      <c r="U382" s="5">
        <f>'Subdecision matrices'!$V$16</f>
        <v>0.1</v>
      </c>
      <c r="V382" s="5">
        <f>'Subdecision matrices'!$W$12</f>
        <v>0.1</v>
      </c>
      <c r="W382" s="5">
        <f>'Subdecision matrices'!$W$13</f>
        <v>0.1</v>
      </c>
      <c r="X382" s="5">
        <f>'Subdecision matrices'!$W$14</f>
        <v>0.1</v>
      </c>
      <c r="Y382" s="5">
        <f>'Subdecision matrices'!$W$15</f>
        <v>0.1</v>
      </c>
      <c r="Z382" s="5">
        <f>'Subdecision matrices'!$W$16</f>
        <v>0.1</v>
      </c>
      <c r="AA382" s="5">
        <f>'Subdecision matrices'!$X$12</f>
        <v>0.05</v>
      </c>
      <c r="AB382" s="5">
        <f>'Subdecision matrices'!$X$13</f>
        <v>0.1</v>
      </c>
      <c r="AC382" s="5">
        <f>'Subdecision matrices'!$X$14</f>
        <v>0.1</v>
      </c>
      <c r="AD382" s="5">
        <f>'Subdecision matrices'!$X$15</f>
        <v>0.1</v>
      </c>
      <c r="AE382" s="5">
        <f>'Subdecision matrices'!$X$16</f>
        <v>0.1</v>
      </c>
      <c r="AF382" s="5">
        <f>'Subdecision matrices'!$Y$12</f>
        <v>0.1</v>
      </c>
      <c r="AG382" s="5">
        <f>'Subdecision matrices'!$Y$13</f>
        <v>0.1</v>
      </c>
      <c r="AH382" s="5">
        <f>'Subdecision matrices'!$Y$14</f>
        <v>0.1</v>
      </c>
      <c r="AI382" s="5">
        <f>'Subdecision matrices'!$Y$15</f>
        <v>0.05</v>
      </c>
      <c r="AJ382" s="5">
        <f>'Subdecision matrices'!$Y$16</f>
        <v>0.05</v>
      </c>
      <c r="AK382" s="5">
        <f>'Subdecision matrices'!$Z$12</f>
        <v>0.15</v>
      </c>
      <c r="AL382" s="5">
        <f>'Subdecision matrices'!$Z$13</f>
        <v>0.15</v>
      </c>
      <c r="AM382" s="5">
        <f>'Subdecision matrices'!$Z$14</f>
        <v>0.15</v>
      </c>
      <c r="AN382" s="5">
        <f>'Subdecision matrices'!$Z$15</f>
        <v>0.15</v>
      </c>
      <c r="AO382" s="5">
        <f>'Subdecision matrices'!$Z$16</f>
        <v>0.15</v>
      </c>
      <c r="AP382" s="5">
        <f>'Subdecision matrices'!$AA$12</f>
        <v>0.1</v>
      </c>
      <c r="AQ382" s="5">
        <f>'Subdecision matrices'!$AA$13</f>
        <v>0.1</v>
      </c>
      <c r="AR382" s="5">
        <f>'Subdecision matrices'!$AA$14</f>
        <v>0.1</v>
      </c>
      <c r="AS382" s="5">
        <f>'Subdecision matrices'!$AA$15</f>
        <v>0.1</v>
      </c>
      <c r="AT382" s="5">
        <f>'Subdecision matrices'!$AA$16</f>
        <v>0.15</v>
      </c>
      <c r="AU382" s="5">
        <f>'Subdecision matrices'!$AB$12</f>
        <v>0.15</v>
      </c>
      <c r="AV382" s="5">
        <f>'Subdecision matrices'!$AB$13</f>
        <v>0.1</v>
      </c>
      <c r="AW382" s="5">
        <f>'Subdecision matrices'!$AB$14</f>
        <v>0.1</v>
      </c>
      <c r="AX382" s="5">
        <f>'Subdecision matrices'!$AB$15</f>
        <v>0.15</v>
      </c>
      <c r="AY382" s="5">
        <f>'Subdecision matrices'!$AB$16</f>
        <v>0.1</v>
      </c>
      <c r="AZ382" s="3">
        <f aca="true" t="shared" si="966" ref="AZ382">SUM(L382:AY382)</f>
        <v>4</v>
      </c>
      <c r="BA382" s="3"/>
      <c r="BB382" s="114"/>
      <c r="BC382" s="114"/>
      <c r="BD382" s="114"/>
      <c r="BE382" s="114"/>
      <c r="BF382" s="114"/>
    </row>
    <row r="383" spans="1:58" ht="15">
      <c r="A383" s="94">
        <v>189</v>
      </c>
      <c r="B383" s="30">
        <f>_xlfn.IFERROR(VLOOKUP(Prioritization!G200,'Subdecision matrices'!$B$7:$C$8,2,TRUE),0)</f>
        <v>0</v>
      </c>
      <c r="C383" s="30">
        <f>_xlfn.IFERROR(VLOOKUP(Prioritization!G200,'Subdecision matrices'!$B$7:$D$8,3,TRUE),0)</f>
        <v>0</v>
      </c>
      <c r="D383" s="30">
        <f>_xlfn.IFERROR(VLOOKUP(Prioritization!G200,'Subdecision matrices'!$B$7:$E$8,4,TRUE),0)</f>
        <v>0</v>
      </c>
      <c r="E383" s="30">
        <f>_xlfn.IFERROR(VLOOKUP(Prioritization!G200,'Subdecision matrices'!$B$7:$F$8,5,TRUE),0)</f>
        <v>0</v>
      </c>
      <c r="F383" s="30">
        <f>_xlfn.IFERROR(VLOOKUP(Prioritization!G200,'Subdecision matrices'!$B$7:$G$8,6,TRUE),0)</f>
        <v>0</v>
      </c>
      <c r="G383" s="30">
        <f>VLOOKUP(Prioritization!H200,'Subdecision matrices'!$B$12:$C$19,2,TRUE)</f>
        <v>0</v>
      </c>
      <c r="H383" s="30">
        <f>VLOOKUP(Prioritization!H200,'Subdecision matrices'!$B$12:$D$19,3,TRUE)</f>
        <v>0</v>
      </c>
      <c r="I383" s="30">
        <f>VLOOKUP(Prioritization!H200,'Subdecision matrices'!$B$12:$E$19,4,TRUE)</f>
        <v>0</v>
      </c>
      <c r="J383" s="30">
        <f>VLOOKUP(Prioritization!H200,'Subdecision matrices'!$B$12:$F$19,5,TRUE)</f>
        <v>0</v>
      </c>
      <c r="K383" s="30">
        <f>VLOOKUP(Prioritization!H200,'Subdecision matrices'!$B$12:$G$19,6,TRUE)</f>
        <v>0</v>
      </c>
      <c r="L383" s="2">
        <f>_xlfn.IFERROR(INDEX('Subdecision matrices'!$C$23:$G$27,MATCH(Prioritization!I200,'Subdecision matrices'!$B$23:$B$27,0),MATCH('CalcEng 2'!$L$6,'Subdecision matrices'!$C$22:$G$22,0)),0)</f>
        <v>0</v>
      </c>
      <c r="M383" s="2">
        <f>_xlfn.IFERROR(INDEX('Subdecision matrices'!$C$23:$G$27,MATCH(Prioritization!I200,'Subdecision matrices'!$B$23:$B$27,0),MATCH('CalcEng 2'!$M$6,'Subdecision matrices'!$C$30:$G$30,0)),0)</f>
        <v>0</v>
      </c>
      <c r="N383" s="2">
        <f>_xlfn.IFERROR(INDEX('Subdecision matrices'!$C$23:$G$27,MATCH(Prioritization!I200,'Subdecision matrices'!$B$23:$B$27,0),MATCH('CalcEng 2'!$N$6,'Subdecision matrices'!$C$22:$G$22,0)),0)</f>
        <v>0</v>
      </c>
      <c r="O383" s="2">
        <f>_xlfn.IFERROR(INDEX('Subdecision matrices'!$C$23:$G$27,MATCH(Prioritization!I200,'Subdecision matrices'!$B$23:$B$27,0),MATCH('CalcEng 2'!$O$6,'Subdecision matrices'!$C$22:$G$22,0)),0)</f>
        <v>0</v>
      </c>
      <c r="P383" s="2">
        <f>_xlfn.IFERROR(INDEX('Subdecision matrices'!$C$23:$G$27,MATCH(Prioritization!I200,'Subdecision matrices'!$B$23:$B$27,0),MATCH('CalcEng 2'!$P$6,'Subdecision matrices'!$C$22:$G$22,0)),0)</f>
        <v>0</v>
      </c>
      <c r="Q383" s="2">
        <f>_xlfn.IFERROR(INDEX('Subdecision matrices'!$C$31:$G$33,MATCH(Prioritization!J200,'Subdecision matrices'!$B$31:$B$33,0),MATCH('CalcEng 2'!$Q$6,'Subdecision matrices'!$C$30:$G$30,0)),0)</f>
        <v>0</v>
      </c>
      <c r="R383" s="2">
        <f>_xlfn.IFERROR(INDEX('Subdecision matrices'!$C$31:$G$33,MATCH(Prioritization!J200,'Subdecision matrices'!$B$31:$B$33,0),MATCH('CalcEng 2'!$R$6,'Subdecision matrices'!$C$30:$G$30,0)),0)</f>
        <v>0</v>
      </c>
      <c r="S383" s="2">
        <f>_xlfn.IFERROR(INDEX('Subdecision matrices'!$C$31:$G$33,MATCH(Prioritization!J200,'Subdecision matrices'!$B$31:$B$33,0),MATCH('CalcEng 2'!$S$6,'Subdecision matrices'!$C$30:$G$30,0)),0)</f>
        <v>0</v>
      </c>
      <c r="T383" s="2">
        <f>_xlfn.IFERROR(INDEX('Subdecision matrices'!$C$31:$G$33,MATCH(Prioritization!J200,'Subdecision matrices'!$B$31:$B$33,0),MATCH('CalcEng 2'!$T$6,'Subdecision matrices'!$C$30:$G$30,0)),0)</f>
        <v>0</v>
      </c>
      <c r="U383" s="2">
        <f>_xlfn.IFERROR(INDEX('Subdecision matrices'!$C$31:$G$33,MATCH(Prioritization!J200,'Subdecision matrices'!$B$31:$B$33,0),MATCH('CalcEng 2'!$U$6,'Subdecision matrices'!$C$30:$G$30,0)),0)</f>
        <v>0</v>
      </c>
      <c r="V383" s="2">
        <f>_xlfn.IFERROR(VLOOKUP(Prioritization!K200,'Subdecision matrices'!$A$37:$C$41,3,TRUE),0)</f>
        <v>0</v>
      </c>
      <c r="W383" s="2">
        <f>_xlfn.IFERROR(VLOOKUP(Prioritization!K200,'Subdecision matrices'!$A$37:$D$41,4),0)</f>
        <v>0</v>
      </c>
      <c r="X383" s="2">
        <f>_xlfn.IFERROR(VLOOKUP(Prioritization!K200,'Subdecision matrices'!$A$37:$E$41,5),0)</f>
        <v>0</v>
      </c>
      <c r="Y383" s="2">
        <f>_xlfn.IFERROR(VLOOKUP(Prioritization!K200,'Subdecision matrices'!$A$37:$F$41,6),0)</f>
        <v>0</v>
      </c>
      <c r="Z383" s="2">
        <f>_xlfn.IFERROR(VLOOKUP(Prioritization!K200,'Subdecision matrices'!$A$37:$G$41,7),0)</f>
        <v>0</v>
      </c>
      <c r="AA383" s="2">
        <f>_xlfn.IFERROR(INDEX('Subdecision matrices'!$K$8:$O$11,MATCH(Prioritization!L200,'Subdecision matrices'!$J$8:$J$11,0),MATCH('CalcEng 2'!$AA$6,'Subdecision matrices'!$K$7:$O$7,0)),0)</f>
        <v>0</v>
      </c>
      <c r="AB383" s="2">
        <f>_xlfn.IFERROR(INDEX('Subdecision matrices'!$K$8:$O$11,MATCH(Prioritization!L200,'Subdecision matrices'!$J$8:$J$11,0),MATCH('CalcEng 2'!$AB$6,'Subdecision matrices'!$K$7:$O$7,0)),0)</f>
        <v>0</v>
      </c>
      <c r="AC383" s="2">
        <f>_xlfn.IFERROR(INDEX('Subdecision matrices'!$K$8:$O$11,MATCH(Prioritization!L200,'Subdecision matrices'!$J$8:$J$11,0),MATCH('CalcEng 2'!$AC$6,'Subdecision matrices'!$K$7:$O$7,0)),0)</f>
        <v>0</v>
      </c>
      <c r="AD383" s="2">
        <f>_xlfn.IFERROR(INDEX('Subdecision matrices'!$K$8:$O$11,MATCH(Prioritization!L200,'Subdecision matrices'!$J$8:$J$11,0),MATCH('CalcEng 2'!$AD$6,'Subdecision matrices'!$K$7:$O$7,0)),0)</f>
        <v>0</v>
      </c>
      <c r="AE383" s="2">
        <f>_xlfn.IFERROR(INDEX('Subdecision matrices'!$K$8:$O$11,MATCH(Prioritization!L200,'Subdecision matrices'!$J$8:$J$11,0),MATCH('CalcEng 2'!$AE$6,'Subdecision matrices'!$K$7:$O$7,0)),0)</f>
        <v>0</v>
      </c>
      <c r="AF383" s="2">
        <f>_xlfn.IFERROR(VLOOKUP(Prioritization!M200,'Subdecision matrices'!$I$15:$K$17,3,TRUE),0)</f>
        <v>0</v>
      </c>
      <c r="AG383" s="2">
        <f>_xlfn.IFERROR(VLOOKUP(Prioritization!M200,'Subdecision matrices'!$I$15:$L$17,4,TRUE),0)</f>
        <v>0</v>
      </c>
      <c r="AH383" s="2">
        <f>_xlfn.IFERROR(VLOOKUP(Prioritization!M200,'Subdecision matrices'!$I$15:$M$17,5,TRUE),0)</f>
        <v>0</v>
      </c>
      <c r="AI383" s="2">
        <f>_xlfn.IFERROR(VLOOKUP(Prioritization!M200,'Subdecision matrices'!$I$15:$N$17,6,TRUE),0)</f>
        <v>0</v>
      </c>
      <c r="AJ383" s="2">
        <f>_xlfn.IFERROR(VLOOKUP(Prioritization!M200,'Subdecision matrices'!$I$15:$O$17,7,TRUE),0)</f>
        <v>0</v>
      </c>
      <c r="AK383" s="2">
        <f>_xlfn.IFERROR(INDEX('Subdecision matrices'!$K$22:$O$24,MATCH(Prioritization!N200,'Subdecision matrices'!$J$22:$J$24,0),MATCH($AK$6,'Subdecision matrices'!$K$21:$O$21,0)),0)</f>
        <v>0</v>
      </c>
      <c r="AL383" s="2">
        <f>_xlfn.IFERROR(INDEX('Subdecision matrices'!$K$22:$O$24,MATCH(Prioritization!N200,'Subdecision matrices'!$J$22:$J$24,0),MATCH($AL$6,'Subdecision matrices'!$K$21:$O$21,0)),0)</f>
        <v>0</v>
      </c>
      <c r="AM383" s="2">
        <f>_xlfn.IFERROR(INDEX('Subdecision matrices'!$K$22:$O$24,MATCH(Prioritization!N200,'Subdecision matrices'!$J$22:$J$24,0),MATCH($AM$6,'Subdecision matrices'!$K$21:$O$21,0)),0)</f>
        <v>0</v>
      </c>
      <c r="AN383" s="2">
        <f>_xlfn.IFERROR(INDEX('Subdecision matrices'!$K$22:$O$24,MATCH(Prioritization!N200,'Subdecision matrices'!$J$22:$J$24,0),MATCH($AN$6,'Subdecision matrices'!$K$21:$O$21,0)),0)</f>
        <v>0</v>
      </c>
      <c r="AO383" s="2">
        <f>_xlfn.IFERROR(INDEX('Subdecision matrices'!$K$22:$O$24,MATCH(Prioritization!N200,'Subdecision matrices'!$J$22:$J$24,0),MATCH($AO$6,'Subdecision matrices'!$K$21:$O$21,0)),0)</f>
        <v>0</v>
      </c>
      <c r="AP383" s="2">
        <f>_xlfn.IFERROR(INDEX('Subdecision matrices'!$K$27:$O$30,MATCH(Prioritization!O200,'Subdecision matrices'!$J$27:$J$30,0),MATCH('CalcEng 2'!$AP$6,'Subdecision matrices'!$K$27:$O$27,0)),0)</f>
        <v>0</v>
      </c>
      <c r="AQ383" s="2">
        <f>_xlfn.IFERROR(INDEX('Subdecision matrices'!$K$27:$O$30,MATCH(Prioritization!O200,'Subdecision matrices'!$J$27:$J$30,0),MATCH('CalcEng 2'!$AQ$6,'Subdecision matrices'!$K$27:$O$27,0)),0)</f>
        <v>0</v>
      </c>
      <c r="AR383" s="2">
        <f>_xlfn.IFERROR(INDEX('Subdecision matrices'!$K$27:$O$30,MATCH(Prioritization!O200,'Subdecision matrices'!$J$27:$J$30,0),MATCH('CalcEng 2'!$AR$6,'Subdecision matrices'!$K$27:$O$27,0)),0)</f>
        <v>0</v>
      </c>
      <c r="AS383" s="2">
        <f>_xlfn.IFERROR(INDEX('Subdecision matrices'!$K$27:$O$30,MATCH(Prioritization!O200,'Subdecision matrices'!$J$27:$J$30,0),MATCH('CalcEng 2'!$AS$6,'Subdecision matrices'!$K$27:$O$27,0)),0)</f>
        <v>0</v>
      </c>
      <c r="AT383" s="2">
        <f>_xlfn.IFERROR(INDEX('Subdecision matrices'!$K$27:$O$30,MATCH(Prioritization!O200,'Subdecision matrices'!$J$27:$J$30,0),MATCH('CalcEng 2'!$AT$6,'Subdecision matrices'!$K$27:$O$27,0)),0)</f>
        <v>0</v>
      </c>
      <c r="AU383" s="2">
        <f>_xlfn.IFERROR(INDEX('Subdecision matrices'!$K$34:$O$36,MATCH(Prioritization!P200,'Subdecision matrices'!$J$34:$J$36,0),MATCH('CalcEng 2'!$AU$6,'Subdecision matrices'!$K$33:$O$33,0)),0)</f>
        <v>0</v>
      </c>
      <c r="AV383" s="2">
        <f>_xlfn.IFERROR(INDEX('Subdecision matrices'!$K$34:$O$36,MATCH(Prioritization!P200,'Subdecision matrices'!$J$34:$J$36,0),MATCH('CalcEng 2'!$AV$6,'Subdecision matrices'!$K$33:$O$33,0)),0)</f>
        <v>0</v>
      </c>
      <c r="AW383" s="2">
        <f>_xlfn.IFERROR(INDEX('Subdecision matrices'!$K$34:$O$36,MATCH(Prioritization!P200,'Subdecision matrices'!$J$34:$J$36,0),MATCH('CalcEng 2'!$AW$6,'Subdecision matrices'!$K$33:$O$33,0)),0)</f>
        <v>0</v>
      </c>
      <c r="AX383" s="2">
        <f>_xlfn.IFERROR(INDEX('Subdecision matrices'!$K$34:$O$36,MATCH(Prioritization!P200,'Subdecision matrices'!$J$34:$J$36,0),MATCH('CalcEng 2'!$AX$6,'Subdecision matrices'!$K$33:$O$33,0)),0)</f>
        <v>0</v>
      </c>
      <c r="AY383" s="2">
        <f>_xlfn.IFERROR(INDEX('Subdecision matrices'!$K$34:$O$36,MATCH(Prioritization!P200,'Subdecision matrices'!$J$34:$J$36,0),MATCH('CalcEng 2'!$AY$6,'Subdecision matrices'!$K$33:$O$33,0)),0)</f>
        <v>0</v>
      </c>
      <c r="AZ383" s="2"/>
      <c r="BA383" s="2"/>
      <c r="BB383" s="110">
        <f>((B383*B384)+(G383*G384)+(L383*L384)+(Q383*Q384)+(V383*V384)+(AA383*AA384)+(AF384*AF383)+(AK383*AK384)+(AP383*AP384)+(AU383*AU384))*10</f>
        <v>0</v>
      </c>
      <c r="BC383" s="110">
        <f aca="true" t="shared" si="967" ref="BC383">((C383*C384)+(H383*H384)+(M383*M384)+(R383*R384)+(W383*W384)+(AB383*AB384)+(AG384*AG383)+(AL383*AL384)+(AQ383*AQ384)+(AV383*AV384))*10</f>
        <v>0</v>
      </c>
      <c r="BD383" s="110">
        <f aca="true" t="shared" si="968" ref="BD383">((D383*D384)+(I383*I384)+(N383*N384)+(S383*S384)+(X383*X384)+(AC383*AC384)+(AH384*AH383)+(AM383*AM384)+(AR383*AR384)+(AW383*AW384))*10</f>
        <v>0</v>
      </c>
      <c r="BE383" s="110">
        <f aca="true" t="shared" si="969" ref="BE383">((E383*E384)+(J383*J384)+(O383*O384)+(T383*T384)+(Y383*Y384)+(AD383*AD384)+(AI384*AI383)+(AN383*AN384)+(AS383*AS384)+(AX383*AX384))*10</f>
        <v>0</v>
      </c>
      <c r="BF383" s="110">
        <f aca="true" t="shared" si="970" ref="BF383">((F383*F384)+(K383*K384)+(P383*P384)+(U383*U384)+(Z383*Z384)+(AE383*AE384)+(AJ384*AJ383)+(AO383*AO384)+(AT383*AT384)+(AY383*AY384))*10</f>
        <v>0</v>
      </c>
    </row>
    <row r="384" spans="1:58" ht="15.75" thickBot="1">
      <c r="A384" s="94"/>
      <c r="B384" s="5">
        <f>'Subdecision matrices'!$S$12</f>
        <v>0.1</v>
      </c>
      <c r="C384" s="5">
        <f>'Subdecision matrices'!$S$13</f>
        <v>0.1</v>
      </c>
      <c r="D384" s="5">
        <f>'Subdecision matrices'!$S$14</f>
        <v>0.1</v>
      </c>
      <c r="E384" s="5">
        <f>'Subdecision matrices'!$S$15</f>
        <v>0.1</v>
      </c>
      <c r="F384" s="5">
        <f>'Subdecision matrices'!$S$16</f>
        <v>0.1</v>
      </c>
      <c r="G384" s="5">
        <f>'Subdecision matrices'!$T$12</f>
        <v>0.1</v>
      </c>
      <c r="H384" s="5">
        <f>'Subdecision matrices'!$T$13</f>
        <v>0.1</v>
      </c>
      <c r="I384" s="5">
        <f>'Subdecision matrices'!$T$14</f>
        <v>0.1</v>
      </c>
      <c r="J384" s="5">
        <f>'Subdecision matrices'!$T$15</f>
        <v>0.1</v>
      </c>
      <c r="K384" s="5">
        <f>'Subdecision matrices'!$T$16</f>
        <v>0.1</v>
      </c>
      <c r="L384" s="5">
        <f>'Subdecision matrices'!$U$12</f>
        <v>0.05</v>
      </c>
      <c r="M384" s="5">
        <f>'Subdecision matrices'!$U$13</f>
        <v>0.05</v>
      </c>
      <c r="N384" s="5">
        <f>'Subdecision matrices'!$U$14</f>
        <v>0.05</v>
      </c>
      <c r="O384" s="5">
        <f>'Subdecision matrices'!$U$15</f>
        <v>0.05</v>
      </c>
      <c r="P384" s="5">
        <f>'Subdecision matrices'!$U$16</f>
        <v>0.05</v>
      </c>
      <c r="Q384" s="5">
        <f>'Subdecision matrices'!$V$12</f>
        <v>0.1</v>
      </c>
      <c r="R384" s="5">
        <f>'Subdecision matrices'!$V$13</f>
        <v>0.1</v>
      </c>
      <c r="S384" s="5">
        <f>'Subdecision matrices'!$V$14</f>
        <v>0.1</v>
      </c>
      <c r="T384" s="5">
        <f>'Subdecision matrices'!$V$15</f>
        <v>0.1</v>
      </c>
      <c r="U384" s="5">
        <f>'Subdecision matrices'!$V$16</f>
        <v>0.1</v>
      </c>
      <c r="V384" s="5">
        <f>'Subdecision matrices'!$W$12</f>
        <v>0.1</v>
      </c>
      <c r="W384" s="5">
        <f>'Subdecision matrices'!$W$13</f>
        <v>0.1</v>
      </c>
      <c r="X384" s="5">
        <f>'Subdecision matrices'!$W$14</f>
        <v>0.1</v>
      </c>
      <c r="Y384" s="5">
        <f>'Subdecision matrices'!$W$15</f>
        <v>0.1</v>
      </c>
      <c r="Z384" s="5">
        <f>'Subdecision matrices'!$W$16</f>
        <v>0.1</v>
      </c>
      <c r="AA384" s="5">
        <f>'Subdecision matrices'!$X$12</f>
        <v>0.05</v>
      </c>
      <c r="AB384" s="5">
        <f>'Subdecision matrices'!$X$13</f>
        <v>0.1</v>
      </c>
      <c r="AC384" s="5">
        <f>'Subdecision matrices'!$X$14</f>
        <v>0.1</v>
      </c>
      <c r="AD384" s="5">
        <f>'Subdecision matrices'!$X$15</f>
        <v>0.1</v>
      </c>
      <c r="AE384" s="5">
        <f>'Subdecision matrices'!$X$16</f>
        <v>0.1</v>
      </c>
      <c r="AF384" s="5">
        <f>'Subdecision matrices'!$Y$12</f>
        <v>0.1</v>
      </c>
      <c r="AG384" s="5">
        <f>'Subdecision matrices'!$Y$13</f>
        <v>0.1</v>
      </c>
      <c r="AH384" s="5">
        <f>'Subdecision matrices'!$Y$14</f>
        <v>0.1</v>
      </c>
      <c r="AI384" s="5">
        <f>'Subdecision matrices'!$Y$15</f>
        <v>0.05</v>
      </c>
      <c r="AJ384" s="5">
        <f>'Subdecision matrices'!$Y$16</f>
        <v>0.05</v>
      </c>
      <c r="AK384" s="5">
        <f>'Subdecision matrices'!$Z$12</f>
        <v>0.15</v>
      </c>
      <c r="AL384" s="5">
        <f>'Subdecision matrices'!$Z$13</f>
        <v>0.15</v>
      </c>
      <c r="AM384" s="5">
        <f>'Subdecision matrices'!$Z$14</f>
        <v>0.15</v>
      </c>
      <c r="AN384" s="5">
        <f>'Subdecision matrices'!$Z$15</f>
        <v>0.15</v>
      </c>
      <c r="AO384" s="5">
        <f>'Subdecision matrices'!$Z$16</f>
        <v>0.15</v>
      </c>
      <c r="AP384" s="5">
        <f>'Subdecision matrices'!$AA$12</f>
        <v>0.1</v>
      </c>
      <c r="AQ384" s="5">
        <f>'Subdecision matrices'!$AA$13</f>
        <v>0.1</v>
      </c>
      <c r="AR384" s="5">
        <f>'Subdecision matrices'!$AA$14</f>
        <v>0.1</v>
      </c>
      <c r="AS384" s="5">
        <f>'Subdecision matrices'!$AA$15</f>
        <v>0.1</v>
      </c>
      <c r="AT384" s="5">
        <f>'Subdecision matrices'!$AA$16</f>
        <v>0.15</v>
      </c>
      <c r="AU384" s="5">
        <f>'Subdecision matrices'!$AB$12</f>
        <v>0.15</v>
      </c>
      <c r="AV384" s="5">
        <f>'Subdecision matrices'!$AB$13</f>
        <v>0.1</v>
      </c>
      <c r="AW384" s="5">
        <f>'Subdecision matrices'!$AB$14</f>
        <v>0.1</v>
      </c>
      <c r="AX384" s="5">
        <f>'Subdecision matrices'!$AB$15</f>
        <v>0.15</v>
      </c>
      <c r="AY384" s="5">
        <f>'Subdecision matrices'!$AB$16</f>
        <v>0.1</v>
      </c>
      <c r="AZ384" s="3">
        <f aca="true" t="shared" si="971" ref="AZ384">SUM(L384:AY384)</f>
        <v>4</v>
      </c>
      <c r="BA384" s="3"/>
      <c r="BB384" s="114"/>
      <c r="BC384" s="114"/>
      <c r="BD384" s="114"/>
      <c r="BE384" s="114"/>
      <c r="BF384" s="114"/>
    </row>
    <row r="385" spans="1:58" ht="15">
      <c r="A385" s="94">
        <v>190</v>
      </c>
      <c r="B385" s="30">
        <f>_xlfn.IFERROR(VLOOKUP(Prioritization!G201,'Subdecision matrices'!$B$7:$C$8,2,TRUE),0)</f>
        <v>0</v>
      </c>
      <c r="C385" s="30">
        <f>_xlfn.IFERROR(VLOOKUP(Prioritization!G201,'Subdecision matrices'!$B$7:$D$8,3,TRUE),0)</f>
        <v>0</v>
      </c>
      <c r="D385" s="30">
        <f>_xlfn.IFERROR(VLOOKUP(Prioritization!G201,'Subdecision matrices'!$B$7:$E$8,4,TRUE),0)</f>
        <v>0</v>
      </c>
      <c r="E385" s="30">
        <f>_xlfn.IFERROR(VLOOKUP(Prioritization!G201,'Subdecision matrices'!$B$7:$F$8,5,TRUE),0)</f>
        <v>0</v>
      </c>
      <c r="F385" s="30">
        <f>_xlfn.IFERROR(VLOOKUP(Prioritization!G201,'Subdecision matrices'!$B$7:$G$8,6,TRUE),0)</f>
        <v>0</v>
      </c>
      <c r="G385" s="30">
        <f>VLOOKUP(Prioritization!H201,'Subdecision matrices'!$B$12:$C$19,2,TRUE)</f>
        <v>0</v>
      </c>
      <c r="H385" s="30">
        <f>VLOOKUP(Prioritization!H201,'Subdecision matrices'!$B$12:$D$19,3,TRUE)</f>
        <v>0</v>
      </c>
      <c r="I385" s="30">
        <f>VLOOKUP(Prioritization!H201,'Subdecision matrices'!$B$12:$E$19,4,TRUE)</f>
        <v>0</v>
      </c>
      <c r="J385" s="30">
        <f>VLOOKUP(Prioritization!H201,'Subdecision matrices'!$B$12:$F$19,5,TRUE)</f>
        <v>0</v>
      </c>
      <c r="K385" s="30">
        <f>VLOOKUP(Prioritization!H201,'Subdecision matrices'!$B$12:$G$19,6,TRUE)</f>
        <v>0</v>
      </c>
      <c r="L385" s="2">
        <f>_xlfn.IFERROR(INDEX('Subdecision matrices'!$C$23:$G$27,MATCH(Prioritization!I201,'Subdecision matrices'!$B$23:$B$27,0),MATCH('CalcEng 2'!$L$6,'Subdecision matrices'!$C$22:$G$22,0)),0)</f>
        <v>0</v>
      </c>
      <c r="M385" s="2">
        <f>_xlfn.IFERROR(INDEX('Subdecision matrices'!$C$23:$G$27,MATCH(Prioritization!I201,'Subdecision matrices'!$B$23:$B$27,0),MATCH('CalcEng 2'!$M$6,'Subdecision matrices'!$C$30:$G$30,0)),0)</f>
        <v>0</v>
      </c>
      <c r="N385" s="2">
        <f>_xlfn.IFERROR(INDEX('Subdecision matrices'!$C$23:$G$27,MATCH(Prioritization!I201,'Subdecision matrices'!$B$23:$B$27,0),MATCH('CalcEng 2'!$N$6,'Subdecision matrices'!$C$22:$G$22,0)),0)</f>
        <v>0</v>
      </c>
      <c r="O385" s="2">
        <f>_xlfn.IFERROR(INDEX('Subdecision matrices'!$C$23:$G$27,MATCH(Prioritization!I201,'Subdecision matrices'!$B$23:$B$27,0),MATCH('CalcEng 2'!$O$6,'Subdecision matrices'!$C$22:$G$22,0)),0)</f>
        <v>0</v>
      </c>
      <c r="P385" s="2">
        <f>_xlfn.IFERROR(INDEX('Subdecision matrices'!$C$23:$G$27,MATCH(Prioritization!I201,'Subdecision matrices'!$B$23:$B$27,0),MATCH('CalcEng 2'!$P$6,'Subdecision matrices'!$C$22:$G$22,0)),0)</f>
        <v>0</v>
      </c>
      <c r="Q385" s="2">
        <f>_xlfn.IFERROR(INDEX('Subdecision matrices'!$C$31:$G$33,MATCH(Prioritization!J201,'Subdecision matrices'!$B$31:$B$33,0),MATCH('CalcEng 2'!$Q$6,'Subdecision matrices'!$C$30:$G$30,0)),0)</f>
        <v>0</v>
      </c>
      <c r="R385" s="2">
        <f>_xlfn.IFERROR(INDEX('Subdecision matrices'!$C$31:$G$33,MATCH(Prioritization!J201,'Subdecision matrices'!$B$31:$B$33,0),MATCH('CalcEng 2'!$R$6,'Subdecision matrices'!$C$30:$G$30,0)),0)</f>
        <v>0</v>
      </c>
      <c r="S385" s="2">
        <f>_xlfn.IFERROR(INDEX('Subdecision matrices'!$C$31:$G$33,MATCH(Prioritization!J201,'Subdecision matrices'!$B$31:$B$33,0),MATCH('CalcEng 2'!$S$6,'Subdecision matrices'!$C$30:$G$30,0)),0)</f>
        <v>0</v>
      </c>
      <c r="T385" s="2">
        <f>_xlfn.IFERROR(INDEX('Subdecision matrices'!$C$31:$G$33,MATCH(Prioritization!J201,'Subdecision matrices'!$B$31:$B$33,0),MATCH('CalcEng 2'!$T$6,'Subdecision matrices'!$C$30:$G$30,0)),0)</f>
        <v>0</v>
      </c>
      <c r="U385" s="2">
        <f>_xlfn.IFERROR(INDEX('Subdecision matrices'!$C$31:$G$33,MATCH(Prioritization!J201,'Subdecision matrices'!$B$31:$B$33,0),MATCH('CalcEng 2'!$U$6,'Subdecision matrices'!$C$30:$G$30,0)),0)</f>
        <v>0</v>
      </c>
      <c r="V385" s="2">
        <f>_xlfn.IFERROR(VLOOKUP(Prioritization!K201,'Subdecision matrices'!$A$37:$C$41,3,TRUE),0)</f>
        <v>0</v>
      </c>
      <c r="W385" s="2">
        <f>_xlfn.IFERROR(VLOOKUP(Prioritization!K201,'Subdecision matrices'!$A$37:$D$41,4),0)</f>
        <v>0</v>
      </c>
      <c r="X385" s="2">
        <f>_xlfn.IFERROR(VLOOKUP(Prioritization!K201,'Subdecision matrices'!$A$37:$E$41,5),0)</f>
        <v>0</v>
      </c>
      <c r="Y385" s="2">
        <f>_xlfn.IFERROR(VLOOKUP(Prioritization!K201,'Subdecision matrices'!$A$37:$F$41,6),0)</f>
        <v>0</v>
      </c>
      <c r="Z385" s="2">
        <f>_xlfn.IFERROR(VLOOKUP(Prioritization!K201,'Subdecision matrices'!$A$37:$G$41,7),0)</f>
        <v>0</v>
      </c>
      <c r="AA385" s="2">
        <f>_xlfn.IFERROR(INDEX('Subdecision matrices'!$K$8:$O$11,MATCH(Prioritization!L201,'Subdecision matrices'!$J$8:$J$11,0),MATCH('CalcEng 2'!$AA$6,'Subdecision matrices'!$K$7:$O$7,0)),0)</f>
        <v>0</v>
      </c>
      <c r="AB385" s="2">
        <f>_xlfn.IFERROR(INDEX('Subdecision matrices'!$K$8:$O$11,MATCH(Prioritization!L201,'Subdecision matrices'!$J$8:$J$11,0),MATCH('CalcEng 2'!$AB$6,'Subdecision matrices'!$K$7:$O$7,0)),0)</f>
        <v>0</v>
      </c>
      <c r="AC385" s="2">
        <f>_xlfn.IFERROR(INDEX('Subdecision matrices'!$K$8:$O$11,MATCH(Prioritization!L201,'Subdecision matrices'!$J$8:$J$11,0),MATCH('CalcEng 2'!$AC$6,'Subdecision matrices'!$K$7:$O$7,0)),0)</f>
        <v>0</v>
      </c>
      <c r="AD385" s="2">
        <f>_xlfn.IFERROR(INDEX('Subdecision matrices'!$K$8:$O$11,MATCH(Prioritization!L201,'Subdecision matrices'!$J$8:$J$11,0),MATCH('CalcEng 2'!$AD$6,'Subdecision matrices'!$K$7:$O$7,0)),0)</f>
        <v>0</v>
      </c>
      <c r="AE385" s="2">
        <f>_xlfn.IFERROR(INDEX('Subdecision matrices'!$K$8:$O$11,MATCH(Prioritization!L201,'Subdecision matrices'!$J$8:$J$11,0),MATCH('CalcEng 2'!$AE$6,'Subdecision matrices'!$K$7:$O$7,0)),0)</f>
        <v>0</v>
      </c>
      <c r="AF385" s="2">
        <f>_xlfn.IFERROR(VLOOKUP(Prioritization!M201,'Subdecision matrices'!$I$15:$K$17,3,TRUE),0)</f>
        <v>0</v>
      </c>
      <c r="AG385" s="2">
        <f>_xlfn.IFERROR(VLOOKUP(Prioritization!M201,'Subdecision matrices'!$I$15:$L$17,4,TRUE),0)</f>
        <v>0</v>
      </c>
      <c r="AH385" s="2">
        <f>_xlfn.IFERROR(VLOOKUP(Prioritization!M201,'Subdecision matrices'!$I$15:$M$17,5,TRUE),0)</f>
        <v>0</v>
      </c>
      <c r="AI385" s="2">
        <f>_xlfn.IFERROR(VLOOKUP(Prioritization!M201,'Subdecision matrices'!$I$15:$N$17,6,TRUE),0)</f>
        <v>0</v>
      </c>
      <c r="AJ385" s="2">
        <f>_xlfn.IFERROR(VLOOKUP(Prioritization!M201,'Subdecision matrices'!$I$15:$O$17,7,TRUE),0)</f>
        <v>0</v>
      </c>
      <c r="AK385" s="2">
        <f>_xlfn.IFERROR(INDEX('Subdecision matrices'!$K$22:$O$24,MATCH(Prioritization!N201,'Subdecision matrices'!$J$22:$J$24,0),MATCH($AK$6,'Subdecision matrices'!$K$21:$O$21,0)),0)</f>
        <v>0</v>
      </c>
      <c r="AL385" s="2">
        <f>_xlfn.IFERROR(INDEX('Subdecision matrices'!$K$22:$O$24,MATCH(Prioritization!N201,'Subdecision matrices'!$J$22:$J$24,0),MATCH($AL$6,'Subdecision matrices'!$K$21:$O$21,0)),0)</f>
        <v>0</v>
      </c>
      <c r="AM385" s="2">
        <f>_xlfn.IFERROR(INDEX('Subdecision matrices'!$K$22:$O$24,MATCH(Prioritization!N201,'Subdecision matrices'!$J$22:$J$24,0),MATCH($AM$6,'Subdecision matrices'!$K$21:$O$21,0)),0)</f>
        <v>0</v>
      </c>
      <c r="AN385" s="2">
        <f>_xlfn.IFERROR(INDEX('Subdecision matrices'!$K$22:$O$24,MATCH(Prioritization!N201,'Subdecision matrices'!$J$22:$J$24,0),MATCH($AN$6,'Subdecision matrices'!$K$21:$O$21,0)),0)</f>
        <v>0</v>
      </c>
      <c r="AO385" s="2">
        <f>_xlfn.IFERROR(INDEX('Subdecision matrices'!$K$22:$O$24,MATCH(Prioritization!N201,'Subdecision matrices'!$J$22:$J$24,0),MATCH($AO$6,'Subdecision matrices'!$K$21:$O$21,0)),0)</f>
        <v>0</v>
      </c>
      <c r="AP385" s="2">
        <f>_xlfn.IFERROR(INDEX('Subdecision matrices'!$K$27:$O$30,MATCH(Prioritization!O201,'Subdecision matrices'!$J$27:$J$30,0),MATCH('CalcEng 2'!$AP$6,'Subdecision matrices'!$K$27:$O$27,0)),0)</f>
        <v>0</v>
      </c>
      <c r="AQ385" s="2">
        <f>_xlfn.IFERROR(INDEX('Subdecision matrices'!$K$27:$O$30,MATCH(Prioritization!O201,'Subdecision matrices'!$J$27:$J$30,0),MATCH('CalcEng 2'!$AQ$6,'Subdecision matrices'!$K$27:$O$27,0)),0)</f>
        <v>0</v>
      </c>
      <c r="AR385" s="2">
        <f>_xlfn.IFERROR(INDEX('Subdecision matrices'!$K$27:$O$30,MATCH(Prioritization!O201,'Subdecision matrices'!$J$27:$J$30,0),MATCH('CalcEng 2'!$AR$6,'Subdecision matrices'!$K$27:$O$27,0)),0)</f>
        <v>0</v>
      </c>
      <c r="AS385" s="2">
        <f>_xlfn.IFERROR(INDEX('Subdecision matrices'!$K$27:$O$30,MATCH(Prioritization!O201,'Subdecision matrices'!$J$27:$J$30,0),MATCH('CalcEng 2'!$AS$6,'Subdecision matrices'!$K$27:$O$27,0)),0)</f>
        <v>0</v>
      </c>
      <c r="AT385" s="2">
        <f>_xlfn.IFERROR(INDEX('Subdecision matrices'!$K$27:$O$30,MATCH(Prioritization!O201,'Subdecision matrices'!$J$27:$J$30,0),MATCH('CalcEng 2'!$AT$6,'Subdecision matrices'!$K$27:$O$27,0)),0)</f>
        <v>0</v>
      </c>
      <c r="AU385" s="2">
        <f>_xlfn.IFERROR(INDEX('Subdecision matrices'!$K$34:$O$36,MATCH(Prioritization!P201,'Subdecision matrices'!$J$34:$J$36,0),MATCH('CalcEng 2'!$AU$6,'Subdecision matrices'!$K$33:$O$33,0)),0)</f>
        <v>0</v>
      </c>
      <c r="AV385" s="2">
        <f>_xlfn.IFERROR(INDEX('Subdecision matrices'!$K$34:$O$36,MATCH(Prioritization!P201,'Subdecision matrices'!$J$34:$J$36,0),MATCH('CalcEng 2'!$AV$6,'Subdecision matrices'!$K$33:$O$33,0)),0)</f>
        <v>0</v>
      </c>
      <c r="AW385" s="2">
        <f>_xlfn.IFERROR(INDEX('Subdecision matrices'!$K$34:$O$36,MATCH(Prioritization!P201,'Subdecision matrices'!$J$34:$J$36,0),MATCH('CalcEng 2'!$AW$6,'Subdecision matrices'!$K$33:$O$33,0)),0)</f>
        <v>0</v>
      </c>
      <c r="AX385" s="2">
        <f>_xlfn.IFERROR(INDEX('Subdecision matrices'!$K$34:$O$36,MATCH(Prioritization!P201,'Subdecision matrices'!$J$34:$J$36,0),MATCH('CalcEng 2'!$AX$6,'Subdecision matrices'!$K$33:$O$33,0)),0)</f>
        <v>0</v>
      </c>
      <c r="AY385" s="2">
        <f>_xlfn.IFERROR(INDEX('Subdecision matrices'!$K$34:$O$36,MATCH(Prioritization!P201,'Subdecision matrices'!$J$34:$J$36,0),MATCH('CalcEng 2'!$AY$6,'Subdecision matrices'!$K$33:$O$33,0)),0)</f>
        <v>0</v>
      </c>
      <c r="AZ385" s="2"/>
      <c r="BA385" s="2"/>
      <c r="BB385" s="110">
        <f>((B385*B386)+(G385*G386)+(L385*L386)+(Q385*Q386)+(V385*V386)+(AA385*AA386)+(AF386*AF385)+(AK385*AK386)+(AP385*AP386)+(AU385*AU386))*10</f>
        <v>0</v>
      </c>
      <c r="BC385" s="110">
        <f aca="true" t="shared" si="972" ref="BC385">((C385*C386)+(H385*H386)+(M385*M386)+(R385*R386)+(W385*W386)+(AB385*AB386)+(AG386*AG385)+(AL385*AL386)+(AQ385*AQ386)+(AV385*AV386))*10</f>
        <v>0</v>
      </c>
      <c r="BD385" s="110">
        <f aca="true" t="shared" si="973" ref="BD385">((D385*D386)+(I385*I386)+(N385*N386)+(S385*S386)+(X385*X386)+(AC385*AC386)+(AH386*AH385)+(AM385*AM386)+(AR385*AR386)+(AW385*AW386))*10</f>
        <v>0</v>
      </c>
      <c r="BE385" s="110">
        <f aca="true" t="shared" si="974" ref="BE385">((E385*E386)+(J385*J386)+(O385*O386)+(T385*T386)+(Y385*Y386)+(AD385*AD386)+(AI386*AI385)+(AN385*AN386)+(AS385*AS386)+(AX385*AX386))*10</f>
        <v>0</v>
      </c>
      <c r="BF385" s="110">
        <f aca="true" t="shared" si="975" ref="BF385">((F385*F386)+(K385*K386)+(P385*P386)+(U385*U386)+(Z385*Z386)+(AE385*AE386)+(AJ386*AJ385)+(AO385*AO386)+(AT385*AT386)+(AY385*AY386))*10</f>
        <v>0</v>
      </c>
    </row>
    <row r="386" spans="1:58" ht="15.75" thickBot="1">
      <c r="A386" s="94"/>
      <c r="B386" s="5">
        <f>'Subdecision matrices'!$S$12</f>
        <v>0.1</v>
      </c>
      <c r="C386" s="5">
        <f>'Subdecision matrices'!$S$13</f>
        <v>0.1</v>
      </c>
      <c r="D386" s="5">
        <f>'Subdecision matrices'!$S$14</f>
        <v>0.1</v>
      </c>
      <c r="E386" s="5">
        <f>'Subdecision matrices'!$S$15</f>
        <v>0.1</v>
      </c>
      <c r="F386" s="5">
        <f>'Subdecision matrices'!$S$16</f>
        <v>0.1</v>
      </c>
      <c r="G386" s="5">
        <f>'Subdecision matrices'!$T$12</f>
        <v>0.1</v>
      </c>
      <c r="H386" s="5">
        <f>'Subdecision matrices'!$T$13</f>
        <v>0.1</v>
      </c>
      <c r="I386" s="5">
        <f>'Subdecision matrices'!$T$14</f>
        <v>0.1</v>
      </c>
      <c r="J386" s="5">
        <f>'Subdecision matrices'!$T$15</f>
        <v>0.1</v>
      </c>
      <c r="K386" s="5">
        <f>'Subdecision matrices'!$T$16</f>
        <v>0.1</v>
      </c>
      <c r="L386" s="5">
        <f>'Subdecision matrices'!$U$12</f>
        <v>0.05</v>
      </c>
      <c r="M386" s="5">
        <f>'Subdecision matrices'!$U$13</f>
        <v>0.05</v>
      </c>
      <c r="N386" s="5">
        <f>'Subdecision matrices'!$U$14</f>
        <v>0.05</v>
      </c>
      <c r="O386" s="5">
        <f>'Subdecision matrices'!$U$15</f>
        <v>0.05</v>
      </c>
      <c r="P386" s="5">
        <f>'Subdecision matrices'!$U$16</f>
        <v>0.05</v>
      </c>
      <c r="Q386" s="5">
        <f>'Subdecision matrices'!$V$12</f>
        <v>0.1</v>
      </c>
      <c r="R386" s="5">
        <f>'Subdecision matrices'!$V$13</f>
        <v>0.1</v>
      </c>
      <c r="S386" s="5">
        <f>'Subdecision matrices'!$V$14</f>
        <v>0.1</v>
      </c>
      <c r="T386" s="5">
        <f>'Subdecision matrices'!$V$15</f>
        <v>0.1</v>
      </c>
      <c r="U386" s="5">
        <f>'Subdecision matrices'!$V$16</f>
        <v>0.1</v>
      </c>
      <c r="V386" s="5">
        <f>'Subdecision matrices'!$W$12</f>
        <v>0.1</v>
      </c>
      <c r="W386" s="5">
        <f>'Subdecision matrices'!$W$13</f>
        <v>0.1</v>
      </c>
      <c r="X386" s="5">
        <f>'Subdecision matrices'!$W$14</f>
        <v>0.1</v>
      </c>
      <c r="Y386" s="5">
        <f>'Subdecision matrices'!$W$15</f>
        <v>0.1</v>
      </c>
      <c r="Z386" s="5">
        <f>'Subdecision matrices'!$W$16</f>
        <v>0.1</v>
      </c>
      <c r="AA386" s="5">
        <f>'Subdecision matrices'!$X$12</f>
        <v>0.05</v>
      </c>
      <c r="AB386" s="5">
        <f>'Subdecision matrices'!$X$13</f>
        <v>0.1</v>
      </c>
      <c r="AC386" s="5">
        <f>'Subdecision matrices'!$X$14</f>
        <v>0.1</v>
      </c>
      <c r="AD386" s="5">
        <f>'Subdecision matrices'!$X$15</f>
        <v>0.1</v>
      </c>
      <c r="AE386" s="5">
        <f>'Subdecision matrices'!$X$16</f>
        <v>0.1</v>
      </c>
      <c r="AF386" s="5">
        <f>'Subdecision matrices'!$Y$12</f>
        <v>0.1</v>
      </c>
      <c r="AG386" s="5">
        <f>'Subdecision matrices'!$Y$13</f>
        <v>0.1</v>
      </c>
      <c r="AH386" s="5">
        <f>'Subdecision matrices'!$Y$14</f>
        <v>0.1</v>
      </c>
      <c r="AI386" s="5">
        <f>'Subdecision matrices'!$Y$15</f>
        <v>0.05</v>
      </c>
      <c r="AJ386" s="5">
        <f>'Subdecision matrices'!$Y$16</f>
        <v>0.05</v>
      </c>
      <c r="AK386" s="5">
        <f>'Subdecision matrices'!$Z$12</f>
        <v>0.15</v>
      </c>
      <c r="AL386" s="5">
        <f>'Subdecision matrices'!$Z$13</f>
        <v>0.15</v>
      </c>
      <c r="AM386" s="5">
        <f>'Subdecision matrices'!$Z$14</f>
        <v>0.15</v>
      </c>
      <c r="AN386" s="5">
        <f>'Subdecision matrices'!$Z$15</f>
        <v>0.15</v>
      </c>
      <c r="AO386" s="5">
        <f>'Subdecision matrices'!$Z$16</f>
        <v>0.15</v>
      </c>
      <c r="AP386" s="5">
        <f>'Subdecision matrices'!$AA$12</f>
        <v>0.1</v>
      </c>
      <c r="AQ386" s="5">
        <f>'Subdecision matrices'!$AA$13</f>
        <v>0.1</v>
      </c>
      <c r="AR386" s="5">
        <f>'Subdecision matrices'!$AA$14</f>
        <v>0.1</v>
      </c>
      <c r="AS386" s="5">
        <f>'Subdecision matrices'!$AA$15</f>
        <v>0.1</v>
      </c>
      <c r="AT386" s="5">
        <f>'Subdecision matrices'!$AA$16</f>
        <v>0.15</v>
      </c>
      <c r="AU386" s="5">
        <f>'Subdecision matrices'!$AB$12</f>
        <v>0.15</v>
      </c>
      <c r="AV386" s="5">
        <f>'Subdecision matrices'!$AB$13</f>
        <v>0.1</v>
      </c>
      <c r="AW386" s="5">
        <f>'Subdecision matrices'!$AB$14</f>
        <v>0.1</v>
      </c>
      <c r="AX386" s="5">
        <f>'Subdecision matrices'!$AB$15</f>
        <v>0.15</v>
      </c>
      <c r="AY386" s="5">
        <f>'Subdecision matrices'!$AB$16</f>
        <v>0.1</v>
      </c>
      <c r="AZ386" s="3">
        <f aca="true" t="shared" si="976" ref="AZ386">SUM(L386:AY386)</f>
        <v>4</v>
      </c>
      <c r="BA386" s="3"/>
      <c r="BB386" s="114"/>
      <c r="BC386" s="114"/>
      <c r="BD386" s="114"/>
      <c r="BE386" s="114"/>
      <c r="BF386" s="114"/>
    </row>
    <row r="387" spans="1:58" ht="15">
      <c r="A387" s="94">
        <v>191</v>
      </c>
      <c r="B387" s="30">
        <f>_xlfn.IFERROR(VLOOKUP(Prioritization!G202,'Subdecision matrices'!$B$7:$C$8,2,TRUE),0)</f>
        <v>0</v>
      </c>
      <c r="C387" s="30">
        <f>_xlfn.IFERROR(VLOOKUP(Prioritization!G202,'Subdecision matrices'!$B$7:$D$8,3,TRUE),0)</f>
        <v>0</v>
      </c>
      <c r="D387" s="30">
        <f>_xlfn.IFERROR(VLOOKUP(Prioritization!G202,'Subdecision matrices'!$B$7:$E$8,4,TRUE),0)</f>
        <v>0</v>
      </c>
      <c r="E387" s="30">
        <f>_xlfn.IFERROR(VLOOKUP(Prioritization!G202,'Subdecision matrices'!$B$7:$F$8,5,TRUE),0)</f>
        <v>0</v>
      </c>
      <c r="F387" s="30">
        <f>_xlfn.IFERROR(VLOOKUP(Prioritization!G202,'Subdecision matrices'!$B$7:$G$8,6,TRUE),0)</f>
        <v>0</v>
      </c>
      <c r="G387" s="30">
        <f>VLOOKUP(Prioritization!H202,'Subdecision matrices'!$B$12:$C$19,2,TRUE)</f>
        <v>0</v>
      </c>
      <c r="H387" s="30">
        <f>VLOOKUP(Prioritization!H202,'Subdecision matrices'!$B$12:$D$19,3,TRUE)</f>
        <v>0</v>
      </c>
      <c r="I387" s="30">
        <f>VLOOKUP(Prioritization!H202,'Subdecision matrices'!$B$12:$E$19,4,TRUE)</f>
        <v>0</v>
      </c>
      <c r="J387" s="30">
        <f>VLOOKUP(Prioritization!H202,'Subdecision matrices'!$B$12:$F$19,5,TRUE)</f>
        <v>0</v>
      </c>
      <c r="K387" s="30">
        <f>VLOOKUP(Prioritization!H202,'Subdecision matrices'!$B$12:$G$19,6,TRUE)</f>
        <v>0</v>
      </c>
      <c r="L387" s="2">
        <f>_xlfn.IFERROR(INDEX('Subdecision matrices'!$C$23:$G$27,MATCH(Prioritization!I202,'Subdecision matrices'!$B$23:$B$27,0),MATCH('CalcEng 2'!$L$6,'Subdecision matrices'!$C$22:$G$22,0)),0)</f>
        <v>0</v>
      </c>
      <c r="M387" s="2">
        <f>_xlfn.IFERROR(INDEX('Subdecision matrices'!$C$23:$G$27,MATCH(Prioritization!I202,'Subdecision matrices'!$B$23:$B$27,0),MATCH('CalcEng 2'!$M$6,'Subdecision matrices'!$C$30:$G$30,0)),0)</f>
        <v>0</v>
      </c>
      <c r="N387" s="2">
        <f>_xlfn.IFERROR(INDEX('Subdecision matrices'!$C$23:$G$27,MATCH(Prioritization!I202,'Subdecision matrices'!$B$23:$B$27,0),MATCH('CalcEng 2'!$N$6,'Subdecision matrices'!$C$22:$G$22,0)),0)</f>
        <v>0</v>
      </c>
      <c r="O387" s="2">
        <f>_xlfn.IFERROR(INDEX('Subdecision matrices'!$C$23:$G$27,MATCH(Prioritization!I202,'Subdecision matrices'!$B$23:$B$27,0),MATCH('CalcEng 2'!$O$6,'Subdecision matrices'!$C$22:$G$22,0)),0)</f>
        <v>0</v>
      </c>
      <c r="P387" s="2">
        <f>_xlfn.IFERROR(INDEX('Subdecision matrices'!$C$23:$G$27,MATCH(Prioritization!I202,'Subdecision matrices'!$B$23:$B$27,0),MATCH('CalcEng 2'!$P$6,'Subdecision matrices'!$C$22:$G$22,0)),0)</f>
        <v>0</v>
      </c>
      <c r="Q387" s="2">
        <f>_xlfn.IFERROR(INDEX('Subdecision matrices'!$C$31:$G$33,MATCH(Prioritization!J202,'Subdecision matrices'!$B$31:$B$33,0),MATCH('CalcEng 2'!$Q$6,'Subdecision matrices'!$C$30:$G$30,0)),0)</f>
        <v>0</v>
      </c>
      <c r="R387" s="2">
        <f>_xlfn.IFERROR(INDEX('Subdecision matrices'!$C$31:$G$33,MATCH(Prioritization!J202,'Subdecision matrices'!$B$31:$B$33,0),MATCH('CalcEng 2'!$R$6,'Subdecision matrices'!$C$30:$G$30,0)),0)</f>
        <v>0</v>
      </c>
      <c r="S387" s="2">
        <f>_xlfn.IFERROR(INDEX('Subdecision matrices'!$C$31:$G$33,MATCH(Prioritization!J202,'Subdecision matrices'!$B$31:$B$33,0),MATCH('CalcEng 2'!$S$6,'Subdecision matrices'!$C$30:$G$30,0)),0)</f>
        <v>0</v>
      </c>
      <c r="T387" s="2">
        <f>_xlfn.IFERROR(INDEX('Subdecision matrices'!$C$31:$G$33,MATCH(Prioritization!J202,'Subdecision matrices'!$B$31:$B$33,0),MATCH('CalcEng 2'!$T$6,'Subdecision matrices'!$C$30:$G$30,0)),0)</f>
        <v>0</v>
      </c>
      <c r="U387" s="2">
        <f>_xlfn.IFERROR(INDEX('Subdecision matrices'!$C$31:$G$33,MATCH(Prioritization!J202,'Subdecision matrices'!$B$31:$B$33,0),MATCH('CalcEng 2'!$U$6,'Subdecision matrices'!$C$30:$G$30,0)),0)</f>
        <v>0</v>
      </c>
      <c r="V387" s="2">
        <f>_xlfn.IFERROR(VLOOKUP(Prioritization!K202,'Subdecision matrices'!$A$37:$C$41,3,TRUE),0)</f>
        <v>0</v>
      </c>
      <c r="W387" s="2">
        <f>_xlfn.IFERROR(VLOOKUP(Prioritization!K202,'Subdecision matrices'!$A$37:$D$41,4),0)</f>
        <v>0</v>
      </c>
      <c r="X387" s="2">
        <f>_xlfn.IFERROR(VLOOKUP(Prioritization!K202,'Subdecision matrices'!$A$37:$E$41,5),0)</f>
        <v>0</v>
      </c>
      <c r="Y387" s="2">
        <f>_xlfn.IFERROR(VLOOKUP(Prioritization!K202,'Subdecision matrices'!$A$37:$F$41,6),0)</f>
        <v>0</v>
      </c>
      <c r="Z387" s="2">
        <f>_xlfn.IFERROR(VLOOKUP(Prioritization!K202,'Subdecision matrices'!$A$37:$G$41,7),0)</f>
        <v>0</v>
      </c>
      <c r="AA387" s="2">
        <f>_xlfn.IFERROR(INDEX('Subdecision matrices'!$K$8:$O$11,MATCH(Prioritization!L202,'Subdecision matrices'!$J$8:$J$11,0),MATCH('CalcEng 2'!$AA$6,'Subdecision matrices'!$K$7:$O$7,0)),0)</f>
        <v>0</v>
      </c>
      <c r="AB387" s="2">
        <f>_xlfn.IFERROR(INDEX('Subdecision matrices'!$K$8:$O$11,MATCH(Prioritization!L202,'Subdecision matrices'!$J$8:$J$11,0),MATCH('CalcEng 2'!$AB$6,'Subdecision matrices'!$K$7:$O$7,0)),0)</f>
        <v>0</v>
      </c>
      <c r="AC387" s="2">
        <f>_xlfn.IFERROR(INDEX('Subdecision matrices'!$K$8:$O$11,MATCH(Prioritization!L202,'Subdecision matrices'!$J$8:$J$11,0),MATCH('CalcEng 2'!$AC$6,'Subdecision matrices'!$K$7:$O$7,0)),0)</f>
        <v>0</v>
      </c>
      <c r="AD387" s="2">
        <f>_xlfn.IFERROR(INDEX('Subdecision matrices'!$K$8:$O$11,MATCH(Prioritization!L202,'Subdecision matrices'!$J$8:$J$11,0),MATCH('CalcEng 2'!$AD$6,'Subdecision matrices'!$K$7:$O$7,0)),0)</f>
        <v>0</v>
      </c>
      <c r="AE387" s="2">
        <f>_xlfn.IFERROR(INDEX('Subdecision matrices'!$K$8:$O$11,MATCH(Prioritization!L202,'Subdecision matrices'!$J$8:$J$11,0),MATCH('CalcEng 2'!$AE$6,'Subdecision matrices'!$K$7:$O$7,0)),0)</f>
        <v>0</v>
      </c>
      <c r="AF387" s="2">
        <f>_xlfn.IFERROR(VLOOKUP(Prioritization!M202,'Subdecision matrices'!$I$15:$K$17,3,TRUE),0)</f>
        <v>0</v>
      </c>
      <c r="AG387" s="2">
        <f>_xlfn.IFERROR(VLOOKUP(Prioritization!M202,'Subdecision matrices'!$I$15:$L$17,4,TRUE),0)</f>
        <v>0</v>
      </c>
      <c r="AH387" s="2">
        <f>_xlfn.IFERROR(VLOOKUP(Prioritization!M202,'Subdecision matrices'!$I$15:$M$17,5,TRUE),0)</f>
        <v>0</v>
      </c>
      <c r="AI387" s="2">
        <f>_xlfn.IFERROR(VLOOKUP(Prioritization!M202,'Subdecision matrices'!$I$15:$N$17,6,TRUE),0)</f>
        <v>0</v>
      </c>
      <c r="AJ387" s="2">
        <f>_xlfn.IFERROR(VLOOKUP(Prioritization!M202,'Subdecision matrices'!$I$15:$O$17,7,TRUE),0)</f>
        <v>0</v>
      </c>
      <c r="AK387" s="2">
        <f>_xlfn.IFERROR(INDEX('Subdecision matrices'!$K$22:$O$24,MATCH(Prioritization!N202,'Subdecision matrices'!$J$22:$J$24,0),MATCH($AK$6,'Subdecision matrices'!$K$21:$O$21,0)),0)</f>
        <v>0</v>
      </c>
      <c r="AL387" s="2">
        <f>_xlfn.IFERROR(INDEX('Subdecision matrices'!$K$22:$O$24,MATCH(Prioritization!N202,'Subdecision matrices'!$J$22:$J$24,0),MATCH($AL$6,'Subdecision matrices'!$K$21:$O$21,0)),0)</f>
        <v>0</v>
      </c>
      <c r="AM387" s="2">
        <f>_xlfn.IFERROR(INDEX('Subdecision matrices'!$K$22:$O$24,MATCH(Prioritization!N202,'Subdecision matrices'!$J$22:$J$24,0),MATCH($AM$6,'Subdecision matrices'!$K$21:$O$21,0)),0)</f>
        <v>0</v>
      </c>
      <c r="AN387" s="2">
        <f>_xlfn.IFERROR(INDEX('Subdecision matrices'!$K$22:$O$24,MATCH(Prioritization!N202,'Subdecision matrices'!$J$22:$J$24,0),MATCH($AN$6,'Subdecision matrices'!$K$21:$O$21,0)),0)</f>
        <v>0</v>
      </c>
      <c r="AO387" s="2">
        <f>_xlfn.IFERROR(INDEX('Subdecision matrices'!$K$22:$O$24,MATCH(Prioritization!N202,'Subdecision matrices'!$J$22:$J$24,0),MATCH($AO$6,'Subdecision matrices'!$K$21:$O$21,0)),0)</f>
        <v>0</v>
      </c>
      <c r="AP387" s="2">
        <f>_xlfn.IFERROR(INDEX('Subdecision matrices'!$K$27:$O$30,MATCH(Prioritization!O202,'Subdecision matrices'!$J$27:$J$30,0),MATCH('CalcEng 2'!$AP$6,'Subdecision matrices'!$K$27:$O$27,0)),0)</f>
        <v>0</v>
      </c>
      <c r="AQ387" s="2">
        <f>_xlfn.IFERROR(INDEX('Subdecision matrices'!$K$27:$O$30,MATCH(Prioritization!O202,'Subdecision matrices'!$J$27:$J$30,0),MATCH('CalcEng 2'!$AQ$6,'Subdecision matrices'!$K$27:$O$27,0)),0)</f>
        <v>0</v>
      </c>
      <c r="AR387" s="2">
        <f>_xlfn.IFERROR(INDEX('Subdecision matrices'!$K$27:$O$30,MATCH(Prioritization!O202,'Subdecision matrices'!$J$27:$J$30,0),MATCH('CalcEng 2'!$AR$6,'Subdecision matrices'!$K$27:$O$27,0)),0)</f>
        <v>0</v>
      </c>
      <c r="AS387" s="2">
        <f>_xlfn.IFERROR(INDEX('Subdecision matrices'!$K$27:$O$30,MATCH(Prioritization!O202,'Subdecision matrices'!$J$27:$J$30,0),MATCH('CalcEng 2'!$AS$6,'Subdecision matrices'!$K$27:$O$27,0)),0)</f>
        <v>0</v>
      </c>
      <c r="AT387" s="2">
        <f>_xlfn.IFERROR(INDEX('Subdecision matrices'!$K$27:$O$30,MATCH(Prioritization!O202,'Subdecision matrices'!$J$27:$J$30,0),MATCH('CalcEng 2'!$AT$6,'Subdecision matrices'!$K$27:$O$27,0)),0)</f>
        <v>0</v>
      </c>
      <c r="AU387" s="2">
        <f>_xlfn.IFERROR(INDEX('Subdecision matrices'!$K$34:$O$36,MATCH(Prioritization!P202,'Subdecision matrices'!$J$34:$J$36,0),MATCH('CalcEng 2'!$AU$6,'Subdecision matrices'!$K$33:$O$33,0)),0)</f>
        <v>0</v>
      </c>
      <c r="AV387" s="2">
        <f>_xlfn.IFERROR(INDEX('Subdecision matrices'!$K$34:$O$36,MATCH(Prioritization!P202,'Subdecision matrices'!$J$34:$J$36,0),MATCH('CalcEng 2'!$AV$6,'Subdecision matrices'!$K$33:$O$33,0)),0)</f>
        <v>0</v>
      </c>
      <c r="AW387" s="2">
        <f>_xlfn.IFERROR(INDEX('Subdecision matrices'!$K$34:$O$36,MATCH(Prioritization!P202,'Subdecision matrices'!$J$34:$J$36,0),MATCH('CalcEng 2'!$AW$6,'Subdecision matrices'!$K$33:$O$33,0)),0)</f>
        <v>0</v>
      </c>
      <c r="AX387" s="2">
        <f>_xlfn.IFERROR(INDEX('Subdecision matrices'!$K$34:$O$36,MATCH(Prioritization!P202,'Subdecision matrices'!$J$34:$J$36,0),MATCH('CalcEng 2'!$AX$6,'Subdecision matrices'!$K$33:$O$33,0)),0)</f>
        <v>0</v>
      </c>
      <c r="AY387" s="2">
        <f>_xlfn.IFERROR(INDEX('Subdecision matrices'!$K$34:$O$36,MATCH(Prioritization!P202,'Subdecision matrices'!$J$34:$J$36,0),MATCH('CalcEng 2'!$AY$6,'Subdecision matrices'!$K$33:$O$33,0)),0)</f>
        <v>0</v>
      </c>
      <c r="AZ387" s="2"/>
      <c r="BA387" s="2"/>
      <c r="BB387" s="110">
        <f>((B387*B388)+(G387*G388)+(L387*L388)+(Q387*Q388)+(V387*V388)+(AA387*AA388)+(AF388*AF387)+(AK387*AK388)+(AP387*AP388)+(AU387*AU388))*10</f>
        <v>0</v>
      </c>
      <c r="BC387" s="110">
        <f aca="true" t="shared" si="977" ref="BC387">((C387*C388)+(H387*H388)+(M387*M388)+(R387*R388)+(W387*W388)+(AB387*AB388)+(AG388*AG387)+(AL387*AL388)+(AQ387*AQ388)+(AV387*AV388))*10</f>
        <v>0</v>
      </c>
      <c r="BD387" s="110">
        <f aca="true" t="shared" si="978" ref="BD387">((D387*D388)+(I387*I388)+(N387*N388)+(S387*S388)+(X387*X388)+(AC387*AC388)+(AH388*AH387)+(AM387*AM388)+(AR387*AR388)+(AW387*AW388))*10</f>
        <v>0</v>
      </c>
      <c r="BE387" s="110">
        <f aca="true" t="shared" si="979" ref="BE387">((E387*E388)+(J387*J388)+(O387*O388)+(T387*T388)+(Y387*Y388)+(AD387*AD388)+(AI388*AI387)+(AN387*AN388)+(AS387*AS388)+(AX387*AX388))*10</f>
        <v>0</v>
      </c>
      <c r="BF387" s="110">
        <f aca="true" t="shared" si="980" ref="BF387">((F387*F388)+(K387*K388)+(P387*P388)+(U387*U388)+(Z387*Z388)+(AE387*AE388)+(AJ388*AJ387)+(AO387*AO388)+(AT387*AT388)+(AY387*AY388))*10</f>
        <v>0</v>
      </c>
    </row>
    <row r="388" spans="1:58" ht="15.75" thickBot="1">
      <c r="A388" s="94"/>
      <c r="B388" s="5">
        <f>'Subdecision matrices'!$S$12</f>
        <v>0.1</v>
      </c>
      <c r="C388" s="5">
        <f>'Subdecision matrices'!$S$13</f>
        <v>0.1</v>
      </c>
      <c r="D388" s="5">
        <f>'Subdecision matrices'!$S$14</f>
        <v>0.1</v>
      </c>
      <c r="E388" s="5">
        <f>'Subdecision matrices'!$S$15</f>
        <v>0.1</v>
      </c>
      <c r="F388" s="5">
        <f>'Subdecision matrices'!$S$16</f>
        <v>0.1</v>
      </c>
      <c r="G388" s="5">
        <f>'Subdecision matrices'!$T$12</f>
        <v>0.1</v>
      </c>
      <c r="H388" s="5">
        <f>'Subdecision matrices'!$T$13</f>
        <v>0.1</v>
      </c>
      <c r="I388" s="5">
        <f>'Subdecision matrices'!$T$14</f>
        <v>0.1</v>
      </c>
      <c r="J388" s="5">
        <f>'Subdecision matrices'!$T$15</f>
        <v>0.1</v>
      </c>
      <c r="K388" s="5">
        <f>'Subdecision matrices'!$T$16</f>
        <v>0.1</v>
      </c>
      <c r="L388" s="5">
        <f>'Subdecision matrices'!$U$12</f>
        <v>0.05</v>
      </c>
      <c r="M388" s="5">
        <f>'Subdecision matrices'!$U$13</f>
        <v>0.05</v>
      </c>
      <c r="N388" s="5">
        <f>'Subdecision matrices'!$U$14</f>
        <v>0.05</v>
      </c>
      <c r="O388" s="5">
        <f>'Subdecision matrices'!$U$15</f>
        <v>0.05</v>
      </c>
      <c r="P388" s="5">
        <f>'Subdecision matrices'!$U$16</f>
        <v>0.05</v>
      </c>
      <c r="Q388" s="5">
        <f>'Subdecision matrices'!$V$12</f>
        <v>0.1</v>
      </c>
      <c r="R388" s="5">
        <f>'Subdecision matrices'!$V$13</f>
        <v>0.1</v>
      </c>
      <c r="S388" s="5">
        <f>'Subdecision matrices'!$V$14</f>
        <v>0.1</v>
      </c>
      <c r="T388" s="5">
        <f>'Subdecision matrices'!$V$15</f>
        <v>0.1</v>
      </c>
      <c r="U388" s="5">
        <f>'Subdecision matrices'!$V$16</f>
        <v>0.1</v>
      </c>
      <c r="V388" s="5">
        <f>'Subdecision matrices'!$W$12</f>
        <v>0.1</v>
      </c>
      <c r="W388" s="5">
        <f>'Subdecision matrices'!$W$13</f>
        <v>0.1</v>
      </c>
      <c r="X388" s="5">
        <f>'Subdecision matrices'!$W$14</f>
        <v>0.1</v>
      </c>
      <c r="Y388" s="5">
        <f>'Subdecision matrices'!$W$15</f>
        <v>0.1</v>
      </c>
      <c r="Z388" s="5">
        <f>'Subdecision matrices'!$W$16</f>
        <v>0.1</v>
      </c>
      <c r="AA388" s="5">
        <f>'Subdecision matrices'!$X$12</f>
        <v>0.05</v>
      </c>
      <c r="AB388" s="5">
        <f>'Subdecision matrices'!$X$13</f>
        <v>0.1</v>
      </c>
      <c r="AC388" s="5">
        <f>'Subdecision matrices'!$X$14</f>
        <v>0.1</v>
      </c>
      <c r="AD388" s="5">
        <f>'Subdecision matrices'!$X$15</f>
        <v>0.1</v>
      </c>
      <c r="AE388" s="5">
        <f>'Subdecision matrices'!$X$16</f>
        <v>0.1</v>
      </c>
      <c r="AF388" s="5">
        <f>'Subdecision matrices'!$Y$12</f>
        <v>0.1</v>
      </c>
      <c r="AG388" s="5">
        <f>'Subdecision matrices'!$Y$13</f>
        <v>0.1</v>
      </c>
      <c r="AH388" s="5">
        <f>'Subdecision matrices'!$Y$14</f>
        <v>0.1</v>
      </c>
      <c r="AI388" s="5">
        <f>'Subdecision matrices'!$Y$15</f>
        <v>0.05</v>
      </c>
      <c r="AJ388" s="5">
        <f>'Subdecision matrices'!$Y$16</f>
        <v>0.05</v>
      </c>
      <c r="AK388" s="5">
        <f>'Subdecision matrices'!$Z$12</f>
        <v>0.15</v>
      </c>
      <c r="AL388" s="5">
        <f>'Subdecision matrices'!$Z$13</f>
        <v>0.15</v>
      </c>
      <c r="AM388" s="5">
        <f>'Subdecision matrices'!$Z$14</f>
        <v>0.15</v>
      </c>
      <c r="AN388" s="5">
        <f>'Subdecision matrices'!$Z$15</f>
        <v>0.15</v>
      </c>
      <c r="AO388" s="5">
        <f>'Subdecision matrices'!$Z$16</f>
        <v>0.15</v>
      </c>
      <c r="AP388" s="5">
        <f>'Subdecision matrices'!$AA$12</f>
        <v>0.1</v>
      </c>
      <c r="AQ388" s="5">
        <f>'Subdecision matrices'!$AA$13</f>
        <v>0.1</v>
      </c>
      <c r="AR388" s="5">
        <f>'Subdecision matrices'!$AA$14</f>
        <v>0.1</v>
      </c>
      <c r="AS388" s="5">
        <f>'Subdecision matrices'!$AA$15</f>
        <v>0.1</v>
      </c>
      <c r="AT388" s="5">
        <f>'Subdecision matrices'!$AA$16</f>
        <v>0.15</v>
      </c>
      <c r="AU388" s="5">
        <f>'Subdecision matrices'!$AB$12</f>
        <v>0.15</v>
      </c>
      <c r="AV388" s="5">
        <f>'Subdecision matrices'!$AB$13</f>
        <v>0.1</v>
      </c>
      <c r="AW388" s="5">
        <f>'Subdecision matrices'!$AB$14</f>
        <v>0.1</v>
      </c>
      <c r="AX388" s="5">
        <f>'Subdecision matrices'!$AB$15</f>
        <v>0.15</v>
      </c>
      <c r="AY388" s="5">
        <f>'Subdecision matrices'!$AB$16</f>
        <v>0.1</v>
      </c>
      <c r="AZ388" s="3">
        <f aca="true" t="shared" si="981" ref="AZ388">SUM(L388:AY388)</f>
        <v>4</v>
      </c>
      <c r="BA388" s="3"/>
      <c r="BB388" s="114"/>
      <c r="BC388" s="114"/>
      <c r="BD388" s="114"/>
      <c r="BE388" s="114"/>
      <c r="BF388" s="114"/>
    </row>
    <row r="389" spans="1:58" ht="15">
      <c r="A389" s="94">
        <v>192</v>
      </c>
      <c r="B389" s="30">
        <f>_xlfn.IFERROR(VLOOKUP(Prioritization!G203,'Subdecision matrices'!$B$7:$C$8,2,TRUE),0)</f>
        <v>0</v>
      </c>
      <c r="C389" s="30">
        <f>_xlfn.IFERROR(VLOOKUP(Prioritization!G203,'Subdecision matrices'!$B$7:$D$8,3,TRUE),0)</f>
        <v>0</v>
      </c>
      <c r="D389" s="30">
        <f>_xlfn.IFERROR(VLOOKUP(Prioritization!G203,'Subdecision matrices'!$B$7:$E$8,4,TRUE),0)</f>
        <v>0</v>
      </c>
      <c r="E389" s="30">
        <f>_xlfn.IFERROR(VLOOKUP(Prioritization!G203,'Subdecision matrices'!$B$7:$F$8,5,TRUE),0)</f>
        <v>0</v>
      </c>
      <c r="F389" s="30">
        <f>_xlfn.IFERROR(VLOOKUP(Prioritization!G203,'Subdecision matrices'!$B$7:$G$8,6,TRUE),0)</f>
        <v>0</v>
      </c>
      <c r="G389" s="30">
        <f>VLOOKUP(Prioritization!H203,'Subdecision matrices'!$B$12:$C$19,2,TRUE)</f>
        <v>0</v>
      </c>
      <c r="H389" s="30">
        <f>VLOOKUP(Prioritization!H203,'Subdecision matrices'!$B$12:$D$19,3,TRUE)</f>
        <v>0</v>
      </c>
      <c r="I389" s="30">
        <f>VLOOKUP(Prioritization!H203,'Subdecision matrices'!$B$12:$E$19,4,TRUE)</f>
        <v>0</v>
      </c>
      <c r="J389" s="30">
        <f>VLOOKUP(Prioritization!H203,'Subdecision matrices'!$B$12:$F$19,5,TRUE)</f>
        <v>0</v>
      </c>
      <c r="K389" s="30">
        <f>VLOOKUP(Prioritization!H203,'Subdecision matrices'!$B$12:$G$19,6,TRUE)</f>
        <v>0</v>
      </c>
      <c r="L389" s="2">
        <f>_xlfn.IFERROR(INDEX('Subdecision matrices'!$C$23:$G$27,MATCH(Prioritization!I203,'Subdecision matrices'!$B$23:$B$27,0),MATCH('CalcEng 2'!$L$6,'Subdecision matrices'!$C$22:$G$22,0)),0)</f>
        <v>0</v>
      </c>
      <c r="M389" s="2">
        <f>_xlfn.IFERROR(INDEX('Subdecision matrices'!$C$23:$G$27,MATCH(Prioritization!I203,'Subdecision matrices'!$B$23:$B$27,0),MATCH('CalcEng 2'!$M$6,'Subdecision matrices'!$C$30:$G$30,0)),0)</f>
        <v>0</v>
      </c>
      <c r="N389" s="2">
        <f>_xlfn.IFERROR(INDEX('Subdecision matrices'!$C$23:$G$27,MATCH(Prioritization!I203,'Subdecision matrices'!$B$23:$B$27,0),MATCH('CalcEng 2'!$N$6,'Subdecision matrices'!$C$22:$G$22,0)),0)</f>
        <v>0</v>
      </c>
      <c r="O389" s="2">
        <f>_xlfn.IFERROR(INDEX('Subdecision matrices'!$C$23:$G$27,MATCH(Prioritization!I203,'Subdecision matrices'!$B$23:$B$27,0),MATCH('CalcEng 2'!$O$6,'Subdecision matrices'!$C$22:$G$22,0)),0)</f>
        <v>0</v>
      </c>
      <c r="P389" s="2">
        <f>_xlfn.IFERROR(INDEX('Subdecision matrices'!$C$23:$G$27,MATCH(Prioritization!I203,'Subdecision matrices'!$B$23:$B$27,0),MATCH('CalcEng 2'!$P$6,'Subdecision matrices'!$C$22:$G$22,0)),0)</f>
        <v>0</v>
      </c>
      <c r="Q389" s="2">
        <f>_xlfn.IFERROR(INDEX('Subdecision matrices'!$C$31:$G$33,MATCH(Prioritization!J203,'Subdecision matrices'!$B$31:$B$33,0),MATCH('CalcEng 2'!$Q$6,'Subdecision matrices'!$C$30:$G$30,0)),0)</f>
        <v>0</v>
      </c>
      <c r="R389" s="2">
        <f>_xlfn.IFERROR(INDEX('Subdecision matrices'!$C$31:$G$33,MATCH(Prioritization!J203,'Subdecision matrices'!$B$31:$B$33,0),MATCH('CalcEng 2'!$R$6,'Subdecision matrices'!$C$30:$G$30,0)),0)</f>
        <v>0</v>
      </c>
      <c r="S389" s="2">
        <f>_xlfn.IFERROR(INDEX('Subdecision matrices'!$C$31:$G$33,MATCH(Prioritization!J203,'Subdecision matrices'!$B$31:$B$33,0),MATCH('CalcEng 2'!$S$6,'Subdecision matrices'!$C$30:$G$30,0)),0)</f>
        <v>0</v>
      </c>
      <c r="T389" s="2">
        <f>_xlfn.IFERROR(INDEX('Subdecision matrices'!$C$31:$G$33,MATCH(Prioritization!J203,'Subdecision matrices'!$B$31:$B$33,0),MATCH('CalcEng 2'!$T$6,'Subdecision matrices'!$C$30:$G$30,0)),0)</f>
        <v>0</v>
      </c>
      <c r="U389" s="2">
        <f>_xlfn.IFERROR(INDEX('Subdecision matrices'!$C$31:$G$33,MATCH(Prioritization!J203,'Subdecision matrices'!$B$31:$B$33,0),MATCH('CalcEng 2'!$U$6,'Subdecision matrices'!$C$30:$G$30,0)),0)</f>
        <v>0</v>
      </c>
      <c r="V389" s="2">
        <f>_xlfn.IFERROR(VLOOKUP(Prioritization!K203,'Subdecision matrices'!$A$37:$C$41,3,TRUE),0)</f>
        <v>0</v>
      </c>
      <c r="W389" s="2">
        <f>_xlfn.IFERROR(VLOOKUP(Prioritization!K203,'Subdecision matrices'!$A$37:$D$41,4),0)</f>
        <v>0</v>
      </c>
      <c r="X389" s="2">
        <f>_xlfn.IFERROR(VLOOKUP(Prioritization!K203,'Subdecision matrices'!$A$37:$E$41,5),0)</f>
        <v>0</v>
      </c>
      <c r="Y389" s="2">
        <f>_xlfn.IFERROR(VLOOKUP(Prioritization!K203,'Subdecision matrices'!$A$37:$F$41,6),0)</f>
        <v>0</v>
      </c>
      <c r="Z389" s="2">
        <f>_xlfn.IFERROR(VLOOKUP(Prioritization!K203,'Subdecision matrices'!$A$37:$G$41,7),0)</f>
        <v>0</v>
      </c>
      <c r="AA389" s="2">
        <f>_xlfn.IFERROR(INDEX('Subdecision matrices'!$K$8:$O$11,MATCH(Prioritization!L203,'Subdecision matrices'!$J$8:$J$11,0),MATCH('CalcEng 2'!$AA$6,'Subdecision matrices'!$K$7:$O$7,0)),0)</f>
        <v>0</v>
      </c>
      <c r="AB389" s="2">
        <f>_xlfn.IFERROR(INDEX('Subdecision matrices'!$K$8:$O$11,MATCH(Prioritization!L203,'Subdecision matrices'!$J$8:$J$11,0),MATCH('CalcEng 2'!$AB$6,'Subdecision matrices'!$K$7:$O$7,0)),0)</f>
        <v>0</v>
      </c>
      <c r="AC389" s="2">
        <f>_xlfn.IFERROR(INDEX('Subdecision matrices'!$K$8:$O$11,MATCH(Prioritization!L203,'Subdecision matrices'!$J$8:$J$11,0),MATCH('CalcEng 2'!$AC$6,'Subdecision matrices'!$K$7:$O$7,0)),0)</f>
        <v>0</v>
      </c>
      <c r="AD389" s="2">
        <f>_xlfn.IFERROR(INDEX('Subdecision matrices'!$K$8:$O$11,MATCH(Prioritization!L203,'Subdecision matrices'!$J$8:$J$11,0),MATCH('CalcEng 2'!$AD$6,'Subdecision matrices'!$K$7:$O$7,0)),0)</f>
        <v>0</v>
      </c>
      <c r="AE389" s="2">
        <f>_xlfn.IFERROR(INDEX('Subdecision matrices'!$K$8:$O$11,MATCH(Prioritization!L203,'Subdecision matrices'!$J$8:$J$11,0),MATCH('CalcEng 2'!$AE$6,'Subdecision matrices'!$K$7:$O$7,0)),0)</f>
        <v>0</v>
      </c>
      <c r="AF389" s="2">
        <f>_xlfn.IFERROR(VLOOKUP(Prioritization!M203,'Subdecision matrices'!$I$15:$K$17,3,TRUE),0)</f>
        <v>0</v>
      </c>
      <c r="AG389" s="2">
        <f>_xlfn.IFERROR(VLOOKUP(Prioritization!M203,'Subdecision matrices'!$I$15:$L$17,4,TRUE),0)</f>
        <v>0</v>
      </c>
      <c r="AH389" s="2">
        <f>_xlfn.IFERROR(VLOOKUP(Prioritization!M203,'Subdecision matrices'!$I$15:$M$17,5,TRUE),0)</f>
        <v>0</v>
      </c>
      <c r="AI389" s="2">
        <f>_xlfn.IFERROR(VLOOKUP(Prioritization!M203,'Subdecision matrices'!$I$15:$N$17,6,TRUE),0)</f>
        <v>0</v>
      </c>
      <c r="AJ389" s="2">
        <f>_xlfn.IFERROR(VLOOKUP(Prioritization!M203,'Subdecision matrices'!$I$15:$O$17,7,TRUE),0)</f>
        <v>0</v>
      </c>
      <c r="AK389" s="2">
        <f>_xlfn.IFERROR(INDEX('Subdecision matrices'!$K$22:$O$24,MATCH(Prioritization!N203,'Subdecision matrices'!$J$22:$J$24,0),MATCH($AK$6,'Subdecision matrices'!$K$21:$O$21,0)),0)</f>
        <v>0</v>
      </c>
      <c r="AL389" s="2">
        <f>_xlfn.IFERROR(INDEX('Subdecision matrices'!$K$22:$O$24,MATCH(Prioritization!N203,'Subdecision matrices'!$J$22:$J$24,0),MATCH($AL$6,'Subdecision matrices'!$K$21:$O$21,0)),0)</f>
        <v>0</v>
      </c>
      <c r="AM389" s="2">
        <f>_xlfn.IFERROR(INDEX('Subdecision matrices'!$K$22:$O$24,MATCH(Prioritization!N203,'Subdecision matrices'!$J$22:$J$24,0),MATCH($AM$6,'Subdecision matrices'!$K$21:$O$21,0)),0)</f>
        <v>0</v>
      </c>
      <c r="AN389" s="2">
        <f>_xlfn.IFERROR(INDEX('Subdecision matrices'!$K$22:$O$24,MATCH(Prioritization!N203,'Subdecision matrices'!$J$22:$J$24,0),MATCH($AN$6,'Subdecision matrices'!$K$21:$O$21,0)),0)</f>
        <v>0</v>
      </c>
      <c r="AO389" s="2">
        <f>_xlfn.IFERROR(INDEX('Subdecision matrices'!$K$22:$O$24,MATCH(Prioritization!N203,'Subdecision matrices'!$J$22:$J$24,0),MATCH($AO$6,'Subdecision matrices'!$K$21:$O$21,0)),0)</f>
        <v>0</v>
      </c>
      <c r="AP389" s="2">
        <f>_xlfn.IFERROR(INDEX('Subdecision matrices'!$K$27:$O$30,MATCH(Prioritization!O203,'Subdecision matrices'!$J$27:$J$30,0),MATCH('CalcEng 2'!$AP$6,'Subdecision matrices'!$K$27:$O$27,0)),0)</f>
        <v>0</v>
      </c>
      <c r="AQ389" s="2">
        <f>_xlfn.IFERROR(INDEX('Subdecision matrices'!$K$27:$O$30,MATCH(Prioritization!O203,'Subdecision matrices'!$J$27:$J$30,0),MATCH('CalcEng 2'!$AQ$6,'Subdecision matrices'!$K$27:$O$27,0)),0)</f>
        <v>0</v>
      </c>
      <c r="AR389" s="2">
        <f>_xlfn.IFERROR(INDEX('Subdecision matrices'!$K$27:$O$30,MATCH(Prioritization!O203,'Subdecision matrices'!$J$27:$J$30,0),MATCH('CalcEng 2'!$AR$6,'Subdecision matrices'!$K$27:$O$27,0)),0)</f>
        <v>0</v>
      </c>
      <c r="AS389" s="2">
        <f>_xlfn.IFERROR(INDEX('Subdecision matrices'!$K$27:$O$30,MATCH(Prioritization!O203,'Subdecision matrices'!$J$27:$J$30,0),MATCH('CalcEng 2'!$AS$6,'Subdecision matrices'!$K$27:$O$27,0)),0)</f>
        <v>0</v>
      </c>
      <c r="AT389" s="2">
        <f>_xlfn.IFERROR(INDEX('Subdecision matrices'!$K$27:$O$30,MATCH(Prioritization!O203,'Subdecision matrices'!$J$27:$J$30,0),MATCH('CalcEng 2'!$AT$6,'Subdecision matrices'!$K$27:$O$27,0)),0)</f>
        <v>0</v>
      </c>
      <c r="AU389" s="2">
        <f>_xlfn.IFERROR(INDEX('Subdecision matrices'!$K$34:$O$36,MATCH(Prioritization!P203,'Subdecision matrices'!$J$34:$J$36,0),MATCH('CalcEng 2'!$AU$6,'Subdecision matrices'!$K$33:$O$33,0)),0)</f>
        <v>0</v>
      </c>
      <c r="AV389" s="2">
        <f>_xlfn.IFERROR(INDEX('Subdecision matrices'!$K$34:$O$36,MATCH(Prioritization!P203,'Subdecision matrices'!$J$34:$J$36,0),MATCH('CalcEng 2'!$AV$6,'Subdecision matrices'!$K$33:$O$33,0)),0)</f>
        <v>0</v>
      </c>
      <c r="AW389" s="2">
        <f>_xlfn.IFERROR(INDEX('Subdecision matrices'!$K$34:$O$36,MATCH(Prioritization!P203,'Subdecision matrices'!$J$34:$J$36,0),MATCH('CalcEng 2'!$AW$6,'Subdecision matrices'!$K$33:$O$33,0)),0)</f>
        <v>0</v>
      </c>
      <c r="AX389" s="2">
        <f>_xlfn.IFERROR(INDEX('Subdecision matrices'!$K$34:$O$36,MATCH(Prioritization!P203,'Subdecision matrices'!$J$34:$J$36,0),MATCH('CalcEng 2'!$AX$6,'Subdecision matrices'!$K$33:$O$33,0)),0)</f>
        <v>0</v>
      </c>
      <c r="AY389" s="2">
        <f>_xlfn.IFERROR(INDEX('Subdecision matrices'!$K$34:$O$36,MATCH(Prioritization!P203,'Subdecision matrices'!$J$34:$J$36,0),MATCH('CalcEng 2'!$AY$6,'Subdecision matrices'!$K$33:$O$33,0)),0)</f>
        <v>0</v>
      </c>
      <c r="AZ389" s="2"/>
      <c r="BA389" s="2"/>
      <c r="BB389" s="110">
        <f>((B389*B390)+(G389*G390)+(L389*L390)+(Q389*Q390)+(V389*V390)+(AA389*AA390)+(AF390*AF389)+(AK389*AK390)+(AP389*AP390)+(AU389*AU390))*10</f>
        <v>0</v>
      </c>
      <c r="BC389" s="110">
        <f aca="true" t="shared" si="982" ref="BC389">((C389*C390)+(H389*H390)+(M389*M390)+(R389*R390)+(W389*W390)+(AB389*AB390)+(AG390*AG389)+(AL389*AL390)+(AQ389*AQ390)+(AV389*AV390))*10</f>
        <v>0</v>
      </c>
      <c r="BD389" s="110">
        <f aca="true" t="shared" si="983" ref="BD389">((D389*D390)+(I389*I390)+(N389*N390)+(S389*S390)+(X389*X390)+(AC389*AC390)+(AH390*AH389)+(AM389*AM390)+(AR389*AR390)+(AW389*AW390))*10</f>
        <v>0</v>
      </c>
      <c r="BE389" s="110">
        <f aca="true" t="shared" si="984" ref="BE389">((E389*E390)+(J389*J390)+(O389*O390)+(T389*T390)+(Y389*Y390)+(AD389*AD390)+(AI390*AI389)+(AN389*AN390)+(AS389*AS390)+(AX389*AX390))*10</f>
        <v>0</v>
      </c>
      <c r="BF389" s="110">
        <f aca="true" t="shared" si="985" ref="BF389">((F389*F390)+(K389*K390)+(P389*P390)+(U389*U390)+(Z389*Z390)+(AE389*AE390)+(AJ390*AJ389)+(AO389*AO390)+(AT389*AT390)+(AY389*AY390))*10</f>
        <v>0</v>
      </c>
    </row>
    <row r="390" spans="1:58" ht="15.75" thickBot="1">
      <c r="A390" s="94"/>
      <c r="B390" s="5">
        <f>'Subdecision matrices'!$S$12</f>
        <v>0.1</v>
      </c>
      <c r="C390" s="5">
        <f>'Subdecision matrices'!$S$13</f>
        <v>0.1</v>
      </c>
      <c r="D390" s="5">
        <f>'Subdecision matrices'!$S$14</f>
        <v>0.1</v>
      </c>
      <c r="E390" s="5">
        <f>'Subdecision matrices'!$S$15</f>
        <v>0.1</v>
      </c>
      <c r="F390" s="5">
        <f>'Subdecision matrices'!$S$16</f>
        <v>0.1</v>
      </c>
      <c r="G390" s="5">
        <f>'Subdecision matrices'!$T$12</f>
        <v>0.1</v>
      </c>
      <c r="H390" s="5">
        <f>'Subdecision matrices'!$T$13</f>
        <v>0.1</v>
      </c>
      <c r="I390" s="5">
        <f>'Subdecision matrices'!$T$14</f>
        <v>0.1</v>
      </c>
      <c r="J390" s="5">
        <f>'Subdecision matrices'!$T$15</f>
        <v>0.1</v>
      </c>
      <c r="K390" s="5">
        <f>'Subdecision matrices'!$T$16</f>
        <v>0.1</v>
      </c>
      <c r="L390" s="5">
        <f>'Subdecision matrices'!$U$12</f>
        <v>0.05</v>
      </c>
      <c r="M390" s="5">
        <f>'Subdecision matrices'!$U$13</f>
        <v>0.05</v>
      </c>
      <c r="N390" s="5">
        <f>'Subdecision matrices'!$U$14</f>
        <v>0.05</v>
      </c>
      <c r="O390" s="5">
        <f>'Subdecision matrices'!$U$15</f>
        <v>0.05</v>
      </c>
      <c r="P390" s="5">
        <f>'Subdecision matrices'!$U$16</f>
        <v>0.05</v>
      </c>
      <c r="Q390" s="5">
        <f>'Subdecision matrices'!$V$12</f>
        <v>0.1</v>
      </c>
      <c r="R390" s="5">
        <f>'Subdecision matrices'!$V$13</f>
        <v>0.1</v>
      </c>
      <c r="S390" s="5">
        <f>'Subdecision matrices'!$V$14</f>
        <v>0.1</v>
      </c>
      <c r="T390" s="5">
        <f>'Subdecision matrices'!$V$15</f>
        <v>0.1</v>
      </c>
      <c r="U390" s="5">
        <f>'Subdecision matrices'!$V$16</f>
        <v>0.1</v>
      </c>
      <c r="V390" s="5">
        <f>'Subdecision matrices'!$W$12</f>
        <v>0.1</v>
      </c>
      <c r="W390" s="5">
        <f>'Subdecision matrices'!$W$13</f>
        <v>0.1</v>
      </c>
      <c r="X390" s="5">
        <f>'Subdecision matrices'!$W$14</f>
        <v>0.1</v>
      </c>
      <c r="Y390" s="5">
        <f>'Subdecision matrices'!$W$15</f>
        <v>0.1</v>
      </c>
      <c r="Z390" s="5">
        <f>'Subdecision matrices'!$W$16</f>
        <v>0.1</v>
      </c>
      <c r="AA390" s="5">
        <f>'Subdecision matrices'!$X$12</f>
        <v>0.05</v>
      </c>
      <c r="AB390" s="5">
        <f>'Subdecision matrices'!$X$13</f>
        <v>0.1</v>
      </c>
      <c r="AC390" s="5">
        <f>'Subdecision matrices'!$X$14</f>
        <v>0.1</v>
      </c>
      <c r="AD390" s="5">
        <f>'Subdecision matrices'!$X$15</f>
        <v>0.1</v>
      </c>
      <c r="AE390" s="5">
        <f>'Subdecision matrices'!$X$16</f>
        <v>0.1</v>
      </c>
      <c r="AF390" s="5">
        <f>'Subdecision matrices'!$Y$12</f>
        <v>0.1</v>
      </c>
      <c r="AG390" s="5">
        <f>'Subdecision matrices'!$Y$13</f>
        <v>0.1</v>
      </c>
      <c r="AH390" s="5">
        <f>'Subdecision matrices'!$Y$14</f>
        <v>0.1</v>
      </c>
      <c r="AI390" s="5">
        <f>'Subdecision matrices'!$Y$15</f>
        <v>0.05</v>
      </c>
      <c r="AJ390" s="5">
        <f>'Subdecision matrices'!$Y$16</f>
        <v>0.05</v>
      </c>
      <c r="AK390" s="5">
        <f>'Subdecision matrices'!$Z$12</f>
        <v>0.15</v>
      </c>
      <c r="AL390" s="5">
        <f>'Subdecision matrices'!$Z$13</f>
        <v>0.15</v>
      </c>
      <c r="AM390" s="5">
        <f>'Subdecision matrices'!$Z$14</f>
        <v>0.15</v>
      </c>
      <c r="AN390" s="5">
        <f>'Subdecision matrices'!$Z$15</f>
        <v>0.15</v>
      </c>
      <c r="AO390" s="5">
        <f>'Subdecision matrices'!$Z$16</f>
        <v>0.15</v>
      </c>
      <c r="AP390" s="5">
        <f>'Subdecision matrices'!$AA$12</f>
        <v>0.1</v>
      </c>
      <c r="AQ390" s="5">
        <f>'Subdecision matrices'!$AA$13</f>
        <v>0.1</v>
      </c>
      <c r="AR390" s="5">
        <f>'Subdecision matrices'!$AA$14</f>
        <v>0.1</v>
      </c>
      <c r="AS390" s="5">
        <f>'Subdecision matrices'!$AA$15</f>
        <v>0.1</v>
      </c>
      <c r="AT390" s="5">
        <f>'Subdecision matrices'!$AA$16</f>
        <v>0.15</v>
      </c>
      <c r="AU390" s="5">
        <f>'Subdecision matrices'!$AB$12</f>
        <v>0.15</v>
      </c>
      <c r="AV390" s="5">
        <f>'Subdecision matrices'!$AB$13</f>
        <v>0.1</v>
      </c>
      <c r="AW390" s="5">
        <f>'Subdecision matrices'!$AB$14</f>
        <v>0.1</v>
      </c>
      <c r="AX390" s="5">
        <f>'Subdecision matrices'!$AB$15</f>
        <v>0.15</v>
      </c>
      <c r="AY390" s="5">
        <f>'Subdecision matrices'!$AB$16</f>
        <v>0.1</v>
      </c>
      <c r="AZ390" s="3">
        <f aca="true" t="shared" si="986" ref="AZ390">SUM(L390:AY390)</f>
        <v>4</v>
      </c>
      <c r="BA390" s="3"/>
      <c r="BB390" s="114"/>
      <c r="BC390" s="114"/>
      <c r="BD390" s="114"/>
      <c r="BE390" s="114"/>
      <c r="BF390" s="114"/>
    </row>
    <row r="391" spans="1:58" ht="15">
      <c r="A391" s="94">
        <v>193</v>
      </c>
      <c r="B391" s="30">
        <f>_xlfn.IFERROR(VLOOKUP(Prioritization!G204,'Subdecision matrices'!$B$7:$C$8,2,TRUE),0)</f>
        <v>0</v>
      </c>
      <c r="C391" s="30">
        <f>_xlfn.IFERROR(VLOOKUP(Prioritization!G204,'Subdecision matrices'!$B$7:$D$8,3,TRUE),0)</f>
        <v>0</v>
      </c>
      <c r="D391" s="30">
        <f>_xlfn.IFERROR(VLOOKUP(Prioritization!G204,'Subdecision matrices'!$B$7:$E$8,4,TRUE),0)</f>
        <v>0</v>
      </c>
      <c r="E391" s="30">
        <f>_xlfn.IFERROR(VLOOKUP(Prioritization!G204,'Subdecision matrices'!$B$7:$F$8,5,TRUE),0)</f>
        <v>0</v>
      </c>
      <c r="F391" s="30">
        <f>_xlfn.IFERROR(VLOOKUP(Prioritization!G204,'Subdecision matrices'!$B$7:$G$8,6,TRUE),0)</f>
        <v>0</v>
      </c>
      <c r="G391" s="30">
        <f>VLOOKUP(Prioritization!H204,'Subdecision matrices'!$B$12:$C$19,2,TRUE)</f>
        <v>0</v>
      </c>
      <c r="H391" s="30">
        <f>VLOOKUP(Prioritization!H204,'Subdecision matrices'!$B$12:$D$19,3,TRUE)</f>
        <v>0</v>
      </c>
      <c r="I391" s="30">
        <f>VLOOKUP(Prioritization!H204,'Subdecision matrices'!$B$12:$E$19,4,TRUE)</f>
        <v>0</v>
      </c>
      <c r="J391" s="30">
        <f>VLOOKUP(Prioritization!H204,'Subdecision matrices'!$B$12:$F$19,5,TRUE)</f>
        <v>0</v>
      </c>
      <c r="K391" s="30">
        <f>VLOOKUP(Prioritization!H204,'Subdecision matrices'!$B$12:$G$19,6,TRUE)</f>
        <v>0</v>
      </c>
      <c r="L391" s="2">
        <f>_xlfn.IFERROR(INDEX('Subdecision matrices'!$C$23:$G$27,MATCH(Prioritization!I204,'Subdecision matrices'!$B$23:$B$27,0),MATCH('CalcEng 2'!$L$6,'Subdecision matrices'!$C$22:$G$22,0)),0)</f>
        <v>0</v>
      </c>
      <c r="M391" s="2">
        <f>_xlfn.IFERROR(INDEX('Subdecision matrices'!$C$23:$G$27,MATCH(Prioritization!I204,'Subdecision matrices'!$B$23:$B$27,0),MATCH('CalcEng 2'!$M$6,'Subdecision matrices'!$C$30:$G$30,0)),0)</f>
        <v>0</v>
      </c>
      <c r="N391" s="2">
        <f>_xlfn.IFERROR(INDEX('Subdecision matrices'!$C$23:$G$27,MATCH(Prioritization!I204,'Subdecision matrices'!$B$23:$B$27,0),MATCH('CalcEng 2'!$N$6,'Subdecision matrices'!$C$22:$G$22,0)),0)</f>
        <v>0</v>
      </c>
      <c r="O391" s="2">
        <f>_xlfn.IFERROR(INDEX('Subdecision matrices'!$C$23:$G$27,MATCH(Prioritization!I204,'Subdecision matrices'!$B$23:$B$27,0),MATCH('CalcEng 2'!$O$6,'Subdecision matrices'!$C$22:$G$22,0)),0)</f>
        <v>0</v>
      </c>
      <c r="P391" s="2">
        <f>_xlfn.IFERROR(INDEX('Subdecision matrices'!$C$23:$G$27,MATCH(Prioritization!I204,'Subdecision matrices'!$B$23:$B$27,0),MATCH('CalcEng 2'!$P$6,'Subdecision matrices'!$C$22:$G$22,0)),0)</f>
        <v>0</v>
      </c>
      <c r="Q391" s="2">
        <f>_xlfn.IFERROR(INDEX('Subdecision matrices'!$C$31:$G$33,MATCH(Prioritization!J204,'Subdecision matrices'!$B$31:$B$33,0),MATCH('CalcEng 2'!$Q$6,'Subdecision matrices'!$C$30:$G$30,0)),0)</f>
        <v>0</v>
      </c>
      <c r="R391" s="2">
        <f>_xlfn.IFERROR(INDEX('Subdecision matrices'!$C$31:$G$33,MATCH(Prioritization!J204,'Subdecision matrices'!$B$31:$B$33,0),MATCH('CalcEng 2'!$R$6,'Subdecision matrices'!$C$30:$G$30,0)),0)</f>
        <v>0</v>
      </c>
      <c r="S391" s="2">
        <f>_xlfn.IFERROR(INDEX('Subdecision matrices'!$C$31:$G$33,MATCH(Prioritization!J204,'Subdecision matrices'!$B$31:$B$33,0),MATCH('CalcEng 2'!$S$6,'Subdecision matrices'!$C$30:$G$30,0)),0)</f>
        <v>0</v>
      </c>
      <c r="T391" s="2">
        <f>_xlfn.IFERROR(INDEX('Subdecision matrices'!$C$31:$G$33,MATCH(Prioritization!J204,'Subdecision matrices'!$B$31:$B$33,0),MATCH('CalcEng 2'!$T$6,'Subdecision matrices'!$C$30:$G$30,0)),0)</f>
        <v>0</v>
      </c>
      <c r="U391" s="2">
        <f>_xlfn.IFERROR(INDEX('Subdecision matrices'!$C$31:$G$33,MATCH(Prioritization!J204,'Subdecision matrices'!$B$31:$B$33,0),MATCH('CalcEng 2'!$U$6,'Subdecision matrices'!$C$30:$G$30,0)),0)</f>
        <v>0</v>
      </c>
      <c r="V391" s="2">
        <f>_xlfn.IFERROR(VLOOKUP(Prioritization!K204,'Subdecision matrices'!$A$37:$C$41,3,TRUE),0)</f>
        <v>0</v>
      </c>
      <c r="W391" s="2">
        <f>_xlfn.IFERROR(VLOOKUP(Prioritization!K204,'Subdecision matrices'!$A$37:$D$41,4),0)</f>
        <v>0</v>
      </c>
      <c r="X391" s="2">
        <f>_xlfn.IFERROR(VLOOKUP(Prioritization!K204,'Subdecision matrices'!$A$37:$E$41,5),0)</f>
        <v>0</v>
      </c>
      <c r="Y391" s="2">
        <f>_xlfn.IFERROR(VLOOKUP(Prioritization!K204,'Subdecision matrices'!$A$37:$F$41,6),0)</f>
        <v>0</v>
      </c>
      <c r="Z391" s="2">
        <f>_xlfn.IFERROR(VLOOKUP(Prioritization!K204,'Subdecision matrices'!$A$37:$G$41,7),0)</f>
        <v>0</v>
      </c>
      <c r="AA391" s="2">
        <f>_xlfn.IFERROR(INDEX('Subdecision matrices'!$K$8:$O$11,MATCH(Prioritization!L204,'Subdecision matrices'!$J$8:$J$11,0),MATCH('CalcEng 2'!$AA$6,'Subdecision matrices'!$K$7:$O$7,0)),0)</f>
        <v>0</v>
      </c>
      <c r="AB391" s="2">
        <f>_xlfn.IFERROR(INDEX('Subdecision matrices'!$K$8:$O$11,MATCH(Prioritization!L204,'Subdecision matrices'!$J$8:$J$11,0),MATCH('CalcEng 2'!$AB$6,'Subdecision matrices'!$K$7:$O$7,0)),0)</f>
        <v>0</v>
      </c>
      <c r="AC391" s="2">
        <f>_xlfn.IFERROR(INDEX('Subdecision matrices'!$K$8:$O$11,MATCH(Prioritization!L204,'Subdecision matrices'!$J$8:$J$11,0),MATCH('CalcEng 2'!$AC$6,'Subdecision matrices'!$K$7:$O$7,0)),0)</f>
        <v>0</v>
      </c>
      <c r="AD391" s="2">
        <f>_xlfn.IFERROR(INDEX('Subdecision matrices'!$K$8:$O$11,MATCH(Prioritization!L204,'Subdecision matrices'!$J$8:$J$11,0),MATCH('CalcEng 2'!$AD$6,'Subdecision matrices'!$K$7:$O$7,0)),0)</f>
        <v>0</v>
      </c>
      <c r="AE391" s="2">
        <f>_xlfn.IFERROR(INDEX('Subdecision matrices'!$K$8:$O$11,MATCH(Prioritization!L204,'Subdecision matrices'!$J$8:$J$11,0),MATCH('CalcEng 2'!$AE$6,'Subdecision matrices'!$K$7:$O$7,0)),0)</f>
        <v>0</v>
      </c>
      <c r="AF391" s="2">
        <f>_xlfn.IFERROR(VLOOKUP(Prioritization!M204,'Subdecision matrices'!$I$15:$K$17,3,TRUE),0)</f>
        <v>0</v>
      </c>
      <c r="AG391" s="2">
        <f>_xlfn.IFERROR(VLOOKUP(Prioritization!M204,'Subdecision matrices'!$I$15:$L$17,4,TRUE),0)</f>
        <v>0</v>
      </c>
      <c r="AH391" s="2">
        <f>_xlfn.IFERROR(VLOOKUP(Prioritization!M204,'Subdecision matrices'!$I$15:$M$17,5,TRUE),0)</f>
        <v>0</v>
      </c>
      <c r="AI391" s="2">
        <f>_xlfn.IFERROR(VLOOKUP(Prioritization!M204,'Subdecision matrices'!$I$15:$N$17,6,TRUE),0)</f>
        <v>0</v>
      </c>
      <c r="AJ391" s="2">
        <f>_xlfn.IFERROR(VLOOKUP(Prioritization!M204,'Subdecision matrices'!$I$15:$O$17,7,TRUE),0)</f>
        <v>0</v>
      </c>
      <c r="AK391" s="2">
        <f>_xlfn.IFERROR(INDEX('Subdecision matrices'!$K$22:$O$24,MATCH(Prioritization!N204,'Subdecision matrices'!$J$22:$J$24,0),MATCH($AK$6,'Subdecision matrices'!$K$21:$O$21,0)),0)</f>
        <v>0</v>
      </c>
      <c r="AL391" s="2">
        <f>_xlfn.IFERROR(INDEX('Subdecision matrices'!$K$22:$O$24,MATCH(Prioritization!N204,'Subdecision matrices'!$J$22:$J$24,0),MATCH($AL$6,'Subdecision matrices'!$K$21:$O$21,0)),0)</f>
        <v>0</v>
      </c>
      <c r="AM391" s="2">
        <f>_xlfn.IFERROR(INDEX('Subdecision matrices'!$K$22:$O$24,MATCH(Prioritization!N204,'Subdecision matrices'!$J$22:$J$24,0),MATCH($AM$6,'Subdecision matrices'!$K$21:$O$21,0)),0)</f>
        <v>0</v>
      </c>
      <c r="AN391" s="2">
        <f>_xlfn.IFERROR(INDEX('Subdecision matrices'!$K$22:$O$24,MATCH(Prioritization!N204,'Subdecision matrices'!$J$22:$J$24,0),MATCH($AN$6,'Subdecision matrices'!$K$21:$O$21,0)),0)</f>
        <v>0</v>
      </c>
      <c r="AO391" s="2">
        <f>_xlfn.IFERROR(INDEX('Subdecision matrices'!$K$22:$O$24,MATCH(Prioritization!N204,'Subdecision matrices'!$J$22:$J$24,0),MATCH($AO$6,'Subdecision matrices'!$K$21:$O$21,0)),0)</f>
        <v>0</v>
      </c>
      <c r="AP391" s="2">
        <f>_xlfn.IFERROR(INDEX('Subdecision matrices'!$K$27:$O$30,MATCH(Prioritization!O204,'Subdecision matrices'!$J$27:$J$30,0),MATCH('CalcEng 2'!$AP$6,'Subdecision matrices'!$K$27:$O$27,0)),0)</f>
        <v>0</v>
      </c>
      <c r="AQ391" s="2">
        <f>_xlfn.IFERROR(INDEX('Subdecision matrices'!$K$27:$O$30,MATCH(Prioritization!O204,'Subdecision matrices'!$J$27:$J$30,0),MATCH('CalcEng 2'!$AQ$6,'Subdecision matrices'!$K$27:$O$27,0)),0)</f>
        <v>0</v>
      </c>
      <c r="AR391" s="2">
        <f>_xlfn.IFERROR(INDEX('Subdecision matrices'!$K$27:$O$30,MATCH(Prioritization!O204,'Subdecision matrices'!$J$27:$J$30,0),MATCH('CalcEng 2'!$AR$6,'Subdecision matrices'!$K$27:$O$27,0)),0)</f>
        <v>0</v>
      </c>
      <c r="AS391" s="2">
        <f>_xlfn.IFERROR(INDEX('Subdecision matrices'!$K$27:$O$30,MATCH(Prioritization!O204,'Subdecision matrices'!$J$27:$J$30,0),MATCH('CalcEng 2'!$AS$6,'Subdecision matrices'!$K$27:$O$27,0)),0)</f>
        <v>0</v>
      </c>
      <c r="AT391" s="2">
        <f>_xlfn.IFERROR(INDEX('Subdecision matrices'!$K$27:$O$30,MATCH(Prioritization!O204,'Subdecision matrices'!$J$27:$J$30,0),MATCH('CalcEng 2'!$AT$6,'Subdecision matrices'!$K$27:$O$27,0)),0)</f>
        <v>0</v>
      </c>
      <c r="AU391" s="2">
        <f>_xlfn.IFERROR(INDEX('Subdecision matrices'!$K$34:$O$36,MATCH(Prioritization!P204,'Subdecision matrices'!$J$34:$J$36,0),MATCH('CalcEng 2'!$AU$6,'Subdecision matrices'!$K$33:$O$33,0)),0)</f>
        <v>0</v>
      </c>
      <c r="AV391" s="2">
        <f>_xlfn.IFERROR(INDEX('Subdecision matrices'!$K$34:$O$36,MATCH(Prioritization!P204,'Subdecision matrices'!$J$34:$J$36,0),MATCH('CalcEng 2'!$AV$6,'Subdecision matrices'!$K$33:$O$33,0)),0)</f>
        <v>0</v>
      </c>
      <c r="AW391" s="2">
        <f>_xlfn.IFERROR(INDEX('Subdecision matrices'!$K$34:$O$36,MATCH(Prioritization!P204,'Subdecision matrices'!$J$34:$J$36,0),MATCH('CalcEng 2'!$AW$6,'Subdecision matrices'!$K$33:$O$33,0)),0)</f>
        <v>0</v>
      </c>
      <c r="AX391" s="2">
        <f>_xlfn.IFERROR(INDEX('Subdecision matrices'!$K$34:$O$36,MATCH(Prioritization!P204,'Subdecision matrices'!$J$34:$J$36,0),MATCH('CalcEng 2'!$AX$6,'Subdecision matrices'!$K$33:$O$33,0)),0)</f>
        <v>0</v>
      </c>
      <c r="AY391" s="2">
        <f>_xlfn.IFERROR(INDEX('Subdecision matrices'!$K$34:$O$36,MATCH(Prioritization!P204,'Subdecision matrices'!$J$34:$J$36,0),MATCH('CalcEng 2'!$AY$6,'Subdecision matrices'!$K$33:$O$33,0)),0)</f>
        <v>0</v>
      </c>
      <c r="AZ391" s="2"/>
      <c r="BA391" s="2"/>
      <c r="BB391" s="110">
        <f>((B391*B392)+(G391*G392)+(L391*L392)+(Q391*Q392)+(V391*V392)+(AA391*AA392)+(AF392*AF391)+(AK391*AK392)+(AP391*AP392)+(AU391*AU392))*10</f>
        <v>0</v>
      </c>
      <c r="BC391" s="110">
        <f aca="true" t="shared" si="987" ref="BC391">((C391*C392)+(H391*H392)+(M391*M392)+(R391*R392)+(W391*W392)+(AB391*AB392)+(AG392*AG391)+(AL391*AL392)+(AQ391*AQ392)+(AV391*AV392))*10</f>
        <v>0</v>
      </c>
      <c r="BD391" s="110">
        <f aca="true" t="shared" si="988" ref="BD391">((D391*D392)+(I391*I392)+(N391*N392)+(S391*S392)+(X391*X392)+(AC391*AC392)+(AH392*AH391)+(AM391*AM392)+(AR391*AR392)+(AW391*AW392))*10</f>
        <v>0</v>
      </c>
      <c r="BE391" s="110">
        <f aca="true" t="shared" si="989" ref="BE391">((E391*E392)+(J391*J392)+(O391*O392)+(T391*T392)+(Y391*Y392)+(AD391*AD392)+(AI392*AI391)+(AN391*AN392)+(AS391*AS392)+(AX391*AX392))*10</f>
        <v>0</v>
      </c>
      <c r="BF391" s="110">
        <f aca="true" t="shared" si="990" ref="BF391">((F391*F392)+(K391*K392)+(P391*P392)+(U391*U392)+(Z391*Z392)+(AE391*AE392)+(AJ392*AJ391)+(AO391*AO392)+(AT391*AT392)+(AY391*AY392))*10</f>
        <v>0</v>
      </c>
    </row>
    <row r="392" spans="1:58" ht="15.75" thickBot="1">
      <c r="A392" s="94"/>
      <c r="B392" s="5">
        <f>'Subdecision matrices'!$S$12</f>
        <v>0.1</v>
      </c>
      <c r="C392" s="5">
        <f>'Subdecision matrices'!$S$13</f>
        <v>0.1</v>
      </c>
      <c r="D392" s="5">
        <f>'Subdecision matrices'!$S$14</f>
        <v>0.1</v>
      </c>
      <c r="E392" s="5">
        <f>'Subdecision matrices'!$S$15</f>
        <v>0.1</v>
      </c>
      <c r="F392" s="5">
        <f>'Subdecision matrices'!$S$16</f>
        <v>0.1</v>
      </c>
      <c r="G392" s="5">
        <f>'Subdecision matrices'!$T$12</f>
        <v>0.1</v>
      </c>
      <c r="H392" s="5">
        <f>'Subdecision matrices'!$T$13</f>
        <v>0.1</v>
      </c>
      <c r="I392" s="5">
        <f>'Subdecision matrices'!$T$14</f>
        <v>0.1</v>
      </c>
      <c r="J392" s="5">
        <f>'Subdecision matrices'!$T$15</f>
        <v>0.1</v>
      </c>
      <c r="K392" s="5">
        <f>'Subdecision matrices'!$T$16</f>
        <v>0.1</v>
      </c>
      <c r="L392" s="5">
        <f>'Subdecision matrices'!$U$12</f>
        <v>0.05</v>
      </c>
      <c r="M392" s="5">
        <f>'Subdecision matrices'!$U$13</f>
        <v>0.05</v>
      </c>
      <c r="N392" s="5">
        <f>'Subdecision matrices'!$U$14</f>
        <v>0.05</v>
      </c>
      <c r="O392" s="5">
        <f>'Subdecision matrices'!$U$15</f>
        <v>0.05</v>
      </c>
      <c r="P392" s="5">
        <f>'Subdecision matrices'!$U$16</f>
        <v>0.05</v>
      </c>
      <c r="Q392" s="5">
        <f>'Subdecision matrices'!$V$12</f>
        <v>0.1</v>
      </c>
      <c r="R392" s="5">
        <f>'Subdecision matrices'!$V$13</f>
        <v>0.1</v>
      </c>
      <c r="S392" s="5">
        <f>'Subdecision matrices'!$V$14</f>
        <v>0.1</v>
      </c>
      <c r="T392" s="5">
        <f>'Subdecision matrices'!$V$15</f>
        <v>0.1</v>
      </c>
      <c r="U392" s="5">
        <f>'Subdecision matrices'!$V$16</f>
        <v>0.1</v>
      </c>
      <c r="V392" s="5">
        <f>'Subdecision matrices'!$W$12</f>
        <v>0.1</v>
      </c>
      <c r="W392" s="5">
        <f>'Subdecision matrices'!$W$13</f>
        <v>0.1</v>
      </c>
      <c r="X392" s="5">
        <f>'Subdecision matrices'!$W$14</f>
        <v>0.1</v>
      </c>
      <c r="Y392" s="5">
        <f>'Subdecision matrices'!$W$15</f>
        <v>0.1</v>
      </c>
      <c r="Z392" s="5">
        <f>'Subdecision matrices'!$W$16</f>
        <v>0.1</v>
      </c>
      <c r="AA392" s="5">
        <f>'Subdecision matrices'!$X$12</f>
        <v>0.05</v>
      </c>
      <c r="AB392" s="5">
        <f>'Subdecision matrices'!$X$13</f>
        <v>0.1</v>
      </c>
      <c r="AC392" s="5">
        <f>'Subdecision matrices'!$X$14</f>
        <v>0.1</v>
      </c>
      <c r="AD392" s="5">
        <f>'Subdecision matrices'!$X$15</f>
        <v>0.1</v>
      </c>
      <c r="AE392" s="5">
        <f>'Subdecision matrices'!$X$16</f>
        <v>0.1</v>
      </c>
      <c r="AF392" s="5">
        <f>'Subdecision matrices'!$Y$12</f>
        <v>0.1</v>
      </c>
      <c r="AG392" s="5">
        <f>'Subdecision matrices'!$Y$13</f>
        <v>0.1</v>
      </c>
      <c r="AH392" s="5">
        <f>'Subdecision matrices'!$Y$14</f>
        <v>0.1</v>
      </c>
      <c r="AI392" s="5">
        <f>'Subdecision matrices'!$Y$15</f>
        <v>0.05</v>
      </c>
      <c r="AJ392" s="5">
        <f>'Subdecision matrices'!$Y$16</f>
        <v>0.05</v>
      </c>
      <c r="AK392" s="5">
        <f>'Subdecision matrices'!$Z$12</f>
        <v>0.15</v>
      </c>
      <c r="AL392" s="5">
        <f>'Subdecision matrices'!$Z$13</f>
        <v>0.15</v>
      </c>
      <c r="AM392" s="5">
        <f>'Subdecision matrices'!$Z$14</f>
        <v>0.15</v>
      </c>
      <c r="AN392" s="5">
        <f>'Subdecision matrices'!$Z$15</f>
        <v>0.15</v>
      </c>
      <c r="AO392" s="5">
        <f>'Subdecision matrices'!$Z$16</f>
        <v>0.15</v>
      </c>
      <c r="AP392" s="5">
        <f>'Subdecision matrices'!$AA$12</f>
        <v>0.1</v>
      </c>
      <c r="AQ392" s="5">
        <f>'Subdecision matrices'!$AA$13</f>
        <v>0.1</v>
      </c>
      <c r="AR392" s="5">
        <f>'Subdecision matrices'!$AA$14</f>
        <v>0.1</v>
      </c>
      <c r="AS392" s="5">
        <f>'Subdecision matrices'!$AA$15</f>
        <v>0.1</v>
      </c>
      <c r="AT392" s="5">
        <f>'Subdecision matrices'!$AA$16</f>
        <v>0.15</v>
      </c>
      <c r="AU392" s="5">
        <f>'Subdecision matrices'!$AB$12</f>
        <v>0.15</v>
      </c>
      <c r="AV392" s="5">
        <f>'Subdecision matrices'!$AB$13</f>
        <v>0.1</v>
      </c>
      <c r="AW392" s="5">
        <f>'Subdecision matrices'!$AB$14</f>
        <v>0.1</v>
      </c>
      <c r="AX392" s="5">
        <f>'Subdecision matrices'!$AB$15</f>
        <v>0.15</v>
      </c>
      <c r="AY392" s="5">
        <f>'Subdecision matrices'!$AB$16</f>
        <v>0.1</v>
      </c>
      <c r="AZ392" s="3">
        <f aca="true" t="shared" si="991" ref="AZ392">SUM(L392:AY392)</f>
        <v>4</v>
      </c>
      <c r="BA392" s="3"/>
      <c r="BB392" s="114"/>
      <c r="BC392" s="114"/>
      <c r="BD392" s="114"/>
      <c r="BE392" s="114"/>
      <c r="BF392" s="114"/>
    </row>
    <row r="393" spans="1:58" ht="15">
      <c r="A393" s="94">
        <v>194</v>
      </c>
      <c r="B393" s="30">
        <f>_xlfn.IFERROR(VLOOKUP(Prioritization!G205,'Subdecision matrices'!$B$7:$C$8,2,TRUE),0)</f>
        <v>0</v>
      </c>
      <c r="C393" s="30">
        <f>_xlfn.IFERROR(VLOOKUP(Prioritization!G205,'Subdecision matrices'!$B$7:$D$8,3,TRUE),0)</f>
        <v>0</v>
      </c>
      <c r="D393" s="30">
        <f>_xlfn.IFERROR(VLOOKUP(Prioritization!G205,'Subdecision matrices'!$B$7:$E$8,4,TRUE),0)</f>
        <v>0</v>
      </c>
      <c r="E393" s="30">
        <f>_xlfn.IFERROR(VLOOKUP(Prioritization!G205,'Subdecision matrices'!$B$7:$F$8,5,TRUE),0)</f>
        <v>0</v>
      </c>
      <c r="F393" s="30">
        <f>_xlfn.IFERROR(VLOOKUP(Prioritization!G205,'Subdecision matrices'!$B$7:$G$8,6,TRUE),0)</f>
        <v>0</v>
      </c>
      <c r="G393" s="30">
        <f>VLOOKUP(Prioritization!H205,'Subdecision matrices'!$B$12:$C$19,2,TRUE)</f>
        <v>0</v>
      </c>
      <c r="H393" s="30">
        <f>VLOOKUP(Prioritization!H205,'Subdecision matrices'!$B$12:$D$19,3,TRUE)</f>
        <v>0</v>
      </c>
      <c r="I393" s="30">
        <f>VLOOKUP(Prioritization!H205,'Subdecision matrices'!$B$12:$E$19,4,TRUE)</f>
        <v>0</v>
      </c>
      <c r="J393" s="30">
        <f>VLOOKUP(Prioritization!H205,'Subdecision matrices'!$B$12:$F$19,5,TRUE)</f>
        <v>0</v>
      </c>
      <c r="K393" s="30">
        <f>VLOOKUP(Prioritization!H205,'Subdecision matrices'!$B$12:$G$19,6,TRUE)</f>
        <v>0</v>
      </c>
      <c r="L393" s="2">
        <f>_xlfn.IFERROR(INDEX('Subdecision matrices'!$C$23:$G$27,MATCH(Prioritization!I205,'Subdecision matrices'!$B$23:$B$27,0),MATCH('CalcEng 2'!$L$6,'Subdecision matrices'!$C$22:$G$22,0)),0)</f>
        <v>0</v>
      </c>
      <c r="M393" s="2">
        <f>_xlfn.IFERROR(INDEX('Subdecision matrices'!$C$23:$G$27,MATCH(Prioritization!I205,'Subdecision matrices'!$B$23:$B$27,0),MATCH('CalcEng 2'!$M$6,'Subdecision matrices'!$C$30:$G$30,0)),0)</f>
        <v>0</v>
      </c>
      <c r="N393" s="2">
        <f>_xlfn.IFERROR(INDEX('Subdecision matrices'!$C$23:$G$27,MATCH(Prioritization!I205,'Subdecision matrices'!$B$23:$B$27,0),MATCH('CalcEng 2'!$N$6,'Subdecision matrices'!$C$22:$G$22,0)),0)</f>
        <v>0</v>
      </c>
      <c r="O393" s="2">
        <f>_xlfn.IFERROR(INDEX('Subdecision matrices'!$C$23:$G$27,MATCH(Prioritization!I205,'Subdecision matrices'!$B$23:$B$27,0),MATCH('CalcEng 2'!$O$6,'Subdecision matrices'!$C$22:$G$22,0)),0)</f>
        <v>0</v>
      </c>
      <c r="P393" s="2">
        <f>_xlfn.IFERROR(INDEX('Subdecision matrices'!$C$23:$G$27,MATCH(Prioritization!I205,'Subdecision matrices'!$B$23:$B$27,0),MATCH('CalcEng 2'!$P$6,'Subdecision matrices'!$C$22:$G$22,0)),0)</f>
        <v>0</v>
      </c>
      <c r="Q393" s="2">
        <f>_xlfn.IFERROR(INDEX('Subdecision matrices'!$C$31:$G$33,MATCH(Prioritization!J205,'Subdecision matrices'!$B$31:$B$33,0),MATCH('CalcEng 2'!$Q$6,'Subdecision matrices'!$C$30:$G$30,0)),0)</f>
        <v>0</v>
      </c>
      <c r="R393" s="2">
        <f>_xlfn.IFERROR(INDEX('Subdecision matrices'!$C$31:$G$33,MATCH(Prioritization!J205,'Subdecision matrices'!$B$31:$B$33,0),MATCH('CalcEng 2'!$R$6,'Subdecision matrices'!$C$30:$G$30,0)),0)</f>
        <v>0</v>
      </c>
      <c r="S393" s="2">
        <f>_xlfn.IFERROR(INDEX('Subdecision matrices'!$C$31:$G$33,MATCH(Prioritization!J205,'Subdecision matrices'!$B$31:$B$33,0),MATCH('CalcEng 2'!$S$6,'Subdecision matrices'!$C$30:$G$30,0)),0)</f>
        <v>0</v>
      </c>
      <c r="T393" s="2">
        <f>_xlfn.IFERROR(INDEX('Subdecision matrices'!$C$31:$G$33,MATCH(Prioritization!J205,'Subdecision matrices'!$B$31:$B$33,0),MATCH('CalcEng 2'!$T$6,'Subdecision matrices'!$C$30:$G$30,0)),0)</f>
        <v>0</v>
      </c>
      <c r="U393" s="2">
        <f>_xlfn.IFERROR(INDEX('Subdecision matrices'!$C$31:$G$33,MATCH(Prioritization!J205,'Subdecision matrices'!$B$31:$B$33,0),MATCH('CalcEng 2'!$U$6,'Subdecision matrices'!$C$30:$G$30,0)),0)</f>
        <v>0</v>
      </c>
      <c r="V393" s="2">
        <f>_xlfn.IFERROR(VLOOKUP(Prioritization!K205,'Subdecision matrices'!$A$37:$C$41,3,TRUE),0)</f>
        <v>0</v>
      </c>
      <c r="W393" s="2">
        <f>_xlfn.IFERROR(VLOOKUP(Prioritization!K205,'Subdecision matrices'!$A$37:$D$41,4),0)</f>
        <v>0</v>
      </c>
      <c r="X393" s="2">
        <f>_xlfn.IFERROR(VLOOKUP(Prioritization!K205,'Subdecision matrices'!$A$37:$E$41,5),0)</f>
        <v>0</v>
      </c>
      <c r="Y393" s="2">
        <f>_xlfn.IFERROR(VLOOKUP(Prioritization!K205,'Subdecision matrices'!$A$37:$F$41,6),0)</f>
        <v>0</v>
      </c>
      <c r="Z393" s="2">
        <f>_xlfn.IFERROR(VLOOKUP(Prioritization!K205,'Subdecision matrices'!$A$37:$G$41,7),0)</f>
        <v>0</v>
      </c>
      <c r="AA393" s="2">
        <f>_xlfn.IFERROR(INDEX('Subdecision matrices'!$K$8:$O$11,MATCH(Prioritization!L205,'Subdecision matrices'!$J$8:$J$11,0),MATCH('CalcEng 2'!$AA$6,'Subdecision matrices'!$K$7:$O$7,0)),0)</f>
        <v>0</v>
      </c>
      <c r="AB393" s="2">
        <f>_xlfn.IFERROR(INDEX('Subdecision matrices'!$K$8:$O$11,MATCH(Prioritization!L205,'Subdecision matrices'!$J$8:$J$11,0),MATCH('CalcEng 2'!$AB$6,'Subdecision matrices'!$K$7:$O$7,0)),0)</f>
        <v>0</v>
      </c>
      <c r="AC393" s="2">
        <f>_xlfn.IFERROR(INDEX('Subdecision matrices'!$K$8:$O$11,MATCH(Prioritization!L205,'Subdecision matrices'!$J$8:$J$11,0),MATCH('CalcEng 2'!$AC$6,'Subdecision matrices'!$K$7:$O$7,0)),0)</f>
        <v>0</v>
      </c>
      <c r="AD393" s="2">
        <f>_xlfn.IFERROR(INDEX('Subdecision matrices'!$K$8:$O$11,MATCH(Prioritization!L205,'Subdecision matrices'!$J$8:$J$11,0),MATCH('CalcEng 2'!$AD$6,'Subdecision matrices'!$K$7:$O$7,0)),0)</f>
        <v>0</v>
      </c>
      <c r="AE393" s="2">
        <f>_xlfn.IFERROR(INDEX('Subdecision matrices'!$K$8:$O$11,MATCH(Prioritization!L205,'Subdecision matrices'!$J$8:$J$11,0),MATCH('CalcEng 2'!$AE$6,'Subdecision matrices'!$K$7:$O$7,0)),0)</f>
        <v>0</v>
      </c>
      <c r="AF393" s="2">
        <f>_xlfn.IFERROR(VLOOKUP(Prioritization!M205,'Subdecision matrices'!$I$15:$K$17,3,TRUE),0)</f>
        <v>0</v>
      </c>
      <c r="AG393" s="2">
        <f>_xlfn.IFERROR(VLOOKUP(Prioritization!M205,'Subdecision matrices'!$I$15:$L$17,4,TRUE),0)</f>
        <v>0</v>
      </c>
      <c r="AH393" s="2">
        <f>_xlfn.IFERROR(VLOOKUP(Prioritization!M205,'Subdecision matrices'!$I$15:$M$17,5,TRUE),0)</f>
        <v>0</v>
      </c>
      <c r="AI393" s="2">
        <f>_xlfn.IFERROR(VLOOKUP(Prioritization!M205,'Subdecision matrices'!$I$15:$N$17,6,TRUE),0)</f>
        <v>0</v>
      </c>
      <c r="AJ393" s="2">
        <f>_xlfn.IFERROR(VLOOKUP(Prioritization!M205,'Subdecision matrices'!$I$15:$O$17,7,TRUE),0)</f>
        <v>0</v>
      </c>
      <c r="AK393" s="2">
        <f>_xlfn.IFERROR(INDEX('Subdecision matrices'!$K$22:$O$24,MATCH(Prioritization!N205,'Subdecision matrices'!$J$22:$J$24,0),MATCH($AK$6,'Subdecision matrices'!$K$21:$O$21,0)),0)</f>
        <v>0</v>
      </c>
      <c r="AL393" s="2">
        <f>_xlfn.IFERROR(INDEX('Subdecision matrices'!$K$22:$O$24,MATCH(Prioritization!N205,'Subdecision matrices'!$J$22:$J$24,0),MATCH($AL$6,'Subdecision matrices'!$K$21:$O$21,0)),0)</f>
        <v>0</v>
      </c>
      <c r="AM393" s="2">
        <f>_xlfn.IFERROR(INDEX('Subdecision matrices'!$K$22:$O$24,MATCH(Prioritization!N205,'Subdecision matrices'!$J$22:$J$24,0),MATCH($AM$6,'Subdecision matrices'!$K$21:$O$21,0)),0)</f>
        <v>0</v>
      </c>
      <c r="AN393" s="2">
        <f>_xlfn.IFERROR(INDEX('Subdecision matrices'!$K$22:$O$24,MATCH(Prioritization!N205,'Subdecision matrices'!$J$22:$J$24,0),MATCH($AN$6,'Subdecision matrices'!$K$21:$O$21,0)),0)</f>
        <v>0</v>
      </c>
      <c r="AO393" s="2">
        <f>_xlfn.IFERROR(INDEX('Subdecision matrices'!$K$22:$O$24,MATCH(Prioritization!N205,'Subdecision matrices'!$J$22:$J$24,0),MATCH($AO$6,'Subdecision matrices'!$K$21:$O$21,0)),0)</f>
        <v>0</v>
      </c>
      <c r="AP393" s="2">
        <f>_xlfn.IFERROR(INDEX('Subdecision matrices'!$K$27:$O$30,MATCH(Prioritization!O205,'Subdecision matrices'!$J$27:$J$30,0),MATCH('CalcEng 2'!$AP$6,'Subdecision matrices'!$K$27:$O$27,0)),0)</f>
        <v>0</v>
      </c>
      <c r="AQ393" s="2">
        <f>_xlfn.IFERROR(INDEX('Subdecision matrices'!$K$27:$O$30,MATCH(Prioritization!O205,'Subdecision matrices'!$J$27:$J$30,0),MATCH('CalcEng 2'!$AQ$6,'Subdecision matrices'!$K$27:$O$27,0)),0)</f>
        <v>0</v>
      </c>
      <c r="AR393" s="2">
        <f>_xlfn.IFERROR(INDEX('Subdecision matrices'!$K$27:$O$30,MATCH(Prioritization!O205,'Subdecision matrices'!$J$27:$J$30,0),MATCH('CalcEng 2'!$AR$6,'Subdecision matrices'!$K$27:$O$27,0)),0)</f>
        <v>0</v>
      </c>
      <c r="AS393" s="2">
        <f>_xlfn.IFERROR(INDEX('Subdecision matrices'!$K$27:$O$30,MATCH(Prioritization!O205,'Subdecision matrices'!$J$27:$J$30,0),MATCH('CalcEng 2'!$AS$6,'Subdecision matrices'!$K$27:$O$27,0)),0)</f>
        <v>0</v>
      </c>
      <c r="AT393" s="2">
        <f>_xlfn.IFERROR(INDEX('Subdecision matrices'!$K$27:$O$30,MATCH(Prioritization!O205,'Subdecision matrices'!$J$27:$J$30,0),MATCH('CalcEng 2'!$AT$6,'Subdecision matrices'!$K$27:$O$27,0)),0)</f>
        <v>0</v>
      </c>
      <c r="AU393" s="2">
        <f>_xlfn.IFERROR(INDEX('Subdecision matrices'!$K$34:$O$36,MATCH(Prioritization!P205,'Subdecision matrices'!$J$34:$J$36,0),MATCH('CalcEng 2'!$AU$6,'Subdecision matrices'!$K$33:$O$33,0)),0)</f>
        <v>0</v>
      </c>
      <c r="AV393" s="2">
        <f>_xlfn.IFERROR(INDEX('Subdecision matrices'!$K$34:$O$36,MATCH(Prioritization!P205,'Subdecision matrices'!$J$34:$J$36,0),MATCH('CalcEng 2'!$AV$6,'Subdecision matrices'!$K$33:$O$33,0)),0)</f>
        <v>0</v>
      </c>
      <c r="AW393" s="2">
        <f>_xlfn.IFERROR(INDEX('Subdecision matrices'!$K$34:$O$36,MATCH(Prioritization!P205,'Subdecision matrices'!$J$34:$J$36,0),MATCH('CalcEng 2'!$AW$6,'Subdecision matrices'!$K$33:$O$33,0)),0)</f>
        <v>0</v>
      </c>
      <c r="AX393" s="2">
        <f>_xlfn.IFERROR(INDEX('Subdecision matrices'!$K$34:$O$36,MATCH(Prioritization!P205,'Subdecision matrices'!$J$34:$J$36,0),MATCH('CalcEng 2'!$AX$6,'Subdecision matrices'!$K$33:$O$33,0)),0)</f>
        <v>0</v>
      </c>
      <c r="AY393" s="2">
        <f>_xlfn.IFERROR(INDEX('Subdecision matrices'!$K$34:$O$36,MATCH(Prioritization!P205,'Subdecision matrices'!$J$34:$J$36,0),MATCH('CalcEng 2'!$AY$6,'Subdecision matrices'!$K$33:$O$33,0)),0)</f>
        <v>0</v>
      </c>
      <c r="AZ393" s="2"/>
      <c r="BA393" s="2"/>
      <c r="BB393" s="110">
        <f>((B393*B394)+(G393*G394)+(L393*L394)+(Q393*Q394)+(V393*V394)+(AA393*AA394)+(AF394*AF393)+(AK393*AK394)+(AP393*AP394)+(AU393*AU394))*10</f>
        <v>0</v>
      </c>
      <c r="BC393" s="110">
        <f aca="true" t="shared" si="992" ref="BC393">((C393*C394)+(H393*H394)+(M393*M394)+(R393*R394)+(W393*W394)+(AB393*AB394)+(AG394*AG393)+(AL393*AL394)+(AQ393*AQ394)+(AV393*AV394))*10</f>
        <v>0</v>
      </c>
      <c r="BD393" s="110">
        <f aca="true" t="shared" si="993" ref="BD393">((D393*D394)+(I393*I394)+(N393*N394)+(S393*S394)+(X393*X394)+(AC393*AC394)+(AH394*AH393)+(AM393*AM394)+(AR393*AR394)+(AW393*AW394))*10</f>
        <v>0</v>
      </c>
      <c r="BE393" s="110">
        <f aca="true" t="shared" si="994" ref="BE393">((E393*E394)+(J393*J394)+(O393*O394)+(T393*T394)+(Y393*Y394)+(AD393*AD394)+(AI394*AI393)+(AN393*AN394)+(AS393*AS394)+(AX393*AX394))*10</f>
        <v>0</v>
      </c>
      <c r="BF393" s="110">
        <f aca="true" t="shared" si="995" ref="BF393">((F393*F394)+(K393*K394)+(P393*P394)+(U393*U394)+(Z393*Z394)+(AE393*AE394)+(AJ394*AJ393)+(AO393*AO394)+(AT393*AT394)+(AY393*AY394))*10</f>
        <v>0</v>
      </c>
    </row>
    <row r="394" spans="1:58" ht="15.75" thickBot="1">
      <c r="A394" s="94"/>
      <c r="B394" s="5">
        <f>'Subdecision matrices'!$S$12</f>
        <v>0.1</v>
      </c>
      <c r="C394" s="5">
        <f>'Subdecision matrices'!$S$13</f>
        <v>0.1</v>
      </c>
      <c r="D394" s="5">
        <f>'Subdecision matrices'!$S$14</f>
        <v>0.1</v>
      </c>
      <c r="E394" s="5">
        <f>'Subdecision matrices'!$S$15</f>
        <v>0.1</v>
      </c>
      <c r="F394" s="5">
        <f>'Subdecision matrices'!$S$16</f>
        <v>0.1</v>
      </c>
      <c r="G394" s="5">
        <f>'Subdecision matrices'!$T$12</f>
        <v>0.1</v>
      </c>
      <c r="H394" s="5">
        <f>'Subdecision matrices'!$T$13</f>
        <v>0.1</v>
      </c>
      <c r="I394" s="5">
        <f>'Subdecision matrices'!$T$14</f>
        <v>0.1</v>
      </c>
      <c r="J394" s="5">
        <f>'Subdecision matrices'!$T$15</f>
        <v>0.1</v>
      </c>
      <c r="K394" s="5">
        <f>'Subdecision matrices'!$T$16</f>
        <v>0.1</v>
      </c>
      <c r="L394" s="5">
        <f>'Subdecision matrices'!$U$12</f>
        <v>0.05</v>
      </c>
      <c r="M394" s="5">
        <f>'Subdecision matrices'!$U$13</f>
        <v>0.05</v>
      </c>
      <c r="N394" s="5">
        <f>'Subdecision matrices'!$U$14</f>
        <v>0.05</v>
      </c>
      <c r="O394" s="5">
        <f>'Subdecision matrices'!$U$15</f>
        <v>0.05</v>
      </c>
      <c r="P394" s="5">
        <f>'Subdecision matrices'!$U$16</f>
        <v>0.05</v>
      </c>
      <c r="Q394" s="5">
        <f>'Subdecision matrices'!$V$12</f>
        <v>0.1</v>
      </c>
      <c r="R394" s="5">
        <f>'Subdecision matrices'!$V$13</f>
        <v>0.1</v>
      </c>
      <c r="S394" s="5">
        <f>'Subdecision matrices'!$V$14</f>
        <v>0.1</v>
      </c>
      <c r="T394" s="5">
        <f>'Subdecision matrices'!$V$15</f>
        <v>0.1</v>
      </c>
      <c r="U394" s="5">
        <f>'Subdecision matrices'!$V$16</f>
        <v>0.1</v>
      </c>
      <c r="V394" s="5">
        <f>'Subdecision matrices'!$W$12</f>
        <v>0.1</v>
      </c>
      <c r="W394" s="5">
        <f>'Subdecision matrices'!$W$13</f>
        <v>0.1</v>
      </c>
      <c r="X394" s="5">
        <f>'Subdecision matrices'!$W$14</f>
        <v>0.1</v>
      </c>
      <c r="Y394" s="5">
        <f>'Subdecision matrices'!$W$15</f>
        <v>0.1</v>
      </c>
      <c r="Z394" s="5">
        <f>'Subdecision matrices'!$W$16</f>
        <v>0.1</v>
      </c>
      <c r="AA394" s="5">
        <f>'Subdecision matrices'!$X$12</f>
        <v>0.05</v>
      </c>
      <c r="AB394" s="5">
        <f>'Subdecision matrices'!$X$13</f>
        <v>0.1</v>
      </c>
      <c r="AC394" s="5">
        <f>'Subdecision matrices'!$X$14</f>
        <v>0.1</v>
      </c>
      <c r="AD394" s="5">
        <f>'Subdecision matrices'!$X$15</f>
        <v>0.1</v>
      </c>
      <c r="AE394" s="5">
        <f>'Subdecision matrices'!$X$16</f>
        <v>0.1</v>
      </c>
      <c r="AF394" s="5">
        <f>'Subdecision matrices'!$Y$12</f>
        <v>0.1</v>
      </c>
      <c r="AG394" s="5">
        <f>'Subdecision matrices'!$Y$13</f>
        <v>0.1</v>
      </c>
      <c r="AH394" s="5">
        <f>'Subdecision matrices'!$Y$14</f>
        <v>0.1</v>
      </c>
      <c r="AI394" s="5">
        <f>'Subdecision matrices'!$Y$15</f>
        <v>0.05</v>
      </c>
      <c r="AJ394" s="5">
        <f>'Subdecision matrices'!$Y$16</f>
        <v>0.05</v>
      </c>
      <c r="AK394" s="5">
        <f>'Subdecision matrices'!$Z$12</f>
        <v>0.15</v>
      </c>
      <c r="AL394" s="5">
        <f>'Subdecision matrices'!$Z$13</f>
        <v>0.15</v>
      </c>
      <c r="AM394" s="5">
        <f>'Subdecision matrices'!$Z$14</f>
        <v>0.15</v>
      </c>
      <c r="AN394" s="5">
        <f>'Subdecision matrices'!$Z$15</f>
        <v>0.15</v>
      </c>
      <c r="AO394" s="5">
        <f>'Subdecision matrices'!$Z$16</f>
        <v>0.15</v>
      </c>
      <c r="AP394" s="5">
        <f>'Subdecision matrices'!$AA$12</f>
        <v>0.1</v>
      </c>
      <c r="AQ394" s="5">
        <f>'Subdecision matrices'!$AA$13</f>
        <v>0.1</v>
      </c>
      <c r="AR394" s="5">
        <f>'Subdecision matrices'!$AA$14</f>
        <v>0.1</v>
      </c>
      <c r="AS394" s="5">
        <f>'Subdecision matrices'!$AA$15</f>
        <v>0.1</v>
      </c>
      <c r="AT394" s="5">
        <f>'Subdecision matrices'!$AA$16</f>
        <v>0.15</v>
      </c>
      <c r="AU394" s="5">
        <f>'Subdecision matrices'!$AB$12</f>
        <v>0.15</v>
      </c>
      <c r="AV394" s="5">
        <f>'Subdecision matrices'!$AB$13</f>
        <v>0.1</v>
      </c>
      <c r="AW394" s="5">
        <f>'Subdecision matrices'!$AB$14</f>
        <v>0.1</v>
      </c>
      <c r="AX394" s="5">
        <f>'Subdecision matrices'!$AB$15</f>
        <v>0.15</v>
      </c>
      <c r="AY394" s="5">
        <f>'Subdecision matrices'!$AB$16</f>
        <v>0.1</v>
      </c>
      <c r="AZ394" s="3">
        <f aca="true" t="shared" si="996" ref="AZ394">SUM(L394:AY394)</f>
        <v>4</v>
      </c>
      <c r="BA394" s="3"/>
      <c r="BB394" s="114"/>
      <c r="BC394" s="114"/>
      <c r="BD394" s="114"/>
      <c r="BE394" s="114"/>
      <c r="BF394" s="114"/>
    </row>
    <row r="395" spans="1:58" ht="15">
      <c r="A395" s="94">
        <v>195</v>
      </c>
      <c r="B395" s="30">
        <f>_xlfn.IFERROR(VLOOKUP(Prioritization!G206,'Subdecision matrices'!$B$7:$C$8,2,TRUE),0)</f>
        <v>0</v>
      </c>
      <c r="C395" s="30">
        <f>_xlfn.IFERROR(VLOOKUP(Prioritization!G206,'Subdecision matrices'!$B$7:$D$8,3,TRUE),0)</f>
        <v>0</v>
      </c>
      <c r="D395" s="30">
        <f>_xlfn.IFERROR(VLOOKUP(Prioritization!G206,'Subdecision matrices'!$B$7:$E$8,4,TRUE),0)</f>
        <v>0</v>
      </c>
      <c r="E395" s="30">
        <f>_xlfn.IFERROR(VLOOKUP(Prioritization!G206,'Subdecision matrices'!$B$7:$F$8,5,TRUE),0)</f>
        <v>0</v>
      </c>
      <c r="F395" s="30">
        <f>_xlfn.IFERROR(VLOOKUP(Prioritization!G206,'Subdecision matrices'!$B$7:$G$8,6,TRUE),0)</f>
        <v>0</v>
      </c>
      <c r="G395" s="30">
        <f>VLOOKUP(Prioritization!H206,'Subdecision matrices'!$B$12:$C$19,2,TRUE)</f>
        <v>0</v>
      </c>
      <c r="H395" s="30">
        <f>VLOOKUP(Prioritization!H206,'Subdecision matrices'!$B$12:$D$19,3,TRUE)</f>
        <v>0</v>
      </c>
      <c r="I395" s="30">
        <f>VLOOKUP(Prioritization!H206,'Subdecision matrices'!$B$12:$E$19,4,TRUE)</f>
        <v>0</v>
      </c>
      <c r="J395" s="30">
        <f>VLOOKUP(Prioritization!H206,'Subdecision matrices'!$B$12:$F$19,5,TRUE)</f>
        <v>0</v>
      </c>
      <c r="K395" s="30">
        <f>VLOOKUP(Prioritization!H206,'Subdecision matrices'!$B$12:$G$19,6,TRUE)</f>
        <v>0</v>
      </c>
      <c r="L395" s="2">
        <f>_xlfn.IFERROR(INDEX('Subdecision matrices'!$C$23:$G$27,MATCH(Prioritization!I206,'Subdecision matrices'!$B$23:$B$27,0),MATCH('CalcEng 2'!$L$6,'Subdecision matrices'!$C$22:$G$22,0)),0)</f>
        <v>0</v>
      </c>
      <c r="M395" s="2">
        <f>_xlfn.IFERROR(INDEX('Subdecision matrices'!$C$23:$G$27,MATCH(Prioritization!I206,'Subdecision matrices'!$B$23:$B$27,0),MATCH('CalcEng 2'!$M$6,'Subdecision matrices'!$C$30:$G$30,0)),0)</f>
        <v>0</v>
      </c>
      <c r="N395" s="2">
        <f>_xlfn.IFERROR(INDEX('Subdecision matrices'!$C$23:$G$27,MATCH(Prioritization!I206,'Subdecision matrices'!$B$23:$B$27,0),MATCH('CalcEng 2'!$N$6,'Subdecision matrices'!$C$22:$G$22,0)),0)</f>
        <v>0</v>
      </c>
      <c r="O395" s="2">
        <f>_xlfn.IFERROR(INDEX('Subdecision matrices'!$C$23:$G$27,MATCH(Prioritization!I206,'Subdecision matrices'!$B$23:$B$27,0),MATCH('CalcEng 2'!$O$6,'Subdecision matrices'!$C$22:$G$22,0)),0)</f>
        <v>0</v>
      </c>
      <c r="P395" s="2">
        <f>_xlfn.IFERROR(INDEX('Subdecision matrices'!$C$23:$G$27,MATCH(Prioritization!I206,'Subdecision matrices'!$B$23:$B$27,0),MATCH('CalcEng 2'!$P$6,'Subdecision matrices'!$C$22:$G$22,0)),0)</f>
        <v>0</v>
      </c>
      <c r="Q395" s="2">
        <f>_xlfn.IFERROR(INDEX('Subdecision matrices'!$C$31:$G$33,MATCH(Prioritization!J206,'Subdecision matrices'!$B$31:$B$33,0),MATCH('CalcEng 2'!$Q$6,'Subdecision matrices'!$C$30:$G$30,0)),0)</f>
        <v>0</v>
      </c>
      <c r="R395" s="2">
        <f>_xlfn.IFERROR(INDEX('Subdecision matrices'!$C$31:$G$33,MATCH(Prioritization!J206,'Subdecision matrices'!$B$31:$B$33,0),MATCH('CalcEng 2'!$R$6,'Subdecision matrices'!$C$30:$G$30,0)),0)</f>
        <v>0</v>
      </c>
      <c r="S395" s="2">
        <f>_xlfn.IFERROR(INDEX('Subdecision matrices'!$C$31:$G$33,MATCH(Prioritization!J206,'Subdecision matrices'!$B$31:$B$33,0),MATCH('CalcEng 2'!$S$6,'Subdecision matrices'!$C$30:$G$30,0)),0)</f>
        <v>0</v>
      </c>
      <c r="T395" s="2">
        <f>_xlfn.IFERROR(INDEX('Subdecision matrices'!$C$31:$G$33,MATCH(Prioritization!J206,'Subdecision matrices'!$B$31:$B$33,0),MATCH('CalcEng 2'!$T$6,'Subdecision matrices'!$C$30:$G$30,0)),0)</f>
        <v>0</v>
      </c>
      <c r="U395" s="2">
        <f>_xlfn.IFERROR(INDEX('Subdecision matrices'!$C$31:$G$33,MATCH(Prioritization!J206,'Subdecision matrices'!$B$31:$B$33,0),MATCH('CalcEng 2'!$U$6,'Subdecision matrices'!$C$30:$G$30,0)),0)</f>
        <v>0</v>
      </c>
      <c r="V395" s="2">
        <f>_xlfn.IFERROR(VLOOKUP(Prioritization!K206,'Subdecision matrices'!$A$37:$C$41,3,TRUE),0)</f>
        <v>0</v>
      </c>
      <c r="W395" s="2">
        <f>_xlfn.IFERROR(VLOOKUP(Prioritization!K206,'Subdecision matrices'!$A$37:$D$41,4),0)</f>
        <v>0</v>
      </c>
      <c r="X395" s="2">
        <f>_xlfn.IFERROR(VLOOKUP(Prioritization!K206,'Subdecision matrices'!$A$37:$E$41,5),0)</f>
        <v>0</v>
      </c>
      <c r="Y395" s="2">
        <f>_xlfn.IFERROR(VLOOKUP(Prioritization!K206,'Subdecision matrices'!$A$37:$F$41,6),0)</f>
        <v>0</v>
      </c>
      <c r="Z395" s="2">
        <f>_xlfn.IFERROR(VLOOKUP(Prioritization!K206,'Subdecision matrices'!$A$37:$G$41,7),0)</f>
        <v>0</v>
      </c>
      <c r="AA395" s="2">
        <f>_xlfn.IFERROR(INDEX('Subdecision matrices'!$K$8:$O$11,MATCH(Prioritization!L206,'Subdecision matrices'!$J$8:$J$11,0),MATCH('CalcEng 2'!$AA$6,'Subdecision matrices'!$K$7:$O$7,0)),0)</f>
        <v>0</v>
      </c>
      <c r="AB395" s="2">
        <f>_xlfn.IFERROR(INDEX('Subdecision matrices'!$K$8:$O$11,MATCH(Prioritization!L206,'Subdecision matrices'!$J$8:$J$11,0),MATCH('CalcEng 2'!$AB$6,'Subdecision matrices'!$K$7:$O$7,0)),0)</f>
        <v>0</v>
      </c>
      <c r="AC395" s="2">
        <f>_xlfn.IFERROR(INDEX('Subdecision matrices'!$K$8:$O$11,MATCH(Prioritization!L206,'Subdecision matrices'!$J$8:$J$11,0),MATCH('CalcEng 2'!$AC$6,'Subdecision matrices'!$K$7:$O$7,0)),0)</f>
        <v>0</v>
      </c>
      <c r="AD395" s="2">
        <f>_xlfn.IFERROR(INDEX('Subdecision matrices'!$K$8:$O$11,MATCH(Prioritization!L206,'Subdecision matrices'!$J$8:$J$11,0),MATCH('CalcEng 2'!$AD$6,'Subdecision matrices'!$K$7:$O$7,0)),0)</f>
        <v>0</v>
      </c>
      <c r="AE395" s="2">
        <f>_xlfn.IFERROR(INDEX('Subdecision matrices'!$K$8:$O$11,MATCH(Prioritization!L206,'Subdecision matrices'!$J$8:$J$11,0),MATCH('CalcEng 2'!$AE$6,'Subdecision matrices'!$K$7:$O$7,0)),0)</f>
        <v>0</v>
      </c>
      <c r="AF395" s="2">
        <f>_xlfn.IFERROR(VLOOKUP(Prioritization!M206,'Subdecision matrices'!$I$15:$K$17,3,TRUE),0)</f>
        <v>0</v>
      </c>
      <c r="AG395" s="2">
        <f>_xlfn.IFERROR(VLOOKUP(Prioritization!M206,'Subdecision matrices'!$I$15:$L$17,4,TRUE),0)</f>
        <v>0</v>
      </c>
      <c r="AH395" s="2">
        <f>_xlfn.IFERROR(VLOOKUP(Prioritization!M206,'Subdecision matrices'!$I$15:$M$17,5,TRUE),0)</f>
        <v>0</v>
      </c>
      <c r="AI395" s="2">
        <f>_xlfn.IFERROR(VLOOKUP(Prioritization!M206,'Subdecision matrices'!$I$15:$N$17,6,TRUE),0)</f>
        <v>0</v>
      </c>
      <c r="AJ395" s="2">
        <f>_xlfn.IFERROR(VLOOKUP(Prioritization!M206,'Subdecision matrices'!$I$15:$O$17,7,TRUE),0)</f>
        <v>0</v>
      </c>
      <c r="AK395" s="2">
        <f>_xlfn.IFERROR(INDEX('Subdecision matrices'!$K$22:$O$24,MATCH(Prioritization!N206,'Subdecision matrices'!$J$22:$J$24,0),MATCH($AK$6,'Subdecision matrices'!$K$21:$O$21,0)),0)</f>
        <v>0</v>
      </c>
      <c r="AL395" s="2">
        <f>_xlfn.IFERROR(INDEX('Subdecision matrices'!$K$22:$O$24,MATCH(Prioritization!N206,'Subdecision matrices'!$J$22:$J$24,0),MATCH($AL$6,'Subdecision matrices'!$K$21:$O$21,0)),0)</f>
        <v>0</v>
      </c>
      <c r="AM395" s="2">
        <f>_xlfn.IFERROR(INDEX('Subdecision matrices'!$K$22:$O$24,MATCH(Prioritization!N206,'Subdecision matrices'!$J$22:$J$24,0),MATCH($AM$6,'Subdecision matrices'!$K$21:$O$21,0)),0)</f>
        <v>0</v>
      </c>
      <c r="AN395" s="2">
        <f>_xlfn.IFERROR(INDEX('Subdecision matrices'!$K$22:$O$24,MATCH(Prioritization!N206,'Subdecision matrices'!$J$22:$J$24,0),MATCH($AN$6,'Subdecision matrices'!$K$21:$O$21,0)),0)</f>
        <v>0</v>
      </c>
      <c r="AO395" s="2">
        <f>_xlfn.IFERROR(INDEX('Subdecision matrices'!$K$22:$O$24,MATCH(Prioritization!N206,'Subdecision matrices'!$J$22:$J$24,0),MATCH($AO$6,'Subdecision matrices'!$K$21:$O$21,0)),0)</f>
        <v>0</v>
      </c>
      <c r="AP395" s="2">
        <f>_xlfn.IFERROR(INDEX('Subdecision matrices'!$K$27:$O$30,MATCH(Prioritization!O206,'Subdecision matrices'!$J$27:$J$30,0),MATCH('CalcEng 2'!$AP$6,'Subdecision matrices'!$K$27:$O$27,0)),0)</f>
        <v>0</v>
      </c>
      <c r="AQ395" s="2">
        <f>_xlfn.IFERROR(INDEX('Subdecision matrices'!$K$27:$O$30,MATCH(Prioritization!O206,'Subdecision matrices'!$J$27:$J$30,0),MATCH('CalcEng 2'!$AQ$6,'Subdecision matrices'!$K$27:$O$27,0)),0)</f>
        <v>0</v>
      </c>
      <c r="AR395" s="2">
        <f>_xlfn.IFERROR(INDEX('Subdecision matrices'!$K$27:$O$30,MATCH(Prioritization!O206,'Subdecision matrices'!$J$27:$J$30,0),MATCH('CalcEng 2'!$AR$6,'Subdecision matrices'!$K$27:$O$27,0)),0)</f>
        <v>0</v>
      </c>
      <c r="AS395" s="2">
        <f>_xlfn.IFERROR(INDEX('Subdecision matrices'!$K$27:$O$30,MATCH(Prioritization!O206,'Subdecision matrices'!$J$27:$J$30,0),MATCH('CalcEng 2'!$AS$6,'Subdecision matrices'!$K$27:$O$27,0)),0)</f>
        <v>0</v>
      </c>
      <c r="AT395" s="2">
        <f>_xlfn.IFERROR(INDEX('Subdecision matrices'!$K$27:$O$30,MATCH(Prioritization!O206,'Subdecision matrices'!$J$27:$J$30,0),MATCH('CalcEng 2'!$AT$6,'Subdecision matrices'!$K$27:$O$27,0)),0)</f>
        <v>0</v>
      </c>
      <c r="AU395" s="2">
        <f>_xlfn.IFERROR(INDEX('Subdecision matrices'!$K$34:$O$36,MATCH(Prioritization!P206,'Subdecision matrices'!$J$34:$J$36,0),MATCH('CalcEng 2'!$AU$6,'Subdecision matrices'!$K$33:$O$33,0)),0)</f>
        <v>0</v>
      </c>
      <c r="AV395" s="2">
        <f>_xlfn.IFERROR(INDEX('Subdecision matrices'!$K$34:$O$36,MATCH(Prioritization!P206,'Subdecision matrices'!$J$34:$J$36,0),MATCH('CalcEng 2'!$AV$6,'Subdecision matrices'!$K$33:$O$33,0)),0)</f>
        <v>0</v>
      </c>
      <c r="AW395" s="2">
        <f>_xlfn.IFERROR(INDEX('Subdecision matrices'!$K$34:$O$36,MATCH(Prioritization!P206,'Subdecision matrices'!$J$34:$J$36,0),MATCH('CalcEng 2'!$AW$6,'Subdecision matrices'!$K$33:$O$33,0)),0)</f>
        <v>0</v>
      </c>
      <c r="AX395" s="2">
        <f>_xlfn.IFERROR(INDEX('Subdecision matrices'!$K$34:$O$36,MATCH(Prioritization!P206,'Subdecision matrices'!$J$34:$J$36,0),MATCH('CalcEng 2'!$AX$6,'Subdecision matrices'!$K$33:$O$33,0)),0)</f>
        <v>0</v>
      </c>
      <c r="AY395" s="2">
        <f>_xlfn.IFERROR(INDEX('Subdecision matrices'!$K$34:$O$36,MATCH(Prioritization!P206,'Subdecision matrices'!$J$34:$J$36,0),MATCH('CalcEng 2'!$AY$6,'Subdecision matrices'!$K$33:$O$33,0)),0)</f>
        <v>0</v>
      </c>
      <c r="AZ395" s="2"/>
      <c r="BA395" s="2"/>
      <c r="BB395" s="110">
        <f>((B395*B396)+(G395*G396)+(L395*L396)+(Q395*Q396)+(V395*V396)+(AA395*AA396)+(AF396*AF395)+(AK395*AK396)+(AP395*AP396)+(AU395*AU396))*10</f>
        <v>0</v>
      </c>
      <c r="BC395" s="110">
        <f aca="true" t="shared" si="997" ref="BC395">((C395*C396)+(H395*H396)+(M395*M396)+(R395*R396)+(W395*W396)+(AB395*AB396)+(AG396*AG395)+(AL395*AL396)+(AQ395*AQ396)+(AV395*AV396))*10</f>
        <v>0</v>
      </c>
      <c r="BD395" s="110">
        <f aca="true" t="shared" si="998" ref="BD395">((D395*D396)+(I395*I396)+(N395*N396)+(S395*S396)+(X395*X396)+(AC395*AC396)+(AH396*AH395)+(AM395*AM396)+(AR395*AR396)+(AW395*AW396))*10</f>
        <v>0</v>
      </c>
      <c r="BE395" s="110">
        <f aca="true" t="shared" si="999" ref="BE395">((E395*E396)+(J395*J396)+(O395*O396)+(T395*T396)+(Y395*Y396)+(AD395*AD396)+(AI396*AI395)+(AN395*AN396)+(AS395*AS396)+(AX395*AX396))*10</f>
        <v>0</v>
      </c>
      <c r="BF395" s="110">
        <f aca="true" t="shared" si="1000" ref="BF395">((F395*F396)+(K395*K396)+(P395*P396)+(U395*U396)+(Z395*Z396)+(AE395*AE396)+(AJ396*AJ395)+(AO395*AO396)+(AT395*AT396)+(AY395*AY396))*10</f>
        <v>0</v>
      </c>
    </row>
    <row r="396" spans="1:58" ht="15.75" thickBot="1">
      <c r="A396" s="94"/>
      <c r="B396" s="5">
        <f>'Subdecision matrices'!$S$12</f>
        <v>0.1</v>
      </c>
      <c r="C396" s="5">
        <f>'Subdecision matrices'!$S$13</f>
        <v>0.1</v>
      </c>
      <c r="D396" s="5">
        <f>'Subdecision matrices'!$S$14</f>
        <v>0.1</v>
      </c>
      <c r="E396" s="5">
        <f>'Subdecision matrices'!$S$15</f>
        <v>0.1</v>
      </c>
      <c r="F396" s="5">
        <f>'Subdecision matrices'!$S$16</f>
        <v>0.1</v>
      </c>
      <c r="G396" s="5">
        <f>'Subdecision matrices'!$T$12</f>
        <v>0.1</v>
      </c>
      <c r="H396" s="5">
        <f>'Subdecision matrices'!$T$13</f>
        <v>0.1</v>
      </c>
      <c r="I396" s="5">
        <f>'Subdecision matrices'!$T$14</f>
        <v>0.1</v>
      </c>
      <c r="J396" s="5">
        <f>'Subdecision matrices'!$T$15</f>
        <v>0.1</v>
      </c>
      <c r="K396" s="5">
        <f>'Subdecision matrices'!$T$16</f>
        <v>0.1</v>
      </c>
      <c r="L396" s="5">
        <f>'Subdecision matrices'!$U$12</f>
        <v>0.05</v>
      </c>
      <c r="M396" s="5">
        <f>'Subdecision matrices'!$U$13</f>
        <v>0.05</v>
      </c>
      <c r="N396" s="5">
        <f>'Subdecision matrices'!$U$14</f>
        <v>0.05</v>
      </c>
      <c r="O396" s="5">
        <f>'Subdecision matrices'!$U$15</f>
        <v>0.05</v>
      </c>
      <c r="P396" s="5">
        <f>'Subdecision matrices'!$U$16</f>
        <v>0.05</v>
      </c>
      <c r="Q396" s="5">
        <f>'Subdecision matrices'!$V$12</f>
        <v>0.1</v>
      </c>
      <c r="R396" s="5">
        <f>'Subdecision matrices'!$V$13</f>
        <v>0.1</v>
      </c>
      <c r="S396" s="5">
        <f>'Subdecision matrices'!$V$14</f>
        <v>0.1</v>
      </c>
      <c r="T396" s="5">
        <f>'Subdecision matrices'!$V$15</f>
        <v>0.1</v>
      </c>
      <c r="U396" s="5">
        <f>'Subdecision matrices'!$V$16</f>
        <v>0.1</v>
      </c>
      <c r="V396" s="5">
        <f>'Subdecision matrices'!$W$12</f>
        <v>0.1</v>
      </c>
      <c r="W396" s="5">
        <f>'Subdecision matrices'!$W$13</f>
        <v>0.1</v>
      </c>
      <c r="X396" s="5">
        <f>'Subdecision matrices'!$W$14</f>
        <v>0.1</v>
      </c>
      <c r="Y396" s="5">
        <f>'Subdecision matrices'!$W$15</f>
        <v>0.1</v>
      </c>
      <c r="Z396" s="5">
        <f>'Subdecision matrices'!$W$16</f>
        <v>0.1</v>
      </c>
      <c r="AA396" s="5">
        <f>'Subdecision matrices'!$X$12</f>
        <v>0.05</v>
      </c>
      <c r="AB396" s="5">
        <f>'Subdecision matrices'!$X$13</f>
        <v>0.1</v>
      </c>
      <c r="AC396" s="5">
        <f>'Subdecision matrices'!$X$14</f>
        <v>0.1</v>
      </c>
      <c r="AD396" s="5">
        <f>'Subdecision matrices'!$X$15</f>
        <v>0.1</v>
      </c>
      <c r="AE396" s="5">
        <f>'Subdecision matrices'!$X$16</f>
        <v>0.1</v>
      </c>
      <c r="AF396" s="5">
        <f>'Subdecision matrices'!$Y$12</f>
        <v>0.1</v>
      </c>
      <c r="AG396" s="5">
        <f>'Subdecision matrices'!$Y$13</f>
        <v>0.1</v>
      </c>
      <c r="AH396" s="5">
        <f>'Subdecision matrices'!$Y$14</f>
        <v>0.1</v>
      </c>
      <c r="AI396" s="5">
        <f>'Subdecision matrices'!$Y$15</f>
        <v>0.05</v>
      </c>
      <c r="AJ396" s="5">
        <f>'Subdecision matrices'!$Y$16</f>
        <v>0.05</v>
      </c>
      <c r="AK396" s="5">
        <f>'Subdecision matrices'!$Z$12</f>
        <v>0.15</v>
      </c>
      <c r="AL396" s="5">
        <f>'Subdecision matrices'!$Z$13</f>
        <v>0.15</v>
      </c>
      <c r="AM396" s="5">
        <f>'Subdecision matrices'!$Z$14</f>
        <v>0.15</v>
      </c>
      <c r="AN396" s="5">
        <f>'Subdecision matrices'!$Z$15</f>
        <v>0.15</v>
      </c>
      <c r="AO396" s="5">
        <f>'Subdecision matrices'!$Z$16</f>
        <v>0.15</v>
      </c>
      <c r="AP396" s="5">
        <f>'Subdecision matrices'!$AA$12</f>
        <v>0.1</v>
      </c>
      <c r="AQ396" s="5">
        <f>'Subdecision matrices'!$AA$13</f>
        <v>0.1</v>
      </c>
      <c r="AR396" s="5">
        <f>'Subdecision matrices'!$AA$14</f>
        <v>0.1</v>
      </c>
      <c r="AS396" s="5">
        <f>'Subdecision matrices'!$AA$15</f>
        <v>0.1</v>
      </c>
      <c r="AT396" s="5">
        <f>'Subdecision matrices'!$AA$16</f>
        <v>0.15</v>
      </c>
      <c r="AU396" s="5">
        <f>'Subdecision matrices'!$AB$12</f>
        <v>0.15</v>
      </c>
      <c r="AV396" s="5">
        <f>'Subdecision matrices'!$AB$13</f>
        <v>0.1</v>
      </c>
      <c r="AW396" s="5">
        <f>'Subdecision matrices'!$AB$14</f>
        <v>0.1</v>
      </c>
      <c r="AX396" s="5">
        <f>'Subdecision matrices'!$AB$15</f>
        <v>0.15</v>
      </c>
      <c r="AY396" s="5">
        <f>'Subdecision matrices'!$AB$16</f>
        <v>0.1</v>
      </c>
      <c r="AZ396" s="3">
        <f aca="true" t="shared" si="1001" ref="AZ396">SUM(L396:AY396)</f>
        <v>4</v>
      </c>
      <c r="BA396" s="3"/>
      <c r="BB396" s="114"/>
      <c r="BC396" s="114"/>
      <c r="BD396" s="114"/>
      <c r="BE396" s="114"/>
      <c r="BF396" s="114"/>
    </row>
    <row r="397" spans="1:58" ht="15">
      <c r="A397" s="94">
        <v>196</v>
      </c>
      <c r="B397" s="30">
        <f>_xlfn.IFERROR(VLOOKUP(Prioritization!G207,'Subdecision matrices'!$B$7:$C$8,2,TRUE),0)</f>
        <v>0</v>
      </c>
      <c r="C397" s="30">
        <f>_xlfn.IFERROR(VLOOKUP(Prioritization!G207,'Subdecision matrices'!$B$7:$D$8,3,TRUE),0)</f>
        <v>0</v>
      </c>
      <c r="D397" s="30">
        <f>_xlfn.IFERROR(VLOOKUP(Prioritization!G207,'Subdecision matrices'!$B$7:$E$8,4,TRUE),0)</f>
        <v>0</v>
      </c>
      <c r="E397" s="30">
        <f>_xlfn.IFERROR(VLOOKUP(Prioritization!G207,'Subdecision matrices'!$B$7:$F$8,5,TRUE),0)</f>
        <v>0</v>
      </c>
      <c r="F397" s="30">
        <f>_xlfn.IFERROR(VLOOKUP(Prioritization!G207,'Subdecision matrices'!$B$7:$G$8,6,TRUE),0)</f>
        <v>0</v>
      </c>
      <c r="G397" s="30">
        <f>VLOOKUP(Prioritization!H207,'Subdecision matrices'!$B$12:$C$19,2,TRUE)</f>
        <v>0</v>
      </c>
      <c r="H397" s="30">
        <f>VLOOKUP(Prioritization!H207,'Subdecision matrices'!$B$12:$D$19,3,TRUE)</f>
        <v>0</v>
      </c>
      <c r="I397" s="30">
        <f>VLOOKUP(Prioritization!H207,'Subdecision matrices'!$B$12:$E$19,4,TRUE)</f>
        <v>0</v>
      </c>
      <c r="J397" s="30">
        <f>VLOOKUP(Prioritization!H207,'Subdecision matrices'!$B$12:$F$19,5,TRUE)</f>
        <v>0</v>
      </c>
      <c r="K397" s="30">
        <f>VLOOKUP(Prioritization!H207,'Subdecision matrices'!$B$12:$G$19,6,TRUE)</f>
        <v>0</v>
      </c>
      <c r="L397" s="2">
        <f>_xlfn.IFERROR(INDEX('Subdecision matrices'!$C$23:$G$27,MATCH(Prioritization!I207,'Subdecision matrices'!$B$23:$B$27,0),MATCH('CalcEng 2'!$L$6,'Subdecision matrices'!$C$22:$G$22,0)),0)</f>
        <v>0</v>
      </c>
      <c r="M397" s="2">
        <f>_xlfn.IFERROR(INDEX('Subdecision matrices'!$C$23:$G$27,MATCH(Prioritization!I207,'Subdecision matrices'!$B$23:$B$27,0),MATCH('CalcEng 2'!$M$6,'Subdecision matrices'!$C$30:$G$30,0)),0)</f>
        <v>0</v>
      </c>
      <c r="N397" s="2">
        <f>_xlfn.IFERROR(INDEX('Subdecision matrices'!$C$23:$G$27,MATCH(Prioritization!I207,'Subdecision matrices'!$B$23:$B$27,0),MATCH('CalcEng 2'!$N$6,'Subdecision matrices'!$C$22:$G$22,0)),0)</f>
        <v>0</v>
      </c>
      <c r="O397" s="2">
        <f>_xlfn.IFERROR(INDEX('Subdecision matrices'!$C$23:$G$27,MATCH(Prioritization!I207,'Subdecision matrices'!$B$23:$B$27,0),MATCH('CalcEng 2'!$O$6,'Subdecision matrices'!$C$22:$G$22,0)),0)</f>
        <v>0</v>
      </c>
      <c r="P397" s="2">
        <f>_xlfn.IFERROR(INDEX('Subdecision matrices'!$C$23:$G$27,MATCH(Prioritization!I207,'Subdecision matrices'!$B$23:$B$27,0),MATCH('CalcEng 2'!$P$6,'Subdecision matrices'!$C$22:$G$22,0)),0)</f>
        <v>0</v>
      </c>
      <c r="Q397" s="2">
        <f>_xlfn.IFERROR(INDEX('Subdecision matrices'!$C$31:$G$33,MATCH(Prioritization!J207,'Subdecision matrices'!$B$31:$B$33,0),MATCH('CalcEng 2'!$Q$6,'Subdecision matrices'!$C$30:$G$30,0)),0)</f>
        <v>0</v>
      </c>
      <c r="R397" s="2">
        <f>_xlfn.IFERROR(INDEX('Subdecision matrices'!$C$31:$G$33,MATCH(Prioritization!J207,'Subdecision matrices'!$B$31:$B$33,0),MATCH('CalcEng 2'!$R$6,'Subdecision matrices'!$C$30:$G$30,0)),0)</f>
        <v>0</v>
      </c>
      <c r="S397" s="2">
        <f>_xlfn.IFERROR(INDEX('Subdecision matrices'!$C$31:$G$33,MATCH(Prioritization!J207,'Subdecision matrices'!$B$31:$B$33,0),MATCH('CalcEng 2'!$S$6,'Subdecision matrices'!$C$30:$G$30,0)),0)</f>
        <v>0</v>
      </c>
      <c r="T397" s="2">
        <f>_xlfn.IFERROR(INDEX('Subdecision matrices'!$C$31:$G$33,MATCH(Prioritization!J207,'Subdecision matrices'!$B$31:$B$33,0),MATCH('CalcEng 2'!$T$6,'Subdecision matrices'!$C$30:$G$30,0)),0)</f>
        <v>0</v>
      </c>
      <c r="U397" s="2">
        <f>_xlfn.IFERROR(INDEX('Subdecision matrices'!$C$31:$G$33,MATCH(Prioritization!J207,'Subdecision matrices'!$B$31:$B$33,0),MATCH('CalcEng 2'!$U$6,'Subdecision matrices'!$C$30:$G$30,0)),0)</f>
        <v>0</v>
      </c>
      <c r="V397" s="2">
        <f>_xlfn.IFERROR(VLOOKUP(Prioritization!K207,'Subdecision matrices'!$A$37:$C$41,3,TRUE),0)</f>
        <v>0</v>
      </c>
      <c r="W397" s="2">
        <f>_xlfn.IFERROR(VLOOKUP(Prioritization!K207,'Subdecision matrices'!$A$37:$D$41,4),0)</f>
        <v>0</v>
      </c>
      <c r="X397" s="2">
        <f>_xlfn.IFERROR(VLOOKUP(Prioritization!K207,'Subdecision matrices'!$A$37:$E$41,5),0)</f>
        <v>0</v>
      </c>
      <c r="Y397" s="2">
        <f>_xlfn.IFERROR(VLOOKUP(Prioritization!K207,'Subdecision matrices'!$A$37:$F$41,6),0)</f>
        <v>0</v>
      </c>
      <c r="Z397" s="2">
        <f>_xlfn.IFERROR(VLOOKUP(Prioritization!K207,'Subdecision matrices'!$A$37:$G$41,7),0)</f>
        <v>0</v>
      </c>
      <c r="AA397" s="2">
        <f>_xlfn.IFERROR(INDEX('Subdecision matrices'!$K$8:$O$11,MATCH(Prioritization!L207,'Subdecision matrices'!$J$8:$J$11,0),MATCH('CalcEng 2'!$AA$6,'Subdecision matrices'!$K$7:$O$7,0)),0)</f>
        <v>0</v>
      </c>
      <c r="AB397" s="2">
        <f>_xlfn.IFERROR(INDEX('Subdecision matrices'!$K$8:$O$11,MATCH(Prioritization!L207,'Subdecision matrices'!$J$8:$J$11,0),MATCH('CalcEng 2'!$AB$6,'Subdecision matrices'!$K$7:$O$7,0)),0)</f>
        <v>0</v>
      </c>
      <c r="AC397" s="2">
        <f>_xlfn.IFERROR(INDEX('Subdecision matrices'!$K$8:$O$11,MATCH(Prioritization!L207,'Subdecision matrices'!$J$8:$J$11,0),MATCH('CalcEng 2'!$AC$6,'Subdecision matrices'!$K$7:$O$7,0)),0)</f>
        <v>0</v>
      </c>
      <c r="AD397" s="2">
        <f>_xlfn.IFERROR(INDEX('Subdecision matrices'!$K$8:$O$11,MATCH(Prioritization!L207,'Subdecision matrices'!$J$8:$J$11,0),MATCH('CalcEng 2'!$AD$6,'Subdecision matrices'!$K$7:$O$7,0)),0)</f>
        <v>0</v>
      </c>
      <c r="AE397" s="2">
        <f>_xlfn.IFERROR(INDEX('Subdecision matrices'!$K$8:$O$11,MATCH(Prioritization!L207,'Subdecision matrices'!$J$8:$J$11,0),MATCH('CalcEng 2'!$AE$6,'Subdecision matrices'!$K$7:$O$7,0)),0)</f>
        <v>0</v>
      </c>
      <c r="AF397" s="2">
        <f>_xlfn.IFERROR(VLOOKUP(Prioritization!M207,'Subdecision matrices'!$I$15:$K$17,3,TRUE),0)</f>
        <v>0</v>
      </c>
      <c r="AG397" s="2">
        <f>_xlfn.IFERROR(VLOOKUP(Prioritization!M207,'Subdecision matrices'!$I$15:$L$17,4,TRUE),0)</f>
        <v>0</v>
      </c>
      <c r="AH397" s="2">
        <f>_xlfn.IFERROR(VLOOKUP(Prioritization!M207,'Subdecision matrices'!$I$15:$M$17,5,TRUE),0)</f>
        <v>0</v>
      </c>
      <c r="AI397" s="2">
        <f>_xlfn.IFERROR(VLOOKUP(Prioritization!M207,'Subdecision matrices'!$I$15:$N$17,6,TRUE),0)</f>
        <v>0</v>
      </c>
      <c r="AJ397" s="2">
        <f>_xlfn.IFERROR(VLOOKUP(Prioritization!M207,'Subdecision matrices'!$I$15:$O$17,7,TRUE),0)</f>
        <v>0</v>
      </c>
      <c r="AK397" s="2">
        <f>_xlfn.IFERROR(INDEX('Subdecision matrices'!$K$22:$O$24,MATCH(Prioritization!N207,'Subdecision matrices'!$J$22:$J$24,0),MATCH($AK$6,'Subdecision matrices'!$K$21:$O$21,0)),0)</f>
        <v>0</v>
      </c>
      <c r="AL397" s="2">
        <f>_xlfn.IFERROR(INDEX('Subdecision matrices'!$K$22:$O$24,MATCH(Prioritization!N207,'Subdecision matrices'!$J$22:$J$24,0),MATCH($AL$6,'Subdecision matrices'!$K$21:$O$21,0)),0)</f>
        <v>0</v>
      </c>
      <c r="AM397" s="2">
        <f>_xlfn.IFERROR(INDEX('Subdecision matrices'!$K$22:$O$24,MATCH(Prioritization!N207,'Subdecision matrices'!$J$22:$J$24,0),MATCH($AM$6,'Subdecision matrices'!$K$21:$O$21,0)),0)</f>
        <v>0</v>
      </c>
      <c r="AN397" s="2">
        <f>_xlfn.IFERROR(INDEX('Subdecision matrices'!$K$22:$O$24,MATCH(Prioritization!N207,'Subdecision matrices'!$J$22:$J$24,0),MATCH($AN$6,'Subdecision matrices'!$K$21:$O$21,0)),0)</f>
        <v>0</v>
      </c>
      <c r="AO397" s="2">
        <f>_xlfn.IFERROR(INDEX('Subdecision matrices'!$K$22:$O$24,MATCH(Prioritization!N207,'Subdecision matrices'!$J$22:$J$24,0),MATCH($AO$6,'Subdecision matrices'!$K$21:$O$21,0)),0)</f>
        <v>0</v>
      </c>
      <c r="AP397" s="2">
        <f>_xlfn.IFERROR(INDEX('Subdecision matrices'!$K$27:$O$30,MATCH(Prioritization!O207,'Subdecision matrices'!$J$27:$J$30,0),MATCH('CalcEng 2'!$AP$6,'Subdecision matrices'!$K$27:$O$27,0)),0)</f>
        <v>0</v>
      </c>
      <c r="AQ397" s="2">
        <f>_xlfn.IFERROR(INDEX('Subdecision matrices'!$K$27:$O$30,MATCH(Prioritization!O207,'Subdecision matrices'!$J$27:$J$30,0),MATCH('CalcEng 2'!$AQ$6,'Subdecision matrices'!$K$27:$O$27,0)),0)</f>
        <v>0</v>
      </c>
      <c r="AR397" s="2">
        <f>_xlfn.IFERROR(INDEX('Subdecision matrices'!$K$27:$O$30,MATCH(Prioritization!O207,'Subdecision matrices'!$J$27:$J$30,0),MATCH('CalcEng 2'!$AR$6,'Subdecision matrices'!$K$27:$O$27,0)),0)</f>
        <v>0</v>
      </c>
      <c r="AS397" s="2">
        <f>_xlfn.IFERROR(INDEX('Subdecision matrices'!$K$27:$O$30,MATCH(Prioritization!O207,'Subdecision matrices'!$J$27:$J$30,0),MATCH('CalcEng 2'!$AS$6,'Subdecision matrices'!$K$27:$O$27,0)),0)</f>
        <v>0</v>
      </c>
      <c r="AT397" s="2">
        <f>_xlfn.IFERROR(INDEX('Subdecision matrices'!$K$27:$O$30,MATCH(Prioritization!O207,'Subdecision matrices'!$J$27:$J$30,0),MATCH('CalcEng 2'!$AT$6,'Subdecision matrices'!$K$27:$O$27,0)),0)</f>
        <v>0</v>
      </c>
      <c r="AU397" s="2">
        <f>_xlfn.IFERROR(INDEX('Subdecision matrices'!$K$34:$O$36,MATCH(Prioritization!P207,'Subdecision matrices'!$J$34:$J$36,0),MATCH('CalcEng 2'!$AU$6,'Subdecision matrices'!$K$33:$O$33,0)),0)</f>
        <v>0</v>
      </c>
      <c r="AV397" s="2">
        <f>_xlfn.IFERROR(INDEX('Subdecision matrices'!$K$34:$O$36,MATCH(Prioritization!P207,'Subdecision matrices'!$J$34:$J$36,0),MATCH('CalcEng 2'!$AV$6,'Subdecision matrices'!$K$33:$O$33,0)),0)</f>
        <v>0</v>
      </c>
      <c r="AW397" s="2">
        <f>_xlfn.IFERROR(INDEX('Subdecision matrices'!$K$34:$O$36,MATCH(Prioritization!P207,'Subdecision matrices'!$J$34:$J$36,0),MATCH('CalcEng 2'!$AW$6,'Subdecision matrices'!$K$33:$O$33,0)),0)</f>
        <v>0</v>
      </c>
      <c r="AX397" s="2">
        <f>_xlfn.IFERROR(INDEX('Subdecision matrices'!$K$34:$O$36,MATCH(Prioritization!P207,'Subdecision matrices'!$J$34:$J$36,0),MATCH('CalcEng 2'!$AX$6,'Subdecision matrices'!$K$33:$O$33,0)),0)</f>
        <v>0</v>
      </c>
      <c r="AY397" s="2">
        <f>_xlfn.IFERROR(INDEX('Subdecision matrices'!$K$34:$O$36,MATCH(Prioritization!P207,'Subdecision matrices'!$J$34:$J$36,0),MATCH('CalcEng 2'!$AY$6,'Subdecision matrices'!$K$33:$O$33,0)),0)</f>
        <v>0</v>
      </c>
      <c r="AZ397" s="2"/>
      <c r="BA397" s="2"/>
      <c r="BB397" s="110">
        <f>((B397*B398)+(G397*G398)+(L397*L398)+(Q397*Q398)+(V397*V398)+(AA397*AA398)+(AF398*AF397)+(AK397*AK398)+(AP397*AP398)+(AU397*AU398))*10</f>
        <v>0</v>
      </c>
      <c r="BC397" s="110">
        <f aca="true" t="shared" si="1002" ref="BC397">((C397*C398)+(H397*H398)+(M397*M398)+(R397*R398)+(W397*W398)+(AB397*AB398)+(AG398*AG397)+(AL397*AL398)+(AQ397*AQ398)+(AV397*AV398))*10</f>
        <v>0</v>
      </c>
      <c r="BD397" s="110">
        <f aca="true" t="shared" si="1003" ref="BD397">((D397*D398)+(I397*I398)+(N397*N398)+(S397*S398)+(X397*X398)+(AC397*AC398)+(AH398*AH397)+(AM397*AM398)+(AR397*AR398)+(AW397*AW398))*10</f>
        <v>0</v>
      </c>
      <c r="BE397" s="110">
        <f aca="true" t="shared" si="1004" ref="BE397">((E397*E398)+(J397*J398)+(O397*O398)+(T397*T398)+(Y397*Y398)+(AD397*AD398)+(AI398*AI397)+(AN397*AN398)+(AS397*AS398)+(AX397*AX398))*10</f>
        <v>0</v>
      </c>
      <c r="BF397" s="110">
        <f aca="true" t="shared" si="1005" ref="BF397">((F397*F398)+(K397*K398)+(P397*P398)+(U397*U398)+(Z397*Z398)+(AE397*AE398)+(AJ398*AJ397)+(AO397*AO398)+(AT397*AT398)+(AY397*AY398))*10</f>
        <v>0</v>
      </c>
    </row>
    <row r="398" spans="1:58" ht="15.75" thickBot="1">
      <c r="A398" s="94"/>
      <c r="B398" s="5">
        <f>'Subdecision matrices'!$S$12</f>
        <v>0.1</v>
      </c>
      <c r="C398" s="5">
        <f>'Subdecision matrices'!$S$13</f>
        <v>0.1</v>
      </c>
      <c r="D398" s="5">
        <f>'Subdecision matrices'!$S$14</f>
        <v>0.1</v>
      </c>
      <c r="E398" s="5">
        <f>'Subdecision matrices'!$S$15</f>
        <v>0.1</v>
      </c>
      <c r="F398" s="5">
        <f>'Subdecision matrices'!$S$16</f>
        <v>0.1</v>
      </c>
      <c r="G398" s="5">
        <f>'Subdecision matrices'!$T$12</f>
        <v>0.1</v>
      </c>
      <c r="H398" s="5">
        <f>'Subdecision matrices'!$T$13</f>
        <v>0.1</v>
      </c>
      <c r="I398" s="5">
        <f>'Subdecision matrices'!$T$14</f>
        <v>0.1</v>
      </c>
      <c r="J398" s="5">
        <f>'Subdecision matrices'!$T$15</f>
        <v>0.1</v>
      </c>
      <c r="K398" s="5">
        <f>'Subdecision matrices'!$T$16</f>
        <v>0.1</v>
      </c>
      <c r="L398" s="5">
        <f>'Subdecision matrices'!$U$12</f>
        <v>0.05</v>
      </c>
      <c r="M398" s="5">
        <f>'Subdecision matrices'!$U$13</f>
        <v>0.05</v>
      </c>
      <c r="N398" s="5">
        <f>'Subdecision matrices'!$U$14</f>
        <v>0.05</v>
      </c>
      <c r="O398" s="5">
        <f>'Subdecision matrices'!$U$15</f>
        <v>0.05</v>
      </c>
      <c r="P398" s="5">
        <f>'Subdecision matrices'!$U$16</f>
        <v>0.05</v>
      </c>
      <c r="Q398" s="5">
        <f>'Subdecision matrices'!$V$12</f>
        <v>0.1</v>
      </c>
      <c r="R398" s="5">
        <f>'Subdecision matrices'!$V$13</f>
        <v>0.1</v>
      </c>
      <c r="S398" s="5">
        <f>'Subdecision matrices'!$V$14</f>
        <v>0.1</v>
      </c>
      <c r="T398" s="5">
        <f>'Subdecision matrices'!$V$15</f>
        <v>0.1</v>
      </c>
      <c r="U398" s="5">
        <f>'Subdecision matrices'!$V$16</f>
        <v>0.1</v>
      </c>
      <c r="V398" s="5">
        <f>'Subdecision matrices'!$W$12</f>
        <v>0.1</v>
      </c>
      <c r="W398" s="5">
        <f>'Subdecision matrices'!$W$13</f>
        <v>0.1</v>
      </c>
      <c r="X398" s="5">
        <f>'Subdecision matrices'!$W$14</f>
        <v>0.1</v>
      </c>
      <c r="Y398" s="5">
        <f>'Subdecision matrices'!$W$15</f>
        <v>0.1</v>
      </c>
      <c r="Z398" s="5">
        <f>'Subdecision matrices'!$W$16</f>
        <v>0.1</v>
      </c>
      <c r="AA398" s="5">
        <f>'Subdecision matrices'!$X$12</f>
        <v>0.05</v>
      </c>
      <c r="AB398" s="5">
        <f>'Subdecision matrices'!$X$13</f>
        <v>0.1</v>
      </c>
      <c r="AC398" s="5">
        <f>'Subdecision matrices'!$X$14</f>
        <v>0.1</v>
      </c>
      <c r="AD398" s="5">
        <f>'Subdecision matrices'!$X$15</f>
        <v>0.1</v>
      </c>
      <c r="AE398" s="5">
        <f>'Subdecision matrices'!$X$16</f>
        <v>0.1</v>
      </c>
      <c r="AF398" s="5">
        <f>'Subdecision matrices'!$Y$12</f>
        <v>0.1</v>
      </c>
      <c r="AG398" s="5">
        <f>'Subdecision matrices'!$Y$13</f>
        <v>0.1</v>
      </c>
      <c r="AH398" s="5">
        <f>'Subdecision matrices'!$Y$14</f>
        <v>0.1</v>
      </c>
      <c r="AI398" s="5">
        <f>'Subdecision matrices'!$Y$15</f>
        <v>0.05</v>
      </c>
      <c r="AJ398" s="5">
        <f>'Subdecision matrices'!$Y$16</f>
        <v>0.05</v>
      </c>
      <c r="AK398" s="5">
        <f>'Subdecision matrices'!$Z$12</f>
        <v>0.15</v>
      </c>
      <c r="AL398" s="5">
        <f>'Subdecision matrices'!$Z$13</f>
        <v>0.15</v>
      </c>
      <c r="AM398" s="5">
        <f>'Subdecision matrices'!$Z$14</f>
        <v>0.15</v>
      </c>
      <c r="AN398" s="5">
        <f>'Subdecision matrices'!$Z$15</f>
        <v>0.15</v>
      </c>
      <c r="AO398" s="5">
        <f>'Subdecision matrices'!$Z$16</f>
        <v>0.15</v>
      </c>
      <c r="AP398" s="5">
        <f>'Subdecision matrices'!$AA$12</f>
        <v>0.1</v>
      </c>
      <c r="AQ398" s="5">
        <f>'Subdecision matrices'!$AA$13</f>
        <v>0.1</v>
      </c>
      <c r="AR398" s="5">
        <f>'Subdecision matrices'!$AA$14</f>
        <v>0.1</v>
      </c>
      <c r="AS398" s="5">
        <f>'Subdecision matrices'!$AA$15</f>
        <v>0.1</v>
      </c>
      <c r="AT398" s="5">
        <f>'Subdecision matrices'!$AA$16</f>
        <v>0.15</v>
      </c>
      <c r="AU398" s="5">
        <f>'Subdecision matrices'!$AB$12</f>
        <v>0.15</v>
      </c>
      <c r="AV398" s="5">
        <f>'Subdecision matrices'!$AB$13</f>
        <v>0.1</v>
      </c>
      <c r="AW398" s="5">
        <f>'Subdecision matrices'!$AB$14</f>
        <v>0.1</v>
      </c>
      <c r="AX398" s="5">
        <f>'Subdecision matrices'!$AB$15</f>
        <v>0.15</v>
      </c>
      <c r="AY398" s="5">
        <f>'Subdecision matrices'!$AB$16</f>
        <v>0.1</v>
      </c>
      <c r="AZ398" s="3">
        <f aca="true" t="shared" si="1006" ref="AZ398">SUM(L398:AY398)</f>
        <v>4</v>
      </c>
      <c r="BA398" s="3"/>
      <c r="BB398" s="114"/>
      <c r="BC398" s="114"/>
      <c r="BD398" s="114"/>
      <c r="BE398" s="114"/>
      <c r="BF398" s="114"/>
    </row>
    <row r="399" spans="1:58" ht="15">
      <c r="A399" s="94">
        <v>197</v>
      </c>
      <c r="B399" s="30">
        <f>_xlfn.IFERROR(VLOOKUP(Prioritization!G208,'Subdecision matrices'!$B$7:$C$8,2,TRUE),0)</f>
        <v>0</v>
      </c>
      <c r="C399" s="30">
        <f>_xlfn.IFERROR(VLOOKUP(Prioritization!G208,'Subdecision matrices'!$B$7:$D$8,3,TRUE),0)</f>
        <v>0</v>
      </c>
      <c r="D399" s="30">
        <f>_xlfn.IFERROR(VLOOKUP(Prioritization!G208,'Subdecision matrices'!$B$7:$E$8,4,TRUE),0)</f>
        <v>0</v>
      </c>
      <c r="E399" s="30">
        <f>_xlfn.IFERROR(VLOOKUP(Prioritization!G208,'Subdecision matrices'!$B$7:$F$8,5,TRUE),0)</f>
        <v>0</v>
      </c>
      <c r="F399" s="30">
        <f>_xlfn.IFERROR(VLOOKUP(Prioritization!G208,'Subdecision matrices'!$B$7:$G$8,6,TRUE),0)</f>
        <v>0</v>
      </c>
      <c r="G399" s="30">
        <f>VLOOKUP(Prioritization!H208,'Subdecision matrices'!$B$12:$C$19,2,TRUE)</f>
        <v>0</v>
      </c>
      <c r="H399" s="30">
        <f>VLOOKUP(Prioritization!H208,'Subdecision matrices'!$B$12:$D$19,3,TRUE)</f>
        <v>0</v>
      </c>
      <c r="I399" s="30">
        <f>VLOOKUP(Prioritization!H208,'Subdecision matrices'!$B$12:$E$19,4,TRUE)</f>
        <v>0</v>
      </c>
      <c r="J399" s="30">
        <f>VLOOKUP(Prioritization!H208,'Subdecision matrices'!$B$12:$F$19,5,TRUE)</f>
        <v>0</v>
      </c>
      <c r="K399" s="30">
        <f>VLOOKUP(Prioritization!H208,'Subdecision matrices'!$B$12:$G$19,6,TRUE)</f>
        <v>0</v>
      </c>
      <c r="L399" s="2">
        <f>_xlfn.IFERROR(INDEX('Subdecision matrices'!$C$23:$G$27,MATCH(Prioritization!I208,'Subdecision matrices'!$B$23:$B$27,0),MATCH('CalcEng 2'!$L$6,'Subdecision matrices'!$C$22:$G$22,0)),0)</f>
        <v>0</v>
      </c>
      <c r="M399" s="2">
        <f>_xlfn.IFERROR(INDEX('Subdecision matrices'!$C$23:$G$27,MATCH(Prioritization!I208,'Subdecision matrices'!$B$23:$B$27,0),MATCH('CalcEng 2'!$M$6,'Subdecision matrices'!$C$30:$G$30,0)),0)</f>
        <v>0</v>
      </c>
      <c r="N399" s="2">
        <f>_xlfn.IFERROR(INDEX('Subdecision matrices'!$C$23:$G$27,MATCH(Prioritization!I208,'Subdecision matrices'!$B$23:$B$27,0),MATCH('CalcEng 2'!$N$6,'Subdecision matrices'!$C$22:$G$22,0)),0)</f>
        <v>0</v>
      </c>
      <c r="O399" s="2">
        <f>_xlfn.IFERROR(INDEX('Subdecision matrices'!$C$23:$G$27,MATCH(Prioritization!I208,'Subdecision matrices'!$B$23:$B$27,0),MATCH('CalcEng 2'!$O$6,'Subdecision matrices'!$C$22:$G$22,0)),0)</f>
        <v>0</v>
      </c>
      <c r="P399" s="2">
        <f>_xlfn.IFERROR(INDEX('Subdecision matrices'!$C$23:$G$27,MATCH(Prioritization!I208,'Subdecision matrices'!$B$23:$B$27,0),MATCH('CalcEng 2'!$P$6,'Subdecision matrices'!$C$22:$G$22,0)),0)</f>
        <v>0</v>
      </c>
      <c r="Q399" s="2">
        <f>_xlfn.IFERROR(INDEX('Subdecision matrices'!$C$31:$G$33,MATCH(Prioritization!J208,'Subdecision matrices'!$B$31:$B$33,0),MATCH('CalcEng 2'!$Q$6,'Subdecision matrices'!$C$30:$G$30,0)),0)</f>
        <v>0</v>
      </c>
      <c r="R399" s="2">
        <f>_xlfn.IFERROR(INDEX('Subdecision matrices'!$C$31:$G$33,MATCH(Prioritization!J208,'Subdecision matrices'!$B$31:$B$33,0),MATCH('CalcEng 2'!$R$6,'Subdecision matrices'!$C$30:$G$30,0)),0)</f>
        <v>0</v>
      </c>
      <c r="S399" s="2">
        <f>_xlfn.IFERROR(INDEX('Subdecision matrices'!$C$31:$G$33,MATCH(Prioritization!J208,'Subdecision matrices'!$B$31:$B$33,0),MATCH('CalcEng 2'!$S$6,'Subdecision matrices'!$C$30:$G$30,0)),0)</f>
        <v>0</v>
      </c>
      <c r="T399" s="2">
        <f>_xlfn.IFERROR(INDEX('Subdecision matrices'!$C$31:$G$33,MATCH(Prioritization!J208,'Subdecision matrices'!$B$31:$B$33,0),MATCH('CalcEng 2'!$T$6,'Subdecision matrices'!$C$30:$G$30,0)),0)</f>
        <v>0</v>
      </c>
      <c r="U399" s="2">
        <f>_xlfn.IFERROR(INDEX('Subdecision matrices'!$C$31:$G$33,MATCH(Prioritization!J208,'Subdecision matrices'!$B$31:$B$33,0),MATCH('CalcEng 2'!$U$6,'Subdecision matrices'!$C$30:$G$30,0)),0)</f>
        <v>0</v>
      </c>
      <c r="V399" s="2">
        <f>_xlfn.IFERROR(VLOOKUP(Prioritization!K208,'Subdecision matrices'!$A$37:$C$41,3,TRUE),0)</f>
        <v>0</v>
      </c>
      <c r="W399" s="2">
        <f>_xlfn.IFERROR(VLOOKUP(Prioritization!K208,'Subdecision matrices'!$A$37:$D$41,4),0)</f>
        <v>0</v>
      </c>
      <c r="X399" s="2">
        <f>_xlfn.IFERROR(VLOOKUP(Prioritization!K208,'Subdecision matrices'!$A$37:$E$41,5),0)</f>
        <v>0</v>
      </c>
      <c r="Y399" s="2">
        <f>_xlfn.IFERROR(VLOOKUP(Prioritization!K208,'Subdecision matrices'!$A$37:$F$41,6),0)</f>
        <v>0</v>
      </c>
      <c r="Z399" s="2">
        <f>_xlfn.IFERROR(VLOOKUP(Prioritization!K208,'Subdecision matrices'!$A$37:$G$41,7),0)</f>
        <v>0</v>
      </c>
      <c r="AA399" s="2">
        <f>_xlfn.IFERROR(INDEX('Subdecision matrices'!$K$8:$O$11,MATCH(Prioritization!L208,'Subdecision matrices'!$J$8:$J$11,0),MATCH('CalcEng 2'!$AA$6,'Subdecision matrices'!$K$7:$O$7,0)),0)</f>
        <v>0</v>
      </c>
      <c r="AB399" s="2">
        <f>_xlfn.IFERROR(INDEX('Subdecision matrices'!$K$8:$O$11,MATCH(Prioritization!L208,'Subdecision matrices'!$J$8:$J$11,0),MATCH('CalcEng 2'!$AB$6,'Subdecision matrices'!$K$7:$O$7,0)),0)</f>
        <v>0</v>
      </c>
      <c r="AC399" s="2">
        <f>_xlfn.IFERROR(INDEX('Subdecision matrices'!$K$8:$O$11,MATCH(Prioritization!L208,'Subdecision matrices'!$J$8:$J$11,0),MATCH('CalcEng 2'!$AC$6,'Subdecision matrices'!$K$7:$O$7,0)),0)</f>
        <v>0</v>
      </c>
      <c r="AD399" s="2">
        <f>_xlfn.IFERROR(INDEX('Subdecision matrices'!$K$8:$O$11,MATCH(Prioritization!L208,'Subdecision matrices'!$J$8:$J$11,0),MATCH('CalcEng 2'!$AD$6,'Subdecision matrices'!$K$7:$O$7,0)),0)</f>
        <v>0</v>
      </c>
      <c r="AE399" s="2">
        <f>_xlfn.IFERROR(INDEX('Subdecision matrices'!$K$8:$O$11,MATCH(Prioritization!L208,'Subdecision matrices'!$J$8:$J$11,0),MATCH('CalcEng 2'!$AE$6,'Subdecision matrices'!$K$7:$O$7,0)),0)</f>
        <v>0</v>
      </c>
      <c r="AF399" s="2">
        <f>_xlfn.IFERROR(VLOOKUP(Prioritization!M208,'Subdecision matrices'!$I$15:$K$17,3,TRUE),0)</f>
        <v>0</v>
      </c>
      <c r="AG399" s="2">
        <f>_xlfn.IFERROR(VLOOKUP(Prioritization!M208,'Subdecision matrices'!$I$15:$L$17,4,TRUE),0)</f>
        <v>0</v>
      </c>
      <c r="AH399" s="2">
        <f>_xlfn.IFERROR(VLOOKUP(Prioritization!M208,'Subdecision matrices'!$I$15:$M$17,5,TRUE),0)</f>
        <v>0</v>
      </c>
      <c r="AI399" s="2">
        <f>_xlfn.IFERROR(VLOOKUP(Prioritization!M208,'Subdecision matrices'!$I$15:$N$17,6,TRUE),0)</f>
        <v>0</v>
      </c>
      <c r="AJ399" s="2">
        <f>_xlfn.IFERROR(VLOOKUP(Prioritization!M208,'Subdecision matrices'!$I$15:$O$17,7,TRUE),0)</f>
        <v>0</v>
      </c>
      <c r="AK399" s="2">
        <f>_xlfn.IFERROR(INDEX('Subdecision matrices'!$K$22:$O$24,MATCH(Prioritization!N208,'Subdecision matrices'!$J$22:$J$24,0),MATCH($AK$6,'Subdecision matrices'!$K$21:$O$21,0)),0)</f>
        <v>0</v>
      </c>
      <c r="AL399" s="2">
        <f>_xlfn.IFERROR(INDEX('Subdecision matrices'!$K$22:$O$24,MATCH(Prioritization!N208,'Subdecision matrices'!$J$22:$J$24,0),MATCH($AL$6,'Subdecision matrices'!$K$21:$O$21,0)),0)</f>
        <v>0</v>
      </c>
      <c r="AM399" s="2">
        <f>_xlfn.IFERROR(INDEX('Subdecision matrices'!$K$22:$O$24,MATCH(Prioritization!N208,'Subdecision matrices'!$J$22:$J$24,0),MATCH($AM$6,'Subdecision matrices'!$K$21:$O$21,0)),0)</f>
        <v>0</v>
      </c>
      <c r="AN399" s="2">
        <f>_xlfn.IFERROR(INDEX('Subdecision matrices'!$K$22:$O$24,MATCH(Prioritization!N208,'Subdecision matrices'!$J$22:$J$24,0),MATCH($AN$6,'Subdecision matrices'!$K$21:$O$21,0)),0)</f>
        <v>0</v>
      </c>
      <c r="AO399" s="2">
        <f>_xlfn.IFERROR(INDEX('Subdecision matrices'!$K$22:$O$24,MATCH(Prioritization!N208,'Subdecision matrices'!$J$22:$J$24,0),MATCH($AO$6,'Subdecision matrices'!$K$21:$O$21,0)),0)</f>
        <v>0</v>
      </c>
      <c r="AP399" s="2">
        <f>_xlfn.IFERROR(INDEX('Subdecision matrices'!$K$27:$O$30,MATCH(Prioritization!O208,'Subdecision matrices'!$J$27:$J$30,0),MATCH('CalcEng 2'!$AP$6,'Subdecision matrices'!$K$27:$O$27,0)),0)</f>
        <v>0</v>
      </c>
      <c r="AQ399" s="2">
        <f>_xlfn.IFERROR(INDEX('Subdecision matrices'!$K$27:$O$30,MATCH(Prioritization!O208,'Subdecision matrices'!$J$27:$J$30,0),MATCH('CalcEng 2'!$AQ$6,'Subdecision matrices'!$K$27:$O$27,0)),0)</f>
        <v>0</v>
      </c>
      <c r="AR399" s="2">
        <f>_xlfn.IFERROR(INDEX('Subdecision matrices'!$K$27:$O$30,MATCH(Prioritization!O208,'Subdecision matrices'!$J$27:$J$30,0),MATCH('CalcEng 2'!$AR$6,'Subdecision matrices'!$K$27:$O$27,0)),0)</f>
        <v>0</v>
      </c>
      <c r="AS399" s="2">
        <f>_xlfn.IFERROR(INDEX('Subdecision matrices'!$K$27:$O$30,MATCH(Prioritization!O208,'Subdecision matrices'!$J$27:$J$30,0),MATCH('CalcEng 2'!$AS$6,'Subdecision matrices'!$K$27:$O$27,0)),0)</f>
        <v>0</v>
      </c>
      <c r="AT399" s="2">
        <f>_xlfn.IFERROR(INDEX('Subdecision matrices'!$K$27:$O$30,MATCH(Prioritization!O208,'Subdecision matrices'!$J$27:$J$30,0),MATCH('CalcEng 2'!$AT$6,'Subdecision matrices'!$K$27:$O$27,0)),0)</f>
        <v>0</v>
      </c>
      <c r="AU399" s="2">
        <f>_xlfn.IFERROR(INDEX('Subdecision matrices'!$K$34:$O$36,MATCH(Prioritization!P208,'Subdecision matrices'!$J$34:$J$36,0),MATCH('CalcEng 2'!$AU$6,'Subdecision matrices'!$K$33:$O$33,0)),0)</f>
        <v>0</v>
      </c>
      <c r="AV399" s="2">
        <f>_xlfn.IFERROR(INDEX('Subdecision matrices'!$K$34:$O$36,MATCH(Prioritization!P208,'Subdecision matrices'!$J$34:$J$36,0),MATCH('CalcEng 2'!$AV$6,'Subdecision matrices'!$K$33:$O$33,0)),0)</f>
        <v>0</v>
      </c>
      <c r="AW399" s="2">
        <f>_xlfn.IFERROR(INDEX('Subdecision matrices'!$K$34:$O$36,MATCH(Prioritization!P208,'Subdecision matrices'!$J$34:$J$36,0),MATCH('CalcEng 2'!$AW$6,'Subdecision matrices'!$K$33:$O$33,0)),0)</f>
        <v>0</v>
      </c>
      <c r="AX399" s="2">
        <f>_xlfn.IFERROR(INDEX('Subdecision matrices'!$K$34:$O$36,MATCH(Prioritization!P208,'Subdecision matrices'!$J$34:$J$36,0),MATCH('CalcEng 2'!$AX$6,'Subdecision matrices'!$K$33:$O$33,0)),0)</f>
        <v>0</v>
      </c>
      <c r="AY399" s="2">
        <f>_xlfn.IFERROR(INDEX('Subdecision matrices'!$K$34:$O$36,MATCH(Prioritization!P208,'Subdecision matrices'!$J$34:$J$36,0),MATCH('CalcEng 2'!$AY$6,'Subdecision matrices'!$K$33:$O$33,0)),0)</f>
        <v>0</v>
      </c>
      <c r="AZ399" s="2"/>
      <c r="BA399" s="2"/>
      <c r="BB399" s="110">
        <f>((B399*B400)+(G399*G400)+(L399*L400)+(Q399*Q400)+(V399*V400)+(AA399*AA400)+(AF400*AF399)+(AK399*AK400)+(AP399*AP400)+(AU399*AU400))*10</f>
        <v>0</v>
      </c>
      <c r="BC399" s="110">
        <f aca="true" t="shared" si="1007" ref="BC399">((C399*C400)+(H399*H400)+(M399*M400)+(R399*R400)+(W399*W400)+(AB399*AB400)+(AG400*AG399)+(AL399*AL400)+(AQ399*AQ400)+(AV399*AV400))*10</f>
        <v>0</v>
      </c>
      <c r="BD399" s="110">
        <f aca="true" t="shared" si="1008" ref="BD399">((D399*D400)+(I399*I400)+(N399*N400)+(S399*S400)+(X399*X400)+(AC399*AC400)+(AH400*AH399)+(AM399*AM400)+(AR399*AR400)+(AW399*AW400))*10</f>
        <v>0</v>
      </c>
      <c r="BE399" s="110">
        <f aca="true" t="shared" si="1009" ref="BE399">((E399*E400)+(J399*J400)+(O399*O400)+(T399*T400)+(Y399*Y400)+(AD399*AD400)+(AI400*AI399)+(AN399*AN400)+(AS399*AS400)+(AX399*AX400))*10</f>
        <v>0</v>
      </c>
      <c r="BF399" s="110">
        <f aca="true" t="shared" si="1010" ref="BF399">((F399*F400)+(K399*K400)+(P399*P400)+(U399*U400)+(Z399*Z400)+(AE399*AE400)+(AJ400*AJ399)+(AO399*AO400)+(AT399*AT400)+(AY399*AY400))*10</f>
        <v>0</v>
      </c>
    </row>
    <row r="400" spans="1:58" ht="15.75" thickBot="1">
      <c r="A400" s="94"/>
      <c r="B400" s="5">
        <f>'Subdecision matrices'!$S$12</f>
        <v>0.1</v>
      </c>
      <c r="C400" s="5">
        <f>'Subdecision matrices'!$S$13</f>
        <v>0.1</v>
      </c>
      <c r="D400" s="5">
        <f>'Subdecision matrices'!$S$14</f>
        <v>0.1</v>
      </c>
      <c r="E400" s="5">
        <f>'Subdecision matrices'!$S$15</f>
        <v>0.1</v>
      </c>
      <c r="F400" s="5">
        <f>'Subdecision matrices'!$S$16</f>
        <v>0.1</v>
      </c>
      <c r="G400" s="5">
        <f>'Subdecision matrices'!$T$12</f>
        <v>0.1</v>
      </c>
      <c r="H400" s="5">
        <f>'Subdecision matrices'!$T$13</f>
        <v>0.1</v>
      </c>
      <c r="I400" s="5">
        <f>'Subdecision matrices'!$T$14</f>
        <v>0.1</v>
      </c>
      <c r="J400" s="5">
        <f>'Subdecision matrices'!$T$15</f>
        <v>0.1</v>
      </c>
      <c r="K400" s="5">
        <f>'Subdecision matrices'!$T$16</f>
        <v>0.1</v>
      </c>
      <c r="L400" s="5">
        <f>'Subdecision matrices'!$U$12</f>
        <v>0.05</v>
      </c>
      <c r="M400" s="5">
        <f>'Subdecision matrices'!$U$13</f>
        <v>0.05</v>
      </c>
      <c r="N400" s="5">
        <f>'Subdecision matrices'!$U$14</f>
        <v>0.05</v>
      </c>
      <c r="O400" s="5">
        <f>'Subdecision matrices'!$U$15</f>
        <v>0.05</v>
      </c>
      <c r="P400" s="5">
        <f>'Subdecision matrices'!$U$16</f>
        <v>0.05</v>
      </c>
      <c r="Q400" s="5">
        <f>'Subdecision matrices'!$V$12</f>
        <v>0.1</v>
      </c>
      <c r="R400" s="5">
        <f>'Subdecision matrices'!$V$13</f>
        <v>0.1</v>
      </c>
      <c r="S400" s="5">
        <f>'Subdecision matrices'!$V$14</f>
        <v>0.1</v>
      </c>
      <c r="T400" s="5">
        <f>'Subdecision matrices'!$V$15</f>
        <v>0.1</v>
      </c>
      <c r="U400" s="5">
        <f>'Subdecision matrices'!$V$16</f>
        <v>0.1</v>
      </c>
      <c r="V400" s="5">
        <f>'Subdecision matrices'!$W$12</f>
        <v>0.1</v>
      </c>
      <c r="W400" s="5">
        <f>'Subdecision matrices'!$W$13</f>
        <v>0.1</v>
      </c>
      <c r="X400" s="5">
        <f>'Subdecision matrices'!$W$14</f>
        <v>0.1</v>
      </c>
      <c r="Y400" s="5">
        <f>'Subdecision matrices'!$W$15</f>
        <v>0.1</v>
      </c>
      <c r="Z400" s="5">
        <f>'Subdecision matrices'!$W$16</f>
        <v>0.1</v>
      </c>
      <c r="AA400" s="5">
        <f>'Subdecision matrices'!$X$12</f>
        <v>0.05</v>
      </c>
      <c r="AB400" s="5">
        <f>'Subdecision matrices'!$X$13</f>
        <v>0.1</v>
      </c>
      <c r="AC400" s="5">
        <f>'Subdecision matrices'!$X$14</f>
        <v>0.1</v>
      </c>
      <c r="AD400" s="5">
        <f>'Subdecision matrices'!$X$15</f>
        <v>0.1</v>
      </c>
      <c r="AE400" s="5">
        <f>'Subdecision matrices'!$X$16</f>
        <v>0.1</v>
      </c>
      <c r="AF400" s="5">
        <f>'Subdecision matrices'!$Y$12</f>
        <v>0.1</v>
      </c>
      <c r="AG400" s="5">
        <f>'Subdecision matrices'!$Y$13</f>
        <v>0.1</v>
      </c>
      <c r="AH400" s="5">
        <f>'Subdecision matrices'!$Y$14</f>
        <v>0.1</v>
      </c>
      <c r="AI400" s="5">
        <f>'Subdecision matrices'!$Y$15</f>
        <v>0.05</v>
      </c>
      <c r="AJ400" s="5">
        <f>'Subdecision matrices'!$Y$16</f>
        <v>0.05</v>
      </c>
      <c r="AK400" s="5">
        <f>'Subdecision matrices'!$Z$12</f>
        <v>0.15</v>
      </c>
      <c r="AL400" s="5">
        <f>'Subdecision matrices'!$Z$13</f>
        <v>0.15</v>
      </c>
      <c r="AM400" s="5">
        <f>'Subdecision matrices'!$Z$14</f>
        <v>0.15</v>
      </c>
      <c r="AN400" s="5">
        <f>'Subdecision matrices'!$Z$15</f>
        <v>0.15</v>
      </c>
      <c r="AO400" s="5">
        <f>'Subdecision matrices'!$Z$16</f>
        <v>0.15</v>
      </c>
      <c r="AP400" s="5">
        <f>'Subdecision matrices'!$AA$12</f>
        <v>0.1</v>
      </c>
      <c r="AQ400" s="5">
        <f>'Subdecision matrices'!$AA$13</f>
        <v>0.1</v>
      </c>
      <c r="AR400" s="5">
        <f>'Subdecision matrices'!$AA$14</f>
        <v>0.1</v>
      </c>
      <c r="AS400" s="5">
        <f>'Subdecision matrices'!$AA$15</f>
        <v>0.1</v>
      </c>
      <c r="AT400" s="5">
        <f>'Subdecision matrices'!$AA$16</f>
        <v>0.15</v>
      </c>
      <c r="AU400" s="5">
        <f>'Subdecision matrices'!$AB$12</f>
        <v>0.15</v>
      </c>
      <c r="AV400" s="5">
        <f>'Subdecision matrices'!$AB$13</f>
        <v>0.1</v>
      </c>
      <c r="AW400" s="5">
        <f>'Subdecision matrices'!$AB$14</f>
        <v>0.1</v>
      </c>
      <c r="AX400" s="5">
        <f>'Subdecision matrices'!$AB$15</f>
        <v>0.15</v>
      </c>
      <c r="AY400" s="5">
        <f>'Subdecision matrices'!$AB$16</f>
        <v>0.1</v>
      </c>
      <c r="AZ400" s="3">
        <f aca="true" t="shared" si="1011" ref="AZ400">SUM(L400:AY400)</f>
        <v>4</v>
      </c>
      <c r="BA400" s="3"/>
      <c r="BB400" s="114"/>
      <c r="BC400" s="114"/>
      <c r="BD400" s="114"/>
      <c r="BE400" s="114"/>
      <c r="BF400" s="114"/>
    </row>
    <row r="401" spans="1:58" ht="15">
      <c r="A401" s="94">
        <v>198</v>
      </c>
      <c r="B401" s="30">
        <f>_xlfn.IFERROR(VLOOKUP(Prioritization!G209,'Subdecision matrices'!$B$7:$C$8,2,TRUE),0)</f>
        <v>0</v>
      </c>
      <c r="C401" s="30">
        <f>_xlfn.IFERROR(VLOOKUP(Prioritization!G209,'Subdecision matrices'!$B$7:$D$8,3,TRUE),0)</f>
        <v>0</v>
      </c>
      <c r="D401" s="30">
        <f>_xlfn.IFERROR(VLOOKUP(Prioritization!G209,'Subdecision matrices'!$B$7:$E$8,4,TRUE),0)</f>
        <v>0</v>
      </c>
      <c r="E401" s="30">
        <f>_xlfn.IFERROR(VLOOKUP(Prioritization!G209,'Subdecision matrices'!$B$7:$F$8,5,TRUE),0)</f>
        <v>0</v>
      </c>
      <c r="F401" s="30">
        <f>_xlfn.IFERROR(VLOOKUP(Prioritization!G209,'Subdecision matrices'!$B$7:$G$8,6,TRUE),0)</f>
        <v>0</v>
      </c>
      <c r="G401" s="30">
        <f>VLOOKUP(Prioritization!H209,'Subdecision matrices'!$B$12:$C$19,2,TRUE)</f>
        <v>0</v>
      </c>
      <c r="H401" s="30">
        <f>VLOOKUP(Prioritization!H209,'Subdecision matrices'!$B$12:$D$19,3,TRUE)</f>
        <v>0</v>
      </c>
      <c r="I401" s="30">
        <f>VLOOKUP(Prioritization!H209,'Subdecision matrices'!$B$12:$E$19,4,TRUE)</f>
        <v>0</v>
      </c>
      <c r="J401" s="30">
        <f>VLOOKUP(Prioritization!H209,'Subdecision matrices'!$B$12:$F$19,5,TRUE)</f>
        <v>0</v>
      </c>
      <c r="K401" s="30">
        <f>VLOOKUP(Prioritization!H209,'Subdecision matrices'!$B$12:$G$19,6,TRUE)</f>
        <v>0</v>
      </c>
      <c r="L401" s="2">
        <f>_xlfn.IFERROR(INDEX('Subdecision matrices'!$C$23:$G$27,MATCH(Prioritization!I209,'Subdecision matrices'!$B$23:$B$27,0),MATCH('CalcEng 2'!$L$6,'Subdecision matrices'!$C$22:$G$22,0)),0)</f>
        <v>0</v>
      </c>
      <c r="M401" s="2">
        <f>_xlfn.IFERROR(INDEX('Subdecision matrices'!$C$23:$G$27,MATCH(Prioritization!I209,'Subdecision matrices'!$B$23:$B$27,0),MATCH('CalcEng 2'!$M$6,'Subdecision matrices'!$C$30:$G$30,0)),0)</f>
        <v>0</v>
      </c>
      <c r="N401" s="2">
        <f>_xlfn.IFERROR(INDEX('Subdecision matrices'!$C$23:$G$27,MATCH(Prioritization!I209,'Subdecision matrices'!$B$23:$B$27,0),MATCH('CalcEng 2'!$N$6,'Subdecision matrices'!$C$22:$G$22,0)),0)</f>
        <v>0</v>
      </c>
      <c r="O401" s="2">
        <f>_xlfn.IFERROR(INDEX('Subdecision matrices'!$C$23:$G$27,MATCH(Prioritization!I209,'Subdecision matrices'!$B$23:$B$27,0),MATCH('CalcEng 2'!$O$6,'Subdecision matrices'!$C$22:$G$22,0)),0)</f>
        <v>0</v>
      </c>
      <c r="P401" s="2">
        <f>_xlfn.IFERROR(INDEX('Subdecision matrices'!$C$23:$G$27,MATCH(Prioritization!I209,'Subdecision matrices'!$B$23:$B$27,0),MATCH('CalcEng 2'!$P$6,'Subdecision matrices'!$C$22:$G$22,0)),0)</f>
        <v>0</v>
      </c>
      <c r="Q401" s="2">
        <f>_xlfn.IFERROR(INDEX('Subdecision matrices'!$C$31:$G$33,MATCH(Prioritization!J209,'Subdecision matrices'!$B$31:$B$33,0),MATCH('CalcEng 2'!$Q$6,'Subdecision matrices'!$C$30:$G$30,0)),0)</f>
        <v>0</v>
      </c>
      <c r="R401" s="2">
        <f>_xlfn.IFERROR(INDEX('Subdecision matrices'!$C$31:$G$33,MATCH(Prioritization!J209,'Subdecision matrices'!$B$31:$B$33,0),MATCH('CalcEng 2'!$R$6,'Subdecision matrices'!$C$30:$G$30,0)),0)</f>
        <v>0</v>
      </c>
      <c r="S401" s="2">
        <f>_xlfn.IFERROR(INDEX('Subdecision matrices'!$C$31:$G$33,MATCH(Prioritization!J209,'Subdecision matrices'!$B$31:$B$33,0),MATCH('CalcEng 2'!$S$6,'Subdecision matrices'!$C$30:$G$30,0)),0)</f>
        <v>0</v>
      </c>
      <c r="T401" s="2">
        <f>_xlfn.IFERROR(INDEX('Subdecision matrices'!$C$31:$G$33,MATCH(Prioritization!J209,'Subdecision matrices'!$B$31:$B$33,0),MATCH('CalcEng 2'!$T$6,'Subdecision matrices'!$C$30:$G$30,0)),0)</f>
        <v>0</v>
      </c>
      <c r="U401" s="2">
        <f>_xlfn.IFERROR(INDEX('Subdecision matrices'!$C$31:$G$33,MATCH(Prioritization!J209,'Subdecision matrices'!$B$31:$B$33,0),MATCH('CalcEng 2'!$U$6,'Subdecision matrices'!$C$30:$G$30,0)),0)</f>
        <v>0</v>
      </c>
      <c r="V401" s="2">
        <f>_xlfn.IFERROR(VLOOKUP(Prioritization!K209,'Subdecision matrices'!$A$37:$C$41,3,TRUE),0)</f>
        <v>0</v>
      </c>
      <c r="W401" s="2">
        <f>_xlfn.IFERROR(VLOOKUP(Prioritization!K209,'Subdecision matrices'!$A$37:$D$41,4),0)</f>
        <v>0</v>
      </c>
      <c r="X401" s="2">
        <f>_xlfn.IFERROR(VLOOKUP(Prioritization!K209,'Subdecision matrices'!$A$37:$E$41,5),0)</f>
        <v>0</v>
      </c>
      <c r="Y401" s="2">
        <f>_xlfn.IFERROR(VLOOKUP(Prioritization!K209,'Subdecision matrices'!$A$37:$F$41,6),0)</f>
        <v>0</v>
      </c>
      <c r="Z401" s="2">
        <f>_xlfn.IFERROR(VLOOKUP(Prioritization!K209,'Subdecision matrices'!$A$37:$G$41,7),0)</f>
        <v>0</v>
      </c>
      <c r="AA401" s="2">
        <f>_xlfn.IFERROR(INDEX('Subdecision matrices'!$K$8:$O$11,MATCH(Prioritization!L209,'Subdecision matrices'!$J$8:$J$11,0),MATCH('CalcEng 2'!$AA$6,'Subdecision matrices'!$K$7:$O$7,0)),0)</f>
        <v>0</v>
      </c>
      <c r="AB401" s="2">
        <f>_xlfn.IFERROR(INDEX('Subdecision matrices'!$K$8:$O$11,MATCH(Prioritization!L209,'Subdecision matrices'!$J$8:$J$11,0),MATCH('CalcEng 2'!$AB$6,'Subdecision matrices'!$K$7:$O$7,0)),0)</f>
        <v>0</v>
      </c>
      <c r="AC401" s="2">
        <f>_xlfn.IFERROR(INDEX('Subdecision matrices'!$K$8:$O$11,MATCH(Prioritization!L209,'Subdecision matrices'!$J$8:$J$11,0),MATCH('CalcEng 2'!$AC$6,'Subdecision matrices'!$K$7:$O$7,0)),0)</f>
        <v>0</v>
      </c>
      <c r="AD401" s="2">
        <f>_xlfn.IFERROR(INDEX('Subdecision matrices'!$K$8:$O$11,MATCH(Prioritization!L209,'Subdecision matrices'!$J$8:$J$11,0),MATCH('CalcEng 2'!$AD$6,'Subdecision matrices'!$K$7:$O$7,0)),0)</f>
        <v>0</v>
      </c>
      <c r="AE401" s="2">
        <f>_xlfn.IFERROR(INDEX('Subdecision matrices'!$K$8:$O$11,MATCH(Prioritization!L209,'Subdecision matrices'!$J$8:$J$11,0),MATCH('CalcEng 2'!$AE$6,'Subdecision matrices'!$K$7:$O$7,0)),0)</f>
        <v>0</v>
      </c>
      <c r="AF401" s="2">
        <f>_xlfn.IFERROR(VLOOKUP(Prioritization!M209,'Subdecision matrices'!$I$15:$K$17,3,TRUE),0)</f>
        <v>0</v>
      </c>
      <c r="AG401" s="2">
        <f>_xlfn.IFERROR(VLOOKUP(Prioritization!M209,'Subdecision matrices'!$I$15:$L$17,4,TRUE),0)</f>
        <v>0</v>
      </c>
      <c r="AH401" s="2">
        <f>_xlfn.IFERROR(VLOOKUP(Prioritization!M209,'Subdecision matrices'!$I$15:$M$17,5,TRUE),0)</f>
        <v>0</v>
      </c>
      <c r="AI401" s="2">
        <f>_xlfn.IFERROR(VLOOKUP(Prioritization!M209,'Subdecision matrices'!$I$15:$N$17,6,TRUE),0)</f>
        <v>0</v>
      </c>
      <c r="AJ401" s="2">
        <f>_xlfn.IFERROR(VLOOKUP(Prioritization!M209,'Subdecision matrices'!$I$15:$O$17,7,TRUE),0)</f>
        <v>0</v>
      </c>
      <c r="AK401" s="2">
        <f>_xlfn.IFERROR(INDEX('Subdecision matrices'!$K$22:$O$24,MATCH(Prioritization!N209,'Subdecision matrices'!$J$22:$J$24,0),MATCH($AK$6,'Subdecision matrices'!$K$21:$O$21,0)),0)</f>
        <v>0</v>
      </c>
      <c r="AL401" s="2">
        <f>_xlfn.IFERROR(INDEX('Subdecision matrices'!$K$22:$O$24,MATCH(Prioritization!N209,'Subdecision matrices'!$J$22:$J$24,0),MATCH($AL$6,'Subdecision matrices'!$K$21:$O$21,0)),0)</f>
        <v>0</v>
      </c>
      <c r="AM401" s="2">
        <f>_xlfn.IFERROR(INDEX('Subdecision matrices'!$K$22:$O$24,MATCH(Prioritization!N209,'Subdecision matrices'!$J$22:$J$24,0),MATCH($AM$6,'Subdecision matrices'!$K$21:$O$21,0)),0)</f>
        <v>0</v>
      </c>
      <c r="AN401" s="2">
        <f>_xlfn.IFERROR(INDEX('Subdecision matrices'!$K$22:$O$24,MATCH(Prioritization!N209,'Subdecision matrices'!$J$22:$J$24,0),MATCH($AN$6,'Subdecision matrices'!$K$21:$O$21,0)),0)</f>
        <v>0</v>
      </c>
      <c r="AO401" s="2">
        <f>_xlfn.IFERROR(INDEX('Subdecision matrices'!$K$22:$O$24,MATCH(Prioritization!N209,'Subdecision matrices'!$J$22:$J$24,0),MATCH($AO$6,'Subdecision matrices'!$K$21:$O$21,0)),0)</f>
        <v>0</v>
      </c>
      <c r="AP401" s="2">
        <f>_xlfn.IFERROR(INDEX('Subdecision matrices'!$K$27:$O$30,MATCH(Prioritization!O209,'Subdecision matrices'!$J$27:$J$30,0),MATCH('CalcEng 2'!$AP$6,'Subdecision matrices'!$K$27:$O$27,0)),0)</f>
        <v>0</v>
      </c>
      <c r="AQ401" s="2">
        <f>_xlfn.IFERROR(INDEX('Subdecision matrices'!$K$27:$O$30,MATCH(Prioritization!O209,'Subdecision matrices'!$J$27:$J$30,0),MATCH('CalcEng 2'!$AQ$6,'Subdecision matrices'!$K$27:$O$27,0)),0)</f>
        <v>0</v>
      </c>
      <c r="AR401" s="2">
        <f>_xlfn.IFERROR(INDEX('Subdecision matrices'!$K$27:$O$30,MATCH(Prioritization!O209,'Subdecision matrices'!$J$27:$J$30,0),MATCH('CalcEng 2'!$AR$6,'Subdecision matrices'!$K$27:$O$27,0)),0)</f>
        <v>0</v>
      </c>
      <c r="AS401" s="2">
        <f>_xlfn.IFERROR(INDEX('Subdecision matrices'!$K$27:$O$30,MATCH(Prioritization!O209,'Subdecision matrices'!$J$27:$J$30,0),MATCH('CalcEng 2'!$AS$6,'Subdecision matrices'!$K$27:$O$27,0)),0)</f>
        <v>0</v>
      </c>
      <c r="AT401" s="2">
        <f>_xlfn.IFERROR(INDEX('Subdecision matrices'!$K$27:$O$30,MATCH(Prioritization!O209,'Subdecision matrices'!$J$27:$J$30,0),MATCH('CalcEng 2'!$AT$6,'Subdecision matrices'!$K$27:$O$27,0)),0)</f>
        <v>0</v>
      </c>
      <c r="AU401" s="2">
        <f>_xlfn.IFERROR(INDEX('Subdecision matrices'!$K$34:$O$36,MATCH(Prioritization!P209,'Subdecision matrices'!$J$34:$J$36,0),MATCH('CalcEng 2'!$AU$6,'Subdecision matrices'!$K$33:$O$33,0)),0)</f>
        <v>0</v>
      </c>
      <c r="AV401" s="2">
        <f>_xlfn.IFERROR(INDEX('Subdecision matrices'!$K$34:$O$36,MATCH(Prioritization!P209,'Subdecision matrices'!$J$34:$J$36,0),MATCH('CalcEng 2'!$AV$6,'Subdecision matrices'!$K$33:$O$33,0)),0)</f>
        <v>0</v>
      </c>
      <c r="AW401" s="2">
        <f>_xlfn.IFERROR(INDEX('Subdecision matrices'!$K$34:$O$36,MATCH(Prioritization!P209,'Subdecision matrices'!$J$34:$J$36,0),MATCH('CalcEng 2'!$AW$6,'Subdecision matrices'!$K$33:$O$33,0)),0)</f>
        <v>0</v>
      </c>
      <c r="AX401" s="2">
        <f>_xlfn.IFERROR(INDEX('Subdecision matrices'!$K$34:$O$36,MATCH(Prioritization!P209,'Subdecision matrices'!$J$34:$J$36,0),MATCH('CalcEng 2'!$AX$6,'Subdecision matrices'!$K$33:$O$33,0)),0)</f>
        <v>0</v>
      </c>
      <c r="AY401" s="2">
        <f>_xlfn.IFERROR(INDEX('Subdecision matrices'!$K$34:$O$36,MATCH(Prioritization!P209,'Subdecision matrices'!$J$34:$J$36,0),MATCH('CalcEng 2'!$AY$6,'Subdecision matrices'!$K$33:$O$33,0)),0)</f>
        <v>0</v>
      </c>
      <c r="AZ401" s="2"/>
      <c r="BA401" s="2"/>
      <c r="BB401" s="110">
        <f>((B401*B402)+(G401*G402)+(L401*L402)+(Q401*Q402)+(V401*V402)+(AA401*AA402)+(AF402*AF401)+(AK401*AK402)+(AP401*AP402)+(AU401*AU402))*10</f>
        <v>0</v>
      </c>
      <c r="BC401" s="110">
        <f aca="true" t="shared" si="1012" ref="BC401">((C401*C402)+(H401*H402)+(M401*M402)+(R401*R402)+(W401*W402)+(AB401*AB402)+(AG402*AG401)+(AL401*AL402)+(AQ401*AQ402)+(AV401*AV402))*10</f>
        <v>0</v>
      </c>
      <c r="BD401" s="110">
        <f aca="true" t="shared" si="1013" ref="BD401">((D401*D402)+(I401*I402)+(N401*N402)+(S401*S402)+(X401*X402)+(AC401*AC402)+(AH402*AH401)+(AM401*AM402)+(AR401*AR402)+(AW401*AW402))*10</f>
        <v>0</v>
      </c>
      <c r="BE401" s="110">
        <f aca="true" t="shared" si="1014" ref="BE401">((E401*E402)+(J401*J402)+(O401*O402)+(T401*T402)+(Y401*Y402)+(AD401*AD402)+(AI402*AI401)+(AN401*AN402)+(AS401*AS402)+(AX401*AX402))*10</f>
        <v>0</v>
      </c>
      <c r="BF401" s="110">
        <f aca="true" t="shared" si="1015" ref="BF401">((F401*F402)+(K401*K402)+(P401*P402)+(U401*U402)+(Z401*Z402)+(AE401*AE402)+(AJ402*AJ401)+(AO401*AO402)+(AT401*AT402)+(AY401*AY402))*10</f>
        <v>0</v>
      </c>
    </row>
    <row r="402" spans="1:58" ht="15.75" thickBot="1">
      <c r="A402" s="94"/>
      <c r="B402" s="5">
        <f>'Subdecision matrices'!$S$12</f>
        <v>0.1</v>
      </c>
      <c r="C402" s="5">
        <f>'Subdecision matrices'!$S$13</f>
        <v>0.1</v>
      </c>
      <c r="D402" s="5">
        <f>'Subdecision matrices'!$S$14</f>
        <v>0.1</v>
      </c>
      <c r="E402" s="5">
        <f>'Subdecision matrices'!$S$15</f>
        <v>0.1</v>
      </c>
      <c r="F402" s="5">
        <f>'Subdecision matrices'!$S$16</f>
        <v>0.1</v>
      </c>
      <c r="G402" s="5">
        <f>'Subdecision matrices'!$T$12</f>
        <v>0.1</v>
      </c>
      <c r="H402" s="5">
        <f>'Subdecision matrices'!$T$13</f>
        <v>0.1</v>
      </c>
      <c r="I402" s="5">
        <f>'Subdecision matrices'!$T$14</f>
        <v>0.1</v>
      </c>
      <c r="J402" s="5">
        <f>'Subdecision matrices'!$T$15</f>
        <v>0.1</v>
      </c>
      <c r="K402" s="5">
        <f>'Subdecision matrices'!$T$16</f>
        <v>0.1</v>
      </c>
      <c r="L402" s="5">
        <f>'Subdecision matrices'!$U$12</f>
        <v>0.05</v>
      </c>
      <c r="M402" s="5">
        <f>'Subdecision matrices'!$U$13</f>
        <v>0.05</v>
      </c>
      <c r="N402" s="5">
        <f>'Subdecision matrices'!$U$14</f>
        <v>0.05</v>
      </c>
      <c r="O402" s="5">
        <f>'Subdecision matrices'!$U$15</f>
        <v>0.05</v>
      </c>
      <c r="P402" s="5">
        <f>'Subdecision matrices'!$U$16</f>
        <v>0.05</v>
      </c>
      <c r="Q402" s="5">
        <f>'Subdecision matrices'!$V$12</f>
        <v>0.1</v>
      </c>
      <c r="R402" s="5">
        <f>'Subdecision matrices'!$V$13</f>
        <v>0.1</v>
      </c>
      <c r="S402" s="5">
        <f>'Subdecision matrices'!$V$14</f>
        <v>0.1</v>
      </c>
      <c r="T402" s="5">
        <f>'Subdecision matrices'!$V$15</f>
        <v>0.1</v>
      </c>
      <c r="U402" s="5">
        <f>'Subdecision matrices'!$V$16</f>
        <v>0.1</v>
      </c>
      <c r="V402" s="5">
        <f>'Subdecision matrices'!$W$12</f>
        <v>0.1</v>
      </c>
      <c r="W402" s="5">
        <f>'Subdecision matrices'!$W$13</f>
        <v>0.1</v>
      </c>
      <c r="X402" s="5">
        <f>'Subdecision matrices'!$W$14</f>
        <v>0.1</v>
      </c>
      <c r="Y402" s="5">
        <f>'Subdecision matrices'!$W$15</f>
        <v>0.1</v>
      </c>
      <c r="Z402" s="5">
        <f>'Subdecision matrices'!$W$16</f>
        <v>0.1</v>
      </c>
      <c r="AA402" s="5">
        <f>'Subdecision matrices'!$X$12</f>
        <v>0.05</v>
      </c>
      <c r="AB402" s="5">
        <f>'Subdecision matrices'!$X$13</f>
        <v>0.1</v>
      </c>
      <c r="AC402" s="5">
        <f>'Subdecision matrices'!$X$14</f>
        <v>0.1</v>
      </c>
      <c r="AD402" s="5">
        <f>'Subdecision matrices'!$X$15</f>
        <v>0.1</v>
      </c>
      <c r="AE402" s="5">
        <f>'Subdecision matrices'!$X$16</f>
        <v>0.1</v>
      </c>
      <c r="AF402" s="5">
        <f>'Subdecision matrices'!$Y$12</f>
        <v>0.1</v>
      </c>
      <c r="AG402" s="5">
        <f>'Subdecision matrices'!$Y$13</f>
        <v>0.1</v>
      </c>
      <c r="AH402" s="5">
        <f>'Subdecision matrices'!$Y$14</f>
        <v>0.1</v>
      </c>
      <c r="AI402" s="5">
        <f>'Subdecision matrices'!$Y$15</f>
        <v>0.05</v>
      </c>
      <c r="AJ402" s="5">
        <f>'Subdecision matrices'!$Y$16</f>
        <v>0.05</v>
      </c>
      <c r="AK402" s="5">
        <f>'Subdecision matrices'!$Z$12</f>
        <v>0.15</v>
      </c>
      <c r="AL402" s="5">
        <f>'Subdecision matrices'!$Z$13</f>
        <v>0.15</v>
      </c>
      <c r="AM402" s="5">
        <f>'Subdecision matrices'!$Z$14</f>
        <v>0.15</v>
      </c>
      <c r="AN402" s="5">
        <f>'Subdecision matrices'!$Z$15</f>
        <v>0.15</v>
      </c>
      <c r="AO402" s="5">
        <f>'Subdecision matrices'!$Z$16</f>
        <v>0.15</v>
      </c>
      <c r="AP402" s="5">
        <f>'Subdecision matrices'!$AA$12</f>
        <v>0.1</v>
      </c>
      <c r="AQ402" s="5">
        <f>'Subdecision matrices'!$AA$13</f>
        <v>0.1</v>
      </c>
      <c r="AR402" s="5">
        <f>'Subdecision matrices'!$AA$14</f>
        <v>0.1</v>
      </c>
      <c r="AS402" s="5">
        <f>'Subdecision matrices'!$AA$15</f>
        <v>0.1</v>
      </c>
      <c r="AT402" s="5">
        <f>'Subdecision matrices'!$AA$16</f>
        <v>0.15</v>
      </c>
      <c r="AU402" s="5">
        <f>'Subdecision matrices'!$AB$12</f>
        <v>0.15</v>
      </c>
      <c r="AV402" s="5">
        <f>'Subdecision matrices'!$AB$13</f>
        <v>0.1</v>
      </c>
      <c r="AW402" s="5">
        <f>'Subdecision matrices'!$AB$14</f>
        <v>0.1</v>
      </c>
      <c r="AX402" s="5">
        <f>'Subdecision matrices'!$AB$15</f>
        <v>0.15</v>
      </c>
      <c r="AY402" s="5">
        <f>'Subdecision matrices'!$AB$16</f>
        <v>0.1</v>
      </c>
      <c r="AZ402" s="3">
        <f aca="true" t="shared" si="1016" ref="AZ402">SUM(L402:AY402)</f>
        <v>4</v>
      </c>
      <c r="BA402" s="3"/>
      <c r="BB402" s="114"/>
      <c r="BC402" s="114"/>
      <c r="BD402" s="114"/>
      <c r="BE402" s="114"/>
      <c r="BF402" s="114"/>
    </row>
    <row r="403" spans="1:58" ht="15">
      <c r="A403" s="94">
        <v>199</v>
      </c>
      <c r="B403" s="30">
        <f>_xlfn.IFERROR(VLOOKUP(Prioritization!G210,'Subdecision matrices'!$B$7:$C$8,2,TRUE),0)</f>
        <v>0</v>
      </c>
      <c r="C403" s="30">
        <f>_xlfn.IFERROR(VLOOKUP(Prioritization!G210,'Subdecision matrices'!$B$7:$D$8,3,TRUE),0)</f>
        <v>0</v>
      </c>
      <c r="D403" s="30">
        <f>_xlfn.IFERROR(VLOOKUP(Prioritization!G210,'Subdecision matrices'!$B$7:$E$8,4,TRUE),0)</f>
        <v>0</v>
      </c>
      <c r="E403" s="30">
        <f>_xlfn.IFERROR(VLOOKUP(Prioritization!G210,'Subdecision matrices'!$B$7:$F$8,5,TRUE),0)</f>
        <v>0</v>
      </c>
      <c r="F403" s="30">
        <f>_xlfn.IFERROR(VLOOKUP(Prioritization!G210,'Subdecision matrices'!$B$7:$G$8,6,TRUE),0)</f>
        <v>0</v>
      </c>
      <c r="G403" s="30">
        <f>VLOOKUP(Prioritization!H210,'Subdecision matrices'!$B$12:$C$19,2,TRUE)</f>
        <v>0</v>
      </c>
      <c r="H403" s="30">
        <f>VLOOKUP(Prioritization!H210,'Subdecision matrices'!$B$12:$D$19,3,TRUE)</f>
        <v>0</v>
      </c>
      <c r="I403" s="30">
        <f>VLOOKUP(Prioritization!H210,'Subdecision matrices'!$B$12:$E$19,4,TRUE)</f>
        <v>0</v>
      </c>
      <c r="J403" s="30">
        <f>VLOOKUP(Prioritization!H210,'Subdecision matrices'!$B$12:$F$19,5,TRUE)</f>
        <v>0</v>
      </c>
      <c r="K403" s="30">
        <f>VLOOKUP(Prioritization!H210,'Subdecision matrices'!$B$12:$G$19,6,TRUE)</f>
        <v>0</v>
      </c>
      <c r="L403" s="2">
        <f>_xlfn.IFERROR(INDEX('Subdecision matrices'!$C$23:$G$27,MATCH(Prioritization!I210,'Subdecision matrices'!$B$23:$B$27,0),MATCH('CalcEng 2'!$L$6,'Subdecision matrices'!$C$22:$G$22,0)),0)</f>
        <v>0</v>
      </c>
      <c r="M403" s="2">
        <f>_xlfn.IFERROR(INDEX('Subdecision matrices'!$C$23:$G$27,MATCH(Prioritization!I210,'Subdecision matrices'!$B$23:$B$27,0),MATCH('CalcEng 2'!$M$6,'Subdecision matrices'!$C$30:$G$30,0)),0)</f>
        <v>0</v>
      </c>
      <c r="N403" s="2">
        <f>_xlfn.IFERROR(INDEX('Subdecision matrices'!$C$23:$G$27,MATCH(Prioritization!I210,'Subdecision matrices'!$B$23:$B$27,0),MATCH('CalcEng 2'!$N$6,'Subdecision matrices'!$C$22:$G$22,0)),0)</f>
        <v>0</v>
      </c>
      <c r="O403" s="2">
        <f>_xlfn.IFERROR(INDEX('Subdecision matrices'!$C$23:$G$27,MATCH(Prioritization!I210,'Subdecision matrices'!$B$23:$B$27,0),MATCH('CalcEng 2'!$O$6,'Subdecision matrices'!$C$22:$G$22,0)),0)</f>
        <v>0</v>
      </c>
      <c r="P403" s="2">
        <f>_xlfn.IFERROR(INDEX('Subdecision matrices'!$C$23:$G$27,MATCH(Prioritization!I210,'Subdecision matrices'!$B$23:$B$27,0),MATCH('CalcEng 2'!$P$6,'Subdecision matrices'!$C$22:$G$22,0)),0)</f>
        <v>0</v>
      </c>
      <c r="Q403" s="2">
        <f>_xlfn.IFERROR(INDEX('Subdecision matrices'!$C$31:$G$33,MATCH(Prioritization!J210,'Subdecision matrices'!$B$31:$B$33,0),MATCH('CalcEng 2'!$Q$6,'Subdecision matrices'!$C$30:$G$30,0)),0)</f>
        <v>0</v>
      </c>
      <c r="R403" s="2">
        <f>_xlfn.IFERROR(INDEX('Subdecision matrices'!$C$31:$G$33,MATCH(Prioritization!J210,'Subdecision matrices'!$B$31:$B$33,0),MATCH('CalcEng 2'!$R$6,'Subdecision matrices'!$C$30:$G$30,0)),0)</f>
        <v>0</v>
      </c>
      <c r="S403" s="2">
        <f>_xlfn.IFERROR(INDEX('Subdecision matrices'!$C$31:$G$33,MATCH(Prioritization!J210,'Subdecision matrices'!$B$31:$B$33,0),MATCH('CalcEng 2'!$S$6,'Subdecision matrices'!$C$30:$G$30,0)),0)</f>
        <v>0</v>
      </c>
      <c r="T403" s="2">
        <f>_xlfn.IFERROR(INDEX('Subdecision matrices'!$C$31:$G$33,MATCH(Prioritization!J210,'Subdecision matrices'!$B$31:$B$33,0),MATCH('CalcEng 2'!$T$6,'Subdecision matrices'!$C$30:$G$30,0)),0)</f>
        <v>0</v>
      </c>
      <c r="U403" s="2">
        <f>_xlfn.IFERROR(INDEX('Subdecision matrices'!$C$31:$G$33,MATCH(Prioritization!J210,'Subdecision matrices'!$B$31:$B$33,0),MATCH('CalcEng 2'!$U$6,'Subdecision matrices'!$C$30:$G$30,0)),0)</f>
        <v>0</v>
      </c>
      <c r="V403" s="2">
        <f>_xlfn.IFERROR(VLOOKUP(Prioritization!K210,'Subdecision matrices'!$A$37:$C$41,3,TRUE),0)</f>
        <v>0</v>
      </c>
      <c r="W403" s="2">
        <f>_xlfn.IFERROR(VLOOKUP(Prioritization!K210,'Subdecision matrices'!$A$37:$D$41,4),0)</f>
        <v>0</v>
      </c>
      <c r="X403" s="2">
        <f>_xlfn.IFERROR(VLOOKUP(Prioritization!K210,'Subdecision matrices'!$A$37:$E$41,5),0)</f>
        <v>0</v>
      </c>
      <c r="Y403" s="2">
        <f>_xlfn.IFERROR(VLOOKUP(Prioritization!K210,'Subdecision matrices'!$A$37:$F$41,6),0)</f>
        <v>0</v>
      </c>
      <c r="Z403" s="2">
        <f>_xlfn.IFERROR(VLOOKUP(Prioritization!K210,'Subdecision matrices'!$A$37:$G$41,7),0)</f>
        <v>0</v>
      </c>
      <c r="AA403" s="2">
        <f>_xlfn.IFERROR(INDEX('Subdecision matrices'!$K$8:$O$11,MATCH(Prioritization!L210,'Subdecision matrices'!$J$8:$J$11,0),MATCH('CalcEng 2'!$AA$6,'Subdecision matrices'!$K$7:$O$7,0)),0)</f>
        <v>0</v>
      </c>
      <c r="AB403" s="2">
        <f>_xlfn.IFERROR(INDEX('Subdecision matrices'!$K$8:$O$11,MATCH(Prioritization!L210,'Subdecision matrices'!$J$8:$J$11,0),MATCH('CalcEng 2'!$AB$6,'Subdecision matrices'!$K$7:$O$7,0)),0)</f>
        <v>0</v>
      </c>
      <c r="AC403" s="2">
        <f>_xlfn.IFERROR(INDEX('Subdecision matrices'!$K$8:$O$11,MATCH(Prioritization!L210,'Subdecision matrices'!$J$8:$J$11,0),MATCH('CalcEng 2'!$AC$6,'Subdecision matrices'!$K$7:$O$7,0)),0)</f>
        <v>0</v>
      </c>
      <c r="AD403" s="2">
        <f>_xlfn.IFERROR(INDEX('Subdecision matrices'!$K$8:$O$11,MATCH(Prioritization!L210,'Subdecision matrices'!$J$8:$J$11,0),MATCH('CalcEng 2'!$AD$6,'Subdecision matrices'!$K$7:$O$7,0)),0)</f>
        <v>0</v>
      </c>
      <c r="AE403" s="2">
        <f>_xlfn.IFERROR(INDEX('Subdecision matrices'!$K$8:$O$11,MATCH(Prioritization!L210,'Subdecision matrices'!$J$8:$J$11,0),MATCH('CalcEng 2'!$AE$6,'Subdecision matrices'!$K$7:$O$7,0)),0)</f>
        <v>0</v>
      </c>
      <c r="AF403" s="2">
        <f>_xlfn.IFERROR(VLOOKUP(Prioritization!M210,'Subdecision matrices'!$I$15:$K$17,3,TRUE),0)</f>
        <v>0</v>
      </c>
      <c r="AG403" s="2">
        <f>_xlfn.IFERROR(VLOOKUP(Prioritization!M210,'Subdecision matrices'!$I$15:$L$17,4,TRUE),0)</f>
        <v>0</v>
      </c>
      <c r="AH403" s="2">
        <f>_xlfn.IFERROR(VLOOKUP(Prioritization!M210,'Subdecision matrices'!$I$15:$M$17,5,TRUE),0)</f>
        <v>0</v>
      </c>
      <c r="AI403" s="2">
        <f>_xlfn.IFERROR(VLOOKUP(Prioritization!M210,'Subdecision matrices'!$I$15:$N$17,6,TRUE),0)</f>
        <v>0</v>
      </c>
      <c r="AJ403" s="2">
        <f>_xlfn.IFERROR(VLOOKUP(Prioritization!M210,'Subdecision matrices'!$I$15:$O$17,7,TRUE),0)</f>
        <v>0</v>
      </c>
      <c r="AK403" s="2">
        <f>_xlfn.IFERROR(INDEX('Subdecision matrices'!$K$22:$O$24,MATCH(Prioritization!N210,'Subdecision matrices'!$J$22:$J$24,0),MATCH($AK$6,'Subdecision matrices'!$K$21:$O$21,0)),0)</f>
        <v>0</v>
      </c>
      <c r="AL403" s="2">
        <f>_xlfn.IFERROR(INDEX('Subdecision matrices'!$K$22:$O$24,MATCH(Prioritization!N210,'Subdecision matrices'!$J$22:$J$24,0),MATCH($AL$6,'Subdecision matrices'!$K$21:$O$21,0)),0)</f>
        <v>0</v>
      </c>
      <c r="AM403" s="2">
        <f>_xlfn.IFERROR(INDEX('Subdecision matrices'!$K$22:$O$24,MATCH(Prioritization!N210,'Subdecision matrices'!$J$22:$J$24,0),MATCH($AM$6,'Subdecision matrices'!$K$21:$O$21,0)),0)</f>
        <v>0</v>
      </c>
      <c r="AN403" s="2">
        <f>_xlfn.IFERROR(INDEX('Subdecision matrices'!$K$22:$O$24,MATCH(Prioritization!N210,'Subdecision matrices'!$J$22:$J$24,0),MATCH($AN$6,'Subdecision matrices'!$K$21:$O$21,0)),0)</f>
        <v>0</v>
      </c>
      <c r="AO403" s="2">
        <f>_xlfn.IFERROR(INDEX('Subdecision matrices'!$K$22:$O$24,MATCH(Prioritization!N210,'Subdecision matrices'!$J$22:$J$24,0),MATCH($AO$6,'Subdecision matrices'!$K$21:$O$21,0)),0)</f>
        <v>0</v>
      </c>
      <c r="AP403" s="2">
        <f>_xlfn.IFERROR(INDEX('Subdecision matrices'!$K$27:$O$30,MATCH(Prioritization!O210,'Subdecision matrices'!$J$27:$J$30,0),MATCH('CalcEng 2'!$AP$6,'Subdecision matrices'!$K$27:$O$27,0)),0)</f>
        <v>0</v>
      </c>
      <c r="AQ403" s="2">
        <f>_xlfn.IFERROR(INDEX('Subdecision matrices'!$K$27:$O$30,MATCH(Prioritization!O210,'Subdecision matrices'!$J$27:$J$30,0),MATCH('CalcEng 2'!$AQ$6,'Subdecision matrices'!$K$27:$O$27,0)),0)</f>
        <v>0</v>
      </c>
      <c r="AR403" s="2">
        <f>_xlfn.IFERROR(INDEX('Subdecision matrices'!$K$27:$O$30,MATCH(Prioritization!O210,'Subdecision matrices'!$J$27:$J$30,0),MATCH('CalcEng 2'!$AR$6,'Subdecision matrices'!$K$27:$O$27,0)),0)</f>
        <v>0</v>
      </c>
      <c r="AS403" s="2">
        <f>_xlfn.IFERROR(INDEX('Subdecision matrices'!$K$27:$O$30,MATCH(Prioritization!O210,'Subdecision matrices'!$J$27:$J$30,0),MATCH('CalcEng 2'!$AS$6,'Subdecision matrices'!$K$27:$O$27,0)),0)</f>
        <v>0</v>
      </c>
      <c r="AT403" s="2">
        <f>_xlfn.IFERROR(INDEX('Subdecision matrices'!$K$27:$O$30,MATCH(Prioritization!O210,'Subdecision matrices'!$J$27:$J$30,0),MATCH('CalcEng 2'!$AT$6,'Subdecision matrices'!$K$27:$O$27,0)),0)</f>
        <v>0</v>
      </c>
      <c r="AU403" s="2">
        <f>_xlfn.IFERROR(INDEX('Subdecision matrices'!$K$34:$O$36,MATCH(Prioritization!P210,'Subdecision matrices'!$J$34:$J$36,0),MATCH('CalcEng 2'!$AU$6,'Subdecision matrices'!$K$33:$O$33,0)),0)</f>
        <v>0</v>
      </c>
      <c r="AV403" s="2">
        <f>_xlfn.IFERROR(INDEX('Subdecision matrices'!$K$34:$O$36,MATCH(Prioritization!P210,'Subdecision matrices'!$J$34:$J$36,0),MATCH('CalcEng 2'!$AV$6,'Subdecision matrices'!$K$33:$O$33,0)),0)</f>
        <v>0</v>
      </c>
      <c r="AW403" s="2">
        <f>_xlfn.IFERROR(INDEX('Subdecision matrices'!$K$34:$O$36,MATCH(Prioritization!P210,'Subdecision matrices'!$J$34:$J$36,0),MATCH('CalcEng 2'!$AW$6,'Subdecision matrices'!$K$33:$O$33,0)),0)</f>
        <v>0</v>
      </c>
      <c r="AX403" s="2">
        <f>_xlfn.IFERROR(INDEX('Subdecision matrices'!$K$34:$O$36,MATCH(Prioritization!P210,'Subdecision matrices'!$J$34:$J$36,0),MATCH('CalcEng 2'!$AX$6,'Subdecision matrices'!$K$33:$O$33,0)),0)</f>
        <v>0</v>
      </c>
      <c r="AY403" s="2">
        <f>_xlfn.IFERROR(INDEX('Subdecision matrices'!$K$34:$O$36,MATCH(Prioritization!P210,'Subdecision matrices'!$J$34:$J$36,0),MATCH('CalcEng 2'!$AY$6,'Subdecision matrices'!$K$33:$O$33,0)),0)</f>
        <v>0</v>
      </c>
      <c r="AZ403" s="2"/>
      <c r="BA403" s="2"/>
      <c r="BB403" s="110">
        <f>((B403*B404)+(G403*G404)+(L403*L404)+(Q403*Q404)+(V403*V404)+(AA403*AA404)+(AF404*AF403)+(AK403*AK404)+(AP403*AP404)+(AU403*AU404))*10</f>
        <v>0</v>
      </c>
      <c r="BC403" s="110">
        <f aca="true" t="shared" si="1017" ref="BC403">((C403*C404)+(H403*H404)+(M403*M404)+(R403*R404)+(W403*W404)+(AB403*AB404)+(AG404*AG403)+(AL403*AL404)+(AQ403*AQ404)+(AV403*AV404))*10</f>
        <v>0</v>
      </c>
      <c r="BD403" s="110">
        <f aca="true" t="shared" si="1018" ref="BD403">((D403*D404)+(I403*I404)+(N403*N404)+(S403*S404)+(X403*X404)+(AC403*AC404)+(AH404*AH403)+(AM403*AM404)+(AR403*AR404)+(AW403*AW404))*10</f>
        <v>0</v>
      </c>
      <c r="BE403" s="110">
        <f aca="true" t="shared" si="1019" ref="BE403">((E403*E404)+(J403*J404)+(O403*O404)+(T403*T404)+(Y403*Y404)+(AD403*AD404)+(AI404*AI403)+(AN403*AN404)+(AS403*AS404)+(AX403*AX404))*10</f>
        <v>0</v>
      </c>
      <c r="BF403" s="110">
        <f aca="true" t="shared" si="1020" ref="BF403">((F403*F404)+(K403*K404)+(P403*P404)+(U403*U404)+(Z403*Z404)+(AE403*AE404)+(AJ404*AJ403)+(AO403*AO404)+(AT403*AT404)+(AY403*AY404))*10</f>
        <v>0</v>
      </c>
    </row>
    <row r="404" spans="1:58" ht="15.75" thickBot="1">
      <c r="A404" s="94"/>
      <c r="B404" s="5">
        <f>'Subdecision matrices'!$S$12</f>
        <v>0.1</v>
      </c>
      <c r="C404" s="5">
        <f>'Subdecision matrices'!$S$13</f>
        <v>0.1</v>
      </c>
      <c r="D404" s="5">
        <f>'Subdecision matrices'!$S$14</f>
        <v>0.1</v>
      </c>
      <c r="E404" s="5">
        <f>'Subdecision matrices'!$S$15</f>
        <v>0.1</v>
      </c>
      <c r="F404" s="5">
        <f>'Subdecision matrices'!$S$16</f>
        <v>0.1</v>
      </c>
      <c r="G404" s="5">
        <f>'Subdecision matrices'!$T$12</f>
        <v>0.1</v>
      </c>
      <c r="H404" s="5">
        <f>'Subdecision matrices'!$T$13</f>
        <v>0.1</v>
      </c>
      <c r="I404" s="5">
        <f>'Subdecision matrices'!$T$14</f>
        <v>0.1</v>
      </c>
      <c r="J404" s="5">
        <f>'Subdecision matrices'!$T$15</f>
        <v>0.1</v>
      </c>
      <c r="K404" s="5">
        <f>'Subdecision matrices'!$T$16</f>
        <v>0.1</v>
      </c>
      <c r="L404" s="5">
        <f>'Subdecision matrices'!$U$12</f>
        <v>0.05</v>
      </c>
      <c r="M404" s="5">
        <f>'Subdecision matrices'!$U$13</f>
        <v>0.05</v>
      </c>
      <c r="N404" s="5">
        <f>'Subdecision matrices'!$U$14</f>
        <v>0.05</v>
      </c>
      <c r="O404" s="5">
        <f>'Subdecision matrices'!$U$15</f>
        <v>0.05</v>
      </c>
      <c r="P404" s="5">
        <f>'Subdecision matrices'!$U$16</f>
        <v>0.05</v>
      </c>
      <c r="Q404" s="5">
        <f>'Subdecision matrices'!$V$12</f>
        <v>0.1</v>
      </c>
      <c r="R404" s="5">
        <f>'Subdecision matrices'!$V$13</f>
        <v>0.1</v>
      </c>
      <c r="S404" s="5">
        <f>'Subdecision matrices'!$V$14</f>
        <v>0.1</v>
      </c>
      <c r="T404" s="5">
        <f>'Subdecision matrices'!$V$15</f>
        <v>0.1</v>
      </c>
      <c r="U404" s="5">
        <f>'Subdecision matrices'!$V$16</f>
        <v>0.1</v>
      </c>
      <c r="V404" s="5">
        <f>'Subdecision matrices'!$W$12</f>
        <v>0.1</v>
      </c>
      <c r="W404" s="5">
        <f>'Subdecision matrices'!$W$13</f>
        <v>0.1</v>
      </c>
      <c r="X404" s="5">
        <f>'Subdecision matrices'!$W$14</f>
        <v>0.1</v>
      </c>
      <c r="Y404" s="5">
        <f>'Subdecision matrices'!$W$15</f>
        <v>0.1</v>
      </c>
      <c r="Z404" s="5">
        <f>'Subdecision matrices'!$W$16</f>
        <v>0.1</v>
      </c>
      <c r="AA404" s="5">
        <f>'Subdecision matrices'!$X$12</f>
        <v>0.05</v>
      </c>
      <c r="AB404" s="5">
        <f>'Subdecision matrices'!$X$13</f>
        <v>0.1</v>
      </c>
      <c r="AC404" s="5">
        <f>'Subdecision matrices'!$X$14</f>
        <v>0.1</v>
      </c>
      <c r="AD404" s="5">
        <f>'Subdecision matrices'!$X$15</f>
        <v>0.1</v>
      </c>
      <c r="AE404" s="5">
        <f>'Subdecision matrices'!$X$16</f>
        <v>0.1</v>
      </c>
      <c r="AF404" s="5">
        <f>'Subdecision matrices'!$Y$12</f>
        <v>0.1</v>
      </c>
      <c r="AG404" s="5">
        <f>'Subdecision matrices'!$Y$13</f>
        <v>0.1</v>
      </c>
      <c r="AH404" s="5">
        <f>'Subdecision matrices'!$Y$14</f>
        <v>0.1</v>
      </c>
      <c r="AI404" s="5">
        <f>'Subdecision matrices'!$Y$15</f>
        <v>0.05</v>
      </c>
      <c r="AJ404" s="5">
        <f>'Subdecision matrices'!$Y$16</f>
        <v>0.05</v>
      </c>
      <c r="AK404" s="5">
        <f>'Subdecision matrices'!$Z$12</f>
        <v>0.15</v>
      </c>
      <c r="AL404" s="5">
        <f>'Subdecision matrices'!$Z$13</f>
        <v>0.15</v>
      </c>
      <c r="AM404" s="5">
        <f>'Subdecision matrices'!$Z$14</f>
        <v>0.15</v>
      </c>
      <c r="AN404" s="5">
        <f>'Subdecision matrices'!$Z$15</f>
        <v>0.15</v>
      </c>
      <c r="AO404" s="5">
        <f>'Subdecision matrices'!$Z$16</f>
        <v>0.15</v>
      </c>
      <c r="AP404" s="5">
        <f>'Subdecision matrices'!$AA$12</f>
        <v>0.1</v>
      </c>
      <c r="AQ404" s="5">
        <f>'Subdecision matrices'!$AA$13</f>
        <v>0.1</v>
      </c>
      <c r="AR404" s="5">
        <f>'Subdecision matrices'!$AA$14</f>
        <v>0.1</v>
      </c>
      <c r="AS404" s="5">
        <f>'Subdecision matrices'!$AA$15</f>
        <v>0.1</v>
      </c>
      <c r="AT404" s="5">
        <f>'Subdecision matrices'!$AA$16</f>
        <v>0.15</v>
      </c>
      <c r="AU404" s="5">
        <f>'Subdecision matrices'!$AB$12</f>
        <v>0.15</v>
      </c>
      <c r="AV404" s="5">
        <f>'Subdecision matrices'!$AB$13</f>
        <v>0.1</v>
      </c>
      <c r="AW404" s="5">
        <f>'Subdecision matrices'!$AB$14</f>
        <v>0.1</v>
      </c>
      <c r="AX404" s="5">
        <f>'Subdecision matrices'!$AB$15</f>
        <v>0.15</v>
      </c>
      <c r="AY404" s="5">
        <f>'Subdecision matrices'!$AB$16</f>
        <v>0.1</v>
      </c>
      <c r="AZ404" s="3">
        <f aca="true" t="shared" si="1021" ref="AZ404">SUM(L404:AY404)</f>
        <v>4</v>
      </c>
      <c r="BA404" s="3"/>
      <c r="BB404" s="114"/>
      <c r="BC404" s="114"/>
      <c r="BD404" s="114"/>
      <c r="BE404" s="114"/>
      <c r="BF404" s="114"/>
    </row>
    <row r="405" spans="1:58" ht="15">
      <c r="A405" s="94">
        <v>200</v>
      </c>
      <c r="B405" s="30">
        <f>_xlfn.IFERROR(VLOOKUP(Prioritization!G211,'Subdecision matrices'!$B$7:$C$8,2,TRUE),0)</f>
        <v>0</v>
      </c>
      <c r="C405" s="30">
        <f>_xlfn.IFERROR(VLOOKUP(Prioritization!G211,'Subdecision matrices'!$B$7:$D$8,3,TRUE),0)</f>
        <v>0</v>
      </c>
      <c r="D405" s="30">
        <f>_xlfn.IFERROR(VLOOKUP(Prioritization!G211,'Subdecision matrices'!$B$7:$E$8,4,TRUE),0)</f>
        <v>0</v>
      </c>
      <c r="E405" s="30">
        <f>_xlfn.IFERROR(VLOOKUP(Prioritization!G211,'Subdecision matrices'!$B$7:$F$8,5,TRUE),0)</f>
        <v>0</v>
      </c>
      <c r="F405" s="30">
        <f>_xlfn.IFERROR(VLOOKUP(Prioritization!G211,'Subdecision matrices'!$B$7:$G$8,6,TRUE),0)</f>
        <v>0</v>
      </c>
      <c r="G405" s="30">
        <f>VLOOKUP(Prioritization!H211,'Subdecision matrices'!$B$12:$C$19,2,TRUE)</f>
        <v>0</v>
      </c>
      <c r="H405" s="30">
        <f>VLOOKUP(Prioritization!H211,'Subdecision matrices'!$B$12:$D$19,3,TRUE)</f>
        <v>0</v>
      </c>
      <c r="I405" s="30">
        <f>VLOOKUP(Prioritization!H211,'Subdecision matrices'!$B$12:$E$19,4,TRUE)</f>
        <v>0</v>
      </c>
      <c r="J405" s="30">
        <f>VLOOKUP(Prioritization!H211,'Subdecision matrices'!$B$12:$F$19,5,TRUE)</f>
        <v>0</v>
      </c>
      <c r="K405" s="30">
        <f>VLOOKUP(Prioritization!H211,'Subdecision matrices'!$B$12:$G$19,6,TRUE)</f>
        <v>0</v>
      </c>
      <c r="L405" s="2">
        <f>_xlfn.IFERROR(INDEX('Subdecision matrices'!$C$23:$G$27,MATCH(Prioritization!I211,'Subdecision matrices'!$B$23:$B$27,0),MATCH('CalcEng 2'!$L$6,'Subdecision matrices'!$C$22:$G$22,0)),0)</f>
        <v>0</v>
      </c>
      <c r="M405" s="2">
        <f>_xlfn.IFERROR(INDEX('Subdecision matrices'!$C$23:$G$27,MATCH(Prioritization!I211,'Subdecision matrices'!$B$23:$B$27,0),MATCH('CalcEng 2'!$M$6,'Subdecision matrices'!$C$30:$G$30,0)),0)</f>
        <v>0</v>
      </c>
      <c r="N405" s="2">
        <f>_xlfn.IFERROR(INDEX('Subdecision matrices'!$C$23:$G$27,MATCH(Prioritization!I211,'Subdecision matrices'!$B$23:$B$27,0),MATCH('CalcEng 2'!$N$6,'Subdecision matrices'!$C$22:$G$22,0)),0)</f>
        <v>0</v>
      </c>
      <c r="O405" s="2">
        <f>_xlfn.IFERROR(INDEX('Subdecision matrices'!$C$23:$G$27,MATCH(Prioritization!I211,'Subdecision matrices'!$B$23:$B$27,0),MATCH('CalcEng 2'!$O$6,'Subdecision matrices'!$C$22:$G$22,0)),0)</f>
        <v>0</v>
      </c>
      <c r="P405" s="2">
        <f>_xlfn.IFERROR(INDEX('Subdecision matrices'!$C$23:$G$27,MATCH(Prioritization!I211,'Subdecision matrices'!$B$23:$B$27,0),MATCH('CalcEng 2'!$P$6,'Subdecision matrices'!$C$22:$G$22,0)),0)</f>
        <v>0</v>
      </c>
      <c r="Q405" s="2">
        <f>_xlfn.IFERROR(INDEX('Subdecision matrices'!$C$31:$G$33,MATCH(Prioritization!J211,'Subdecision matrices'!$B$31:$B$33,0),MATCH('CalcEng 2'!$Q$6,'Subdecision matrices'!$C$30:$G$30,0)),0)</f>
        <v>0</v>
      </c>
      <c r="R405" s="2">
        <f>_xlfn.IFERROR(INDEX('Subdecision matrices'!$C$31:$G$33,MATCH(Prioritization!J211,'Subdecision matrices'!$B$31:$B$33,0),MATCH('CalcEng 2'!$R$6,'Subdecision matrices'!$C$30:$G$30,0)),0)</f>
        <v>0</v>
      </c>
      <c r="S405" s="2">
        <f>_xlfn.IFERROR(INDEX('Subdecision matrices'!$C$31:$G$33,MATCH(Prioritization!J211,'Subdecision matrices'!$B$31:$B$33,0),MATCH('CalcEng 2'!$S$6,'Subdecision matrices'!$C$30:$G$30,0)),0)</f>
        <v>0</v>
      </c>
      <c r="T405" s="2">
        <f>_xlfn.IFERROR(INDEX('Subdecision matrices'!$C$31:$G$33,MATCH(Prioritization!J211,'Subdecision matrices'!$B$31:$B$33,0),MATCH('CalcEng 2'!$T$6,'Subdecision matrices'!$C$30:$G$30,0)),0)</f>
        <v>0</v>
      </c>
      <c r="U405" s="2">
        <f>_xlfn.IFERROR(INDEX('Subdecision matrices'!$C$31:$G$33,MATCH(Prioritization!J211,'Subdecision matrices'!$B$31:$B$33,0),MATCH('CalcEng 2'!$U$6,'Subdecision matrices'!$C$30:$G$30,0)),0)</f>
        <v>0</v>
      </c>
      <c r="V405" s="2">
        <f>_xlfn.IFERROR(VLOOKUP(Prioritization!K211,'Subdecision matrices'!$A$37:$C$41,3,TRUE),0)</f>
        <v>0</v>
      </c>
      <c r="W405" s="2">
        <f>_xlfn.IFERROR(VLOOKUP(Prioritization!K211,'Subdecision matrices'!$A$37:$D$41,4),0)</f>
        <v>0</v>
      </c>
      <c r="X405" s="2">
        <f>_xlfn.IFERROR(VLOOKUP(Prioritization!K211,'Subdecision matrices'!$A$37:$E$41,5),0)</f>
        <v>0</v>
      </c>
      <c r="Y405" s="2">
        <f>_xlfn.IFERROR(VLOOKUP(Prioritization!K211,'Subdecision matrices'!$A$37:$F$41,6),0)</f>
        <v>0</v>
      </c>
      <c r="Z405" s="2">
        <f>_xlfn.IFERROR(VLOOKUP(Prioritization!K211,'Subdecision matrices'!$A$37:$G$41,7),0)</f>
        <v>0</v>
      </c>
      <c r="AA405" s="2">
        <f>_xlfn.IFERROR(INDEX('Subdecision matrices'!$K$8:$O$11,MATCH(Prioritization!L211,'Subdecision matrices'!$J$8:$J$11,0),MATCH('CalcEng 2'!$AA$6,'Subdecision matrices'!$K$7:$O$7,0)),0)</f>
        <v>0</v>
      </c>
      <c r="AB405" s="2">
        <f>_xlfn.IFERROR(INDEX('Subdecision matrices'!$K$8:$O$11,MATCH(Prioritization!L211,'Subdecision matrices'!$J$8:$J$11,0),MATCH('CalcEng 2'!$AB$6,'Subdecision matrices'!$K$7:$O$7,0)),0)</f>
        <v>0</v>
      </c>
      <c r="AC405" s="2">
        <f>_xlfn.IFERROR(INDEX('Subdecision matrices'!$K$8:$O$11,MATCH(Prioritization!L211,'Subdecision matrices'!$J$8:$J$11,0),MATCH('CalcEng 2'!$AC$6,'Subdecision matrices'!$K$7:$O$7,0)),0)</f>
        <v>0</v>
      </c>
      <c r="AD405" s="2">
        <f>_xlfn.IFERROR(INDEX('Subdecision matrices'!$K$8:$O$11,MATCH(Prioritization!L211,'Subdecision matrices'!$J$8:$J$11,0),MATCH('CalcEng 2'!$AD$6,'Subdecision matrices'!$K$7:$O$7,0)),0)</f>
        <v>0</v>
      </c>
      <c r="AE405" s="2">
        <f>_xlfn.IFERROR(INDEX('Subdecision matrices'!$K$8:$O$11,MATCH(Prioritization!L211,'Subdecision matrices'!$J$8:$J$11,0),MATCH('CalcEng 2'!$AE$6,'Subdecision matrices'!$K$7:$O$7,0)),0)</f>
        <v>0</v>
      </c>
      <c r="AF405" s="2">
        <f>_xlfn.IFERROR(VLOOKUP(Prioritization!M211,'Subdecision matrices'!$I$15:$K$17,3,TRUE),0)</f>
        <v>0</v>
      </c>
      <c r="AG405" s="2">
        <f>_xlfn.IFERROR(VLOOKUP(Prioritization!M211,'Subdecision matrices'!$I$15:$L$17,4,TRUE),0)</f>
        <v>0</v>
      </c>
      <c r="AH405" s="2">
        <f>_xlfn.IFERROR(VLOOKUP(Prioritization!M211,'Subdecision matrices'!$I$15:$M$17,5,TRUE),0)</f>
        <v>0</v>
      </c>
      <c r="AI405" s="2">
        <f>_xlfn.IFERROR(VLOOKUP(Prioritization!M211,'Subdecision matrices'!$I$15:$N$17,6,TRUE),0)</f>
        <v>0</v>
      </c>
      <c r="AJ405" s="2">
        <f>_xlfn.IFERROR(VLOOKUP(Prioritization!M211,'Subdecision matrices'!$I$15:$O$17,7,TRUE),0)</f>
        <v>0</v>
      </c>
      <c r="AK405" s="2">
        <f>_xlfn.IFERROR(INDEX('Subdecision matrices'!$K$22:$O$24,MATCH(Prioritization!N211,'Subdecision matrices'!$J$22:$J$24,0),MATCH($AK$6,'Subdecision matrices'!$K$21:$O$21,0)),0)</f>
        <v>0</v>
      </c>
      <c r="AL405" s="2">
        <f>_xlfn.IFERROR(INDEX('Subdecision matrices'!$K$22:$O$24,MATCH(Prioritization!N211,'Subdecision matrices'!$J$22:$J$24,0),MATCH($AL$6,'Subdecision matrices'!$K$21:$O$21,0)),0)</f>
        <v>0</v>
      </c>
      <c r="AM405" s="2">
        <f>_xlfn.IFERROR(INDEX('Subdecision matrices'!$K$22:$O$24,MATCH(Prioritization!N211,'Subdecision matrices'!$J$22:$J$24,0),MATCH($AM$6,'Subdecision matrices'!$K$21:$O$21,0)),0)</f>
        <v>0</v>
      </c>
      <c r="AN405" s="2">
        <f>_xlfn.IFERROR(INDEX('Subdecision matrices'!$K$22:$O$24,MATCH(Prioritization!N211,'Subdecision matrices'!$J$22:$J$24,0),MATCH($AN$6,'Subdecision matrices'!$K$21:$O$21,0)),0)</f>
        <v>0</v>
      </c>
      <c r="AO405" s="2">
        <f>_xlfn.IFERROR(INDEX('Subdecision matrices'!$K$22:$O$24,MATCH(Prioritization!N211,'Subdecision matrices'!$J$22:$J$24,0),MATCH($AO$6,'Subdecision matrices'!$K$21:$O$21,0)),0)</f>
        <v>0</v>
      </c>
      <c r="AP405" s="2">
        <f>_xlfn.IFERROR(INDEX('Subdecision matrices'!$K$27:$O$30,MATCH(Prioritization!O211,'Subdecision matrices'!$J$27:$J$30,0),MATCH('CalcEng 2'!$AP$6,'Subdecision matrices'!$K$27:$O$27,0)),0)</f>
        <v>0</v>
      </c>
      <c r="AQ405" s="2">
        <f>_xlfn.IFERROR(INDEX('Subdecision matrices'!$K$27:$O$30,MATCH(Prioritization!O211,'Subdecision matrices'!$J$27:$J$30,0),MATCH('CalcEng 2'!$AQ$6,'Subdecision matrices'!$K$27:$O$27,0)),0)</f>
        <v>0</v>
      </c>
      <c r="AR405" s="2">
        <f>_xlfn.IFERROR(INDEX('Subdecision matrices'!$K$27:$O$30,MATCH(Prioritization!O211,'Subdecision matrices'!$J$27:$J$30,0),MATCH('CalcEng 2'!$AR$6,'Subdecision matrices'!$K$27:$O$27,0)),0)</f>
        <v>0</v>
      </c>
      <c r="AS405" s="2">
        <f>_xlfn.IFERROR(INDEX('Subdecision matrices'!$K$27:$O$30,MATCH(Prioritization!O211,'Subdecision matrices'!$J$27:$J$30,0),MATCH('CalcEng 2'!$AS$6,'Subdecision matrices'!$K$27:$O$27,0)),0)</f>
        <v>0</v>
      </c>
      <c r="AT405" s="2">
        <f>_xlfn.IFERROR(INDEX('Subdecision matrices'!$K$27:$O$30,MATCH(Prioritization!O211,'Subdecision matrices'!$J$27:$J$30,0),MATCH('CalcEng 2'!$AT$6,'Subdecision matrices'!$K$27:$O$27,0)),0)</f>
        <v>0</v>
      </c>
      <c r="AU405" s="2">
        <f>_xlfn.IFERROR(INDEX('Subdecision matrices'!$K$34:$O$36,MATCH(Prioritization!P211,'Subdecision matrices'!$J$34:$J$36,0),MATCH('CalcEng 2'!$AU$6,'Subdecision matrices'!$K$33:$O$33,0)),0)</f>
        <v>0</v>
      </c>
      <c r="AV405" s="2">
        <f>_xlfn.IFERROR(INDEX('Subdecision matrices'!$K$34:$O$36,MATCH(Prioritization!P211,'Subdecision matrices'!$J$34:$J$36,0),MATCH('CalcEng 2'!$AV$6,'Subdecision matrices'!$K$33:$O$33,0)),0)</f>
        <v>0</v>
      </c>
      <c r="AW405" s="2">
        <f>_xlfn.IFERROR(INDEX('Subdecision matrices'!$K$34:$O$36,MATCH(Prioritization!P211,'Subdecision matrices'!$J$34:$J$36,0),MATCH('CalcEng 2'!$AW$6,'Subdecision matrices'!$K$33:$O$33,0)),0)</f>
        <v>0</v>
      </c>
      <c r="AX405" s="2">
        <f>_xlfn.IFERROR(INDEX('Subdecision matrices'!$K$34:$O$36,MATCH(Prioritization!P211,'Subdecision matrices'!$J$34:$J$36,0),MATCH('CalcEng 2'!$AX$6,'Subdecision matrices'!$K$33:$O$33,0)),0)</f>
        <v>0</v>
      </c>
      <c r="AY405" s="2">
        <f>_xlfn.IFERROR(INDEX('Subdecision matrices'!$K$34:$O$36,MATCH(Prioritization!P211,'Subdecision matrices'!$J$34:$J$36,0),MATCH('CalcEng 2'!$AY$6,'Subdecision matrices'!$K$33:$O$33,0)),0)</f>
        <v>0</v>
      </c>
      <c r="AZ405" s="2"/>
      <c r="BA405" s="2"/>
      <c r="BB405" s="110">
        <f>((B405*B406)+(G405*G406)+(L405*L406)+(Q405*Q406)+(V405*V406)+(AA405*AA406)+(AF406*AF405)+(AK405*AK406)+(AP405*AP406)+(AU405*AU406))*10</f>
        <v>0</v>
      </c>
      <c r="BC405" s="110">
        <f aca="true" t="shared" si="1022" ref="BC405">((C405*C406)+(H405*H406)+(M405*M406)+(R405*R406)+(W405*W406)+(AB405*AB406)+(AG406*AG405)+(AL405*AL406)+(AQ405*AQ406)+(AV405*AV406))*10</f>
        <v>0</v>
      </c>
      <c r="BD405" s="110">
        <f aca="true" t="shared" si="1023" ref="BD405">((D405*D406)+(I405*I406)+(N405*N406)+(S405*S406)+(X405*X406)+(AC405*AC406)+(AH406*AH405)+(AM405*AM406)+(AR405*AR406)+(AW405*AW406))*10</f>
        <v>0</v>
      </c>
      <c r="BE405" s="110">
        <f aca="true" t="shared" si="1024" ref="BE405">((E405*E406)+(J405*J406)+(O405*O406)+(T405*T406)+(Y405*Y406)+(AD405*AD406)+(AI406*AI405)+(AN405*AN406)+(AS405*AS406)+(AX405*AX406))*10</f>
        <v>0</v>
      </c>
      <c r="BF405" s="110">
        <f aca="true" t="shared" si="1025" ref="BF405">((F405*F406)+(K405*K406)+(P405*P406)+(U405*U406)+(Z405*Z406)+(AE405*AE406)+(AJ406*AJ405)+(AO405*AO406)+(AT405*AT406)+(AY405*AY406))*10</f>
        <v>0</v>
      </c>
    </row>
    <row r="406" spans="1:58" ht="15.75" thickBot="1">
      <c r="A406" s="94"/>
      <c r="B406" s="5">
        <f>'Subdecision matrices'!$S$12</f>
        <v>0.1</v>
      </c>
      <c r="C406" s="5">
        <f>'Subdecision matrices'!$S$13</f>
        <v>0.1</v>
      </c>
      <c r="D406" s="5">
        <f>'Subdecision matrices'!$S$14</f>
        <v>0.1</v>
      </c>
      <c r="E406" s="5">
        <f>'Subdecision matrices'!$S$15</f>
        <v>0.1</v>
      </c>
      <c r="F406" s="5">
        <f>'Subdecision matrices'!$S$16</f>
        <v>0.1</v>
      </c>
      <c r="G406" s="5">
        <f>'Subdecision matrices'!$T$12</f>
        <v>0.1</v>
      </c>
      <c r="H406" s="5">
        <f>'Subdecision matrices'!$T$13</f>
        <v>0.1</v>
      </c>
      <c r="I406" s="5">
        <f>'Subdecision matrices'!$T$14</f>
        <v>0.1</v>
      </c>
      <c r="J406" s="5">
        <f>'Subdecision matrices'!$T$15</f>
        <v>0.1</v>
      </c>
      <c r="K406" s="5">
        <f>'Subdecision matrices'!$T$16</f>
        <v>0.1</v>
      </c>
      <c r="L406" s="5">
        <f>'Subdecision matrices'!$U$12</f>
        <v>0.05</v>
      </c>
      <c r="M406" s="5">
        <f>'Subdecision matrices'!$U$13</f>
        <v>0.05</v>
      </c>
      <c r="N406" s="5">
        <f>'Subdecision matrices'!$U$14</f>
        <v>0.05</v>
      </c>
      <c r="O406" s="5">
        <f>'Subdecision matrices'!$U$15</f>
        <v>0.05</v>
      </c>
      <c r="P406" s="5">
        <f>'Subdecision matrices'!$U$16</f>
        <v>0.05</v>
      </c>
      <c r="Q406" s="5">
        <f>'Subdecision matrices'!$V$12</f>
        <v>0.1</v>
      </c>
      <c r="R406" s="5">
        <f>'Subdecision matrices'!$V$13</f>
        <v>0.1</v>
      </c>
      <c r="S406" s="5">
        <f>'Subdecision matrices'!$V$14</f>
        <v>0.1</v>
      </c>
      <c r="T406" s="5">
        <f>'Subdecision matrices'!$V$15</f>
        <v>0.1</v>
      </c>
      <c r="U406" s="5">
        <f>'Subdecision matrices'!$V$16</f>
        <v>0.1</v>
      </c>
      <c r="V406" s="5">
        <f>'Subdecision matrices'!$W$12</f>
        <v>0.1</v>
      </c>
      <c r="W406" s="5">
        <f>'Subdecision matrices'!$W$13</f>
        <v>0.1</v>
      </c>
      <c r="X406" s="5">
        <f>'Subdecision matrices'!$W$14</f>
        <v>0.1</v>
      </c>
      <c r="Y406" s="5">
        <f>'Subdecision matrices'!$W$15</f>
        <v>0.1</v>
      </c>
      <c r="Z406" s="5">
        <f>'Subdecision matrices'!$W$16</f>
        <v>0.1</v>
      </c>
      <c r="AA406" s="5">
        <f>'Subdecision matrices'!$X$12</f>
        <v>0.05</v>
      </c>
      <c r="AB406" s="5">
        <f>'Subdecision matrices'!$X$13</f>
        <v>0.1</v>
      </c>
      <c r="AC406" s="5">
        <f>'Subdecision matrices'!$X$14</f>
        <v>0.1</v>
      </c>
      <c r="AD406" s="5">
        <f>'Subdecision matrices'!$X$15</f>
        <v>0.1</v>
      </c>
      <c r="AE406" s="5">
        <f>'Subdecision matrices'!$X$16</f>
        <v>0.1</v>
      </c>
      <c r="AF406" s="5">
        <f>'Subdecision matrices'!$Y$12</f>
        <v>0.1</v>
      </c>
      <c r="AG406" s="5">
        <f>'Subdecision matrices'!$Y$13</f>
        <v>0.1</v>
      </c>
      <c r="AH406" s="5">
        <f>'Subdecision matrices'!$Y$14</f>
        <v>0.1</v>
      </c>
      <c r="AI406" s="5">
        <f>'Subdecision matrices'!$Y$15</f>
        <v>0.05</v>
      </c>
      <c r="AJ406" s="5">
        <f>'Subdecision matrices'!$Y$16</f>
        <v>0.05</v>
      </c>
      <c r="AK406" s="5">
        <f>'Subdecision matrices'!$Z$12</f>
        <v>0.15</v>
      </c>
      <c r="AL406" s="5">
        <f>'Subdecision matrices'!$Z$13</f>
        <v>0.15</v>
      </c>
      <c r="AM406" s="5">
        <f>'Subdecision matrices'!$Z$14</f>
        <v>0.15</v>
      </c>
      <c r="AN406" s="5">
        <f>'Subdecision matrices'!$Z$15</f>
        <v>0.15</v>
      </c>
      <c r="AO406" s="5">
        <f>'Subdecision matrices'!$Z$16</f>
        <v>0.15</v>
      </c>
      <c r="AP406" s="5">
        <f>'Subdecision matrices'!$AA$12</f>
        <v>0.1</v>
      </c>
      <c r="AQ406" s="5">
        <f>'Subdecision matrices'!$AA$13</f>
        <v>0.1</v>
      </c>
      <c r="AR406" s="5">
        <f>'Subdecision matrices'!$AA$14</f>
        <v>0.1</v>
      </c>
      <c r="AS406" s="5">
        <f>'Subdecision matrices'!$AA$15</f>
        <v>0.1</v>
      </c>
      <c r="AT406" s="5">
        <f>'Subdecision matrices'!$AA$16</f>
        <v>0.15</v>
      </c>
      <c r="AU406" s="5">
        <f>'Subdecision matrices'!$AB$12</f>
        <v>0.15</v>
      </c>
      <c r="AV406" s="5">
        <f>'Subdecision matrices'!$AB$13</f>
        <v>0.1</v>
      </c>
      <c r="AW406" s="5">
        <f>'Subdecision matrices'!$AB$14</f>
        <v>0.1</v>
      </c>
      <c r="AX406" s="5">
        <f>'Subdecision matrices'!$AB$15</f>
        <v>0.15</v>
      </c>
      <c r="AY406" s="5">
        <f>'Subdecision matrices'!$AB$16</f>
        <v>0.1</v>
      </c>
      <c r="AZ406" s="3">
        <f aca="true" t="shared" si="1026" ref="AZ406">SUM(L406:AY406)</f>
        <v>4</v>
      </c>
      <c r="BA406" s="3"/>
      <c r="BB406" s="114"/>
      <c r="BC406" s="114"/>
      <c r="BD406" s="114"/>
      <c r="BE406" s="114"/>
      <c r="BF406" s="114"/>
    </row>
    <row r="407" spans="1:58" ht="15">
      <c r="A407" s="94">
        <v>201</v>
      </c>
      <c r="B407" s="30">
        <f>_xlfn.IFERROR(VLOOKUP(Prioritization!G212,'Subdecision matrices'!$B$7:$C$8,2,TRUE),0)</f>
        <v>0</v>
      </c>
      <c r="C407" s="30">
        <f>_xlfn.IFERROR(VLOOKUP(Prioritization!G212,'Subdecision matrices'!$B$7:$D$8,3,TRUE),0)</f>
        <v>0</v>
      </c>
      <c r="D407" s="30">
        <f>_xlfn.IFERROR(VLOOKUP(Prioritization!G212,'Subdecision matrices'!$B$7:$E$8,4,TRUE),0)</f>
        <v>0</v>
      </c>
      <c r="E407" s="30">
        <f>_xlfn.IFERROR(VLOOKUP(Prioritization!G212,'Subdecision matrices'!$B$7:$F$8,5,TRUE),0)</f>
        <v>0</v>
      </c>
      <c r="F407" s="30">
        <f>_xlfn.IFERROR(VLOOKUP(Prioritization!G212,'Subdecision matrices'!$B$7:$G$8,6,TRUE),0)</f>
        <v>0</v>
      </c>
      <c r="G407" s="30">
        <f>VLOOKUP(Prioritization!H212,'Subdecision matrices'!$B$12:$C$19,2,TRUE)</f>
        <v>0</v>
      </c>
      <c r="H407" s="30">
        <f>VLOOKUP(Prioritization!H212,'Subdecision matrices'!$B$12:$D$19,3,TRUE)</f>
        <v>0</v>
      </c>
      <c r="I407" s="30">
        <f>VLOOKUP(Prioritization!H212,'Subdecision matrices'!$B$12:$E$19,4,TRUE)</f>
        <v>0</v>
      </c>
      <c r="J407" s="30">
        <f>VLOOKUP(Prioritization!H212,'Subdecision matrices'!$B$12:$F$19,5,TRUE)</f>
        <v>0</v>
      </c>
      <c r="K407" s="30">
        <f>VLOOKUP(Prioritization!H212,'Subdecision matrices'!$B$12:$G$19,6,TRUE)</f>
        <v>0</v>
      </c>
      <c r="L407" s="2">
        <f>_xlfn.IFERROR(INDEX('Subdecision matrices'!$C$23:$G$27,MATCH(Prioritization!I212,'Subdecision matrices'!$B$23:$B$27,0),MATCH('CalcEng 2'!$L$6,'Subdecision matrices'!$C$22:$G$22,0)),0)</f>
        <v>0</v>
      </c>
      <c r="M407" s="2">
        <f>_xlfn.IFERROR(INDEX('Subdecision matrices'!$C$23:$G$27,MATCH(Prioritization!I212,'Subdecision matrices'!$B$23:$B$27,0),MATCH('CalcEng 2'!$M$6,'Subdecision matrices'!$C$30:$G$30,0)),0)</f>
        <v>0</v>
      </c>
      <c r="N407" s="2">
        <f>_xlfn.IFERROR(INDEX('Subdecision matrices'!$C$23:$G$27,MATCH(Prioritization!I212,'Subdecision matrices'!$B$23:$B$27,0),MATCH('CalcEng 2'!$N$6,'Subdecision matrices'!$C$22:$G$22,0)),0)</f>
        <v>0</v>
      </c>
      <c r="O407" s="2">
        <f>_xlfn.IFERROR(INDEX('Subdecision matrices'!$C$23:$G$27,MATCH(Prioritization!I212,'Subdecision matrices'!$B$23:$B$27,0),MATCH('CalcEng 2'!$O$6,'Subdecision matrices'!$C$22:$G$22,0)),0)</f>
        <v>0</v>
      </c>
      <c r="P407" s="2">
        <f>_xlfn.IFERROR(INDEX('Subdecision matrices'!$C$23:$G$27,MATCH(Prioritization!I212,'Subdecision matrices'!$B$23:$B$27,0),MATCH('CalcEng 2'!$P$6,'Subdecision matrices'!$C$22:$G$22,0)),0)</f>
        <v>0</v>
      </c>
      <c r="Q407" s="2">
        <f>_xlfn.IFERROR(INDEX('Subdecision matrices'!$C$31:$G$33,MATCH(Prioritization!J212,'Subdecision matrices'!$B$31:$B$33,0),MATCH('CalcEng 2'!$Q$6,'Subdecision matrices'!$C$30:$G$30,0)),0)</f>
        <v>0</v>
      </c>
      <c r="R407" s="2">
        <f>_xlfn.IFERROR(INDEX('Subdecision matrices'!$C$31:$G$33,MATCH(Prioritization!J212,'Subdecision matrices'!$B$31:$B$33,0),MATCH('CalcEng 2'!$R$6,'Subdecision matrices'!$C$30:$G$30,0)),0)</f>
        <v>0</v>
      </c>
      <c r="S407" s="2">
        <f>_xlfn.IFERROR(INDEX('Subdecision matrices'!$C$31:$G$33,MATCH(Prioritization!J212,'Subdecision matrices'!$B$31:$B$33,0),MATCH('CalcEng 2'!$S$6,'Subdecision matrices'!$C$30:$G$30,0)),0)</f>
        <v>0</v>
      </c>
      <c r="T407" s="2">
        <f>_xlfn.IFERROR(INDEX('Subdecision matrices'!$C$31:$G$33,MATCH(Prioritization!J212,'Subdecision matrices'!$B$31:$B$33,0),MATCH('CalcEng 2'!$T$6,'Subdecision matrices'!$C$30:$G$30,0)),0)</f>
        <v>0</v>
      </c>
      <c r="U407" s="2">
        <f>_xlfn.IFERROR(INDEX('Subdecision matrices'!$C$31:$G$33,MATCH(Prioritization!J212,'Subdecision matrices'!$B$31:$B$33,0),MATCH('CalcEng 2'!$U$6,'Subdecision matrices'!$C$30:$G$30,0)),0)</f>
        <v>0</v>
      </c>
      <c r="V407" s="2">
        <f>_xlfn.IFERROR(VLOOKUP(Prioritization!K212,'Subdecision matrices'!$A$37:$C$41,3,TRUE),0)</f>
        <v>0</v>
      </c>
      <c r="W407" s="2">
        <f>_xlfn.IFERROR(VLOOKUP(Prioritization!K212,'Subdecision matrices'!$A$37:$D$41,4),0)</f>
        <v>0</v>
      </c>
      <c r="X407" s="2">
        <f>_xlfn.IFERROR(VLOOKUP(Prioritization!K212,'Subdecision matrices'!$A$37:$E$41,5),0)</f>
        <v>0</v>
      </c>
      <c r="Y407" s="2">
        <f>_xlfn.IFERROR(VLOOKUP(Prioritization!K212,'Subdecision matrices'!$A$37:$F$41,6),0)</f>
        <v>0</v>
      </c>
      <c r="Z407" s="2">
        <f>_xlfn.IFERROR(VLOOKUP(Prioritization!K212,'Subdecision matrices'!$A$37:$G$41,7),0)</f>
        <v>0</v>
      </c>
      <c r="AA407" s="2">
        <f>_xlfn.IFERROR(INDEX('Subdecision matrices'!$K$8:$O$11,MATCH(Prioritization!L212,'Subdecision matrices'!$J$8:$J$11,0),MATCH('CalcEng 2'!$AA$6,'Subdecision matrices'!$K$7:$O$7,0)),0)</f>
        <v>0</v>
      </c>
      <c r="AB407" s="2">
        <f>_xlfn.IFERROR(INDEX('Subdecision matrices'!$K$8:$O$11,MATCH(Prioritization!L212,'Subdecision matrices'!$J$8:$J$11,0),MATCH('CalcEng 2'!$AB$6,'Subdecision matrices'!$K$7:$O$7,0)),0)</f>
        <v>0</v>
      </c>
      <c r="AC407" s="2">
        <f>_xlfn.IFERROR(INDEX('Subdecision matrices'!$K$8:$O$11,MATCH(Prioritization!L212,'Subdecision matrices'!$J$8:$J$11,0),MATCH('CalcEng 2'!$AC$6,'Subdecision matrices'!$K$7:$O$7,0)),0)</f>
        <v>0</v>
      </c>
      <c r="AD407" s="2">
        <f>_xlfn.IFERROR(INDEX('Subdecision matrices'!$K$8:$O$11,MATCH(Prioritization!L212,'Subdecision matrices'!$J$8:$J$11,0),MATCH('CalcEng 2'!$AD$6,'Subdecision matrices'!$K$7:$O$7,0)),0)</f>
        <v>0</v>
      </c>
      <c r="AE407" s="2">
        <f>_xlfn.IFERROR(INDEX('Subdecision matrices'!$K$8:$O$11,MATCH(Prioritization!L212,'Subdecision matrices'!$J$8:$J$11,0),MATCH('CalcEng 2'!$AE$6,'Subdecision matrices'!$K$7:$O$7,0)),0)</f>
        <v>0</v>
      </c>
      <c r="AF407" s="2">
        <f>_xlfn.IFERROR(VLOOKUP(Prioritization!M212,'Subdecision matrices'!$I$15:$K$17,3,TRUE),0)</f>
        <v>0</v>
      </c>
      <c r="AG407" s="2">
        <f>_xlfn.IFERROR(VLOOKUP(Prioritization!M212,'Subdecision matrices'!$I$15:$L$17,4,TRUE),0)</f>
        <v>0</v>
      </c>
      <c r="AH407" s="2">
        <f>_xlfn.IFERROR(VLOOKUP(Prioritization!M212,'Subdecision matrices'!$I$15:$M$17,5,TRUE),0)</f>
        <v>0</v>
      </c>
      <c r="AI407" s="2">
        <f>_xlfn.IFERROR(VLOOKUP(Prioritization!M212,'Subdecision matrices'!$I$15:$N$17,6,TRUE),0)</f>
        <v>0</v>
      </c>
      <c r="AJ407" s="2">
        <f>_xlfn.IFERROR(VLOOKUP(Prioritization!M212,'Subdecision matrices'!$I$15:$O$17,7,TRUE),0)</f>
        <v>0</v>
      </c>
      <c r="AK407" s="2">
        <f>_xlfn.IFERROR(INDEX('Subdecision matrices'!$K$22:$O$24,MATCH(Prioritization!N212,'Subdecision matrices'!$J$22:$J$24,0),MATCH($AK$6,'Subdecision matrices'!$K$21:$O$21,0)),0)</f>
        <v>0</v>
      </c>
      <c r="AL407" s="2">
        <f>_xlfn.IFERROR(INDEX('Subdecision matrices'!$K$22:$O$24,MATCH(Prioritization!N212,'Subdecision matrices'!$J$22:$J$24,0),MATCH($AL$6,'Subdecision matrices'!$K$21:$O$21,0)),0)</f>
        <v>0</v>
      </c>
      <c r="AM407" s="2">
        <f>_xlfn.IFERROR(INDEX('Subdecision matrices'!$K$22:$O$24,MATCH(Prioritization!N212,'Subdecision matrices'!$J$22:$J$24,0),MATCH($AM$6,'Subdecision matrices'!$K$21:$O$21,0)),0)</f>
        <v>0</v>
      </c>
      <c r="AN407" s="2">
        <f>_xlfn.IFERROR(INDEX('Subdecision matrices'!$K$22:$O$24,MATCH(Prioritization!N212,'Subdecision matrices'!$J$22:$J$24,0),MATCH($AN$6,'Subdecision matrices'!$K$21:$O$21,0)),0)</f>
        <v>0</v>
      </c>
      <c r="AO407" s="2">
        <f>_xlfn.IFERROR(INDEX('Subdecision matrices'!$K$22:$O$24,MATCH(Prioritization!N212,'Subdecision matrices'!$J$22:$J$24,0),MATCH($AO$6,'Subdecision matrices'!$K$21:$O$21,0)),0)</f>
        <v>0</v>
      </c>
      <c r="AP407" s="2">
        <f>_xlfn.IFERROR(INDEX('Subdecision matrices'!$K$27:$O$30,MATCH(Prioritization!O212,'Subdecision matrices'!$J$27:$J$30,0),MATCH('CalcEng 2'!$AP$6,'Subdecision matrices'!$K$27:$O$27,0)),0)</f>
        <v>0</v>
      </c>
      <c r="AQ407" s="2">
        <f>_xlfn.IFERROR(INDEX('Subdecision matrices'!$K$27:$O$30,MATCH(Prioritization!O212,'Subdecision matrices'!$J$27:$J$30,0),MATCH('CalcEng 2'!$AQ$6,'Subdecision matrices'!$K$27:$O$27,0)),0)</f>
        <v>0</v>
      </c>
      <c r="AR407" s="2">
        <f>_xlfn.IFERROR(INDEX('Subdecision matrices'!$K$27:$O$30,MATCH(Prioritization!O212,'Subdecision matrices'!$J$27:$J$30,0),MATCH('CalcEng 2'!$AR$6,'Subdecision matrices'!$K$27:$O$27,0)),0)</f>
        <v>0</v>
      </c>
      <c r="AS407" s="2">
        <f>_xlfn.IFERROR(INDEX('Subdecision matrices'!$K$27:$O$30,MATCH(Prioritization!O212,'Subdecision matrices'!$J$27:$J$30,0),MATCH('CalcEng 2'!$AS$6,'Subdecision matrices'!$K$27:$O$27,0)),0)</f>
        <v>0</v>
      </c>
      <c r="AT407" s="2">
        <f>_xlfn.IFERROR(INDEX('Subdecision matrices'!$K$27:$O$30,MATCH(Prioritization!O212,'Subdecision matrices'!$J$27:$J$30,0),MATCH('CalcEng 2'!$AT$6,'Subdecision matrices'!$K$27:$O$27,0)),0)</f>
        <v>0</v>
      </c>
      <c r="AU407" s="2">
        <f>_xlfn.IFERROR(INDEX('Subdecision matrices'!$K$34:$O$36,MATCH(Prioritization!P212,'Subdecision matrices'!$J$34:$J$36,0),MATCH('CalcEng 2'!$AU$6,'Subdecision matrices'!$K$33:$O$33,0)),0)</f>
        <v>0</v>
      </c>
      <c r="AV407" s="2">
        <f>_xlfn.IFERROR(INDEX('Subdecision matrices'!$K$34:$O$36,MATCH(Prioritization!P212,'Subdecision matrices'!$J$34:$J$36,0),MATCH('CalcEng 2'!$AV$6,'Subdecision matrices'!$K$33:$O$33,0)),0)</f>
        <v>0</v>
      </c>
      <c r="AW407" s="2">
        <f>_xlfn.IFERROR(INDEX('Subdecision matrices'!$K$34:$O$36,MATCH(Prioritization!P212,'Subdecision matrices'!$J$34:$J$36,0),MATCH('CalcEng 2'!$AW$6,'Subdecision matrices'!$K$33:$O$33,0)),0)</f>
        <v>0</v>
      </c>
      <c r="AX407" s="2">
        <f>_xlfn.IFERROR(INDEX('Subdecision matrices'!$K$34:$O$36,MATCH(Prioritization!P212,'Subdecision matrices'!$J$34:$J$36,0),MATCH('CalcEng 2'!$AX$6,'Subdecision matrices'!$K$33:$O$33,0)),0)</f>
        <v>0</v>
      </c>
      <c r="AY407" s="2">
        <f>_xlfn.IFERROR(INDEX('Subdecision matrices'!$K$34:$O$36,MATCH(Prioritization!P212,'Subdecision matrices'!$J$34:$J$36,0),MATCH('CalcEng 2'!$AY$6,'Subdecision matrices'!$K$33:$O$33,0)),0)</f>
        <v>0</v>
      </c>
      <c r="AZ407" s="2"/>
      <c r="BA407" s="2"/>
      <c r="BB407" s="110">
        <f>((B407*B408)+(G407*G408)+(L407*L408)+(Q407*Q408)+(V407*V408)+(AA407*AA408)+(AF408*AF407)+(AK407*AK408)+(AP407*AP408)+(AU407*AU408))*10</f>
        <v>0</v>
      </c>
      <c r="BC407" s="110">
        <f aca="true" t="shared" si="1027" ref="BC407">((C407*C408)+(H407*H408)+(M407*M408)+(R407*R408)+(W407*W408)+(AB407*AB408)+(AG408*AG407)+(AL407*AL408)+(AQ407*AQ408)+(AV407*AV408))*10</f>
        <v>0</v>
      </c>
      <c r="BD407" s="110">
        <f aca="true" t="shared" si="1028" ref="BD407">((D407*D408)+(I407*I408)+(N407*N408)+(S407*S408)+(X407*X408)+(AC407*AC408)+(AH408*AH407)+(AM407*AM408)+(AR407*AR408)+(AW407*AW408))*10</f>
        <v>0</v>
      </c>
      <c r="BE407" s="110">
        <f aca="true" t="shared" si="1029" ref="BE407">((E407*E408)+(J407*J408)+(O407*O408)+(T407*T408)+(Y407*Y408)+(AD407*AD408)+(AI408*AI407)+(AN407*AN408)+(AS407*AS408)+(AX407*AX408))*10</f>
        <v>0</v>
      </c>
      <c r="BF407" s="110">
        <f aca="true" t="shared" si="1030" ref="BF407">((F407*F408)+(K407*K408)+(P407*P408)+(U407*U408)+(Z407*Z408)+(AE407*AE408)+(AJ408*AJ407)+(AO407*AO408)+(AT407*AT408)+(AY407*AY408))*10</f>
        <v>0</v>
      </c>
    </row>
    <row r="408" spans="1:58" ht="15.75" thickBot="1">
      <c r="A408" s="94"/>
      <c r="B408" s="5">
        <f>'Subdecision matrices'!$S$12</f>
        <v>0.1</v>
      </c>
      <c r="C408" s="5">
        <f>'Subdecision matrices'!$S$13</f>
        <v>0.1</v>
      </c>
      <c r="D408" s="5">
        <f>'Subdecision matrices'!$S$14</f>
        <v>0.1</v>
      </c>
      <c r="E408" s="5">
        <f>'Subdecision matrices'!$S$15</f>
        <v>0.1</v>
      </c>
      <c r="F408" s="5">
        <f>'Subdecision matrices'!$S$16</f>
        <v>0.1</v>
      </c>
      <c r="G408" s="5">
        <f>'Subdecision matrices'!$T$12</f>
        <v>0.1</v>
      </c>
      <c r="H408" s="5">
        <f>'Subdecision matrices'!$T$13</f>
        <v>0.1</v>
      </c>
      <c r="I408" s="5">
        <f>'Subdecision matrices'!$T$14</f>
        <v>0.1</v>
      </c>
      <c r="J408" s="5">
        <f>'Subdecision matrices'!$T$15</f>
        <v>0.1</v>
      </c>
      <c r="K408" s="5">
        <f>'Subdecision matrices'!$T$16</f>
        <v>0.1</v>
      </c>
      <c r="L408" s="5">
        <f>'Subdecision matrices'!$U$12</f>
        <v>0.05</v>
      </c>
      <c r="M408" s="5">
        <f>'Subdecision matrices'!$U$13</f>
        <v>0.05</v>
      </c>
      <c r="N408" s="5">
        <f>'Subdecision matrices'!$U$14</f>
        <v>0.05</v>
      </c>
      <c r="O408" s="5">
        <f>'Subdecision matrices'!$U$15</f>
        <v>0.05</v>
      </c>
      <c r="P408" s="5">
        <f>'Subdecision matrices'!$U$16</f>
        <v>0.05</v>
      </c>
      <c r="Q408" s="5">
        <f>'Subdecision matrices'!$V$12</f>
        <v>0.1</v>
      </c>
      <c r="R408" s="5">
        <f>'Subdecision matrices'!$V$13</f>
        <v>0.1</v>
      </c>
      <c r="S408" s="5">
        <f>'Subdecision matrices'!$V$14</f>
        <v>0.1</v>
      </c>
      <c r="T408" s="5">
        <f>'Subdecision matrices'!$V$15</f>
        <v>0.1</v>
      </c>
      <c r="U408" s="5">
        <f>'Subdecision matrices'!$V$16</f>
        <v>0.1</v>
      </c>
      <c r="V408" s="5">
        <f>'Subdecision matrices'!$W$12</f>
        <v>0.1</v>
      </c>
      <c r="W408" s="5">
        <f>'Subdecision matrices'!$W$13</f>
        <v>0.1</v>
      </c>
      <c r="X408" s="5">
        <f>'Subdecision matrices'!$W$14</f>
        <v>0.1</v>
      </c>
      <c r="Y408" s="5">
        <f>'Subdecision matrices'!$W$15</f>
        <v>0.1</v>
      </c>
      <c r="Z408" s="5">
        <f>'Subdecision matrices'!$W$16</f>
        <v>0.1</v>
      </c>
      <c r="AA408" s="5">
        <f>'Subdecision matrices'!$X$12</f>
        <v>0.05</v>
      </c>
      <c r="AB408" s="5">
        <f>'Subdecision matrices'!$X$13</f>
        <v>0.1</v>
      </c>
      <c r="AC408" s="5">
        <f>'Subdecision matrices'!$X$14</f>
        <v>0.1</v>
      </c>
      <c r="AD408" s="5">
        <f>'Subdecision matrices'!$X$15</f>
        <v>0.1</v>
      </c>
      <c r="AE408" s="5">
        <f>'Subdecision matrices'!$X$16</f>
        <v>0.1</v>
      </c>
      <c r="AF408" s="5">
        <f>'Subdecision matrices'!$Y$12</f>
        <v>0.1</v>
      </c>
      <c r="AG408" s="5">
        <f>'Subdecision matrices'!$Y$13</f>
        <v>0.1</v>
      </c>
      <c r="AH408" s="5">
        <f>'Subdecision matrices'!$Y$14</f>
        <v>0.1</v>
      </c>
      <c r="AI408" s="5">
        <f>'Subdecision matrices'!$Y$15</f>
        <v>0.05</v>
      </c>
      <c r="AJ408" s="5">
        <f>'Subdecision matrices'!$Y$16</f>
        <v>0.05</v>
      </c>
      <c r="AK408" s="5">
        <f>'Subdecision matrices'!$Z$12</f>
        <v>0.15</v>
      </c>
      <c r="AL408" s="5">
        <f>'Subdecision matrices'!$Z$13</f>
        <v>0.15</v>
      </c>
      <c r="AM408" s="5">
        <f>'Subdecision matrices'!$Z$14</f>
        <v>0.15</v>
      </c>
      <c r="AN408" s="5">
        <f>'Subdecision matrices'!$Z$15</f>
        <v>0.15</v>
      </c>
      <c r="AO408" s="5">
        <f>'Subdecision matrices'!$Z$16</f>
        <v>0.15</v>
      </c>
      <c r="AP408" s="5">
        <f>'Subdecision matrices'!$AA$12</f>
        <v>0.1</v>
      </c>
      <c r="AQ408" s="5">
        <f>'Subdecision matrices'!$AA$13</f>
        <v>0.1</v>
      </c>
      <c r="AR408" s="5">
        <f>'Subdecision matrices'!$AA$14</f>
        <v>0.1</v>
      </c>
      <c r="AS408" s="5">
        <f>'Subdecision matrices'!$AA$15</f>
        <v>0.1</v>
      </c>
      <c r="AT408" s="5">
        <f>'Subdecision matrices'!$AA$16</f>
        <v>0.15</v>
      </c>
      <c r="AU408" s="5">
        <f>'Subdecision matrices'!$AB$12</f>
        <v>0.15</v>
      </c>
      <c r="AV408" s="5">
        <f>'Subdecision matrices'!$AB$13</f>
        <v>0.1</v>
      </c>
      <c r="AW408" s="5">
        <f>'Subdecision matrices'!$AB$14</f>
        <v>0.1</v>
      </c>
      <c r="AX408" s="5">
        <f>'Subdecision matrices'!$AB$15</f>
        <v>0.15</v>
      </c>
      <c r="AY408" s="5">
        <f>'Subdecision matrices'!$AB$16</f>
        <v>0.1</v>
      </c>
      <c r="AZ408" s="3">
        <f aca="true" t="shared" si="1031" ref="AZ408">SUM(L408:AY408)</f>
        <v>4</v>
      </c>
      <c r="BA408" s="3"/>
      <c r="BB408" s="114"/>
      <c r="BC408" s="114"/>
      <c r="BD408" s="114"/>
      <c r="BE408" s="114"/>
      <c r="BF408" s="114"/>
    </row>
    <row r="409" spans="1:58" ht="15">
      <c r="A409" s="94">
        <v>202</v>
      </c>
      <c r="B409" s="30">
        <f>_xlfn.IFERROR(VLOOKUP(Prioritization!G213,'Subdecision matrices'!$B$7:$C$8,2,TRUE),0)</f>
        <v>0</v>
      </c>
      <c r="C409" s="30">
        <f>_xlfn.IFERROR(VLOOKUP(Prioritization!G213,'Subdecision matrices'!$B$7:$D$8,3,TRUE),0)</f>
        <v>0</v>
      </c>
      <c r="D409" s="30">
        <f>_xlfn.IFERROR(VLOOKUP(Prioritization!G213,'Subdecision matrices'!$B$7:$E$8,4,TRUE),0)</f>
        <v>0</v>
      </c>
      <c r="E409" s="30">
        <f>_xlfn.IFERROR(VLOOKUP(Prioritization!G213,'Subdecision matrices'!$B$7:$F$8,5,TRUE),0)</f>
        <v>0</v>
      </c>
      <c r="F409" s="30">
        <f>_xlfn.IFERROR(VLOOKUP(Prioritization!G213,'Subdecision matrices'!$B$7:$G$8,6,TRUE),0)</f>
        <v>0</v>
      </c>
      <c r="G409" s="30">
        <f>VLOOKUP(Prioritization!H213,'Subdecision matrices'!$B$12:$C$19,2,TRUE)</f>
        <v>0</v>
      </c>
      <c r="H409" s="30">
        <f>VLOOKUP(Prioritization!H213,'Subdecision matrices'!$B$12:$D$19,3,TRUE)</f>
        <v>0</v>
      </c>
      <c r="I409" s="30">
        <f>VLOOKUP(Prioritization!H213,'Subdecision matrices'!$B$12:$E$19,4,TRUE)</f>
        <v>0</v>
      </c>
      <c r="J409" s="30">
        <f>VLOOKUP(Prioritization!H213,'Subdecision matrices'!$B$12:$F$19,5,TRUE)</f>
        <v>0</v>
      </c>
      <c r="K409" s="30">
        <f>VLOOKUP(Prioritization!H213,'Subdecision matrices'!$B$12:$G$19,6,TRUE)</f>
        <v>0</v>
      </c>
      <c r="L409" s="2">
        <f>_xlfn.IFERROR(INDEX('Subdecision matrices'!$C$23:$G$27,MATCH(Prioritization!I213,'Subdecision matrices'!$B$23:$B$27,0),MATCH('CalcEng 2'!$L$6,'Subdecision matrices'!$C$22:$G$22,0)),0)</f>
        <v>0</v>
      </c>
      <c r="M409" s="2">
        <f>_xlfn.IFERROR(INDEX('Subdecision matrices'!$C$23:$G$27,MATCH(Prioritization!I213,'Subdecision matrices'!$B$23:$B$27,0),MATCH('CalcEng 2'!$M$6,'Subdecision matrices'!$C$30:$G$30,0)),0)</f>
        <v>0</v>
      </c>
      <c r="N409" s="2">
        <f>_xlfn.IFERROR(INDEX('Subdecision matrices'!$C$23:$G$27,MATCH(Prioritization!I213,'Subdecision matrices'!$B$23:$B$27,0),MATCH('CalcEng 2'!$N$6,'Subdecision matrices'!$C$22:$G$22,0)),0)</f>
        <v>0</v>
      </c>
      <c r="O409" s="2">
        <f>_xlfn.IFERROR(INDEX('Subdecision matrices'!$C$23:$G$27,MATCH(Prioritization!I213,'Subdecision matrices'!$B$23:$B$27,0),MATCH('CalcEng 2'!$O$6,'Subdecision matrices'!$C$22:$G$22,0)),0)</f>
        <v>0</v>
      </c>
      <c r="P409" s="2">
        <f>_xlfn.IFERROR(INDEX('Subdecision matrices'!$C$23:$G$27,MATCH(Prioritization!I213,'Subdecision matrices'!$B$23:$B$27,0),MATCH('CalcEng 2'!$P$6,'Subdecision matrices'!$C$22:$G$22,0)),0)</f>
        <v>0</v>
      </c>
      <c r="Q409" s="2">
        <f>_xlfn.IFERROR(INDEX('Subdecision matrices'!$C$31:$G$33,MATCH(Prioritization!J213,'Subdecision matrices'!$B$31:$B$33,0),MATCH('CalcEng 2'!$Q$6,'Subdecision matrices'!$C$30:$G$30,0)),0)</f>
        <v>0</v>
      </c>
      <c r="R409" s="2">
        <f>_xlfn.IFERROR(INDEX('Subdecision matrices'!$C$31:$G$33,MATCH(Prioritization!J213,'Subdecision matrices'!$B$31:$B$33,0),MATCH('CalcEng 2'!$R$6,'Subdecision matrices'!$C$30:$G$30,0)),0)</f>
        <v>0</v>
      </c>
      <c r="S409" s="2">
        <f>_xlfn.IFERROR(INDEX('Subdecision matrices'!$C$31:$G$33,MATCH(Prioritization!J213,'Subdecision matrices'!$B$31:$B$33,0),MATCH('CalcEng 2'!$S$6,'Subdecision matrices'!$C$30:$G$30,0)),0)</f>
        <v>0</v>
      </c>
      <c r="T409" s="2">
        <f>_xlfn.IFERROR(INDEX('Subdecision matrices'!$C$31:$G$33,MATCH(Prioritization!J213,'Subdecision matrices'!$B$31:$B$33,0),MATCH('CalcEng 2'!$T$6,'Subdecision matrices'!$C$30:$G$30,0)),0)</f>
        <v>0</v>
      </c>
      <c r="U409" s="2">
        <f>_xlfn.IFERROR(INDEX('Subdecision matrices'!$C$31:$G$33,MATCH(Prioritization!J213,'Subdecision matrices'!$B$31:$B$33,0),MATCH('CalcEng 2'!$U$6,'Subdecision matrices'!$C$30:$G$30,0)),0)</f>
        <v>0</v>
      </c>
      <c r="V409" s="2">
        <f>_xlfn.IFERROR(VLOOKUP(Prioritization!K213,'Subdecision matrices'!$A$37:$C$41,3,TRUE),0)</f>
        <v>0</v>
      </c>
      <c r="W409" s="2">
        <f>_xlfn.IFERROR(VLOOKUP(Prioritization!K213,'Subdecision matrices'!$A$37:$D$41,4),0)</f>
        <v>0</v>
      </c>
      <c r="X409" s="2">
        <f>_xlfn.IFERROR(VLOOKUP(Prioritization!K213,'Subdecision matrices'!$A$37:$E$41,5),0)</f>
        <v>0</v>
      </c>
      <c r="Y409" s="2">
        <f>_xlfn.IFERROR(VLOOKUP(Prioritization!K213,'Subdecision matrices'!$A$37:$F$41,6),0)</f>
        <v>0</v>
      </c>
      <c r="Z409" s="2">
        <f>_xlfn.IFERROR(VLOOKUP(Prioritization!K213,'Subdecision matrices'!$A$37:$G$41,7),0)</f>
        <v>0</v>
      </c>
      <c r="AA409" s="2">
        <f>_xlfn.IFERROR(INDEX('Subdecision matrices'!$K$8:$O$11,MATCH(Prioritization!L213,'Subdecision matrices'!$J$8:$J$11,0),MATCH('CalcEng 2'!$AA$6,'Subdecision matrices'!$K$7:$O$7,0)),0)</f>
        <v>0</v>
      </c>
      <c r="AB409" s="2">
        <f>_xlfn.IFERROR(INDEX('Subdecision matrices'!$K$8:$O$11,MATCH(Prioritization!L213,'Subdecision matrices'!$J$8:$J$11,0),MATCH('CalcEng 2'!$AB$6,'Subdecision matrices'!$K$7:$O$7,0)),0)</f>
        <v>0</v>
      </c>
      <c r="AC409" s="2">
        <f>_xlfn.IFERROR(INDEX('Subdecision matrices'!$K$8:$O$11,MATCH(Prioritization!L213,'Subdecision matrices'!$J$8:$J$11,0),MATCH('CalcEng 2'!$AC$6,'Subdecision matrices'!$K$7:$O$7,0)),0)</f>
        <v>0</v>
      </c>
      <c r="AD409" s="2">
        <f>_xlfn.IFERROR(INDEX('Subdecision matrices'!$K$8:$O$11,MATCH(Prioritization!L213,'Subdecision matrices'!$J$8:$J$11,0),MATCH('CalcEng 2'!$AD$6,'Subdecision matrices'!$K$7:$O$7,0)),0)</f>
        <v>0</v>
      </c>
      <c r="AE409" s="2">
        <f>_xlfn.IFERROR(INDEX('Subdecision matrices'!$K$8:$O$11,MATCH(Prioritization!L213,'Subdecision matrices'!$J$8:$J$11,0),MATCH('CalcEng 2'!$AE$6,'Subdecision matrices'!$K$7:$O$7,0)),0)</f>
        <v>0</v>
      </c>
      <c r="AF409" s="2">
        <f>_xlfn.IFERROR(VLOOKUP(Prioritization!M213,'Subdecision matrices'!$I$15:$K$17,3,TRUE),0)</f>
        <v>0</v>
      </c>
      <c r="AG409" s="2">
        <f>_xlfn.IFERROR(VLOOKUP(Prioritization!M213,'Subdecision matrices'!$I$15:$L$17,4,TRUE),0)</f>
        <v>0</v>
      </c>
      <c r="AH409" s="2">
        <f>_xlfn.IFERROR(VLOOKUP(Prioritization!M213,'Subdecision matrices'!$I$15:$M$17,5,TRUE),0)</f>
        <v>0</v>
      </c>
      <c r="AI409" s="2">
        <f>_xlfn.IFERROR(VLOOKUP(Prioritization!M213,'Subdecision matrices'!$I$15:$N$17,6,TRUE),0)</f>
        <v>0</v>
      </c>
      <c r="AJ409" s="2">
        <f>_xlfn.IFERROR(VLOOKUP(Prioritization!M213,'Subdecision matrices'!$I$15:$O$17,7,TRUE),0)</f>
        <v>0</v>
      </c>
      <c r="AK409" s="2">
        <f>_xlfn.IFERROR(INDEX('Subdecision matrices'!$K$22:$O$24,MATCH(Prioritization!N213,'Subdecision matrices'!$J$22:$J$24,0),MATCH($AK$6,'Subdecision matrices'!$K$21:$O$21,0)),0)</f>
        <v>0</v>
      </c>
      <c r="AL409" s="2">
        <f>_xlfn.IFERROR(INDEX('Subdecision matrices'!$K$22:$O$24,MATCH(Prioritization!N213,'Subdecision matrices'!$J$22:$J$24,0),MATCH($AL$6,'Subdecision matrices'!$K$21:$O$21,0)),0)</f>
        <v>0</v>
      </c>
      <c r="AM409" s="2">
        <f>_xlfn.IFERROR(INDEX('Subdecision matrices'!$K$22:$O$24,MATCH(Prioritization!N213,'Subdecision matrices'!$J$22:$J$24,0),MATCH($AM$6,'Subdecision matrices'!$K$21:$O$21,0)),0)</f>
        <v>0</v>
      </c>
      <c r="AN409" s="2">
        <f>_xlfn.IFERROR(INDEX('Subdecision matrices'!$K$22:$O$24,MATCH(Prioritization!N213,'Subdecision matrices'!$J$22:$J$24,0),MATCH($AN$6,'Subdecision matrices'!$K$21:$O$21,0)),0)</f>
        <v>0</v>
      </c>
      <c r="AO409" s="2">
        <f>_xlfn.IFERROR(INDEX('Subdecision matrices'!$K$22:$O$24,MATCH(Prioritization!N213,'Subdecision matrices'!$J$22:$J$24,0),MATCH($AO$6,'Subdecision matrices'!$K$21:$O$21,0)),0)</f>
        <v>0</v>
      </c>
      <c r="AP409" s="2">
        <f>_xlfn.IFERROR(INDEX('Subdecision matrices'!$K$27:$O$30,MATCH(Prioritization!O213,'Subdecision matrices'!$J$27:$J$30,0),MATCH('CalcEng 2'!$AP$6,'Subdecision matrices'!$K$27:$O$27,0)),0)</f>
        <v>0</v>
      </c>
      <c r="AQ409" s="2">
        <f>_xlfn.IFERROR(INDEX('Subdecision matrices'!$K$27:$O$30,MATCH(Prioritization!O213,'Subdecision matrices'!$J$27:$J$30,0),MATCH('CalcEng 2'!$AQ$6,'Subdecision matrices'!$K$27:$O$27,0)),0)</f>
        <v>0</v>
      </c>
      <c r="AR409" s="2">
        <f>_xlfn.IFERROR(INDEX('Subdecision matrices'!$K$27:$O$30,MATCH(Prioritization!O213,'Subdecision matrices'!$J$27:$J$30,0),MATCH('CalcEng 2'!$AR$6,'Subdecision matrices'!$K$27:$O$27,0)),0)</f>
        <v>0</v>
      </c>
      <c r="AS409" s="2">
        <f>_xlfn.IFERROR(INDEX('Subdecision matrices'!$K$27:$O$30,MATCH(Prioritization!O213,'Subdecision matrices'!$J$27:$J$30,0),MATCH('CalcEng 2'!$AS$6,'Subdecision matrices'!$K$27:$O$27,0)),0)</f>
        <v>0</v>
      </c>
      <c r="AT409" s="2">
        <f>_xlfn.IFERROR(INDEX('Subdecision matrices'!$K$27:$O$30,MATCH(Prioritization!O213,'Subdecision matrices'!$J$27:$J$30,0),MATCH('CalcEng 2'!$AT$6,'Subdecision matrices'!$K$27:$O$27,0)),0)</f>
        <v>0</v>
      </c>
      <c r="AU409" s="2">
        <f>_xlfn.IFERROR(INDEX('Subdecision matrices'!$K$34:$O$36,MATCH(Prioritization!P213,'Subdecision matrices'!$J$34:$J$36,0),MATCH('CalcEng 2'!$AU$6,'Subdecision matrices'!$K$33:$O$33,0)),0)</f>
        <v>0</v>
      </c>
      <c r="AV409" s="2">
        <f>_xlfn.IFERROR(INDEX('Subdecision matrices'!$K$34:$O$36,MATCH(Prioritization!P213,'Subdecision matrices'!$J$34:$J$36,0),MATCH('CalcEng 2'!$AV$6,'Subdecision matrices'!$K$33:$O$33,0)),0)</f>
        <v>0</v>
      </c>
      <c r="AW409" s="2">
        <f>_xlfn.IFERROR(INDEX('Subdecision matrices'!$K$34:$O$36,MATCH(Prioritization!P213,'Subdecision matrices'!$J$34:$J$36,0),MATCH('CalcEng 2'!$AW$6,'Subdecision matrices'!$K$33:$O$33,0)),0)</f>
        <v>0</v>
      </c>
      <c r="AX409" s="2">
        <f>_xlfn.IFERROR(INDEX('Subdecision matrices'!$K$34:$O$36,MATCH(Prioritization!P213,'Subdecision matrices'!$J$34:$J$36,0),MATCH('CalcEng 2'!$AX$6,'Subdecision matrices'!$K$33:$O$33,0)),0)</f>
        <v>0</v>
      </c>
      <c r="AY409" s="2">
        <f>_xlfn.IFERROR(INDEX('Subdecision matrices'!$K$34:$O$36,MATCH(Prioritization!P213,'Subdecision matrices'!$J$34:$J$36,0),MATCH('CalcEng 2'!$AY$6,'Subdecision matrices'!$K$33:$O$33,0)),0)</f>
        <v>0</v>
      </c>
      <c r="AZ409" s="2"/>
      <c r="BA409" s="2"/>
      <c r="BB409" s="110">
        <f>((B409*B410)+(G409*G410)+(L409*L410)+(Q409*Q410)+(V409*V410)+(AA409*AA410)+(AF410*AF409)+(AK409*AK410)+(AP409*AP410)+(AU409*AU410))*10</f>
        <v>0</v>
      </c>
      <c r="BC409" s="110">
        <f aca="true" t="shared" si="1032" ref="BC409">((C409*C410)+(H409*H410)+(M409*M410)+(R409*R410)+(W409*W410)+(AB409*AB410)+(AG410*AG409)+(AL409*AL410)+(AQ409*AQ410)+(AV409*AV410))*10</f>
        <v>0</v>
      </c>
      <c r="BD409" s="110">
        <f aca="true" t="shared" si="1033" ref="BD409">((D409*D410)+(I409*I410)+(N409*N410)+(S409*S410)+(X409*X410)+(AC409*AC410)+(AH410*AH409)+(AM409*AM410)+(AR409*AR410)+(AW409*AW410))*10</f>
        <v>0</v>
      </c>
      <c r="BE409" s="110">
        <f aca="true" t="shared" si="1034" ref="BE409">((E409*E410)+(J409*J410)+(O409*O410)+(T409*T410)+(Y409*Y410)+(AD409*AD410)+(AI410*AI409)+(AN409*AN410)+(AS409*AS410)+(AX409*AX410))*10</f>
        <v>0</v>
      </c>
      <c r="BF409" s="110">
        <f aca="true" t="shared" si="1035" ref="BF409">((F409*F410)+(K409*K410)+(P409*P410)+(U409*U410)+(Z409*Z410)+(AE409*AE410)+(AJ410*AJ409)+(AO409*AO410)+(AT409*AT410)+(AY409*AY410))*10</f>
        <v>0</v>
      </c>
    </row>
    <row r="410" spans="1:58" ht="15.75" thickBot="1">
      <c r="A410" s="94"/>
      <c r="B410" s="5">
        <f>'Subdecision matrices'!$S$12</f>
        <v>0.1</v>
      </c>
      <c r="C410" s="5">
        <f>'Subdecision matrices'!$S$13</f>
        <v>0.1</v>
      </c>
      <c r="D410" s="5">
        <f>'Subdecision matrices'!$S$14</f>
        <v>0.1</v>
      </c>
      <c r="E410" s="5">
        <f>'Subdecision matrices'!$S$15</f>
        <v>0.1</v>
      </c>
      <c r="F410" s="5">
        <f>'Subdecision matrices'!$S$16</f>
        <v>0.1</v>
      </c>
      <c r="G410" s="5">
        <f>'Subdecision matrices'!$T$12</f>
        <v>0.1</v>
      </c>
      <c r="H410" s="5">
        <f>'Subdecision matrices'!$T$13</f>
        <v>0.1</v>
      </c>
      <c r="I410" s="5">
        <f>'Subdecision matrices'!$T$14</f>
        <v>0.1</v>
      </c>
      <c r="J410" s="5">
        <f>'Subdecision matrices'!$T$15</f>
        <v>0.1</v>
      </c>
      <c r="K410" s="5">
        <f>'Subdecision matrices'!$T$16</f>
        <v>0.1</v>
      </c>
      <c r="L410" s="5">
        <f>'Subdecision matrices'!$U$12</f>
        <v>0.05</v>
      </c>
      <c r="M410" s="5">
        <f>'Subdecision matrices'!$U$13</f>
        <v>0.05</v>
      </c>
      <c r="N410" s="5">
        <f>'Subdecision matrices'!$U$14</f>
        <v>0.05</v>
      </c>
      <c r="O410" s="5">
        <f>'Subdecision matrices'!$U$15</f>
        <v>0.05</v>
      </c>
      <c r="P410" s="5">
        <f>'Subdecision matrices'!$U$16</f>
        <v>0.05</v>
      </c>
      <c r="Q410" s="5">
        <f>'Subdecision matrices'!$V$12</f>
        <v>0.1</v>
      </c>
      <c r="R410" s="5">
        <f>'Subdecision matrices'!$V$13</f>
        <v>0.1</v>
      </c>
      <c r="S410" s="5">
        <f>'Subdecision matrices'!$V$14</f>
        <v>0.1</v>
      </c>
      <c r="T410" s="5">
        <f>'Subdecision matrices'!$V$15</f>
        <v>0.1</v>
      </c>
      <c r="U410" s="5">
        <f>'Subdecision matrices'!$V$16</f>
        <v>0.1</v>
      </c>
      <c r="V410" s="5">
        <f>'Subdecision matrices'!$W$12</f>
        <v>0.1</v>
      </c>
      <c r="W410" s="5">
        <f>'Subdecision matrices'!$W$13</f>
        <v>0.1</v>
      </c>
      <c r="X410" s="5">
        <f>'Subdecision matrices'!$W$14</f>
        <v>0.1</v>
      </c>
      <c r="Y410" s="5">
        <f>'Subdecision matrices'!$W$15</f>
        <v>0.1</v>
      </c>
      <c r="Z410" s="5">
        <f>'Subdecision matrices'!$W$16</f>
        <v>0.1</v>
      </c>
      <c r="AA410" s="5">
        <f>'Subdecision matrices'!$X$12</f>
        <v>0.05</v>
      </c>
      <c r="AB410" s="5">
        <f>'Subdecision matrices'!$X$13</f>
        <v>0.1</v>
      </c>
      <c r="AC410" s="5">
        <f>'Subdecision matrices'!$X$14</f>
        <v>0.1</v>
      </c>
      <c r="AD410" s="5">
        <f>'Subdecision matrices'!$X$15</f>
        <v>0.1</v>
      </c>
      <c r="AE410" s="5">
        <f>'Subdecision matrices'!$X$16</f>
        <v>0.1</v>
      </c>
      <c r="AF410" s="5">
        <f>'Subdecision matrices'!$Y$12</f>
        <v>0.1</v>
      </c>
      <c r="AG410" s="5">
        <f>'Subdecision matrices'!$Y$13</f>
        <v>0.1</v>
      </c>
      <c r="AH410" s="5">
        <f>'Subdecision matrices'!$Y$14</f>
        <v>0.1</v>
      </c>
      <c r="AI410" s="5">
        <f>'Subdecision matrices'!$Y$15</f>
        <v>0.05</v>
      </c>
      <c r="AJ410" s="5">
        <f>'Subdecision matrices'!$Y$16</f>
        <v>0.05</v>
      </c>
      <c r="AK410" s="5">
        <f>'Subdecision matrices'!$Z$12</f>
        <v>0.15</v>
      </c>
      <c r="AL410" s="5">
        <f>'Subdecision matrices'!$Z$13</f>
        <v>0.15</v>
      </c>
      <c r="AM410" s="5">
        <f>'Subdecision matrices'!$Z$14</f>
        <v>0.15</v>
      </c>
      <c r="AN410" s="5">
        <f>'Subdecision matrices'!$Z$15</f>
        <v>0.15</v>
      </c>
      <c r="AO410" s="5">
        <f>'Subdecision matrices'!$Z$16</f>
        <v>0.15</v>
      </c>
      <c r="AP410" s="5">
        <f>'Subdecision matrices'!$AA$12</f>
        <v>0.1</v>
      </c>
      <c r="AQ410" s="5">
        <f>'Subdecision matrices'!$AA$13</f>
        <v>0.1</v>
      </c>
      <c r="AR410" s="5">
        <f>'Subdecision matrices'!$AA$14</f>
        <v>0.1</v>
      </c>
      <c r="AS410" s="5">
        <f>'Subdecision matrices'!$AA$15</f>
        <v>0.1</v>
      </c>
      <c r="AT410" s="5">
        <f>'Subdecision matrices'!$AA$16</f>
        <v>0.15</v>
      </c>
      <c r="AU410" s="5">
        <f>'Subdecision matrices'!$AB$12</f>
        <v>0.15</v>
      </c>
      <c r="AV410" s="5">
        <f>'Subdecision matrices'!$AB$13</f>
        <v>0.1</v>
      </c>
      <c r="AW410" s="5">
        <f>'Subdecision matrices'!$AB$14</f>
        <v>0.1</v>
      </c>
      <c r="AX410" s="5">
        <f>'Subdecision matrices'!$AB$15</f>
        <v>0.15</v>
      </c>
      <c r="AY410" s="5">
        <f>'Subdecision matrices'!$AB$16</f>
        <v>0.1</v>
      </c>
      <c r="AZ410" s="3">
        <f aca="true" t="shared" si="1036" ref="AZ410">SUM(L410:AY410)</f>
        <v>4</v>
      </c>
      <c r="BA410" s="3"/>
      <c r="BB410" s="114"/>
      <c r="BC410" s="114"/>
      <c r="BD410" s="114"/>
      <c r="BE410" s="114"/>
      <c r="BF410" s="114"/>
    </row>
    <row r="411" spans="1:58" ht="15">
      <c r="A411" s="94">
        <v>203</v>
      </c>
      <c r="B411" s="30">
        <f>_xlfn.IFERROR(VLOOKUP(Prioritization!G214,'Subdecision matrices'!$B$7:$C$8,2,TRUE),0)</f>
        <v>0</v>
      </c>
      <c r="C411" s="30">
        <f>_xlfn.IFERROR(VLOOKUP(Prioritization!G214,'Subdecision matrices'!$B$7:$D$8,3,TRUE),0)</f>
        <v>0</v>
      </c>
      <c r="D411" s="30">
        <f>_xlfn.IFERROR(VLOOKUP(Prioritization!G214,'Subdecision matrices'!$B$7:$E$8,4,TRUE),0)</f>
        <v>0</v>
      </c>
      <c r="E411" s="30">
        <f>_xlfn.IFERROR(VLOOKUP(Prioritization!G214,'Subdecision matrices'!$B$7:$F$8,5,TRUE),0)</f>
        <v>0</v>
      </c>
      <c r="F411" s="30">
        <f>_xlfn.IFERROR(VLOOKUP(Prioritization!G214,'Subdecision matrices'!$B$7:$G$8,6,TRUE),0)</f>
        <v>0</v>
      </c>
      <c r="G411" s="30">
        <f>VLOOKUP(Prioritization!H214,'Subdecision matrices'!$B$12:$C$19,2,TRUE)</f>
        <v>0</v>
      </c>
      <c r="H411" s="30">
        <f>VLOOKUP(Prioritization!H214,'Subdecision matrices'!$B$12:$D$19,3,TRUE)</f>
        <v>0</v>
      </c>
      <c r="I411" s="30">
        <f>VLOOKUP(Prioritization!H214,'Subdecision matrices'!$B$12:$E$19,4,TRUE)</f>
        <v>0</v>
      </c>
      <c r="J411" s="30">
        <f>VLOOKUP(Prioritization!H214,'Subdecision matrices'!$B$12:$F$19,5,TRUE)</f>
        <v>0</v>
      </c>
      <c r="K411" s="30">
        <f>VLOOKUP(Prioritization!H214,'Subdecision matrices'!$B$12:$G$19,6,TRUE)</f>
        <v>0</v>
      </c>
      <c r="L411" s="2">
        <f>_xlfn.IFERROR(INDEX('Subdecision matrices'!$C$23:$G$27,MATCH(Prioritization!I214,'Subdecision matrices'!$B$23:$B$27,0),MATCH('CalcEng 2'!$L$6,'Subdecision matrices'!$C$22:$G$22,0)),0)</f>
        <v>0</v>
      </c>
      <c r="M411" s="2">
        <f>_xlfn.IFERROR(INDEX('Subdecision matrices'!$C$23:$G$27,MATCH(Prioritization!I214,'Subdecision matrices'!$B$23:$B$27,0),MATCH('CalcEng 2'!$M$6,'Subdecision matrices'!$C$30:$G$30,0)),0)</f>
        <v>0</v>
      </c>
      <c r="N411" s="2">
        <f>_xlfn.IFERROR(INDEX('Subdecision matrices'!$C$23:$G$27,MATCH(Prioritization!I214,'Subdecision matrices'!$B$23:$B$27,0),MATCH('CalcEng 2'!$N$6,'Subdecision matrices'!$C$22:$G$22,0)),0)</f>
        <v>0</v>
      </c>
      <c r="O411" s="2">
        <f>_xlfn.IFERROR(INDEX('Subdecision matrices'!$C$23:$G$27,MATCH(Prioritization!I214,'Subdecision matrices'!$B$23:$B$27,0),MATCH('CalcEng 2'!$O$6,'Subdecision matrices'!$C$22:$G$22,0)),0)</f>
        <v>0</v>
      </c>
      <c r="P411" s="2">
        <f>_xlfn.IFERROR(INDEX('Subdecision matrices'!$C$23:$G$27,MATCH(Prioritization!I214,'Subdecision matrices'!$B$23:$B$27,0),MATCH('CalcEng 2'!$P$6,'Subdecision matrices'!$C$22:$G$22,0)),0)</f>
        <v>0</v>
      </c>
      <c r="Q411" s="2">
        <f>_xlfn.IFERROR(INDEX('Subdecision matrices'!$C$31:$G$33,MATCH(Prioritization!J214,'Subdecision matrices'!$B$31:$B$33,0),MATCH('CalcEng 2'!$Q$6,'Subdecision matrices'!$C$30:$G$30,0)),0)</f>
        <v>0</v>
      </c>
      <c r="R411" s="2">
        <f>_xlfn.IFERROR(INDEX('Subdecision matrices'!$C$31:$G$33,MATCH(Prioritization!J214,'Subdecision matrices'!$B$31:$B$33,0),MATCH('CalcEng 2'!$R$6,'Subdecision matrices'!$C$30:$G$30,0)),0)</f>
        <v>0</v>
      </c>
      <c r="S411" s="2">
        <f>_xlfn.IFERROR(INDEX('Subdecision matrices'!$C$31:$G$33,MATCH(Prioritization!J214,'Subdecision matrices'!$B$31:$B$33,0),MATCH('CalcEng 2'!$S$6,'Subdecision matrices'!$C$30:$G$30,0)),0)</f>
        <v>0</v>
      </c>
      <c r="T411" s="2">
        <f>_xlfn.IFERROR(INDEX('Subdecision matrices'!$C$31:$G$33,MATCH(Prioritization!J214,'Subdecision matrices'!$B$31:$B$33,0),MATCH('CalcEng 2'!$T$6,'Subdecision matrices'!$C$30:$G$30,0)),0)</f>
        <v>0</v>
      </c>
      <c r="U411" s="2">
        <f>_xlfn.IFERROR(INDEX('Subdecision matrices'!$C$31:$G$33,MATCH(Prioritization!J214,'Subdecision matrices'!$B$31:$B$33,0),MATCH('CalcEng 2'!$U$6,'Subdecision matrices'!$C$30:$G$30,0)),0)</f>
        <v>0</v>
      </c>
      <c r="V411" s="2">
        <f>_xlfn.IFERROR(VLOOKUP(Prioritization!K214,'Subdecision matrices'!$A$37:$C$41,3,TRUE),0)</f>
        <v>0</v>
      </c>
      <c r="W411" s="2">
        <f>_xlfn.IFERROR(VLOOKUP(Prioritization!K214,'Subdecision matrices'!$A$37:$D$41,4),0)</f>
        <v>0</v>
      </c>
      <c r="X411" s="2">
        <f>_xlfn.IFERROR(VLOOKUP(Prioritization!K214,'Subdecision matrices'!$A$37:$E$41,5),0)</f>
        <v>0</v>
      </c>
      <c r="Y411" s="2">
        <f>_xlfn.IFERROR(VLOOKUP(Prioritization!K214,'Subdecision matrices'!$A$37:$F$41,6),0)</f>
        <v>0</v>
      </c>
      <c r="Z411" s="2">
        <f>_xlfn.IFERROR(VLOOKUP(Prioritization!K214,'Subdecision matrices'!$A$37:$G$41,7),0)</f>
        <v>0</v>
      </c>
      <c r="AA411" s="2">
        <f>_xlfn.IFERROR(INDEX('Subdecision matrices'!$K$8:$O$11,MATCH(Prioritization!L214,'Subdecision matrices'!$J$8:$J$11,0),MATCH('CalcEng 2'!$AA$6,'Subdecision matrices'!$K$7:$O$7,0)),0)</f>
        <v>0</v>
      </c>
      <c r="AB411" s="2">
        <f>_xlfn.IFERROR(INDEX('Subdecision matrices'!$K$8:$O$11,MATCH(Prioritization!L214,'Subdecision matrices'!$J$8:$J$11,0),MATCH('CalcEng 2'!$AB$6,'Subdecision matrices'!$K$7:$O$7,0)),0)</f>
        <v>0</v>
      </c>
      <c r="AC411" s="2">
        <f>_xlfn.IFERROR(INDEX('Subdecision matrices'!$K$8:$O$11,MATCH(Prioritization!L214,'Subdecision matrices'!$J$8:$J$11,0),MATCH('CalcEng 2'!$AC$6,'Subdecision matrices'!$K$7:$O$7,0)),0)</f>
        <v>0</v>
      </c>
      <c r="AD411" s="2">
        <f>_xlfn.IFERROR(INDEX('Subdecision matrices'!$K$8:$O$11,MATCH(Prioritization!L214,'Subdecision matrices'!$J$8:$J$11,0),MATCH('CalcEng 2'!$AD$6,'Subdecision matrices'!$K$7:$O$7,0)),0)</f>
        <v>0</v>
      </c>
      <c r="AE411" s="2">
        <f>_xlfn.IFERROR(INDEX('Subdecision matrices'!$K$8:$O$11,MATCH(Prioritization!L214,'Subdecision matrices'!$J$8:$J$11,0),MATCH('CalcEng 2'!$AE$6,'Subdecision matrices'!$K$7:$O$7,0)),0)</f>
        <v>0</v>
      </c>
      <c r="AF411" s="2">
        <f>_xlfn.IFERROR(VLOOKUP(Prioritization!M214,'Subdecision matrices'!$I$15:$K$17,3,TRUE),0)</f>
        <v>0</v>
      </c>
      <c r="AG411" s="2">
        <f>_xlfn.IFERROR(VLOOKUP(Prioritization!M214,'Subdecision matrices'!$I$15:$L$17,4,TRUE),0)</f>
        <v>0</v>
      </c>
      <c r="AH411" s="2">
        <f>_xlfn.IFERROR(VLOOKUP(Prioritization!M214,'Subdecision matrices'!$I$15:$M$17,5,TRUE),0)</f>
        <v>0</v>
      </c>
      <c r="AI411" s="2">
        <f>_xlfn.IFERROR(VLOOKUP(Prioritization!M214,'Subdecision matrices'!$I$15:$N$17,6,TRUE),0)</f>
        <v>0</v>
      </c>
      <c r="AJ411" s="2">
        <f>_xlfn.IFERROR(VLOOKUP(Prioritization!M214,'Subdecision matrices'!$I$15:$O$17,7,TRUE),0)</f>
        <v>0</v>
      </c>
      <c r="AK411" s="2">
        <f>_xlfn.IFERROR(INDEX('Subdecision matrices'!$K$22:$O$24,MATCH(Prioritization!N214,'Subdecision matrices'!$J$22:$J$24,0),MATCH($AK$6,'Subdecision matrices'!$K$21:$O$21,0)),0)</f>
        <v>0</v>
      </c>
      <c r="AL411" s="2">
        <f>_xlfn.IFERROR(INDEX('Subdecision matrices'!$K$22:$O$24,MATCH(Prioritization!N214,'Subdecision matrices'!$J$22:$J$24,0),MATCH($AL$6,'Subdecision matrices'!$K$21:$O$21,0)),0)</f>
        <v>0</v>
      </c>
      <c r="AM411" s="2">
        <f>_xlfn.IFERROR(INDEX('Subdecision matrices'!$K$22:$O$24,MATCH(Prioritization!N214,'Subdecision matrices'!$J$22:$J$24,0),MATCH($AM$6,'Subdecision matrices'!$K$21:$O$21,0)),0)</f>
        <v>0</v>
      </c>
      <c r="AN411" s="2">
        <f>_xlfn.IFERROR(INDEX('Subdecision matrices'!$K$22:$O$24,MATCH(Prioritization!N214,'Subdecision matrices'!$J$22:$J$24,0),MATCH($AN$6,'Subdecision matrices'!$K$21:$O$21,0)),0)</f>
        <v>0</v>
      </c>
      <c r="AO411" s="2">
        <f>_xlfn.IFERROR(INDEX('Subdecision matrices'!$K$22:$O$24,MATCH(Prioritization!N214,'Subdecision matrices'!$J$22:$J$24,0),MATCH($AO$6,'Subdecision matrices'!$K$21:$O$21,0)),0)</f>
        <v>0</v>
      </c>
      <c r="AP411" s="2">
        <f>_xlfn.IFERROR(INDEX('Subdecision matrices'!$K$27:$O$30,MATCH(Prioritization!O214,'Subdecision matrices'!$J$27:$J$30,0),MATCH('CalcEng 2'!$AP$6,'Subdecision matrices'!$K$27:$O$27,0)),0)</f>
        <v>0</v>
      </c>
      <c r="AQ411" s="2">
        <f>_xlfn.IFERROR(INDEX('Subdecision matrices'!$K$27:$O$30,MATCH(Prioritization!O214,'Subdecision matrices'!$J$27:$J$30,0),MATCH('CalcEng 2'!$AQ$6,'Subdecision matrices'!$K$27:$O$27,0)),0)</f>
        <v>0</v>
      </c>
      <c r="AR411" s="2">
        <f>_xlfn.IFERROR(INDEX('Subdecision matrices'!$K$27:$O$30,MATCH(Prioritization!O214,'Subdecision matrices'!$J$27:$J$30,0),MATCH('CalcEng 2'!$AR$6,'Subdecision matrices'!$K$27:$O$27,0)),0)</f>
        <v>0</v>
      </c>
      <c r="AS411" s="2">
        <f>_xlfn.IFERROR(INDEX('Subdecision matrices'!$K$27:$O$30,MATCH(Prioritization!O214,'Subdecision matrices'!$J$27:$J$30,0),MATCH('CalcEng 2'!$AS$6,'Subdecision matrices'!$K$27:$O$27,0)),0)</f>
        <v>0</v>
      </c>
      <c r="AT411" s="2">
        <f>_xlfn.IFERROR(INDEX('Subdecision matrices'!$K$27:$O$30,MATCH(Prioritization!O214,'Subdecision matrices'!$J$27:$J$30,0),MATCH('CalcEng 2'!$AT$6,'Subdecision matrices'!$K$27:$O$27,0)),0)</f>
        <v>0</v>
      </c>
      <c r="AU411" s="2">
        <f>_xlfn.IFERROR(INDEX('Subdecision matrices'!$K$34:$O$36,MATCH(Prioritization!P214,'Subdecision matrices'!$J$34:$J$36,0),MATCH('CalcEng 2'!$AU$6,'Subdecision matrices'!$K$33:$O$33,0)),0)</f>
        <v>0</v>
      </c>
      <c r="AV411" s="2">
        <f>_xlfn.IFERROR(INDEX('Subdecision matrices'!$K$34:$O$36,MATCH(Prioritization!P214,'Subdecision matrices'!$J$34:$J$36,0),MATCH('CalcEng 2'!$AV$6,'Subdecision matrices'!$K$33:$O$33,0)),0)</f>
        <v>0</v>
      </c>
      <c r="AW411" s="2">
        <f>_xlfn.IFERROR(INDEX('Subdecision matrices'!$K$34:$O$36,MATCH(Prioritization!P214,'Subdecision matrices'!$J$34:$J$36,0),MATCH('CalcEng 2'!$AW$6,'Subdecision matrices'!$K$33:$O$33,0)),0)</f>
        <v>0</v>
      </c>
      <c r="AX411" s="2">
        <f>_xlfn.IFERROR(INDEX('Subdecision matrices'!$K$34:$O$36,MATCH(Prioritization!P214,'Subdecision matrices'!$J$34:$J$36,0),MATCH('CalcEng 2'!$AX$6,'Subdecision matrices'!$K$33:$O$33,0)),0)</f>
        <v>0</v>
      </c>
      <c r="AY411" s="2">
        <f>_xlfn.IFERROR(INDEX('Subdecision matrices'!$K$34:$O$36,MATCH(Prioritization!P214,'Subdecision matrices'!$J$34:$J$36,0),MATCH('CalcEng 2'!$AY$6,'Subdecision matrices'!$K$33:$O$33,0)),0)</f>
        <v>0</v>
      </c>
      <c r="AZ411" s="2"/>
      <c r="BA411" s="2"/>
      <c r="BB411" s="110">
        <f>((B411*B412)+(G411*G412)+(L411*L412)+(Q411*Q412)+(V411*V412)+(AA411*AA412)+(AF412*AF411)+(AK411*AK412)+(AP411*AP412)+(AU411*AU412))*10</f>
        <v>0</v>
      </c>
      <c r="BC411" s="110">
        <f aca="true" t="shared" si="1037" ref="BC411">((C411*C412)+(H411*H412)+(M411*M412)+(R411*R412)+(W411*W412)+(AB411*AB412)+(AG412*AG411)+(AL411*AL412)+(AQ411*AQ412)+(AV411*AV412))*10</f>
        <v>0</v>
      </c>
      <c r="BD411" s="110">
        <f aca="true" t="shared" si="1038" ref="BD411">((D411*D412)+(I411*I412)+(N411*N412)+(S411*S412)+(X411*X412)+(AC411*AC412)+(AH412*AH411)+(AM411*AM412)+(AR411*AR412)+(AW411*AW412))*10</f>
        <v>0</v>
      </c>
      <c r="BE411" s="110">
        <f aca="true" t="shared" si="1039" ref="BE411">((E411*E412)+(J411*J412)+(O411*O412)+(T411*T412)+(Y411*Y412)+(AD411*AD412)+(AI412*AI411)+(AN411*AN412)+(AS411*AS412)+(AX411*AX412))*10</f>
        <v>0</v>
      </c>
      <c r="BF411" s="110">
        <f aca="true" t="shared" si="1040" ref="BF411">((F411*F412)+(K411*K412)+(P411*P412)+(U411*U412)+(Z411*Z412)+(AE411*AE412)+(AJ412*AJ411)+(AO411*AO412)+(AT411*AT412)+(AY411*AY412))*10</f>
        <v>0</v>
      </c>
    </row>
    <row r="412" spans="1:58" ht="15.75" thickBot="1">
      <c r="A412" s="94"/>
      <c r="B412" s="5">
        <f>'Subdecision matrices'!$S$12</f>
        <v>0.1</v>
      </c>
      <c r="C412" s="5">
        <f>'Subdecision matrices'!$S$13</f>
        <v>0.1</v>
      </c>
      <c r="D412" s="5">
        <f>'Subdecision matrices'!$S$14</f>
        <v>0.1</v>
      </c>
      <c r="E412" s="5">
        <f>'Subdecision matrices'!$S$15</f>
        <v>0.1</v>
      </c>
      <c r="F412" s="5">
        <f>'Subdecision matrices'!$S$16</f>
        <v>0.1</v>
      </c>
      <c r="G412" s="5">
        <f>'Subdecision matrices'!$T$12</f>
        <v>0.1</v>
      </c>
      <c r="H412" s="5">
        <f>'Subdecision matrices'!$T$13</f>
        <v>0.1</v>
      </c>
      <c r="I412" s="5">
        <f>'Subdecision matrices'!$T$14</f>
        <v>0.1</v>
      </c>
      <c r="J412" s="5">
        <f>'Subdecision matrices'!$T$15</f>
        <v>0.1</v>
      </c>
      <c r="K412" s="5">
        <f>'Subdecision matrices'!$T$16</f>
        <v>0.1</v>
      </c>
      <c r="L412" s="5">
        <f>'Subdecision matrices'!$U$12</f>
        <v>0.05</v>
      </c>
      <c r="M412" s="5">
        <f>'Subdecision matrices'!$U$13</f>
        <v>0.05</v>
      </c>
      <c r="N412" s="5">
        <f>'Subdecision matrices'!$U$14</f>
        <v>0.05</v>
      </c>
      <c r="O412" s="5">
        <f>'Subdecision matrices'!$U$15</f>
        <v>0.05</v>
      </c>
      <c r="P412" s="5">
        <f>'Subdecision matrices'!$U$16</f>
        <v>0.05</v>
      </c>
      <c r="Q412" s="5">
        <f>'Subdecision matrices'!$V$12</f>
        <v>0.1</v>
      </c>
      <c r="R412" s="5">
        <f>'Subdecision matrices'!$V$13</f>
        <v>0.1</v>
      </c>
      <c r="S412" s="5">
        <f>'Subdecision matrices'!$V$14</f>
        <v>0.1</v>
      </c>
      <c r="T412" s="5">
        <f>'Subdecision matrices'!$V$15</f>
        <v>0.1</v>
      </c>
      <c r="U412" s="5">
        <f>'Subdecision matrices'!$V$16</f>
        <v>0.1</v>
      </c>
      <c r="V412" s="5">
        <f>'Subdecision matrices'!$W$12</f>
        <v>0.1</v>
      </c>
      <c r="W412" s="5">
        <f>'Subdecision matrices'!$W$13</f>
        <v>0.1</v>
      </c>
      <c r="X412" s="5">
        <f>'Subdecision matrices'!$W$14</f>
        <v>0.1</v>
      </c>
      <c r="Y412" s="5">
        <f>'Subdecision matrices'!$W$15</f>
        <v>0.1</v>
      </c>
      <c r="Z412" s="5">
        <f>'Subdecision matrices'!$W$16</f>
        <v>0.1</v>
      </c>
      <c r="AA412" s="5">
        <f>'Subdecision matrices'!$X$12</f>
        <v>0.05</v>
      </c>
      <c r="AB412" s="5">
        <f>'Subdecision matrices'!$X$13</f>
        <v>0.1</v>
      </c>
      <c r="AC412" s="5">
        <f>'Subdecision matrices'!$X$14</f>
        <v>0.1</v>
      </c>
      <c r="AD412" s="5">
        <f>'Subdecision matrices'!$X$15</f>
        <v>0.1</v>
      </c>
      <c r="AE412" s="5">
        <f>'Subdecision matrices'!$X$16</f>
        <v>0.1</v>
      </c>
      <c r="AF412" s="5">
        <f>'Subdecision matrices'!$Y$12</f>
        <v>0.1</v>
      </c>
      <c r="AG412" s="5">
        <f>'Subdecision matrices'!$Y$13</f>
        <v>0.1</v>
      </c>
      <c r="AH412" s="5">
        <f>'Subdecision matrices'!$Y$14</f>
        <v>0.1</v>
      </c>
      <c r="AI412" s="5">
        <f>'Subdecision matrices'!$Y$15</f>
        <v>0.05</v>
      </c>
      <c r="AJ412" s="5">
        <f>'Subdecision matrices'!$Y$16</f>
        <v>0.05</v>
      </c>
      <c r="AK412" s="5">
        <f>'Subdecision matrices'!$Z$12</f>
        <v>0.15</v>
      </c>
      <c r="AL412" s="5">
        <f>'Subdecision matrices'!$Z$13</f>
        <v>0.15</v>
      </c>
      <c r="AM412" s="5">
        <f>'Subdecision matrices'!$Z$14</f>
        <v>0.15</v>
      </c>
      <c r="AN412" s="5">
        <f>'Subdecision matrices'!$Z$15</f>
        <v>0.15</v>
      </c>
      <c r="AO412" s="5">
        <f>'Subdecision matrices'!$Z$16</f>
        <v>0.15</v>
      </c>
      <c r="AP412" s="5">
        <f>'Subdecision matrices'!$AA$12</f>
        <v>0.1</v>
      </c>
      <c r="AQ412" s="5">
        <f>'Subdecision matrices'!$AA$13</f>
        <v>0.1</v>
      </c>
      <c r="AR412" s="5">
        <f>'Subdecision matrices'!$AA$14</f>
        <v>0.1</v>
      </c>
      <c r="AS412" s="5">
        <f>'Subdecision matrices'!$AA$15</f>
        <v>0.1</v>
      </c>
      <c r="AT412" s="5">
        <f>'Subdecision matrices'!$AA$16</f>
        <v>0.15</v>
      </c>
      <c r="AU412" s="5">
        <f>'Subdecision matrices'!$AB$12</f>
        <v>0.15</v>
      </c>
      <c r="AV412" s="5">
        <f>'Subdecision matrices'!$AB$13</f>
        <v>0.1</v>
      </c>
      <c r="AW412" s="5">
        <f>'Subdecision matrices'!$AB$14</f>
        <v>0.1</v>
      </c>
      <c r="AX412" s="5">
        <f>'Subdecision matrices'!$AB$15</f>
        <v>0.15</v>
      </c>
      <c r="AY412" s="5">
        <f>'Subdecision matrices'!$AB$16</f>
        <v>0.1</v>
      </c>
      <c r="AZ412" s="3">
        <f aca="true" t="shared" si="1041" ref="AZ412">SUM(L412:AY412)</f>
        <v>4</v>
      </c>
      <c r="BA412" s="3"/>
      <c r="BB412" s="114"/>
      <c r="BC412" s="114"/>
      <c r="BD412" s="114"/>
      <c r="BE412" s="114"/>
      <c r="BF412" s="114"/>
    </row>
    <row r="413" spans="1:58" ht="15">
      <c r="A413" s="94">
        <v>204</v>
      </c>
      <c r="B413" s="30">
        <f>_xlfn.IFERROR(VLOOKUP(Prioritization!G215,'Subdecision matrices'!$B$7:$C$8,2,TRUE),0)</f>
        <v>0</v>
      </c>
      <c r="C413" s="30">
        <f>_xlfn.IFERROR(VLOOKUP(Prioritization!G215,'Subdecision matrices'!$B$7:$D$8,3,TRUE),0)</f>
        <v>0</v>
      </c>
      <c r="D413" s="30">
        <f>_xlfn.IFERROR(VLOOKUP(Prioritization!G215,'Subdecision matrices'!$B$7:$E$8,4,TRUE),0)</f>
        <v>0</v>
      </c>
      <c r="E413" s="30">
        <f>_xlfn.IFERROR(VLOOKUP(Prioritization!G215,'Subdecision matrices'!$B$7:$F$8,5,TRUE),0)</f>
        <v>0</v>
      </c>
      <c r="F413" s="30">
        <f>_xlfn.IFERROR(VLOOKUP(Prioritization!G215,'Subdecision matrices'!$B$7:$G$8,6,TRUE),0)</f>
        <v>0</v>
      </c>
      <c r="G413" s="30">
        <f>VLOOKUP(Prioritization!H215,'Subdecision matrices'!$B$12:$C$19,2,TRUE)</f>
        <v>0</v>
      </c>
      <c r="H413" s="30">
        <f>VLOOKUP(Prioritization!H215,'Subdecision matrices'!$B$12:$D$19,3,TRUE)</f>
        <v>0</v>
      </c>
      <c r="I413" s="30">
        <f>VLOOKUP(Prioritization!H215,'Subdecision matrices'!$B$12:$E$19,4,TRUE)</f>
        <v>0</v>
      </c>
      <c r="J413" s="30">
        <f>VLOOKUP(Prioritization!H215,'Subdecision matrices'!$B$12:$F$19,5,TRUE)</f>
        <v>0</v>
      </c>
      <c r="K413" s="30">
        <f>VLOOKUP(Prioritization!H215,'Subdecision matrices'!$B$12:$G$19,6,TRUE)</f>
        <v>0</v>
      </c>
      <c r="L413" s="2">
        <f>_xlfn.IFERROR(INDEX('Subdecision matrices'!$C$23:$G$27,MATCH(Prioritization!I215,'Subdecision matrices'!$B$23:$B$27,0),MATCH('CalcEng 2'!$L$6,'Subdecision matrices'!$C$22:$G$22,0)),0)</f>
        <v>0</v>
      </c>
      <c r="M413" s="2">
        <f>_xlfn.IFERROR(INDEX('Subdecision matrices'!$C$23:$G$27,MATCH(Prioritization!I215,'Subdecision matrices'!$B$23:$B$27,0),MATCH('CalcEng 2'!$M$6,'Subdecision matrices'!$C$30:$G$30,0)),0)</f>
        <v>0</v>
      </c>
      <c r="N413" s="2">
        <f>_xlfn.IFERROR(INDEX('Subdecision matrices'!$C$23:$G$27,MATCH(Prioritization!I215,'Subdecision matrices'!$B$23:$B$27,0),MATCH('CalcEng 2'!$N$6,'Subdecision matrices'!$C$22:$G$22,0)),0)</f>
        <v>0</v>
      </c>
      <c r="O413" s="2">
        <f>_xlfn.IFERROR(INDEX('Subdecision matrices'!$C$23:$G$27,MATCH(Prioritization!I215,'Subdecision matrices'!$B$23:$B$27,0),MATCH('CalcEng 2'!$O$6,'Subdecision matrices'!$C$22:$G$22,0)),0)</f>
        <v>0</v>
      </c>
      <c r="P413" s="2">
        <f>_xlfn.IFERROR(INDEX('Subdecision matrices'!$C$23:$G$27,MATCH(Prioritization!I215,'Subdecision matrices'!$B$23:$B$27,0),MATCH('CalcEng 2'!$P$6,'Subdecision matrices'!$C$22:$G$22,0)),0)</f>
        <v>0</v>
      </c>
      <c r="Q413" s="2">
        <f>_xlfn.IFERROR(INDEX('Subdecision matrices'!$C$31:$G$33,MATCH(Prioritization!J215,'Subdecision matrices'!$B$31:$B$33,0),MATCH('CalcEng 2'!$Q$6,'Subdecision matrices'!$C$30:$G$30,0)),0)</f>
        <v>0</v>
      </c>
      <c r="R413" s="2">
        <f>_xlfn.IFERROR(INDEX('Subdecision matrices'!$C$31:$G$33,MATCH(Prioritization!J215,'Subdecision matrices'!$B$31:$B$33,0),MATCH('CalcEng 2'!$R$6,'Subdecision matrices'!$C$30:$G$30,0)),0)</f>
        <v>0</v>
      </c>
      <c r="S413" s="2">
        <f>_xlfn.IFERROR(INDEX('Subdecision matrices'!$C$31:$G$33,MATCH(Prioritization!J215,'Subdecision matrices'!$B$31:$B$33,0),MATCH('CalcEng 2'!$S$6,'Subdecision matrices'!$C$30:$G$30,0)),0)</f>
        <v>0</v>
      </c>
      <c r="T413" s="2">
        <f>_xlfn.IFERROR(INDEX('Subdecision matrices'!$C$31:$G$33,MATCH(Prioritization!J215,'Subdecision matrices'!$B$31:$B$33,0),MATCH('CalcEng 2'!$T$6,'Subdecision matrices'!$C$30:$G$30,0)),0)</f>
        <v>0</v>
      </c>
      <c r="U413" s="2">
        <f>_xlfn.IFERROR(INDEX('Subdecision matrices'!$C$31:$G$33,MATCH(Prioritization!J215,'Subdecision matrices'!$B$31:$B$33,0),MATCH('CalcEng 2'!$U$6,'Subdecision matrices'!$C$30:$G$30,0)),0)</f>
        <v>0</v>
      </c>
      <c r="V413" s="2">
        <f>_xlfn.IFERROR(VLOOKUP(Prioritization!K215,'Subdecision matrices'!$A$37:$C$41,3,TRUE),0)</f>
        <v>0</v>
      </c>
      <c r="W413" s="2">
        <f>_xlfn.IFERROR(VLOOKUP(Prioritization!K215,'Subdecision matrices'!$A$37:$D$41,4),0)</f>
        <v>0</v>
      </c>
      <c r="X413" s="2">
        <f>_xlfn.IFERROR(VLOOKUP(Prioritization!K215,'Subdecision matrices'!$A$37:$E$41,5),0)</f>
        <v>0</v>
      </c>
      <c r="Y413" s="2">
        <f>_xlfn.IFERROR(VLOOKUP(Prioritization!K215,'Subdecision matrices'!$A$37:$F$41,6),0)</f>
        <v>0</v>
      </c>
      <c r="Z413" s="2">
        <f>_xlfn.IFERROR(VLOOKUP(Prioritization!K215,'Subdecision matrices'!$A$37:$G$41,7),0)</f>
        <v>0</v>
      </c>
      <c r="AA413" s="2">
        <f>_xlfn.IFERROR(INDEX('Subdecision matrices'!$K$8:$O$11,MATCH(Prioritization!L215,'Subdecision matrices'!$J$8:$J$11,0),MATCH('CalcEng 2'!$AA$6,'Subdecision matrices'!$K$7:$O$7,0)),0)</f>
        <v>0</v>
      </c>
      <c r="AB413" s="2">
        <f>_xlfn.IFERROR(INDEX('Subdecision matrices'!$K$8:$O$11,MATCH(Prioritization!L215,'Subdecision matrices'!$J$8:$J$11,0),MATCH('CalcEng 2'!$AB$6,'Subdecision matrices'!$K$7:$O$7,0)),0)</f>
        <v>0</v>
      </c>
      <c r="AC413" s="2">
        <f>_xlfn.IFERROR(INDEX('Subdecision matrices'!$K$8:$O$11,MATCH(Prioritization!L215,'Subdecision matrices'!$J$8:$J$11,0),MATCH('CalcEng 2'!$AC$6,'Subdecision matrices'!$K$7:$O$7,0)),0)</f>
        <v>0</v>
      </c>
      <c r="AD413" s="2">
        <f>_xlfn.IFERROR(INDEX('Subdecision matrices'!$K$8:$O$11,MATCH(Prioritization!L215,'Subdecision matrices'!$J$8:$J$11,0),MATCH('CalcEng 2'!$AD$6,'Subdecision matrices'!$K$7:$O$7,0)),0)</f>
        <v>0</v>
      </c>
      <c r="AE413" s="2">
        <f>_xlfn.IFERROR(INDEX('Subdecision matrices'!$K$8:$O$11,MATCH(Prioritization!L215,'Subdecision matrices'!$J$8:$J$11,0),MATCH('CalcEng 2'!$AE$6,'Subdecision matrices'!$K$7:$O$7,0)),0)</f>
        <v>0</v>
      </c>
      <c r="AF413" s="2">
        <f>_xlfn.IFERROR(VLOOKUP(Prioritization!M215,'Subdecision matrices'!$I$15:$K$17,3,TRUE),0)</f>
        <v>0</v>
      </c>
      <c r="AG413" s="2">
        <f>_xlfn.IFERROR(VLOOKUP(Prioritization!M215,'Subdecision matrices'!$I$15:$L$17,4,TRUE),0)</f>
        <v>0</v>
      </c>
      <c r="AH413" s="2">
        <f>_xlfn.IFERROR(VLOOKUP(Prioritization!M215,'Subdecision matrices'!$I$15:$M$17,5,TRUE),0)</f>
        <v>0</v>
      </c>
      <c r="AI413" s="2">
        <f>_xlfn.IFERROR(VLOOKUP(Prioritization!M215,'Subdecision matrices'!$I$15:$N$17,6,TRUE),0)</f>
        <v>0</v>
      </c>
      <c r="AJ413" s="2">
        <f>_xlfn.IFERROR(VLOOKUP(Prioritization!M215,'Subdecision matrices'!$I$15:$O$17,7,TRUE),0)</f>
        <v>0</v>
      </c>
      <c r="AK413" s="2">
        <f>_xlfn.IFERROR(INDEX('Subdecision matrices'!$K$22:$O$24,MATCH(Prioritization!N215,'Subdecision matrices'!$J$22:$J$24,0),MATCH($AK$6,'Subdecision matrices'!$K$21:$O$21,0)),0)</f>
        <v>0</v>
      </c>
      <c r="AL413" s="2">
        <f>_xlfn.IFERROR(INDEX('Subdecision matrices'!$K$22:$O$24,MATCH(Prioritization!N215,'Subdecision matrices'!$J$22:$J$24,0),MATCH($AL$6,'Subdecision matrices'!$K$21:$O$21,0)),0)</f>
        <v>0</v>
      </c>
      <c r="AM413" s="2">
        <f>_xlfn.IFERROR(INDEX('Subdecision matrices'!$K$22:$O$24,MATCH(Prioritization!N215,'Subdecision matrices'!$J$22:$J$24,0),MATCH($AM$6,'Subdecision matrices'!$K$21:$O$21,0)),0)</f>
        <v>0</v>
      </c>
      <c r="AN413" s="2">
        <f>_xlfn.IFERROR(INDEX('Subdecision matrices'!$K$22:$O$24,MATCH(Prioritization!N215,'Subdecision matrices'!$J$22:$J$24,0),MATCH($AN$6,'Subdecision matrices'!$K$21:$O$21,0)),0)</f>
        <v>0</v>
      </c>
      <c r="AO413" s="2">
        <f>_xlfn.IFERROR(INDEX('Subdecision matrices'!$K$22:$O$24,MATCH(Prioritization!N215,'Subdecision matrices'!$J$22:$J$24,0),MATCH($AO$6,'Subdecision matrices'!$K$21:$O$21,0)),0)</f>
        <v>0</v>
      </c>
      <c r="AP413" s="2">
        <f>_xlfn.IFERROR(INDEX('Subdecision matrices'!$K$27:$O$30,MATCH(Prioritization!O215,'Subdecision matrices'!$J$27:$J$30,0),MATCH('CalcEng 2'!$AP$6,'Subdecision matrices'!$K$27:$O$27,0)),0)</f>
        <v>0</v>
      </c>
      <c r="AQ413" s="2">
        <f>_xlfn.IFERROR(INDEX('Subdecision matrices'!$K$27:$O$30,MATCH(Prioritization!O215,'Subdecision matrices'!$J$27:$J$30,0),MATCH('CalcEng 2'!$AQ$6,'Subdecision matrices'!$K$27:$O$27,0)),0)</f>
        <v>0</v>
      </c>
      <c r="AR413" s="2">
        <f>_xlfn.IFERROR(INDEX('Subdecision matrices'!$K$27:$O$30,MATCH(Prioritization!O215,'Subdecision matrices'!$J$27:$J$30,0),MATCH('CalcEng 2'!$AR$6,'Subdecision matrices'!$K$27:$O$27,0)),0)</f>
        <v>0</v>
      </c>
      <c r="AS413" s="2">
        <f>_xlfn.IFERROR(INDEX('Subdecision matrices'!$K$27:$O$30,MATCH(Prioritization!O215,'Subdecision matrices'!$J$27:$J$30,0),MATCH('CalcEng 2'!$AS$6,'Subdecision matrices'!$K$27:$O$27,0)),0)</f>
        <v>0</v>
      </c>
      <c r="AT413" s="2">
        <f>_xlfn.IFERROR(INDEX('Subdecision matrices'!$K$27:$O$30,MATCH(Prioritization!O215,'Subdecision matrices'!$J$27:$J$30,0),MATCH('CalcEng 2'!$AT$6,'Subdecision matrices'!$K$27:$O$27,0)),0)</f>
        <v>0</v>
      </c>
      <c r="AU413" s="2">
        <f>_xlfn.IFERROR(INDEX('Subdecision matrices'!$K$34:$O$36,MATCH(Prioritization!P215,'Subdecision matrices'!$J$34:$J$36,0),MATCH('CalcEng 2'!$AU$6,'Subdecision matrices'!$K$33:$O$33,0)),0)</f>
        <v>0</v>
      </c>
      <c r="AV413" s="2">
        <f>_xlfn.IFERROR(INDEX('Subdecision matrices'!$K$34:$O$36,MATCH(Prioritization!P215,'Subdecision matrices'!$J$34:$J$36,0),MATCH('CalcEng 2'!$AV$6,'Subdecision matrices'!$K$33:$O$33,0)),0)</f>
        <v>0</v>
      </c>
      <c r="AW413" s="2">
        <f>_xlfn.IFERROR(INDEX('Subdecision matrices'!$K$34:$O$36,MATCH(Prioritization!P215,'Subdecision matrices'!$J$34:$J$36,0),MATCH('CalcEng 2'!$AW$6,'Subdecision matrices'!$K$33:$O$33,0)),0)</f>
        <v>0</v>
      </c>
      <c r="AX413" s="2">
        <f>_xlfn.IFERROR(INDEX('Subdecision matrices'!$K$34:$O$36,MATCH(Prioritization!P215,'Subdecision matrices'!$J$34:$J$36,0),MATCH('CalcEng 2'!$AX$6,'Subdecision matrices'!$K$33:$O$33,0)),0)</f>
        <v>0</v>
      </c>
      <c r="AY413" s="2">
        <f>_xlfn.IFERROR(INDEX('Subdecision matrices'!$K$34:$O$36,MATCH(Prioritization!P215,'Subdecision matrices'!$J$34:$J$36,0),MATCH('CalcEng 2'!$AY$6,'Subdecision matrices'!$K$33:$O$33,0)),0)</f>
        <v>0</v>
      </c>
      <c r="AZ413" s="2"/>
      <c r="BA413" s="2"/>
      <c r="BB413" s="110">
        <f>((B413*B414)+(G413*G414)+(L413*L414)+(Q413*Q414)+(V413*V414)+(AA413*AA414)+(AF414*AF413)+(AK413*AK414)+(AP413*AP414)+(AU413*AU414))*10</f>
        <v>0</v>
      </c>
      <c r="BC413" s="110">
        <f aca="true" t="shared" si="1042" ref="BC413">((C413*C414)+(H413*H414)+(M413*M414)+(R413*R414)+(W413*W414)+(AB413*AB414)+(AG414*AG413)+(AL413*AL414)+(AQ413*AQ414)+(AV413*AV414))*10</f>
        <v>0</v>
      </c>
      <c r="BD413" s="110">
        <f aca="true" t="shared" si="1043" ref="BD413">((D413*D414)+(I413*I414)+(N413*N414)+(S413*S414)+(X413*X414)+(AC413*AC414)+(AH414*AH413)+(AM413*AM414)+(AR413*AR414)+(AW413*AW414))*10</f>
        <v>0</v>
      </c>
      <c r="BE413" s="110">
        <f aca="true" t="shared" si="1044" ref="BE413">((E413*E414)+(J413*J414)+(O413*O414)+(T413*T414)+(Y413*Y414)+(AD413*AD414)+(AI414*AI413)+(AN413*AN414)+(AS413*AS414)+(AX413*AX414))*10</f>
        <v>0</v>
      </c>
      <c r="BF413" s="110">
        <f aca="true" t="shared" si="1045" ref="BF413">((F413*F414)+(K413*K414)+(P413*P414)+(U413*U414)+(Z413*Z414)+(AE413*AE414)+(AJ414*AJ413)+(AO413*AO414)+(AT413*AT414)+(AY413*AY414))*10</f>
        <v>0</v>
      </c>
    </row>
    <row r="414" spans="1:58" ht="15.75" thickBot="1">
      <c r="A414" s="94"/>
      <c r="B414" s="5">
        <f>'Subdecision matrices'!$S$12</f>
        <v>0.1</v>
      </c>
      <c r="C414" s="5">
        <f>'Subdecision matrices'!$S$13</f>
        <v>0.1</v>
      </c>
      <c r="D414" s="5">
        <f>'Subdecision matrices'!$S$14</f>
        <v>0.1</v>
      </c>
      <c r="E414" s="5">
        <f>'Subdecision matrices'!$S$15</f>
        <v>0.1</v>
      </c>
      <c r="F414" s="5">
        <f>'Subdecision matrices'!$S$16</f>
        <v>0.1</v>
      </c>
      <c r="G414" s="5">
        <f>'Subdecision matrices'!$T$12</f>
        <v>0.1</v>
      </c>
      <c r="H414" s="5">
        <f>'Subdecision matrices'!$T$13</f>
        <v>0.1</v>
      </c>
      <c r="I414" s="5">
        <f>'Subdecision matrices'!$T$14</f>
        <v>0.1</v>
      </c>
      <c r="J414" s="5">
        <f>'Subdecision matrices'!$T$15</f>
        <v>0.1</v>
      </c>
      <c r="K414" s="5">
        <f>'Subdecision matrices'!$T$16</f>
        <v>0.1</v>
      </c>
      <c r="L414" s="5">
        <f>'Subdecision matrices'!$U$12</f>
        <v>0.05</v>
      </c>
      <c r="M414" s="5">
        <f>'Subdecision matrices'!$U$13</f>
        <v>0.05</v>
      </c>
      <c r="N414" s="5">
        <f>'Subdecision matrices'!$U$14</f>
        <v>0.05</v>
      </c>
      <c r="O414" s="5">
        <f>'Subdecision matrices'!$U$15</f>
        <v>0.05</v>
      </c>
      <c r="P414" s="5">
        <f>'Subdecision matrices'!$U$16</f>
        <v>0.05</v>
      </c>
      <c r="Q414" s="5">
        <f>'Subdecision matrices'!$V$12</f>
        <v>0.1</v>
      </c>
      <c r="R414" s="5">
        <f>'Subdecision matrices'!$V$13</f>
        <v>0.1</v>
      </c>
      <c r="S414" s="5">
        <f>'Subdecision matrices'!$V$14</f>
        <v>0.1</v>
      </c>
      <c r="T414" s="5">
        <f>'Subdecision matrices'!$V$15</f>
        <v>0.1</v>
      </c>
      <c r="U414" s="5">
        <f>'Subdecision matrices'!$V$16</f>
        <v>0.1</v>
      </c>
      <c r="V414" s="5">
        <f>'Subdecision matrices'!$W$12</f>
        <v>0.1</v>
      </c>
      <c r="W414" s="5">
        <f>'Subdecision matrices'!$W$13</f>
        <v>0.1</v>
      </c>
      <c r="X414" s="5">
        <f>'Subdecision matrices'!$W$14</f>
        <v>0.1</v>
      </c>
      <c r="Y414" s="5">
        <f>'Subdecision matrices'!$W$15</f>
        <v>0.1</v>
      </c>
      <c r="Z414" s="5">
        <f>'Subdecision matrices'!$W$16</f>
        <v>0.1</v>
      </c>
      <c r="AA414" s="5">
        <f>'Subdecision matrices'!$X$12</f>
        <v>0.05</v>
      </c>
      <c r="AB414" s="5">
        <f>'Subdecision matrices'!$X$13</f>
        <v>0.1</v>
      </c>
      <c r="AC414" s="5">
        <f>'Subdecision matrices'!$X$14</f>
        <v>0.1</v>
      </c>
      <c r="AD414" s="5">
        <f>'Subdecision matrices'!$X$15</f>
        <v>0.1</v>
      </c>
      <c r="AE414" s="5">
        <f>'Subdecision matrices'!$X$16</f>
        <v>0.1</v>
      </c>
      <c r="AF414" s="5">
        <f>'Subdecision matrices'!$Y$12</f>
        <v>0.1</v>
      </c>
      <c r="AG414" s="5">
        <f>'Subdecision matrices'!$Y$13</f>
        <v>0.1</v>
      </c>
      <c r="AH414" s="5">
        <f>'Subdecision matrices'!$Y$14</f>
        <v>0.1</v>
      </c>
      <c r="AI414" s="5">
        <f>'Subdecision matrices'!$Y$15</f>
        <v>0.05</v>
      </c>
      <c r="AJ414" s="5">
        <f>'Subdecision matrices'!$Y$16</f>
        <v>0.05</v>
      </c>
      <c r="AK414" s="5">
        <f>'Subdecision matrices'!$Z$12</f>
        <v>0.15</v>
      </c>
      <c r="AL414" s="5">
        <f>'Subdecision matrices'!$Z$13</f>
        <v>0.15</v>
      </c>
      <c r="AM414" s="5">
        <f>'Subdecision matrices'!$Z$14</f>
        <v>0.15</v>
      </c>
      <c r="AN414" s="5">
        <f>'Subdecision matrices'!$Z$15</f>
        <v>0.15</v>
      </c>
      <c r="AO414" s="5">
        <f>'Subdecision matrices'!$Z$16</f>
        <v>0.15</v>
      </c>
      <c r="AP414" s="5">
        <f>'Subdecision matrices'!$AA$12</f>
        <v>0.1</v>
      </c>
      <c r="AQ414" s="5">
        <f>'Subdecision matrices'!$AA$13</f>
        <v>0.1</v>
      </c>
      <c r="AR414" s="5">
        <f>'Subdecision matrices'!$AA$14</f>
        <v>0.1</v>
      </c>
      <c r="AS414" s="5">
        <f>'Subdecision matrices'!$AA$15</f>
        <v>0.1</v>
      </c>
      <c r="AT414" s="5">
        <f>'Subdecision matrices'!$AA$16</f>
        <v>0.15</v>
      </c>
      <c r="AU414" s="5">
        <f>'Subdecision matrices'!$AB$12</f>
        <v>0.15</v>
      </c>
      <c r="AV414" s="5">
        <f>'Subdecision matrices'!$AB$13</f>
        <v>0.1</v>
      </c>
      <c r="AW414" s="5">
        <f>'Subdecision matrices'!$AB$14</f>
        <v>0.1</v>
      </c>
      <c r="AX414" s="5">
        <f>'Subdecision matrices'!$AB$15</f>
        <v>0.15</v>
      </c>
      <c r="AY414" s="5">
        <f>'Subdecision matrices'!$AB$16</f>
        <v>0.1</v>
      </c>
      <c r="AZ414" s="3">
        <f aca="true" t="shared" si="1046" ref="AZ414">SUM(L414:AY414)</f>
        <v>4</v>
      </c>
      <c r="BA414" s="3"/>
      <c r="BB414" s="114"/>
      <c r="BC414" s="114"/>
      <c r="BD414" s="114"/>
      <c r="BE414" s="114"/>
      <c r="BF414" s="114"/>
    </row>
    <row r="415" spans="1:58" ht="15">
      <c r="A415" s="94">
        <v>205</v>
      </c>
      <c r="B415" s="30">
        <f>_xlfn.IFERROR(VLOOKUP(Prioritization!G216,'Subdecision matrices'!$B$7:$C$8,2,TRUE),0)</f>
        <v>0</v>
      </c>
      <c r="C415" s="30">
        <f>_xlfn.IFERROR(VLOOKUP(Prioritization!G216,'Subdecision matrices'!$B$7:$D$8,3,TRUE),0)</f>
        <v>0</v>
      </c>
      <c r="D415" s="30">
        <f>_xlfn.IFERROR(VLOOKUP(Prioritization!G216,'Subdecision matrices'!$B$7:$E$8,4,TRUE),0)</f>
        <v>0</v>
      </c>
      <c r="E415" s="30">
        <f>_xlfn.IFERROR(VLOOKUP(Prioritization!G216,'Subdecision matrices'!$B$7:$F$8,5,TRUE),0)</f>
        <v>0</v>
      </c>
      <c r="F415" s="30">
        <f>_xlfn.IFERROR(VLOOKUP(Prioritization!G216,'Subdecision matrices'!$B$7:$G$8,6,TRUE),0)</f>
        <v>0</v>
      </c>
      <c r="G415" s="30">
        <f>VLOOKUP(Prioritization!H216,'Subdecision matrices'!$B$12:$C$19,2,TRUE)</f>
        <v>0</v>
      </c>
      <c r="H415" s="30">
        <f>VLOOKUP(Prioritization!H216,'Subdecision matrices'!$B$12:$D$19,3,TRUE)</f>
        <v>0</v>
      </c>
      <c r="I415" s="30">
        <f>VLOOKUP(Prioritization!H216,'Subdecision matrices'!$B$12:$E$19,4,TRUE)</f>
        <v>0</v>
      </c>
      <c r="J415" s="30">
        <f>VLOOKUP(Prioritization!H216,'Subdecision matrices'!$B$12:$F$19,5,TRUE)</f>
        <v>0</v>
      </c>
      <c r="K415" s="30">
        <f>VLOOKUP(Prioritization!H216,'Subdecision matrices'!$B$12:$G$19,6,TRUE)</f>
        <v>0</v>
      </c>
      <c r="L415" s="2">
        <f>_xlfn.IFERROR(INDEX('Subdecision matrices'!$C$23:$G$27,MATCH(Prioritization!I216,'Subdecision matrices'!$B$23:$B$27,0),MATCH('CalcEng 2'!$L$6,'Subdecision matrices'!$C$22:$G$22,0)),0)</f>
        <v>0</v>
      </c>
      <c r="M415" s="2">
        <f>_xlfn.IFERROR(INDEX('Subdecision matrices'!$C$23:$G$27,MATCH(Prioritization!I216,'Subdecision matrices'!$B$23:$B$27,0),MATCH('CalcEng 2'!$M$6,'Subdecision matrices'!$C$30:$G$30,0)),0)</f>
        <v>0</v>
      </c>
      <c r="N415" s="2">
        <f>_xlfn.IFERROR(INDEX('Subdecision matrices'!$C$23:$G$27,MATCH(Prioritization!I216,'Subdecision matrices'!$B$23:$B$27,0),MATCH('CalcEng 2'!$N$6,'Subdecision matrices'!$C$22:$G$22,0)),0)</f>
        <v>0</v>
      </c>
      <c r="O415" s="2">
        <f>_xlfn.IFERROR(INDEX('Subdecision matrices'!$C$23:$G$27,MATCH(Prioritization!I216,'Subdecision matrices'!$B$23:$B$27,0),MATCH('CalcEng 2'!$O$6,'Subdecision matrices'!$C$22:$G$22,0)),0)</f>
        <v>0</v>
      </c>
      <c r="P415" s="2">
        <f>_xlfn.IFERROR(INDEX('Subdecision matrices'!$C$23:$G$27,MATCH(Prioritization!I216,'Subdecision matrices'!$B$23:$B$27,0),MATCH('CalcEng 2'!$P$6,'Subdecision matrices'!$C$22:$G$22,0)),0)</f>
        <v>0</v>
      </c>
      <c r="Q415" s="2">
        <f>_xlfn.IFERROR(INDEX('Subdecision matrices'!$C$31:$G$33,MATCH(Prioritization!J216,'Subdecision matrices'!$B$31:$B$33,0),MATCH('CalcEng 2'!$Q$6,'Subdecision matrices'!$C$30:$G$30,0)),0)</f>
        <v>0</v>
      </c>
      <c r="R415" s="2">
        <f>_xlfn.IFERROR(INDEX('Subdecision matrices'!$C$31:$G$33,MATCH(Prioritization!J216,'Subdecision matrices'!$B$31:$B$33,0),MATCH('CalcEng 2'!$R$6,'Subdecision matrices'!$C$30:$G$30,0)),0)</f>
        <v>0</v>
      </c>
      <c r="S415" s="2">
        <f>_xlfn.IFERROR(INDEX('Subdecision matrices'!$C$31:$G$33,MATCH(Prioritization!J216,'Subdecision matrices'!$B$31:$B$33,0),MATCH('CalcEng 2'!$S$6,'Subdecision matrices'!$C$30:$G$30,0)),0)</f>
        <v>0</v>
      </c>
      <c r="T415" s="2">
        <f>_xlfn.IFERROR(INDEX('Subdecision matrices'!$C$31:$G$33,MATCH(Prioritization!J216,'Subdecision matrices'!$B$31:$B$33,0),MATCH('CalcEng 2'!$T$6,'Subdecision matrices'!$C$30:$G$30,0)),0)</f>
        <v>0</v>
      </c>
      <c r="U415" s="2">
        <f>_xlfn.IFERROR(INDEX('Subdecision matrices'!$C$31:$G$33,MATCH(Prioritization!J216,'Subdecision matrices'!$B$31:$B$33,0),MATCH('CalcEng 2'!$U$6,'Subdecision matrices'!$C$30:$G$30,0)),0)</f>
        <v>0</v>
      </c>
      <c r="V415" s="2">
        <f>_xlfn.IFERROR(VLOOKUP(Prioritization!K216,'Subdecision matrices'!$A$37:$C$41,3,TRUE),0)</f>
        <v>0</v>
      </c>
      <c r="W415" s="2">
        <f>_xlfn.IFERROR(VLOOKUP(Prioritization!K216,'Subdecision matrices'!$A$37:$D$41,4),0)</f>
        <v>0</v>
      </c>
      <c r="X415" s="2">
        <f>_xlfn.IFERROR(VLOOKUP(Prioritization!K216,'Subdecision matrices'!$A$37:$E$41,5),0)</f>
        <v>0</v>
      </c>
      <c r="Y415" s="2">
        <f>_xlfn.IFERROR(VLOOKUP(Prioritization!K216,'Subdecision matrices'!$A$37:$F$41,6),0)</f>
        <v>0</v>
      </c>
      <c r="Z415" s="2">
        <f>_xlfn.IFERROR(VLOOKUP(Prioritization!K216,'Subdecision matrices'!$A$37:$G$41,7),0)</f>
        <v>0</v>
      </c>
      <c r="AA415" s="2">
        <f>_xlfn.IFERROR(INDEX('Subdecision matrices'!$K$8:$O$11,MATCH(Prioritization!L216,'Subdecision matrices'!$J$8:$J$11,0),MATCH('CalcEng 2'!$AA$6,'Subdecision matrices'!$K$7:$O$7,0)),0)</f>
        <v>0</v>
      </c>
      <c r="AB415" s="2">
        <f>_xlfn.IFERROR(INDEX('Subdecision matrices'!$K$8:$O$11,MATCH(Prioritization!L216,'Subdecision matrices'!$J$8:$J$11,0),MATCH('CalcEng 2'!$AB$6,'Subdecision matrices'!$K$7:$O$7,0)),0)</f>
        <v>0</v>
      </c>
      <c r="AC415" s="2">
        <f>_xlfn.IFERROR(INDEX('Subdecision matrices'!$K$8:$O$11,MATCH(Prioritization!L216,'Subdecision matrices'!$J$8:$J$11,0),MATCH('CalcEng 2'!$AC$6,'Subdecision matrices'!$K$7:$O$7,0)),0)</f>
        <v>0</v>
      </c>
      <c r="AD415" s="2">
        <f>_xlfn.IFERROR(INDEX('Subdecision matrices'!$K$8:$O$11,MATCH(Prioritization!L216,'Subdecision matrices'!$J$8:$J$11,0),MATCH('CalcEng 2'!$AD$6,'Subdecision matrices'!$K$7:$O$7,0)),0)</f>
        <v>0</v>
      </c>
      <c r="AE415" s="2">
        <f>_xlfn.IFERROR(INDEX('Subdecision matrices'!$K$8:$O$11,MATCH(Prioritization!L216,'Subdecision matrices'!$J$8:$J$11,0),MATCH('CalcEng 2'!$AE$6,'Subdecision matrices'!$K$7:$O$7,0)),0)</f>
        <v>0</v>
      </c>
      <c r="AF415" s="2">
        <f>_xlfn.IFERROR(VLOOKUP(Prioritization!M216,'Subdecision matrices'!$I$15:$K$17,3,TRUE),0)</f>
        <v>0</v>
      </c>
      <c r="AG415" s="2">
        <f>_xlfn.IFERROR(VLOOKUP(Prioritization!M216,'Subdecision matrices'!$I$15:$L$17,4,TRUE),0)</f>
        <v>0</v>
      </c>
      <c r="AH415" s="2">
        <f>_xlfn.IFERROR(VLOOKUP(Prioritization!M216,'Subdecision matrices'!$I$15:$M$17,5,TRUE),0)</f>
        <v>0</v>
      </c>
      <c r="AI415" s="2">
        <f>_xlfn.IFERROR(VLOOKUP(Prioritization!M216,'Subdecision matrices'!$I$15:$N$17,6,TRUE),0)</f>
        <v>0</v>
      </c>
      <c r="AJ415" s="2">
        <f>_xlfn.IFERROR(VLOOKUP(Prioritization!M216,'Subdecision matrices'!$I$15:$O$17,7,TRUE),0)</f>
        <v>0</v>
      </c>
      <c r="AK415" s="2">
        <f>_xlfn.IFERROR(INDEX('Subdecision matrices'!$K$22:$O$24,MATCH(Prioritization!N216,'Subdecision matrices'!$J$22:$J$24,0),MATCH($AK$6,'Subdecision matrices'!$K$21:$O$21,0)),0)</f>
        <v>0</v>
      </c>
      <c r="AL415" s="2">
        <f>_xlfn.IFERROR(INDEX('Subdecision matrices'!$K$22:$O$24,MATCH(Prioritization!N216,'Subdecision matrices'!$J$22:$J$24,0),MATCH($AL$6,'Subdecision matrices'!$K$21:$O$21,0)),0)</f>
        <v>0</v>
      </c>
      <c r="AM415" s="2">
        <f>_xlfn.IFERROR(INDEX('Subdecision matrices'!$K$22:$O$24,MATCH(Prioritization!N216,'Subdecision matrices'!$J$22:$J$24,0),MATCH($AM$6,'Subdecision matrices'!$K$21:$O$21,0)),0)</f>
        <v>0</v>
      </c>
      <c r="AN415" s="2">
        <f>_xlfn.IFERROR(INDEX('Subdecision matrices'!$K$22:$O$24,MATCH(Prioritization!N216,'Subdecision matrices'!$J$22:$J$24,0),MATCH($AN$6,'Subdecision matrices'!$K$21:$O$21,0)),0)</f>
        <v>0</v>
      </c>
      <c r="AO415" s="2">
        <f>_xlfn.IFERROR(INDEX('Subdecision matrices'!$K$22:$O$24,MATCH(Prioritization!N216,'Subdecision matrices'!$J$22:$J$24,0),MATCH($AO$6,'Subdecision matrices'!$K$21:$O$21,0)),0)</f>
        <v>0</v>
      </c>
      <c r="AP415" s="2">
        <f>_xlfn.IFERROR(INDEX('Subdecision matrices'!$K$27:$O$30,MATCH(Prioritization!O216,'Subdecision matrices'!$J$27:$J$30,0),MATCH('CalcEng 2'!$AP$6,'Subdecision matrices'!$K$27:$O$27,0)),0)</f>
        <v>0</v>
      </c>
      <c r="AQ415" s="2">
        <f>_xlfn.IFERROR(INDEX('Subdecision matrices'!$K$27:$O$30,MATCH(Prioritization!O216,'Subdecision matrices'!$J$27:$J$30,0),MATCH('CalcEng 2'!$AQ$6,'Subdecision matrices'!$K$27:$O$27,0)),0)</f>
        <v>0</v>
      </c>
      <c r="AR415" s="2">
        <f>_xlfn.IFERROR(INDEX('Subdecision matrices'!$K$27:$O$30,MATCH(Prioritization!O216,'Subdecision matrices'!$J$27:$J$30,0),MATCH('CalcEng 2'!$AR$6,'Subdecision matrices'!$K$27:$O$27,0)),0)</f>
        <v>0</v>
      </c>
      <c r="AS415" s="2">
        <f>_xlfn.IFERROR(INDEX('Subdecision matrices'!$K$27:$O$30,MATCH(Prioritization!O216,'Subdecision matrices'!$J$27:$J$30,0),MATCH('CalcEng 2'!$AS$6,'Subdecision matrices'!$K$27:$O$27,0)),0)</f>
        <v>0</v>
      </c>
      <c r="AT415" s="2">
        <f>_xlfn.IFERROR(INDEX('Subdecision matrices'!$K$27:$O$30,MATCH(Prioritization!O216,'Subdecision matrices'!$J$27:$J$30,0),MATCH('CalcEng 2'!$AT$6,'Subdecision matrices'!$K$27:$O$27,0)),0)</f>
        <v>0</v>
      </c>
      <c r="AU415" s="2">
        <f>_xlfn.IFERROR(INDEX('Subdecision matrices'!$K$34:$O$36,MATCH(Prioritization!P216,'Subdecision matrices'!$J$34:$J$36,0),MATCH('CalcEng 2'!$AU$6,'Subdecision matrices'!$K$33:$O$33,0)),0)</f>
        <v>0</v>
      </c>
      <c r="AV415" s="2">
        <f>_xlfn.IFERROR(INDEX('Subdecision matrices'!$K$34:$O$36,MATCH(Prioritization!P216,'Subdecision matrices'!$J$34:$J$36,0),MATCH('CalcEng 2'!$AV$6,'Subdecision matrices'!$K$33:$O$33,0)),0)</f>
        <v>0</v>
      </c>
      <c r="AW415" s="2">
        <f>_xlfn.IFERROR(INDEX('Subdecision matrices'!$K$34:$O$36,MATCH(Prioritization!P216,'Subdecision matrices'!$J$34:$J$36,0),MATCH('CalcEng 2'!$AW$6,'Subdecision matrices'!$K$33:$O$33,0)),0)</f>
        <v>0</v>
      </c>
      <c r="AX415" s="2">
        <f>_xlfn.IFERROR(INDEX('Subdecision matrices'!$K$34:$O$36,MATCH(Prioritization!P216,'Subdecision matrices'!$J$34:$J$36,0),MATCH('CalcEng 2'!$AX$6,'Subdecision matrices'!$K$33:$O$33,0)),0)</f>
        <v>0</v>
      </c>
      <c r="AY415" s="2">
        <f>_xlfn.IFERROR(INDEX('Subdecision matrices'!$K$34:$O$36,MATCH(Prioritization!P216,'Subdecision matrices'!$J$34:$J$36,0),MATCH('CalcEng 2'!$AY$6,'Subdecision matrices'!$K$33:$O$33,0)),0)</f>
        <v>0</v>
      </c>
      <c r="AZ415" s="2"/>
      <c r="BA415" s="2"/>
      <c r="BB415" s="110">
        <f>((B415*B416)+(G415*G416)+(L415*L416)+(Q415*Q416)+(V415*V416)+(AA415*AA416)+(AF416*AF415)+(AK415*AK416)+(AP415*AP416)+(AU415*AU416))*10</f>
        <v>0</v>
      </c>
      <c r="BC415" s="110">
        <f aca="true" t="shared" si="1047" ref="BC415">((C415*C416)+(H415*H416)+(M415*M416)+(R415*R416)+(W415*W416)+(AB415*AB416)+(AG416*AG415)+(AL415*AL416)+(AQ415*AQ416)+(AV415*AV416))*10</f>
        <v>0</v>
      </c>
      <c r="BD415" s="110">
        <f aca="true" t="shared" si="1048" ref="BD415">((D415*D416)+(I415*I416)+(N415*N416)+(S415*S416)+(X415*X416)+(AC415*AC416)+(AH416*AH415)+(AM415*AM416)+(AR415*AR416)+(AW415*AW416))*10</f>
        <v>0</v>
      </c>
      <c r="BE415" s="110">
        <f aca="true" t="shared" si="1049" ref="BE415">((E415*E416)+(J415*J416)+(O415*O416)+(T415*T416)+(Y415*Y416)+(AD415*AD416)+(AI416*AI415)+(AN415*AN416)+(AS415*AS416)+(AX415*AX416))*10</f>
        <v>0</v>
      </c>
      <c r="BF415" s="110">
        <f aca="true" t="shared" si="1050" ref="BF415">((F415*F416)+(K415*K416)+(P415*P416)+(U415*U416)+(Z415*Z416)+(AE415*AE416)+(AJ416*AJ415)+(AO415*AO416)+(AT415*AT416)+(AY415*AY416))*10</f>
        <v>0</v>
      </c>
    </row>
    <row r="416" spans="1:58" ht="15.75" thickBot="1">
      <c r="A416" s="94"/>
      <c r="B416" s="5">
        <f>'Subdecision matrices'!$S$12</f>
        <v>0.1</v>
      </c>
      <c r="C416" s="5">
        <f>'Subdecision matrices'!$S$13</f>
        <v>0.1</v>
      </c>
      <c r="D416" s="5">
        <f>'Subdecision matrices'!$S$14</f>
        <v>0.1</v>
      </c>
      <c r="E416" s="5">
        <f>'Subdecision matrices'!$S$15</f>
        <v>0.1</v>
      </c>
      <c r="F416" s="5">
        <f>'Subdecision matrices'!$S$16</f>
        <v>0.1</v>
      </c>
      <c r="G416" s="5">
        <f>'Subdecision matrices'!$T$12</f>
        <v>0.1</v>
      </c>
      <c r="H416" s="5">
        <f>'Subdecision matrices'!$T$13</f>
        <v>0.1</v>
      </c>
      <c r="I416" s="5">
        <f>'Subdecision matrices'!$T$14</f>
        <v>0.1</v>
      </c>
      <c r="J416" s="5">
        <f>'Subdecision matrices'!$T$15</f>
        <v>0.1</v>
      </c>
      <c r="K416" s="5">
        <f>'Subdecision matrices'!$T$16</f>
        <v>0.1</v>
      </c>
      <c r="L416" s="5">
        <f>'Subdecision matrices'!$U$12</f>
        <v>0.05</v>
      </c>
      <c r="M416" s="5">
        <f>'Subdecision matrices'!$U$13</f>
        <v>0.05</v>
      </c>
      <c r="N416" s="5">
        <f>'Subdecision matrices'!$U$14</f>
        <v>0.05</v>
      </c>
      <c r="O416" s="5">
        <f>'Subdecision matrices'!$U$15</f>
        <v>0.05</v>
      </c>
      <c r="P416" s="5">
        <f>'Subdecision matrices'!$U$16</f>
        <v>0.05</v>
      </c>
      <c r="Q416" s="5">
        <f>'Subdecision matrices'!$V$12</f>
        <v>0.1</v>
      </c>
      <c r="R416" s="5">
        <f>'Subdecision matrices'!$V$13</f>
        <v>0.1</v>
      </c>
      <c r="S416" s="5">
        <f>'Subdecision matrices'!$V$14</f>
        <v>0.1</v>
      </c>
      <c r="T416" s="5">
        <f>'Subdecision matrices'!$V$15</f>
        <v>0.1</v>
      </c>
      <c r="U416" s="5">
        <f>'Subdecision matrices'!$V$16</f>
        <v>0.1</v>
      </c>
      <c r="V416" s="5">
        <f>'Subdecision matrices'!$W$12</f>
        <v>0.1</v>
      </c>
      <c r="W416" s="5">
        <f>'Subdecision matrices'!$W$13</f>
        <v>0.1</v>
      </c>
      <c r="X416" s="5">
        <f>'Subdecision matrices'!$W$14</f>
        <v>0.1</v>
      </c>
      <c r="Y416" s="5">
        <f>'Subdecision matrices'!$W$15</f>
        <v>0.1</v>
      </c>
      <c r="Z416" s="5">
        <f>'Subdecision matrices'!$W$16</f>
        <v>0.1</v>
      </c>
      <c r="AA416" s="5">
        <f>'Subdecision matrices'!$X$12</f>
        <v>0.05</v>
      </c>
      <c r="AB416" s="5">
        <f>'Subdecision matrices'!$X$13</f>
        <v>0.1</v>
      </c>
      <c r="AC416" s="5">
        <f>'Subdecision matrices'!$X$14</f>
        <v>0.1</v>
      </c>
      <c r="AD416" s="5">
        <f>'Subdecision matrices'!$X$15</f>
        <v>0.1</v>
      </c>
      <c r="AE416" s="5">
        <f>'Subdecision matrices'!$X$16</f>
        <v>0.1</v>
      </c>
      <c r="AF416" s="5">
        <f>'Subdecision matrices'!$Y$12</f>
        <v>0.1</v>
      </c>
      <c r="AG416" s="5">
        <f>'Subdecision matrices'!$Y$13</f>
        <v>0.1</v>
      </c>
      <c r="AH416" s="5">
        <f>'Subdecision matrices'!$Y$14</f>
        <v>0.1</v>
      </c>
      <c r="AI416" s="5">
        <f>'Subdecision matrices'!$Y$15</f>
        <v>0.05</v>
      </c>
      <c r="AJ416" s="5">
        <f>'Subdecision matrices'!$Y$16</f>
        <v>0.05</v>
      </c>
      <c r="AK416" s="5">
        <f>'Subdecision matrices'!$Z$12</f>
        <v>0.15</v>
      </c>
      <c r="AL416" s="5">
        <f>'Subdecision matrices'!$Z$13</f>
        <v>0.15</v>
      </c>
      <c r="AM416" s="5">
        <f>'Subdecision matrices'!$Z$14</f>
        <v>0.15</v>
      </c>
      <c r="AN416" s="5">
        <f>'Subdecision matrices'!$Z$15</f>
        <v>0.15</v>
      </c>
      <c r="AO416" s="5">
        <f>'Subdecision matrices'!$Z$16</f>
        <v>0.15</v>
      </c>
      <c r="AP416" s="5">
        <f>'Subdecision matrices'!$AA$12</f>
        <v>0.1</v>
      </c>
      <c r="AQ416" s="5">
        <f>'Subdecision matrices'!$AA$13</f>
        <v>0.1</v>
      </c>
      <c r="AR416" s="5">
        <f>'Subdecision matrices'!$AA$14</f>
        <v>0.1</v>
      </c>
      <c r="AS416" s="5">
        <f>'Subdecision matrices'!$AA$15</f>
        <v>0.1</v>
      </c>
      <c r="AT416" s="5">
        <f>'Subdecision matrices'!$AA$16</f>
        <v>0.15</v>
      </c>
      <c r="AU416" s="5">
        <f>'Subdecision matrices'!$AB$12</f>
        <v>0.15</v>
      </c>
      <c r="AV416" s="5">
        <f>'Subdecision matrices'!$AB$13</f>
        <v>0.1</v>
      </c>
      <c r="AW416" s="5">
        <f>'Subdecision matrices'!$AB$14</f>
        <v>0.1</v>
      </c>
      <c r="AX416" s="5">
        <f>'Subdecision matrices'!$AB$15</f>
        <v>0.15</v>
      </c>
      <c r="AY416" s="5">
        <f>'Subdecision matrices'!$AB$16</f>
        <v>0.1</v>
      </c>
      <c r="AZ416" s="3">
        <f aca="true" t="shared" si="1051" ref="AZ416">SUM(L416:AY416)</f>
        <v>4</v>
      </c>
      <c r="BA416" s="3"/>
      <c r="BB416" s="114"/>
      <c r="BC416" s="114"/>
      <c r="BD416" s="114"/>
      <c r="BE416" s="114"/>
      <c r="BF416" s="114"/>
    </row>
    <row r="417" spans="1:58" ht="15">
      <c r="A417" s="94">
        <v>206</v>
      </c>
      <c r="B417" s="30">
        <f>_xlfn.IFERROR(VLOOKUP(Prioritization!G217,'Subdecision matrices'!$B$7:$C$8,2,TRUE),0)</f>
        <v>0</v>
      </c>
      <c r="C417" s="30">
        <f>_xlfn.IFERROR(VLOOKUP(Prioritization!G217,'Subdecision matrices'!$B$7:$D$8,3,TRUE),0)</f>
        <v>0</v>
      </c>
      <c r="D417" s="30">
        <f>_xlfn.IFERROR(VLOOKUP(Prioritization!G217,'Subdecision matrices'!$B$7:$E$8,4,TRUE),0)</f>
        <v>0</v>
      </c>
      <c r="E417" s="30">
        <f>_xlfn.IFERROR(VLOOKUP(Prioritization!G217,'Subdecision matrices'!$B$7:$F$8,5,TRUE),0)</f>
        <v>0</v>
      </c>
      <c r="F417" s="30">
        <f>_xlfn.IFERROR(VLOOKUP(Prioritization!G217,'Subdecision matrices'!$B$7:$G$8,6,TRUE),0)</f>
        <v>0</v>
      </c>
      <c r="G417" s="30">
        <f>VLOOKUP(Prioritization!H217,'Subdecision matrices'!$B$12:$C$19,2,TRUE)</f>
        <v>0</v>
      </c>
      <c r="H417" s="30">
        <f>VLOOKUP(Prioritization!H217,'Subdecision matrices'!$B$12:$D$19,3,TRUE)</f>
        <v>0</v>
      </c>
      <c r="I417" s="30">
        <f>VLOOKUP(Prioritization!H217,'Subdecision matrices'!$B$12:$E$19,4,TRUE)</f>
        <v>0</v>
      </c>
      <c r="J417" s="30">
        <f>VLOOKUP(Prioritization!H217,'Subdecision matrices'!$B$12:$F$19,5,TRUE)</f>
        <v>0</v>
      </c>
      <c r="K417" s="30">
        <f>VLOOKUP(Prioritization!H217,'Subdecision matrices'!$B$12:$G$19,6,TRUE)</f>
        <v>0</v>
      </c>
      <c r="L417" s="2">
        <f>_xlfn.IFERROR(INDEX('Subdecision matrices'!$C$23:$G$27,MATCH(Prioritization!I217,'Subdecision matrices'!$B$23:$B$27,0),MATCH('CalcEng 2'!$L$6,'Subdecision matrices'!$C$22:$G$22,0)),0)</f>
        <v>0</v>
      </c>
      <c r="M417" s="2">
        <f>_xlfn.IFERROR(INDEX('Subdecision matrices'!$C$23:$G$27,MATCH(Prioritization!I217,'Subdecision matrices'!$B$23:$B$27,0),MATCH('CalcEng 2'!$M$6,'Subdecision matrices'!$C$30:$G$30,0)),0)</f>
        <v>0</v>
      </c>
      <c r="N417" s="2">
        <f>_xlfn.IFERROR(INDEX('Subdecision matrices'!$C$23:$G$27,MATCH(Prioritization!I217,'Subdecision matrices'!$B$23:$B$27,0),MATCH('CalcEng 2'!$N$6,'Subdecision matrices'!$C$22:$G$22,0)),0)</f>
        <v>0</v>
      </c>
      <c r="O417" s="2">
        <f>_xlfn.IFERROR(INDEX('Subdecision matrices'!$C$23:$G$27,MATCH(Prioritization!I217,'Subdecision matrices'!$B$23:$B$27,0),MATCH('CalcEng 2'!$O$6,'Subdecision matrices'!$C$22:$G$22,0)),0)</f>
        <v>0</v>
      </c>
      <c r="P417" s="2">
        <f>_xlfn.IFERROR(INDEX('Subdecision matrices'!$C$23:$G$27,MATCH(Prioritization!I217,'Subdecision matrices'!$B$23:$B$27,0),MATCH('CalcEng 2'!$P$6,'Subdecision matrices'!$C$22:$G$22,0)),0)</f>
        <v>0</v>
      </c>
      <c r="Q417" s="2">
        <f>_xlfn.IFERROR(INDEX('Subdecision matrices'!$C$31:$G$33,MATCH(Prioritization!J217,'Subdecision matrices'!$B$31:$B$33,0),MATCH('CalcEng 2'!$Q$6,'Subdecision matrices'!$C$30:$G$30,0)),0)</f>
        <v>0</v>
      </c>
      <c r="R417" s="2">
        <f>_xlfn.IFERROR(INDEX('Subdecision matrices'!$C$31:$G$33,MATCH(Prioritization!J217,'Subdecision matrices'!$B$31:$B$33,0),MATCH('CalcEng 2'!$R$6,'Subdecision matrices'!$C$30:$G$30,0)),0)</f>
        <v>0</v>
      </c>
      <c r="S417" s="2">
        <f>_xlfn.IFERROR(INDEX('Subdecision matrices'!$C$31:$G$33,MATCH(Prioritization!J217,'Subdecision matrices'!$B$31:$B$33,0),MATCH('CalcEng 2'!$S$6,'Subdecision matrices'!$C$30:$G$30,0)),0)</f>
        <v>0</v>
      </c>
      <c r="T417" s="2">
        <f>_xlfn.IFERROR(INDEX('Subdecision matrices'!$C$31:$G$33,MATCH(Prioritization!J217,'Subdecision matrices'!$B$31:$B$33,0),MATCH('CalcEng 2'!$T$6,'Subdecision matrices'!$C$30:$G$30,0)),0)</f>
        <v>0</v>
      </c>
      <c r="U417" s="2">
        <f>_xlfn.IFERROR(INDEX('Subdecision matrices'!$C$31:$G$33,MATCH(Prioritization!J217,'Subdecision matrices'!$B$31:$B$33,0),MATCH('CalcEng 2'!$U$6,'Subdecision matrices'!$C$30:$G$30,0)),0)</f>
        <v>0</v>
      </c>
      <c r="V417" s="2">
        <f>_xlfn.IFERROR(VLOOKUP(Prioritization!K217,'Subdecision matrices'!$A$37:$C$41,3,TRUE),0)</f>
        <v>0</v>
      </c>
      <c r="W417" s="2">
        <f>_xlfn.IFERROR(VLOOKUP(Prioritization!K217,'Subdecision matrices'!$A$37:$D$41,4),0)</f>
        <v>0</v>
      </c>
      <c r="X417" s="2">
        <f>_xlfn.IFERROR(VLOOKUP(Prioritization!K217,'Subdecision matrices'!$A$37:$E$41,5),0)</f>
        <v>0</v>
      </c>
      <c r="Y417" s="2">
        <f>_xlfn.IFERROR(VLOOKUP(Prioritization!K217,'Subdecision matrices'!$A$37:$F$41,6),0)</f>
        <v>0</v>
      </c>
      <c r="Z417" s="2">
        <f>_xlfn.IFERROR(VLOOKUP(Prioritization!K217,'Subdecision matrices'!$A$37:$G$41,7),0)</f>
        <v>0</v>
      </c>
      <c r="AA417" s="2">
        <f>_xlfn.IFERROR(INDEX('Subdecision matrices'!$K$8:$O$11,MATCH(Prioritization!L217,'Subdecision matrices'!$J$8:$J$11,0),MATCH('CalcEng 2'!$AA$6,'Subdecision matrices'!$K$7:$O$7,0)),0)</f>
        <v>0</v>
      </c>
      <c r="AB417" s="2">
        <f>_xlfn.IFERROR(INDEX('Subdecision matrices'!$K$8:$O$11,MATCH(Prioritization!L217,'Subdecision matrices'!$J$8:$J$11,0),MATCH('CalcEng 2'!$AB$6,'Subdecision matrices'!$K$7:$O$7,0)),0)</f>
        <v>0</v>
      </c>
      <c r="AC417" s="2">
        <f>_xlfn.IFERROR(INDEX('Subdecision matrices'!$K$8:$O$11,MATCH(Prioritization!L217,'Subdecision matrices'!$J$8:$J$11,0),MATCH('CalcEng 2'!$AC$6,'Subdecision matrices'!$K$7:$O$7,0)),0)</f>
        <v>0</v>
      </c>
      <c r="AD417" s="2">
        <f>_xlfn.IFERROR(INDEX('Subdecision matrices'!$K$8:$O$11,MATCH(Prioritization!L217,'Subdecision matrices'!$J$8:$J$11,0),MATCH('CalcEng 2'!$AD$6,'Subdecision matrices'!$K$7:$O$7,0)),0)</f>
        <v>0</v>
      </c>
      <c r="AE417" s="2">
        <f>_xlfn.IFERROR(INDEX('Subdecision matrices'!$K$8:$O$11,MATCH(Prioritization!L217,'Subdecision matrices'!$J$8:$J$11,0),MATCH('CalcEng 2'!$AE$6,'Subdecision matrices'!$K$7:$O$7,0)),0)</f>
        <v>0</v>
      </c>
      <c r="AF417" s="2">
        <f>_xlfn.IFERROR(VLOOKUP(Prioritization!M217,'Subdecision matrices'!$I$15:$K$17,3,TRUE),0)</f>
        <v>0</v>
      </c>
      <c r="AG417" s="2">
        <f>_xlfn.IFERROR(VLOOKUP(Prioritization!M217,'Subdecision matrices'!$I$15:$L$17,4,TRUE),0)</f>
        <v>0</v>
      </c>
      <c r="AH417" s="2">
        <f>_xlfn.IFERROR(VLOOKUP(Prioritization!M217,'Subdecision matrices'!$I$15:$M$17,5,TRUE),0)</f>
        <v>0</v>
      </c>
      <c r="AI417" s="2">
        <f>_xlfn.IFERROR(VLOOKUP(Prioritization!M217,'Subdecision matrices'!$I$15:$N$17,6,TRUE),0)</f>
        <v>0</v>
      </c>
      <c r="AJ417" s="2">
        <f>_xlfn.IFERROR(VLOOKUP(Prioritization!M217,'Subdecision matrices'!$I$15:$O$17,7,TRUE),0)</f>
        <v>0</v>
      </c>
      <c r="AK417" s="2">
        <f>_xlfn.IFERROR(INDEX('Subdecision matrices'!$K$22:$O$24,MATCH(Prioritization!N217,'Subdecision matrices'!$J$22:$J$24,0),MATCH($AK$6,'Subdecision matrices'!$K$21:$O$21,0)),0)</f>
        <v>0</v>
      </c>
      <c r="AL417" s="2">
        <f>_xlfn.IFERROR(INDEX('Subdecision matrices'!$K$22:$O$24,MATCH(Prioritization!N217,'Subdecision matrices'!$J$22:$J$24,0),MATCH($AL$6,'Subdecision matrices'!$K$21:$O$21,0)),0)</f>
        <v>0</v>
      </c>
      <c r="AM417" s="2">
        <f>_xlfn.IFERROR(INDEX('Subdecision matrices'!$K$22:$O$24,MATCH(Prioritization!N217,'Subdecision matrices'!$J$22:$J$24,0),MATCH($AM$6,'Subdecision matrices'!$K$21:$O$21,0)),0)</f>
        <v>0</v>
      </c>
      <c r="AN417" s="2">
        <f>_xlfn.IFERROR(INDEX('Subdecision matrices'!$K$22:$O$24,MATCH(Prioritization!N217,'Subdecision matrices'!$J$22:$J$24,0),MATCH($AN$6,'Subdecision matrices'!$K$21:$O$21,0)),0)</f>
        <v>0</v>
      </c>
      <c r="AO417" s="2">
        <f>_xlfn.IFERROR(INDEX('Subdecision matrices'!$K$22:$O$24,MATCH(Prioritization!N217,'Subdecision matrices'!$J$22:$J$24,0),MATCH($AO$6,'Subdecision matrices'!$K$21:$O$21,0)),0)</f>
        <v>0</v>
      </c>
      <c r="AP417" s="2">
        <f>_xlfn.IFERROR(INDEX('Subdecision matrices'!$K$27:$O$30,MATCH(Prioritization!O217,'Subdecision matrices'!$J$27:$J$30,0),MATCH('CalcEng 2'!$AP$6,'Subdecision matrices'!$K$27:$O$27,0)),0)</f>
        <v>0</v>
      </c>
      <c r="AQ417" s="2">
        <f>_xlfn.IFERROR(INDEX('Subdecision matrices'!$K$27:$O$30,MATCH(Prioritization!O217,'Subdecision matrices'!$J$27:$J$30,0),MATCH('CalcEng 2'!$AQ$6,'Subdecision matrices'!$K$27:$O$27,0)),0)</f>
        <v>0</v>
      </c>
      <c r="AR417" s="2">
        <f>_xlfn.IFERROR(INDEX('Subdecision matrices'!$K$27:$O$30,MATCH(Prioritization!O217,'Subdecision matrices'!$J$27:$J$30,0),MATCH('CalcEng 2'!$AR$6,'Subdecision matrices'!$K$27:$O$27,0)),0)</f>
        <v>0</v>
      </c>
      <c r="AS417" s="2">
        <f>_xlfn.IFERROR(INDEX('Subdecision matrices'!$K$27:$O$30,MATCH(Prioritization!O217,'Subdecision matrices'!$J$27:$J$30,0),MATCH('CalcEng 2'!$AS$6,'Subdecision matrices'!$K$27:$O$27,0)),0)</f>
        <v>0</v>
      </c>
      <c r="AT417" s="2">
        <f>_xlfn.IFERROR(INDEX('Subdecision matrices'!$K$27:$O$30,MATCH(Prioritization!O217,'Subdecision matrices'!$J$27:$J$30,0),MATCH('CalcEng 2'!$AT$6,'Subdecision matrices'!$K$27:$O$27,0)),0)</f>
        <v>0</v>
      </c>
      <c r="AU417" s="2">
        <f>_xlfn.IFERROR(INDEX('Subdecision matrices'!$K$34:$O$36,MATCH(Prioritization!P217,'Subdecision matrices'!$J$34:$J$36,0),MATCH('CalcEng 2'!$AU$6,'Subdecision matrices'!$K$33:$O$33,0)),0)</f>
        <v>0</v>
      </c>
      <c r="AV417" s="2">
        <f>_xlfn.IFERROR(INDEX('Subdecision matrices'!$K$34:$O$36,MATCH(Prioritization!P217,'Subdecision matrices'!$J$34:$J$36,0),MATCH('CalcEng 2'!$AV$6,'Subdecision matrices'!$K$33:$O$33,0)),0)</f>
        <v>0</v>
      </c>
      <c r="AW417" s="2">
        <f>_xlfn.IFERROR(INDEX('Subdecision matrices'!$K$34:$O$36,MATCH(Prioritization!P217,'Subdecision matrices'!$J$34:$J$36,0),MATCH('CalcEng 2'!$AW$6,'Subdecision matrices'!$K$33:$O$33,0)),0)</f>
        <v>0</v>
      </c>
      <c r="AX417" s="2">
        <f>_xlfn.IFERROR(INDEX('Subdecision matrices'!$K$34:$O$36,MATCH(Prioritization!P217,'Subdecision matrices'!$J$34:$J$36,0),MATCH('CalcEng 2'!$AX$6,'Subdecision matrices'!$K$33:$O$33,0)),0)</f>
        <v>0</v>
      </c>
      <c r="AY417" s="2">
        <f>_xlfn.IFERROR(INDEX('Subdecision matrices'!$K$34:$O$36,MATCH(Prioritization!P217,'Subdecision matrices'!$J$34:$J$36,0),MATCH('CalcEng 2'!$AY$6,'Subdecision matrices'!$K$33:$O$33,0)),0)</f>
        <v>0</v>
      </c>
      <c r="AZ417" s="2"/>
      <c r="BA417" s="2"/>
      <c r="BB417" s="110">
        <f>((B417*B418)+(G417*G418)+(L417*L418)+(Q417*Q418)+(V417*V418)+(AA417*AA418)+(AF418*AF417)+(AK417*AK418)+(AP417*AP418)+(AU417*AU418))*10</f>
        <v>0</v>
      </c>
      <c r="BC417" s="110">
        <f aca="true" t="shared" si="1052" ref="BC417">((C417*C418)+(H417*H418)+(M417*M418)+(R417*R418)+(W417*W418)+(AB417*AB418)+(AG418*AG417)+(AL417*AL418)+(AQ417*AQ418)+(AV417*AV418))*10</f>
        <v>0</v>
      </c>
      <c r="BD417" s="110">
        <f aca="true" t="shared" si="1053" ref="BD417">((D417*D418)+(I417*I418)+(N417*N418)+(S417*S418)+(X417*X418)+(AC417*AC418)+(AH418*AH417)+(AM417*AM418)+(AR417*AR418)+(AW417*AW418))*10</f>
        <v>0</v>
      </c>
      <c r="BE417" s="110">
        <f aca="true" t="shared" si="1054" ref="BE417">((E417*E418)+(J417*J418)+(O417*O418)+(T417*T418)+(Y417*Y418)+(AD417*AD418)+(AI418*AI417)+(AN417*AN418)+(AS417*AS418)+(AX417*AX418))*10</f>
        <v>0</v>
      </c>
      <c r="BF417" s="110">
        <f aca="true" t="shared" si="1055" ref="BF417">((F417*F418)+(K417*K418)+(P417*P418)+(U417*U418)+(Z417*Z418)+(AE417*AE418)+(AJ418*AJ417)+(AO417*AO418)+(AT417*AT418)+(AY417*AY418))*10</f>
        <v>0</v>
      </c>
    </row>
    <row r="418" spans="1:58" ht="15.75" thickBot="1">
      <c r="A418" s="94"/>
      <c r="B418" s="5">
        <f>'Subdecision matrices'!$S$12</f>
        <v>0.1</v>
      </c>
      <c r="C418" s="5">
        <f>'Subdecision matrices'!$S$13</f>
        <v>0.1</v>
      </c>
      <c r="D418" s="5">
        <f>'Subdecision matrices'!$S$14</f>
        <v>0.1</v>
      </c>
      <c r="E418" s="5">
        <f>'Subdecision matrices'!$S$15</f>
        <v>0.1</v>
      </c>
      <c r="F418" s="5">
        <f>'Subdecision matrices'!$S$16</f>
        <v>0.1</v>
      </c>
      <c r="G418" s="5">
        <f>'Subdecision matrices'!$T$12</f>
        <v>0.1</v>
      </c>
      <c r="H418" s="5">
        <f>'Subdecision matrices'!$T$13</f>
        <v>0.1</v>
      </c>
      <c r="I418" s="5">
        <f>'Subdecision matrices'!$T$14</f>
        <v>0.1</v>
      </c>
      <c r="J418" s="5">
        <f>'Subdecision matrices'!$T$15</f>
        <v>0.1</v>
      </c>
      <c r="K418" s="5">
        <f>'Subdecision matrices'!$T$16</f>
        <v>0.1</v>
      </c>
      <c r="L418" s="5">
        <f>'Subdecision matrices'!$U$12</f>
        <v>0.05</v>
      </c>
      <c r="M418" s="5">
        <f>'Subdecision matrices'!$U$13</f>
        <v>0.05</v>
      </c>
      <c r="N418" s="5">
        <f>'Subdecision matrices'!$U$14</f>
        <v>0.05</v>
      </c>
      <c r="O418" s="5">
        <f>'Subdecision matrices'!$U$15</f>
        <v>0.05</v>
      </c>
      <c r="P418" s="5">
        <f>'Subdecision matrices'!$U$16</f>
        <v>0.05</v>
      </c>
      <c r="Q418" s="5">
        <f>'Subdecision matrices'!$V$12</f>
        <v>0.1</v>
      </c>
      <c r="R418" s="5">
        <f>'Subdecision matrices'!$V$13</f>
        <v>0.1</v>
      </c>
      <c r="S418" s="5">
        <f>'Subdecision matrices'!$V$14</f>
        <v>0.1</v>
      </c>
      <c r="T418" s="5">
        <f>'Subdecision matrices'!$V$15</f>
        <v>0.1</v>
      </c>
      <c r="U418" s="5">
        <f>'Subdecision matrices'!$V$16</f>
        <v>0.1</v>
      </c>
      <c r="V418" s="5">
        <f>'Subdecision matrices'!$W$12</f>
        <v>0.1</v>
      </c>
      <c r="W418" s="5">
        <f>'Subdecision matrices'!$W$13</f>
        <v>0.1</v>
      </c>
      <c r="X418" s="5">
        <f>'Subdecision matrices'!$W$14</f>
        <v>0.1</v>
      </c>
      <c r="Y418" s="5">
        <f>'Subdecision matrices'!$W$15</f>
        <v>0.1</v>
      </c>
      <c r="Z418" s="5">
        <f>'Subdecision matrices'!$W$16</f>
        <v>0.1</v>
      </c>
      <c r="AA418" s="5">
        <f>'Subdecision matrices'!$X$12</f>
        <v>0.05</v>
      </c>
      <c r="AB418" s="5">
        <f>'Subdecision matrices'!$X$13</f>
        <v>0.1</v>
      </c>
      <c r="AC418" s="5">
        <f>'Subdecision matrices'!$X$14</f>
        <v>0.1</v>
      </c>
      <c r="AD418" s="5">
        <f>'Subdecision matrices'!$X$15</f>
        <v>0.1</v>
      </c>
      <c r="AE418" s="5">
        <f>'Subdecision matrices'!$X$16</f>
        <v>0.1</v>
      </c>
      <c r="AF418" s="5">
        <f>'Subdecision matrices'!$Y$12</f>
        <v>0.1</v>
      </c>
      <c r="AG418" s="5">
        <f>'Subdecision matrices'!$Y$13</f>
        <v>0.1</v>
      </c>
      <c r="AH418" s="5">
        <f>'Subdecision matrices'!$Y$14</f>
        <v>0.1</v>
      </c>
      <c r="AI418" s="5">
        <f>'Subdecision matrices'!$Y$15</f>
        <v>0.05</v>
      </c>
      <c r="AJ418" s="5">
        <f>'Subdecision matrices'!$Y$16</f>
        <v>0.05</v>
      </c>
      <c r="AK418" s="5">
        <f>'Subdecision matrices'!$Z$12</f>
        <v>0.15</v>
      </c>
      <c r="AL418" s="5">
        <f>'Subdecision matrices'!$Z$13</f>
        <v>0.15</v>
      </c>
      <c r="AM418" s="5">
        <f>'Subdecision matrices'!$Z$14</f>
        <v>0.15</v>
      </c>
      <c r="AN418" s="5">
        <f>'Subdecision matrices'!$Z$15</f>
        <v>0.15</v>
      </c>
      <c r="AO418" s="5">
        <f>'Subdecision matrices'!$Z$16</f>
        <v>0.15</v>
      </c>
      <c r="AP418" s="5">
        <f>'Subdecision matrices'!$AA$12</f>
        <v>0.1</v>
      </c>
      <c r="AQ418" s="5">
        <f>'Subdecision matrices'!$AA$13</f>
        <v>0.1</v>
      </c>
      <c r="AR418" s="5">
        <f>'Subdecision matrices'!$AA$14</f>
        <v>0.1</v>
      </c>
      <c r="AS418" s="5">
        <f>'Subdecision matrices'!$AA$15</f>
        <v>0.1</v>
      </c>
      <c r="AT418" s="5">
        <f>'Subdecision matrices'!$AA$16</f>
        <v>0.15</v>
      </c>
      <c r="AU418" s="5">
        <f>'Subdecision matrices'!$AB$12</f>
        <v>0.15</v>
      </c>
      <c r="AV418" s="5">
        <f>'Subdecision matrices'!$AB$13</f>
        <v>0.1</v>
      </c>
      <c r="AW418" s="5">
        <f>'Subdecision matrices'!$AB$14</f>
        <v>0.1</v>
      </c>
      <c r="AX418" s="5">
        <f>'Subdecision matrices'!$AB$15</f>
        <v>0.15</v>
      </c>
      <c r="AY418" s="5">
        <f>'Subdecision matrices'!$AB$16</f>
        <v>0.1</v>
      </c>
      <c r="AZ418" s="3">
        <f aca="true" t="shared" si="1056" ref="AZ418">SUM(L418:AY418)</f>
        <v>4</v>
      </c>
      <c r="BA418" s="3"/>
      <c r="BB418" s="114"/>
      <c r="BC418" s="114"/>
      <c r="BD418" s="114"/>
      <c r="BE418" s="114"/>
      <c r="BF418" s="114"/>
    </row>
    <row r="419" spans="1:58" ht="15">
      <c r="A419" s="94">
        <v>207</v>
      </c>
      <c r="B419" s="30">
        <f>_xlfn.IFERROR(VLOOKUP(Prioritization!G218,'Subdecision matrices'!$B$7:$C$8,2,TRUE),0)</f>
        <v>0</v>
      </c>
      <c r="C419" s="30">
        <f>_xlfn.IFERROR(VLOOKUP(Prioritization!G218,'Subdecision matrices'!$B$7:$D$8,3,TRUE),0)</f>
        <v>0</v>
      </c>
      <c r="D419" s="30">
        <f>_xlfn.IFERROR(VLOOKUP(Prioritization!G218,'Subdecision matrices'!$B$7:$E$8,4,TRUE),0)</f>
        <v>0</v>
      </c>
      <c r="E419" s="30">
        <f>_xlfn.IFERROR(VLOOKUP(Prioritization!G218,'Subdecision matrices'!$B$7:$F$8,5,TRUE),0)</f>
        <v>0</v>
      </c>
      <c r="F419" s="30">
        <f>_xlfn.IFERROR(VLOOKUP(Prioritization!G218,'Subdecision matrices'!$B$7:$G$8,6,TRUE),0)</f>
        <v>0</v>
      </c>
      <c r="G419" s="30">
        <f>VLOOKUP(Prioritization!H218,'Subdecision matrices'!$B$12:$C$19,2,TRUE)</f>
        <v>0</v>
      </c>
      <c r="H419" s="30">
        <f>VLOOKUP(Prioritization!H218,'Subdecision matrices'!$B$12:$D$19,3,TRUE)</f>
        <v>0</v>
      </c>
      <c r="I419" s="30">
        <f>VLOOKUP(Prioritization!H218,'Subdecision matrices'!$B$12:$E$19,4,TRUE)</f>
        <v>0</v>
      </c>
      <c r="J419" s="30">
        <f>VLOOKUP(Prioritization!H218,'Subdecision matrices'!$B$12:$F$19,5,TRUE)</f>
        <v>0</v>
      </c>
      <c r="K419" s="30">
        <f>VLOOKUP(Prioritization!H218,'Subdecision matrices'!$B$12:$G$19,6,TRUE)</f>
        <v>0</v>
      </c>
      <c r="L419" s="2">
        <f>_xlfn.IFERROR(INDEX('Subdecision matrices'!$C$23:$G$27,MATCH(Prioritization!I218,'Subdecision matrices'!$B$23:$B$27,0),MATCH('CalcEng 2'!$L$6,'Subdecision matrices'!$C$22:$G$22,0)),0)</f>
        <v>0</v>
      </c>
      <c r="M419" s="2">
        <f>_xlfn.IFERROR(INDEX('Subdecision matrices'!$C$23:$G$27,MATCH(Prioritization!I218,'Subdecision matrices'!$B$23:$B$27,0),MATCH('CalcEng 2'!$M$6,'Subdecision matrices'!$C$30:$G$30,0)),0)</f>
        <v>0</v>
      </c>
      <c r="N419" s="2">
        <f>_xlfn.IFERROR(INDEX('Subdecision matrices'!$C$23:$G$27,MATCH(Prioritization!I218,'Subdecision matrices'!$B$23:$B$27,0),MATCH('CalcEng 2'!$N$6,'Subdecision matrices'!$C$22:$G$22,0)),0)</f>
        <v>0</v>
      </c>
      <c r="O419" s="2">
        <f>_xlfn.IFERROR(INDEX('Subdecision matrices'!$C$23:$G$27,MATCH(Prioritization!I218,'Subdecision matrices'!$B$23:$B$27,0),MATCH('CalcEng 2'!$O$6,'Subdecision matrices'!$C$22:$G$22,0)),0)</f>
        <v>0</v>
      </c>
      <c r="P419" s="2">
        <f>_xlfn.IFERROR(INDEX('Subdecision matrices'!$C$23:$G$27,MATCH(Prioritization!I218,'Subdecision matrices'!$B$23:$B$27,0),MATCH('CalcEng 2'!$P$6,'Subdecision matrices'!$C$22:$G$22,0)),0)</f>
        <v>0</v>
      </c>
      <c r="Q419" s="2">
        <f>_xlfn.IFERROR(INDEX('Subdecision matrices'!$C$31:$G$33,MATCH(Prioritization!J218,'Subdecision matrices'!$B$31:$B$33,0),MATCH('CalcEng 2'!$Q$6,'Subdecision matrices'!$C$30:$G$30,0)),0)</f>
        <v>0</v>
      </c>
      <c r="R419" s="2">
        <f>_xlfn.IFERROR(INDEX('Subdecision matrices'!$C$31:$G$33,MATCH(Prioritization!J218,'Subdecision matrices'!$B$31:$B$33,0),MATCH('CalcEng 2'!$R$6,'Subdecision matrices'!$C$30:$G$30,0)),0)</f>
        <v>0</v>
      </c>
      <c r="S419" s="2">
        <f>_xlfn.IFERROR(INDEX('Subdecision matrices'!$C$31:$G$33,MATCH(Prioritization!J218,'Subdecision matrices'!$B$31:$B$33,0),MATCH('CalcEng 2'!$S$6,'Subdecision matrices'!$C$30:$G$30,0)),0)</f>
        <v>0</v>
      </c>
      <c r="T419" s="2">
        <f>_xlfn.IFERROR(INDEX('Subdecision matrices'!$C$31:$G$33,MATCH(Prioritization!J218,'Subdecision matrices'!$B$31:$B$33,0),MATCH('CalcEng 2'!$T$6,'Subdecision matrices'!$C$30:$G$30,0)),0)</f>
        <v>0</v>
      </c>
      <c r="U419" s="2">
        <f>_xlfn.IFERROR(INDEX('Subdecision matrices'!$C$31:$G$33,MATCH(Prioritization!J218,'Subdecision matrices'!$B$31:$B$33,0),MATCH('CalcEng 2'!$U$6,'Subdecision matrices'!$C$30:$G$30,0)),0)</f>
        <v>0</v>
      </c>
      <c r="V419" s="2">
        <f>_xlfn.IFERROR(VLOOKUP(Prioritization!K218,'Subdecision matrices'!$A$37:$C$41,3,TRUE),0)</f>
        <v>0</v>
      </c>
      <c r="W419" s="2">
        <f>_xlfn.IFERROR(VLOOKUP(Prioritization!K218,'Subdecision matrices'!$A$37:$D$41,4),0)</f>
        <v>0</v>
      </c>
      <c r="X419" s="2">
        <f>_xlfn.IFERROR(VLOOKUP(Prioritization!K218,'Subdecision matrices'!$A$37:$E$41,5),0)</f>
        <v>0</v>
      </c>
      <c r="Y419" s="2">
        <f>_xlfn.IFERROR(VLOOKUP(Prioritization!K218,'Subdecision matrices'!$A$37:$F$41,6),0)</f>
        <v>0</v>
      </c>
      <c r="Z419" s="2">
        <f>_xlfn.IFERROR(VLOOKUP(Prioritization!K218,'Subdecision matrices'!$A$37:$G$41,7),0)</f>
        <v>0</v>
      </c>
      <c r="AA419" s="2">
        <f>_xlfn.IFERROR(INDEX('Subdecision matrices'!$K$8:$O$11,MATCH(Prioritization!L218,'Subdecision matrices'!$J$8:$J$11,0),MATCH('CalcEng 2'!$AA$6,'Subdecision matrices'!$K$7:$O$7,0)),0)</f>
        <v>0</v>
      </c>
      <c r="AB419" s="2">
        <f>_xlfn.IFERROR(INDEX('Subdecision matrices'!$K$8:$O$11,MATCH(Prioritization!L218,'Subdecision matrices'!$J$8:$J$11,0),MATCH('CalcEng 2'!$AB$6,'Subdecision matrices'!$K$7:$O$7,0)),0)</f>
        <v>0</v>
      </c>
      <c r="AC419" s="2">
        <f>_xlfn.IFERROR(INDEX('Subdecision matrices'!$K$8:$O$11,MATCH(Prioritization!L218,'Subdecision matrices'!$J$8:$J$11,0),MATCH('CalcEng 2'!$AC$6,'Subdecision matrices'!$K$7:$O$7,0)),0)</f>
        <v>0</v>
      </c>
      <c r="AD419" s="2">
        <f>_xlfn.IFERROR(INDEX('Subdecision matrices'!$K$8:$O$11,MATCH(Prioritization!L218,'Subdecision matrices'!$J$8:$J$11,0),MATCH('CalcEng 2'!$AD$6,'Subdecision matrices'!$K$7:$O$7,0)),0)</f>
        <v>0</v>
      </c>
      <c r="AE419" s="2">
        <f>_xlfn.IFERROR(INDEX('Subdecision matrices'!$K$8:$O$11,MATCH(Prioritization!L218,'Subdecision matrices'!$J$8:$J$11,0),MATCH('CalcEng 2'!$AE$6,'Subdecision matrices'!$K$7:$O$7,0)),0)</f>
        <v>0</v>
      </c>
      <c r="AF419" s="2">
        <f>_xlfn.IFERROR(VLOOKUP(Prioritization!M218,'Subdecision matrices'!$I$15:$K$17,3,TRUE),0)</f>
        <v>0</v>
      </c>
      <c r="AG419" s="2">
        <f>_xlfn.IFERROR(VLOOKUP(Prioritization!M218,'Subdecision matrices'!$I$15:$L$17,4,TRUE),0)</f>
        <v>0</v>
      </c>
      <c r="AH419" s="2">
        <f>_xlfn.IFERROR(VLOOKUP(Prioritization!M218,'Subdecision matrices'!$I$15:$M$17,5,TRUE),0)</f>
        <v>0</v>
      </c>
      <c r="AI419" s="2">
        <f>_xlfn.IFERROR(VLOOKUP(Prioritization!M218,'Subdecision matrices'!$I$15:$N$17,6,TRUE),0)</f>
        <v>0</v>
      </c>
      <c r="AJ419" s="2">
        <f>_xlfn.IFERROR(VLOOKUP(Prioritization!M218,'Subdecision matrices'!$I$15:$O$17,7,TRUE),0)</f>
        <v>0</v>
      </c>
      <c r="AK419" s="2">
        <f>_xlfn.IFERROR(INDEX('Subdecision matrices'!$K$22:$O$24,MATCH(Prioritization!N218,'Subdecision matrices'!$J$22:$J$24,0),MATCH($AK$6,'Subdecision matrices'!$K$21:$O$21,0)),0)</f>
        <v>0</v>
      </c>
      <c r="AL419" s="2">
        <f>_xlfn.IFERROR(INDEX('Subdecision matrices'!$K$22:$O$24,MATCH(Prioritization!N218,'Subdecision matrices'!$J$22:$J$24,0),MATCH($AL$6,'Subdecision matrices'!$K$21:$O$21,0)),0)</f>
        <v>0</v>
      </c>
      <c r="AM419" s="2">
        <f>_xlfn.IFERROR(INDEX('Subdecision matrices'!$K$22:$O$24,MATCH(Prioritization!N218,'Subdecision matrices'!$J$22:$J$24,0),MATCH($AM$6,'Subdecision matrices'!$K$21:$O$21,0)),0)</f>
        <v>0</v>
      </c>
      <c r="AN419" s="2">
        <f>_xlfn.IFERROR(INDEX('Subdecision matrices'!$K$22:$O$24,MATCH(Prioritization!N218,'Subdecision matrices'!$J$22:$J$24,0),MATCH($AN$6,'Subdecision matrices'!$K$21:$O$21,0)),0)</f>
        <v>0</v>
      </c>
      <c r="AO419" s="2">
        <f>_xlfn.IFERROR(INDEX('Subdecision matrices'!$K$22:$O$24,MATCH(Prioritization!N218,'Subdecision matrices'!$J$22:$J$24,0),MATCH($AO$6,'Subdecision matrices'!$K$21:$O$21,0)),0)</f>
        <v>0</v>
      </c>
      <c r="AP419" s="2">
        <f>_xlfn.IFERROR(INDEX('Subdecision matrices'!$K$27:$O$30,MATCH(Prioritization!O218,'Subdecision matrices'!$J$27:$J$30,0),MATCH('CalcEng 2'!$AP$6,'Subdecision matrices'!$K$27:$O$27,0)),0)</f>
        <v>0</v>
      </c>
      <c r="AQ419" s="2">
        <f>_xlfn.IFERROR(INDEX('Subdecision matrices'!$K$27:$O$30,MATCH(Prioritization!O218,'Subdecision matrices'!$J$27:$J$30,0),MATCH('CalcEng 2'!$AQ$6,'Subdecision matrices'!$K$27:$O$27,0)),0)</f>
        <v>0</v>
      </c>
      <c r="AR419" s="2">
        <f>_xlfn.IFERROR(INDEX('Subdecision matrices'!$K$27:$O$30,MATCH(Prioritization!O218,'Subdecision matrices'!$J$27:$J$30,0),MATCH('CalcEng 2'!$AR$6,'Subdecision matrices'!$K$27:$O$27,0)),0)</f>
        <v>0</v>
      </c>
      <c r="AS419" s="2">
        <f>_xlfn.IFERROR(INDEX('Subdecision matrices'!$K$27:$O$30,MATCH(Prioritization!O218,'Subdecision matrices'!$J$27:$J$30,0),MATCH('CalcEng 2'!$AS$6,'Subdecision matrices'!$K$27:$O$27,0)),0)</f>
        <v>0</v>
      </c>
      <c r="AT419" s="2">
        <f>_xlfn.IFERROR(INDEX('Subdecision matrices'!$K$27:$O$30,MATCH(Prioritization!O218,'Subdecision matrices'!$J$27:$J$30,0),MATCH('CalcEng 2'!$AT$6,'Subdecision matrices'!$K$27:$O$27,0)),0)</f>
        <v>0</v>
      </c>
      <c r="AU419" s="2">
        <f>_xlfn.IFERROR(INDEX('Subdecision matrices'!$K$34:$O$36,MATCH(Prioritization!P218,'Subdecision matrices'!$J$34:$J$36,0),MATCH('CalcEng 2'!$AU$6,'Subdecision matrices'!$K$33:$O$33,0)),0)</f>
        <v>0</v>
      </c>
      <c r="AV419" s="2">
        <f>_xlfn.IFERROR(INDEX('Subdecision matrices'!$K$34:$O$36,MATCH(Prioritization!P218,'Subdecision matrices'!$J$34:$J$36,0),MATCH('CalcEng 2'!$AV$6,'Subdecision matrices'!$K$33:$O$33,0)),0)</f>
        <v>0</v>
      </c>
      <c r="AW419" s="2">
        <f>_xlfn.IFERROR(INDEX('Subdecision matrices'!$K$34:$O$36,MATCH(Prioritization!P218,'Subdecision matrices'!$J$34:$J$36,0),MATCH('CalcEng 2'!$AW$6,'Subdecision matrices'!$K$33:$O$33,0)),0)</f>
        <v>0</v>
      </c>
      <c r="AX419" s="2">
        <f>_xlfn.IFERROR(INDEX('Subdecision matrices'!$K$34:$O$36,MATCH(Prioritization!P218,'Subdecision matrices'!$J$34:$J$36,0),MATCH('CalcEng 2'!$AX$6,'Subdecision matrices'!$K$33:$O$33,0)),0)</f>
        <v>0</v>
      </c>
      <c r="AY419" s="2">
        <f>_xlfn.IFERROR(INDEX('Subdecision matrices'!$K$34:$O$36,MATCH(Prioritization!P218,'Subdecision matrices'!$J$34:$J$36,0),MATCH('CalcEng 2'!$AY$6,'Subdecision matrices'!$K$33:$O$33,0)),0)</f>
        <v>0</v>
      </c>
      <c r="AZ419" s="2"/>
      <c r="BA419" s="2"/>
      <c r="BB419" s="110">
        <f>((B419*B420)+(G419*G420)+(L419*L420)+(Q419*Q420)+(V419*V420)+(AA419*AA420)+(AF420*AF419)+(AK419*AK420)+(AP419*AP420)+(AU419*AU420))*10</f>
        <v>0</v>
      </c>
      <c r="BC419" s="110">
        <f aca="true" t="shared" si="1057" ref="BC419">((C419*C420)+(H419*H420)+(M419*M420)+(R419*R420)+(W419*W420)+(AB419*AB420)+(AG420*AG419)+(AL419*AL420)+(AQ419*AQ420)+(AV419*AV420))*10</f>
        <v>0</v>
      </c>
      <c r="BD419" s="110">
        <f aca="true" t="shared" si="1058" ref="BD419">((D419*D420)+(I419*I420)+(N419*N420)+(S419*S420)+(X419*X420)+(AC419*AC420)+(AH420*AH419)+(AM419*AM420)+(AR419*AR420)+(AW419*AW420))*10</f>
        <v>0</v>
      </c>
      <c r="BE419" s="110">
        <f aca="true" t="shared" si="1059" ref="BE419">((E419*E420)+(J419*J420)+(O419*O420)+(T419*T420)+(Y419*Y420)+(AD419*AD420)+(AI420*AI419)+(AN419*AN420)+(AS419*AS420)+(AX419*AX420))*10</f>
        <v>0</v>
      </c>
      <c r="BF419" s="110">
        <f aca="true" t="shared" si="1060" ref="BF419">((F419*F420)+(K419*K420)+(P419*P420)+(U419*U420)+(Z419*Z420)+(AE419*AE420)+(AJ420*AJ419)+(AO419*AO420)+(AT419*AT420)+(AY419*AY420))*10</f>
        <v>0</v>
      </c>
    </row>
    <row r="420" spans="1:58" ht="15.75" thickBot="1">
      <c r="A420" s="94"/>
      <c r="B420" s="5">
        <f>'Subdecision matrices'!$S$12</f>
        <v>0.1</v>
      </c>
      <c r="C420" s="5">
        <f>'Subdecision matrices'!$S$13</f>
        <v>0.1</v>
      </c>
      <c r="D420" s="5">
        <f>'Subdecision matrices'!$S$14</f>
        <v>0.1</v>
      </c>
      <c r="E420" s="5">
        <f>'Subdecision matrices'!$S$15</f>
        <v>0.1</v>
      </c>
      <c r="F420" s="5">
        <f>'Subdecision matrices'!$S$16</f>
        <v>0.1</v>
      </c>
      <c r="G420" s="5">
        <f>'Subdecision matrices'!$T$12</f>
        <v>0.1</v>
      </c>
      <c r="H420" s="5">
        <f>'Subdecision matrices'!$T$13</f>
        <v>0.1</v>
      </c>
      <c r="I420" s="5">
        <f>'Subdecision matrices'!$T$14</f>
        <v>0.1</v>
      </c>
      <c r="J420" s="5">
        <f>'Subdecision matrices'!$T$15</f>
        <v>0.1</v>
      </c>
      <c r="K420" s="5">
        <f>'Subdecision matrices'!$T$16</f>
        <v>0.1</v>
      </c>
      <c r="L420" s="5">
        <f>'Subdecision matrices'!$U$12</f>
        <v>0.05</v>
      </c>
      <c r="M420" s="5">
        <f>'Subdecision matrices'!$U$13</f>
        <v>0.05</v>
      </c>
      <c r="N420" s="5">
        <f>'Subdecision matrices'!$U$14</f>
        <v>0.05</v>
      </c>
      <c r="O420" s="5">
        <f>'Subdecision matrices'!$U$15</f>
        <v>0.05</v>
      </c>
      <c r="P420" s="5">
        <f>'Subdecision matrices'!$U$16</f>
        <v>0.05</v>
      </c>
      <c r="Q420" s="5">
        <f>'Subdecision matrices'!$V$12</f>
        <v>0.1</v>
      </c>
      <c r="R420" s="5">
        <f>'Subdecision matrices'!$V$13</f>
        <v>0.1</v>
      </c>
      <c r="S420" s="5">
        <f>'Subdecision matrices'!$V$14</f>
        <v>0.1</v>
      </c>
      <c r="T420" s="5">
        <f>'Subdecision matrices'!$V$15</f>
        <v>0.1</v>
      </c>
      <c r="U420" s="5">
        <f>'Subdecision matrices'!$V$16</f>
        <v>0.1</v>
      </c>
      <c r="V420" s="5">
        <f>'Subdecision matrices'!$W$12</f>
        <v>0.1</v>
      </c>
      <c r="W420" s="5">
        <f>'Subdecision matrices'!$W$13</f>
        <v>0.1</v>
      </c>
      <c r="X420" s="5">
        <f>'Subdecision matrices'!$W$14</f>
        <v>0.1</v>
      </c>
      <c r="Y420" s="5">
        <f>'Subdecision matrices'!$W$15</f>
        <v>0.1</v>
      </c>
      <c r="Z420" s="5">
        <f>'Subdecision matrices'!$W$16</f>
        <v>0.1</v>
      </c>
      <c r="AA420" s="5">
        <f>'Subdecision matrices'!$X$12</f>
        <v>0.05</v>
      </c>
      <c r="AB420" s="5">
        <f>'Subdecision matrices'!$X$13</f>
        <v>0.1</v>
      </c>
      <c r="AC420" s="5">
        <f>'Subdecision matrices'!$X$14</f>
        <v>0.1</v>
      </c>
      <c r="AD420" s="5">
        <f>'Subdecision matrices'!$X$15</f>
        <v>0.1</v>
      </c>
      <c r="AE420" s="5">
        <f>'Subdecision matrices'!$X$16</f>
        <v>0.1</v>
      </c>
      <c r="AF420" s="5">
        <f>'Subdecision matrices'!$Y$12</f>
        <v>0.1</v>
      </c>
      <c r="AG420" s="5">
        <f>'Subdecision matrices'!$Y$13</f>
        <v>0.1</v>
      </c>
      <c r="AH420" s="5">
        <f>'Subdecision matrices'!$Y$14</f>
        <v>0.1</v>
      </c>
      <c r="AI420" s="5">
        <f>'Subdecision matrices'!$Y$15</f>
        <v>0.05</v>
      </c>
      <c r="AJ420" s="5">
        <f>'Subdecision matrices'!$Y$16</f>
        <v>0.05</v>
      </c>
      <c r="AK420" s="5">
        <f>'Subdecision matrices'!$Z$12</f>
        <v>0.15</v>
      </c>
      <c r="AL420" s="5">
        <f>'Subdecision matrices'!$Z$13</f>
        <v>0.15</v>
      </c>
      <c r="AM420" s="5">
        <f>'Subdecision matrices'!$Z$14</f>
        <v>0.15</v>
      </c>
      <c r="AN420" s="5">
        <f>'Subdecision matrices'!$Z$15</f>
        <v>0.15</v>
      </c>
      <c r="AO420" s="5">
        <f>'Subdecision matrices'!$Z$16</f>
        <v>0.15</v>
      </c>
      <c r="AP420" s="5">
        <f>'Subdecision matrices'!$AA$12</f>
        <v>0.1</v>
      </c>
      <c r="AQ420" s="5">
        <f>'Subdecision matrices'!$AA$13</f>
        <v>0.1</v>
      </c>
      <c r="AR420" s="5">
        <f>'Subdecision matrices'!$AA$14</f>
        <v>0.1</v>
      </c>
      <c r="AS420" s="5">
        <f>'Subdecision matrices'!$AA$15</f>
        <v>0.1</v>
      </c>
      <c r="AT420" s="5">
        <f>'Subdecision matrices'!$AA$16</f>
        <v>0.15</v>
      </c>
      <c r="AU420" s="5">
        <f>'Subdecision matrices'!$AB$12</f>
        <v>0.15</v>
      </c>
      <c r="AV420" s="5">
        <f>'Subdecision matrices'!$AB$13</f>
        <v>0.1</v>
      </c>
      <c r="AW420" s="5">
        <f>'Subdecision matrices'!$AB$14</f>
        <v>0.1</v>
      </c>
      <c r="AX420" s="5">
        <f>'Subdecision matrices'!$AB$15</f>
        <v>0.15</v>
      </c>
      <c r="AY420" s="5">
        <f>'Subdecision matrices'!$AB$16</f>
        <v>0.1</v>
      </c>
      <c r="AZ420" s="3">
        <f aca="true" t="shared" si="1061" ref="AZ420">SUM(L420:AY420)</f>
        <v>4</v>
      </c>
      <c r="BA420" s="3"/>
      <c r="BB420" s="114"/>
      <c r="BC420" s="114"/>
      <c r="BD420" s="114"/>
      <c r="BE420" s="114"/>
      <c r="BF420" s="114"/>
    </row>
    <row r="421" spans="1:58" ht="15">
      <c r="A421" s="94">
        <v>208</v>
      </c>
      <c r="B421" s="30">
        <f>_xlfn.IFERROR(VLOOKUP(Prioritization!G219,'Subdecision matrices'!$B$7:$C$8,2,TRUE),0)</f>
        <v>0</v>
      </c>
      <c r="C421" s="30">
        <f>_xlfn.IFERROR(VLOOKUP(Prioritization!G219,'Subdecision matrices'!$B$7:$D$8,3,TRUE),0)</f>
        <v>0</v>
      </c>
      <c r="D421" s="30">
        <f>_xlfn.IFERROR(VLOOKUP(Prioritization!G219,'Subdecision matrices'!$B$7:$E$8,4,TRUE),0)</f>
        <v>0</v>
      </c>
      <c r="E421" s="30">
        <f>_xlfn.IFERROR(VLOOKUP(Prioritization!G219,'Subdecision matrices'!$B$7:$F$8,5,TRUE),0)</f>
        <v>0</v>
      </c>
      <c r="F421" s="30">
        <f>_xlfn.IFERROR(VLOOKUP(Prioritization!G219,'Subdecision matrices'!$B$7:$G$8,6,TRUE),0)</f>
        <v>0</v>
      </c>
      <c r="G421" s="30">
        <f>VLOOKUP(Prioritization!H219,'Subdecision matrices'!$B$12:$C$19,2,TRUE)</f>
        <v>0</v>
      </c>
      <c r="H421" s="30">
        <f>VLOOKUP(Prioritization!H219,'Subdecision matrices'!$B$12:$D$19,3,TRUE)</f>
        <v>0</v>
      </c>
      <c r="I421" s="30">
        <f>VLOOKUP(Prioritization!H219,'Subdecision matrices'!$B$12:$E$19,4,TRUE)</f>
        <v>0</v>
      </c>
      <c r="J421" s="30">
        <f>VLOOKUP(Prioritization!H219,'Subdecision matrices'!$B$12:$F$19,5,TRUE)</f>
        <v>0</v>
      </c>
      <c r="K421" s="30">
        <f>VLOOKUP(Prioritization!H219,'Subdecision matrices'!$B$12:$G$19,6,TRUE)</f>
        <v>0</v>
      </c>
      <c r="L421" s="2">
        <f>_xlfn.IFERROR(INDEX('Subdecision matrices'!$C$23:$G$27,MATCH(Prioritization!I219,'Subdecision matrices'!$B$23:$B$27,0),MATCH('CalcEng 2'!$L$6,'Subdecision matrices'!$C$22:$G$22,0)),0)</f>
        <v>0</v>
      </c>
      <c r="M421" s="2">
        <f>_xlfn.IFERROR(INDEX('Subdecision matrices'!$C$23:$G$27,MATCH(Prioritization!I219,'Subdecision matrices'!$B$23:$B$27,0),MATCH('CalcEng 2'!$M$6,'Subdecision matrices'!$C$30:$G$30,0)),0)</f>
        <v>0</v>
      </c>
      <c r="N421" s="2">
        <f>_xlfn.IFERROR(INDEX('Subdecision matrices'!$C$23:$G$27,MATCH(Prioritization!I219,'Subdecision matrices'!$B$23:$B$27,0),MATCH('CalcEng 2'!$N$6,'Subdecision matrices'!$C$22:$G$22,0)),0)</f>
        <v>0</v>
      </c>
      <c r="O421" s="2">
        <f>_xlfn.IFERROR(INDEX('Subdecision matrices'!$C$23:$G$27,MATCH(Prioritization!I219,'Subdecision matrices'!$B$23:$B$27,0),MATCH('CalcEng 2'!$O$6,'Subdecision matrices'!$C$22:$G$22,0)),0)</f>
        <v>0</v>
      </c>
      <c r="P421" s="2">
        <f>_xlfn.IFERROR(INDEX('Subdecision matrices'!$C$23:$G$27,MATCH(Prioritization!I219,'Subdecision matrices'!$B$23:$B$27,0),MATCH('CalcEng 2'!$P$6,'Subdecision matrices'!$C$22:$G$22,0)),0)</f>
        <v>0</v>
      </c>
      <c r="Q421" s="2">
        <f>_xlfn.IFERROR(INDEX('Subdecision matrices'!$C$31:$G$33,MATCH(Prioritization!J219,'Subdecision matrices'!$B$31:$B$33,0),MATCH('CalcEng 2'!$Q$6,'Subdecision matrices'!$C$30:$G$30,0)),0)</f>
        <v>0</v>
      </c>
      <c r="R421" s="2">
        <f>_xlfn.IFERROR(INDEX('Subdecision matrices'!$C$31:$G$33,MATCH(Prioritization!J219,'Subdecision matrices'!$B$31:$B$33,0),MATCH('CalcEng 2'!$R$6,'Subdecision matrices'!$C$30:$G$30,0)),0)</f>
        <v>0</v>
      </c>
      <c r="S421" s="2">
        <f>_xlfn.IFERROR(INDEX('Subdecision matrices'!$C$31:$G$33,MATCH(Prioritization!J219,'Subdecision matrices'!$B$31:$B$33,0),MATCH('CalcEng 2'!$S$6,'Subdecision matrices'!$C$30:$G$30,0)),0)</f>
        <v>0</v>
      </c>
      <c r="T421" s="2">
        <f>_xlfn.IFERROR(INDEX('Subdecision matrices'!$C$31:$G$33,MATCH(Prioritization!J219,'Subdecision matrices'!$B$31:$B$33,0),MATCH('CalcEng 2'!$T$6,'Subdecision matrices'!$C$30:$G$30,0)),0)</f>
        <v>0</v>
      </c>
      <c r="U421" s="2">
        <f>_xlfn.IFERROR(INDEX('Subdecision matrices'!$C$31:$G$33,MATCH(Prioritization!J219,'Subdecision matrices'!$B$31:$B$33,0),MATCH('CalcEng 2'!$U$6,'Subdecision matrices'!$C$30:$G$30,0)),0)</f>
        <v>0</v>
      </c>
      <c r="V421" s="2">
        <f>_xlfn.IFERROR(VLOOKUP(Prioritization!K219,'Subdecision matrices'!$A$37:$C$41,3,TRUE),0)</f>
        <v>0</v>
      </c>
      <c r="W421" s="2">
        <f>_xlfn.IFERROR(VLOOKUP(Prioritization!K219,'Subdecision matrices'!$A$37:$D$41,4),0)</f>
        <v>0</v>
      </c>
      <c r="X421" s="2">
        <f>_xlfn.IFERROR(VLOOKUP(Prioritization!K219,'Subdecision matrices'!$A$37:$E$41,5),0)</f>
        <v>0</v>
      </c>
      <c r="Y421" s="2">
        <f>_xlfn.IFERROR(VLOOKUP(Prioritization!K219,'Subdecision matrices'!$A$37:$F$41,6),0)</f>
        <v>0</v>
      </c>
      <c r="Z421" s="2">
        <f>_xlfn.IFERROR(VLOOKUP(Prioritization!K219,'Subdecision matrices'!$A$37:$G$41,7),0)</f>
        <v>0</v>
      </c>
      <c r="AA421" s="2">
        <f>_xlfn.IFERROR(INDEX('Subdecision matrices'!$K$8:$O$11,MATCH(Prioritization!L219,'Subdecision matrices'!$J$8:$J$11,0),MATCH('CalcEng 2'!$AA$6,'Subdecision matrices'!$K$7:$O$7,0)),0)</f>
        <v>0</v>
      </c>
      <c r="AB421" s="2">
        <f>_xlfn.IFERROR(INDEX('Subdecision matrices'!$K$8:$O$11,MATCH(Prioritization!L219,'Subdecision matrices'!$J$8:$J$11,0),MATCH('CalcEng 2'!$AB$6,'Subdecision matrices'!$K$7:$O$7,0)),0)</f>
        <v>0</v>
      </c>
      <c r="AC421" s="2">
        <f>_xlfn.IFERROR(INDEX('Subdecision matrices'!$K$8:$O$11,MATCH(Prioritization!L219,'Subdecision matrices'!$J$8:$J$11,0),MATCH('CalcEng 2'!$AC$6,'Subdecision matrices'!$K$7:$O$7,0)),0)</f>
        <v>0</v>
      </c>
      <c r="AD421" s="2">
        <f>_xlfn.IFERROR(INDEX('Subdecision matrices'!$K$8:$O$11,MATCH(Prioritization!L219,'Subdecision matrices'!$J$8:$J$11,0),MATCH('CalcEng 2'!$AD$6,'Subdecision matrices'!$K$7:$O$7,0)),0)</f>
        <v>0</v>
      </c>
      <c r="AE421" s="2">
        <f>_xlfn.IFERROR(INDEX('Subdecision matrices'!$K$8:$O$11,MATCH(Prioritization!L219,'Subdecision matrices'!$J$8:$J$11,0),MATCH('CalcEng 2'!$AE$6,'Subdecision matrices'!$K$7:$O$7,0)),0)</f>
        <v>0</v>
      </c>
      <c r="AF421" s="2">
        <f>_xlfn.IFERROR(VLOOKUP(Prioritization!M219,'Subdecision matrices'!$I$15:$K$17,3,TRUE),0)</f>
        <v>0</v>
      </c>
      <c r="AG421" s="2">
        <f>_xlfn.IFERROR(VLOOKUP(Prioritization!M219,'Subdecision matrices'!$I$15:$L$17,4,TRUE),0)</f>
        <v>0</v>
      </c>
      <c r="AH421" s="2">
        <f>_xlfn.IFERROR(VLOOKUP(Prioritization!M219,'Subdecision matrices'!$I$15:$M$17,5,TRUE),0)</f>
        <v>0</v>
      </c>
      <c r="AI421" s="2">
        <f>_xlfn.IFERROR(VLOOKUP(Prioritization!M219,'Subdecision matrices'!$I$15:$N$17,6,TRUE),0)</f>
        <v>0</v>
      </c>
      <c r="AJ421" s="2">
        <f>_xlfn.IFERROR(VLOOKUP(Prioritization!M219,'Subdecision matrices'!$I$15:$O$17,7,TRUE),0)</f>
        <v>0</v>
      </c>
      <c r="AK421" s="2">
        <f>_xlfn.IFERROR(INDEX('Subdecision matrices'!$K$22:$O$24,MATCH(Prioritization!N219,'Subdecision matrices'!$J$22:$J$24,0),MATCH($AK$6,'Subdecision matrices'!$K$21:$O$21,0)),0)</f>
        <v>0</v>
      </c>
      <c r="AL421" s="2">
        <f>_xlfn.IFERROR(INDEX('Subdecision matrices'!$K$22:$O$24,MATCH(Prioritization!N219,'Subdecision matrices'!$J$22:$J$24,0),MATCH($AL$6,'Subdecision matrices'!$K$21:$O$21,0)),0)</f>
        <v>0</v>
      </c>
      <c r="AM421" s="2">
        <f>_xlfn.IFERROR(INDEX('Subdecision matrices'!$K$22:$O$24,MATCH(Prioritization!N219,'Subdecision matrices'!$J$22:$J$24,0),MATCH($AM$6,'Subdecision matrices'!$K$21:$O$21,0)),0)</f>
        <v>0</v>
      </c>
      <c r="AN421" s="2">
        <f>_xlfn.IFERROR(INDEX('Subdecision matrices'!$K$22:$O$24,MATCH(Prioritization!N219,'Subdecision matrices'!$J$22:$J$24,0),MATCH($AN$6,'Subdecision matrices'!$K$21:$O$21,0)),0)</f>
        <v>0</v>
      </c>
      <c r="AO421" s="2">
        <f>_xlfn.IFERROR(INDEX('Subdecision matrices'!$K$22:$O$24,MATCH(Prioritization!N219,'Subdecision matrices'!$J$22:$J$24,0),MATCH($AO$6,'Subdecision matrices'!$K$21:$O$21,0)),0)</f>
        <v>0</v>
      </c>
      <c r="AP421" s="2">
        <f>_xlfn.IFERROR(INDEX('Subdecision matrices'!$K$27:$O$30,MATCH(Prioritization!O219,'Subdecision matrices'!$J$27:$J$30,0),MATCH('CalcEng 2'!$AP$6,'Subdecision matrices'!$K$27:$O$27,0)),0)</f>
        <v>0</v>
      </c>
      <c r="AQ421" s="2">
        <f>_xlfn.IFERROR(INDEX('Subdecision matrices'!$K$27:$O$30,MATCH(Prioritization!O219,'Subdecision matrices'!$J$27:$J$30,0),MATCH('CalcEng 2'!$AQ$6,'Subdecision matrices'!$K$27:$O$27,0)),0)</f>
        <v>0</v>
      </c>
      <c r="AR421" s="2">
        <f>_xlfn.IFERROR(INDEX('Subdecision matrices'!$K$27:$O$30,MATCH(Prioritization!O219,'Subdecision matrices'!$J$27:$J$30,0),MATCH('CalcEng 2'!$AR$6,'Subdecision matrices'!$K$27:$O$27,0)),0)</f>
        <v>0</v>
      </c>
      <c r="AS421" s="2">
        <f>_xlfn.IFERROR(INDEX('Subdecision matrices'!$K$27:$O$30,MATCH(Prioritization!O219,'Subdecision matrices'!$J$27:$J$30,0),MATCH('CalcEng 2'!$AS$6,'Subdecision matrices'!$K$27:$O$27,0)),0)</f>
        <v>0</v>
      </c>
      <c r="AT421" s="2">
        <f>_xlfn.IFERROR(INDEX('Subdecision matrices'!$K$27:$O$30,MATCH(Prioritization!O219,'Subdecision matrices'!$J$27:$J$30,0),MATCH('CalcEng 2'!$AT$6,'Subdecision matrices'!$K$27:$O$27,0)),0)</f>
        <v>0</v>
      </c>
      <c r="AU421" s="2">
        <f>_xlfn.IFERROR(INDEX('Subdecision matrices'!$K$34:$O$36,MATCH(Prioritization!P219,'Subdecision matrices'!$J$34:$J$36,0),MATCH('CalcEng 2'!$AU$6,'Subdecision matrices'!$K$33:$O$33,0)),0)</f>
        <v>0</v>
      </c>
      <c r="AV421" s="2">
        <f>_xlfn.IFERROR(INDEX('Subdecision matrices'!$K$34:$O$36,MATCH(Prioritization!P219,'Subdecision matrices'!$J$34:$J$36,0),MATCH('CalcEng 2'!$AV$6,'Subdecision matrices'!$K$33:$O$33,0)),0)</f>
        <v>0</v>
      </c>
      <c r="AW421" s="2">
        <f>_xlfn.IFERROR(INDEX('Subdecision matrices'!$K$34:$O$36,MATCH(Prioritization!P219,'Subdecision matrices'!$J$34:$J$36,0),MATCH('CalcEng 2'!$AW$6,'Subdecision matrices'!$K$33:$O$33,0)),0)</f>
        <v>0</v>
      </c>
      <c r="AX421" s="2">
        <f>_xlfn.IFERROR(INDEX('Subdecision matrices'!$K$34:$O$36,MATCH(Prioritization!P219,'Subdecision matrices'!$J$34:$J$36,0),MATCH('CalcEng 2'!$AX$6,'Subdecision matrices'!$K$33:$O$33,0)),0)</f>
        <v>0</v>
      </c>
      <c r="AY421" s="2">
        <f>_xlfn.IFERROR(INDEX('Subdecision matrices'!$K$34:$O$36,MATCH(Prioritization!P219,'Subdecision matrices'!$J$34:$J$36,0),MATCH('CalcEng 2'!$AY$6,'Subdecision matrices'!$K$33:$O$33,0)),0)</f>
        <v>0</v>
      </c>
      <c r="AZ421" s="2"/>
      <c r="BA421" s="2"/>
      <c r="BB421" s="110">
        <f>((B421*B422)+(G421*G422)+(L421*L422)+(Q421*Q422)+(V421*V422)+(AA421*AA422)+(AF422*AF421)+(AK421*AK422)+(AP421*AP422)+(AU421*AU422))*10</f>
        <v>0</v>
      </c>
      <c r="BC421" s="110">
        <f aca="true" t="shared" si="1062" ref="BC421">((C421*C422)+(H421*H422)+(M421*M422)+(R421*R422)+(W421*W422)+(AB421*AB422)+(AG422*AG421)+(AL421*AL422)+(AQ421*AQ422)+(AV421*AV422))*10</f>
        <v>0</v>
      </c>
      <c r="BD421" s="110">
        <f aca="true" t="shared" si="1063" ref="BD421">((D421*D422)+(I421*I422)+(N421*N422)+(S421*S422)+(X421*X422)+(AC421*AC422)+(AH422*AH421)+(AM421*AM422)+(AR421*AR422)+(AW421*AW422))*10</f>
        <v>0</v>
      </c>
      <c r="BE421" s="110">
        <f aca="true" t="shared" si="1064" ref="BE421">((E421*E422)+(J421*J422)+(O421*O422)+(T421*T422)+(Y421*Y422)+(AD421*AD422)+(AI422*AI421)+(AN421*AN422)+(AS421*AS422)+(AX421*AX422))*10</f>
        <v>0</v>
      </c>
      <c r="BF421" s="110">
        <f aca="true" t="shared" si="1065" ref="BF421">((F421*F422)+(K421*K422)+(P421*P422)+(U421*U422)+(Z421*Z422)+(AE421*AE422)+(AJ422*AJ421)+(AO421*AO422)+(AT421*AT422)+(AY421*AY422))*10</f>
        <v>0</v>
      </c>
    </row>
    <row r="422" spans="1:58" ht="15.75" thickBot="1">
      <c r="A422" s="94"/>
      <c r="B422" s="5">
        <f>'Subdecision matrices'!$S$12</f>
        <v>0.1</v>
      </c>
      <c r="C422" s="5">
        <f>'Subdecision matrices'!$S$13</f>
        <v>0.1</v>
      </c>
      <c r="D422" s="5">
        <f>'Subdecision matrices'!$S$14</f>
        <v>0.1</v>
      </c>
      <c r="E422" s="5">
        <f>'Subdecision matrices'!$S$15</f>
        <v>0.1</v>
      </c>
      <c r="F422" s="5">
        <f>'Subdecision matrices'!$S$16</f>
        <v>0.1</v>
      </c>
      <c r="G422" s="5">
        <f>'Subdecision matrices'!$T$12</f>
        <v>0.1</v>
      </c>
      <c r="H422" s="5">
        <f>'Subdecision matrices'!$T$13</f>
        <v>0.1</v>
      </c>
      <c r="I422" s="5">
        <f>'Subdecision matrices'!$T$14</f>
        <v>0.1</v>
      </c>
      <c r="J422" s="5">
        <f>'Subdecision matrices'!$T$15</f>
        <v>0.1</v>
      </c>
      <c r="K422" s="5">
        <f>'Subdecision matrices'!$T$16</f>
        <v>0.1</v>
      </c>
      <c r="L422" s="5">
        <f>'Subdecision matrices'!$U$12</f>
        <v>0.05</v>
      </c>
      <c r="M422" s="5">
        <f>'Subdecision matrices'!$U$13</f>
        <v>0.05</v>
      </c>
      <c r="N422" s="5">
        <f>'Subdecision matrices'!$U$14</f>
        <v>0.05</v>
      </c>
      <c r="O422" s="5">
        <f>'Subdecision matrices'!$U$15</f>
        <v>0.05</v>
      </c>
      <c r="P422" s="5">
        <f>'Subdecision matrices'!$U$16</f>
        <v>0.05</v>
      </c>
      <c r="Q422" s="5">
        <f>'Subdecision matrices'!$V$12</f>
        <v>0.1</v>
      </c>
      <c r="R422" s="5">
        <f>'Subdecision matrices'!$V$13</f>
        <v>0.1</v>
      </c>
      <c r="S422" s="5">
        <f>'Subdecision matrices'!$V$14</f>
        <v>0.1</v>
      </c>
      <c r="T422" s="5">
        <f>'Subdecision matrices'!$V$15</f>
        <v>0.1</v>
      </c>
      <c r="U422" s="5">
        <f>'Subdecision matrices'!$V$16</f>
        <v>0.1</v>
      </c>
      <c r="V422" s="5">
        <f>'Subdecision matrices'!$W$12</f>
        <v>0.1</v>
      </c>
      <c r="W422" s="5">
        <f>'Subdecision matrices'!$W$13</f>
        <v>0.1</v>
      </c>
      <c r="X422" s="5">
        <f>'Subdecision matrices'!$W$14</f>
        <v>0.1</v>
      </c>
      <c r="Y422" s="5">
        <f>'Subdecision matrices'!$W$15</f>
        <v>0.1</v>
      </c>
      <c r="Z422" s="5">
        <f>'Subdecision matrices'!$W$16</f>
        <v>0.1</v>
      </c>
      <c r="AA422" s="5">
        <f>'Subdecision matrices'!$X$12</f>
        <v>0.05</v>
      </c>
      <c r="AB422" s="5">
        <f>'Subdecision matrices'!$X$13</f>
        <v>0.1</v>
      </c>
      <c r="AC422" s="5">
        <f>'Subdecision matrices'!$X$14</f>
        <v>0.1</v>
      </c>
      <c r="AD422" s="5">
        <f>'Subdecision matrices'!$X$15</f>
        <v>0.1</v>
      </c>
      <c r="AE422" s="5">
        <f>'Subdecision matrices'!$X$16</f>
        <v>0.1</v>
      </c>
      <c r="AF422" s="5">
        <f>'Subdecision matrices'!$Y$12</f>
        <v>0.1</v>
      </c>
      <c r="AG422" s="5">
        <f>'Subdecision matrices'!$Y$13</f>
        <v>0.1</v>
      </c>
      <c r="AH422" s="5">
        <f>'Subdecision matrices'!$Y$14</f>
        <v>0.1</v>
      </c>
      <c r="AI422" s="5">
        <f>'Subdecision matrices'!$Y$15</f>
        <v>0.05</v>
      </c>
      <c r="AJ422" s="5">
        <f>'Subdecision matrices'!$Y$16</f>
        <v>0.05</v>
      </c>
      <c r="AK422" s="5">
        <f>'Subdecision matrices'!$Z$12</f>
        <v>0.15</v>
      </c>
      <c r="AL422" s="5">
        <f>'Subdecision matrices'!$Z$13</f>
        <v>0.15</v>
      </c>
      <c r="AM422" s="5">
        <f>'Subdecision matrices'!$Z$14</f>
        <v>0.15</v>
      </c>
      <c r="AN422" s="5">
        <f>'Subdecision matrices'!$Z$15</f>
        <v>0.15</v>
      </c>
      <c r="AO422" s="5">
        <f>'Subdecision matrices'!$Z$16</f>
        <v>0.15</v>
      </c>
      <c r="AP422" s="5">
        <f>'Subdecision matrices'!$AA$12</f>
        <v>0.1</v>
      </c>
      <c r="AQ422" s="5">
        <f>'Subdecision matrices'!$AA$13</f>
        <v>0.1</v>
      </c>
      <c r="AR422" s="5">
        <f>'Subdecision matrices'!$AA$14</f>
        <v>0.1</v>
      </c>
      <c r="AS422" s="5">
        <f>'Subdecision matrices'!$AA$15</f>
        <v>0.1</v>
      </c>
      <c r="AT422" s="5">
        <f>'Subdecision matrices'!$AA$16</f>
        <v>0.15</v>
      </c>
      <c r="AU422" s="5">
        <f>'Subdecision matrices'!$AB$12</f>
        <v>0.15</v>
      </c>
      <c r="AV422" s="5">
        <f>'Subdecision matrices'!$AB$13</f>
        <v>0.1</v>
      </c>
      <c r="AW422" s="5">
        <f>'Subdecision matrices'!$AB$14</f>
        <v>0.1</v>
      </c>
      <c r="AX422" s="5">
        <f>'Subdecision matrices'!$AB$15</f>
        <v>0.15</v>
      </c>
      <c r="AY422" s="5">
        <f>'Subdecision matrices'!$AB$16</f>
        <v>0.1</v>
      </c>
      <c r="AZ422" s="3">
        <f aca="true" t="shared" si="1066" ref="AZ422">SUM(L422:AY422)</f>
        <v>4</v>
      </c>
      <c r="BA422" s="3"/>
      <c r="BB422" s="114"/>
      <c r="BC422" s="114"/>
      <c r="BD422" s="114"/>
      <c r="BE422" s="114"/>
      <c r="BF422" s="114"/>
    </row>
    <row r="423" spans="1:58" ht="15">
      <c r="A423" s="94">
        <v>209</v>
      </c>
      <c r="B423" s="30">
        <f>_xlfn.IFERROR(VLOOKUP(Prioritization!G220,'Subdecision matrices'!$B$7:$C$8,2,TRUE),0)</f>
        <v>0</v>
      </c>
      <c r="C423" s="30">
        <f>_xlfn.IFERROR(VLOOKUP(Prioritization!G220,'Subdecision matrices'!$B$7:$D$8,3,TRUE),0)</f>
        <v>0</v>
      </c>
      <c r="D423" s="30">
        <f>_xlfn.IFERROR(VLOOKUP(Prioritization!G220,'Subdecision matrices'!$B$7:$E$8,4,TRUE),0)</f>
        <v>0</v>
      </c>
      <c r="E423" s="30">
        <f>_xlfn.IFERROR(VLOOKUP(Prioritization!G220,'Subdecision matrices'!$B$7:$F$8,5,TRUE),0)</f>
        <v>0</v>
      </c>
      <c r="F423" s="30">
        <f>_xlfn.IFERROR(VLOOKUP(Prioritization!G220,'Subdecision matrices'!$B$7:$G$8,6,TRUE),0)</f>
        <v>0</v>
      </c>
      <c r="G423" s="30">
        <f>VLOOKUP(Prioritization!H220,'Subdecision matrices'!$B$12:$C$19,2,TRUE)</f>
        <v>0</v>
      </c>
      <c r="H423" s="30">
        <f>VLOOKUP(Prioritization!H220,'Subdecision matrices'!$B$12:$D$19,3,TRUE)</f>
        <v>0</v>
      </c>
      <c r="I423" s="30">
        <f>VLOOKUP(Prioritization!H220,'Subdecision matrices'!$B$12:$E$19,4,TRUE)</f>
        <v>0</v>
      </c>
      <c r="J423" s="30">
        <f>VLOOKUP(Prioritization!H220,'Subdecision matrices'!$B$12:$F$19,5,TRUE)</f>
        <v>0</v>
      </c>
      <c r="K423" s="30">
        <f>VLOOKUP(Prioritization!H220,'Subdecision matrices'!$B$12:$G$19,6,TRUE)</f>
        <v>0</v>
      </c>
      <c r="L423" s="2">
        <f>_xlfn.IFERROR(INDEX('Subdecision matrices'!$C$23:$G$27,MATCH(Prioritization!I220,'Subdecision matrices'!$B$23:$B$27,0),MATCH('CalcEng 2'!$L$6,'Subdecision matrices'!$C$22:$G$22,0)),0)</f>
        <v>0</v>
      </c>
      <c r="M423" s="2">
        <f>_xlfn.IFERROR(INDEX('Subdecision matrices'!$C$23:$G$27,MATCH(Prioritization!I220,'Subdecision matrices'!$B$23:$B$27,0),MATCH('CalcEng 2'!$M$6,'Subdecision matrices'!$C$30:$G$30,0)),0)</f>
        <v>0</v>
      </c>
      <c r="N423" s="2">
        <f>_xlfn.IFERROR(INDEX('Subdecision matrices'!$C$23:$G$27,MATCH(Prioritization!I220,'Subdecision matrices'!$B$23:$B$27,0),MATCH('CalcEng 2'!$N$6,'Subdecision matrices'!$C$22:$G$22,0)),0)</f>
        <v>0</v>
      </c>
      <c r="O423" s="2">
        <f>_xlfn.IFERROR(INDEX('Subdecision matrices'!$C$23:$G$27,MATCH(Prioritization!I220,'Subdecision matrices'!$B$23:$B$27,0),MATCH('CalcEng 2'!$O$6,'Subdecision matrices'!$C$22:$G$22,0)),0)</f>
        <v>0</v>
      </c>
      <c r="P423" s="2">
        <f>_xlfn.IFERROR(INDEX('Subdecision matrices'!$C$23:$G$27,MATCH(Prioritization!I220,'Subdecision matrices'!$B$23:$B$27,0),MATCH('CalcEng 2'!$P$6,'Subdecision matrices'!$C$22:$G$22,0)),0)</f>
        <v>0</v>
      </c>
      <c r="Q423" s="2">
        <f>_xlfn.IFERROR(INDEX('Subdecision matrices'!$C$31:$G$33,MATCH(Prioritization!J220,'Subdecision matrices'!$B$31:$B$33,0),MATCH('CalcEng 2'!$Q$6,'Subdecision matrices'!$C$30:$G$30,0)),0)</f>
        <v>0</v>
      </c>
      <c r="R423" s="2">
        <f>_xlfn.IFERROR(INDEX('Subdecision matrices'!$C$31:$G$33,MATCH(Prioritization!J220,'Subdecision matrices'!$B$31:$B$33,0),MATCH('CalcEng 2'!$R$6,'Subdecision matrices'!$C$30:$G$30,0)),0)</f>
        <v>0</v>
      </c>
      <c r="S423" s="2">
        <f>_xlfn.IFERROR(INDEX('Subdecision matrices'!$C$31:$G$33,MATCH(Prioritization!J220,'Subdecision matrices'!$B$31:$B$33,0),MATCH('CalcEng 2'!$S$6,'Subdecision matrices'!$C$30:$G$30,0)),0)</f>
        <v>0</v>
      </c>
      <c r="T423" s="2">
        <f>_xlfn.IFERROR(INDEX('Subdecision matrices'!$C$31:$G$33,MATCH(Prioritization!J220,'Subdecision matrices'!$B$31:$B$33,0),MATCH('CalcEng 2'!$T$6,'Subdecision matrices'!$C$30:$G$30,0)),0)</f>
        <v>0</v>
      </c>
      <c r="U423" s="2">
        <f>_xlfn.IFERROR(INDEX('Subdecision matrices'!$C$31:$G$33,MATCH(Prioritization!J220,'Subdecision matrices'!$B$31:$B$33,0),MATCH('CalcEng 2'!$U$6,'Subdecision matrices'!$C$30:$G$30,0)),0)</f>
        <v>0</v>
      </c>
      <c r="V423" s="2">
        <f>_xlfn.IFERROR(VLOOKUP(Prioritization!K220,'Subdecision matrices'!$A$37:$C$41,3,TRUE),0)</f>
        <v>0</v>
      </c>
      <c r="W423" s="2">
        <f>_xlfn.IFERROR(VLOOKUP(Prioritization!K220,'Subdecision matrices'!$A$37:$D$41,4),0)</f>
        <v>0</v>
      </c>
      <c r="X423" s="2">
        <f>_xlfn.IFERROR(VLOOKUP(Prioritization!K220,'Subdecision matrices'!$A$37:$E$41,5),0)</f>
        <v>0</v>
      </c>
      <c r="Y423" s="2">
        <f>_xlfn.IFERROR(VLOOKUP(Prioritization!K220,'Subdecision matrices'!$A$37:$F$41,6),0)</f>
        <v>0</v>
      </c>
      <c r="Z423" s="2">
        <f>_xlfn.IFERROR(VLOOKUP(Prioritization!K220,'Subdecision matrices'!$A$37:$G$41,7),0)</f>
        <v>0</v>
      </c>
      <c r="AA423" s="2">
        <f>_xlfn.IFERROR(INDEX('Subdecision matrices'!$K$8:$O$11,MATCH(Prioritization!L220,'Subdecision matrices'!$J$8:$J$11,0),MATCH('CalcEng 2'!$AA$6,'Subdecision matrices'!$K$7:$O$7,0)),0)</f>
        <v>0</v>
      </c>
      <c r="AB423" s="2">
        <f>_xlfn.IFERROR(INDEX('Subdecision matrices'!$K$8:$O$11,MATCH(Prioritization!L220,'Subdecision matrices'!$J$8:$J$11,0),MATCH('CalcEng 2'!$AB$6,'Subdecision matrices'!$K$7:$O$7,0)),0)</f>
        <v>0</v>
      </c>
      <c r="AC423" s="2">
        <f>_xlfn.IFERROR(INDEX('Subdecision matrices'!$K$8:$O$11,MATCH(Prioritization!L220,'Subdecision matrices'!$J$8:$J$11,0),MATCH('CalcEng 2'!$AC$6,'Subdecision matrices'!$K$7:$O$7,0)),0)</f>
        <v>0</v>
      </c>
      <c r="AD423" s="2">
        <f>_xlfn.IFERROR(INDEX('Subdecision matrices'!$K$8:$O$11,MATCH(Prioritization!L220,'Subdecision matrices'!$J$8:$J$11,0),MATCH('CalcEng 2'!$AD$6,'Subdecision matrices'!$K$7:$O$7,0)),0)</f>
        <v>0</v>
      </c>
      <c r="AE423" s="2">
        <f>_xlfn.IFERROR(INDEX('Subdecision matrices'!$K$8:$O$11,MATCH(Prioritization!L220,'Subdecision matrices'!$J$8:$J$11,0),MATCH('CalcEng 2'!$AE$6,'Subdecision matrices'!$K$7:$O$7,0)),0)</f>
        <v>0</v>
      </c>
      <c r="AF423" s="2">
        <f>_xlfn.IFERROR(VLOOKUP(Prioritization!M220,'Subdecision matrices'!$I$15:$K$17,3,TRUE),0)</f>
        <v>0</v>
      </c>
      <c r="AG423" s="2">
        <f>_xlfn.IFERROR(VLOOKUP(Prioritization!M220,'Subdecision matrices'!$I$15:$L$17,4,TRUE),0)</f>
        <v>0</v>
      </c>
      <c r="AH423" s="2">
        <f>_xlfn.IFERROR(VLOOKUP(Prioritization!M220,'Subdecision matrices'!$I$15:$M$17,5,TRUE),0)</f>
        <v>0</v>
      </c>
      <c r="AI423" s="2">
        <f>_xlfn.IFERROR(VLOOKUP(Prioritization!M220,'Subdecision matrices'!$I$15:$N$17,6,TRUE),0)</f>
        <v>0</v>
      </c>
      <c r="AJ423" s="2">
        <f>_xlfn.IFERROR(VLOOKUP(Prioritization!M220,'Subdecision matrices'!$I$15:$O$17,7,TRUE),0)</f>
        <v>0</v>
      </c>
      <c r="AK423" s="2">
        <f>_xlfn.IFERROR(INDEX('Subdecision matrices'!$K$22:$O$24,MATCH(Prioritization!N220,'Subdecision matrices'!$J$22:$J$24,0),MATCH($AK$6,'Subdecision matrices'!$K$21:$O$21,0)),0)</f>
        <v>0</v>
      </c>
      <c r="AL423" s="2">
        <f>_xlfn.IFERROR(INDEX('Subdecision matrices'!$K$22:$O$24,MATCH(Prioritization!N220,'Subdecision matrices'!$J$22:$J$24,0),MATCH($AL$6,'Subdecision matrices'!$K$21:$O$21,0)),0)</f>
        <v>0</v>
      </c>
      <c r="AM423" s="2">
        <f>_xlfn.IFERROR(INDEX('Subdecision matrices'!$K$22:$O$24,MATCH(Prioritization!N220,'Subdecision matrices'!$J$22:$J$24,0),MATCH($AM$6,'Subdecision matrices'!$K$21:$O$21,0)),0)</f>
        <v>0</v>
      </c>
      <c r="AN423" s="2">
        <f>_xlfn.IFERROR(INDEX('Subdecision matrices'!$K$22:$O$24,MATCH(Prioritization!N220,'Subdecision matrices'!$J$22:$J$24,0),MATCH($AN$6,'Subdecision matrices'!$K$21:$O$21,0)),0)</f>
        <v>0</v>
      </c>
      <c r="AO423" s="2">
        <f>_xlfn.IFERROR(INDEX('Subdecision matrices'!$K$22:$O$24,MATCH(Prioritization!N220,'Subdecision matrices'!$J$22:$J$24,0),MATCH($AO$6,'Subdecision matrices'!$K$21:$O$21,0)),0)</f>
        <v>0</v>
      </c>
      <c r="AP423" s="2">
        <f>_xlfn.IFERROR(INDEX('Subdecision matrices'!$K$27:$O$30,MATCH(Prioritization!O220,'Subdecision matrices'!$J$27:$J$30,0),MATCH('CalcEng 2'!$AP$6,'Subdecision matrices'!$K$27:$O$27,0)),0)</f>
        <v>0</v>
      </c>
      <c r="AQ423" s="2">
        <f>_xlfn.IFERROR(INDEX('Subdecision matrices'!$K$27:$O$30,MATCH(Prioritization!O220,'Subdecision matrices'!$J$27:$J$30,0),MATCH('CalcEng 2'!$AQ$6,'Subdecision matrices'!$K$27:$O$27,0)),0)</f>
        <v>0</v>
      </c>
      <c r="AR423" s="2">
        <f>_xlfn.IFERROR(INDEX('Subdecision matrices'!$K$27:$O$30,MATCH(Prioritization!O220,'Subdecision matrices'!$J$27:$J$30,0),MATCH('CalcEng 2'!$AR$6,'Subdecision matrices'!$K$27:$O$27,0)),0)</f>
        <v>0</v>
      </c>
      <c r="AS423" s="2">
        <f>_xlfn.IFERROR(INDEX('Subdecision matrices'!$K$27:$O$30,MATCH(Prioritization!O220,'Subdecision matrices'!$J$27:$J$30,0),MATCH('CalcEng 2'!$AS$6,'Subdecision matrices'!$K$27:$O$27,0)),0)</f>
        <v>0</v>
      </c>
      <c r="AT423" s="2">
        <f>_xlfn.IFERROR(INDEX('Subdecision matrices'!$K$27:$O$30,MATCH(Prioritization!O220,'Subdecision matrices'!$J$27:$J$30,0),MATCH('CalcEng 2'!$AT$6,'Subdecision matrices'!$K$27:$O$27,0)),0)</f>
        <v>0</v>
      </c>
      <c r="AU423" s="2">
        <f>_xlfn.IFERROR(INDEX('Subdecision matrices'!$K$34:$O$36,MATCH(Prioritization!P220,'Subdecision matrices'!$J$34:$J$36,0),MATCH('CalcEng 2'!$AU$6,'Subdecision matrices'!$K$33:$O$33,0)),0)</f>
        <v>0</v>
      </c>
      <c r="AV423" s="2">
        <f>_xlfn.IFERROR(INDEX('Subdecision matrices'!$K$34:$O$36,MATCH(Prioritization!P220,'Subdecision matrices'!$J$34:$J$36,0),MATCH('CalcEng 2'!$AV$6,'Subdecision matrices'!$K$33:$O$33,0)),0)</f>
        <v>0</v>
      </c>
      <c r="AW423" s="2">
        <f>_xlfn.IFERROR(INDEX('Subdecision matrices'!$K$34:$O$36,MATCH(Prioritization!P220,'Subdecision matrices'!$J$34:$J$36,0),MATCH('CalcEng 2'!$AW$6,'Subdecision matrices'!$K$33:$O$33,0)),0)</f>
        <v>0</v>
      </c>
      <c r="AX423" s="2">
        <f>_xlfn.IFERROR(INDEX('Subdecision matrices'!$K$34:$O$36,MATCH(Prioritization!P220,'Subdecision matrices'!$J$34:$J$36,0),MATCH('CalcEng 2'!$AX$6,'Subdecision matrices'!$K$33:$O$33,0)),0)</f>
        <v>0</v>
      </c>
      <c r="AY423" s="2">
        <f>_xlfn.IFERROR(INDEX('Subdecision matrices'!$K$34:$O$36,MATCH(Prioritization!P220,'Subdecision matrices'!$J$34:$J$36,0),MATCH('CalcEng 2'!$AY$6,'Subdecision matrices'!$K$33:$O$33,0)),0)</f>
        <v>0</v>
      </c>
      <c r="AZ423" s="2"/>
      <c r="BA423" s="2"/>
      <c r="BB423" s="110">
        <f>((B423*B424)+(G423*G424)+(L423*L424)+(Q423*Q424)+(V423*V424)+(AA423*AA424)+(AF424*AF423)+(AK423*AK424)+(AP423*AP424)+(AU423*AU424))*10</f>
        <v>0</v>
      </c>
      <c r="BC423" s="110">
        <f aca="true" t="shared" si="1067" ref="BC423">((C423*C424)+(H423*H424)+(M423*M424)+(R423*R424)+(W423*W424)+(AB423*AB424)+(AG424*AG423)+(AL423*AL424)+(AQ423*AQ424)+(AV423*AV424))*10</f>
        <v>0</v>
      </c>
      <c r="BD423" s="110">
        <f aca="true" t="shared" si="1068" ref="BD423">((D423*D424)+(I423*I424)+(N423*N424)+(S423*S424)+(X423*X424)+(AC423*AC424)+(AH424*AH423)+(AM423*AM424)+(AR423*AR424)+(AW423*AW424))*10</f>
        <v>0</v>
      </c>
      <c r="BE423" s="110">
        <f aca="true" t="shared" si="1069" ref="BE423">((E423*E424)+(J423*J424)+(O423*O424)+(T423*T424)+(Y423*Y424)+(AD423*AD424)+(AI424*AI423)+(AN423*AN424)+(AS423*AS424)+(AX423*AX424))*10</f>
        <v>0</v>
      </c>
      <c r="BF423" s="110">
        <f aca="true" t="shared" si="1070" ref="BF423">((F423*F424)+(K423*K424)+(P423*P424)+(U423*U424)+(Z423*Z424)+(AE423*AE424)+(AJ424*AJ423)+(AO423*AO424)+(AT423*AT424)+(AY423*AY424))*10</f>
        <v>0</v>
      </c>
    </row>
    <row r="424" spans="1:58" ht="15.75" thickBot="1">
      <c r="A424" s="94"/>
      <c r="B424" s="5">
        <f>'Subdecision matrices'!$S$12</f>
        <v>0.1</v>
      </c>
      <c r="C424" s="5">
        <f>'Subdecision matrices'!$S$13</f>
        <v>0.1</v>
      </c>
      <c r="D424" s="5">
        <f>'Subdecision matrices'!$S$14</f>
        <v>0.1</v>
      </c>
      <c r="E424" s="5">
        <f>'Subdecision matrices'!$S$15</f>
        <v>0.1</v>
      </c>
      <c r="F424" s="5">
        <f>'Subdecision matrices'!$S$16</f>
        <v>0.1</v>
      </c>
      <c r="G424" s="5">
        <f>'Subdecision matrices'!$T$12</f>
        <v>0.1</v>
      </c>
      <c r="H424" s="5">
        <f>'Subdecision matrices'!$T$13</f>
        <v>0.1</v>
      </c>
      <c r="I424" s="5">
        <f>'Subdecision matrices'!$T$14</f>
        <v>0.1</v>
      </c>
      <c r="J424" s="5">
        <f>'Subdecision matrices'!$T$15</f>
        <v>0.1</v>
      </c>
      <c r="K424" s="5">
        <f>'Subdecision matrices'!$T$16</f>
        <v>0.1</v>
      </c>
      <c r="L424" s="5">
        <f>'Subdecision matrices'!$U$12</f>
        <v>0.05</v>
      </c>
      <c r="M424" s="5">
        <f>'Subdecision matrices'!$U$13</f>
        <v>0.05</v>
      </c>
      <c r="N424" s="5">
        <f>'Subdecision matrices'!$U$14</f>
        <v>0.05</v>
      </c>
      <c r="O424" s="5">
        <f>'Subdecision matrices'!$U$15</f>
        <v>0.05</v>
      </c>
      <c r="P424" s="5">
        <f>'Subdecision matrices'!$U$16</f>
        <v>0.05</v>
      </c>
      <c r="Q424" s="5">
        <f>'Subdecision matrices'!$V$12</f>
        <v>0.1</v>
      </c>
      <c r="R424" s="5">
        <f>'Subdecision matrices'!$V$13</f>
        <v>0.1</v>
      </c>
      <c r="S424" s="5">
        <f>'Subdecision matrices'!$V$14</f>
        <v>0.1</v>
      </c>
      <c r="T424" s="5">
        <f>'Subdecision matrices'!$V$15</f>
        <v>0.1</v>
      </c>
      <c r="U424" s="5">
        <f>'Subdecision matrices'!$V$16</f>
        <v>0.1</v>
      </c>
      <c r="V424" s="5">
        <f>'Subdecision matrices'!$W$12</f>
        <v>0.1</v>
      </c>
      <c r="W424" s="5">
        <f>'Subdecision matrices'!$W$13</f>
        <v>0.1</v>
      </c>
      <c r="X424" s="5">
        <f>'Subdecision matrices'!$W$14</f>
        <v>0.1</v>
      </c>
      <c r="Y424" s="5">
        <f>'Subdecision matrices'!$W$15</f>
        <v>0.1</v>
      </c>
      <c r="Z424" s="5">
        <f>'Subdecision matrices'!$W$16</f>
        <v>0.1</v>
      </c>
      <c r="AA424" s="5">
        <f>'Subdecision matrices'!$X$12</f>
        <v>0.05</v>
      </c>
      <c r="AB424" s="5">
        <f>'Subdecision matrices'!$X$13</f>
        <v>0.1</v>
      </c>
      <c r="AC424" s="5">
        <f>'Subdecision matrices'!$X$14</f>
        <v>0.1</v>
      </c>
      <c r="AD424" s="5">
        <f>'Subdecision matrices'!$X$15</f>
        <v>0.1</v>
      </c>
      <c r="AE424" s="5">
        <f>'Subdecision matrices'!$X$16</f>
        <v>0.1</v>
      </c>
      <c r="AF424" s="5">
        <f>'Subdecision matrices'!$Y$12</f>
        <v>0.1</v>
      </c>
      <c r="AG424" s="5">
        <f>'Subdecision matrices'!$Y$13</f>
        <v>0.1</v>
      </c>
      <c r="AH424" s="5">
        <f>'Subdecision matrices'!$Y$14</f>
        <v>0.1</v>
      </c>
      <c r="AI424" s="5">
        <f>'Subdecision matrices'!$Y$15</f>
        <v>0.05</v>
      </c>
      <c r="AJ424" s="5">
        <f>'Subdecision matrices'!$Y$16</f>
        <v>0.05</v>
      </c>
      <c r="AK424" s="5">
        <f>'Subdecision matrices'!$Z$12</f>
        <v>0.15</v>
      </c>
      <c r="AL424" s="5">
        <f>'Subdecision matrices'!$Z$13</f>
        <v>0.15</v>
      </c>
      <c r="AM424" s="5">
        <f>'Subdecision matrices'!$Z$14</f>
        <v>0.15</v>
      </c>
      <c r="AN424" s="5">
        <f>'Subdecision matrices'!$Z$15</f>
        <v>0.15</v>
      </c>
      <c r="AO424" s="5">
        <f>'Subdecision matrices'!$Z$16</f>
        <v>0.15</v>
      </c>
      <c r="AP424" s="5">
        <f>'Subdecision matrices'!$AA$12</f>
        <v>0.1</v>
      </c>
      <c r="AQ424" s="5">
        <f>'Subdecision matrices'!$AA$13</f>
        <v>0.1</v>
      </c>
      <c r="AR424" s="5">
        <f>'Subdecision matrices'!$AA$14</f>
        <v>0.1</v>
      </c>
      <c r="AS424" s="5">
        <f>'Subdecision matrices'!$AA$15</f>
        <v>0.1</v>
      </c>
      <c r="AT424" s="5">
        <f>'Subdecision matrices'!$AA$16</f>
        <v>0.15</v>
      </c>
      <c r="AU424" s="5">
        <f>'Subdecision matrices'!$AB$12</f>
        <v>0.15</v>
      </c>
      <c r="AV424" s="5">
        <f>'Subdecision matrices'!$AB$13</f>
        <v>0.1</v>
      </c>
      <c r="AW424" s="5">
        <f>'Subdecision matrices'!$AB$14</f>
        <v>0.1</v>
      </c>
      <c r="AX424" s="5">
        <f>'Subdecision matrices'!$AB$15</f>
        <v>0.15</v>
      </c>
      <c r="AY424" s="5">
        <f>'Subdecision matrices'!$AB$16</f>
        <v>0.1</v>
      </c>
      <c r="AZ424" s="3">
        <f aca="true" t="shared" si="1071" ref="AZ424">SUM(L424:AY424)</f>
        <v>4</v>
      </c>
      <c r="BA424" s="3"/>
      <c r="BB424" s="114"/>
      <c r="BC424" s="114"/>
      <c r="BD424" s="114"/>
      <c r="BE424" s="114"/>
      <c r="BF424" s="114"/>
    </row>
    <row r="425" spans="1:58" ht="15">
      <c r="A425" s="94">
        <v>210</v>
      </c>
      <c r="B425" s="30">
        <f>_xlfn.IFERROR(VLOOKUP(Prioritization!G221,'Subdecision matrices'!$B$7:$C$8,2,TRUE),0)</f>
        <v>0</v>
      </c>
      <c r="C425" s="30">
        <f>_xlfn.IFERROR(VLOOKUP(Prioritization!G221,'Subdecision matrices'!$B$7:$D$8,3,TRUE),0)</f>
        <v>0</v>
      </c>
      <c r="D425" s="30">
        <f>_xlfn.IFERROR(VLOOKUP(Prioritization!G221,'Subdecision matrices'!$B$7:$E$8,4,TRUE),0)</f>
        <v>0</v>
      </c>
      <c r="E425" s="30">
        <f>_xlfn.IFERROR(VLOOKUP(Prioritization!G221,'Subdecision matrices'!$B$7:$F$8,5,TRUE),0)</f>
        <v>0</v>
      </c>
      <c r="F425" s="30">
        <f>_xlfn.IFERROR(VLOOKUP(Prioritization!G221,'Subdecision matrices'!$B$7:$G$8,6,TRUE),0)</f>
        <v>0</v>
      </c>
      <c r="G425" s="30">
        <f>VLOOKUP(Prioritization!H221,'Subdecision matrices'!$B$12:$C$19,2,TRUE)</f>
        <v>0</v>
      </c>
      <c r="H425" s="30">
        <f>VLOOKUP(Prioritization!H221,'Subdecision matrices'!$B$12:$D$19,3,TRUE)</f>
        <v>0</v>
      </c>
      <c r="I425" s="30">
        <f>VLOOKUP(Prioritization!H221,'Subdecision matrices'!$B$12:$E$19,4,TRUE)</f>
        <v>0</v>
      </c>
      <c r="J425" s="30">
        <f>VLOOKUP(Prioritization!H221,'Subdecision matrices'!$B$12:$F$19,5,TRUE)</f>
        <v>0</v>
      </c>
      <c r="K425" s="30">
        <f>VLOOKUP(Prioritization!H221,'Subdecision matrices'!$B$12:$G$19,6,TRUE)</f>
        <v>0</v>
      </c>
      <c r="L425" s="2">
        <f>_xlfn.IFERROR(INDEX('Subdecision matrices'!$C$23:$G$27,MATCH(Prioritization!I221,'Subdecision matrices'!$B$23:$B$27,0),MATCH('CalcEng 2'!$L$6,'Subdecision matrices'!$C$22:$G$22,0)),0)</f>
        <v>0</v>
      </c>
      <c r="M425" s="2">
        <f>_xlfn.IFERROR(INDEX('Subdecision matrices'!$C$23:$G$27,MATCH(Prioritization!I221,'Subdecision matrices'!$B$23:$B$27,0),MATCH('CalcEng 2'!$M$6,'Subdecision matrices'!$C$30:$G$30,0)),0)</f>
        <v>0</v>
      </c>
      <c r="N425" s="2">
        <f>_xlfn.IFERROR(INDEX('Subdecision matrices'!$C$23:$G$27,MATCH(Prioritization!I221,'Subdecision matrices'!$B$23:$B$27,0),MATCH('CalcEng 2'!$N$6,'Subdecision matrices'!$C$22:$G$22,0)),0)</f>
        <v>0</v>
      </c>
      <c r="O425" s="2">
        <f>_xlfn.IFERROR(INDEX('Subdecision matrices'!$C$23:$G$27,MATCH(Prioritization!I221,'Subdecision matrices'!$B$23:$B$27,0),MATCH('CalcEng 2'!$O$6,'Subdecision matrices'!$C$22:$G$22,0)),0)</f>
        <v>0</v>
      </c>
      <c r="P425" s="2">
        <f>_xlfn.IFERROR(INDEX('Subdecision matrices'!$C$23:$G$27,MATCH(Prioritization!I221,'Subdecision matrices'!$B$23:$B$27,0),MATCH('CalcEng 2'!$P$6,'Subdecision matrices'!$C$22:$G$22,0)),0)</f>
        <v>0</v>
      </c>
      <c r="Q425" s="2">
        <f>_xlfn.IFERROR(INDEX('Subdecision matrices'!$C$31:$G$33,MATCH(Prioritization!J221,'Subdecision matrices'!$B$31:$B$33,0),MATCH('CalcEng 2'!$Q$6,'Subdecision matrices'!$C$30:$G$30,0)),0)</f>
        <v>0</v>
      </c>
      <c r="R425" s="2">
        <f>_xlfn.IFERROR(INDEX('Subdecision matrices'!$C$31:$G$33,MATCH(Prioritization!J221,'Subdecision matrices'!$B$31:$B$33,0),MATCH('CalcEng 2'!$R$6,'Subdecision matrices'!$C$30:$G$30,0)),0)</f>
        <v>0</v>
      </c>
      <c r="S425" s="2">
        <f>_xlfn.IFERROR(INDEX('Subdecision matrices'!$C$31:$G$33,MATCH(Prioritization!J221,'Subdecision matrices'!$B$31:$B$33,0),MATCH('CalcEng 2'!$S$6,'Subdecision matrices'!$C$30:$G$30,0)),0)</f>
        <v>0</v>
      </c>
      <c r="T425" s="2">
        <f>_xlfn.IFERROR(INDEX('Subdecision matrices'!$C$31:$G$33,MATCH(Prioritization!J221,'Subdecision matrices'!$B$31:$B$33,0),MATCH('CalcEng 2'!$T$6,'Subdecision matrices'!$C$30:$G$30,0)),0)</f>
        <v>0</v>
      </c>
      <c r="U425" s="2">
        <f>_xlfn.IFERROR(INDEX('Subdecision matrices'!$C$31:$G$33,MATCH(Prioritization!J221,'Subdecision matrices'!$B$31:$B$33,0),MATCH('CalcEng 2'!$U$6,'Subdecision matrices'!$C$30:$G$30,0)),0)</f>
        <v>0</v>
      </c>
      <c r="V425" s="2">
        <f>_xlfn.IFERROR(VLOOKUP(Prioritization!K221,'Subdecision matrices'!$A$37:$C$41,3,TRUE),0)</f>
        <v>0</v>
      </c>
      <c r="W425" s="2">
        <f>_xlfn.IFERROR(VLOOKUP(Prioritization!K221,'Subdecision matrices'!$A$37:$D$41,4),0)</f>
        <v>0</v>
      </c>
      <c r="X425" s="2">
        <f>_xlfn.IFERROR(VLOOKUP(Prioritization!K221,'Subdecision matrices'!$A$37:$E$41,5),0)</f>
        <v>0</v>
      </c>
      <c r="Y425" s="2">
        <f>_xlfn.IFERROR(VLOOKUP(Prioritization!K221,'Subdecision matrices'!$A$37:$F$41,6),0)</f>
        <v>0</v>
      </c>
      <c r="Z425" s="2">
        <f>_xlfn.IFERROR(VLOOKUP(Prioritization!K221,'Subdecision matrices'!$A$37:$G$41,7),0)</f>
        <v>0</v>
      </c>
      <c r="AA425" s="2">
        <f>_xlfn.IFERROR(INDEX('Subdecision matrices'!$K$8:$O$11,MATCH(Prioritization!L221,'Subdecision matrices'!$J$8:$J$11,0),MATCH('CalcEng 2'!$AA$6,'Subdecision matrices'!$K$7:$O$7,0)),0)</f>
        <v>0</v>
      </c>
      <c r="AB425" s="2">
        <f>_xlfn.IFERROR(INDEX('Subdecision matrices'!$K$8:$O$11,MATCH(Prioritization!L221,'Subdecision matrices'!$J$8:$J$11,0),MATCH('CalcEng 2'!$AB$6,'Subdecision matrices'!$K$7:$O$7,0)),0)</f>
        <v>0</v>
      </c>
      <c r="AC425" s="2">
        <f>_xlfn.IFERROR(INDEX('Subdecision matrices'!$K$8:$O$11,MATCH(Prioritization!L221,'Subdecision matrices'!$J$8:$J$11,0),MATCH('CalcEng 2'!$AC$6,'Subdecision matrices'!$K$7:$O$7,0)),0)</f>
        <v>0</v>
      </c>
      <c r="AD425" s="2">
        <f>_xlfn.IFERROR(INDEX('Subdecision matrices'!$K$8:$O$11,MATCH(Prioritization!L221,'Subdecision matrices'!$J$8:$J$11,0),MATCH('CalcEng 2'!$AD$6,'Subdecision matrices'!$K$7:$O$7,0)),0)</f>
        <v>0</v>
      </c>
      <c r="AE425" s="2">
        <f>_xlfn.IFERROR(INDEX('Subdecision matrices'!$K$8:$O$11,MATCH(Prioritization!L221,'Subdecision matrices'!$J$8:$J$11,0),MATCH('CalcEng 2'!$AE$6,'Subdecision matrices'!$K$7:$O$7,0)),0)</f>
        <v>0</v>
      </c>
      <c r="AF425" s="2">
        <f>_xlfn.IFERROR(VLOOKUP(Prioritization!M221,'Subdecision matrices'!$I$15:$K$17,3,TRUE),0)</f>
        <v>0</v>
      </c>
      <c r="AG425" s="2">
        <f>_xlfn.IFERROR(VLOOKUP(Prioritization!M221,'Subdecision matrices'!$I$15:$L$17,4,TRUE),0)</f>
        <v>0</v>
      </c>
      <c r="AH425" s="2">
        <f>_xlfn.IFERROR(VLOOKUP(Prioritization!M221,'Subdecision matrices'!$I$15:$M$17,5,TRUE),0)</f>
        <v>0</v>
      </c>
      <c r="AI425" s="2">
        <f>_xlfn.IFERROR(VLOOKUP(Prioritization!M221,'Subdecision matrices'!$I$15:$N$17,6,TRUE),0)</f>
        <v>0</v>
      </c>
      <c r="AJ425" s="2">
        <f>_xlfn.IFERROR(VLOOKUP(Prioritization!M221,'Subdecision matrices'!$I$15:$O$17,7,TRUE),0)</f>
        <v>0</v>
      </c>
      <c r="AK425" s="2">
        <f>_xlfn.IFERROR(INDEX('Subdecision matrices'!$K$22:$O$24,MATCH(Prioritization!N221,'Subdecision matrices'!$J$22:$J$24,0),MATCH($AK$6,'Subdecision matrices'!$K$21:$O$21,0)),0)</f>
        <v>0</v>
      </c>
      <c r="AL425" s="2">
        <f>_xlfn.IFERROR(INDEX('Subdecision matrices'!$K$22:$O$24,MATCH(Prioritization!N221,'Subdecision matrices'!$J$22:$J$24,0),MATCH($AL$6,'Subdecision matrices'!$K$21:$O$21,0)),0)</f>
        <v>0</v>
      </c>
      <c r="AM425" s="2">
        <f>_xlfn.IFERROR(INDEX('Subdecision matrices'!$K$22:$O$24,MATCH(Prioritization!N221,'Subdecision matrices'!$J$22:$J$24,0),MATCH($AM$6,'Subdecision matrices'!$K$21:$O$21,0)),0)</f>
        <v>0</v>
      </c>
      <c r="AN425" s="2">
        <f>_xlfn.IFERROR(INDEX('Subdecision matrices'!$K$22:$O$24,MATCH(Prioritization!N221,'Subdecision matrices'!$J$22:$J$24,0),MATCH($AN$6,'Subdecision matrices'!$K$21:$O$21,0)),0)</f>
        <v>0</v>
      </c>
      <c r="AO425" s="2">
        <f>_xlfn.IFERROR(INDEX('Subdecision matrices'!$K$22:$O$24,MATCH(Prioritization!N221,'Subdecision matrices'!$J$22:$J$24,0),MATCH($AO$6,'Subdecision matrices'!$K$21:$O$21,0)),0)</f>
        <v>0</v>
      </c>
      <c r="AP425" s="2">
        <f>_xlfn.IFERROR(INDEX('Subdecision matrices'!$K$27:$O$30,MATCH(Prioritization!O221,'Subdecision matrices'!$J$27:$J$30,0),MATCH('CalcEng 2'!$AP$6,'Subdecision matrices'!$K$27:$O$27,0)),0)</f>
        <v>0</v>
      </c>
      <c r="AQ425" s="2">
        <f>_xlfn.IFERROR(INDEX('Subdecision matrices'!$K$27:$O$30,MATCH(Prioritization!O221,'Subdecision matrices'!$J$27:$J$30,0),MATCH('CalcEng 2'!$AQ$6,'Subdecision matrices'!$K$27:$O$27,0)),0)</f>
        <v>0</v>
      </c>
      <c r="AR425" s="2">
        <f>_xlfn.IFERROR(INDEX('Subdecision matrices'!$K$27:$O$30,MATCH(Prioritization!O221,'Subdecision matrices'!$J$27:$J$30,0),MATCH('CalcEng 2'!$AR$6,'Subdecision matrices'!$K$27:$O$27,0)),0)</f>
        <v>0</v>
      </c>
      <c r="AS425" s="2">
        <f>_xlfn.IFERROR(INDEX('Subdecision matrices'!$K$27:$O$30,MATCH(Prioritization!O221,'Subdecision matrices'!$J$27:$J$30,0),MATCH('CalcEng 2'!$AS$6,'Subdecision matrices'!$K$27:$O$27,0)),0)</f>
        <v>0</v>
      </c>
      <c r="AT425" s="2">
        <f>_xlfn.IFERROR(INDEX('Subdecision matrices'!$K$27:$O$30,MATCH(Prioritization!O221,'Subdecision matrices'!$J$27:$J$30,0),MATCH('CalcEng 2'!$AT$6,'Subdecision matrices'!$K$27:$O$27,0)),0)</f>
        <v>0</v>
      </c>
      <c r="AU425" s="2">
        <f>_xlfn.IFERROR(INDEX('Subdecision matrices'!$K$34:$O$36,MATCH(Prioritization!P221,'Subdecision matrices'!$J$34:$J$36,0),MATCH('CalcEng 2'!$AU$6,'Subdecision matrices'!$K$33:$O$33,0)),0)</f>
        <v>0</v>
      </c>
      <c r="AV425" s="2">
        <f>_xlfn.IFERROR(INDEX('Subdecision matrices'!$K$34:$O$36,MATCH(Prioritization!P221,'Subdecision matrices'!$J$34:$J$36,0),MATCH('CalcEng 2'!$AV$6,'Subdecision matrices'!$K$33:$O$33,0)),0)</f>
        <v>0</v>
      </c>
      <c r="AW425" s="2">
        <f>_xlfn.IFERROR(INDEX('Subdecision matrices'!$K$34:$O$36,MATCH(Prioritization!P221,'Subdecision matrices'!$J$34:$J$36,0),MATCH('CalcEng 2'!$AW$6,'Subdecision matrices'!$K$33:$O$33,0)),0)</f>
        <v>0</v>
      </c>
      <c r="AX425" s="2">
        <f>_xlfn.IFERROR(INDEX('Subdecision matrices'!$K$34:$O$36,MATCH(Prioritization!P221,'Subdecision matrices'!$J$34:$J$36,0),MATCH('CalcEng 2'!$AX$6,'Subdecision matrices'!$K$33:$O$33,0)),0)</f>
        <v>0</v>
      </c>
      <c r="AY425" s="2">
        <f>_xlfn.IFERROR(INDEX('Subdecision matrices'!$K$34:$O$36,MATCH(Prioritization!P221,'Subdecision matrices'!$J$34:$J$36,0),MATCH('CalcEng 2'!$AY$6,'Subdecision matrices'!$K$33:$O$33,0)),0)</f>
        <v>0</v>
      </c>
      <c r="AZ425" s="2"/>
      <c r="BA425" s="2"/>
      <c r="BB425" s="110">
        <f>((B425*B426)+(G425*G426)+(L425*L426)+(Q425*Q426)+(V425*V426)+(AA425*AA426)+(AF426*AF425)+(AK425*AK426)+(AP425*AP426)+(AU425*AU426))*10</f>
        <v>0</v>
      </c>
      <c r="BC425" s="110">
        <f aca="true" t="shared" si="1072" ref="BC425">((C425*C426)+(H425*H426)+(M425*M426)+(R425*R426)+(W425*W426)+(AB425*AB426)+(AG426*AG425)+(AL425*AL426)+(AQ425*AQ426)+(AV425*AV426))*10</f>
        <v>0</v>
      </c>
      <c r="BD425" s="110">
        <f aca="true" t="shared" si="1073" ref="BD425">((D425*D426)+(I425*I426)+(N425*N426)+(S425*S426)+(X425*X426)+(AC425*AC426)+(AH426*AH425)+(AM425*AM426)+(AR425*AR426)+(AW425*AW426))*10</f>
        <v>0</v>
      </c>
      <c r="BE425" s="110">
        <f aca="true" t="shared" si="1074" ref="BE425">((E425*E426)+(J425*J426)+(O425*O426)+(T425*T426)+(Y425*Y426)+(AD425*AD426)+(AI426*AI425)+(AN425*AN426)+(AS425*AS426)+(AX425*AX426))*10</f>
        <v>0</v>
      </c>
      <c r="BF425" s="110">
        <f aca="true" t="shared" si="1075" ref="BF425">((F425*F426)+(K425*K426)+(P425*P426)+(U425*U426)+(Z425*Z426)+(AE425*AE426)+(AJ426*AJ425)+(AO425*AO426)+(AT425*AT426)+(AY425*AY426))*10</f>
        <v>0</v>
      </c>
    </row>
    <row r="426" spans="1:58" ht="15.75" thickBot="1">
      <c r="A426" s="94"/>
      <c r="B426" s="5">
        <f>'Subdecision matrices'!$S$12</f>
        <v>0.1</v>
      </c>
      <c r="C426" s="5">
        <f>'Subdecision matrices'!$S$13</f>
        <v>0.1</v>
      </c>
      <c r="D426" s="5">
        <f>'Subdecision matrices'!$S$14</f>
        <v>0.1</v>
      </c>
      <c r="E426" s="5">
        <f>'Subdecision matrices'!$S$15</f>
        <v>0.1</v>
      </c>
      <c r="F426" s="5">
        <f>'Subdecision matrices'!$S$16</f>
        <v>0.1</v>
      </c>
      <c r="G426" s="5">
        <f>'Subdecision matrices'!$T$12</f>
        <v>0.1</v>
      </c>
      <c r="H426" s="5">
        <f>'Subdecision matrices'!$T$13</f>
        <v>0.1</v>
      </c>
      <c r="I426" s="5">
        <f>'Subdecision matrices'!$T$14</f>
        <v>0.1</v>
      </c>
      <c r="J426" s="5">
        <f>'Subdecision matrices'!$T$15</f>
        <v>0.1</v>
      </c>
      <c r="K426" s="5">
        <f>'Subdecision matrices'!$T$16</f>
        <v>0.1</v>
      </c>
      <c r="L426" s="5">
        <f>'Subdecision matrices'!$U$12</f>
        <v>0.05</v>
      </c>
      <c r="M426" s="5">
        <f>'Subdecision matrices'!$U$13</f>
        <v>0.05</v>
      </c>
      <c r="N426" s="5">
        <f>'Subdecision matrices'!$U$14</f>
        <v>0.05</v>
      </c>
      <c r="O426" s="5">
        <f>'Subdecision matrices'!$U$15</f>
        <v>0.05</v>
      </c>
      <c r="P426" s="5">
        <f>'Subdecision matrices'!$U$16</f>
        <v>0.05</v>
      </c>
      <c r="Q426" s="5">
        <f>'Subdecision matrices'!$V$12</f>
        <v>0.1</v>
      </c>
      <c r="R426" s="5">
        <f>'Subdecision matrices'!$V$13</f>
        <v>0.1</v>
      </c>
      <c r="S426" s="5">
        <f>'Subdecision matrices'!$V$14</f>
        <v>0.1</v>
      </c>
      <c r="T426" s="5">
        <f>'Subdecision matrices'!$V$15</f>
        <v>0.1</v>
      </c>
      <c r="U426" s="5">
        <f>'Subdecision matrices'!$V$16</f>
        <v>0.1</v>
      </c>
      <c r="V426" s="5">
        <f>'Subdecision matrices'!$W$12</f>
        <v>0.1</v>
      </c>
      <c r="W426" s="5">
        <f>'Subdecision matrices'!$W$13</f>
        <v>0.1</v>
      </c>
      <c r="X426" s="5">
        <f>'Subdecision matrices'!$W$14</f>
        <v>0.1</v>
      </c>
      <c r="Y426" s="5">
        <f>'Subdecision matrices'!$W$15</f>
        <v>0.1</v>
      </c>
      <c r="Z426" s="5">
        <f>'Subdecision matrices'!$W$16</f>
        <v>0.1</v>
      </c>
      <c r="AA426" s="5">
        <f>'Subdecision matrices'!$X$12</f>
        <v>0.05</v>
      </c>
      <c r="AB426" s="5">
        <f>'Subdecision matrices'!$X$13</f>
        <v>0.1</v>
      </c>
      <c r="AC426" s="5">
        <f>'Subdecision matrices'!$X$14</f>
        <v>0.1</v>
      </c>
      <c r="AD426" s="5">
        <f>'Subdecision matrices'!$X$15</f>
        <v>0.1</v>
      </c>
      <c r="AE426" s="5">
        <f>'Subdecision matrices'!$X$16</f>
        <v>0.1</v>
      </c>
      <c r="AF426" s="5">
        <f>'Subdecision matrices'!$Y$12</f>
        <v>0.1</v>
      </c>
      <c r="AG426" s="5">
        <f>'Subdecision matrices'!$Y$13</f>
        <v>0.1</v>
      </c>
      <c r="AH426" s="5">
        <f>'Subdecision matrices'!$Y$14</f>
        <v>0.1</v>
      </c>
      <c r="AI426" s="5">
        <f>'Subdecision matrices'!$Y$15</f>
        <v>0.05</v>
      </c>
      <c r="AJ426" s="5">
        <f>'Subdecision matrices'!$Y$16</f>
        <v>0.05</v>
      </c>
      <c r="AK426" s="5">
        <f>'Subdecision matrices'!$Z$12</f>
        <v>0.15</v>
      </c>
      <c r="AL426" s="5">
        <f>'Subdecision matrices'!$Z$13</f>
        <v>0.15</v>
      </c>
      <c r="AM426" s="5">
        <f>'Subdecision matrices'!$Z$14</f>
        <v>0.15</v>
      </c>
      <c r="AN426" s="5">
        <f>'Subdecision matrices'!$Z$15</f>
        <v>0.15</v>
      </c>
      <c r="AO426" s="5">
        <f>'Subdecision matrices'!$Z$16</f>
        <v>0.15</v>
      </c>
      <c r="AP426" s="5">
        <f>'Subdecision matrices'!$AA$12</f>
        <v>0.1</v>
      </c>
      <c r="AQ426" s="5">
        <f>'Subdecision matrices'!$AA$13</f>
        <v>0.1</v>
      </c>
      <c r="AR426" s="5">
        <f>'Subdecision matrices'!$AA$14</f>
        <v>0.1</v>
      </c>
      <c r="AS426" s="5">
        <f>'Subdecision matrices'!$AA$15</f>
        <v>0.1</v>
      </c>
      <c r="AT426" s="5">
        <f>'Subdecision matrices'!$AA$16</f>
        <v>0.15</v>
      </c>
      <c r="AU426" s="5">
        <f>'Subdecision matrices'!$AB$12</f>
        <v>0.15</v>
      </c>
      <c r="AV426" s="5">
        <f>'Subdecision matrices'!$AB$13</f>
        <v>0.1</v>
      </c>
      <c r="AW426" s="5">
        <f>'Subdecision matrices'!$AB$14</f>
        <v>0.1</v>
      </c>
      <c r="AX426" s="5">
        <f>'Subdecision matrices'!$AB$15</f>
        <v>0.15</v>
      </c>
      <c r="AY426" s="5">
        <f>'Subdecision matrices'!$AB$16</f>
        <v>0.1</v>
      </c>
      <c r="AZ426" s="3">
        <f aca="true" t="shared" si="1076" ref="AZ426">SUM(L426:AY426)</f>
        <v>4</v>
      </c>
      <c r="BA426" s="3"/>
      <c r="BB426" s="114"/>
      <c r="BC426" s="114"/>
      <c r="BD426" s="114"/>
      <c r="BE426" s="114"/>
      <c r="BF426" s="114"/>
    </row>
    <row r="427" spans="1:58" ht="15">
      <c r="A427" s="94">
        <v>211</v>
      </c>
      <c r="B427" s="30">
        <f>_xlfn.IFERROR(VLOOKUP(Prioritization!G222,'Subdecision matrices'!$B$7:$C$8,2,TRUE),0)</f>
        <v>0</v>
      </c>
      <c r="C427" s="30">
        <f>_xlfn.IFERROR(VLOOKUP(Prioritization!G222,'Subdecision matrices'!$B$7:$D$8,3,TRUE),0)</f>
        <v>0</v>
      </c>
      <c r="D427" s="30">
        <f>_xlfn.IFERROR(VLOOKUP(Prioritization!G222,'Subdecision matrices'!$B$7:$E$8,4,TRUE),0)</f>
        <v>0</v>
      </c>
      <c r="E427" s="30">
        <f>_xlfn.IFERROR(VLOOKUP(Prioritization!G222,'Subdecision matrices'!$B$7:$F$8,5,TRUE),0)</f>
        <v>0</v>
      </c>
      <c r="F427" s="30">
        <f>_xlfn.IFERROR(VLOOKUP(Prioritization!G222,'Subdecision matrices'!$B$7:$G$8,6,TRUE),0)</f>
        <v>0</v>
      </c>
      <c r="G427" s="30">
        <f>VLOOKUP(Prioritization!H222,'Subdecision matrices'!$B$12:$C$19,2,TRUE)</f>
        <v>0</v>
      </c>
      <c r="H427" s="30">
        <f>VLOOKUP(Prioritization!H222,'Subdecision matrices'!$B$12:$D$19,3,TRUE)</f>
        <v>0</v>
      </c>
      <c r="I427" s="30">
        <f>VLOOKUP(Prioritization!H222,'Subdecision matrices'!$B$12:$E$19,4,TRUE)</f>
        <v>0</v>
      </c>
      <c r="J427" s="30">
        <f>VLOOKUP(Prioritization!H222,'Subdecision matrices'!$B$12:$F$19,5,TRUE)</f>
        <v>0</v>
      </c>
      <c r="K427" s="30">
        <f>VLOOKUP(Prioritization!H222,'Subdecision matrices'!$B$12:$G$19,6,TRUE)</f>
        <v>0</v>
      </c>
      <c r="L427" s="2">
        <f>_xlfn.IFERROR(INDEX('Subdecision matrices'!$C$23:$G$27,MATCH(Prioritization!I222,'Subdecision matrices'!$B$23:$B$27,0),MATCH('CalcEng 2'!$L$6,'Subdecision matrices'!$C$22:$G$22,0)),0)</f>
        <v>0</v>
      </c>
      <c r="M427" s="2">
        <f>_xlfn.IFERROR(INDEX('Subdecision matrices'!$C$23:$G$27,MATCH(Prioritization!I222,'Subdecision matrices'!$B$23:$B$27,0),MATCH('CalcEng 2'!$M$6,'Subdecision matrices'!$C$30:$G$30,0)),0)</f>
        <v>0</v>
      </c>
      <c r="N427" s="2">
        <f>_xlfn.IFERROR(INDEX('Subdecision matrices'!$C$23:$G$27,MATCH(Prioritization!I222,'Subdecision matrices'!$B$23:$B$27,0),MATCH('CalcEng 2'!$N$6,'Subdecision matrices'!$C$22:$G$22,0)),0)</f>
        <v>0</v>
      </c>
      <c r="O427" s="2">
        <f>_xlfn.IFERROR(INDEX('Subdecision matrices'!$C$23:$G$27,MATCH(Prioritization!I222,'Subdecision matrices'!$B$23:$B$27,0),MATCH('CalcEng 2'!$O$6,'Subdecision matrices'!$C$22:$G$22,0)),0)</f>
        <v>0</v>
      </c>
      <c r="P427" s="2">
        <f>_xlfn.IFERROR(INDEX('Subdecision matrices'!$C$23:$G$27,MATCH(Prioritization!I222,'Subdecision matrices'!$B$23:$B$27,0),MATCH('CalcEng 2'!$P$6,'Subdecision matrices'!$C$22:$G$22,0)),0)</f>
        <v>0</v>
      </c>
      <c r="Q427" s="2">
        <f>_xlfn.IFERROR(INDEX('Subdecision matrices'!$C$31:$G$33,MATCH(Prioritization!J222,'Subdecision matrices'!$B$31:$B$33,0),MATCH('CalcEng 2'!$Q$6,'Subdecision matrices'!$C$30:$G$30,0)),0)</f>
        <v>0</v>
      </c>
      <c r="R427" s="2">
        <f>_xlfn.IFERROR(INDEX('Subdecision matrices'!$C$31:$G$33,MATCH(Prioritization!J222,'Subdecision matrices'!$B$31:$B$33,0),MATCH('CalcEng 2'!$R$6,'Subdecision matrices'!$C$30:$G$30,0)),0)</f>
        <v>0</v>
      </c>
      <c r="S427" s="2">
        <f>_xlfn.IFERROR(INDEX('Subdecision matrices'!$C$31:$G$33,MATCH(Prioritization!J222,'Subdecision matrices'!$B$31:$B$33,0),MATCH('CalcEng 2'!$S$6,'Subdecision matrices'!$C$30:$G$30,0)),0)</f>
        <v>0</v>
      </c>
      <c r="T427" s="2">
        <f>_xlfn.IFERROR(INDEX('Subdecision matrices'!$C$31:$G$33,MATCH(Prioritization!J222,'Subdecision matrices'!$B$31:$B$33,0),MATCH('CalcEng 2'!$T$6,'Subdecision matrices'!$C$30:$G$30,0)),0)</f>
        <v>0</v>
      </c>
      <c r="U427" s="2">
        <f>_xlfn.IFERROR(INDEX('Subdecision matrices'!$C$31:$G$33,MATCH(Prioritization!J222,'Subdecision matrices'!$B$31:$B$33,0),MATCH('CalcEng 2'!$U$6,'Subdecision matrices'!$C$30:$G$30,0)),0)</f>
        <v>0</v>
      </c>
      <c r="V427" s="2">
        <f>_xlfn.IFERROR(VLOOKUP(Prioritization!K222,'Subdecision matrices'!$A$37:$C$41,3,TRUE),0)</f>
        <v>0</v>
      </c>
      <c r="W427" s="2">
        <f>_xlfn.IFERROR(VLOOKUP(Prioritization!K222,'Subdecision matrices'!$A$37:$D$41,4),0)</f>
        <v>0</v>
      </c>
      <c r="X427" s="2">
        <f>_xlfn.IFERROR(VLOOKUP(Prioritization!K222,'Subdecision matrices'!$A$37:$E$41,5),0)</f>
        <v>0</v>
      </c>
      <c r="Y427" s="2">
        <f>_xlfn.IFERROR(VLOOKUP(Prioritization!K222,'Subdecision matrices'!$A$37:$F$41,6),0)</f>
        <v>0</v>
      </c>
      <c r="Z427" s="2">
        <f>_xlfn.IFERROR(VLOOKUP(Prioritization!K222,'Subdecision matrices'!$A$37:$G$41,7),0)</f>
        <v>0</v>
      </c>
      <c r="AA427" s="2">
        <f>_xlfn.IFERROR(INDEX('Subdecision matrices'!$K$8:$O$11,MATCH(Prioritization!L222,'Subdecision matrices'!$J$8:$J$11,0),MATCH('CalcEng 2'!$AA$6,'Subdecision matrices'!$K$7:$O$7,0)),0)</f>
        <v>0</v>
      </c>
      <c r="AB427" s="2">
        <f>_xlfn.IFERROR(INDEX('Subdecision matrices'!$K$8:$O$11,MATCH(Prioritization!L222,'Subdecision matrices'!$J$8:$J$11,0),MATCH('CalcEng 2'!$AB$6,'Subdecision matrices'!$K$7:$O$7,0)),0)</f>
        <v>0</v>
      </c>
      <c r="AC427" s="2">
        <f>_xlfn.IFERROR(INDEX('Subdecision matrices'!$K$8:$O$11,MATCH(Prioritization!L222,'Subdecision matrices'!$J$8:$J$11,0),MATCH('CalcEng 2'!$AC$6,'Subdecision matrices'!$K$7:$O$7,0)),0)</f>
        <v>0</v>
      </c>
      <c r="AD427" s="2">
        <f>_xlfn.IFERROR(INDEX('Subdecision matrices'!$K$8:$O$11,MATCH(Prioritization!L222,'Subdecision matrices'!$J$8:$J$11,0),MATCH('CalcEng 2'!$AD$6,'Subdecision matrices'!$K$7:$O$7,0)),0)</f>
        <v>0</v>
      </c>
      <c r="AE427" s="2">
        <f>_xlfn.IFERROR(INDEX('Subdecision matrices'!$K$8:$O$11,MATCH(Prioritization!L222,'Subdecision matrices'!$J$8:$J$11,0),MATCH('CalcEng 2'!$AE$6,'Subdecision matrices'!$K$7:$O$7,0)),0)</f>
        <v>0</v>
      </c>
      <c r="AF427" s="2">
        <f>_xlfn.IFERROR(VLOOKUP(Prioritization!M222,'Subdecision matrices'!$I$15:$K$17,3,TRUE),0)</f>
        <v>0</v>
      </c>
      <c r="AG427" s="2">
        <f>_xlfn.IFERROR(VLOOKUP(Prioritization!M222,'Subdecision matrices'!$I$15:$L$17,4,TRUE),0)</f>
        <v>0</v>
      </c>
      <c r="AH427" s="2">
        <f>_xlfn.IFERROR(VLOOKUP(Prioritization!M222,'Subdecision matrices'!$I$15:$M$17,5,TRUE),0)</f>
        <v>0</v>
      </c>
      <c r="AI427" s="2">
        <f>_xlfn.IFERROR(VLOOKUP(Prioritization!M222,'Subdecision matrices'!$I$15:$N$17,6,TRUE),0)</f>
        <v>0</v>
      </c>
      <c r="AJ427" s="2">
        <f>_xlfn.IFERROR(VLOOKUP(Prioritization!M222,'Subdecision matrices'!$I$15:$O$17,7,TRUE),0)</f>
        <v>0</v>
      </c>
      <c r="AK427" s="2">
        <f>_xlfn.IFERROR(INDEX('Subdecision matrices'!$K$22:$O$24,MATCH(Prioritization!N222,'Subdecision matrices'!$J$22:$J$24,0),MATCH($AK$6,'Subdecision matrices'!$K$21:$O$21,0)),0)</f>
        <v>0</v>
      </c>
      <c r="AL427" s="2">
        <f>_xlfn.IFERROR(INDEX('Subdecision matrices'!$K$22:$O$24,MATCH(Prioritization!N222,'Subdecision matrices'!$J$22:$J$24,0),MATCH($AL$6,'Subdecision matrices'!$K$21:$O$21,0)),0)</f>
        <v>0</v>
      </c>
      <c r="AM427" s="2">
        <f>_xlfn.IFERROR(INDEX('Subdecision matrices'!$K$22:$O$24,MATCH(Prioritization!N222,'Subdecision matrices'!$J$22:$J$24,0),MATCH($AM$6,'Subdecision matrices'!$K$21:$O$21,0)),0)</f>
        <v>0</v>
      </c>
      <c r="AN427" s="2">
        <f>_xlfn.IFERROR(INDEX('Subdecision matrices'!$K$22:$O$24,MATCH(Prioritization!N222,'Subdecision matrices'!$J$22:$J$24,0),MATCH($AN$6,'Subdecision matrices'!$K$21:$O$21,0)),0)</f>
        <v>0</v>
      </c>
      <c r="AO427" s="2">
        <f>_xlfn.IFERROR(INDEX('Subdecision matrices'!$K$22:$O$24,MATCH(Prioritization!N222,'Subdecision matrices'!$J$22:$J$24,0),MATCH($AO$6,'Subdecision matrices'!$K$21:$O$21,0)),0)</f>
        <v>0</v>
      </c>
      <c r="AP427" s="2">
        <f>_xlfn.IFERROR(INDEX('Subdecision matrices'!$K$27:$O$30,MATCH(Prioritization!O222,'Subdecision matrices'!$J$27:$J$30,0),MATCH('CalcEng 2'!$AP$6,'Subdecision matrices'!$K$27:$O$27,0)),0)</f>
        <v>0</v>
      </c>
      <c r="AQ427" s="2">
        <f>_xlfn.IFERROR(INDEX('Subdecision matrices'!$K$27:$O$30,MATCH(Prioritization!O222,'Subdecision matrices'!$J$27:$J$30,0),MATCH('CalcEng 2'!$AQ$6,'Subdecision matrices'!$K$27:$O$27,0)),0)</f>
        <v>0</v>
      </c>
      <c r="AR427" s="2">
        <f>_xlfn.IFERROR(INDEX('Subdecision matrices'!$K$27:$O$30,MATCH(Prioritization!O222,'Subdecision matrices'!$J$27:$J$30,0),MATCH('CalcEng 2'!$AR$6,'Subdecision matrices'!$K$27:$O$27,0)),0)</f>
        <v>0</v>
      </c>
      <c r="AS427" s="2">
        <f>_xlfn.IFERROR(INDEX('Subdecision matrices'!$K$27:$O$30,MATCH(Prioritization!O222,'Subdecision matrices'!$J$27:$J$30,0),MATCH('CalcEng 2'!$AS$6,'Subdecision matrices'!$K$27:$O$27,0)),0)</f>
        <v>0</v>
      </c>
      <c r="AT427" s="2">
        <f>_xlfn.IFERROR(INDEX('Subdecision matrices'!$K$27:$O$30,MATCH(Prioritization!O222,'Subdecision matrices'!$J$27:$J$30,0),MATCH('CalcEng 2'!$AT$6,'Subdecision matrices'!$K$27:$O$27,0)),0)</f>
        <v>0</v>
      </c>
      <c r="AU427" s="2">
        <f>_xlfn.IFERROR(INDEX('Subdecision matrices'!$K$34:$O$36,MATCH(Prioritization!P222,'Subdecision matrices'!$J$34:$J$36,0),MATCH('CalcEng 2'!$AU$6,'Subdecision matrices'!$K$33:$O$33,0)),0)</f>
        <v>0</v>
      </c>
      <c r="AV427" s="2">
        <f>_xlfn.IFERROR(INDEX('Subdecision matrices'!$K$34:$O$36,MATCH(Prioritization!P222,'Subdecision matrices'!$J$34:$J$36,0),MATCH('CalcEng 2'!$AV$6,'Subdecision matrices'!$K$33:$O$33,0)),0)</f>
        <v>0</v>
      </c>
      <c r="AW427" s="2">
        <f>_xlfn.IFERROR(INDEX('Subdecision matrices'!$K$34:$O$36,MATCH(Prioritization!P222,'Subdecision matrices'!$J$34:$J$36,0),MATCH('CalcEng 2'!$AW$6,'Subdecision matrices'!$K$33:$O$33,0)),0)</f>
        <v>0</v>
      </c>
      <c r="AX427" s="2">
        <f>_xlfn.IFERROR(INDEX('Subdecision matrices'!$K$34:$O$36,MATCH(Prioritization!P222,'Subdecision matrices'!$J$34:$J$36,0),MATCH('CalcEng 2'!$AX$6,'Subdecision matrices'!$K$33:$O$33,0)),0)</f>
        <v>0</v>
      </c>
      <c r="AY427" s="2">
        <f>_xlfn.IFERROR(INDEX('Subdecision matrices'!$K$34:$O$36,MATCH(Prioritization!P222,'Subdecision matrices'!$J$34:$J$36,0),MATCH('CalcEng 2'!$AY$6,'Subdecision matrices'!$K$33:$O$33,0)),0)</f>
        <v>0</v>
      </c>
      <c r="AZ427" s="2"/>
      <c r="BA427" s="2"/>
      <c r="BB427" s="110">
        <f>((B427*B428)+(G427*G428)+(L427*L428)+(Q427*Q428)+(V427*V428)+(AA427*AA428)+(AF428*AF427)+(AK427*AK428)+(AP427*AP428)+(AU427*AU428))*10</f>
        <v>0</v>
      </c>
      <c r="BC427" s="110">
        <f aca="true" t="shared" si="1077" ref="BC427">((C427*C428)+(H427*H428)+(M427*M428)+(R427*R428)+(W427*W428)+(AB427*AB428)+(AG428*AG427)+(AL427*AL428)+(AQ427*AQ428)+(AV427*AV428))*10</f>
        <v>0</v>
      </c>
      <c r="BD427" s="110">
        <f aca="true" t="shared" si="1078" ref="BD427">((D427*D428)+(I427*I428)+(N427*N428)+(S427*S428)+(X427*X428)+(AC427*AC428)+(AH428*AH427)+(AM427*AM428)+(AR427*AR428)+(AW427*AW428))*10</f>
        <v>0</v>
      </c>
      <c r="BE427" s="110">
        <f aca="true" t="shared" si="1079" ref="BE427">((E427*E428)+(J427*J428)+(O427*O428)+(T427*T428)+(Y427*Y428)+(AD427*AD428)+(AI428*AI427)+(AN427*AN428)+(AS427*AS428)+(AX427*AX428))*10</f>
        <v>0</v>
      </c>
      <c r="BF427" s="110">
        <f aca="true" t="shared" si="1080" ref="BF427">((F427*F428)+(K427*K428)+(P427*P428)+(U427*U428)+(Z427*Z428)+(AE427*AE428)+(AJ428*AJ427)+(AO427*AO428)+(AT427*AT428)+(AY427*AY428))*10</f>
        <v>0</v>
      </c>
    </row>
    <row r="428" spans="1:58" ht="15.75" thickBot="1">
      <c r="A428" s="94"/>
      <c r="B428" s="5">
        <f>'Subdecision matrices'!$S$12</f>
        <v>0.1</v>
      </c>
      <c r="C428" s="5">
        <f>'Subdecision matrices'!$S$13</f>
        <v>0.1</v>
      </c>
      <c r="D428" s="5">
        <f>'Subdecision matrices'!$S$14</f>
        <v>0.1</v>
      </c>
      <c r="E428" s="5">
        <f>'Subdecision matrices'!$S$15</f>
        <v>0.1</v>
      </c>
      <c r="F428" s="5">
        <f>'Subdecision matrices'!$S$16</f>
        <v>0.1</v>
      </c>
      <c r="G428" s="5">
        <f>'Subdecision matrices'!$T$12</f>
        <v>0.1</v>
      </c>
      <c r="H428" s="5">
        <f>'Subdecision matrices'!$T$13</f>
        <v>0.1</v>
      </c>
      <c r="I428" s="5">
        <f>'Subdecision matrices'!$T$14</f>
        <v>0.1</v>
      </c>
      <c r="J428" s="5">
        <f>'Subdecision matrices'!$T$15</f>
        <v>0.1</v>
      </c>
      <c r="K428" s="5">
        <f>'Subdecision matrices'!$T$16</f>
        <v>0.1</v>
      </c>
      <c r="L428" s="5">
        <f>'Subdecision matrices'!$U$12</f>
        <v>0.05</v>
      </c>
      <c r="M428" s="5">
        <f>'Subdecision matrices'!$U$13</f>
        <v>0.05</v>
      </c>
      <c r="N428" s="5">
        <f>'Subdecision matrices'!$U$14</f>
        <v>0.05</v>
      </c>
      <c r="O428" s="5">
        <f>'Subdecision matrices'!$U$15</f>
        <v>0.05</v>
      </c>
      <c r="P428" s="5">
        <f>'Subdecision matrices'!$U$16</f>
        <v>0.05</v>
      </c>
      <c r="Q428" s="5">
        <f>'Subdecision matrices'!$V$12</f>
        <v>0.1</v>
      </c>
      <c r="R428" s="5">
        <f>'Subdecision matrices'!$V$13</f>
        <v>0.1</v>
      </c>
      <c r="S428" s="5">
        <f>'Subdecision matrices'!$V$14</f>
        <v>0.1</v>
      </c>
      <c r="T428" s="5">
        <f>'Subdecision matrices'!$V$15</f>
        <v>0.1</v>
      </c>
      <c r="U428" s="5">
        <f>'Subdecision matrices'!$V$16</f>
        <v>0.1</v>
      </c>
      <c r="V428" s="5">
        <f>'Subdecision matrices'!$W$12</f>
        <v>0.1</v>
      </c>
      <c r="W428" s="5">
        <f>'Subdecision matrices'!$W$13</f>
        <v>0.1</v>
      </c>
      <c r="X428" s="5">
        <f>'Subdecision matrices'!$W$14</f>
        <v>0.1</v>
      </c>
      <c r="Y428" s="5">
        <f>'Subdecision matrices'!$W$15</f>
        <v>0.1</v>
      </c>
      <c r="Z428" s="5">
        <f>'Subdecision matrices'!$W$16</f>
        <v>0.1</v>
      </c>
      <c r="AA428" s="5">
        <f>'Subdecision matrices'!$X$12</f>
        <v>0.05</v>
      </c>
      <c r="AB428" s="5">
        <f>'Subdecision matrices'!$X$13</f>
        <v>0.1</v>
      </c>
      <c r="AC428" s="5">
        <f>'Subdecision matrices'!$X$14</f>
        <v>0.1</v>
      </c>
      <c r="AD428" s="5">
        <f>'Subdecision matrices'!$X$15</f>
        <v>0.1</v>
      </c>
      <c r="AE428" s="5">
        <f>'Subdecision matrices'!$X$16</f>
        <v>0.1</v>
      </c>
      <c r="AF428" s="5">
        <f>'Subdecision matrices'!$Y$12</f>
        <v>0.1</v>
      </c>
      <c r="AG428" s="5">
        <f>'Subdecision matrices'!$Y$13</f>
        <v>0.1</v>
      </c>
      <c r="AH428" s="5">
        <f>'Subdecision matrices'!$Y$14</f>
        <v>0.1</v>
      </c>
      <c r="AI428" s="5">
        <f>'Subdecision matrices'!$Y$15</f>
        <v>0.05</v>
      </c>
      <c r="AJ428" s="5">
        <f>'Subdecision matrices'!$Y$16</f>
        <v>0.05</v>
      </c>
      <c r="AK428" s="5">
        <f>'Subdecision matrices'!$Z$12</f>
        <v>0.15</v>
      </c>
      <c r="AL428" s="5">
        <f>'Subdecision matrices'!$Z$13</f>
        <v>0.15</v>
      </c>
      <c r="AM428" s="5">
        <f>'Subdecision matrices'!$Z$14</f>
        <v>0.15</v>
      </c>
      <c r="AN428" s="5">
        <f>'Subdecision matrices'!$Z$15</f>
        <v>0.15</v>
      </c>
      <c r="AO428" s="5">
        <f>'Subdecision matrices'!$Z$16</f>
        <v>0.15</v>
      </c>
      <c r="AP428" s="5">
        <f>'Subdecision matrices'!$AA$12</f>
        <v>0.1</v>
      </c>
      <c r="AQ428" s="5">
        <f>'Subdecision matrices'!$AA$13</f>
        <v>0.1</v>
      </c>
      <c r="AR428" s="5">
        <f>'Subdecision matrices'!$AA$14</f>
        <v>0.1</v>
      </c>
      <c r="AS428" s="5">
        <f>'Subdecision matrices'!$AA$15</f>
        <v>0.1</v>
      </c>
      <c r="AT428" s="5">
        <f>'Subdecision matrices'!$AA$16</f>
        <v>0.15</v>
      </c>
      <c r="AU428" s="5">
        <f>'Subdecision matrices'!$AB$12</f>
        <v>0.15</v>
      </c>
      <c r="AV428" s="5">
        <f>'Subdecision matrices'!$AB$13</f>
        <v>0.1</v>
      </c>
      <c r="AW428" s="5">
        <f>'Subdecision matrices'!$AB$14</f>
        <v>0.1</v>
      </c>
      <c r="AX428" s="5">
        <f>'Subdecision matrices'!$AB$15</f>
        <v>0.15</v>
      </c>
      <c r="AY428" s="5">
        <f>'Subdecision matrices'!$AB$16</f>
        <v>0.1</v>
      </c>
      <c r="AZ428" s="3">
        <f aca="true" t="shared" si="1081" ref="AZ428">SUM(L428:AY428)</f>
        <v>4</v>
      </c>
      <c r="BA428" s="3"/>
      <c r="BB428" s="114"/>
      <c r="BC428" s="114"/>
      <c r="BD428" s="114"/>
      <c r="BE428" s="114"/>
      <c r="BF428" s="114"/>
    </row>
    <row r="429" spans="1:58" ht="15">
      <c r="A429" s="94">
        <v>212</v>
      </c>
      <c r="B429" s="30">
        <f>_xlfn.IFERROR(VLOOKUP(Prioritization!G223,'Subdecision matrices'!$B$7:$C$8,2,TRUE),0)</f>
        <v>0</v>
      </c>
      <c r="C429" s="30">
        <f>_xlfn.IFERROR(VLOOKUP(Prioritization!G223,'Subdecision matrices'!$B$7:$D$8,3,TRUE),0)</f>
        <v>0</v>
      </c>
      <c r="D429" s="30">
        <f>_xlfn.IFERROR(VLOOKUP(Prioritization!G223,'Subdecision matrices'!$B$7:$E$8,4,TRUE),0)</f>
        <v>0</v>
      </c>
      <c r="E429" s="30">
        <f>_xlfn.IFERROR(VLOOKUP(Prioritization!G223,'Subdecision matrices'!$B$7:$F$8,5,TRUE),0)</f>
        <v>0</v>
      </c>
      <c r="F429" s="30">
        <f>_xlfn.IFERROR(VLOOKUP(Prioritization!G223,'Subdecision matrices'!$B$7:$G$8,6,TRUE),0)</f>
        <v>0</v>
      </c>
      <c r="G429" s="30">
        <f>VLOOKUP(Prioritization!H223,'Subdecision matrices'!$B$12:$C$19,2,TRUE)</f>
        <v>0</v>
      </c>
      <c r="H429" s="30">
        <f>VLOOKUP(Prioritization!H223,'Subdecision matrices'!$B$12:$D$19,3,TRUE)</f>
        <v>0</v>
      </c>
      <c r="I429" s="30">
        <f>VLOOKUP(Prioritization!H223,'Subdecision matrices'!$B$12:$E$19,4,TRUE)</f>
        <v>0</v>
      </c>
      <c r="J429" s="30">
        <f>VLOOKUP(Prioritization!H223,'Subdecision matrices'!$B$12:$F$19,5,TRUE)</f>
        <v>0</v>
      </c>
      <c r="K429" s="30">
        <f>VLOOKUP(Prioritization!H223,'Subdecision matrices'!$B$12:$G$19,6,TRUE)</f>
        <v>0</v>
      </c>
      <c r="L429" s="2">
        <f>_xlfn.IFERROR(INDEX('Subdecision matrices'!$C$23:$G$27,MATCH(Prioritization!I223,'Subdecision matrices'!$B$23:$B$27,0),MATCH('CalcEng 2'!$L$6,'Subdecision matrices'!$C$22:$G$22,0)),0)</f>
        <v>0</v>
      </c>
      <c r="M429" s="2">
        <f>_xlfn.IFERROR(INDEX('Subdecision matrices'!$C$23:$G$27,MATCH(Prioritization!I223,'Subdecision matrices'!$B$23:$B$27,0),MATCH('CalcEng 2'!$M$6,'Subdecision matrices'!$C$30:$G$30,0)),0)</f>
        <v>0</v>
      </c>
      <c r="N429" s="2">
        <f>_xlfn.IFERROR(INDEX('Subdecision matrices'!$C$23:$G$27,MATCH(Prioritization!I223,'Subdecision matrices'!$B$23:$B$27,0),MATCH('CalcEng 2'!$N$6,'Subdecision matrices'!$C$22:$G$22,0)),0)</f>
        <v>0</v>
      </c>
      <c r="O429" s="2">
        <f>_xlfn.IFERROR(INDEX('Subdecision matrices'!$C$23:$G$27,MATCH(Prioritization!I223,'Subdecision matrices'!$B$23:$B$27,0),MATCH('CalcEng 2'!$O$6,'Subdecision matrices'!$C$22:$G$22,0)),0)</f>
        <v>0</v>
      </c>
      <c r="P429" s="2">
        <f>_xlfn.IFERROR(INDEX('Subdecision matrices'!$C$23:$G$27,MATCH(Prioritization!I223,'Subdecision matrices'!$B$23:$B$27,0),MATCH('CalcEng 2'!$P$6,'Subdecision matrices'!$C$22:$G$22,0)),0)</f>
        <v>0</v>
      </c>
      <c r="Q429" s="2">
        <f>_xlfn.IFERROR(INDEX('Subdecision matrices'!$C$31:$G$33,MATCH(Prioritization!J223,'Subdecision matrices'!$B$31:$B$33,0),MATCH('CalcEng 2'!$Q$6,'Subdecision matrices'!$C$30:$G$30,0)),0)</f>
        <v>0</v>
      </c>
      <c r="R429" s="2">
        <f>_xlfn.IFERROR(INDEX('Subdecision matrices'!$C$31:$G$33,MATCH(Prioritization!J223,'Subdecision matrices'!$B$31:$B$33,0),MATCH('CalcEng 2'!$R$6,'Subdecision matrices'!$C$30:$G$30,0)),0)</f>
        <v>0</v>
      </c>
      <c r="S429" s="2">
        <f>_xlfn.IFERROR(INDEX('Subdecision matrices'!$C$31:$G$33,MATCH(Prioritization!J223,'Subdecision matrices'!$B$31:$B$33,0),MATCH('CalcEng 2'!$S$6,'Subdecision matrices'!$C$30:$G$30,0)),0)</f>
        <v>0</v>
      </c>
      <c r="T429" s="2">
        <f>_xlfn.IFERROR(INDEX('Subdecision matrices'!$C$31:$G$33,MATCH(Prioritization!J223,'Subdecision matrices'!$B$31:$B$33,0),MATCH('CalcEng 2'!$T$6,'Subdecision matrices'!$C$30:$G$30,0)),0)</f>
        <v>0</v>
      </c>
      <c r="U429" s="2">
        <f>_xlfn.IFERROR(INDEX('Subdecision matrices'!$C$31:$G$33,MATCH(Prioritization!J223,'Subdecision matrices'!$B$31:$B$33,0),MATCH('CalcEng 2'!$U$6,'Subdecision matrices'!$C$30:$G$30,0)),0)</f>
        <v>0</v>
      </c>
      <c r="V429" s="2">
        <f>_xlfn.IFERROR(VLOOKUP(Prioritization!K223,'Subdecision matrices'!$A$37:$C$41,3,TRUE),0)</f>
        <v>0</v>
      </c>
      <c r="W429" s="2">
        <f>_xlfn.IFERROR(VLOOKUP(Prioritization!K223,'Subdecision matrices'!$A$37:$D$41,4),0)</f>
        <v>0</v>
      </c>
      <c r="X429" s="2">
        <f>_xlfn.IFERROR(VLOOKUP(Prioritization!K223,'Subdecision matrices'!$A$37:$E$41,5),0)</f>
        <v>0</v>
      </c>
      <c r="Y429" s="2">
        <f>_xlfn.IFERROR(VLOOKUP(Prioritization!K223,'Subdecision matrices'!$A$37:$F$41,6),0)</f>
        <v>0</v>
      </c>
      <c r="Z429" s="2">
        <f>_xlfn.IFERROR(VLOOKUP(Prioritization!K223,'Subdecision matrices'!$A$37:$G$41,7),0)</f>
        <v>0</v>
      </c>
      <c r="AA429" s="2">
        <f>_xlfn.IFERROR(INDEX('Subdecision matrices'!$K$8:$O$11,MATCH(Prioritization!L223,'Subdecision matrices'!$J$8:$J$11,0),MATCH('CalcEng 2'!$AA$6,'Subdecision matrices'!$K$7:$O$7,0)),0)</f>
        <v>0</v>
      </c>
      <c r="AB429" s="2">
        <f>_xlfn.IFERROR(INDEX('Subdecision matrices'!$K$8:$O$11,MATCH(Prioritization!L223,'Subdecision matrices'!$J$8:$J$11,0),MATCH('CalcEng 2'!$AB$6,'Subdecision matrices'!$K$7:$O$7,0)),0)</f>
        <v>0</v>
      </c>
      <c r="AC429" s="2">
        <f>_xlfn.IFERROR(INDEX('Subdecision matrices'!$K$8:$O$11,MATCH(Prioritization!L223,'Subdecision matrices'!$J$8:$J$11,0),MATCH('CalcEng 2'!$AC$6,'Subdecision matrices'!$K$7:$O$7,0)),0)</f>
        <v>0</v>
      </c>
      <c r="AD429" s="2">
        <f>_xlfn.IFERROR(INDEX('Subdecision matrices'!$K$8:$O$11,MATCH(Prioritization!L223,'Subdecision matrices'!$J$8:$J$11,0),MATCH('CalcEng 2'!$AD$6,'Subdecision matrices'!$K$7:$O$7,0)),0)</f>
        <v>0</v>
      </c>
      <c r="AE429" s="2">
        <f>_xlfn.IFERROR(INDEX('Subdecision matrices'!$K$8:$O$11,MATCH(Prioritization!L223,'Subdecision matrices'!$J$8:$J$11,0),MATCH('CalcEng 2'!$AE$6,'Subdecision matrices'!$K$7:$O$7,0)),0)</f>
        <v>0</v>
      </c>
      <c r="AF429" s="2">
        <f>_xlfn.IFERROR(VLOOKUP(Prioritization!M223,'Subdecision matrices'!$I$15:$K$17,3,TRUE),0)</f>
        <v>0</v>
      </c>
      <c r="AG429" s="2">
        <f>_xlfn.IFERROR(VLOOKUP(Prioritization!M223,'Subdecision matrices'!$I$15:$L$17,4,TRUE),0)</f>
        <v>0</v>
      </c>
      <c r="AH429" s="2">
        <f>_xlfn.IFERROR(VLOOKUP(Prioritization!M223,'Subdecision matrices'!$I$15:$M$17,5,TRUE),0)</f>
        <v>0</v>
      </c>
      <c r="AI429" s="2">
        <f>_xlfn.IFERROR(VLOOKUP(Prioritization!M223,'Subdecision matrices'!$I$15:$N$17,6,TRUE),0)</f>
        <v>0</v>
      </c>
      <c r="AJ429" s="2">
        <f>_xlfn.IFERROR(VLOOKUP(Prioritization!M223,'Subdecision matrices'!$I$15:$O$17,7,TRUE),0)</f>
        <v>0</v>
      </c>
      <c r="AK429" s="2">
        <f>_xlfn.IFERROR(INDEX('Subdecision matrices'!$K$22:$O$24,MATCH(Prioritization!N223,'Subdecision matrices'!$J$22:$J$24,0),MATCH($AK$6,'Subdecision matrices'!$K$21:$O$21,0)),0)</f>
        <v>0</v>
      </c>
      <c r="AL429" s="2">
        <f>_xlfn.IFERROR(INDEX('Subdecision matrices'!$K$22:$O$24,MATCH(Prioritization!N223,'Subdecision matrices'!$J$22:$J$24,0),MATCH($AL$6,'Subdecision matrices'!$K$21:$O$21,0)),0)</f>
        <v>0</v>
      </c>
      <c r="AM429" s="2">
        <f>_xlfn.IFERROR(INDEX('Subdecision matrices'!$K$22:$O$24,MATCH(Prioritization!N223,'Subdecision matrices'!$J$22:$J$24,0),MATCH($AM$6,'Subdecision matrices'!$K$21:$O$21,0)),0)</f>
        <v>0</v>
      </c>
      <c r="AN429" s="2">
        <f>_xlfn.IFERROR(INDEX('Subdecision matrices'!$K$22:$O$24,MATCH(Prioritization!N223,'Subdecision matrices'!$J$22:$J$24,0),MATCH($AN$6,'Subdecision matrices'!$K$21:$O$21,0)),0)</f>
        <v>0</v>
      </c>
      <c r="AO429" s="2">
        <f>_xlfn.IFERROR(INDEX('Subdecision matrices'!$K$22:$O$24,MATCH(Prioritization!N223,'Subdecision matrices'!$J$22:$J$24,0),MATCH($AO$6,'Subdecision matrices'!$K$21:$O$21,0)),0)</f>
        <v>0</v>
      </c>
      <c r="AP429" s="2">
        <f>_xlfn.IFERROR(INDEX('Subdecision matrices'!$K$27:$O$30,MATCH(Prioritization!O223,'Subdecision matrices'!$J$27:$J$30,0),MATCH('CalcEng 2'!$AP$6,'Subdecision matrices'!$K$27:$O$27,0)),0)</f>
        <v>0</v>
      </c>
      <c r="AQ429" s="2">
        <f>_xlfn.IFERROR(INDEX('Subdecision matrices'!$K$27:$O$30,MATCH(Prioritization!O223,'Subdecision matrices'!$J$27:$J$30,0),MATCH('CalcEng 2'!$AQ$6,'Subdecision matrices'!$K$27:$O$27,0)),0)</f>
        <v>0</v>
      </c>
      <c r="AR429" s="2">
        <f>_xlfn.IFERROR(INDEX('Subdecision matrices'!$K$27:$O$30,MATCH(Prioritization!O223,'Subdecision matrices'!$J$27:$J$30,0),MATCH('CalcEng 2'!$AR$6,'Subdecision matrices'!$K$27:$O$27,0)),0)</f>
        <v>0</v>
      </c>
      <c r="AS429" s="2">
        <f>_xlfn.IFERROR(INDEX('Subdecision matrices'!$K$27:$O$30,MATCH(Prioritization!O223,'Subdecision matrices'!$J$27:$J$30,0),MATCH('CalcEng 2'!$AS$6,'Subdecision matrices'!$K$27:$O$27,0)),0)</f>
        <v>0</v>
      </c>
      <c r="AT429" s="2">
        <f>_xlfn.IFERROR(INDEX('Subdecision matrices'!$K$27:$O$30,MATCH(Prioritization!O223,'Subdecision matrices'!$J$27:$J$30,0),MATCH('CalcEng 2'!$AT$6,'Subdecision matrices'!$K$27:$O$27,0)),0)</f>
        <v>0</v>
      </c>
      <c r="AU429" s="2">
        <f>_xlfn.IFERROR(INDEX('Subdecision matrices'!$K$34:$O$36,MATCH(Prioritization!P223,'Subdecision matrices'!$J$34:$J$36,0),MATCH('CalcEng 2'!$AU$6,'Subdecision matrices'!$K$33:$O$33,0)),0)</f>
        <v>0</v>
      </c>
      <c r="AV429" s="2">
        <f>_xlfn.IFERROR(INDEX('Subdecision matrices'!$K$34:$O$36,MATCH(Prioritization!P223,'Subdecision matrices'!$J$34:$J$36,0),MATCH('CalcEng 2'!$AV$6,'Subdecision matrices'!$K$33:$O$33,0)),0)</f>
        <v>0</v>
      </c>
      <c r="AW429" s="2">
        <f>_xlfn.IFERROR(INDEX('Subdecision matrices'!$K$34:$O$36,MATCH(Prioritization!P223,'Subdecision matrices'!$J$34:$J$36,0),MATCH('CalcEng 2'!$AW$6,'Subdecision matrices'!$K$33:$O$33,0)),0)</f>
        <v>0</v>
      </c>
      <c r="AX429" s="2">
        <f>_xlfn.IFERROR(INDEX('Subdecision matrices'!$K$34:$O$36,MATCH(Prioritization!P223,'Subdecision matrices'!$J$34:$J$36,0),MATCH('CalcEng 2'!$AX$6,'Subdecision matrices'!$K$33:$O$33,0)),0)</f>
        <v>0</v>
      </c>
      <c r="AY429" s="2">
        <f>_xlfn.IFERROR(INDEX('Subdecision matrices'!$K$34:$O$36,MATCH(Prioritization!P223,'Subdecision matrices'!$J$34:$J$36,0),MATCH('CalcEng 2'!$AY$6,'Subdecision matrices'!$K$33:$O$33,0)),0)</f>
        <v>0</v>
      </c>
      <c r="AZ429" s="2"/>
      <c r="BA429" s="2"/>
      <c r="BB429" s="110">
        <f>((B429*B430)+(G429*G430)+(L429*L430)+(Q429*Q430)+(V429*V430)+(AA429*AA430)+(AF430*AF429)+(AK429*AK430)+(AP429*AP430)+(AU429*AU430))*10</f>
        <v>0</v>
      </c>
      <c r="BC429" s="110">
        <f aca="true" t="shared" si="1082" ref="BC429">((C429*C430)+(H429*H430)+(M429*M430)+(R429*R430)+(W429*W430)+(AB429*AB430)+(AG430*AG429)+(AL429*AL430)+(AQ429*AQ430)+(AV429*AV430))*10</f>
        <v>0</v>
      </c>
      <c r="BD429" s="110">
        <f aca="true" t="shared" si="1083" ref="BD429">((D429*D430)+(I429*I430)+(N429*N430)+(S429*S430)+(X429*X430)+(AC429*AC430)+(AH430*AH429)+(AM429*AM430)+(AR429*AR430)+(AW429*AW430))*10</f>
        <v>0</v>
      </c>
      <c r="BE429" s="110">
        <f aca="true" t="shared" si="1084" ref="BE429">((E429*E430)+(J429*J430)+(O429*O430)+(T429*T430)+(Y429*Y430)+(AD429*AD430)+(AI430*AI429)+(AN429*AN430)+(AS429*AS430)+(AX429*AX430))*10</f>
        <v>0</v>
      </c>
      <c r="BF429" s="110">
        <f aca="true" t="shared" si="1085" ref="BF429">((F429*F430)+(K429*K430)+(P429*P430)+(U429*U430)+(Z429*Z430)+(AE429*AE430)+(AJ430*AJ429)+(AO429*AO430)+(AT429*AT430)+(AY429*AY430))*10</f>
        <v>0</v>
      </c>
    </row>
    <row r="430" spans="1:58" ht="15.75" thickBot="1">
      <c r="A430" s="94"/>
      <c r="B430" s="5">
        <f>'Subdecision matrices'!$S$12</f>
        <v>0.1</v>
      </c>
      <c r="C430" s="5">
        <f>'Subdecision matrices'!$S$13</f>
        <v>0.1</v>
      </c>
      <c r="D430" s="5">
        <f>'Subdecision matrices'!$S$14</f>
        <v>0.1</v>
      </c>
      <c r="E430" s="5">
        <f>'Subdecision matrices'!$S$15</f>
        <v>0.1</v>
      </c>
      <c r="F430" s="5">
        <f>'Subdecision matrices'!$S$16</f>
        <v>0.1</v>
      </c>
      <c r="G430" s="5">
        <f>'Subdecision matrices'!$T$12</f>
        <v>0.1</v>
      </c>
      <c r="H430" s="5">
        <f>'Subdecision matrices'!$T$13</f>
        <v>0.1</v>
      </c>
      <c r="I430" s="5">
        <f>'Subdecision matrices'!$T$14</f>
        <v>0.1</v>
      </c>
      <c r="J430" s="5">
        <f>'Subdecision matrices'!$T$15</f>
        <v>0.1</v>
      </c>
      <c r="K430" s="5">
        <f>'Subdecision matrices'!$T$16</f>
        <v>0.1</v>
      </c>
      <c r="L430" s="5">
        <f>'Subdecision matrices'!$U$12</f>
        <v>0.05</v>
      </c>
      <c r="M430" s="5">
        <f>'Subdecision matrices'!$U$13</f>
        <v>0.05</v>
      </c>
      <c r="N430" s="5">
        <f>'Subdecision matrices'!$U$14</f>
        <v>0.05</v>
      </c>
      <c r="O430" s="5">
        <f>'Subdecision matrices'!$U$15</f>
        <v>0.05</v>
      </c>
      <c r="P430" s="5">
        <f>'Subdecision matrices'!$U$16</f>
        <v>0.05</v>
      </c>
      <c r="Q430" s="5">
        <f>'Subdecision matrices'!$V$12</f>
        <v>0.1</v>
      </c>
      <c r="R430" s="5">
        <f>'Subdecision matrices'!$V$13</f>
        <v>0.1</v>
      </c>
      <c r="S430" s="5">
        <f>'Subdecision matrices'!$V$14</f>
        <v>0.1</v>
      </c>
      <c r="T430" s="5">
        <f>'Subdecision matrices'!$V$15</f>
        <v>0.1</v>
      </c>
      <c r="U430" s="5">
        <f>'Subdecision matrices'!$V$16</f>
        <v>0.1</v>
      </c>
      <c r="V430" s="5">
        <f>'Subdecision matrices'!$W$12</f>
        <v>0.1</v>
      </c>
      <c r="W430" s="5">
        <f>'Subdecision matrices'!$W$13</f>
        <v>0.1</v>
      </c>
      <c r="X430" s="5">
        <f>'Subdecision matrices'!$W$14</f>
        <v>0.1</v>
      </c>
      <c r="Y430" s="5">
        <f>'Subdecision matrices'!$W$15</f>
        <v>0.1</v>
      </c>
      <c r="Z430" s="5">
        <f>'Subdecision matrices'!$W$16</f>
        <v>0.1</v>
      </c>
      <c r="AA430" s="5">
        <f>'Subdecision matrices'!$X$12</f>
        <v>0.05</v>
      </c>
      <c r="AB430" s="5">
        <f>'Subdecision matrices'!$X$13</f>
        <v>0.1</v>
      </c>
      <c r="AC430" s="5">
        <f>'Subdecision matrices'!$X$14</f>
        <v>0.1</v>
      </c>
      <c r="AD430" s="5">
        <f>'Subdecision matrices'!$X$15</f>
        <v>0.1</v>
      </c>
      <c r="AE430" s="5">
        <f>'Subdecision matrices'!$X$16</f>
        <v>0.1</v>
      </c>
      <c r="AF430" s="5">
        <f>'Subdecision matrices'!$Y$12</f>
        <v>0.1</v>
      </c>
      <c r="AG430" s="5">
        <f>'Subdecision matrices'!$Y$13</f>
        <v>0.1</v>
      </c>
      <c r="AH430" s="5">
        <f>'Subdecision matrices'!$Y$14</f>
        <v>0.1</v>
      </c>
      <c r="AI430" s="5">
        <f>'Subdecision matrices'!$Y$15</f>
        <v>0.05</v>
      </c>
      <c r="AJ430" s="5">
        <f>'Subdecision matrices'!$Y$16</f>
        <v>0.05</v>
      </c>
      <c r="AK430" s="5">
        <f>'Subdecision matrices'!$Z$12</f>
        <v>0.15</v>
      </c>
      <c r="AL430" s="5">
        <f>'Subdecision matrices'!$Z$13</f>
        <v>0.15</v>
      </c>
      <c r="AM430" s="5">
        <f>'Subdecision matrices'!$Z$14</f>
        <v>0.15</v>
      </c>
      <c r="AN430" s="5">
        <f>'Subdecision matrices'!$Z$15</f>
        <v>0.15</v>
      </c>
      <c r="AO430" s="5">
        <f>'Subdecision matrices'!$Z$16</f>
        <v>0.15</v>
      </c>
      <c r="AP430" s="5">
        <f>'Subdecision matrices'!$AA$12</f>
        <v>0.1</v>
      </c>
      <c r="AQ430" s="5">
        <f>'Subdecision matrices'!$AA$13</f>
        <v>0.1</v>
      </c>
      <c r="AR430" s="5">
        <f>'Subdecision matrices'!$AA$14</f>
        <v>0.1</v>
      </c>
      <c r="AS430" s="5">
        <f>'Subdecision matrices'!$AA$15</f>
        <v>0.1</v>
      </c>
      <c r="AT430" s="5">
        <f>'Subdecision matrices'!$AA$16</f>
        <v>0.15</v>
      </c>
      <c r="AU430" s="5">
        <f>'Subdecision matrices'!$AB$12</f>
        <v>0.15</v>
      </c>
      <c r="AV430" s="5">
        <f>'Subdecision matrices'!$AB$13</f>
        <v>0.1</v>
      </c>
      <c r="AW430" s="5">
        <f>'Subdecision matrices'!$AB$14</f>
        <v>0.1</v>
      </c>
      <c r="AX430" s="5">
        <f>'Subdecision matrices'!$AB$15</f>
        <v>0.15</v>
      </c>
      <c r="AY430" s="5">
        <f>'Subdecision matrices'!$AB$16</f>
        <v>0.1</v>
      </c>
      <c r="AZ430" s="3">
        <f aca="true" t="shared" si="1086" ref="AZ430">SUM(L430:AY430)</f>
        <v>4</v>
      </c>
      <c r="BA430" s="3"/>
      <c r="BB430" s="114"/>
      <c r="BC430" s="114"/>
      <c r="BD430" s="114"/>
      <c r="BE430" s="114"/>
      <c r="BF430" s="114"/>
    </row>
    <row r="431" spans="1:58" ht="15">
      <c r="A431" s="94">
        <v>213</v>
      </c>
      <c r="B431" s="30">
        <f>_xlfn.IFERROR(VLOOKUP(Prioritization!G224,'Subdecision matrices'!$B$7:$C$8,2,TRUE),0)</f>
        <v>0</v>
      </c>
      <c r="C431" s="30">
        <f>_xlfn.IFERROR(VLOOKUP(Prioritization!G224,'Subdecision matrices'!$B$7:$D$8,3,TRUE),0)</f>
        <v>0</v>
      </c>
      <c r="D431" s="30">
        <f>_xlfn.IFERROR(VLOOKUP(Prioritization!G224,'Subdecision matrices'!$B$7:$E$8,4,TRUE),0)</f>
        <v>0</v>
      </c>
      <c r="E431" s="30">
        <f>_xlfn.IFERROR(VLOOKUP(Prioritization!G224,'Subdecision matrices'!$B$7:$F$8,5,TRUE),0)</f>
        <v>0</v>
      </c>
      <c r="F431" s="30">
        <f>_xlfn.IFERROR(VLOOKUP(Prioritization!G224,'Subdecision matrices'!$B$7:$G$8,6,TRUE),0)</f>
        <v>0</v>
      </c>
      <c r="G431" s="30">
        <f>VLOOKUP(Prioritization!H224,'Subdecision matrices'!$B$12:$C$19,2,TRUE)</f>
        <v>0</v>
      </c>
      <c r="H431" s="30">
        <f>VLOOKUP(Prioritization!H224,'Subdecision matrices'!$B$12:$D$19,3,TRUE)</f>
        <v>0</v>
      </c>
      <c r="I431" s="30">
        <f>VLOOKUP(Prioritization!H224,'Subdecision matrices'!$B$12:$E$19,4,TRUE)</f>
        <v>0</v>
      </c>
      <c r="J431" s="30">
        <f>VLOOKUP(Prioritization!H224,'Subdecision matrices'!$B$12:$F$19,5,TRUE)</f>
        <v>0</v>
      </c>
      <c r="K431" s="30">
        <f>VLOOKUP(Prioritization!H224,'Subdecision matrices'!$B$12:$G$19,6,TRUE)</f>
        <v>0</v>
      </c>
      <c r="L431" s="2">
        <f>_xlfn.IFERROR(INDEX('Subdecision matrices'!$C$23:$G$27,MATCH(Prioritization!I224,'Subdecision matrices'!$B$23:$B$27,0),MATCH('CalcEng 2'!$L$6,'Subdecision matrices'!$C$22:$G$22,0)),0)</f>
        <v>0</v>
      </c>
      <c r="M431" s="2">
        <f>_xlfn.IFERROR(INDEX('Subdecision matrices'!$C$23:$G$27,MATCH(Prioritization!I224,'Subdecision matrices'!$B$23:$B$27,0),MATCH('CalcEng 2'!$M$6,'Subdecision matrices'!$C$30:$G$30,0)),0)</f>
        <v>0</v>
      </c>
      <c r="N431" s="2">
        <f>_xlfn.IFERROR(INDEX('Subdecision matrices'!$C$23:$G$27,MATCH(Prioritization!I224,'Subdecision matrices'!$B$23:$B$27,0),MATCH('CalcEng 2'!$N$6,'Subdecision matrices'!$C$22:$G$22,0)),0)</f>
        <v>0</v>
      </c>
      <c r="O431" s="2">
        <f>_xlfn.IFERROR(INDEX('Subdecision matrices'!$C$23:$G$27,MATCH(Prioritization!I224,'Subdecision matrices'!$B$23:$B$27,0),MATCH('CalcEng 2'!$O$6,'Subdecision matrices'!$C$22:$G$22,0)),0)</f>
        <v>0</v>
      </c>
      <c r="P431" s="2">
        <f>_xlfn.IFERROR(INDEX('Subdecision matrices'!$C$23:$G$27,MATCH(Prioritization!I224,'Subdecision matrices'!$B$23:$B$27,0),MATCH('CalcEng 2'!$P$6,'Subdecision matrices'!$C$22:$G$22,0)),0)</f>
        <v>0</v>
      </c>
      <c r="Q431" s="2">
        <f>_xlfn.IFERROR(INDEX('Subdecision matrices'!$C$31:$G$33,MATCH(Prioritization!J224,'Subdecision matrices'!$B$31:$B$33,0),MATCH('CalcEng 2'!$Q$6,'Subdecision matrices'!$C$30:$G$30,0)),0)</f>
        <v>0</v>
      </c>
      <c r="R431" s="2">
        <f>_xlfn.IFERROR(INDEX('Subdecision matrices'!$C$31:$G$33,MATCH(Prioritization!J224,'Subdecision matrices'!$B$31:$B$33,0),MATCH('CalcEng 2'!$R$6,'Subdecision matrices'!$C$30:$G$30,0)),0)</f>
        <v>0</v>
      </c>
      <c r="S431" s="2">
        <f>_xlfn.IFERROR(INDEX('Subdecision matrices'!$C$31:$G$33,MATCH(Prioritization!J224,'Subdecision matrices'!$B$31:$B$33,0),MATCH('CalcEng 2'!$S$6,'Subdecision matrices'!$C$30:$G$30,0)),0)</f>
        <v>0</v>
      </c>
      <c r="T431" s="2">
        <f>_xlfn.IFERROR(INDEX('Subdecision matrices'!$C$31:$G$33,MATCH(Prioritization!J224,'Subdecision matrices'!$B$31:$B$33,0),MATCH('CalcEng 2'!$T$6,'Subdecision matrices'!$C$30:$G$30,0)),0)</f>
        <v>0</v>
      </c>
      <c r="U431" s="2">
        <f>_xlfn.IFERROR(INDEX('Subdecision matrices'!$C$31:$G$33,MATCH(Prioritization!J224,'Subdecision matrices'!$B$31:$B$33,0),MATCH('CalcEng 2'!$U$6,'Subdecision matrices'!$C$30:$G$30,0)),0)</f>
        <v>0</v>
      </c>
      <c r="V431" s="2">
        <f>_xlfn.IFERROR(VLOOKUP(Prioritization!K224,'Subdecision matrices'!$A$37:$C$41,3,TRUE),0)</f>
        <v>0</v>
      </c>
      <c r="W431" s="2">
        <f>_xlfn.IFERROR(VLOOKUP(Prioritization!K224,'Subdecision matrices'!$A$37:$D$41,4),0)</f>
        <v>0</v>
      </c>
      <c r="X431" s="2">
        <f>_xlfn.IFERROR(VLOOKUP(Prioritization!K224,'Subdecision matrices'!$A$37:$E$41,5),0)</f>
        <v>0</v>
      </c>
      <c r="Y431" s="2">
        <f>_xlfn.IFERROR(VLOOKUP(Prioritization!K224,'Subdecision matrices'!$A$37:$F$41,6),0)</f>
        <v>0</v>
      </c>
      <c r="Z431" s="2">
        <f>_xlfn.IFERROR(VLOOKUP(Prioritization!K224,'Subdecision matrices'!$A$37:$G$41,7),0)</f>
        <v>0</v>
      </c>
      <c r="AA431" s="2">
        <f>_xlfn.IFERROR(INDEX('Subdecision matrices'!$K$8:$O$11,MATCH(Prioritization!L224,'Subdecision matrices'!$J$8:$J$11,0),MATCH('CalcEng 2'!$AA$6,'Subdecision matrices'!$K$7:$O$7,0)),0)</f>
        <v>0</v>
      </c>
      <c r="AB431" s="2">
        <f>_xlfn.IFERROR(INDEX('Subdecision matrices'!$K$8:$O$11,MATCH(Prioritization!L224,'Subdecision matrices'!$J$8:$J$11,0),MATCH('CalcEng 2'!$AB$6,'Subdecision matrices'!$K$7:$O$7,0)),0)</f>
        <v>0</v>
      </c>
      <c r="AC431" s="2">
        <f>_xlfn.IFERROR(INDEX('Subdecision matrices'!$K$8:$O$11,MATCH(Prioritization!L224,'Subdecision matrices'!$J$8:$J$11,0),MATCH('CalcEng 2'!$AC$6,'Subdecision matrices'!$K$7:$O$7,0)),0)</f>
        <v>0</v>
      </c>
      <c r="AD431" s="2">
        <f>_xlfn.IFERROR(INDEX('Subdecision matrices'!$K$8:$O$11,MATCH(Prioritization!L224,'Subdecision matrices'!$J$8:$J$11,0),MATCH('CalcEng 2'!$AD$6,'Subdecision matrices'!$K$7:$O$7,0)),0)</f>
        <v>0</v>
      </c>
      <c r="AE431" s="2">
        <f>_xlfn.IFERROR(INDEX('Subdecision matrices'!$K$8:$O$11,MATCH(Prioritization!L224,'Subdecision matrices'!$J$8:$J$11,0),MATCH('CalcEng 2'!$AE$6,'Subdecision matrices'!$K$7:$O$7,0)),0)</f>
        <v>0</v>
      </c>
      <c r="AF431" s="2">
        <f>_xlfn.IFERROR(VLOOKUP(Prioritization!M224,'Subdecision matrices'!$I$15:$K$17,3,TRUE),0)</f>
        <v>0</v>
      </c>
      <c r="AG431" s="2">
        <f>_xlfn.IFERROR(VLOOKUP(Prioritization!M224,'Subdecision matrices'!$I$15:$L$17,4,TRUE),0)</f>
        <v>0</v>
      </c>
      <c r="AH431" s="2">
        <f>_xlfn.IFERROR(VLOOKUP(Prioritization!M224,'Subdecision matrices'!$I$15:$M$17,5,TRUE),0)</f>
        <v>0</v>
      </c>
      <c r="AI431" s="2">
        <f>_xlfn.IFERROR(VLOOKUP(Prioritization!M224,'Subdecision matrices'!$I$15:$N$17,6,TRUE),0)</f>
        <v>0</v>
      </c>
      <c r="AJ431" s="2">
        <f>_xlfn.IFERROR(VLOOKUP(Prioritization!M224,'Subdecision matrices'!$I$15:$O$17,7,TRUE),0)</f>
        <v>0</v>
      </c>
      <c r="AK431" s="2">
        <f>_xlfn.IFERROR(INDEX('Subdecision matrices'!$K$22:$O$24,MATCH(Prioritization!N224,'Subdecision matrices'!$J$22:$J$24,0),MATCH($AK$6,'Subdecision matrices'!$K$21:$O$21,0)),0)</f>
        <v>0</v>
      </c>
      <c r="AL431" s="2">
        <f>_xlfn.IFERROR(INDEX('Subdecision matrices'!$K$22:$O$24,MATCH(Prioritization!N224,'Subdecision matrices'!$J$22:$J$24,0),MATCH($AL$6,'Subdecision matrices'!$K$21:$O$21,0)),0)</f>
        <v>0</v>
      </c>
      <c r="AM431" s="2">
        <f>_xlfn.IFERROR(INDEX('Subdecision matrices'!$K$22:$O$24,MATCH(Prioritization!N224,'Subdecision matrices'!$J$22:$J$24,0),MATCH($AM$6,'Subdecision matrices'!$K$21:$O$21,0)),0)</f>
        <v>0</v>
      </c>
      <c r="AN431" s="2">
        <f>_xlfn.IFERROR(INDEX('Subdecision matrices'!$K$22:$O$24,MATCH(Prioritization!N224,'Subdecision matrices'!$J$22:$J$24,0),MATCH($AN$6,'Subdecision matrices'!$K$21:$O$21,0)),0)</f>
        <v>0</v>
      </c>
      <c r="AO431" s="2">
        <f>_xlfn.IFERROR(INDEX('Subdecision matrices'!$K$22:$O$24,MATCH(Prioritization!N224,'Subdecision matrices'!$J$22:$J$24,0),MATCH($AO$6,'Subdecision matrices'!$K$21:$O$21,0)),0)</f>
        <v>0</v>
      </c>
      <c r="AP431" s="2">
        <f>_xlfn.IFERROR(INDEX('Subdecision matrices'!$K$27:$O$30,MATCH(Prioritization!O224,'Subdecision matrices'!$J$27:$J$30,0),MATCH('CalcEng 2'!$AP$6,'Subdecision matrices'!$K$27:$O$27,0)),0)</f>
        <v>0</v>
      </c>
      <c r="AQ431" s="2">
        <f>_xlfn.IFERROR(INDEX('Subdecision matrices'!$K$27:$O$30,MATCH(Prioritization!O224,'Subdecision matrices'!$J$27:$J$30,0),MATCH('CalcEng 2'!$AQ$6,'Subdecision matrices'!$K$27:$O$27,0)),0)</f>
        <v>0</v>
      </c>
      <c r="AR431" s="2">
        <f>_xlfn.IFERROR(INDEX('Subdecision matrices'!$K$27:$O$30,MATCH(Prioritization!O224,'Subdecision matrices'!$J$27:$J$30,0),MATCH('CalcEng 2'!$AR$6,'Subdecision matrices'!$K$27:$O$27,0)),0)</f>
        <v>0</v>
      </c>
      <c r="AS431" s="2">
        <f>_xlfn.IFERROR(INDEX('Subdecision matrices'!$K$27:$O$30,MATCH(Prioritization!O224,'Subdecision matrices'!$J$27:$J$30,0),MATCH('CalcEng 2'!$AS$6,'Subdecision matrices'!$K$27:$O$27,0)),0)</f>
        <v>0</v>
      </c>
      <c r="AT431" s="2">
        <f>_xlfn.IFERROR(INDEX('Subdecision matrices'!$K$27:$O$30,MATCH(Prioritization!O224,'Subdecision matrices'!$J$27:$J$30,0),MATCH('CalcEng 2'!$AT$6,'Subdecision matrices'!$K$27:$O$27,0)),0)</f>
        <v>0</v>
      </c>
      <c r="AU431" s="2">
        <f>_xlfn.IFERROR(INDEX('Subdecision matrices'!$K$34:$O$36,MATCH(Prioritization!P224,'Subdecision matrices'!$J$34:$J$36,0),MATCH('CalcEng 2'!$AU$6,'Subdecision matrices'!$K$33:$O$33,0)),0)</f>
        <v>0</v>
      </c>
      <c r="AV431" s="2">
        <f>_xlfn.IFERROR(INDEX('Subdecision matrices'!$K$34:$O$36,MATCH(Prioritization!P224,'Subdecision matrices'!$J$34:$J$36,0),MATCH('CalcEng 2'!$AV$6,'Subdecision matrices'!$K$33:$O$33,0)),0)</f>
        <v>0</v>
      </c>
      <c r="AW431" s="2">
        <f>_xlfn.IFERROR(INDEX('Subdecision matrices'!$K$34:$O$36,MATCH(Prioritization!P224,'Subdecision matrices'!$J$34:$J$36,0),MATCH('CalcEng 2'!$AW$6,'Subdecision matrices'!$K$33:$O$33,0)),0)</f>
        <v>0</v>
      </c>
      <c r="AX431" s="2">
        <f>_xlfn.IFERROR(INDEX('Subdecision matrices'!$K$34:$O$36,MATCH(Prioritization!P224,'Subdecision matrices'!$J$34:$J$36,0),MATCH('CalcEng 2'!$AX$6,'Subdecision matrices'!$K$33:$O$33,0)),0)</f>
        <v>0</v>
      </c>
      <c r="AY431" s="2">
        <f>_xlfn.IFERROR(INDEX('Subdecision matrices'!$K$34:$O$36,MATCH(Prioritization!P224,'Subdecision matrices'!$J$34:$J$36,0),MATCH('CalcEng 2'!$AY$6,'Subdecision matrices'!$K$33:$O$33,0)),0)</f>
        <v>0</v>
      </c>
      <c r="AZ431" s="2"/>
      <c r="BA431" s="2"/>
      <c r="BB431" s="110">
        <f>((B431*B432)+(G431*G432)+(L431*L432)+(Q431*Q432)+(V431*V432)+(AA431*AA432)+(AF432*AF431)+(AK431*AK432)+(AP431*AP432)+(AU431*AU432))*10</f>
        <v>0</v>
      </c>
      <c r="BC431" s="110">
        <f aca="true" t="shared" si="1087" ref="BC431">((C431*C432)+(H431*H432)+(M431*M432)+(R431*R432)+(W431*W432)+(AB431*AB432)+(AG432*AG431)+(AL431*AL432)+(AQ431*AQ432)+(AV431*AV432))*10</f>
        <v>0</v>
      </c>
      <c r="BD431" s="110">
        <f aca="true" t="shared" si="1088" ref="BD431">((D431*D432)+(I431*I432)+(N431*N432)+(S431*S432)+(X431*X432)+(AC431*AC432)+(AH432*AH431)+(AM431*AM432)+(AR431*AR432)+(AW431*AW432))*10</f>
        <v>0</v>
      </c>
      <c r="BE431" s="110">
        <f aca="true" t="shared" si="1089" ref="BE431">((E431*E432)+(J431*J432)+(O431*O432)+(T431*T432)+(Y431*Y432)+(AD431*AD432)+(AI432*AI431)+(AN431*AN432)+(AS431*AS432)+(AX431*AX432))*10</f>
        <v>0</v>
      </c>
      <c r="BF431" s="110">
        <f aca="true" t="shared" si="1090" ref="BF431">((F431*F432)+(K431*K432)+(P431*P432)+(U431*U432)+(Z431*Z432)+(AE431*AE432)+(AJ432*AJ431)+(AO431*AO432)+(AT431*AT432)+(AY431*AY432))*10</f>
        <v>0</v>
      </c>
    </row>
    <row r="432" spans="1:58" ht="15.75" thickBot="1">
      <c r="A432" s="94"/>
      <c r="B432" s="5">
        <f>'Subdecision matrices'!$S$12</f>
        <v>0.1</v>
      </c>
      <c r="C432" s="5">
        <f>'Subdecision matrices'!$S$13</f>
        <v>0.1</v>
      </c>
      <c r="D432" s="5">
        <f>'Subdecision matrices'!$S$14</f>
        <v>0.1</v>
      </c>
      <c r="E432" s="5">
        <f>'Subdecision matrices'!$S$15</f>
        <v>0.1</v>
      </c>
      <c r="F432" s="5">
        <f>'Subdecision matrices'!$S$16</f>
        <v>0.1</v>
      </c>
      <c r="G432" s="5">
        <f>'Subdecision matrices'!$T$12</f>
        <v>0.1</v>
      </c>
      <c r="H432" s="5">
        <f>'Subdecision matrices'!$T$13</f>
        <v>0.1</v>
      </c>
      <c r="I432" s="5">
        <f>'Subdecision matrices'!$T$14</f>
        <v>0.1</v>
      </c>
      <c r="J432" s="5">
        <f>'Subdecision matrices'!$T$15</f>
        <v>0.1</v>
      </c>
      <c r="K432" s="5">
        <f>'Subdecision matrices'!$T$16</f>
        <v>0.1</v>
      </c>
      <c r="L432" s="5">
        <f>'Subdecision matrices'!$U$12</f>
        <v>0.05</v>
      </c>
      <c r="M432" s="5">
        <f>'Subdecision matrices'!$U$13</f>
        <v>0.05</v>
      </c>
      <c r="N432" s="5">
        <f>'Subdecision matrices'!$U$14</f>
        <v>0.05</v>
      </c>
      <c r="O432" s="5">
        <f>'Subdecision matrices'!$U$15</f>
        <v>0.05</v>
      </c>
      <c r="P432" s="5">
        <f>'Subdecision matrices'!$U$16</f>
        <v>0.05</v>
      </c>
      <c r="Q432" s="5">
        <f>'Subdecision matrices'!$V$12</f>
        <v>0.1</v>
      </c>
      <c r="R432" s="5">
        <f>'Subdecision matrices'!$V$13</f>
        <v>0.1</v>
      </c>
      <c r="S432" s="5">
        <f>'Subdecision matrices'!$V$14</f>
        <v>0.1</v>
      </c>
      <c r="T432" s="5">
        <f>'Subdecision matrices'!$V$15</f>
        <v>0.1</v>
      </c>
      <c r="U432" s="5">
        <f>'Subdecision matrices'!$V$16</f>
        <v>0.1</v>
      </c>
      <c r="V432" s="5">
        <f>'Subdecision matrices'!$W$12</f>
        <v>0.1</v>
      </c>
      <c r="W432" s="5">
        <f>'Subdecision matrices'!$W$13</f>
        <v>0.1</v>
      </c>
      <c r="X432" s="5">
        <f>'Subdecision matrices'!$W$14</f>
        <v>0.1</v>
      </c>
      <c r="Y432" s="5">
        <f>'Subdecision matrices'!$W$15</f>
        <v>0.1</v>
      </c>
      <c r="Z432" s="5">
        <f>'Subdecision matrices'!$W$16</f>
        <v>0.1</v>
      </c>
      <c r="AA432" s="5">
        <f>'Subdecision matrices'!$X$12</f>
        <v>0.05</v>
      </c>
      <c r="AB432" s="5">
        <f>'Subdecision matrices'!$X$13</f>
        <v>0.1</v>
      </c>
      <c r="AC432" s="5">
        <f>'Subdecision matrices'!$X$14</f>
        <v>0.1</v>
      </c>
      <c r="AD432" s="5">
        <f>'Subdecision matrices'!$X$15</f>
        <v>0.1</v>
      </c>
      <c r="AE432" s="5">
        <f>'Subdecision matrices'!$X$16</f>
        <v>0.1</v>
      </c>
      <c r="AF432" s="5">
        <f>'Subdecision matrices'!$Y$12</f>
        <v>0.1</v>
      </c>
      <c r="AG432" s="5">
        <f>'Subdecision matrices'!$Y$13</f>
        <v>0.1</v>
      </c>
      <c r="AH432" s="5">
        <f>'Subdecision matrices'!$Y$14</f>
        <v>0.1</v>
      </c>
      <c r="AI432" s="5">
        <f>'Subdecision matrices'!$Y$15</f>
        <v>0.05</v>
      </c>
      <c r="AJ432" s="5">
        <f>'Subdecision matrices'!$Y$16</f>
        <v>0.05</v>
      </c>
      <c r="AK432" s="5">
        <f>'Subdecision matrices'!$Z$12</f>
        <v>0.15</v>
      </c>
      <c r="AL432" s="5">
        <f>'Subdecision matrices'!$Z$13</f>
        <v>0.15</v>
      </c>
      <c r="AM432" s="5">
        <f>'Subdecision matrices'!$Z$14</f>
        <v>0.15</v>
      </c>
      <c r="AN432" s="5">
        <f>'Subdecision matrices'!$Z$15</f>
        <v>0.15</v>
      </c>
      <c r="AO432" s="5">
        <f>'Subdecision matrices'!$Z$16</f>
        <v>0.15</v>
      </c>
      <c r="AP432" s="5">
        <f>'Subdecision matrices'!$AA$12</f>
        <v>0.1</v>
      </c>
      <c r="AQ432" s="5">
        <f>'Subdecision matrices'!$AA$13</f>
        <v>0.1</v>
      </c>
      <c r="AR432" s="5">
        <f>'Subdecision matrices'!$AA$14</f>
        <v>0.1</v>
      </c>
      <c r="AS432" s="5">
        <f>'Subdecision matrices'!$AA$15</f>
        <v>0.1</v>
      </c>
      <c r="AT432" s="5">
        <f>'Subdecision matrices'!$AA$16</f>
        <v>0.15</v>
      </c>
      <c r="AU432" s="5">
        <f>'Subdecision matrices'!$AB$12</f>
        <v>0.15</v>
      </c>
      <c r="AV432" s="5">
        <f>'Subdecision matrices'!$AB$13</f>
        <v>0.1</v>
      </c>
      <c r="AW432" s="5">
        <f>'Subdecision matrices'!$AB$14</f>
        <v>0.1</v>
      </c>
      <c r="AX432" s="5">
        <f>'Subdecision matrices'!$AB$15</f>
        <v>0.15</v>
      </c>
      <c r="AY432" s="5">
        <f>'Subdecision matrices'!$AB$16</f>
        <v>0.1</v>
      </c>
      <c r="AZ432" s="3">
        <f aca="true" t="shared" si="1091" ref="AZ432">SUM(L432:AY432)</f>
        <v>4</v>
      </c>
      <c r="BA432" s="3"/>
      <c r="BB432" s="114"/>
      <c r="BC432" s="114"/>
      <c r="BD432" s="114"/>
      <c r="BE432" s="114"/>
      <c r="BF432" s="114"/>
    </row>
    <row r="433" spans="1:58" ht="15">
      <c r="A433" s="94">
        <v>214</v>
      </c>
      <c r="B433" s="30">
        <f>_xlfn.IFERROR(VLOOKUP(Prioritization!G225,'Subdecision matrices'!$B$7:$C$8,2,TRUE),0)</f>
        <v>0</v>
      </c>
      <c r="C433" s="30">
        <f>_xlfn.IFERROR(VLOOKUP(Prioritization!G225,'Subdecision matrices'!$B$7:$D$8,3,TRUE),0)</f>
        <v>0</v>
      </c>
      <c r="D433" s="30">
        <f>_xlfn.IFERROR(VLOOKUP(Prioritization!G225,'Subdecision matrices'!$B$7:$E$8,4,TRUE),0)</f>
        <v>0</v>
      </c>
      <c r="E433" s="30">
        <f>_xlfn.IFERROR(VLOOKUP(Prioritization!G225,'Subdecision matrices'!$B$7:$F$8,5,TRUE),0)</f>
        <v>0</v>
      </c>
      <c r="F433" s="30">
        <f>_xlfn.IFERROR(VLOOKUP(Prioritization!G225,'Subdecision matrices'!$B$7:$G$8,6,TRUE),0)</f>
        <v>0</v>
      </c>
      <c r="G433" s="30">
        <f>VLOOKUP(Prioritization!H225,'Subdecision matrices'!$B$12:$C$19,2,TRUE)</f>
        <v>0</v>
      </c>
      <c r="H433" s="30">
        <f>VLOOKUP(Prioritization!H225,'Subdecision matrices'!$B$12:$D$19,3,TRUE)</f>
        <v>0</v>
      </c>
      <c r="I433" s="30">
        <f>VLOOKUP(Prioritization!H225,'Subdecision matrices'!$B$12:$E$19,4,TRUE)</f>
        <v>0</v>
      </c>
      <c r="J433" s="30">
        <f>VLOOKUP(Prioritization!H225,'Subdecision matrices'!$B$12:$F$19,5,TRUE)</f>
        <v>0</v>
      </c>
      <c r="K433" s="30">
        <f>VLOOKUP(Prioritization!H225,'Subdecision matrices'!$B$12:$G$19,6,TRUE)</f>
        <v>0</v>
      </c>
      <c r="L433" s="2">
        <f>_xlfn.IFERROR(INDEX('Subdecision matrices'!$C$23:$G$27,MATCH(Prioritization!I225,'Subdecision matrices'!$B$23:$B$27,0),MATCH('CalcEng 2'!$L$6,'Subdecision matrices'!$C$22:$G$22,0)),0)</f>
        <v>0</v>
      </c>
      <c r="M433" s="2">
        <f>_xlfn.IFERROR(INDEX('Subdecision matrices'!$C$23:$G$27,MATCH(Prioritization!I225,'Subdecision matrices'!$B$23:$B$27,0),MATCH('CalcEng 2'!$M$6,'Subdecision matrices'!$C$30:$G$30,0)),0)</f>
        <v>0</v>
      </c>
      <c r="N433" s="2">
        <f>_xlfn.IFERROR(INDEX('Subdecision matrices'!$C$23:$G$27,MATCH(Prioritization!I225,'Subdecision matrices'!$B$23:$B$27,0),MATCH('CalcEng 2'!$N$6,'Subdecision matrices'!$C$22:$G$22,0)),0)</f>
        <v>0</v>
      </c>
      <c r="O433" s="2">
        <f>_xlfn.IFERROR(INDEX('Subdecision matrices'!$C$23:$G$27,MATCH(Prioritization!I225,'Subdecision matrices'!$B$23:$B$27,0),MATCH('CalcEng 2'!$O$6,'Subdecision matrices'!$C$22:$G$22,0)),0)</f>
        <v>0</v>
      </c>
      <c r="P433" s="2">
        <f>_xlfn.IFERROR(INDEX('Subdecision matrices'!$C$23:$G$27,MATCH(Prioritization!I225,'Subdecision matrices'!$B$23:$B$27,0),MATCH('CalcEng 2'!$P$6,'Subdecision matrices'!$C$22:$G$22,0)),0)</f>
        <v>0</v>
      </c>
      <c r="Q433" s="2">
        <f>_xlfn.IFERROR(INDEX('Subdecision matrices'!$C$31:$G$33,MATCH(Prioritization!J225,'Subdecision matrices'!$B$31:$B$33,0),MATCH('CalcEng 2'!$Q$6,'Subdecision matrices'!$C$30:$G$30,0)),0)</f>
        <v>0</v>
      </c>
      <c r="R433" s="2">
        <f>_xlfn.IFERROR(INDEX('Subdecision matrices'!$C$31:$G$33,MATCH(Prioritization!J225,'Subdecision matrices'!$B$31:$B$33,0),MATCH('CalcEng 2'!$R$6,'Subdecision matrices'!$C$30:$G$30,0)),0)</f>
        <v>0</v>
      </c>
      <c r="S433" s="2">
        <f>_xlfn.IFERROR(INDEX('Subdecision matrices'!$C$31:$G$33,MATCH(Prioritization!J225,'Subdecision matrices'!$B$31:$B$33,0),MATCH('CalcEng 2'!$S$6,'Subdecision matrices'!$C$30:$G$30,0)),0)</f>
        <v>0</v>
      </c>
      <c r="T433" s="2">
        <f>_xlfn.IFERROR(INDEX('Subdecision matrices'!$C$31:$G$33,MATCH(Prioritization!J225,'Subdecision matrices'!$B$31:$B$33,0),MATCH('CalcEng 2'!$T$6,'Subdecision matrices'!$C$30:$G$30,0)),0)</f>
        <v>0</v>
      </c>
      <c r="U433" s="2">
        <f>_xlfn.IFERROR(INDEX('Subdecision matrices'!$C$31:$G$33,MATCH(Prioritization!J225,'Subdecision matrices'!$B$31:$B$33,0),MATCH('CalcEng 2'!$U$6,'Subdecision matrices'!$C$30:$G$30,0)),0)</f>
        <v>0</v>
      </c>
      <c r="V433" s="2">
        <f>_xlfn.IFERROR(VLOOKUP(Prioritization!K225,'Subdecision matrices'!$A$37:$C$41,3,TRUE),0)</f>
        <v>0</v>
      </c>
      <c r="W433" s="2">
        <f>_xlfn.IFERROR(VLOOKUP(Prioritization!K225,'Subdecision matrices'!$A$37:$D$41,4),0)</f>
        <v>0</v>
      </c>
      <c r="X433" s="2">
        <f>_xlfn.IFERROR(VLOOKUP(Prioritization!K225,'Subdecision matrices'!$A$37:$E$41,5),0)</f>
        <v>0</v>
      </c>
      <c r="Y433" s="2">
        <f>_xlfn.IFERROR(VLOOKUP(Prioritization!K225,'Subdecision matrices'!$A$37:$F$41,6),0)</f>
        <v>0</v>
      </c>
      <c r="Z433" s="2">
        <f>_xlfn.IFERROR(VLOOKUP(Prioritization!K225,'Subdecision matrices'!$A$37:$G$41,7),0)</f>
        <v>0</v>
      </c>
      <c r="AA433" s="2">
        <f>_xlfn.IFERROR(INDEX('Subdecision matrices'!$K$8:$O$11,MATCH(Prioritization!L225,'Subdecision matrices'!$J$8:$J$11,0),MATCH('CalcEng 2'!$AA$6,'Subdecision matrices'!$K$7:$O$7,0)),0)</f>
        <v>0</v>
      </c>
      <c r="AB433" s="2">
        <f>_xlfn.IFERROR(INDEX('Subdecision matrices'!$K$8:$O$11,MATCH(Prioritization!L225,'Subdecision matrices'!$J$8:$J$11,0),MATCH('CalcEng 2'!$AB$6,'Subdecision matrices'!$K$7:$O$7,0)),0)</f>
        <v>0</v>
      </c>
      <c r="AC433" s="2">
        <f>_xlfn.IFERROR(INDEX('Subdecision matrices'!$K$8:$O$11,MATCH(Prioritization!L225,'Subdecision matrices'!$J$8:$J$11,0),MATCH('CalcEng 2'!$AC$6,'Subdecision matrices'!$K$7:$O$7,0)),0)</f>
        <v>0</v>
      </c>
      <c r="AD433" s="2">
        <f>_xlfn.IFERROR(INDEX('Subdecision matrices'!$K$8:$O$11,MATCH(Prioritization!L225,'Subdecision matrices'!$J$8:$J$11,0),MATCH('CalcEng 2'!$AD$6,'Subdecision matrices'!$K$7:$O$7,0)),0)</f>
        <v>0</v>
      </c>
      <c r="AE433" s="2">
        <f>_xlfn.IFERROR(INDEX('Subdecision matrices'!$K$8:$O$11,MATCH(Prioritization!L225,'Subdecision matrices'!$J$8:$J$11,0),MATCH('CalcEng 2'!$AE$6,'Subdecision matrices'!$K$7:$O$7,0)),0)</f>
        <v>0</v>
      </c>
      <c r="AF433" s="2">
        <f>_xlfn.IFERROR(VLOOKUP(Prioritization!M225,'Subdecision matrices'!$I$15:$K$17,3,TRUE),0)</f>
        <v>0</v>
      </c>
      <c r="AG433" s="2">
        <f>_xlfn.IFERROR(VLOOKUP(Prioritization!M225,'Subdecision matrices'!$I$15:$L$17,4,TRUE),0)</f>
        <v>0</v>
      </c>
      <c r="AH433" s="2">
        <f>_xlfn.IFERROR(VLOOKUP(Prioritization!M225,'Subdecision matrices'!$I$15:$M$17,5,TRUE),0)</f>
        <v>0</v>
      </c>
      <c r="AI433" s="2">
        <f>_xlfn.IFERROR(VLOOKUP(Prioritization!M225,'Subdecision matrices'!$I$15:$N$17,6,TRUE),0)</f>
        <v>0</v>
      </c>
      <c r="AJ433" s="2">
        <f>_xlfn.IFERROR(VLOOKUP(Prioritization!M225,'Subdecision matrices'!$I$15:$O$17,7,TRUE),0)</f>
        <v>0</v>
      </c>
      <c r="AK433" s="2">
        <f>_xlfn.IFERROR(INDEX('Subdecision matrices'!$K$22:$O$24,MATCH(Prioritization!N225,'Subdecision matrices'!$J$22:$J$24,0),MATCH($AK$6,'Subdecision matrices'!$K$21:$O$21,0)),0)</f>
        <v>0</v>
      </c>
      <c r="AL433" s="2">
        <f>_xlfn.IFERROR(INDEX('Subdecision matrices'!$K$22:$O$24,MATCH(Prioritization!N225,'Subdecision matrices'!$J$22:$J$24,0),MATCH($AL$6,'Subdecision matrices'!$K$21:$O$21,0)),0)</f>
        <v>0</v>
      </c>
      <c r="AM433" s="2">
        <f>_xlfn.IFERROR(INDEX('Subdecision matrices'!$K$22:$O$24,MATCH(Prioritization!N225,'Subdecision matrices'!$J$22:$J$24,0),MATCH($AM$6,'Subdecision matrices'!$K$21:$O$21,0)),0)</f>
        <v>0</v>
      </c>
      <c r="AN433" s="2">
        <f>_xlfn.IFERROR(INDEX('Subdecision matrices'!$K$22:$O$24,MATCH(Prioritization!N225,'Subdecision matrices'!$J$22:$J$24,0),MATCH($AN$6,'Subdecision matrices'!$K$21:$O$21,0)),0)</f>
        <v>0</v>
      </c>
      <c r="AO433" s="2">
        <f>_xlfn.IFERROR(INDEX('Subdecision matrices'!$K$22:$O$24,MATCH(Prioritization!N225,'Subdecision matrices'!$J$22:$J$24,0),MATCH($AO$6,'Subdecision matrices'!$K$21:$O$21,0)),0)</f>
        <v>0</v>
      </c>
      <c r="AP433" s="2">
        <f>_xlfn.IFERROR(INDEX('Subdecision matrices'!$K$27:$O$30,MATCH(Prioritization!O225,'Subdecision matrices'!$J$27:$J$30,0),MATCH('CalcEng 2'!$AP$6,'Subdecision matrices'!$K$27:$O$27,0)),0)</f>
        <v>0</v>
      </c>
      <c r="AQ433" s="2">
        <f>_xlfn.IFERROR(INDEX('Subdecision matrices'!$K$27:$O$30,MATCH(Prioritization!O225,'Subdecision matrices'!$J$27:$J$30,0),MATCH('CalcEng 2'!$AQ$6,'Subdecision matrices'!$K$27:$O$27,0)),0)</f>
        <v>0</v>
      </c>
      <c r="AR433" s="2">
        <f>_xlfn.IFERROR(INDEX('Subdecision matrices'!$K$27:$O$30,MATCH(Prioritization!O225,'Subdecision matrices'!$J$27:$J$30,0),MATCH('CalcEng 2'!$AR$6,'Subdecision matrices'!$K$27:$O$27,0)),0)</f>
        <v>0</v>
      </c>
      <c r="AS433" s="2">
        <f>_xlfn.IFERROR(INDEX('Subdecision matrices'!$K$27:$O$30,MATCH(Prioritization!O225,'Subdecision matrices'!$J$27:$J$30,0),MATCH('CalcEng 2'!$AS$6,'Subdecision matrices'!$K$27:$O$27,0)),0)</f>
        <v>0</v>
      </c>
      <c r="AT433" s="2">
        <f>_xlfn.IFERROR(INDEX('Subdecision matrices'!$K$27:$O$30,MATCH(Prioritization!O225,'Subdecision matrices'!$J$27:$J$30,0),MATCH('CalcEng 2'!$AT$6,'Subdecision matrices'!$K$27:$O$27,0)),0)</f>
        <v>0</v>
      </c>
      <c r="AU433" s="2">
        <f>_xlfn.IFERROR(INDEX('Subdecision matrices'!$K$34:$O$36,MATCH(Prioritization!P225,'Subdecision matrices'!$J$34:$J$36,0),MATCH('CalcEng 2'!$AU$6,'Subdecision matrices'!$K$33:$O$33,0)),0)</f>
        <v>0</v>
      </c>
      <c r="AV433" s="2">
        <f>_xlfn.IFERROR(INDEX('Subdecision matrices'!$K$34:$O$36,MATCH(Prioritization!P225,'Subdecision matrices'!$J$34:$J$36,0),MATCH('CalcEng 2'!$AV$6,'Subdecision matrices'!$K$33:$O$33,0)),0)</f>
        <v>0</v>
      </c>
      <c r="AW433" s="2">
        <f>_xlfn.IFERROR(INDEX('Subdecision matrices'!$K$34:$O$36,MATCH(Prioritization!P225,'Subdecision matrices'!$J$34:$J$36,0),MATCH('CalcEng 2'!$AW$6,'Subdecision matrices'!$K$33:$O$33,0)),0)</f>
        <v>0</v>
      </c>
      <c r="AX433" s="2">
        <f>_xlfn.IFERROR(INDEX('Subdecision matrices'!$K$34:$O$36,MATCH(Prioritization!P225,'Subdecision matrices'!$J$34:$J$36,0),MATCH('CalcEng 2'!$AX$6,'Subdecision matrices'!$K$33:$O$33,0)),0)</f>
        <v>0</v>
      </c>
      <c r="AY433" s="2">
        <f>_xlfn.IFERROR(INDEX('Subdecision matrices'!$K$34:$O$36,MATCH(Prioritization!P225,'Subdecision matrices'!$J$34:$J$36,0),MATCH('CalcEng 2'!$AY$6,'Subdecision matrices'!$K$33:$O$33,0)),0)</f>
        <v>0</v>
      </c>
      <c r="AZ433" s="2"/>
      <c r="BA433" s="2"/>
      <c r="BB433" s="110">
        <f>((B433*B434)+(G433*G434)+(L433*L434)+(Q433*Q434)+(V433*V434)+(AA433*AA434)+(AF434*AF433)+(AK433*AK434)+(AP433*AP434)+(AU433*AU434))*10</f>
        <v>0</v>
      </c>
      <c r="BC433" s="110">
        <f aca="true" t="shared" si="1092" ref="BC433">((C433*C434)+(H433*H434)+(M433*M434)+(R433*R434)+(W433*W434)+(AB433*AB434)+(AG434*AG433)+(AL433*AL434)+(AQ433*AQ434)+(AV433*AV434))*10</f>
        <v>0</v>
      </c>
      <c r="BD433" s="110">
        <f aca="true" t="shared" si="1093" ref="BD433">((D433*D434)+(I433*I434)+(N433*N434)+(S433*S434)+(X433*X434)+(AC433*AC434)+(AH434*AH433)+(AM433*AM434)+(AR433*AR434)+(AW433*AW434))*10</f>
        <v>0</v>
      </c>
      <c r="BE433" s="110">
        <f aca="true" t="shared" si="1094" ref="BE433">((E433*E434)+(J433*J434)+(O433*O434)+(T433*T434)+(Y433*Y434)+(AD433*AD434)+(AI434*AI433)+(AN433*AN434)+(AS433*AS434)+(AX433*AX434))*10</f>
        <v>0</v>
      </c>
      <c r="BF433" s="110">
        <f aca="true" t="shared" si="1095" ref="BF433">((F433*F434)+(K433*K434)+(P433*P434)+(U433*U434)+(Z433*Z434)+(AE433*AE434)+(AJ434*AJ433)+(AO433*AO434)+(AT433*AT434)+(AY433*AY434))*10</f>
        <v>0</v>
      </c>
    </row>
    <row r="434" spans="1:58" ht="15.75" thickBot="1">
      <c r="A434" s="94"/>
      <c r="B434" s="5">
        <f>'Subdecision matrices'!$S$12</f>
        <v>0.1</v>
      </c>
      <c r="C434" s="5">
        <f>'Subdecision matrices'!$S$13</f>
        <v>0.1</v>
      </c>
      <c r="D434" s="5">
        <f>'Subdecision matrices'!$S$14</f>
        <v>0.1</v>
      </c>
      <c r="E434" s="5">
        <f>'Subdecision matrices'!$S$15</f>
        <v>0.1</v>
      </c>
      <c r="F434" s="5">
        <f>'Subdecision matrices'!$S$16</f>
        <v>0.1</v>
      </c>
      <c r="G434" s="5">
        <f>'Subdecision matrices'!$T$12</f>
        <v>0.1</v>
      </c>
      <c r="H434" s="5">
        <f>'Subdecision matrices'!$T$13</f>
        <v>0.1</v>
      </c>
      <c r="I434" s="5">
        <f>'Subdecision matrices'!$T$14</f>
        <v>0.1</v>
      </c>
      <c r="J434" s="5">
        <f>'Subdecision matrices'!$T$15</f>
        <v>0.1</v>
      </c>
      <c r="K434" s="5">
        <f>'Subdecision matrices'!$T$16</f>
        <v>0.1</v>
      </c>
      <c r="L434" s="5">
        <f>'Subdecision matrices'!$U$12</f>
        <v>0.05</v>
      </c>
      <c r="M434" s="5">
        <f>'Subdecision matrices'!$U$13</f>
        <v>0.05</v>
      </c>
      <c r="N434" s="5">
        <f>'Subdecision matrices'!$U$14</f>
        <v>0.05</v>
      </c>
      <c r="O434" s="5">
        <f>'Subdecision matrices'!$U$15</f>
        <v>0.05</v>
      </c>
      <c r="P434" s="5">
        <f>'Subdecision matrices'!$U$16</f>
        <v>0.05</v>
      </c>
      <c r="Q434" s="5">
        <f>'Subdecision matrices'!$V$12</f>
        <v>0.1</v>
      </c>
      <c r="R434" s="5">
        <f>'Subdecision matrices'!$V$13</f>
        <v>0.1</v>
      </c>
      <c r="S434" s="5">
        <f>'Subdecision matrices'!$V$14</f>
        <v>0.1</v>
      </c>
      <c r="T434" s="5">
        <f>'Subdecision matrices'!$V$15</f>
        <v>0.1</v>
      </c>
      <c r="U434" s="5">
        <f>'Subdecision matrices'!$V$16</f>
        <v>0.1</v>
      </c>
      <c r="V434" s="5">
        <f>'Subdecision matrices'!$W$12</f>
        <v>0.1</v>
      </c>
      <c r="W434" s="5">
        <f>'Subdecision matrices'!$W$13</f>
        <v>0.1</v>
      </c>
      <c r="X434" s="5">
        <f>'Subdecision matrices'!$W$14</f>
        <v>0.1</v>
      </c>
      <c r="Y434" s="5">
        <f>'Subdecision matrices'!$W$15</f>
        <v>0.1</v>
      </c>
      <c r="Z434" s="5">
        <f>'Subdecision matrices'!$W$16</f>
        <v>0.1</v>
      </c>
      <c r="AA434" s="5">
        <f>'Subdecision matrices'!$X$12</f>
        <v>0.05</v>
      </c>
      <c r="AB434" s="5">
        <f>'Subdecision matrices'!$X$13</f>
        <v>0.1</v>
      </c>
      <c r="AC434" s="5">
        <f>'Subdecision matrices'!$X$14</f>
        <v>0.1</v>
      </c>
      <c r="AD434" s="5">
        <f>'Subdecision matrices'!$X$15</f>
        <v>0.1</v>
      </c>
      <c r="AE434" s="5">
        <f>'Subdecision matrices'!$X$16</f>
        <v>0.1</v>
      </c>
      <c r="AF434" s="5">
        <f>'Subdecision matrices'!$Y$12</f>
        <v>0.1</v>
      </c>
      <c r="AG434" s="5">
        <f>'Subdecision matrices'!$Y$13</f>
        <v>0.1</v>
      </c>
      <c r="AH434" s="5">
        <f>'Subdecision matrices'!$Y$14</f>
        <v>0.1</v>
      </c>
      <c r="AI434" s="5">
        <f>'Subdecision matrices'!$Y$15</f>
        <v>0.05</v>
      </c>
      <c r="AJ434" s="5">
        <f>'Subdecision matrices'!$Y$16</f>
        <v>0.05</v>
      </c>
      <c r="AK434" s="5">
        <f>'Subdecision matrices'!$Z$12</f>
        <v>0.15</v>
      </c>
      <c r="AL434" s="5">
        <f>'Subdecision matrices'!$Z$13</f>
        <v>0.15</v>
      </c>
      <c r="AM434" s="5">
        <f>'Subdecision matrices'!$Z$14</f>
        <v>0.15</v>
      </c>
      <c r="AN434" s="5">
        <f>'Subdecision matrices'!$Z$15</f>
        <v>0.15</v>
      </c>
      <c r="AO434" s="5">
        <f>'Subdecision matrices'!$Z$16</f>
        <v>0.15</v>
      </c>
      <c r="AP434" s="5">
        <f>'Subdecision matrices'!$AA$12</f>
        <v>0.1</v>
      </c>
      <c r="AQ434" s="5">
        <f>'Subdecision matrices'!$AA$13</f>
        <v>0.1</v>
      </c>
      <c r="AR434" s="5">
        <f>'Subdecision matrices'!$AA$14</f>
        <v>0.1</v>
      </c>
      <c r="AS434" s="5">
        <f>'Subdecision matrices'!$AA$15</f>
        <v>0.1</v>
      </c>
      <c r="AT434" s="5">
        <f>'Subdecision matrices'!$AA$16</f>
        <v>0.15</v>
      </c>
      <c r="AU434" s="5">
        <f>'Subdecision matrices'!$AB$12</f>
        <v>0.15</v>
      </c>
      <c r="AV434" s="5">
        <f>'Subdecision matrices'!$AB$13</f>
        <v>0.1</v>
      </c>
      <c r="AW434" s="5">
        <f>'Subdecision matrices'!$AB$14</f>
        <v>0.1</v>
      </c>
      <c r="AX434" s="5">
        <f>'Subdecision matrices'!$AB$15</f>
        <v>0.15</v>
      </c>
      <c r="AY434" s="5">
        <f>'Subdecision matrices'!$AB$16</f>
        <v>0.1</v>
      </c>
      <c r="AZ434" s="3">
        <f aca="true" t="shared" si="1096" ref="AZ434">SUM(L434:AY434)</f>
        <v>4</v>
      </c>
      <c r="BA434" s="3"/>
      <c r="BB434" s="114"/>
      <c r="BC434" s="114"/>
      <c r="BD434" s="114"/>
      <c r="BE434" s="114"/>
      <c r="BF434" s="114"/>
    </row>
    <row r="435" spans="1:58" ht="15">
      <c r="A435" s="94">
        <v>215</v>
      </c>
      <c r="B435" s="30">
        <f>_xlfn.IFERROR(VLOOKUP(Prioritization!G226,'Subdecision matrices'!$B$7:$C$8,2,TRUE),0)</f>
        <v>0</v>
      </c>
      <c r="C435" s="30">
        <f>_xlfn.IFERROR(VLOOKUP(Prioritization!G226,'Subdecision matrices'!$B$7:$D$8,3,TRUE),0)</f>
        <v>0</v>
      </c>
      <c r="D435" s="30">
        <f>_xlfn.IFERROR(VLOOKUP(Prioritization!G226,'Subdecision matrices'!$B$7:$E$8,4,TRUE),0)</f>
        <v>0</v>
      </c>
      <c r="E435" s="30">
        <f>_xlfn.IFERROR(VLOOKUP(Prioritization!G226,'Subdecision matrices'!$B$7:$F$8,5,TRUE),0)</f>
        <v>0</v>
      </c>
      <c r="F435" s="30">
        <f>_xlfn.IFERROR(VLOOKUP(Prioritization!G226,'Subdecision matrices'!$B$7:$G$8,6,TRUE),0)</f>
        <v>0</v>
      </c>
      <c r="G435" s="30">
        <f>VLOOKUP(Prioritization!H226,'Subdecision matrices'!$B$12:$C$19,2,TRUE)</f>
        <v>0</v>
      </c>
      <c r="H435" s="30">
        <f>VLOOKUP(Prioritization!H226,'Subdecision matrices'!$B$12:$D$19,3,TRUE)</f>
        <v>0</v>
      </c>
      <c r="I435" s="30">
        <f>VLOOKUP(Prioritization!H226,'Subdecision matrices'!$B$12:$E$19,4,TRUE)</f>
        <v>0</v>
      </c>
      <c r="J435" s="30">
        <f>VLOOKUP(Prioritization!H226,'Subdecision matrices'!$B$12:$F$19,5,TRUE)</f>
        <v>0</v>
      </c>
      <c r="K435" s="30">
        <f>VLOOKUP(Prioritization!H226,'Subdecision matrices'!$B$12:$G$19,6,TRUE)</f>
        <v>0</v>
      </c>
      <c r="L435" s="2">
        <f>_xlfn.IFERROR(INDEX('Subdecision matrices'!$C$23:$G$27,MATCH(Prioritization!I226,'Subdecision matrices'!$B$23:$B$27,0),MATCH('CalcEng 2'!$L$6,'Subdecision matrices'!$C$22:$G$22,0)),0)</f>
        <v>0</v>
      </c>
      <c r="M435" s="2">
        <f>_xlfn.IFERROR(INDEX('Subdecision matrices'!$C$23:$G$27,MATCH(Prioritization!I226,'Subdecision matrices'!$B$23:$B$27,0),MATCH('CalcEng 2'!$M$6,'Subdecision matrices'!$C$30:$G$30,0)),0)</f>
        <v>0</v>
      </c>
      <c r="N435" s="2">
        <f>_xlfn.IFERROR(INDEX('Subdecision matrices'!$C$23:$G$27,MATCH(Prioritization!I226,'Subdecision matrices'!$B$23:$B$27,0),MATCH('CalcEng 2'!$N$6,'Subdecision matrices'!$C$22:$G$22,0)),0)</f>
        <v>0</v>
      </c>
      <c r="O435" s="2">
        <f>_xlfn.IFERROR(INDEX('Subdecision matrices'!$C$23:$G$27,MATCH(Prioritization!I226,'Subdecision matrices'!$B$23:$B$27,0),MATCH('CalcEng 2'!$O$6,'Subdecision matrices'!$C$22:$G$22,0)),0)</f>
        <v>0</v>
      </c>
      <c r="P435" s="2">
        <f>_xlfn.IFERROR(INDEX('Subdecision matrices'!$C$23:$G$27,MATCH(Prioritization!I226,'Subdecision matrices'!$B$23:$B$27,0),MATCH('CalcEng 2'!$P$6,'Subdecision matrices'!$C$22:$G$22,0)),0)</f>
        <v>0</v>
      </c>
      <c r="Q435" s="2">
        <f>_xlfn.IFERROR(INDEX('Subdecision matrices'!$C$31:$G$33,MATCH(Prioritization!J226,'Subdecision matrices'!$B$31:$B$33,0),MATCH('CalcEng 2'!$Q$6,'Subdecision matrices'!$C$30:$G$30,0)),0)</f>
        <v>0</v>
      </c>
      <c r="R435" s="2">
        <f>_xlfn.IFERROR(INDEX('Subdecision matrices'!$C$31:$G$33,MATCH(Prioritization!J226,'Subdecision matrices'!$B$31:$B$33,0),MATCH('CalcEng 2'!$R$6,'Subdecision matrices'!$C$30:$G$30,0)),0)</f>
        <v>0</v>
      </c>
      <c r="S435" s="2">
        <f>_xlfn.IFERROR(INDEX('Subdecision matrices'!$C$31:$G$33,MATCH(Prioritization!J226,'Subdecision matrices'!$B$31:$B$33,0),MATCH('CalcEng 2'!$S$6,'Subdecision matrices'!$C$30:$G$30,0)),0)</f>
        <v>0</v>
      </c>
      <c r="T435" s="2">
        <f>_xlfn.IFERROR(INDEX('Subdecision matrices'!$C$31:$G$33,MATCH(Prioritization!J226,'Subdecision matrices'!$B$31:$B$33,0),MATCH('CalcEng 2'!$T$6,'Subdecision matrices'!$C$30:$G$30,0)),0)</f>
        <v>0</v>
      </c>
      <c r="U435" s="2">
        <f>_xlfn.IFERROR(INDEX('Subdecision matrices'!$C$31:$G$33,MATCH(Prioritization!J226,'Subdecision matrices'!$B$31:$B$33,0),MATCH('CalcEng 2'!$U$6,'Subdecision matrices'!$C$30:$G$30,0)),0)</f>
        <v>0</v>
      </c>
      <c r="V435" s="2">
        <f>_xlfn.IFERROR(VLOOKUP(Prioritization!K226,'Subdecision matrices'!$A$37:$C$41,3,TRUE),0)</f>
        <v>0</v>
      </c>
      <c r="W435" s="2">
        <f>_xlfn.IFERROR(VLOOKUP(Prioritization!K226,'Subdecision matrices'!$A$37:$D$41,4),0)</f>
        <v>0</v>
      </c>
      <c r="X435" s="2">
        <f>_xlfn.IFERROR(VLOOKUP(Prioritization!K226,'Subdecision matrices'!$A$37:$E$41,5),0)</f>
        <v>0</v>
      </c>
      <c r="Y435" s="2">
        <f>_xlfn.IFERROR(VLOOKUP(Prioritization!K226,'Subdecision matrices'!$A$37:$F$41,6),0)</f>
        <v>0</v>
      </c>
      <c r="Z435" s="2">
        <f>_xlfn.IFERROR(VLOOKUP(Prioritization!K226,'Subdecision matrices'!$A$37:$G$41,7),0)</f>
        <v>0</v>
      </c>
      <c r="AA435" s="2">
        <f>_xlfn.IFERROR(INDEX('Subdecision matrices'!$K$8:$O$11,MATCH(Prioritization!L226,'Subdecision matrices'!$J$8:$J$11,0),MATCH('CalcEng 2'!$AA$6,'Subdecision matrices'!$K$7:$O$7,0)),0)</f>
        <v>0</v>
      </c>
      <c r="AB435" s="2">
        <f>_xlfn.IFERROR(INDEX('Subdecision matrices'!$K$8:$O$11,MATCH(Prioritization!L226,'Subdecision matrices'!$J$8:$J$11,0),MATCH('CalcEng 2'!$AB$6,'Subdecision matrices'!$K$7:$O$7,0)),0)</f>
        <v>0</v>
      </c>
      <c r="AC435" s="2">
        <f>_xlfn.IFERROR(INDEX('Subdecision matrices'!$K$8:$O$11,MATCH(Prioritization!L226,'Subdecision matrices'!$J$8:$J$11,0),MATCH('CalcEng 2'!$AC$6,'Subdecision matrices'!$K$7:$O$7,0)),0)</f>
        <v>0</v>
      </c>
      <c r="AD435" s="2">
        <f>_xlfn.IFERROR(INDEX('Subdecision matrices'!$K$8:$O$11,MATCH(Prioritization!L226,'Subdecision matrices'!$J$8:$J$11,0),MATCH('CalcEng 2'!$AD$6,'Subdecision matrices'!$K$7:$O$7,0)),0)</f>
        <v>0</v>
      </c>
      <c r="AE435" s="2">
        <f>_xlfn.IFERROR(INDEX('Subdecision matrices'!$K$8:$O$11,MATCH(Prioritization!L226,'Subdecision matrices'!$J$8:$J$11,0),MATCH('CalcEng 2'!$AE$6,'Subdecision matrices'!$K$7:$O$7,0)),0)</f>
        <v>0</v>
      </c>
      <c r="AF435" s="2">
        <f>_xlfn.IFERROR(VLOOKUP(Prioritization!M226,'Subdecision matrices'!$I$15:$K$17,3,TRUE),0)</f>
        <v>0</v>
      </c>
      <c r="AG435" s="2">
        <f>_xlfn.IFERROR(VLOOKUP(Prioritization!M226,'Subdecision matrices'!$I$15:$L$17,4,TRUE),0)</f>
        <v>0</v>
      </c>
      <c r="AH435" s="2">
        <f>_xlfn.IFERROR(VLOOKUP(Prioritization!M226,'Subdecision matrices'!$I$15:$M$17,5,TRUE),0)</f>
        <v>0</v>
      </c>
      <c r="AI435" s="2">
        <f>_xlfn.IFERROR(VLOOKUP(Prioritization!M226,'Subdecision matrices'!$I$15:$N$17,6,TRUE),0)</f>
        <v>0</v>
      </c>
      <c r="AJ435" s="2">
        <f>_xlfn.IFERROR(VLOOKUP(Prioritization!M226,'Subdecision matrices'!$I$15:$O$17,7,TRUE),0)</f>
        <v>0</v>
      </c>
      <c r="AK435" s="2">
        <f>_xlfn.IFERROR(INDEX('Subdecision matrices'!$K$22:$O$24,MATCH(Prioritization!N226,'Subdecision matrices'!$J$22:$J$24,0),MATCH($AK$6,'Subdecision matrices'!$K$21:$O$21,0)),0)</f>
        <v>0</v>
      </c>
      <c r="AL435" s="2">
        <f>_xlfn.IFERROR(INDEX('Subdecision matrices'!$K$22:$O$24,MATCH(Prioritization!N226,'Subdecision matrices'!$J$22:$J$24,0),MATCH($AL$6,'Subdecision matrices'!$K$21:$O$21,0)),0)</f>
        <v>0</v>
      </c>
      <c r="AM435" s="2">
        <f>_xlfn.IFERROR(INDEX('Subdecision matrices'!$K$22:$O$24,MATCH(Prioritization!N226,'Subdecision matrices'!$J$22:$J$24,0),MATCH($AM$6,'Subdecision matrices'!$K$21:$O$21,0)),0)</f>
        <v>0</v>
      </c>
      <c r="AN435" s="2">
        <f>_xlfn.IFERROR(INDEX('Subdecision matrices'!$K$22:$O$24,MATCH(Prioritization!N226,'Subdecision matrices'!$J$22:$J$24,0),MATCH($AN$6,'Subdecision matrices'!$K$21:$O$21,0)),0)</f>
        <v>0</v>
      </c>
      <c r="AO435" s="2">
        <f>_xlfn.IFERROR(INDEX('Subdecision matrices'!$K$22:$O$24,MATCH(Prioritization!N226,'Subdecision matrices'!$J$22:$J$24,0),MATCH($AO$6,'Subdecision matrices'!$K$21:$O$21,0)),0)</f>
        <v>0</v>
      </c>
      <c r="AP435" s="2">
        <f>_xlfn.IFERROR(INDEX('Subdecision matrices'!$K$27:$O$30,MATCH(Prioritization!O226,'Subdecision matrices'!$J$27:$J$30,0),MATCH('CalcEng 2'!$AP$6,'Subdecision matrices'!$K$27:$O$27,0)),0)</f>
        <v>0</v>
      </c>
      <c r="AQ435" s="2">
        <f>_xlfn.IFERROR(INDEX('Subdecision matrices'!$K$27:$O$30,MATCH(Prioritization!O226,'Subdecision matrices'!$J$27:$J$30,0),MATCH('CalcEng 2'!$AQ$6,'Subdecision matrices'!$K$27:$O$27,0)),0)</f>
        <v>0</v>
      </c>
      <c r="AR435" s="2">
        <f>_xlfn.IFERROR(INDEX('Subdecision matrices'!$K$27:$O$30,MATCH(Prioritization!O226,'Subdecision matrices'!$J$27:$J$30,0),MATCH('CalcEng 2'!$AR$6,'Subdecision matrices'!$K$27:$O$27,0)),0)</f>
        <v>0</v>
      </c>
      <c r="AS435" s="2">
        <f>_xlfn.IFERROR(INDEX('Subdecision matrices'!$K$27:$O$30,MATCH(Prioritization!O226,'Subdecision matrices'!$J$27:$J$30,0),MATCH('CalcEng 2'!$AS$6,'Subdecision matrices'!$K$27:$O$27,0)),0)</f>
        <v>0</v>
      </c>
      <c r="AT435" s="2">
        <f>_xlfn.IFERROR(INDEX('Subdecision matrices'!$K$27:$O$30,MATCH(Prioritization!O226,'Subdecision matrices'!$J$27:$J$30,0),MATCH('CalcEng 2'!$AT$6,'Subdecision matrices'!$K$27:$O$27,0)),0)</f>
        <v>0</v>
      </c>
      <c r="AU435" s="2">
        <f>_xlfn.IFERROR(INDEX('Subdecision matrices'!$K$34:$O$36,MATCH(Prioritization!P226,'Subdecision matrices'!$J$34:$J$36,0),MATCH('CalcEng 2'!$AU$6,'Subdecision matrices'!$K$33:$O$33,0)),0)</f>
        <v>0</v>
      </c>
      <c r="AV435" s="2">
        <f>_xlfn.IFERROR(INDEX('Subdecision matrices'!$K$34:$O$36,MATCH(Prioritization!P226,'Subdecision matrices'!$J$34:$J$36,0),MATCH('CalcEng 2'!$AV$6,'Subdecision matrices'!$K$33:$O$33,0)),0)</f>
        <v>0</v>
      </c>
      <c r="AW435" s="2">
        <f>_xlfn.IFERROR(INDEX('Subdecision matrices'!$K$34:$O$36,MATCH(Prioritization!P226,'Subdecision matrices'!$J$34:$J$36,0),MATCH('CalcEng 2'!$AW$6,'Subdecision matrices'!$K$33:$O$33,0)),0)</f>
        <v>0</v>
      </c>
      <c r="AX435" s="2">
        <f>_xlfn.IFERROR(INDEX('Subdecision matrices'!$K$34:$O$36,MATCH(Prioritization!P226,'Subdecision matrices'!$J$34:$J$36,0),MATCH('CalcEng 2'!$AX$6,'Subdecision matrices'!$K$33:$O$33,0)),0)</f>
        <v>0</v>
      </c>
      <c r="AY435" s="2">
        <f>_xlfn.IFERROR(INDEX('Subdecision matrices'!$K$34:$O$36,MATCH(Prioritization!P226,'Subdecision matrices'!$J$34:$J$36,0),MATCH('CalcEng 2'!$AY$6,'Subdecision matrices'!$K$33:$O$33,0)),0)</f>
        <v>0</v>
      </c>
      <c r="AZ435" s="2"/>
      <c r="BA435" s="2"/>
      <c r="BB435" s="110">
        <f>((B435*B436)+(G435*G436)+(L435*L436)+(Q435*Q436)+(V435*V436)+(AA435*AA436)+(AF436*AF435)+(AK435*AK436)+(AP435*AP436)+(AU435*AU436))*10</f>
        <v>0</v>
      </c>
      <c r="BC435" s="110">
        <f aca="true" t="shared" si="1097" ref="BC435">((C435*C436)+(H435*H436)+(M435*M436)+(R435*R436)+(W435*W436)+(AB435*AB436)+(AG436*AG435)+(AL435*AL436)+(AQ435*AQ436)+(AV435*AV436))*10</f>
        <v>0</v>
      </c>
      <c r="BD435" s="110">
        <f aca="true" t="shared" si="1098" ref="BD435">((D435*D436)+(I435*I436)+(N435*N436)+(S435*S436)+(X435*X436)+(AC435*AC436)+(AH436*AH435)+(AM435*AM436)+(AR435*AR436)+(AW435*AW436))*10</f>
        <v>0</v>
      </c>
      <c r="BE435" s="110">
        <f aca="true" t="shared" si="1099" ref="BE435">((E435*E436)+(J435*J436)+(O435*O436)+(T435*T436)+(Y435*Y436)+(AD435*AD436)+(AI436*AI435)+(AN435*AN436)+(AS435*AS436)+(AX435*AX436))*10</f>
        <v>0</v>
      </c>
      <c r="BF435" s="110">
        <f aca="true" t="shared" si="1100" ref="BF435">((F435*F436)+(K435*K436)+(P435*P436)+(U435*U436)+(Z435*Z436)+(AE435*AE436)+(AJ436*AJ435)+(AO435*AO436)+(AT435*AT436)+(AY435*AY436))*10</f>
        <v>0</v>
      </c>
    </row>
    <row r="436" spans="1:58" ht="15.75" thickBot="1">
      <c r="A436" s="94"/>
      <c r="B436" s="5">
        <f>'Subdecision matrices'!$S$12</f>
        <v>0.1</v>
      </c>
      <c r="C436" s="5">
        <f>'Subdecision matrices'!$S$13</f>
        <v>0.1</v>
      </c>
      <c r="D436" s="5">
        <f>'Subdecision matrices'!$S$14</f>
        <v>0.1</v>
      </c>
      <c r="E436" s="5">
        <f>'Subdecision matrices'!$S$15</f>
        <v>0.1</v>
      </c>
      <c r="F436" s="5">
        <f>'Subdecision matrices'!$S$16</f>
        <v>0.1</v>
      </c>
      <c r="G436" s="5">
        <f>'Subdecision matrices'!$T$12</f>
        <v>0.1</v>
      </c>
      <c r="H436" s="5">
        <f>'Subdecision matrices'!$T$13</f>
        <v>0.1</v>
      </c>
      <c r="I436" s="5">
        <f>'Subdecision matrices'!$T$14</f>
        <v>0.1</v>
      </c>
      <c r="J436" s="5">
        <f>'Subdecision matrices'!$T$15</f>
        <v>0.1</v>
      </c>
      <c r="K436" s="5">
        <f>'Subdecision matrices'!$T$16</f>
        <v>0.1</v>
      </c>
      <c r="L436" s="5">
        <f>'Subdecision matrices'!$U$12</f>
        <v>0.05</v>
      </c>
      <c r="M436" s="5">
        <f>'Subdecision matrices'!$U$13</f>
        <v>0.05</v>
      </c>
      <c r="N436" s="5">
        <f>'Subdecision matrices'!$U$14</f>
        <v>0.05</v>
      </c>
      <c r="O436" s="5">
        <f>'Subdecision matrices'!$U$15</f>
        <v>0.05</v>
      </c>
      <c r="P436" s="5">
        <f>'Subdecision matrices'!$U$16</f>
        <v>0.05</v>
      </c>
      <c r="Q436" s="5">
        <f>'Subdecision matrices'!$V$12</f>
        <v>0.1</v>
      </c>
      <c r="R436" s="5">
        <f>'Subdecision matrices'!$V$13</f>
        <v>0.1</v>
      </c>
      <c r="S436" s="5">
        <f>'Subdecision matrices'!$V$14</f>
        <v>0.1</v>
      </c>
      <c r="T436" s="5">
        <f>'Subdecision matrices'!$V$15</f>
        <v>0.1</v>
      </c>
      <c r="U436" s="5">
        <f>'Subdecision matrices'!$V$16</f>
        <v>0.1</v>
      </c>
      <c r="V436" s="5">
        <f>'Subdecision matrices'!$W$12</f>
        <v>0.1</v>
      </c>
      <c r="W436" s="5">
        <f>'Subdecision matrices'!$W$13</f>
        <v>0.1</v>
      </c>
      <c r="X436" s="5">
        <f>'Subdecision matrices'!$W$14</f>
        <v>0.1</v>
      </c>
      <c r="Y436" s="5">
        <f>'Subdecision matrices'!$W$15</f>
        <v>0.1</v>
      </c>
      <c r="Z436" s="5">
        <f>'Subdecision matrices'!$W$16</f>
        <v>0.1</v>
      </c>
      <c r="AA436" s="5">
        <f>'Subdecision matrices'!$X$12</f>
        <v>0.05</v>
      </c>
      <c r="AB436" s="5">
        <f>'Subdecision matrices'!$X$13</f>
        <v>0.1</v>
      </c>
      <c r="AC436" s="5">
        <f>'Subdecision matrices'!$X$14</f>
        <v>0.1</v>
      </c>
      <c r="AD436" s="5">
        <f>'Subdecision matrices'!$X$15</f>
        <v>0.1</v>
      </c>
      <c r="AE436" s="5">
        <f>'Subdecision matrices'!$X$16</f>
        <v>0.1</v>
      </c>
      <c r="AF436" s="5">
        <f>'Subdecision matrices'!$Y$12</f>
        <v>0.1</v>
      </c>
      <c r="AG436" s="5">
        <f>'Subdecision matrices'!$Y$13</f>
        <v>0.1</v>
      </c>
      <c r="AH436" s="5">
        <f>'Subdecision matrices'!$Y$14</f>
        <v>0.1</v>
      </c>
      <c r="AI436" s="5">
        <f>'Subdecision matrices'!$Y$15</f>
        <v>0.05</v>
      </c>
      <c r="AJ436" s="5">
        <f>'Subdecision matrices'!$Y$16</f>
        <v>0.05</v>
      </c>
      <c r="AK436" s="5">
        <f>'Subdecision matrices'!$Z$12</f>
        <v>0.15</v>
      </c>
      <c r="AL436" s="5">
        <f>'Subdecision matrices'!$Z$13</f>
        <v>0.15</v>
      </c>
      <c r="AM436" s="5">
        <f>'Subdecision matrices'!$Z$14</f>
        <v>0.15</v>
      </c>
      <c r="AN436" s="5">
        <f>'Subdecision matrices'!$Z$15</f>
        <v>0.15</v>
      </c>
      <c r="AO436" s="5">
        <f>'Subdecision matrices'!$Z$16</f>
        <v>0.15</v>
      </c>
      <c r="AP436" s="5">
        <f>'Subdecision matrices'!$AA$12</f>
        <v>0.1</v>
      </c>
      <c r="AQ436" s="5">
        <f>'Subdecision matrices'!$AA$13</f>
        <v>0.1</v>
      </c>
      <c r="AR436" s="5">
        <f>'Subdecision matrices'!$AA$14</f>
        <v>0.1</v>
      </c>
      <c r="AS436" s="5">
        <f>'Subdecision matrices'!$AA$15</f>
        <v>0.1</v>
      </c>
      <c r="AT436" s="5">
        <f>'Subdecision matrices'!$AA$16</f>
        <v>0.15</v>
      </c>
      <c r="AU436" s="5">
        <f>'Subdecision matrices'!$AB$12</f>
        <v>0.15</v>
      </c>
      <c r="AV436" s="5">
        <f>'Subdecision matrices'!$AB$13</f>
        <v>0.1</v>
      </c>
      <c r="AW436" s="5">
        <f>'Subdecision matrices'!$AB$14</f>
        <v>0.1</v>
      </c>
      <c r="AX436" s="5">
        <f>'Subdecision matrices'!$AB$15</f>
        <v>0.15</v>
      </c>
      <c r="AY436" s="5">
        <f>'Subdecision matrices'!$AB$16</f>
        <v>0.1</v>
      </c>
      <c r="AZ436" s="3">
        <f aca="true" t="shared" si="1101" ref="AZ436">SUM(L436:AY436)</f>
        <v>4</v>
      </c>
      <c r="BA436" s="3"/>
      <c r="BB436" s="114"/>
      <c r="BC436" s="114"/>
      <c r="BD436" s="114"/>
      <c r="BE436" s="114"/>
      <c r="BF436" s="114"/>
    </row>
    <row r="437" spans="1:58" ht="15">
      <c r="A437" s="94">
        <v>216</v>
      </c>
      <c r="B437" s="30">
        <f>_xlfn.IFERROR(VLOOKUP(Prioritization!G227,'Subdecision matrices'!$B$7:$C$8,2,TRUE),0)</f>
        <v>0</v>
      </c>
      <c r="C437" s="30">
        <f>_xlfn.IFERROR(VLOOKUP(Prioritization!G227,'Subdecision matrices'!$B$7:$D$8,3,TRUE),0)</f>
        <v>0</v>
      </c>
      <c r="D437" s="30">
        <f>_xlfn.IFERROR(VLOOKUP(Prioritization!G227,'Subdecision matrices'!$B$7:$E$8,4,TRUE),0)</f>
        <v>0</v>
      </c>
      <c r="E437" s="30">
        <f>_xlfn.IFERROR(VLOOKUP(Prioritization!G227,'Subdecision matrices'!$B$7:$F$8,5,TRUE),0)</f>
        <v>0</v>
      </c>
      <c r="F437" s="30">
        <f>_xlfn.IFERROR(VLOOKUP(Prioritization!G227,'Subdecision matrices'!$B$7:$G$8,6,TRUE),0)</f>
        <v>0</v>
      </c>
      <c r="G437" s="30">
        <f>VLOOKUP(Prioritization!H227,'Subdecision matrices'!$B$12:$C$19,2,TRUE)</f>
        <v>0</v>
      </c>
      <c r="H437" s="30">
        <f>VLOOKUP(Prioritization!H227,'Subdecision matrices'!$B$12:$D$19,3,TRUE)</f>
        <v>0</v>
      </c>
      <c r="I437" s="30">
        <f>VLOOKUP(Prioritization!H227,'Subdecision matrices'!$B$12:$E$19,4,TRUE)</f>
        <v>0</v>
      </c>
      <c r="J437" s="30">
        <f>VLOOKUP(Prioritization!H227,'Subdecision matrices'!$B$12:$F$19,5,TRUE)</f>
        <v>0</v>
      </c>
      <c r="K437" s="30">
        <f>VLOOKUP(Prioritization!H227,'Subdecision matrices'!$B$12:$G$19,6,TRUE)</f>
        <v>0</v>
      </c>
      <c r="L437" s="2">
        <f>_xlfn.IFERROR(INDEX('Subdecision matrices'!$C$23:$G$27,MATCH(Prioritization!I227,'Subdecision matrices'!$B$23:$B$27,0),MATCH('CalcEng 2'!$L$6,'Subdecision matrices'!$C$22:$G$22,0)),0)</f>
        <v>0</v>
      </c>
      <c r="M437" s="2">
        <f>_xlfn.IFERROR(INDEX('Subdecision matrices'!$C$23:$G$27,MATCH(Prioritization!I227,'Subdecision matrices'!$B$23:$B$27,0),MATCH('CalcEng 2'!$M$6,'Subdecision matrices'!$C$30:$G$30,0)),0)</f>
        <v>0</v>
      </c>
      <c r="N437" s="2">
        <f>_xlfn.IFERROR(INDEX('Subdecision matrices'!$C$23:$G$27,MATCH(Prioritization!I227,'Subdecision matrices'!$B$23:$B$27,0),MATCH('CalcEng 2'!$N$6,'Subdecision matrices'!$C$22:$G$22,0)),0)</f>
        <v>0</v>
      </c>
      <c r="O437" s="2">
        <f>_xlfn.IFERROR(INDEX('Subdecision matrices'!$C$23:$G$27,MATCH(Prioritization!I227,'Subdecision matrices'!$B$23:$B$27,0),MATCH('CalcEng 2'!$O$6,'Subdecision matrices'!$C$22:$G$22,0)),0)</f>
        <v>0</v>
      </c>
      <c r="P437" s="2">
        <f>_xlfn.IFERROR(INDEX('Subdecision matrices'!$C$23:$G$27,MATCH(Prioritization!I227,'Subdecision matrices'!$B$23:$B$27,0),MATCH('CalcEng 2'!$P$6,'Subdecision matrices'!$C$22:$G$22,0)),0)</f>
        <v>0</v>
      </c>
      <c r="Q437" s="2">
        <f>_xlfn.IFERROR(INDEX('Subdecision matrices'!$C$31:$G$33,MATCH(Prioritization!J227,'Subdecision matrices'!$B$31:$B$33,0),MATCH('CalcEng 2'!$Q$6,'Subdecision matrices'!$C$30:$G$30,0)),0)</f>
        <v>0</v>
      </c>
      <c r="R437" s="2">
        <f>_xlfn.IFERROR(INDEX('Subdecision matrices'!$C$31:$G$33,MATCH(Prioritization!J227,'Subdecision matrices'!$B$31:$B$33,0),MATCH('CalcEng 2'!$R$6,'Subdecision matrices'!$C$30:$G$30,0)),0)</f>
        <v>0</v>
      </c>
      <c r="S437" s="2">
        <f>_xlfn.IFERROR(INDEX('Subdecision matrices'!$C$31:$G$33,MATCH(Prioritization!J227,'Subdecision matrices'!$B$31:$B$33,0),MATCH('CalcEng 2'!$S$6,'Subdecision matrices'!$C$30:$G$30,0)),0)</f>
        <v>0</v>
      </c>
      <c r="T437" s="2">
        <f>_xlfn.IFERROR(INDEX('Subdecision matrices'!$C$31:$G$33,MATCH(Prioritization!J227,'Subdecision matrices'!$B$31:$B$33,0),MATCH('CalcEng 2'!$T$6,'Subdecision matrices'!$C$30:$G$30,0)),0)</f>
        <v>0</v>
      </c>
      <c r="U437" s="2">
        <f>_xlfn.IFERROR(INDEX('Subdecision matrices'!$C$31:$G$33,MATCH(Prioritization!J227,'Subdecision matrices'!$B$31:$B$33,0),MATCH('CalcEng 2'!$U$6,'Subdecision matrices'!$C$30:$G$30,0)),0)</f>
        <v>0</v>
      </c>
      <c r="V437" s="2">
        <f>_xlfn.IFERROR(VLOOKUP(Prioritization!K227,'Subdecision matrices'!$A$37:$C$41,3,TRUE),0)</f>
        <v>0</v>
      </c>
      <c r="W437" s="2">
        <f>_xlfn.IFERROR(VLOOKUP(Prioritization!K227,'Subdecision matrices'!$A$37:$D$41,4),0)</f>
        <v>0</v>
      </c>
      <c r="X437" s="2">
        <f>_xlfn.IFERROR(VLOOKUP(Prioritization!K227,'Subdecision matrices'!$A$37:$E$41,5),0)</f>
        <v>0</v>
      </c>
      <c r="Y437" s="2">
        <f>_xlfn.IFERROR(VLOOKUP(Prioritization!K227,'Subdecision matrices'!$A$37:$F$41,6),0)</f>
        <v>0</v>
      </c>
      <c r="Z437" s="2">
        <f>_xlfn.IFERROR(VLOOKUP(Prioritization!K227,'Subdecision matrices'!$A$37:$G$41,7),0)</f>
        <v>0</v>
      </c>
      <c r="AA437" s="2">
        <f>_xlfn.IFERROR(INDEX('Subdecision matrices'!$K$8:$O$11,MATCH(Prioritization!L227,'Subdecision matrices'!$J$8:$J$11,0),MATCH('CalcEng 2'!$AA$6,'Subdecision matrices'!$K$7:$O$7,0)),0)</f>
        <v>0</v>
      </c>
      <c r="AB437" s="2">
        <f>_xlfn.IFERROR(INDEX('Subdecision matrices'!$K$8:$O$11,MATCH(Prioritization!L227,'Subdecision matrices'!$J$8:$J$11,0),MATCH('CalcEng 2'!$AB$6,'Subdecision matrices'!$K$7:$O$7,0)),0)</f>
        <v>0</v>
      </c>
      <c r="AC437" s="2">
        <f>_xlfn.IFERROR(INDEX('Subdecision matrices'!$K$8:$O$11,MATCH(Prioritization!L227,'Subdecision matrices'!$J$8:$J$11,0),MATCH('CalcEng 2'!$AC$6,'Subdecision matrices'!$K$7:$O$7,0)),0)</f>
        <v>0</v>
      </c>
      <c r="AD437" s="2">
        <f>_xlfn.IFERROR(INDEX('Subdecision matrices'!$K$8:$O$11,MATCH(Prioritization!L227,'Subdecision matrices'!$J$8:$J$11,0),MATCH('CalcEng 2'!$AD$6,'Subdecision matrices'!$K$7:$O$7,0)),0)</f>
        <v>0</v>
      </c>
      <c r="AE437" s="2">
        <f>_xlfn.IFERROR(INDEX('Subdecision matrices'!$K$8:$O$11,MATCH(Prioritization!L227,'Subdecision matrices'!$J$8:$J$11,0),MATCH('CalcEng 2'!$AE$6,'Subdecision matrices'!$K$7:$O$7,0)),0)</f>
        <v>0</v>
      </c>
      <c r="AF437" s="2">
        <f>_xlfn.IFERROR(VLOOKUP(Prioritization!M227,'Subdecision matrices'!$I$15:$K$17,3,TRUE),0)</f>
        <v>0</v>
      </c>
      <c r="AG437" s="2">
        <f>_xlfn.IFERROR(VLOOKUP(Prioritization!M227,'Subdecision matrices'!$I$15:$L$17,4,TRUE),0)</f>
        <v>0</v>
      </c>
      <c r="AH437" s="2">
        <f>_xlfn.IFERROR(VLOOKUP(Prioritization!M227,'Subdecision matrices'!$I$15:$M$17,5,TRUE),0)</f>
        <v>0</v>
      </c>
      <c r="AI437" s="2">
        <f>_xlfn.IFERROR(VLOOKUP(Prioritization!M227,'Subdecision matrices'!$I$15:$N$17,6,TRUE),0)</f>
        <v>0</v>
      </c>
      <c r="AJ437" s="2">
        <f>_xlfn.IFERROR(VLOOKUP(Prioritization!M227,'Subdecision matrices'!$I$15:$O$17,7,TRUE),0)</f>
        <v>0</v>
      </c>
      <c r="AK437" s="2">
        <f>_xlfn.IFERROR(INDEX('Subdecision matrices'!$K$22:$O$24,MATCH(Prioritization!N227,'Subdecision matrices'!$J$22:$J$24,0),MATCH($AK$6,'Subdecision matrices'!$K$21:$O$21,0)),0)</f>
        <v>0</v>
      </c>
      <c r="AL437" s="2">
        <f>_xlfn.IFERROR(INDEX('Subdecision matrices'!$K$22:$O$24,MATCH(Prioritization!N227,'Subdecision matrices'!$J$22:$J$24,0),MATCH($AL$6,'Subdecision matrices'!$K$21:$O$21,0)),0)</f>
        <v>0</v>
      </c>
      <c r="AM437" s="2">
        <f>_xlfn.IFERROR(INDEX('Subdecision matrices'!$K$22:$O$24,MATCH(Prioritization!N227,'Subdecision matrices'!$J$22:$J$24,0),MATCH($AM$6,'Subdecision matrices'!$K$21:$O$21,0)),0)</f>
        <v>0</v>
      </c>
      <c r="AN437" s="2">
        <f>_xlfn.IFERROR(INDEX('Subdecision matrices'!$K$22:$O$24,MATCH(Prioritization!N227,'Subdecision matrices'!$J$22:$J$24,0),MATCH($AN$6,'Subdecision matrices'!$K$21:$O$21,0)),0)</f>
        <v>0</v>
      </c>
      <c r="AO437" s="2">
        <f>_xlfn.IFERROR(INDEX('Subdecision matrices'!$K$22:$O$24,MATCH(Prioritization!N227,'Subdecision matrices'!$J$22:$J$24,0),MATCH($AO$6,'Subdecision matrices'!$K$21:$O$21,0)),0)</f>
        <v>0</v>
      </c>
      <c r="AP437" s="2">
        <f>_xlfn.IFERROR(INDEX('Subdecision matrices'!$K$27:$O$30,MATCH(Prioritization!O227,'Subdecision matrices'!$J$27:$J$30,0),MATCH('CalcEng 2'!$AP$6,'Subdecision matrices'!$K$27:$O$27,0)),0)</f>
        <v>0</v>
      </c>
      <c r="AQ437" s="2">
        <f>_xlfn.IFERROR(INDEX('Subdecision matrices'!$K$27:$O$30,MATCH(Prioritization!O227,'Subdecision matrices'!$J$27:$J$30,0),MATCH('CalcEng 2'!$AQ$6,'Subdecision matrices'!$K$27:$O$27,0)),0)</f>
        <v>0</v>
      </c>
      <c r="AR437" s="2">
        <f>_xlfn.IFERROR(INDEX('Subdecision matrices'!$K$27:$O$30,MATCH(Prioritization!O227,'Subdecision matrices'!$J$27:$J$30,0),MATCH('CalcEng 2'!$AR$6,'Subdecision matrices'!$K$27:$O$27,0)),0)</f>
        <v>0</v>
      </c>
      <c r="AS437" s="2">
        <f>_xlfn.IFERROR(INDEX('Subdecision matrices'!$K$27:$O$30,MATCH(Prioritization!O227,'Subdecision matrices'!$J$27:$J$30,0),MATCH('CalcEng 2'!$AS$6,'Subdecision matrices'!$K$27:$O$27,0)),0)</f>
        <v>0</v>
      </c>
      <c r="AT437" s="2">
        <f>_xlfn.IFERROR(INDEX('Subdecision matrices'!$K$27:$O$30,MATCH(Prioritization!O227,'Subdecision matrices'!$J$27:$J$30,0),MATCH('CalcEng 2'!$AT$6,'Subdecision matrices'!$K$27:$O$27,0)),0)</f>
        <v>0</v>
      </c>
      <c r="AU437" s="2">
        <f>_xlfn.IFERROR(INDEX('Subdecision matrices'!$K$34:$O$36,MATCH(Prioritization!P227,'Subdecision matrices'!$J$34:$J$36,0),MATCH('CalcEng 2'!$AU$6,'Subdecision matrices'!$K$33:$O$33,0)),0)</f>
        <v>0</v>
      </c>
      <c r="AV437" s="2">
        <f>_xlfn.IFERROR(INDEX('Subdecision matrices'!$K$34:$O$36,MATCH(Prioritization!P227,'Subdecision matrices'!$J$34:$J$36,0),MATCH('CalcEng 2'!$AV$6,'Subdecision matrices'!$K$33:$O$33,0)),0)</f>
        <v>0</v>
      </c>
      <c r="AW437" s="2">
        <f>_xlfn.IFERROR(INDEX('Subdecision matrices'!$K$34:$O$36,MATCH(Prioritization!P227,'Subdecision matrices'!$J$34:$J$36,0),MATCH('CalcEng 2'!$AW$6,'Subdecision matrices'!$K$33:$O$33,0)),0)</f>
        <v>0</v>
      </c>
      <c r="AX437" s="2">
        <f>_xlfn.IFERROR(INDEX('Subdecision matrices'!$K$34:$O$36,MATCH(Prioritization!P227,'Subdecision matrices'!$J$34:$J$36,0),MATCH('CalcEng 2'!$AX$6,'Subdecision matrices'!$K$33:$O$33,0)),0)</f>
        <v>0</v>
      </c>
      <c r="AY437" s="2">
        <f>_xlfn.IFERROR(INDEX('Subdecision matrices'!$K$34:$O$36,MATCH(Prioritization!P227,'Subdecision matrices'!$J$34:$J$36,0),MATCH('CalcEng 2'!$AY$6,'Subdecision matrices'!$K$33:$O$33,0)),0)</f>
        <v>0</v>
      </c>
      <c r="AZ437" s="2"/>
      <c r="BA437" s="2"/>
      <c r="BB437" s="110">
        <f>((B437*B438)+(G437*G438)+(L437*L438)+(Q437*Q438)+(V437*V438)+(AA437*AA438)+(AF438*AF437)+(AK437*AK438)+(AP437*AP438)+(AU437*AU438))*10</f>
        <v>0</v>
      </c>
      <c r="BC437" s="110">
        <f aca="true" t="shared" si="1102" ref="BC437">((C437*C438)+(H437*H438)+(M437*M438)+(R437*R438)+(W437*W438)+(AB437*AB438)+(AG438*AG437)+(AL437*AL438)+(AQ437*AQ438)+(AV437*AV438))*10</f>
        <v>0</v>
      </c>
      <c r="BD437" s="110">
        <f aca="true" t="shared" si="1103" ref="BD437">((D437*D438)+(I437*I438)+(N437*N438)+(S437*S438)+(X437*X438)+(AC437*AC438)+(AH438*AH437)+(AM437*AM438)+(AR437*AR438)+(AW437*AW438))*10</f>
        <v>0</v>
      </c>
      <c r="BE437" s="110">
        <f aca="true" t="shared" si="1104" ref="BE437">((E437*E438)+(J437*J438)+(O437*O438)+(T437*T438)+(Y437*Y438)+(AD437*AD438)+(AI438*AI437)+(AN437*AN438)+(AS437*AS438)+(AX437*AX438))*10</f>
        <v>0</v>
      </c>
      <c r="BF437" s="110">
        <f aca="true" t="shared" si="1105" ref="BF437">((F437*F438)+(K437*K438)+(P437*P438)+(U437*U438)+(Z437*Z438)+(AE437*AE438)+(AJ438*AJ437)+(AO437*AO438)+(AT437*AT438)+(AY437*AY438))*10</f>
        <v>0</v>
      </c>
    </row>
    <row r="438" spans="1:58" ht="15.75" thickBot="1">
      <c r="A438" s="94"/>
      <c r="B438" s="5">
        <f>'Subdecision matrices'!$S$12</f>
        <v>0.1</v>
      </c>
      <c r="C438" s="5">
        <f>'Subdecision matrices'!$S$13</f>
        <v>0.1</v>
      </c>
      <c r="D438" s="5">
        <f>'Subdecision matrices'!$S$14</f>
        <v>0.1</v>
      </c>
      <c r="E438" s="5">
        <f>'Subdecision matrices'!$S$15</f>
        <v>0.1</v>
      </c>
      <c r="F438" s="5">
        <f>'Subdecision matrices'!$S$16</f>
        <v>0.1</v>
      </c>
      <c r="G438" s="5">
        <f>'Subdecision matrices'!$T$12</f>
        <v>0.1</v>
      </c>
      <c r="H438" s="5">
        <f>'Subdecision matrices'!$T$13</f>
        <v>0.1</v>
      </c>
      <c r="I438" s="5">
        <f>'Subdecision matrices'!$T$14</f>
        <v>0.1</v>
      </c>
      <c r="J438" s="5">
        <f>'Subdecision matrices'!$T$15</f>
        <v>0.1</v>
      </c>
      <c r="K438" s="5">
        <f>'Subdecision matrices'!$T$16</f>
        <v>0.1</v>
      </c>
      <c r="L438" s="5">
        <f>'Subdecision matrices'!$U$12</f>
        <v>0.05</v>
      </c>
      <c r="M438" s="5">
        <f>'Subdecision matrices'!$U$13</f>
        <v>0.05</v>
      </c>
      <c r="N438" s="5">
        <f>'Subdecision matrices'!$U$14</f>
        <v>0.05</v>
      </c>
      <c r="O438" s="5">
        <f>'Subdecision matrices'!$U$15</f>
        <v>0.05</v>
      </c>
      <c r="P438" s="5">
        <f>'Subdecision matrices'!$U$16</f>
        <v>0.05</v>
      </c>
      <c r="Q438" s="5">
        <f>'Subdecision matrices'!$V$12</f>
        <v>0.1</v>
      </c>
      <c r="R438" s="5">
        <f>'Subdecision matrices'!$V$13</f>
        <v>0.1</v>
      </c>
      <c r="S438" s="5">
        <f>'Subdecision matrices'!$V$14</f>
        <v>0.1</v>
      </c>
      <c r="T438" s="5">
        <f>'Subdecision matrices'!$V$15</f>
        <v>0.1</v>
      </c>
      <c r="U438" s="5">
        <f>'Subdecision matrices'!$V$16</f>
        <v>0.1</v>
      </c>
      <c r="V438" s="5">
        <f>'Subdecision matrices'!$W$12</f>
        <v>0.1</v>
      </c>
      <c r="W438" s="5">
        <f>'Subdecision matrices'!$W$13</f>
        <v>0.1</v>
      </c>
      <c r="X438" s="5">
        <f>'Subdecision matrices'!$W$14</f>
        <v>0.1</v>
      </c>
      <c r="Y438" s="5">
        <f>'Subdecision matrices'!$W$15</f>
        <v>0.1</v>
      </c>
      <c r="Z438" s="5">
        <f>'Subdecision matrices'!$W$16</f>
        <v>0.1</v>
      </c>
      <c r="AA438" s="5">
        <f>'Subdecision matrices'!$X$12</f>
        <v>0.05</v>
      </c>
      <c r="AB438" s="5">
        <f>'Subdecision matrices'!$X$13</f>
        <v>0.1</v>
      </c>
      <c r="AC438" s="5">
        <f>'Subdecision matrices'!$X$14</f>
        <v>0.1</v>
      </c>
      <c r="AD438" s="5">
        <f>'Subdecision matrices'!$X$15</f>
        <v>0.1</v>
      </c>
      <c r="AE438" s="5">
        <f>'Subdecision matrices'!$X$16</f>
        <v>0.1</v>
      </c>
      <c r="AF438" s="5">
        <f>'Subdecision matrices'!$Y$12</f>
        <v>0.1</v>
      </c>
      <c r="AG438" s="5">
        <f>'Subdecision matrices'!$Y$13</f>
        <v>0.1</v>
      </c>
      <c r="AH438" s="5">
        <f>'Subdecision matrices'!$Y$14</f>
        <v>0.1</v>
      </c>
      <c r="AI438" s="5">
        <f>'Subdecision matrices'!$Y$15</f>
        <v>0.05</v>
      </c>
      <c r="AJ438" s="5">
        <f>'Subdecision matrices'!$Y$16</f>
        <v>0.05</v>
      </c>
      <c r="AK438" s="5">
        <f>'Subdecision matrices'!$Z$12</f>
        <v>0.15</v>
      </c>
      <c r="AL438" s="5">
        <f>'Subdecision matrices'!$Z$13</f>
        <v>0.15</v>
      </c>
      <c r="AM438" s="5">
        <f>'Subdecision matrices'!$Z$14</f>
        <v>0.15</v>
      </c>
      <c r="AN438" s="5">
        <f>'Subdecision matrices'!$Z$15</f>
        <v>0.15</v>
      </c>
      <c r="AO438" s="5">
        <f>'Subdecision matrices'!$Z$16</f>
        <v>0.15</v>
      </c>
      <c r="AP438" s="5">
        <f>'Subdecision matrices'!$AA$12</f>
        <v>0.1</v>
      </c>
      <c r="AQ438" s="5">
        <f>'Subdecision matrices'!$AA$13</f>
        <v>0.1</v>
      </c>
      <c r="AR438" s="5">
        <f>'Subdecision matrices'!$AA$14</f>
        <v>0.1</v>
      </c>
      <c r="AS438" s="5">
        <f>'Subdecision matrices'!$AA$15</f>
        <v>0.1</v>
      </c>
      <c r="AT438" s="5">
        <f>'Subdecision matrices'!$AA$16</f>
        <v>0.15</v>
      </c>
      <c r="AU438" s="5">
        <f>'Subdecision matrices'!$AB$12</f>
        <v>0.15</v>
      </c>
      <c r="AV438" s="5">
        <f>'Subdecision matrices'!$AB$13</f>
        <v>0.1</v>
      </c>
      <c r="AW438" s="5">
        <f>'Subdecision matrices'!$AB$14</f>
        <v>0.1</v>
      </c>
      <c r="AX438" s="5">
        <f>'Subdecision matrices'!$AB$15</f>
        <v>0.15</v>
      </c>
      <c r="AY438" s="5">
        <f>'Subdecision matrices'!$AB$16</f>
        <v>0.1</v>
      </c>
      <c r="AZ438" s="3">
        <f aca="true" t="shared" si="1106" ref="AZ438">SUM(L438:AY438)</f>
        <v>4</v>
      </c>
      <c r="BA438" s="3"/>
      <c r="BB438" s="114"/>
      <c r="BC438" s="114"/>
      <c r="BD438" s="114"/>
      <c r="BE438" s="114"/>
      <c r="BF438" s="114"/>
    </row>
    <row r="439" spans="1:58" ht="15">
      <c r="A439" s="94">
        <v>217</v>
      </c>
      <c r="B439" s="30">
        <f>_xlfn.IFERROR(VLOOKUP(Prioritization!G228,'Subdecision matrices'!$B$7:$C$8,2,TRUE),0)</f>
        <v>0</v>
      </c>
      <c r="C439" s="30">
        <f>_xlfn.IFERROR(VLOOKUP(Prioritization!G228,'Subdecision matrices'!$B$7:$D$8,3,TRUE),0)</f>
        <v>0</v>
      </c>
      <c r="D439" s="30">
        <f>_xlfn.IFERROR(VLOOKUP(Prioritization!G228,'Subdecision matrices'!$B$7:$E$8,4,TRUE),0)</f>
        <v>0</v>
      </c>
      <c r="E439" s="30">
        <f>_xlfn.IFERROR(VLOOKUP(Prioritization!G228,'Subdecision matrices'!$B$7:$F$8,5,TRUE),0)</f>
        <v>0</v>
      </c>
      <c r="F439" s="30">
        <f>_xlfn.IFERROR(VLOOKUP(Prioritization!G228,'Subdecision matrices'!$B$7:$G$8,6,TRUE),0)</f>
        <v>0</v>
      </c>
      <c r="G439" s="30">
        <f>VLOOKUP(Prioritization!H228,'Subdecision matrices'!$B$12:$C$19,2,TRUE)</f>
        <v>0</v>
      </c>
      <c r="H439" s="30">
        <f>VLOOKUP(Prioritization!H228,'Subdecision matrices'!$B$12:$D$19,3,TRUE)</f>
        <v>0</v>
      </c>
      <c r="I439" s="30">
        <f>VLOOKUP(Prioritization!H228,'Subdecision matrices'!$B$12:$E$19,4,TRUE)</f>
        <v>0</v>
      </c>
      <c r="J439" s="30">
        <f>VLOOKUP(Prioritization!H228,'Subdecision matrices'!$B$12:$F$19,5,TRUE)</f>
        <v>0</v>
      </c>
      <c r="K439" s="30">
        <f>VLOOKUP(Prioritization!H228,'Subdecision matrices'!$B$12:$G$19,6,TRUE)</f>
        <v>0</v>
      </c>
      <c r="L439" s="2">
        <f>_xlfn.IFERROR(INDEX('Subdecision matrices'!$C$23:$G$27,MATCH(Prioritization!I228,'Subdecision matrices'!$B$23:$B$27,0),MATCH('CalcEng 2'!$L$6,'Subdecision matrices'!$C$22:$G$22,0)),0)</f>
        <v>0</v>
      </c>
      <c r="M439" s="2">
        <f>_xlfn.IFERROR(INDEX('Subdecision matrices'!$C$23:$G$27,MATCH(Prioritization!I228,'Subdecision matrices'!$B$23:$B$27,0),MATCH('CalcEng 2'!$M$6,'Subdecision matrices'!$C$30:$G$30,0)),0)</f>
        <v>0</v>
      </c>
      <c r="N439" s="2">
        <f>_xlfn.IFERROR(INDEX('Subdecision matrices'!$C$23:$G$27,MATCH(Prioritization!I228,'Subdecision matrices'!$B$23:$B$27,0),MATCH('CalcEng 2'!$N$6,'Subdecision matrices'!$C$22:$G$22,0)),0)</f>
        <v>0</v>
      </c>
      <c r="O439" s="2">
        <f>_xlfn.IFERROR(INDEX('Subdecision matrices'!$C$23:$G$27,MATCH(Prioritization!I228,'Subdecision matrices'!$B$23:$B$27,0),MATCH('CalcEng 2'!$O$6,'Subdecision matrices'!$C$22:$G$22,0)),0)</f>
        <v>0</v>
      </c>
      <c r="P439" s="2">
        <f>_xlfn.IFERROR(INDEX('Subdecision matrices'!$C$23:$G$27,MATCH(Prioritization!I228,'Subdecision matrices'!$B$23:$B$27,0),MATCH('CalcEng 2'!$P$6,'Subdecision matrices'!$C$22:$G$22,0)),0)</f>
        <v>0</v>
      </c>
      <c r="Q439" s="2">
        <f>_xlfn.IFERROR(INDEX('Subdecision matrices'!$C$31:$G$33,MATCH(Prioritization!J228,'Subdecision matrices'!$B$31:$B$33,0),MATCH('CalcEng 2'!$Q$6,'Subdecision matrices'!$C$30:$G$30,0)),0)</f>
        <v>0</v>
      </c>
      <c r="R439" s="2">
        <f>_xlfn.IFERROR(INDEX('Subdecision matrices'!$C$31:$G$33,MATCH(Prioritization!J228,'Subdecision matrices'!$B$31:$B$33,0),MATCH('CalcEng 2'!$R$6,'Subdecision matrices'!$C$30:$G$30,0)),0)</f>
        <v>0</v>
      </c>
      <c r="S439" s="2">
        <f>_xlfn.IFERROR(INDEX('Subdecision matrices'!$C$31:$G$33,MATCH(Prioritization!J228,'Subdecision matrices'!$B$31:$B$33,0),MATCH('CalcEng 2'!$S$6,'Subdecision matrices'!$C$30:$G$30,0)),0)</f>
        <v>0</v>
      </c>
      <c r="T439" s="2">
        <f>_xlfn.IFERROR(INDEX('Subdecision matrices'!$C$31:$G$33,MATCH(Prioritization!J228,'Subdecision matrices'!$B$31:$B$33,0),MATCH('CalcEng 2'!$T$6,'Subdecision matrices'!$C$30:$G$30,0)),0)</f>
        <v>0</v>
      </c>
      <c r="U439" s="2">
        <f>_xlfn.IFERROR(INDEX('Subdecision matrices'!$C$31:$G$33,MATCH(Prioritization!J228,'Subdecision matrices'!$B$31:$B$33,0),MATCH('CalcEng 2'!$U$6,'Subdecision matrices'!$C$30:$G$30,0)),0)</f>
        <v>0</v>
      </c>
      <c r="V439" s="2">
        <f>_xlfn.IFERROR(VLOOKUP(Prioritization!K228,'Subdecision matrices'!$A$37:$C$41,3,TRUE),0)</f>
        <v>0</v>
      </c>
      <c r="W439" s="2">
        <f>_xlfn.IFERROR(VLOOKUP(Prioritization!K228,'Subdecision matrices'!$A$37:$D$41,4),0)</f>
        <v>0</v>
      </c>
      <c r="X439" s="2">
        <f>_xlfn.IFERROR(VLOOKUP(Prioritization!K228,'Subdecision matrices'!$A$37:$E$41,5),0)</f>
        <v>0</v>
      </c>
      <c r="Y439" s="2">
        <f>_xlfn.IFERROR(VLOOKUP(Prioritization!K228,'Subdecision matrices'!$A$37:$F$41,6),0)</f>
        <v>0</v>
      </c>
      <c r="Z439" s="2">
        <f>_xlfn.IFERROR(VLOOKUP(Prioritization!K228,'Subdecision matrices'!$A$37:$G$41,7),0)</f>
        <v>0</v>
      </c>
      <c r="AA439" s="2">
        <f>_xlfn.IFERROR(INDEX('Subdecision matrices'!$K$8:$O$11,MATCH(Prioritization!L228,'Subdecision matrices'!$J$8:$J$11,0),MATCH('CalcEng 2'!$AA$6,'Subdecision matrices'!$K$7:$O$7,0)),0)</f>
        <v>0</v>
      </c>
      <c r="AB439" s="2">
        <f>_xlfn.IFERROR(INDEX('Subdecision matrices'!$K$8:$O$11,MATCH(Prioritization!L228,'Subdecision matrices'!$J$8:$J$11,0),MATCH('CalcEng 2'!$AB$6,'Subdecision matrices'!$K$7:$O$7,0)),0)</f>
        <v>0</v>
      </c>
      <c r="AC439" s="2">
        <f>_xlfn.IFERROR(INDEX('Subdecision matrices'!$K$8:$O$11,MATCH(Prioritization!L228,'Subdecision matrices'!$J$8:$J$11,0),MATCH('CalcEng 2'!$AC$6,'Subdecision matrices'!$K$7:$O$7,0)),0)</f>
        <v>0</v>
      </c>
      <c r="AD439" s="2">
        <f>_xlfn.IFERROR(INDEX('Subdecision matrices'!$K$8:$O$11,MATCH(Prioritization!L228,'Subdecision matrices'!$J$8:$J$11,0),MATCH('CalcEng 2'!$AD$6,'Subdecision matrices'!$K$7:$O$7,0)),0)</f>
        <v>0</v>
      </c>
      <c r="AE439" s="2">
        <f>_xlfn.IFERROR(INDEX('Subdecision matrices'!$K$8:$O$11,MATCH(Prioritization!L228,'Subdecision matrices'!$J$8:$J$11,0),MATCH('CalcEng 2'!$AE$6,'Subdecision matrices'!$K$7:$O$7,0)),0)</f>
        <v>0</v>
      </c>
      <c r="AF439" s="2">
        <f>_xlfn.IFERROR(VLOOKUP(Prioritization!M228,'Subdecision matrices'!$I$15:$K$17,3,TRUE),0)</f>
        <v>0</v>
      </c>
      <c r="AG439" s="2">
        <f>_xlfn.IFERROR(VLOOKUP(Prioritization!M228,'Subdecision matrices'!$I$15:$L$17,4,TRUE),0)</f>
        <v>0</v>
      </c>
      <c r="AH439" s="2">
        <f>_xlfn.IFERROR(VLOOKUP(Prioritization!M228,'Subdecision matrices'!$I$15:$M$17,5,TRUE),0)</f>
        <v>0</v>
      </c>
      <c r="AI439" s="2">
        <f>_xlfn.IFERROR(VLOOKUP(Prioritization!M228,'Subdecision matrices'!$I$15:$N$17,6,TRUE),0)</f>
        <v>0</v>
      </c>
      <c r="AJ439" s="2">
        <f>_xlfn.IFERROR(VLOOKUP(Prioritization!M228,'Subdecision matrices'!$I$15:$O$17,7,TRUE),0)</f>
        <v>0</v>
      </c>
      <c r="AK439" s="2">
        <f>_xlfn.IFERROR(INDEX('Subdecision matrices'!$K$22:$O$24,MATCH(Prioritization!N228,'Subdecision matrices'!$J$22:$J$24,0),MATCH($AK$6,'Subdecision matrices'!$K$21:$O$21,0)),0)</f>
        <v>0</v>
      </c>
      <c r="AL439" s="2">
        <f>_xlfn.IFERROR(INDEX('Subdecision matrices'!$K$22:$O$24,MATCH(Prioritization!N228,'Subdecision matrices'!$J$22:$J$24,0),MATCH($AL$6,'Subdecision matrices'!$K$21:$O$21,0)),0)</f>
        <v>0</v>
      </c>
      <c r="AM439" s="2">
        <f>_xlfn.IFERROR(INDEX('Subdecision matrices'!$K$22:$O$24,MATCH(Prioritization!N228,'Subdecision matrices'!$J$22:$J$24,0),MATCH($AM$6,'Subdecision matrices'!$K$21:$O$21,0)),0)</f>
        <v>0</v>
      </c>
      <c r="AN439" s="2">
        <f>_xlfn.IFERROR(INDEX('Subdecision matrices'!$K$22:$O$24,MATCH(Prioritization!N228,'Subdecision matrices'!$J$22:$J$24,0),MATCH($AN$6,'Subdecision matrices'!$K$21:$O$21,0)),0)</f>
        <v>0</v>
      </c>
      <c r="AO439" s="2">
        <f>_xlfn.IFERROR(INDEX('Subdecision matrices'!$K$22:$O$24,MATCH(Prioritization!N228,'Subdecision matrices'!$J$22:$J$24,0),MATCH($AO$6,'Subdecision matrices'!$K$21:$O$21,0)),0)</f>
        <v>0</v>
      </c>
      <c r="AP439" s="2">
        <f>_xlfn.IFERROR(INDEX('Subdecision matrices'!$K$27:$O$30,MATCH(Prioritization!O228,'Subdecision matrices'!$J$27:$J$30,0),MATCH('CalcEng 2'!$AP$6,'Subdecision matrices'!$K$27:$O$27,0)),0)</f>
        <v>0</v>
      </c>
      <c r="AQ439" s="2">
        <f>_xlfn.IFERROR(INDEX('Subdecision matrices'!$K$27:$O$30,MATCH(Prioritization!O228,'Subdecision matrices'!$J$27:$J$30,0),MATCH('CalcEng 2'!$AQ$6,'Subdecision matrices'!$K$27:$O$27,0)),0)</f>
        <v>0</v>
      </c>
      <c r="AR439" s="2">
        <f>_xlfn.IFERROR(INDEX('Subdecision matrices'!$K$27:$O$30,MATCH(Prioritization!O228,'Subdecision matrices'!$J$27:$J$30,0),MATCH('CalcEng 2'!$AR$6,'Subdecision matrices'!$K$27:$O$27,0)),0)</f>
        <v>0</v>
      </c>
      <c r="AS439" s="2">
        <f>_xlfn.IFERROR(INDEX('Subdecision matrices'!$K$27:$O$30,MATCH(Prioritization!O228,'Subdecision matrices'!$J$27:$J$30,0),MATCH('CalcEng 2'!$AS$6,'Subdecision matrices'!$K$27:$O$27,0)),0)</f>
        <v>0</v>
      </c>
      <c r="AT439" s="2">
        <f>_xlfn.IFERROR(INDEX('Subdecision matrices'!$K$27:$O$30,MATCH(Prioritization!O228,'Subdecision matrices'!$J$27:$J$30,0),MATCH('CalcEng 2'!$AT$6,'Subdecision matrices'!$K$27:$O$27,0)),0)</f>
        <v>0</v>
      </c>
      <c r="AU439" s="2">
        <f>_xlfn.IFERROR(INDEX('Subdecision matrices'!$K$34:$O$36,MATCH(Prioritization!P228,'Subdecision matrices'!$J$34:$J$36,0),MATCH('CalcEng 2'!$AU$6,'Subdecision matrices'!$K$33:$O$33,0)),0)</f>
        <v>0</v>
      </c>
      <c r="AV439" s="2">
        <f>_xlfn.IFERROR(INDEX('Subdecision matrices'!$K$34:$O$36,MATCH(Prioritization!P228,'Subdecision matrices'!$J$34:$J$36,0),MATCH('CalcEng 2'!$AV$6,'Subdecision matrices'!$K$33:$O$33,0)),0)</f>
        <v>0</v>
      </c>
      <c r="AW439" s="2">
        <f>_xlfn.IFERROR(INDEX('Subdecision matrices'!$K$34:$O$36,MATCH(Prioritization!P228,'Subdecision matrices'!$J$34:$J$36,0),MATCH('CalcEng 2'!$AW$6,'Subdecision matrices'!$K$33:$O$33,0)),0)</f>
        <v>0</v>
      </c>
      <c r="AX439" s="2">
        <f>_xlfn.IFERROR(INDEX('Subdecision matrices'!$K$34:$O$36,MATCH(Prioritization!P228,'Subdecision matrices'!$J$34:$J$36,0),MATCH('CalcEng 2'!$AX$6,'Subdecision matrices'!$K$33:$O$33,0)),0)</f>
        <v>0</v>
      </c>
      <c r="AY439" s="2">
        <f>_xlfn.IFERROR(INDEX('Subdecision matrices'!$K$34:$O$36,MATCH(Prioritization!P228,'Subdecision matrices'!$J$34:$J$36,0),MATCH('CalcEng 2'!$AY$6,'Subdecision matrices'!$K$33:$O$33,0)),0)</f>
        <v>0</v>
      </c>
      <c r="AZ439" s="2"/>
      <c r="BA439" s="2"/>
      <c r="BB439" s="110">
        <f>((B439*B440)+(G439*G440)+(L439*L440)+(Q439*Q440)+(V439*V440)+(AA439*AA440)+(AF440*AF439)+(AK439*AK440)+(AP439*AP440)+(AU439*AU440))*10</f>
        <v>0</v>
      </c>
      <c r="BC439" s="110">
        <f aca="true" t="shared" si="1107" ref="BC439">((C439*C440)+(H439*H440)+(M439*M440)+(R439*R440)+(W439*W440)+(AB439*AB440)+(AG440*AG439)+(AL439*AL440)+(AQ439*AQ440)+(AV439*AV440))*10</f>
        <v>0</v>
      </c>
      <c r="BD439" s="110">
        <f aca="true" t="shared" si="1108" ref="BD439">((D439*D440)+(I439*I440)+(N439*N440)+(S439*S440)+(X439*X440)+(AC439*AC440)+(AH440*AH439)+(AM439*AM440)+(AR439*AR440)+(AW439*AW440))*10</f>
        <v>0</v>
      </c>
      <c r="BE439" s="110">
        <f aca="true" t="shared" si="1109" ref="BE439">((E439*E440)+(J439*J440)+(O439*O440)+(T439*T440)+(Y439*Y440)+(AD439*AD440)+(AI440*AI439)+(AN439*AN440)+(AS439*AS440)+(AX439*AX440))*10</f>
        <v>0</v>
      </c>
      <c r="BF439" s="110">
        <f aca="true" t="shared" si="1110" ref="BF439">((F439*F440)+(K439*K440)+(P439*P440)+(U439*U440)+(Z439*Z440)+(AE439*AE440)+(AJ440*AJ439)+(AO439*AO440)+(AT439*AT440)+(AY439*AY440))*10</f>
        <v>0</v>
      </c>
    </row>
    <row r="440" spans="1:58" ht="15.75" thickBot="1">
      <c r="A440" s="94"/>
      <c r="B440" s="5">
        <f>'Subdecision matrices'!$S$12</f>
        <v>0.1</v>
      </c>
      <c r="C440" s="5">
        <f>'Subdecision matrices'!$S$13</f>
        <v>0.1</v>
      </c>
      <c r="D440" s="5">
        <f>'Subdecision matrices'!$S$14</f>
        <v>0.1</v>
      </c>
      <c r="E440" s="5">
        <f>'Subdecision matrices'!$S$15</f>
        <v>0.1</v>
      </c>
      <c r="F440" s="5">
        <f>'Subdecision matrices'!$S$16</f>
        <v>0.1</v>
      </c>
      <c r="G440" s="5">
        <f>'Subdecision matrices'!$T$12</f>
        <v>0.1</v>
      </c>
      <c r="H440" s="5">
        <f>'Subdecision matrices'!$T$13</f>
        <v>0.1</v>
      </c>
      <c r="I440" s="5">
        <f>'Subdecision matrices'!$T$14</f>
        <v>0.1</v>
      </c>
      <c r="J440" s="5">
        <f>'Subdecision matrices'!$T$15</f>
        <v>0.1</v>
      </c>
      <c r="K440" s="5">
        <f>'Subdecision matrices'!$T$16</f>
        <v>0.1</v>
      </c>
      <c r="L440" s="5">
        <f>'Subdecision matrices'!$U$12</f>
        <v>0.05</v>
      </c>
      <c r="M440" s="5">
        <f>'Subdecision matrices'!$U$13</f>
        <v>0.05</v>
      </c>
      <c r="N440" s="5">
        <f>'Subdecision matrices'!$U$14</f>
        <v>0.05</v>
      </c>
      <c r="O440" s="5">
        <f>'Subdecision matrices'!$U$15</f>
        <v>0.05</v>
      </c>
      <c r="P440" s="5">
        <f>'Subdecision matrices'!$U$16</f>
        <v>0.05</v>
      </c>
      <c r="Q440" s="5">
        <f>'Subdecision matrices'!$V$12</f>
        <v>0.1</v>
      </c>
      <c r="R440" s="5">
        <f>'Subdecision matrices'!$V$13</f>
        <v>0.1</v>
      </c>
      <c r="S440" s="5">
        <f>'Subdecision matrices'!$V$14</f>
        <v>0.1</v>
      </c>
      <c r="T440" s="5">
        <f>'Subdecision matrices'!$V$15</f>
        <v>0.1</v>
      </c>
      <c r="U440" s="5">
        <f>'Subdecision matrices'!$V$16</f>
        <v>0.1</v>
      </c>
      <c r="V440" s="5">
        <f>'Subdecision matrices'!$W$12</f>
        <v>0.1</v>
      </c>
      <c r="W440" s="5">
        <f>'Subdecision matrices'!$W$13</f>
        <v>0.1</v>
      </c>
      <c r="X440" s="5">
        <f>'Subdecision matrices'!$W$14</f>
        <v>0.1</v>
      </c>
      <c r="Y440" s="5">
        <f>'Subdecision matrices'!$W$15</f>
        <v>0.1</v>
      </c>
      <c r="Z440" s="5">
        <f>'Subdecision matrices'!$W$16</f>
        <v>0.1</v>
      </c>
      <c r="AA440" s="5">
        <f>'Subdecision matrices'!$X$12</f>
        <v>0.05</v>
      </c>
      <c r="AB440" s="5">
        <f>'Subdecision matrices'!$X$13</f>
        <v>0.1</v>
      </c>
      <c r="AC440" s="5">
        <f>'Subdecision matrices'!$X$14</f>
        <v>0.1</v>
      </c>
      <c r="AD440" s="5">
        <f>'Subdecision matrices'!$X$15</f>
        <v>0.1</v>
      </c>
      <c r="AE440" s="5">
        <f>'Subdecision matrices'!$X$16</f>
        <v>0.1</v>
      </c>
      <c r="AF440" s="5">
        <f>'Subdecision matrices'!$Y$12</f>
        <v>0.1</v>
      </c>
      <c r="AG440" s="5">
        <f>'Subdecision matrices'!$Y$13</f>
        <v>0.1</v>
      </c>
      <c r="AH440" s="5">
        <f>'Subdecision matrices'!$Y$14</f>
        <v>0.1</v>
      </c>
      <c r="AI440" s="5">
        <f>'Subdecision matrices'!$Y$15</f>
        <v>0.05</v>
      </c>
      <c r="AJ440" s="5">
        <f>'Subdecision matrices'!$Y$16</f>
        <v>0.05</v>
      </c>
      <c r="AK440" s="5">
        <f>'Subdecision matrices'!$Z$12</f>
        <v>0.15</v>
      </c>
      <c r="AL440" s="5">
        <f>'Subdecision matrices'!$Z$13</f>
        <v>0.15</v>
      </c>
      <c r="AM440" s="5">
        <f>'Subdecision matrices'!$Z$14</f>
        <v>0.15</v>
      </c>
      <c r="AN440" s="5">
        <f>'Subdecision matrices'!$Z$15</f>
        <v>0.15</v>
      </c>
      <c r="AO440" s="5">
        <f>'Subdecision matrices'!$Z$16</f>
        <v>0.15</v>
      </c>
      <c r="AP440" s="5">
        <f>'Subdecision matrices'!$AA$12</f>
        <v>0.1</v>
      </c>
      <c r="AQ440" s="5">
        <f>'Subdecision matrices'!$AA$13</f>
        <v>0.1</v>
      </c>
      <c r="AR440" s="5">
        <f>'Subdecision matrices'!$AA$14</f>
        <v>0.1</v>
      </c>
      <c r="AS440" s="5">
        <f>'Subdecision matrices'!$AA$15</f>
        <v>0.1</v>
      </c>
      <c r="AT440" s="5">
        <f>'Subdecision matrices'!$AA$16</f>
        <v>0.15</v>
      </c>
      <c r="AU440" s="5">
        <f>'Subdecision matrices'!$AB$12</f>
        <v>0.15</v>
      </c>
      <c r="AV440" s="5">
        <f>'Subdecision matrices'!$AB$13</f>
        <v>0.1</v>
      </c>
      <c r="AW440" s="5">
        <f>'Subdecision matrices'!$AB$14</f>
        <v>0.1</v>
      </c>
      <c r="AX440" s="5">
        <f>'Subdecision matrices'!$AB$15</f>
        <v>0.15</v>
      </c>
      <c r="AY440" s="5">
        <f>'Subdecision matrices'!$AB$16</f>
        <v>0.1</v>
      </c>
      <c r="AZ440" s="3">
        <f aca="true" t="shared" si="1111" ref="AZ440">SUM(L440:AY440)</f>
        <v>4</v>
      </c>
      <c r="BA440" s="3"/>
      <c r="BB440" s="114"/>
      <c r="BC440" s="114"/>
      <c r="BD440" s="114"/>
      <c r="BE440" s="114"/>
      <c r="BF440" s="114"/>
    </row>
    <row r="441" spans="1:58" ht="15">
      <c r="A441" s="94">
        <v>218</v>
      </c>
      <c r="B441" s="30">
        <f>_xlfn.IFERROR(VLOOKUP(Prioritization!G229,'Subdecision matrices'!$B$7:$C$8,2,TRUE),0)</f>
        <v>0</v>
      </c>
      <c r="C441" s="30">
        <f>_xlfn.IFERROR(VLOOKUP(Prioritization!G229,'Subdecision matrices'!$B$7:$D$8,3,TRUE),0)</f>
        <v>0</v>
      </c>
      <c r="D441" s="30">
        <f>_xlfn.IFERROR(VLOOKUP(Prioritization!G229,'Subdecision matrices'!$B$7:$E$8,4,TRUE),0)</f>
        <v>0</v>
      </c>
      <c r="E441" s="30">
        <f>_xlfn.IFERROR(VLOOKUP(Prioritization!G229,'Subdecision matrices'!$B$7:$F$8,5,TRUE),0)</f>
        <v>0</v>
      </c>
      <c r="F441" s="30">
        <f>_xlfn.IFERROR(VLOOKUP(Prioritization!G229,'Subdecision matrices'!$B$7:$G$8,6,TRUE),0)</f>
        <v>0</v>
      </c>
      <c r="G441" s="30">
        <f>VLOOKUP(Prioritization!H229,'Subdecision matrices'!$B$12:$C$19,2,TRUE)</f>
        <v>0</v>
      </c>
      <c r="H441" s="30">
        <f>VLOOKUP(Prioritization!H229,'Subdecision matrices'!$B$12:$D$19,3,TRUE)</f>
        <v>0</v>
      </c>
      <c r="I441" s="30">
        <f>VLOOKUP(Prioritization!H229,'Subdecision matrices'!$B$12:$E$19,4,TRUE)</f>
        <v>0</v>
      </c>
      <c r="J441" s="30">
        <f>VLOOKUP(Prioritization!H229,'Subdecision matrices'!$B$12:$F$19,5,TRUE)</f>
        <v>0</v>
      </c>
      <c r="K441" s="30">
        <f>VLOOKUP(Prioritization!H229,'Subdecision matrices'!$B$12:$G$19,6,TRUE)</f>
        <v>0</v>
      </c>
      <c r="L441" s="2">
        <f>_xlfn.IFERROR(INDEX('Subdecision matrices'!$C$23:$G$27,MATCH(Prioritization!I229,'Subdecision matrices'!$B$23:$B$27,0),MATCH('CalcEng 2'!$L$6,'Subdecision matrices'!$C$22:$G$22,0)),0)</f>
        <v>0</v>
      </c>
      <c r="M441" s="2">
        <f>_xlfn.IFERROR(INDEX('Subdecision matrices'!$C$23:$G$27,MATCH(Prioritization!I229,'Subdecision matrices'!$B$23:$B$27,0),MATCH('CalcEng 2'!$M$6,'Subdecision matrices'!$C$30:$G$30,0)),0)</f>
        <v>0</v>
      </c>
      <c r="N441" s="2">
        <f>_xlfn.IFERROR(INDEX('Subdecision matrices'!$C$23:$G$27,MATCH(Prioritization!I229,'Subdecision matrices'!$B$23:$B$27,0),MATCH('CalcEng 2'!$N$6,'Subdecision matrices'!$C$22:$G$22,0)),0)</f>
        <v>0</v>
      </c>
      <c r="O441" s="2">
        <f>_xlfn.IFERROR(INDEX('Subdecision matrices'!$C$23:$G$27,MATCH(Prioritization!I229,'Subdecision matrices'!$B$23:$B$27,0),MATCH('CalcEng 2'!$O$6,'Subdecision matrices'!$C$22:$G$22,0)),0)</f>
        <v>0</v>
      </c>
      <c r="P441" s="2">
        <f>_xlfn.IFERROR(INDEX('Subdecision matrices'!$C$23:$G$27,MATCH(Prioritization!I229,'Subdecision matrices'!$B$23:$B$27,0),MATCH('CalcEng 2'!$P$6,'Subdecision matrices'!$C$22:$G$22,0)),0)</f>
        <v>0</v>
      </c>
      <c r="Q441" s="2">
        <f>_xlfn.IFERROR(INDEX('Subdecision matrices'!$C$31:$G$33,MATCH(Prioritization!J229,'Subdecision matrices'!$B$31:$B$33,0),MATCH('CalcEng 2'!$Q$6,'Subdecision matrices'!$C$30:$G$30,0)),0)</f>
        <v>0</v>
      </c>
      <c r="R441" s="2">
        <f>_xlfn.IFERROR(INDEX('Subdecision matrices'!$C$31:$G$33,MATCH(Prioritization!J229,'Subdecision matrices'!$B$31:$B$33,0),MATCH('CalcEng 2'!$R$6,'Subdecision matrices'!$C$30:$G$30,0)),0)</f>
        <v>0</v>
      </c>
      <c r="S441" s="2">
        <f>_xlfn.IFERROR(INDEX('Subdecision matrices'!$C$31:$G$33,MATCH(Prioritization!J229,'Subdecision matrices'!$B$31:$B$33,0),MATCH('CalcEng 2'!$S$6,'Subdecision matrices'!$C$30:$G$30,0)),0)</f>
        <v>0</v>
      </c>
      <c r="T441" s="2">
        <f>_xlfn.IFERROR(INDEX('Subdecision matrices'!$C$31:$G$33,MATCH(Prioritization!J229,'Subdecision matrices'!$B$31:$B$33,0),MATCH('CalcEng 2'!$T$6,'Subdecision matrices'!$C$30:$G$30,0)),0)</f>
        <v>0</v>
      </c>
      <c r="U441" s="2">
        <f>_xlfn.IFERROR(INDEX('Subdecision matrices'!$C$31:$G$33,MATCH(Prioritization!J229,'Subdecision matrices'!$B$31:$B$33,0),MATCH('CalcEng 2'!$U$6,'Subdecision matrices'!$C$30:$G$30,0)),0)</f>
        <v>0</v>
      </c>
      <c r="V441" s="2">
        <f>_xlfn.IFERROR(VLOOKUP(Prioritization!K229,'Subdecision matrices'!$A$37:$C$41,3,TRUE),0)</f>
        <v>0</v>
      </c>
      <c r="W441" s="2">
        <f>_xlfn.IFERROR(VLOOKUP(Prioritization!K229,'Subdecision matrices'!$A$37:$D$41,4),0)</f>
        <v>0</v>
      </c>
      <c r="X441" s="2">
        <f>_xlfn.IFERROR(VLOOKUP(Prioritization!K229,'Subdecision matrices'!$A$37:$E$41,5),0)</f>
        <v>0</v>
      </c>
      <c r="Y441" s="2">
        <f>_xlfn.IFERROR(VLOOKUP(Prioritization!K229,'Subdecision matrices'!$A$37:$F$41,6),0)</f>
        <v>0</v>
      </c>
      <c r="Z441" s="2">
        <f>_xlfn.IFERROR(VLOOKUP(Prioritization!K229,'Subdecision matrices'!$A$37:$G$41,7),0)</f>
        <v>0</v>
      </c>
      <c r="AA441" s="2">
        <f>_xlfn.IFERROR(INDEX('Subdecision matrices'!$K$8:$O$11,MATCH(Prioritization!L229,'Subdecision matrices'!$J$8:$J$11,0),MATCH('CalcEng 2'!$AA$6,'Subdecision matrices'!$K$7:$O$7,0)),0)</f>
        <v>0</v>
      </c>
      <c r="AB441" s="2">
        <f>_xlfn.IFERROR(INDEX('Subdecision matrices'!$K$8:$O$11,MATCH(Prioritization!L229,'Subdecision matrices'!$J$8:$J$11,0),MATCH('CalcEng 2'!$AB$6,'Subdecision matrices'!$K$7:$O$7,0)),0)</f>
        <v>0</v>
      </c>
      <c r="AC441" s="2">
        <f>_xlfn.IFERROR(INDEX('Subdecision matrices'!$K$8:$O$11,MATCH(Prioritization!L229,'Subdecision matrices'!$J$8:$J$11,0),MATCH('CalcEng 2'!$AC$6,'Subdecision matrices'!$K$7:$O$7,0)),0)</f>
        <v>0</v>
      </c>
      <c r="AD441" s="2">
        <f>_xlfn.IFERROR(INDEX('Subdecision matrices'!$K$8:$O$11,MATCH(Prioritization!L229,'Subdecision matrices'!$J$8:$J$11,0),MATCH('CalcEng 2'!$AD$6,'Subdecision matrices'!$K$7:$O$7,0)),0)</f>
        <v>0</v>
      </c>
      <c r="AE441" s="2">
        <f>_xlfn.IFERROR(INDEX('Subdecision matrices'!$K$8:$O$11,MATCH(Prioritization!L229,'Subdecision matrices'!$J$8:$J$11,0),MATCH('CalcEng 2'!$AE$6,'Subdecision matrices'!$K$7:$O$7,0)),0)</f>
        <v>0</v>
      </c>
      <c r="AF441" s="2">
        <f>_xlfn.IFERROR(VLOOKUP(Prioritization!M229,'Subdecision matrices'!$I$15:$K$17,3,TRUE),0)</f>
        <v>0</v>
      </c>
      <c r="AG441" s="2">
        <f>_xlfn.IFERROR(VLOOKUP(Prioritization!M229,'Subdecision matrices'!$I$15:$L$17,4,TRUE),0)</f>
        <v>0</v>
      </c>
      <c r="AH441" s="2">
        <f>_xlfn.IFERROR(VLOOKUP(Prioritization!M229,'Subdecision matrices'!$I$15:$M$17,5,TRUE),0)</f>
        <v>0</v>
      </c>
      <c r="AI441" s="2">
        <f>_xlfn.IFERROR(VLOOKUP(Prioritization!M229,'Subdecision matrices'!$I$15:$N$17,6,TRUE),0)</f>
        <v>0</v>
      </c>
      <c r="AJ441" s="2">
        <f>_xlfn.IFERROR(VLOOKUP(Prioritization!M229,'Subdecision matrices'!$I$15:$O$17,7,TRUE),0)</f>
        <v>0</v>
      </c>
      <c r="AK441" s="2">
        <f>_xlfn.IFERROR(INDEX('Subdecision matrices'!$K$22:$O$24,MATCH(Prioritization!N229,'Subdecision matrices'!$J$22:$J$24,0),MATCH($AK$6,'Subdecision matrices'!$K$21:$O$21,0)),0)</f>
        <v>0</v>
      </c>
      <c r="AL441" s="2">
        <f>_xlfn.IFERROR(INDEX('Subdecision matrices'!$K$22:$O$24,MATCH(Prioritization!N229,'Subdecision matrices'!$J$22:$J$24,0),MATCH($AL$6,'Subdecision matrices'!$K$21:$O$21,0)),0)</f>
        <v>0</v>
      </c>
      <c r="AM441" s="2">
        <f>_xlfn.IFERROR(INDEX('Subdecision matrices'!$K$22:$O$24,MATCH(Prioritization!N229,'Subdecision matrices'!$J$22:$J$24,0),MATCH($AM$6,'Subdecision matrices'!$K$21:$O$21,0)),0)</f>
        <v>0</v>
      </c>
      <c r="AN441" s="2">
        <f>_xlfn.IFERROR(INDEX('Subdecision matrices'!$K$22:$O$24,MATCH(Prioritization!N229,'Subdecision matrices'!$J$22:$J$24,0),MATCH($AN$6,'Subdecision matrices'!$K$21:$O$21,0)),0)</f>
        <v>0</v>
      </c>
      <c r="AO441" s="2">
        <f>_xlfn.IFERROR(INDEX('Subdecision matrices'!$K$22:$O$24,MATCH(Prioritization!N229,'Subdecision matrices'!$J$22:$J$24,0),MATCH($AO$6,'Subdecision matrices'!$K$21:$O$21,0)),0)</f>
        <v>0</v>
      </c>
      <c r="AP441" s="2">
        <f>_xlfn.IFERROR(INDEX('Subdecision matrices'!$K$27:$O$30,MATCH(Prioritization!O229,'Subdecision matrices'!$J$27:$J$30,0),MATCH('CalcEng 2'!$AP$6,'Subdecision matrices'!$K$27:$O$27,0)),0)</f>
        <v>0</v>
      </c>
      <c r="AQ441" s="2">
        <f>_xlfn.IFERROR(INDEX('Subdecision matrices'!$K$27:$O$30,MATCH(Prioritization!O229,'Subdecision matrices'!$J$27:$J$30,0),MATCH('CalcEng 2'!$AQ$6,'Subdecision matrices'!$K$27:$O$27,0)),0)</f>
        <v>0</v>
      </c>
      <c r="AR441" s="2">
        <f>_xlfn.IFERROR(INDEX('Subdecision matrices'!$K$27:$O$30,MATCH(Prioritization!O229,'Subdecision matrices'!$J$27:$J$30,0),MATCH('CalcEng 2'!$AR$6,'Subdecision matrices'!$K$27:$O$27,0)),0)</f>
        <v>0</v>
      </c>
      <c r="AS441" s="2">
        <f>_xlfn.IFERROR(INDEX('Subdecision matrices'!$K$27:$O$30,MATCH(Prioritization!O229,'Subdecision matrices'!$J$27:$J$30,0),MATCH('CalcEng 2'!$AS$6,'Subdecision matrices'!$K$27:$O$27,0)),0)</f>
        <v>0</v>
      </c>
      <c r="AT441" s="2">
        <f>_xlfn.IFERROR(INDEX('Subdecision matrices'!$K$27:$O$30,MATCH(Prioritization!O229,'Subdecision matrices'!$J$27:$J$30,0),MATCH('CalcEng 2'!$AT$6,'Subdecision matrices'!$K$27:$O$27,0)),0)</f>
        <v>0</v>
      </c>
      <c r="AU441" s="2">
        <f>_xlfn.IFERROR(INDEX('Subdecision matrices'!$K$34:$O$36,MATCH(Prioritization!P229,'Subdecision matrices'!$J$34:$J$36,0),MATCH('CalcEng 2'!$AU$6,'Subdecision matrices'!$K$33:$O$33,0)),0)</f>
        <v>0</v>
      </c>
      <c r="AV441" s="2">
        <f>_xlfn.IFERROR(INDEX('Subdecision matrices'!$K$34:$O$36,MATCH(Prioritization!P229,'Subdecision matrices'!$J$34:$J$36,0),MATCH('CalcEng 2'!$AV$6,'Subdecision matrices'!$K$33:$O$33,0)),0)</f>
        <v>0</v>
      </c>
      <c r="AW441" s="2">
        <f>_xlfn.IFERROR(INDEX('Subdecision matrices'!$K$34:$O$36,MATCH(Prioritization!P229,'Subdecision matrices'!$J$34:$J$36,0),MATCH('CalcEng 2'!$AW$6,'Subdecision matrices'!$K$33:$O$33,0)),0)</f>
        <v>0</v>
      </c>
      <c r="AX441" s="2">
        <f>_xlfn.IFERROR(INDEX('Subdecision matrices'!$K$34:$O$36,MATCH(Prioritization!P229,'Subdecision matrices'!$J$34:$J$36,0),MATCH('CalcEng 2'!$AX$6,'Subdecision matrices'!$K$33:$O$33,0)),0)</f>
        <v>0</v>
      </c>
      <c r="AY441" s="2">
        <f>_xlfn.IFERROR(INDEX('Subdecision matrices'!$K$34:$O$36,MATCH(Prioritization!P229,'Subdecision matrices'!$J$34:$J$36,0),MATCH('CalcEng 2'!$AY$6,'Subdecision matrices'!$K$33:$O$33,0)),0)</f>
        <v>0</v>
      </c>
      <c r="AZ441" s="2"/>
      <c r="BA441" s="2"/>
      <c r="BB441" s="110">
        <f>((B441*B442)+(G441*G442)+(L441*L442)+(Q441*Q442)+(V441*V442)+(AA441*AA442)+(AF442*AF441)+(AK441*AK442)+(AP441*AP442)+(AU441*AU442))*10</f>
        <v>0</v>
      </c>
      <c r="BC441" s="110">
        <f aca="true" t="shared" si="1112" ref="BC441">((C441*C442)+(H441*H442)+(M441*M442)+(R441*R442)+(W441*W442)+(AB441*AB442)+(AG442*AG441)+(AL441*AL442)+(AQ441*AQ442)+(AV441*AV442))*10</f>
        <v>0</v>
      </c>
      <c r="BD441" s="110">
        <f aca="true" t="shared" si="1113" ref="BD441">((D441*D442)+(I441*I442)+(N441*N442)+(S441*S442)+(X441*X442)+(AC441*AC442)+(AH442*AH441)+(AM441*AM442)+(AR441*AR442)+(AW441*AW442))*10</f>
        <v>0</v>
      </c>
      <c r="BE441" s="110">
        <f aca="true" t="shared" si="1114" ref="BE441">((E441*E442)+(J441*J442)+(O441*O442)+(T441*T442)+(Y441*Y442)+(AD441*AD442)+(AI442*AI441)+(AN441*AN442)+(AS441*AS442)+(AX441*AX442))*10</f>
        <v>0</v>
      </c>
      <c r="BF441" s="110">
        <f aca="true" t="shared" si="1115" ref="BF441">((F441*F442)+(K441*K442)+(P441*P442)+(U441*U442)+(Z441*Z442)+(AE441*AE442)+(AJ442*AJ441)+(AO441*AO442)+(AT441*AT442)+(AY441*AY442))*10</f>
        <v>0</v>
      </c>
    </row>
    <row r="442" spans="1:58" ht="15.75" thickBot="1">
      <c r="A442" s="94"/>
      <c r="B442" s="5">
        <f>'Subdecision matrices'!$S$12</f>
        <v>0.1</v>
      </c>
      <c r="C442" s="5">
        <f>'Subdecision matrices'!$S$13</f>
        <v>0.1</v>
      </c>
      <c r="D442" s="5">
        <f>'Subdecision matrices'!$S$14</f>
        <v>0.1</v>
      </c>
      <c r="E442" s="5">
        <f>'Subdecision matrices'!$S$15</f>
        <v>0.1</v>
      </c>
      <c r="F442" s="5">
        <f>'Subdecision matrices'!$S$16</f>
        <v>0.1</v>
      </c>
      <c r="G442" s="5">
        <f>'Subdecision matrices'!$T$12</f>
        <v>0.1</v>
      </c>
      <c r="H442" s="5">
        <f>'Subdecision matrices'!$T$13</f>
        <v>0.1</v>
      </c>
      <c r="I442" s="5">
        <f>'Subdecision matrices'!$T$14</f>
        <v>0.1</v>
      </c>
      <c r="J442" s="5">
        <f>'Subdecision matrices'!$T$15</f>
        <v>0.1</v>
      </c>
      <c r="K442" s="5">
        <f>'Subdecision matrices'!$T$16</f>
        <v>0.1</v>
      </c>
      <c r="L442" s="5">
        <f>'Subdecision matrices'!$U$12</f>
        <v>0.05</v>
      </c>
      <c r="M442" s="5">
        <f>'Subdecision matrices'!$U$13</f>
        <v>0.05</v>
      </c>
      <c r="N442" s="5">
        <f>'Subdecision matrices'!$U$14</f>
        <v>0.05</v>
      </c>
      <c r="O442" s="5">
        <f>'Subdecision matrices'!$U$15</f>
        <v>0.05</v>
      </c>
      <c r="P442" s="5">
        <f>'Subdecision matrices'!$U$16</f>
        <v>0.05</v>
      </c>
      <c r="Q442" s="5">
        <f>'Subdecision matrices'!$V$12</f>
        <v>0.1</v>
      </c>
      <c r="R442" s="5">
        <f>'Subdecision matrices'!$V$13</f>
        <v>0.1</v>
      </c>
      <c r="S442" s="5">
        <f>'Subdecision matrices'!$V$14</f>
        <v>0.1</v>
      </c>
      <c r="T442" s="5">
        <f>'Subdecision matrices'!$V$15</f>
        <v>0.1</v>
      </c>
      <c r="U442" s="5">
        <f>'Subdecision matrices'!$V$16</f>
        <v>0.1</v>
      </c>
      <c r="V442" s="5">
        <f>'Subdecision matrices'!$W$12</f>
        <v>0.1</v>
      </c>
      <c r="W442" s="5">
        <f>'Subdecision matrices'!$W$13</f>
        <v>0.1</v>
      </c>
      <c r="X442" s="5">
        <f>'Subdecision matrices'!$W$14</f>
        <v>0.1</v>
      </c>
      <c r="Y442" s="5">
        <f>'Subdecision matrices'!$W$15</f>
        <v>0.1</v>
      </c>
      <c r="Z442" s="5">
        <f>'Subdecision matrices'!$W$16</f>
        <v>0.1</v>
      </c>
      <c r="AA442" s="5">
        <f>'Subdecision matrices'!$X$12</f>
        <v>0.05</v>
      </c>
      <c r="AB442" s="5">
        <f>'Subdecision matrices'!$X$13</f>
        <v>0.1</v>
      </c>
      <c r="AC442" s="5">
        <f>'Subdecision matrices'!$X$14</f>
        <v>0.1</v>
      </c>
      <c r="AD442" s="5">
        <f>'Subdecision matrices'!$X$15</f>
        <v>0.1</v>
      </c>
      <c r="AE442" s="5">
        <f>'Subdecision matrices'!$X$16</f>
        <v>0.1</v>
      </c>
      <c r="AF442" s="5">
        <f>'Subdecision matrices'!$Y$12</f>
        <v>0.1</v>
      </c>
      <c r="AG442" s="5">
        <f>'Subdecision matrices'!$Y$13</f>
        <v>0.1</v>
      </c>
      <c r="AH442" s="5">
        <f>'Subdecision matrices'!$Y$14</f>
        <v>0.1</v>
      </c>
      <c r="AI442" s="5">
        <f>'Subdecision matrices'!$Y$15</f>
        <v>0.05</v>
      </c>
      <c r="AJ442" s="5">
        <f>'Subdecision matrices'!$Y$16</f>
        <v>0.05</v>
      </c>
      <c r="AK442" s="5">
        <f>'Subdecision matrices'!$Z$12</f>
        <v>0.15</v>
      </c>
      <c r="AL442" s="5">
        <f>'Subdecision matrices'!$Z$13</f>
        <v>0.15</v>
      </c>
      <c r="AM442" s="5">
        <f>'Subdecision matrices'!$Z$14</f>
        <v>0.15</v>
      </c>
      <c r="AN442" s="5">
        <f>'Subdecision matrices'!$Z$15</f>
        <v>0.15</v>
      </c>
      <c r="AO442" s="5">
        <f>'Subdecision matrices'!$Z$16</f>
        <v>0.15</v>
      </c>
      <c r="AP442" s="5">
        <f>'Subdecision matrices'!$AA$12</f>
        <v>0.1</v>
      </c>
      <c r="AQ442" s="5">
        <f>'Subdecision matrices'!$AA$13</f>
        <v>0.1</v>
      </c>
      <c r="AR442" s="5">
        <f>'Subdecision matrices'!$AA$14</f>
        <v>0.1</v>
      </c>
      <c r="AS442" s="5">
        <f>'Subdecision matrices'!$AA$15</f>
        <v>0.1</v>
      </c>
      <c r="AT442" s="5">
        <f>'Subdecision matrices'!$AA$16</f>
        <v>0.15</v>
      </c>
      <c r="AU442" s="5">
        <f>'Subdecision matrices'!$AB$12</f>
        <v>0.15</v>
      </c>
      <c r="AV442" s="5">
        <f>'Subdecision matrices'!$AB$13</f>
        <v>0.1</v>
      </c>
      <c r="AW442" s="5">
        <f>'Subdecision matrices'!$AB$14</f>
        <v>0.1</v>
      </c>
      <c r="AX442" s="5">
        <f>'Subdecision matrices'!$AB$15</f>
        <v>0.15</v>
      </c>
      <c r="AY442" s="5">
        <f>'Subdecision matrices'!$AB$16</f>
        <v>0.1</v>
      </c>
      <c r="AZ442" s="3">
        <f aca="true" t="shared" si="1116" ref="AZ442">SUM(L442:AY442)</f>
        <v>4</v>
      </c>
      <c r="BA442" s="3"/>
      <c r="BB442" s="114"/>
      <c r="BC442" s="114"/>
      <c r="BD442" s="114"/>
      <c r="BE442" s="114"/>
      <c r="BF442" s="114"/>
    </row>
    <row r="443" spans="1:58" ht="15">
      <c r="A443" s="94">
        <v>219</v>
      </c>
      <c r="B443" s="30">
        <f>_xlfn.IFERROR(VLOOKUP(Prioritization!G230,'Subdecision matrices'!$B$7:$C$8,2,TRUE),0)</f>
        <v>0</v>
      </c>
      <c r="C443" s="30">
        <f>_xlfn.IFERROR(VLOOKUP(Prioritization!G230,'Subdecision matrices'!$B$7:$D$8,3,TRUE),0)</f>
        <v>0</v>
      </c>
      <c r="D443" s="30">
        <f>_xlfn.IFERROR(VLOOKUP(Prioritization!G230,'Subdecision matrices'!$B$7:$E$8,4,TRUE),0)</f>
        <v>0</v>
      </c>
      <c r="E443" s="30">
        <f>_xlfn.IFERROR(VLOOKUP(Prioritization!G230,'Subdecision matrices'!$B$7:$F$8,5,TRUE),0)</f>
        <v>0</v>
      </c>
      <c r="F443" s="30">
        <f>_xlfn.IFERROR(VLOOKUP(Prioritization!G230,'Subdecision matrices'!$B$7:$G$8,6,TRUE),0)</f>
        <v>0</v>
      </c>
      <c r="G443" s="30">
        <f>VLOOKUP(Prioritization!H230,'Subdecision matrices'!$B$12:$C$19,2,TRUE)</f>
        <v>0</v>
      </c>
      <c r="H443" s="30">
        <f>VLOOKUP(Prioritization!H230,'Subdecision matrices'!$B$12:$D$19,3,TRUE)</f>
        <v>0</v>
      </c>
      <c r="I443" s="30">
        <f>VLOOKUP(Prioritization!H230,'Subdecision matrices'!$B$12:$E$19,4,TRUE)</f>
        <v>0</v>
      </c>
      <c r="J443" s="30">
        <f>VLOOKUP(Prioritization!H230,'Subdecision matrices'!$B$12:$F$19,5,TRUE)</f>
        <v>0</v>
      </c>
      <c r="K443" s="30">
        <f>VLOOKUP(Prioritization!H230,'Subdecision matrices'!$B$12:$G$19,6,TRUE)</f>
        <v>0</v>
      </c>
      <c r="L443" s="2">
        <f>_xlfn.IFERROR(INDEX('Subdecision matrices'!$C$23:$G$27,MATCH(Prioritization!I230,'Subdecision matrices'!$B$23:$B$27,0),MATCH('CalcEng 2'!$L$6,'Subdecision matrices'!$C$22:$G$22,0)),0)</f>
        <v>0</v>
      </c>
      <c r="M443" s="2">
        <f>_xlfn.IFERROR(INDEX('Subdecision matrices'!$C$23:$G$27,MATCH(Prioritization!I230,'Subdecision matrices'!$B$23:$B$27,0),MATCH('CalcEng 2'!$M$6,'Subdecision matrices'!$C$30:$G$30,0)),0)</f>
        <v>0</v>
      </c>
      <c r="N443" s="2">
        <f>_xlfn.IFERROR(INDEX('Subdecision matrices'!$C$23:$G$27,MATCH(Prioritization!I230,'Subdecision matrices'!$B$23:$B$27,0),MATCH('CalcEng 2'!$N$6,'Subdecision matrices'!$C$22:$G$22,0)),0)</f>
        <v>0</v>
      </c>
      <c r="O443" s="2">
        <f>_xlfn.IFERROR(INDEX('Subdecision matrices'!$C$23:$G$27,MATCH(Prioritization!I230,'Subdecision matrices'!$B$23:$B$27,0),MATCH('CalcEng 2'!$O$6,'Subdecision matrices'!$C$22:$G$22,0)),0)</f>
        <v>0</v>
      </c>
      <c r="P443" s="2">
        <f>_xlfn.IFERROR(INDEX('Subdecision matrices'!$C$23:$G$27,MATCH(Prioritization!I230,'Subdecision matrices'!$B$23:$B$27,0),MATCH('CalcEng 2'!$P$6,'Subdecision matrices'!$C$22:$G$22,0)),0)</f>
        <v>0</v>
      </c>
      <c r="Q443" s="2">
        <f>_xlfn.IFERROR(INDEX('Subdecision matrices'!$C$31:$G$33,MATCH(Prioritization!J230,'Subdecision matrices'!$B$31:$B$33,0),MATCH('CalcEng 2'!$Q$6,'Subdecision matrices'!$C$30:$G$30,0)),0)</f>
        <v>0</v>
      </c>
      <c r="R443" s="2">
        <f>_xlfn.IFERROR(INDEX('Subdecision matrices'!$C$31:$G$33,MATCH(Prioritization!J230,'Subdecision matrices'!$B$31:$B$33,0),MATCH('CalcEng 2'!$R$6,'Subdecision matrices'!$C$30:$G$30,0)),0)</f>
        <v>0</v>
      </c>
      <c r="S443" s="2">
        <f>_xlfn.IFERROR(INDEX('Subdecision matrices'!$C$31:$G$33,MATCH(Prioritization!J230,'Subdecision matrices'!$B$31:$B$33,0),MATCH('CalcEng 2'!$S$6,'Subdecision matrices'!$C$30:$G$30,0)),0)</f>
        <v>0</v>
      </c>
      <c r="T443" s="2">
        <f>_xlfn.IFERROR(INDEX('Subdecision matrices'!$C$31:$G$33,MATCH(Prioritization!J230,'Subdecision matrices'!$B$31:$B$33,0),MATCH('CalcEng 2'!$T$6,'Subdecision matrices'!$C$30:$G$30,0)),0)</f>
        <v>0</v>
      </c>
      <c r="U443" s="2">
        <f>_xlfn.IFERROR(INDEX('Subdecision matrices'!$C$31:$G$33,MATCH(Prioritization!J230,'Subdecision matrices'!$B$31:$B$33,0),MATCH('CalcEng 2'!$U$6,'Subdecision matrices'!$C$30:$G$30,0)),0)</f>
        <v>0</v>
      </c>
      <c r="V443" s="2">
        <f>_xlfn.IFERROR(VLOOKUP(Prioritization!K230,'Subdecision matrices'!$A$37:$C$41,3,TRUE),0)</f>
        <v>0</v>
      </c>
      <c r="W443" s="2">
        <f>_xlfn.IFERROR(VLOOKUP(Prioritization!K230,'Subdecision matrices'!$A$37:$D$41,4),0)</f>
        <v>0</v>
      </c>
      <c r="X443" s="2">
        <f>_xlfn.IFERROR(VLOOKUP(Prioritization!K230,'Subdecision matrices'!$A$37:$E$41,5),0)</f>
        <v>0</v>
      </c>
      <c r="Y443" s="2">
        <f>_xlfn.IFERROR(VLOOKUP(Prioritization!K230,'Subdecision matrices'!$A$37:$F$41,6),0)</f>
        <v>0</v>
      </c>
      <c r="Z443" s="2">
        <f>_xlfn.IFERROR(VLOOKUP(Prioritization!K230,'Subdecision matrices'!$A$37:$G$41,7),0)</f>
        <v>0</v>
      </c>
      <c r="AA443" s="2">
        <f>_xlfn.IFERROR(INDEX('Subdecision matrices'!$K$8:$O$11,MATCH(Prioritization!L230,'Subdecision matrices'!$J$8:$J$11,0),MATCH('CalcEng 2'!$AA$6,'Subdecision matrices'!$K$7:$O$7,0)),0)</f>
        <v>0</v>
      </c>
      <c r="AB443" s="2">
        <f>_xlfn.IFERROR(INDEX('Subdecision matrices'!$K$8:$O$11,MATCH(Prioritization!L230,'Subdecision matrices'!$J$8:$J$11,0),MATCH('CalcEng 2'!$AB$6,'Subdecision matrices'!$K$7:$O$7,0)),0)</f>
        <v>0</v>
      </c>
      <c r="AC443" s="2">
        <f>_xlfn.IFERROR(INDEX('Subdecision matrices'!$K$8:$O$11,MATCH(Prioritization!L230,'Subdecision matrices'!$J$8:$J$11,0),MATCH('CalcEng 2'!$AC$6,'Subdecision matrices'!$K$7:$O$7,0)),0)</f>
        <v>0</v>
      </c>
      <c r="AD443" s="2">
        <f>_xlfn.IFERROR(INDEX('Subdecision matrices'!$K$8:$O$11,MATCH(Prioritization!L230,'Subdecision matrices'!$J$8:$J$11,0),MATCH('CalcEng 2'!$AD$6,'Subdecision matrices'!$K$7:$O$7,0)),0)</f>
        <v>0</v>
      </c>
      <c r="AE443" s="2">
        <f>_xlfn.IFERROR(INDEX('Subdecision matrices'!$K$8:$O$11,MATCH(Prioritization!L230,'Subdecision matrices'!$J$8:$J$11,0),MATCH('CalcEng 2'!$AE$6,'Subdecision matrices'!$K$7:$O$7,0)),0)</f>
        <v>0</v>
      </c>
      <c r="AF443" s="2">
        <f>_xlfn.IFERROR(VLOOKUP(Prioritization!M230,'Subdecision matrices'!$I$15:$K$17,3,TRUE),0)</f>
        <v>0</v>
      </c>
      <c r="AG443" s="2">
        <f>_xlfn.IFERROR(VLOOKUP(Prioritization!M230,'Subdecision matrices'!$I$15:$L$17,4,TRUE),0)</f>
        <v>0</v>
      </c>
      <c r="AH443" s="2">
        <f>_xlfn.IFERROR(VLOOKUP(Prioritization!M230,'Subdecision matrices'!$I$15:$M$17,5,TRUE),0)</f>
        <v>0</v>
      </c>
      <c r="AI443" s="2">
        <f>_xlfn.IFERROR(VLOOKUP(Prioritization!M230,'Subdecision matrices'!$I$15:$N$17,6,TRUE),0)</f>
        <v>0</v>
      </c>
      <c r="AJ443" s="2">
        <f>_xlfn.IFERROR(VLOOKUP(Prioritization!M230,'Subdecision matrices'!$I$15:$O$17,7,TRUE),0)</f>
        <v>0</v>
      </c>
      <c r="AK443" s="2">
        <f>_xlfn.IFERROR(INDEX('Subdecision matrices'!$K$22:$O$24,MATCH(Prioritization!N230,'Subdecision matrices'!$J$22:$J$24,0),MATCH($AK$6,'Subdecision matrices'!$K$21:$O$21,0)),0)</f>
        <v>0</v>
      </c>
      <c r="AL443" s="2">
        <f>_xlfn.IFERROR(INDEX('Subdecision matrices'!$K$22:$O$24,MATCH(Prioritization!N230,'Subdecision matrices'!$J$22:$J$24,0),MATCH($AL$6,'Subdecision matrices'!$K$21:$O$21,0)),0)</f>
        <v>0</v>
      </c>
      <c r="AM443" s="2">
        <f>_xlfn.IFERROR(INDEX('Subdecision matrices'!$K$22:$O$24,MATCH(Prioritization!N230,'Subdecision matrices'!$J$22:$J$24,0),MATCH($AM$6,'Subdecision matrices'!$K$21:$O$21,0)),0)</f>
        <v>0</v>
      </c>
      <c r="AN443" s="2">
        <f>_xlfn.IFERROR(INDEX('Subdecision matrices'!$K$22:$O$24,MATCH(Prioritization!N230,'Subdecision matrices'!$J$22:$J$24,0),MATCH($AN$6,'Subdecision matrices'!$K$21:$O$21,0)),0)</f>
        <v>0</v>
      </c>
      <c r="AO443" s="2">
        <f>_xlfn.IFERROR(INDEX('Subdecision matrices'!$K$22:$O$24,MATCH(Prioritization!N230,'Subdecision matrices'!$J$22:$J$24,0),MATCH($AO$6,'Subdecision matrices'!$K$21:$O$21,0)),0)</f>
        <v>0</v>
      </c>
      <c r="AP443" s="2">
        <f>_xlfn.IFERROR(INDEX('Subdecision matrices'!$K$27:$O$30,MATCH(Prioritization!O230,'Subdecision matrices'!$J$27:$J$30,0),MATCH('CalcEng 2'!$AP$6,'Subdecision matrices'!$K$27:$O$27,0)),0)</f>
        <v>0</v>
      </c>
      <c r="AQ443" s="2">
        <f>_xlfn.IFERROR(INDEX('Subdecision matrices'!$K$27:$O$30,MATCH(Prioritization!O230,'Subdecision matrices'!$J$27:$J$30,0),MATCH('CalcEng 2'!$AQ$6,'Subdecision matrices'!$K$27:$O$27,0)),0)</f>
        <v>0</v>
      </c>
      <c r="AR443" s="2">
        <f>_xlfn.IFERROR(INDEX('Subdecision matrices'!$K$27:$O$30,MATCH(Prioritization!O230,'Subdecision matrices'!$J$27:$J$30,0),MATCH('CalcEng 2'!$AR$6,'Subdecision matrices'!$K$27:$O$27,0)),0)</f>
        <v>0</v>
      </c>
      <c r="AS443" s="2">
        <f>_xlfn.IFERROR(INDEX('Subdecision matrices'!$K$27:$O$30,MATCH(Prioritization!O230,'Subdecision matrices'!$J$27:$J$30,0),MATCH('CalcEng 2'!$AS$6,'Subdecision matrices'!$K$27:$O$27,0)),0)</f>
        <v>0</v>
      </c>
      <c r="AT443" s="2">
        <f>_xlfn.IFERROR(INDEX('Subdecision matrices'!$K$27:$O$30,MATCH(Prioritization!O230,'Subdecision matrices'!$J$27:$J$30,0),MATCH('CalcEng 2'!$AT$6,'Subdecision matrices'!$K$27:$O$27,0)),0)</f>
        <v>0</v>
      </c>
      <c r="AU443" s="2">
        <f>_xlfn.IFERROR(INDEX('Subdecision matrices'!$K$34:$O$36,MATCH(Prioritization!P230,'Subdecision matrices'!$J$34:$J$36,0),MATCH('CalcEng 2'!$AU$6,'Subdecision matrices'!$K$33:$O$33,0)),0)</f>
        <v>0</v>
      </c>
      <c r="AV443" s="2">
        <f>_xlfn.IFERROR(INDEX('Subdecision matrices'!$K$34:$O$36,MATCH(Prioritization!P230,'Subdecision matrices'!$J$34:$J$36,0),MATCH('CalcEng 2'!$AV$6,'Subdecision matrices'!$K$33:$O$33,0)),0)</f>
        <v>0</v>
      </c>
      <c r="AW443" s="2">
        <f>_xlfn.IFERROR(INDEX('Subdecision matrices'!$K$34:$O$36,MATCH(Prioritization!P230,'Subdecision matrices'!$J$34:$J$36,0),MATCH('CalcEng 2'!$AW$6,'Subdecision matrices'!$K$33:$O$33,0)),0)</f>
        <v>0</v>
      </c>
      <c r="AX443" s="2">
        <f>_xlfn.IFERROR(INDEX('Subdecision matrices'!$K$34:$O$36,MATCH(Prioritization!P230,'Subdecision matrices'!$J$34:$J$36,0),MATCH('CalcEng 2'!$AX$6,'Subdecision matrices'!$K$33:$O$33,0)),0)</f>
        <v>0</v>
      </c>
      <c r="AY443" s="2">
        <f>_xlfn.IFERROR(INDEX('Subdecision matrices'!$K$34:$O$36,MATCH(Prioritization!P230,'Subdecision matrices'!$J$34:$J$36,0),MATCH('CalcEng 2'!$AY$6,'Subdecision matrices'!$K$33:$O$33,0)),0)</f>
        <v>0</v>
      </c>
      <c r="AZ443" s="2"/>
      <c r="BA443" s="2"/>
      <c r="BB443" s="110">
        <f>((B443*B444)+(G443*G444)+(L443*L444)+(Q443*Q444)+(V443*V444)+(AA443*AA444)+(AF444*AF443)+(AK443*AK444)+(AP443*AP444)+(AU443*AU444))*10</f>
        <v>0</v>
      </c>
      <c r="BC443" s="110">
        <f aca="true" t="shared" si="1117" ref="BC443">((C443*C444)+(H443*H444)+(M443*M444)+(R443*R444)+(W443*W444)+(AB443*AB444)+(AG444*AG443)+(AL443*AL444)+(AQ443*AQ444)+(AV443*AV444))*10</f>
        <v>0</v>
      </c>
      <c r="BD443" s="110">
        <f aca="true" t="shared" si="1118" ref="BD443">((D443*D444)+(I443*I444)+(N443*N444)+(S443*S444)+(X443*X444)+(AC443*AC444)+(AH444*AH443)+(AM443*AM444)+(AR443*AR444)+(AW443*AW444))*10</f>
        <v>0</v>
      </c>
      <c r="BE443" s="110">
        <f aca="true" t="shared" si="1119" ref="BE443">((E443*E444)+(J443*J444)+(O443*O444)+(T443*T444)+(Y443*Y444)+(AD443*AD444)+(AI444*AI443)+(AN443*AN444)+(AS443*AS444)+(AX443*AX444))*10</f>
        <v>0</v>
      </c>
      <c r="BF443" s="110">
        <f aca="true" t="shared" si="1120" ref="BF443">((F443*F444)+(K443*K444)+(P443*P444)+(U443*U444)+(Z443*Z444)+(AE443*AE444)+(AJ444*AJ443)+(AO443*AO444)+(AT443*AT444)+(AY443*AY444))*10</f>
        <v>0</v>
      </c>
    </row>
    <row r="444" spans="1:58" ht="15.75" thickBot="1">
      <c r="A444" s="94"/>
      <c r="B444" s="5">
        <f>'Subdecision matrices'!$S$12</f>
        <v>0.1</v>
      </c>
      <c r="C444" s="5">
        <f>'Subdecision matrices'!$S$13</f>
        <v>0.1</v>
      </c>
      <c r="D444" s="5">
        <f>'Subdecision matrices'!$S$14</f>
        <v>0.1</v>
      </c>
      <c r="E444" s="5">
        <f>'Subdecision matrices'!$S$15</f>
        <v>0.1</v>
      </c>
      <c r="F444" s="5">
        <f>'Subdecision matrices'!$S$16</f>
        <v>0.1</v>
      </c>
      <c r="G444" s="5">
        <f>'Subdecision matrices'!$T$12</f>
        <v>0.1</v>
      </c>
      <c r="H444" s="5">
        <f>'Subdecision matrices'!$T$13</f>
        <v>0.1</v>
      </c>
      <c r="I444" s="5">
        <f>'Subdecision matrices'!$T$14</f>
        <v>0.1</v>
      </c>
      <c r="J444" s="5">
        <f>'Subdecision matrices'!$T$15</f>
        <v>0.1</v>
      </c>
      <c r="K444" s="5">
        <f>'Subdecision matrices'!$T$16</f>
        <v>0.1</v>
      </c>
      <c r="L444" s="5">
        <f>'Subdecision matrices'!$U$12</f>
        <v>0.05</v>
      </c>
      <c r="M444" s="5">
        <f>'Subdecision matrices'!$U$13</f>
        <v>0.05</v>
      </c>
      <c r="N444" s="5">
        <f>'Subdecision matrices'!$U$14</f>
        <v>0.05</v>
      </c>
      <c r="O444" s="5">
        <f>'Subdecision matrices'!$U$15</f>
        <v>0.05</v>
      </c>
      <c r="P444" s="5">
        <f>'Subdecision matrices'!$U$16</f>
        <v>0.05</v>
      </c>
      <c r="Q444" s="5">
        <f>'Subdecision matrices'!$V$12</f>
        <v>0.1</v>
      </c>
      <c r="R444" s="5">
        <f>'Subdecision matrices'!$V$13</f>
        <v>0.1</v>
      </c>
      <c r="S444" s="5">
        <f>'Subdecision matrices'!$V$14</f>
        <v>0.1</v>
      </c>
      <c r="T444" s="5">
        <f>'Subdecision matrices'!$V$15</f>
        <v>0.1</v>
      </c>
      <c r="U444" s="5">
        <f>'Subdecision matrices'!$V$16</f>
        <v>0.1</v>
      </c>
      <c r="V444" s="5">
        <f>'Subdecision matrices'!$W$12</f>
        <v>0.1</v>
      </c>
      <c r="W444" s="5">
        <f>'Subdecision matrices'!$W$13</f>
        <v>0.1</v>
      </c>
      <c r="X444" s="5">
        <f>'Subdecision matrices'!$W$14</f>
        <v>0.1</v>
      </c>
      <c r="Y444" s="5">
        <f>'Subdecision matrices'!$W$15</f>
        <v>0.1</v>
      </c>
      <c r="Z444" s="5">
        <f>'Subdecision matrices'!$W$16</f>
        <v>0.1</v>
      </c>
      <c r="AA444" s="5">
        <f>'Subdecision matrices'!$X$12</f>
        <v>0.05</v>
      </c>
      <c r="AB444" s="5">
        <f>'Subdecision matrices'!$X$13</f>
        <v>0.1</v>
      </c>
      <c r="AC444" s="5">
        <f>'Subdecision matrices'!$X$14</f>
        <v>0.1</v>
      </c>
      <c r="AD444" s="5">
        <f>'Subdecision matrices'!$X$15</f>
        <v>0.1</v>
      </c>
      <c r="AE444" s="5">
        <f>'Subdecision matrices'!$X$16</f>
        <v>0.1</v>
      </c>
      <c r="AF444" s="5">
        <f>'Subdecision matrices'!$Y$12</f>
        <v>0.1</v>
      </c>
      <c r="AG444" s="5">
        <f>'Subdecision matrices'!$Y$13</f>
        <v>0.1</v>
      </c>
      <c r="AH444" s="5">
        <f>'Subdecision matrices'!$Y$14</f>
        <v>0.1</v>
      </c>
      <c r="AI444" s="5">
        <f>'Subdecision matrices'!$Y$15</f>
        <v>0.05</v>
      </c>
      <c r="AJ444" s="5">
        <f>'Subdecision matrices'!$Y$16</f>
        <v>0.05</v>
      </c>
      <c r="AK444" s="5">
        <f>'Subdecision matrices'!$Z$12</f>
        <v>0.15</v>
      </c>
      <c r="AL444" s="5">
        <f>'Subdecision matrices'!$Z$13</f>
        <v>0.15</v>
      </c>
      <c r="AM444" s="5">
        <f>'Subdecision matrices'!$Z$14</f>
        <v>0.15</v>
      </c>
      <c r="AN444" s="5">
        <f>'Subdecision matrices'!$Z$15</f>
        <v>0.15</v>
      </c>
      <c r="AO444" s="5">
        <f>'Subdecision matrices'!$Z$16</f>
        <v>0.15</v>
      </c>
      <c r="AP444" s="5">
        <f>'Subdecision matrices'!$AA$12</f>
        <v>0.1</v>
      </c>
      <c r="AQ444" s="5">
        <f>'Subdecision matrices'!$AA$13</f>
        <v>0.1</v>
      </c>
      <c r="AR444" s="5">
        <f>'Subdecision matrices'!$AA$14</f>
        <v>0.1</v>
      </c>
      <c r="AS444" s="5">
        <f>'Subdecision matrices'!$AA$15</f>
        <v>0.1</v>
      </c>
      <c r="AT444" s="5">
        <f>'Subdecision matrices'!$AA$16</f>
        <v>0.15</v>
      </c>
      <c r="AU444" s="5">
        <f>'Subdecision matrices'!$AB$12</f>
        <v>0.15</v>
      </c>
      <c r="AV444" s="5">
        <f>'Subdecision matrices'!$AB$13</f>
        <v>0.1</v>
      </c>
      <c r="AW444" s="5">
        <f>'Subdecision matrices'!$AB$14</f>
        <v>0.1</v>
      </c>
      <c r="AX444" s="5">
        <f>'Subdecision matrices'!$AB$15</f>
        <v>0.15</v>
      </c>
      <c r="AY444" s="5">
        <f>'Subdecision matrices'!$AB$16</f>
        <v>0.1</v>
      </c>
      <c r="AZ444" s="3">
        <f aca="true" t="shared" si="1121" ref="AZ444">SUM(L444:AY444)</f>
        <v>4</v>
      </c>
      <c r="BA444" s="3"/>
      <c r="BB444" s="114"/>
      <c r="BC444" s="114"/>
      <c r="BD444" s="114"/>
      <c r="BE444" s="114"/>
      <c r="BF444" s="114"/>
    </row>
    <row r="445" spans="1:58" ht="15">
      <c r="A445" s="94">
        <v>220</v>
      </c>
      <c r="B445" s="30">
        <f>_xlfn.IFERROR(VLOOKUP(Prioritization!G231,'Subdecision matrices'!$B$7:$C$8,2,TRUE),0)</f>
        <v>0</v>
      </c>
      <c r="C445" s="30">
        <f>_xlfn.IFERROR(VLOOKUP(Prioritization!G231,'Subdecision matrices'!$B$7:$D$8,3,TRUE),0)</f>
        <v>0</v>
      </c>
      <c r="D445" s="30">
        <f>_xlfn.IFERROR(VLOOKUP(Prioritization!G231,'Subdecision matrices'!$B$7:$E$8,4,TRUE),0)</f>
        <v>0</v>
      </c>
      <c r="E445" s="30">
        <f>_xlfn.IFERROR(VLOOKUP(Prioritization!G231,'Subdecision matrices'!$B$7:$F$8,5,TRUE),0)</f>
        <v>0</v>
      </c>
      <c r="F445" s="30">
        <f>_xlfn.IFERROR(VLOOKUP(Prioritization!G231,'Subdecision matrices'!$B$7:$G$8,6,TRUE),0)</f>
        <v>0</v>
      </c>
      <c r="G445" s="30">
        <f>VLOOKUP(Prioritization!H231,'Subdecision matrices'!$B$12:$C$19,2,TRUE)</f>
        <v>0</v>
      </c>
      <c r="H445" s="30">
        <f>VLOOKUP(Prioritization!H231,'Subdecision matrices'!$B$12:$D$19,3,TRUE)</f>
        <v>0</v>
      </c>
      <c r="I445" s="30">
        <f>VLOOKUP(Prioritization!H231,'Subdecision matrices'!$B$12:$E$19,4,TRUE)</f>
        <v>0</v>
      </c>
      <c r="J445" s="30">
        <f>VLOOKUP(Prioritization!H231,'Subdecision matrices'!$B$12:$F$19,5,TRUE)</f>
        <v>0</v>
      </c>
      <c r="K445" s="30">
        <f>VLOOKUP(Prioritization!H231,'Subdecision matrices'!$B$12:$G$19,6,TRUE)</f>
        <v>0</v>
      </c>
      <c r="L445" s="2">
        <f>_xlfn.IFERROR(INDEX('Subdecision matrices'!$C$23:$G$27,MATCH(Prioritization!I231,'Subdecision matrices'!$B$23:$B$27,0),MATCH('CalcEng 2'!$L$6,'Subdecision matrices'!$C$22:$G$22,0)),0)</f>
        <v>0</v>
      </c>
      <c r="M445" s="2">
        <f>_xlfn.IFERROR(INDEX('Subdecision matrices'!$C$23:$G$27,MATCH(Prioritization!I231,'Subdecision matrices'!$B$23:$B$27,0),MATCH('CalcEng 2'!$M$6,'Subdecision matrices'!$C$30:$G$30,0)),0)</f>
        <v>0</v>
      </c>
      <c r="N445" s="2">
        <f>_xlfn.IFERROR(INDEX('Subdecision matrices'!$C$23:$G$27,MATCH(Prioritization!I231,'Subdecision matrices'!$B$23:$B$27,0),MATCH('CalcEng 2'!$N$6,'Subdecision matrices'!$C$22:$G$22,0)),0)</f>
        <v>0</v>
      </c>
      <c r="O445" s="2">
        <f>_xlfn.IFERROR(INDEX('Subdecision matrices'!$C$23:$G$27,MATCH(Prioritization!I231,'Subdecision matrices'!$B$23:$B$27,0),MATCH('CalcEng 2'!$O$6,'Subdecision matrices'!$C$22:$G$22,0)),0)</f>
        <v>0</v>
      </c>
      <c r="P445" s="2">
        <f>_xlfn.IFERROR(INDEX('Subdecision matrices'!$C$23:$G$27,MATCH(Prioritization!I231,'Subdecision matrices'!$B$23:$B$27,0),MATCH('CalcEng 2'!$P$6,'Subdecision matrices'!$C$22:$G$22,0)),0)</f>
        <v>0</v>
      </c>
      <c r="Q445" s="2">
        <f>_xlfn.IFERROR(INDEX('Subdecision matrices'!$C$31:$G$33,MATCH(Prioritization!J231,'Subdecision matrices'!$B$31:$B$33,0),MATCH('CalcEng 2'!$Q$6,'Subdecision matrices'!$C$30:$G$30,0)),0)</f>
        <v>0</v>
      </c>
      <c r="R445" s="2">
        <f>_xlfn.IFERROR(INDEX('Subdecision matrices'!$C$31:$G$33,MATCH(Prioritization!J231,'Subdecision matrices'!$B$31:$B$33,0),MATCH('CalcEng 2'!$R$6,'Subdecision matrices'!$C$30:$G$30,0)),0)</f>
        <v>0</v>
      </c>
      <c r="S445" s="2">
        <f>_xlfn.IFERROR(INDEX('Subdecision matrices'!$C$31:$G$33,MATCH(Prioritization!J231,'Subdecision matrices'!$B$31:$B$33,0),MATCH('CalcEng 2'!$S$6,'Subdecision matrices'!$C$30:$G$30,0)),0)</f>
        <v>0</v>
      </c>
      <c r="T445" s="2">
        <f>_xlfn.IFERROR(INDEX('Subdecision matrices'!$C$31:$G$33,MATCH(Prioritization!J231,'Subdecision matrices'!$B$31:$B$33,0),MATCH('CalcEng 2'!$T$6,'Subdecision matrices'!$C$30:$G$30,0)),0)</f>
        <v>0</v>
      </c>
      <c r="U445" s="2">
        <f>_xlfn.IFERROR(INDEX('Subdecision matrices'!$C$31:$G$33,MATCH(Prioritization!J231,'Subdecision matrices'!$B$31:$B$33,0),MATCH('CalcEng 2'!$U$6,'Subdecision matrices'!$C$30:$G$30,0)),0)</f>
        <v>0</v>
      </c>
      <c r="V445" s="2">
        <f>_xlfn.IFERROR(VLOOKUP(Prioritization!K231,'Subdecision matrices'!$A$37:$C$41,3,TRUE),0)</f>
        <v>0</v>
      </c>
      <c r="W445" s="2">
        <f>_xlfn.IFERROR(VLOOKUP(Prioritization!K231,'Subdecision matrices'!$A$37:$D$41,4),0)</f>
        <v>0</v>
      </c>
      <c r="X445" s="2">
        <f>_xlfn.IFERROR(VLOOKUP(Prioritization!K231,'Subdecision matrices'!$A$37:$E$41,5),0)</f>
        <v>0</v>
      </c>
      <c r="Y445" s="2">
        <f>_xlfn.IFERROR(VLOOKUP(Prioritization!K231,'Subdecision matrices'!$A$37:$F$41,6),0)</f>
        <v>0</v>
      </c>
      <c r="Z445" s="2">
        <f>_xlfn.IFERROR(VLOOKUP(Prioritization!K231,'Subdecision matrices'!$A$37:$G$41,7),0)</f>
        <v>0</v>
      </c>
      <c r="AA445" s="2">
        <f>_xlfn.IFERROR(INDEX('Subdecision matrices'!$K$8:$O$11,MATCH(Prioritization!L231,'Subdecision matrices'!$J$8:$J$11,0),MATCH('CalcEng 2'!$AA$6,'Subdecision matrices'!$K$7:$O$7,0)),0)</f>
        <v>0</v>
      </c>
      <c r="AB445" s="2">
        <f>_xlfn.IFERROR(INDEX('Subdecision matrices'!$K$8:$O$11,MATCH(Prioritization!L231,'Subdecision matrices'!$J$8:$J$11,0),MATCH('CalcEng 2'!$AB$6,'Subdecision matrices'!$K$7:$O$7,0)),0)</f>
        <v>0</v>
      </c>
      <c r="AC445" s="2">
        <f>_xlfn.IFERROR(INDEX('Subdecision matrices'!$K$8:$O$11,MATCH(Prioritization!L231,'Subdecision matrices'!$J$8:$J$11,0),MATCH('CalcEng 2'!$AC$6,'Subdecision matrices'!$K$7:$O$7,0)),0)</f>
        <v>0</v>
      </c>
      <c r="AD445" s="2">
        <f>_xlfn.IFERROR(INDEX('Subdecision matrices'!$K$8:$O$11,MATCH(Prioritization!L231,'Subdecision matrices'!$J$8:$J$11,0),MATCH('CalcEng 2'!$AD$6,'Subdecision matrices'!$K$7:$O$7,0)),0)</f>
        <v>0</v>
      </c>
      <c r="AE445" s="2">
        <f>_xlfn.IFERROR(INDEX('Subdecision matrices'!$K$8:$O$11,MATCH(Prioritization!L231,'Subdecision matrices'!$J$8:$J$11,0),MATCH('CalcEng 2'!$AE$6,'Subdecision matrices'!$K$7:$O$7,0)),0)</f>
        <v>0</v>
      </c>
      <c r="AF445" s="2">
        <f>_xlfn.IFERROR(VLOOKUP(Prioritization!M231,'Subdecision matrices'!$I$15:$K$17,3,TRUE),0)</f>
        <v>0</v>
      </c>
      <c r="AG445" s="2">
        <f>_xlfn.IFERROR(VLOOKUP(Prioritization!M231,'Subdecision matrices'!$I$15:$L$17,4,TRUE),0)</f>
        <v>0</v>
      </c>
      <c r="AH445" s="2">
        <f>_xlfn.IFERROR(VLOOKUP(Prioritization!M231,'Subdecision matrices'!$I$15:$M$17,5,TRUE),0)</f>
        <v>0</v>
      </c>
      <c r="AI445" s="2">
        <f>_xlfn.IFERROR(VLOOKUP(Prioritization!M231,'Subdecision matrices'!$I$15:$N$17,6,TRUE),0)</f>
        <v>0</v>
      </c>
      <c r="AJ445" s="2">
        <f>_xlfn.IFERROR(VLOOKUP(Prioritization!M231,'Subdecision matrices'!$I$15:$O$17,7,TRUE),0)</f>
        <v>0</v>
      </c>
      <c r="AK445" s="2">
        <f>_xlfn.IFERROR(INDEX('Subdecision matrices'!$K$22:$O$24,MATCH(Prioritization!N231,'Subdecision matrices'!$J$22:$J$24,0),MATCH($AK$6,'Subdecision matrices'!$K$21:$O$21,0)),0)</f>
        <v>0</v>
      </c>
      <c r="AL445" s="2">
        <f>_xlfn.IFERROR(INDEX('Subdecision matrices'!$K$22:$O$24,MATCH(Prioritization!N231,'Subdecision matrices'!$J$22:$J$24,0),MATCH($AL$6,'Subdecision matrices'!$K$21:$O$21,0)),0)</f>
        <v>0</v>
      </c>
      <c r="AM445" s="2">
        <f>_xlfn.IFERROR(INDEX('Subdecision matrices'!$K$22:$O$24,MATCH(Prioritization!N231,'Subdecision matrices'!$J$22:$J$24,0),MATCH($AM$6,'Subdecision matrices'!$K$21:$O$21,0)),0)</f>
        <v>0</v>
      </c>
      <c r="AN445" s="2">
        <f>_xlfn.IFERROR(INDEX('Subdecision matrices'!$K$22:$O$24,MATCH(Prioritization!N231,'Subdecision matrices'!$J$22:$J$24,0),MATCH($AN$6,'Subdecision matrices'!$K$21:$O$21,0)),0)</f>
        <v>0</v>
      </c>
      <c r="AO445" s="2">
        <f>_xlfn.IFERROR(INDEX('Subdecision matrices'!$K$22:$O$24,MATCH(Prioritization!N231,'Subdecision matrices'!$J$22:$J$24,0),MATCH($AO$6,'Subdecision matrices'!$K$21:$O$21,0)),0)</f>
        <v>0</v>
      </c>
      <c r="AP445" s="2">
        <f>_xlfn.IFERROR(INDEX('Subdecision matrices'!$K$27:$O$30,MATCH(Prioritization!O231,'Subdecision matrices'!$J$27:$J$30,0),MATCH('CalcEng 2'!$AP$6,'Subdecision matrices'!$K$27:$O$27,0)),0)</f>
        <v>0</v>
      </c>
      <c r="AQ445" s="2">
        <f>_xlfn.IFERROR(INDEX('Subdecision matrices'!$K$27:$O$30,MATCH(Prioritization!O231,'Subdecision matrices'!$J$27:$J$30,0),MATCH('CalcEng 2'!$AQ$6,'Subdecision matrices'!$K$27:$O$27,0)),0)</f>
        <v>0</v>
      </c>
      <c r="AR445" s="2">
        <f>_xlfn.IFERROR(INDEX('Subdecision matrices'!$K$27:$O$30,MATCH(Prioritization!O231,'Subdecision matrices'!$J$27:$J$30,0),MATCH('CalcEng 2'!$AR$6,'Subdecision matrices'!$K$27:$O$27,0)),0)</f>
        <v>0</v>
      </c>
      <c r="AS445" s="2">
        <f>_xlfn.IFERROR(INDEX('Subdecision matrices'!$K$27:$O$30,MATCH(Prioritization!O231,'Subdecision matrices'!$J$27:$J$30,0),MATCH('CalcEng 2'!$AS$6,'Subdecision matrices'!$K$27:$O$27,0)),0)</f>
        <v>0</v>
      </c>
      <c r="AT445" s="2">
        <f>_xlfn.IFERROR(INDEX('Subdecision matrices'!$K$27:$O$30,MATCH(Prioritization!O231,'Subdecision matrices'!$J$27:$J$30,0),MATCH('CalcEng 2'!$AT$6,'Subdecision matrices'!$K$27:$O$27,0)),0)</f>
        <v>0</v>
      </c>
      <c r="AU445" s="2">
        <f>_xlfn.IFERROR(INDEX('Subdecision matrices'!$K$34:$O$36,MATCH(Prioritization!P231,'Subdecision matrices'!$J$34:$J$36,0),MATCH('CalcEng 2'!$AU$6,'Subdecision matrices'!$K$33:$O$33,0)),0)</f>
        <v>0</v>
      </c>
      <c r="AV445" s="2">
        <f>_xlfn.IFERROR(INDEX('Subdecision matrices'!$K$34:$O$36,MATCH(Prioritization!P231,'Subdecision matrices'!$J$34:$J$36,0),MATCH('CalcEng 2'!$AV$6,'Subdecision matrices'!$K$33:$O$33,0)),0)</f>
        <v>0</v>
      </c>
      <c r="AW445" s="2">
        <f>_xlfn.IFERROR(INDEX('Subdecision matrices'!$K$34:$O$36,MATCH(Prioritization!P231,'Subdecision matrices'!$J$34:$J$36,0),MATCH('CalcEng 2'!$AW$6,'Subdecision matrices'!$K$33:$O$33,0)),0)</f>
        <v>0</v>
      </c>
      <c r="AX445" s="2">
        <f>_xlfn.IFERROR(INDEX('Subdecision matrices'!$K$34:$O$36,MATCH(Prioritization!P231,'Subdecision matrices'!$J$34:$J$36,0),MATCH('CalcEng 2'!$AX$6,'Subdecision matrices'!$K$33:$O$33,0)),0)</f>
        <v>0</v>
      </c>
      <c r="AY445" s="2">
        <f>_xlfn.IFERROR(INDEX('Subdecision matrices'!$K$34:$O$36,MATCH(Prioritization!P231,'Subdecision matrices'!$J$34:$J$36,0),MATCH('CalcEng 2'!$AY$6,'Subdecision matrices'!$K$33:$O$33,0)),0)</f>
        <v>0</v>
      </c>
      <c r="AZ445" s="2"/>
      <c r="BA445" s="2"/>
      <c r="BB445" s="110">
        <f>((B445*B446)+(G445*G446)+(L445*L446)+(Q445*Q446)+(V445*V446)+(AA445*AA446)+(AF446*AF445)+(AK445*AK446)+(AP445*AP446)+(AU445*AU446))*10</f>
        <v>0</v>
      </c>
      <c r="BC445" s="110">
        <f aca="true" t="shared" si="1122" ref="BC445">((C445*C446)+(H445*H446)+(M445*M446)+(R445*R446)+(W445*W446)+(AB445*AB446)+(AG446*AG445)+(AL445*AL446)+(AQ445*AQ446)+(AV445*AV446))*10</f>
        <v>0</v>
      </c>
      <c r="BD445" s="110">
        <f aca="true" t="shared" si="1123" ref="BD445">((D445*D446)+(I445*I446)+(N445*N446)+(S445*S446)+(X445*X446)+(AC445*AC446)+(AH446*AH445)+(AM445*AM446)+(AR445*AR446)+(AW445*AW446))*10</f>
        <v>0</v>
      </c>
      <c r="BE445" s="110">
        <f aca="true" t="shared" si="1124" ref="BE445">((E445*E446)+(J445*J446)+(O445*O446)+(T445*T446)+(Y445*Y446)+(AD445*AD446)+(AI446*AI445)+(AN445*AN446)+(AS445*AS446)+(AX445*AX446))*10</f>
        <v>0</v>
      </c>
      <c r="BF445" s="110">
        <f aca="true" t="shared" si="1125" ref="BF445">((F445*F446)+(K445*K446)+(P445*P446)+(U445*U446)+(Z445*Z446)+(AE445*AE446)+(AJ446*AJ445)+(AO445*AO446)+(AT445*AT446)+(AY445*AY446))*10</f>
        <v>0</v>
      </c>
    </row>
    <row r="446" spans="1:58" ht="15.75" thickBot="1">
      <c r="A446" s="94"/>
      <c r="B446" s="5">
        <f>'Subdecision matrices'!$S$12</f>
        <v>0.1</v>
      </c>
      <c r="C446" s="5">
        <f>'Subdecision matrices'!$S$13</f>
        <v>0.1</v>
      </c>
      <c r="D446" s="5">
        <f>'Subdecision matrices'!$S$14</f>
        <v>0.1</v>
      </c>
      <c r="E446" s="5">
        <f>'Subdecision matrices'!$S$15</f>
        <v>0.1</v>
      </c>
      <c r="F446" s="5">
        <f>'Subdecision matrices'!$S$16</f>
        <v>0.1</v>
      </c>
      <c r="G446" s="5">
        <f>'Subdecision matrices'!$T$12</f>
        <v>0.1</v>
      </c>
      <c r="H446" s="5">
        <f>'Subdecision matrices'!$T$13</f>
        <v>0.1</v>
      </c>
      <c r="I446" s="5">
        <f>'Subdecision matrices'!$T$14</f>
        <v>0.1</v>
      </c>
      <c r="J446" s="5">
        <f>'Subdecision matrices'!$T$15</f>
        <v>0.1</v>
      </c>
      <c r="K446" s="5">
        <f>'Subdecision matrices'!$T$16</f>
        <v>0.1</v>
      </c>
      <c r="L446" s="5">
        <f>'Subdecision matrices'!$U$12</f>
        <v>0.05</v>
      </c>
      <c r="M446" s="5">
        <f>'Subdecision matrices'!$U$13</f>
        <v>0.05</v>
      </c>
      <c r="N446" s="5">
        <f>'Subdecision matrices'!$U$14</f>
        <v>0.05</v>
      </c>
      <c r="O446" s="5">
        <f>'Subdecision matrices'!$U$15</f>
        <v>0.05</v>
      </c>
      <c r="P446" s="5">
        <f>'Subdecision matrices'!$U$16</f>
        <v>0.05</v>
      </c>
      <c r="Q446" s="5">
        <f>'Subdecision matrices'!$V$12</f>
        <v>0.1</v>
      </c>
      <c r="R446" s="5">
        <f>'Subdecision matrices'!$V$13</f>
        <v>0.1</v>
      </c>
      <c r="S446" s="5">
        <f>'Subdecision matrices'!$V$14</f>
        <v>0.1</v>
      </c>
      <c r="T446" s="5">
        <f>'Subdecision matrices'!$V$15</f>
        <v>0.1</v>
      </c>
      <c r="U446" s="5">
        <f>'Subdecision matrices'!$V$16</f>
        <v>0.1</v>
      </c>
      <c r="V446" s="5">
        <f>'Subdecision matrices'!$W$12</f>
        <v>0.1</v>
      </c>
      <c r="W446" s="5">
        <f>'Subdecision matrices'!$W$13</f>
        <v>0.1</v>
      </c>
      <c r="X446" s="5">
        <f>'Subdecision matrices'!$W$14</f>
        <v>0.1</v>
      </c>
      <c r="Y446" s="5">
        <f>'Subdecision matrices'!$W$15</f>
        <v>0.1</v>
      </c>
      <c r="Z446" s="5">
        <f>'Subdecision matrices'!$W$16</f>
        <v>0.1</v>
      </c>
      <c r="AA446" s="5">
        <f>'Subdecision matrices'!$X$12</f>
        <v>0.05</v>
      </c>
      <c r="AB446" s="5">
        <f>'Subdecision matrices'!$X$13</f>
        <v>0.1</v>
      </c>
      <c r="AC446" s="5">
        <f>'Subdecision matrices'!$X$14</f>
        <v>0.1</v>
      </c>
      <c r="AD446" s="5">
        <f>'Subdecision matrices'!$X$15</f>
        <v>0.1</v>
      </c>
      <c r="AE446" s="5">
        <f>'Subdecision matrices'!$X$16</f>
        <v>0.1</v>
      </c>
      <c r="AF446" s="5">
        <f>'Subdecision matrices'!$Y$12</f>
        <v>0.1</v>
      </c>
      <c r="AG446" s="5">
        <f>'Subdecision matrices'!$Y$13</f>
        <v>0.1</v>
      </c>
      <c r="AH446" s="5">
        <f>'Subdecision matrices'!$Y$14</f>
        <v>0.1</v>
      </c>
      <c r="AI446" s="5">
        <f>'Subdecision matrices'!$Y$15</f>
        <v>0.05</v>
      </c>
      <c r="AJ446" s="5">
        <f>'Subdecision matrices'!$Y$16</f>
        <v>0.05</v>
      </c>
      <c r="AK446" s="5">
        <f>'Subdecision matrices'!$Z$12</f>
        <v>0.15</v>
      </c>
      <c r="AL446" s="5">
        <f>'Subdecision matrices'!$Z$13</f>
        <v>0.15</v>
      </c>
      <c r="AM446" s="5">
        <f>'Subdecision matrices'!$Z$14</f>
        <v>0.15</v>
      </c>
      <c r="AN446" s="5">
        <f>'Subdecision matrices'!$Z$15</f>
        <v>0.15</v>
      </c>
      <c r="AO446" s="5">
        <f>'Subdecision matrices'!$Z$16</f>
        <v>0.15</v>
      </c>
      <c r="AP446" s="5">
        <f>'Subdecision matrices'!$AA$12</f>
        <v>0.1</v>
      </c>
      <c r="AQ446" s="5">
        <f>'Subdecision matrices'!$AA$13</f>
        <v>0.1</v>
      </c>
      <c r="AR446" s="5">
        <f>'Subdecision matrices'!$AA$14</f>
        <v>0.1</v>
      </c>
      <c r="AS446" s="5">
        <f>'Subdecision matrices'!$AA$15</f>
        <v>0.1</v>
      </c>
      <c r="AT446" s="5">
        <f>'Subdecision matrices'!$AA$16</f>
        <v>0.15</v>
      </c>
      <c r="AU446" s="5">
        <f>'Subdecision matrices'!$AB$12</f>
        <v>0.15</v>
      </c>
      <c r="AV446" s="5">
        <f>'Subdecision matrices'!$AB$13</f>
        <v>0.1</v>
      </c>
      <c r="AW446" s="5">
        <f>'Subdecision matrices'!$AB$14</f>
        <v>0.1</v>
      </c>
      <c r="AX446" s="5">
        <f>'Subdecision matrices'!$AB$15</f>
        <v>0.15</v>
      </c>
      <c r="AY446" s="5">
        <f>'Subdecision matrices'!$AB$16</f>
        <v>0.1</v>
      </c>
      <c r="AZ446" s="3">
        <f aca="true" t="shared" si="1126" ref="AZ446">SUM(L446:AY446)</f>
        <v>4</v>
      </c>
      <c r="BA446" s="3"/>
      <c r="BB446" s="114"/>
      <c r="BC446" s="114"/>
      <c r="BD446" s="114"/>
      <c r="BE446" s="114"/>
      <c r="BF446" s="114"/>
    </row>
    <row r="447" spans="1:58" ht="15">
      <c r="A447" s="94">
        <v>221</v>
      </c>
      <c r="B447" s="30">
        <f>_xlfn.IFERROR(VLOOKUP(Prioritization!G232,'Subdecision matrices'!$B$7:$C$8,2,TRUE),0)</f>
        <v>0</v>
      </c>
      <c r="C447" s="30">
        <f>_xlfn.IFERROR(VLOOKUP(Prioritization!G232,'Subdecision matrices'!$B$7:$D$8,3,TRUE),0)</f>
        <v>0</v>
      </c>
      <c r="D447" s="30">
        <f>_xlfn.IFERROR(VLOOKUP(Prioritization!G232,'Subdecision matrices'!$B$7:$E$8,4,TRUE),0)</f>
        <v>0</v>
      </c>
      <c r="E447" s="30">
        <f>_xlfn.IFERROR(VLOOKUP(Prioritization!G232,'Subdecision matrices'!$B$7:$F$8,5,TRUE),0)</f>
        <v>0</v>
      </c>
      <c r="F447" s="30">
        <f>_xlfn.IFERROR(VLOOKUP(Prioritization!G232,'Subdecision matrices'!$B$7:$G$8,6,TRUE),0)</f>
        <v>0</v>
      </c>
      <c r="G447" s="30">
        <f>VLOOKUP(Prioritization!H232,'Subdecision matrices'!$B$12:$C$19,2,TRUE)</f>
        <v>0</v>
      </c>
      <c r="H447" s="30">
        <f>VLOOKUP(Prioritization!H232,'Subdecision matrices'!$B$12:$D$19,3,TRUE)</f>
        <v>0</v>
      </c>
      <c r="I447" s="30">
        <f>VLOOKUP(Prioritization!H232,'Subdecision matrices'!$B$12:$E$19,4,TRUE)</f>
        <v>0</v>
      </c>
      <c r="J447" s="30">
        <f>VLOOKUP(Prioritization!H232,'Subdecision matrices'!$B$12:$F$19,5,TRUE)</f>
        <v>0</v>
      </c>
      <c r="K447" s="30">
        <f>VLOOKUP(Prioritization!H232,'Subdecision matrices'!$B$12:$G$19,6,TRUE)</f>
        <v>0</v>
      </c>
      <c r="L447" s="2">
        <f>_xlfn.IFERROR(INDEX('Subdecision matrices'!$C$23:$G$27,MATCH(Prioritization!I232,'Subdecision matrices'!$B$23:$B$27,0),MATCH('CalcEng 2'!$L$6,'Subdecision matrices'!$C$22:$G$22,0)),0)</f>
        <v>0</v>
      </c>
      <c r="M447" s="2">
        <f>_xlfn.IFERROR(INDEX('Subdecision matrices'!$C$23:$G$27,MATCH(Prioritization!I232,'Subdecision matrices'!$B$23:$B$27,0),MATCH('CalcEng 2'!$M$6,'Subdecision matrices'!$C$30:$G$30,0)),0)</f>
        <v>0</v>
      </c>
      <c r="N447" s="2">
        <f>_xlfn.IFERROR(INDEX('Subdecision matrices'!$C$23:$G$27,MATCH(Prioritization!I232,'Subdecision matrices'!$B$23:$B$27,0),MATCH('CalcEng 2'!$N$6,'Subdecision matrices'!$C$22:$G$22,0)),0)</f>
        <v>0</v>
      </c>
      <c r="O447" s="2">
        <f>_xlfn.IFERROR(INDEX('Subdecision matrices'!$C$23:$G$27,MATCH(Prioritization!I232,'Subdecision matrices'!$B$23:$B$27,0),MATCH('CalcEng 2'!$O$6,'Subdecision matrices'!$C$22:$G$22,0)),0)</f>
        <v>0</v>
      </c>
      <c r="P447" s="2">
        <f>_xlfn.IFERROR(INDEX('Subdecision matrices'!$C$23:$G$27,MATCH(Prioritization!I232,'Subdecision matrices'!$B$23:$B$27,0),MATCH('CalcEng 2'!$P$6,'Subdecision matrices'!$C$22:$G$22,0)),0)</f>
        <v>0</v>
      </c>
      <c r="Q447" s="2">
        <f>_xlfn.IFERROR(INDEX('Subdecision matrices'!$C$31:$G$33,MATCH(Prioritization!J232,'Subdecision matrices'!$B$31:$B$33,0),MATCH('CalcEng 2'!$Q$6,'Subdecision matrices'!$C$30:$G$30,0)),0)</f>
        <v>0</v>
      </c>
      <c r="R447" s="2">
        <f>_xlfn.IFERROR(INDEX('Subdecision matrices'!$C$31:$G$33,MATCH(Prioritization!J232,'Subdecision matrices'!$B$31:$B$33,0),MATCH('CalcEng 2'!$R$6,'Subdecision matrices'!$C$30:$G$30,0)),0)</f>
        <v>0</v>
      </c>
      <c r="S447" s="2">
        <f>_xlfn.IFERROR(INDEX('Subdecision matrices'!$C$31:$G$33,MATCH(Prioritization!J232,'Subdecision matrices'!$B$31:$B$33,0),MATCH('CalcEng 2'!$S$6,'Subdecision matrices'!$C$30:$G$30,0)),0)</f>
        <v>0</v>
      </c>
      <c r="T447" s="2">
        <f>_xlfn.IFERROR(INDEX('Subdecision matrices'!$C$31:$G$33,MATCH(Prioritization!J232,'Subdecision matrices'!$B$31:$B$33,0),MATCH('CalcEng 2'!$T$6,'Subdecision matrices'!$C$30:$G$30,0)),0)</f>
        <v>0</v>
      </c>
      <c r="U447" s="2">
        <f>_xlfn.IFERROR(INDEX('Subdecision matrices'!$C$31:$G$33,MATCH(Prioritization!J232,'Subdecision matrices'!$B$31:$B$33,0),MATCH('CalcEng 2'!$U$6,'Subdecision matrices'!$C$30:$G$30,0)),0)</f>
        <v>0</v>
      </c>
      <c r="V447" s="2">
        <f>_xlfn.IFERROR(VLOOKUP(Prioritization!K232,'Subdecision matrices'!$A$37:$C$41,3,TRUE),0)</f>
        <v>0</v>
      </c>
      <c r="W447" s="2">
        <f>_xlfn.IFERROR(VLOOKUP(Prioritization!K232,'Subdecision matrices'!$A$37:$D$41,4),0)</f>
        <v>0</v>
      </c>
      <c r="X447" s="2">
        <f>_xlfn.IFERROR(VLOOKUP(Prioritization!K232,'Subdecision matrices'!$A$37:$E$41,5),0)</f>
        <v>0</v>
      </c>
      <c r="Y447" s="2">
        <f>_xlfn.IFERROR(VLOOKUP(Prioritization!K232,'Subdecision matrices'!$A$37:$F$41,6),0)</f>
        <v>0</v>
      </c>
      <c r="Z447" s="2">
        <f>_xlfn.IFERROR(VLOOKUP(Prioritization!K232,'Subdecision matrices'!$A$37:$G$41,7),0)</f>
        <v>0</v>
      </c>
      <c r="AA447" s="2">
        <f>_xlfn.IFERROR(INDEX('Subdecision matrices'!$K$8:$O$11,MATCH(Prioritization!L232,'Subdecision matrices'!$J$8:$J$11,0),MATCH('CalcEng 2'!$AA$6,'Subdecision matrices'!$K$7:$O$7,0)),0)</f>
        <v>0</v>
      </c>
      <c r="AB447" s="2">
        <f>_xlfn.IFERROR(INDEX('Subdecision matrices'!$K$8:$O$11,MATCH(Prioritization!L232,'Subdecision matrices'!$J$8:$J$11,0),MATCH('CalcEng 2'!$AB$6,'Subdecision matrices'!$K$7:$O$7,0)),0)</f>
        <v>0</v>
      </c>
      <c r="AC447" s="2">
        <f>_xlfn.IFERROR(INDEX('Subdecision matrices'!$K$8:$O$11,MATCH(Prioritization!L232,'Subdecision matrices'!$J$8:$J$11,0),MATCH('CalcEng 2'!$AC$6,'Subdecision matrices'!$K$7:$O$7,0)),0)</f>
        <v>0</v>
      </c>
      <c r="AD447" s="2">
        <f>_xlfn.IFERROR(INDEX('Subdecision matrices'!$K$8:$O$11,MATCH(Prioritization!L232,'Subdecision matrices'!$J$8:$J$11,0),MATCH('CalcEng 2'!$AD$6,'Subdecision matrices'!$K$7:$O$7,0)),0)</f>
        <v>0</v>
      </c>
      <c r="AE447" s="2">
        <f>_xlfn.IFERROR(INDEX('Subdecision matrices'!$K$8:$O$11,MATCH(Prioritization!L232,'Subdecision matrices'!$J$8:$J$11,0),MATCH('CalcEng 2'!$AE$6,'Subdecision matrices'!$K$7:$O$7,0)),0)</f>
        <v>0</v>
      </c>
      <c r="AF447" s="2">
        <f>_xlfn.IFERROR(VLOOKUP(Prioritization!M232,'Subdecision matrices'!$I$15:$K$17,3,TRUE),0)</f>
        <v>0</v>
      </c>
      <c r="AG447" s="2">
        <f>_xlfn.IFERROR(VLOOKUP(Prioritization!M232,'Subdecision matrices'!$I$15:$L$17,4,TRUE),0)</f>
        <v>0</v>
      </c>
      <c r="AH447" s="2">
        <f>_xlfn.IFERROR(VLOOKUP(Prioritization!M232,'Subdecision matrices'!$I$15:$M$17,5,TRUE),0)</f>
        <v>0</v>
      </c>
      <c r="AI447" s="2">
        <f>_xlfn.IFERROR(VLOOKUP(Prioritization!M232,'Subdecision matrices'!$I$15:$N$17,6,TRUE),0)</f>
        <v>0</v>
      </c>
      <c r="AJ447" s="2">
        <f>_xlfn.IFERROR(VLOOKUP(Prioritization!M232,'Subdecision matrices'!$I$15:$O$17,7,TRUE),0)</f>
        <v>0</v>
      </c>
      <c r="AK447" s="2">
        <f>_xlfn.IFERROR(INDEX('Subdecision matrices'!$K$22:$O$24,MATCH(Prioritization!N232,'Subdecision matrices'!$J$22:$J$24,0),MATCH($AK$6,'Subdecision matrices'!$K$21:$O$21,0)),0)</f>
        <v>0</v>
      </c>
      <c r="AL447" s="2">
        <f>_xlfn.IFERROR(INDEX('Subdecision matrices'!$K$22:$O$24,MATCH(Prioritization!N232,'Subdecision matrices'!$J$22:$J$24,0),MATCH($AL$6,'Subdecision matrices'!$K$21:$O$21,0)),0)</f>
        <v>0</v>
      </c>
      <c r="AM447" s="2">
        <f>_xlfn.IFERROR(INDEX('Subdecision matrices'!$K$22:$O$24,MATCH(Prioritization!N232,'Subdecision matrices'!$J$22:$J$24,0),MATCH($AM$6,'Subdecision matrices'!$K$21:$O$21,0)),0)</f>
        <v>0</v>
      </c>
      <c r="AN447" s="2">
        <f>_xlfn.IFERROR(INDEX('Subdecision matrices'!$K$22:$O$24,MATCH(Prioritization!N232,'Subdecision matrices'!$J$22:$J$24,0),MATCH($AN$6,'Subdecision matrices'!$K$21:$O$21,0)),0)</f>
        <v>0</v>
      </c>
      <c r="AO447" s="2">
        <f>_xlfn.IFERROR(INDEX('Subdecision matrices'!$K$22:$O$24,MATCH(Prioritization!N232,'Subdecision matrices'!$J$22:$J$24,0),MATCH($AO$6,'Subdecision matrices'!$K$21:$O$21,0)),0)</f>
        <v>0</v>
      </c>
      <c r="AP447" s="2">
        <f>_xlfn.IFERROR(INDEX('Subdecision matrices'!$K$27:$O$30,MATCH(Prioritization!O232,'Subdecision matrices'!$J$27:$J$30,0),MATCH('CalcEng 2'!$AP$6,'Subdecision matrices'!$K$27:$O$27,0)),0)</f>
        <v>0</v>
      </c>
      <c r="AQ447" s="2">
        <f>_xlfn.IFERROR(INDEX('Subdecision matrices'!$K$27:$O$30,MATCH(Prioritization!O232,'Subdecision matrices'!$J$27:$J$30,0),MATCH('CalcEng 2'!$AQ$6,'Subdecision matrices'!$K$27:$O$27,0)),0)</f>
        <v>0</v>
      </c>
      <c r="AR447" s="2">
        <f>_xlfn.IFERROR(INDEX('Subdecision matrices'!$K$27:$O$30,MATCH(Prioritization!O232,'Subdecision matrices'!$J$27:$J$30,0),MATCH('CalcEng 2'!$AR$6,'Subdecision matrices'!$K$27:$O$27,0)),0)</f>
        <v>0</v>
      </c>
      <c r="AS447" s="2">
        <f>_xlfn.IFERROR(INDEX('Subdecision matrices'!$K$27:$O$30,MATCH(Prioritization!O232,'Subdecision matrices'!$J$27:$J$30,0),MATCH('CalcEng 2'!$AS$6,'Subdecision matrices'!$K$27:$O$27,0)),0)</f>
        <v>0</v>
      </c>
      <c r="AT447" s="2">
        <f>_xlfn.IFERROR(INDEX('Subdecision matrices'!$K$27:$O$30,MATCH(Prioritization!O232,'Subdecision matrices'!$J$27:$J$30,0),MATCH('CalcEng 2'!$AT$6,'Subdecision matrices'!$K$27:$O$27,0)),0)</f>
        <v>0</v>
      </c>
      <c r="AU447" s="2">
        <f>_xlfn.IFERROR(INDEX('Subdecision matrices'!$K$34:$O$36,MATCH(Prioritization!P232,'Subdecision matrices'!$J$34:$J$36,0),MATCH('CalcEng 2'!$AU$6,'Subdecision matrices'!$K$33:$O$33,0)),0)</f>
        <v>0</v>
      </c>
      <c r="AV447" s="2">
        <f>_xlfn.IFERROR(INDEX('Subdecision matrices'!$K$34:$O$36,MATCH(Prioritization!P232,'Subdecision matrices'!$J$34:$J$36,0),MATCH('CalcEng 2'!$AV$6,'Subdecision matrices'!$K$33:$O$33,0)),0)</f>
        <v>0</v>
      </c>
      <c r="AW447" s="2">
        <f>_xlfn.IFERROR(INDEX('Subdecision matrices'!$K$34:$O$36,MATCH(Prioritization!P232,'Subdecision matrices'!$J$34:$J$36,0),MATCH('CalcEng 2'!$AW$6,'Subdecision matrices'!$K$33:$O$33,0)),0)</f>
        <v>0</v>
      </c>
      <c r="AX447" s="2">
        <f>_xlfn.IFERROR(INDEX('Subdecision matrices'!$K$34:$O$36,MATCH(Prioritization!P232,'Subdecision matrices'!$J$34:$J$36,0),MATCH('CalcEng 2'!$AX$6,'Subdecision matrices'!$K$33:$O$33,0)),0)</f>
        <v>0</v>
      </c>
      <c r="AY447" s="2">
        <f>_xlfn.IFERROR(INDEX('Subdecision matrices'!$K$34:$O$36,MATCH(Prioritization!P232,'Subdecision matrices'!$J$34:$J$36,0),MATCH('CalcEng 2'!$AY$6,'Subdecision matrices'!$K$33:$O$33,0)),0)</f>
        <v>0</v>
      </c>
      <c r="AZ447" s="2"/>
      <c r="BA447" s="2"/>
      <c r="BB447" s="110">
        <f>((B447*B448)+(G447*G448)+(L447*L448)+(Q447*Q448)+(V447*V448)+(AA447*AA448)+(AF448*AF447)+(AK447*AK448)+(AP447*AP448)+(AU447*AU448))*10</f>
        <v>0</v>
      </c>
      <c r="BC447" s="110">
        <f aca="true" t="shared" si="1127" ref="BC447">((C447*C448)+(H447*H448)+(M447*M448)+(R447*R448)+(W447*W448)+(AB447*AB448)+(AG448*AG447)+(AL447*AL448)+(AQ447*AQ448)+(AV447*AV448))*10</f>
        <v>0</v>
      </c>
      <c r="BD447" s="110">
        <f aca="true" t="shared" si="1128" ref="BD447">((D447*D448)+(I447*I448)+(N447*N448)+(S447*S448)+(X447*X448)+(AC447*AC448)+(AH448*AH447)+(AM447*AM448)+(AR447*AR448)+(AW447*AW448))*10</f>
        <v>0</v>
      </c>
      <c r="BE447" s="110">
        <f aca="true" t="shared" si="1129" ref="BE447">((E447*E448)+(J447*J448)+(O447*O448)+(T447*T448)+(Y447*Y448)+(AD447*AD448)+(AI448*AI447)+(AN447*AN448)+(AS447*AS448)+(AX447*AX448))*10</f>
        <v>0</v>
      </c>
      <c r="BF447" s="110">
        <f aca="true" t="shared" si="1130" ref="BF447">((F447*F448)+(K447*K448)+(P447*P448)+(U447*U448)+(Z447*Z448)+(AE447*AE448)+(AJ448*AJ447)+(AO447*AO448)+(AT447*AT448)+(AY447*AY448))*10</f>
        <v>0</v>
      </c>
    </row>
    <row r="448" spans="1:58" ht="15.75" thickBot="1">
      <c r="A448" s="94"/>
      <c r="B448" s="5">
        <f>'Subdecision matrices'!$S$12</f>
        <v>0.1</v>
      </c>
      <c r="C448" s="5">
        <f>'Subdecision matrices'!$S$13</f>
        <v>0.1</v>
      </c>
      <c r="D448" s="5">
        <f>'Subdecision matrices'!$S$14</f>
        <v>0.1</v>
      </c>
      <c r="E448" s="5">
        <f>'Subdecision matrices'!$S$15</f>
        <v>0.1</v>
      </c>
      <c r="F448" s="5">
        <f>'Subdecision matrices'!$S$16</f>
        <v>0.1</v>
      </c>
      <c r="G448" s="5">
        <f>'Subdecision matrices'!$T$12</f>
        <v>0.1</v>
      </c>
      <c r="H448" s="5">
        <f>'Subdecision matrices'!$T$13</f>
        <v>0.1</v>
      </c>
      <c r="I448" s="5">
        <f>'Subdecision matrices'!$T$14</f>
        <v>0.1</v>
      </c>
      <c r="J448" s="5">
        <f>'Subdecision matrices'!$T$15</f>
        <v>0.1</v>
      </c>
      <c r="K448" s="5">
        <f>'Subdecision matrices'!$T$16</f>
        <v>0.1</v>
      </c>
      <c r="L448" s="5">
        <f>'Subdecision matrices'!$U$12</f>
        <v>0.05</v>
      </c>
      <c r="M448" s="5">
        <f>'Subdecision matrices'!$U$13</f>
        <v>0.05</v>
      </c>
      <c r="N448" s="5">
        <f>'Subdecision matrices'!$U$14</f>
        <v>0.05</v>
      </c>
      <c r="O448" s="5">
        <f>'Subdecision matrices'!$U$15</f>
        <v>0.05</v>
      </c>
      <c r="P448" s="5">
        <f>'Subdecision matrices'!$U$16</f>
        <v>0.05</v>
      </c>
      <c r="Q448" s="5">
        <f>'Subdecision matrices'!$V$12</f>
        <v>0.1</v>
      </c>
      <c r="R448" s="5">
        <f>'Subdecision matrices'!$V$13</f>
        <v>0.1</v>
      </c>
      <c r="S448" s="5">
        <f>'Subdecision matrices'!$V$14</f>
        <v>0.1</v>
      </c>
      <c r="T448" s="5">
        <f>'Subdecision matrices'!$V$15</f>
        <v>0.1</v>
      </c>
      <c r="U448" s="5">
        <f>'Subdecision matrices'!$V$16</f>
        <v>0.1</v>
      </c>
      <c r="V448" s="5">
        <f>'Subdecision matrices'!$W$12</f>
        <v>0.1</v>
      </c>
      <c r="W448" s="5">
        <f>'Subdecision matrices'!$W$13</f>
        <v>0.1</v>
      </c>
      <c r="X448" s="5">
        <f>'Subdecision matrices'!$W$14</f>
        <v>0.1</v>
      </c>
      <c r="Y448" s="5">
        <f>'Subdecision matrices'!$W$15</f>
        <v>0.1</v>
      </c>
      <c r="Z448" s="5">
        <f>'Subdecision matrices'!$W$16</f>
        <v>0.1</v>
      </c>
      <c r="AA448" s="5">
        <f>'Subdecision matrices'!$X$12</f>
        <v>0.05</v>
      </c>
      <c r="AB448" s="5">
        <f>'Subdecision matrices'!$X$13</f>
        <v>0.1</v>
      </c>
      <c r="AC448" s="5">
        <f>'Subdecision matrices'!$X$14</f>
        <v>0.1</v>
      </c>
      <c r="AD448" s="5">
        <f>'Subdecision matrices'!$X$15</f>
        <v>0.1</v>
      </c>
      <c r="AE448" s="5">
        <f>'Subdecision matrices'!$X$16</f>
        <v>0.1</v>
      </c>
      <c r="AF448" s="5">
        <f>'Subdecision matrices'!$Y$12</f>
        <v>0.1</v>
      </c>
      <c r="AG448" s="5">
        <f>'Subdecision matrices'!$Y$13</f>
        <v>0.1</v>
      </c>
      <c r="AH448" s="5">
        <f>'Subdecision matrices'!$Y$14</f>
        <v>0.1</v>
      </c>
      <c r="AI448" s="5">
        <f>'Subdecision matrices'!$Y$15</f>
        <v>0.05</v>
      </c>
      <c r="AJ448" s="5">
        <f>'Subdecision matrices'!$Y$16</f>
        <v>0.05</v>
      </c>
      <c r="AK448" s="5">
        <f>'Subdecision matrices'!$Z$12</f>
        <v>0.15</v>
      </c>
      <c r="AL448" s="5">
        <f>'Subdecision matrices'!$Z$13</f>
        <v>0.15</v>
      </c>
      <c r="AM448" s="5">
        <f>'Subdecision matrices'!$Z$14</f>
        <v>0.15</v>
      </c>
      <c r="AN448" s="5">
        <f>'Subdecision matrices'!$Z$15</f>
        <v>0.15</v>
      </c>
      <c r="AO448" s="5">
        <f>'Subdecision matrices'!$Z$16</f>
        <v>0.15</v>
      </c>
      <c r="AP448" s="5">
        <f>'Subdecision matrices'!$AA$12</f>
        <v>0.1</v>
      </c>
      <c r="AQ448" s="5">
        <f>'Subdecision matrices'!$AA$13</f>
        <v>0.1</v>
      </c>
      <c r="AR448" s="5">
        <f>'Subdecision matrices'!$AA$14</f>
        <v>0.1</v>
      </c>
      <c r="AS448" s="5">
        <f>'Subdecision matrices'!$AA$15</f>
        <v>0.1</v>
      </c>
      <c r="AT448" s="5">
        <f>'Subdecision matrices'!$AA$16</f>
        <v>0.15</v>
      </c>
      <c r="AU448" s="5">
        <f>'Subdecision matrices'!$AB$12</f>
        <v>0.15</v>
      </c>
      <c r="AV448" s="5">
        <f>'Subdecision matrices'!$AB$13</f>
        <v>0.1</v>
      </c>
      <c r="AW448" s="5">
        <f>'Subdecision matrices'!$AB$14</f>
        <v>0.1</v>
      </c>
      <c r="AX448" s="5">
        <f>'Subdecision matrices'!$AB$15</f>
        <v>0.15</v>
      </c>
      <c r="AY448" s="5">
        <f>'Subdecision matrices'!$AB$16</f>
        <v>0.1</v>
      </c>
      <c r="AZ448" s="3">
        <f aca="true" t="shared" si="1131" ref="AZ448">SUM(L448:AY448)</f>
        <v>4</v>
      </c>
      <c r="BA448" s="3"/>
      <c r="BB448" s="114"/>
      <c r="BC448" s="114"/>
      <c r="BD448" s="114"/>
      <c r="BE448" s="114"/>
      <c r="BF448" s="114"/>
    </row>
    <row r="449" spans="1:58" ht="15">
      <c r="A449" s="94">
        <v>222</v>
      </c>
      <c r="B449" s="30">
        <f>_xlfn.IFERROR(VLOOKUP(Prioritization!G233,'Subdecision matrices'!$B$7:$C$8,2,TRUE),0)</f>
        <v>0</v>
      </c>
      <c r="C449" s="30">
        <f>_xlfn.IFERROR(VLOOKUP(Prioritization!G233,'Subdecision matrices'!$B$7:$D$8,3,TRUE),0)</f>
        <v>0</v>
      </c>
      <c r="D449" s="30">
        <f>_xlfn.IFERROR(VLOOKUP(Prioritization!G233,'Subdecision matrices'!$B$7:$E$8,4,TRUE),0)</f>
        <v>0</v>
      </c>
      <c r="E449" s="30">
        <f>_xlfn.IFERROR(VLOOKUP(Prioritization!G233,'Subdecision matrices'!$B$7:$F$8,5,TRUE),0)</f>
        <v>0</v>
      </c>
      <c r="F449" s="30">
        <f>_xlfn.IFERROR(VLOOKUP(Prioritization!G233,'Subdecision matrices'!$B$7:$G$8,6,TRUE),0)</f>
        <v>0</v>
      </c>
      <c r="G449" s="30">
        <f>VLOOKUP(Prioritization!H233,'Subdecision matrices'!$B$12:$C$19,2,TRUE)</f>
        <v>0</v>
      </c>
      <c r="H449" s="30">
        <f>VLOOKUP(Prioritization!H233,'Subdecision matrices'!$B$12:$D$19,3,TRUE)</f>
        <v>0</v>
      </c>
      <c r="I449" s="30">
        <f>VLOOKUP(Prioritization!H233,'Subdecision matrices'!$B$12:$E$19,4,TRUE)</f>
        <v>0</v>
      </c>
      <c r="J449" s="30">
        <f>VLOOKUP(Prioritization!H233,'Subdecision matrices'!$B$12:$F$19,5,TRUE)</f>
        <v>0</v>
      </c>
      <c r="K449" s="30">
        <f>VLOOKUP(Prioritization!H233,'Subdecision matrices'!$B$12:$G$19,6,TRUE)</f>
        <v>0</v>
      </c>
      <c r="L449" s="2">
        <f>_xlfn.IFERROR(INDEX('Subdecision matrices'!$C$23:$G$27,MATCH(Prioritization!I233,'Subdecision matrices'!$B$23:$B$27,0),MATCH('CalcEng 2'!$L$6,'Subdecision matrices'!$C$22:$G$22,0)),0)</f>
        <v>0</v>
      </c>
      <c r="M449" s="2">
        <f>_xlfn.IFERROR(INDEX('Subdecision matrices'!$C$23:$G$27,MATCH(Prioritization!I233,'Subdecision matrices'!$B$23:$B$27,0),MATCH('CalcEng 2'!$M$6,'Subdecision matrices'!$C$30:$G$30,0)),0)</f>
        <v>0</v>
      </c>
      <c r="N449" s="2">
        <f>_xlfn.IFERROR(INDEX('Subdecision matrices'!$C$23:$G$27,MATCH(Prioritization!I233,'Subdecision matrices'!$B$23:$B$27,0),MATCH('CalcEng 2'!$N$6,'Subdecision matrices'!$C$22:$G$22,0)),0)</f>
        <v>0</v>
      </c>
      <c r="O449" s="2">
        <f>_xlfn.IFERROR(INDEX('Subdecision matrices'!$C$23:$G$27,MATCH(Prioritization!I233,'Subdecision matrices'!$B$23:$B$27,0),MATCH('CalcEng 2'!$O$6,'Subdecision matrices'!$C$22:$G$22,0)),0)</f>
        <v>0</v>
      </c>
      <c r="P449" s="2">
        <f>_xlfn.IFERROR(INDEX('Subdecision matrices'!$C$23:$G$27,MATCH(Prioritization!I233,'Subdecision matrices'!$B$23:$B$27,0),MATCH('CalcEng 2'!$P$6,'Subdecision matrices'!$C$22:$G$22,0)),0)</f>
        <v>0</v>
      </c>
      <c r="Q449" s="2">
        <f>_xlfn.IFERROR(INDEX('Subdecision matrices'!$C$31:$G$33,MATCH(Prioritization!J233,'Subdecision matrices'!$B$31:$B$33,0),MATCH('CalcEng 2'!$Q$6,'Subdecision matrices'!$C$30:$G$30,0)),0)</f>
        <v>0</v>
      </c>
      <c r="R449" s="2">
        <f>_xlfn.IFERROR(INDEX('Subdecision matrices'!$C$31:$G$33,MATCH(Prioritization!J233,'Subdecision matrices'!$B$31:$B$33,0),MATCH('CalcEng 2'!$R$6,'Subdecision matrices'!$C$30:$G$30,0)),0)</f>
        <v>0</v>
      </c>
      <c r="S449" s="2">
        <f>_xlfn.IFERROR(INDEX('Subdecision matrices'!$C$31:$G$33,MATCH(Prioritization!J233,'Subdecision matrices'!$B$31:$B$33,0),MATCH('CalcEng 2'!$S$6,'Subdecision matrices'!$C$30:$G$30,0)),0)</f>
        <v>0</v>
      </c>
      <c r="T449" s="2">
        <f>_xlfn.IFERROR(INDEX('Subdecision matrices'!$C$31:$G$33,MATCH(Prioritization!J233,'Subdecision matrices'!$B$31:$B$33,0),MATCH('CalcEng 2'!$T$6,'Subdecision matrices'!$C$30:$G$30,0)),0)</f>
        <v>0</v>
      </c>
      <c r="U449" s="2">
        <f>_xlfn.IFERROR(INDEX('Subdecision matrices'!$C$31:$G$33,MATCH(Prioritization!J233,'Subdecision matrices'!$B$31:$B$33,0),MATCH('CalcEng 2'!$U$6,'Subdecision matrices'!$C$30:$G$30,0)),0)</f>
        <v>0</v>
      </c>
      <c r="V449" s="2">
        <f>_xlfn.IFERROR(VLOOKUP(Prioritization!K233,'Subdecision matrices'!$A$37:$C$41,3,TRUE),0)</f>
        <v>0</v>
      </c>
      <c r="W449" s="2">
        <f>_xlfn.IFERROR(VLOOKUP(Prioritization!K233,'Subdecision matrices'!$A$37:$D$41,4),0)</f>
        <v>0</v>
      </c>
      <c r="X449" s="2">
        <f>_xlfn.IFERROR(VLOOKUP(Prioritization!K233,'Subdecision matrices'!$A$37:$E$41,5),0)</f>
        <v>0</v>
      </c>
      <c r="Y449" s="2">
        <f>_xlfn.IFERROR(VLOOKUP(Prioritization!K233,'Subdecision matrices'!$A$37:$F$41,6),0)</f>
        <v>0</v>
      </c>
      <c r="Z449" s="2">
        <f>_xlfn.IFERROR(VLOOKUP(Prioritization!K233,'Subdecision matrices'!$A$37:$G$41,7),0)</f>
        <v>0</v>
      </c>
      <c r="AA449" s="2">
        <f>_xlfn.IFERROR(INDEX('Subdecision matrices'!$K$8:$O$11,MATCH(Prioritization!L233,'Subdecision matrices'!$J$8:$J$11,0),MATCH('CalcEng 2'!$AA$6,'Subdecision matrices'!$K$7:$O$7,0)),0)</f>
        <v>0</v>
      </c>
      <c r="AB449" s="2">
        <f>_xlfn.IFERROR(INDEX('Subdecision matrices'!$K$8:$O$11,MATCH(Prioritization!L233,'Subdecision matrices'!$J$8:$J$11,0),MATCH('CalcEng 2'!$AB$6,'Subdecision matrices'!$K$7:$O$7,0)),0)</f>
        <v>0</v>
      </c>
      <c r="AC449" s="2">
        <f>_xlfn.IFERROR(INDEX('Subdecision matrices'!$K$8:$O$11,MATCH(Prioritization!L233,'Subdecision matrices'!$J$8:$J$11,0),MATCH('CalcEng 2'!$AC$6,'Subdecision matrices'!$K$7:$O$7,0)),0)</f>
        <v>0</v>
      </c>
      <c r="AD449" s="2">
        <f>_xlfn.IFERROR(INDEX('Subdecision matrices'!$K$8:$O$11,MATCH(Prioritization!L233,'Subdecision matrices'!$J$8:$J$11,0),MATCH('CalcEng 2'!$AD$6,'Subdecision matrices'!$K$7:$O$7,0)),0)</f>
        <v>0</v>
      </c>
      <c r="AE449" s="2">
        <f>_xlfn.IFERROR(INDEX('Subdecision matrices'!$K$8:$O$11,MATCH(Prioritization!L233,'Subdecision matrices'!$J$8:$J$11,0),MATCH('CalcEng 2'!$AE$6,'Subdecision matrices'!$K$7:$O$7,0)),0)</f>
        <v>0</v>
      </c>
      <c r="AF449" s="2">
        <f>_xlfn.IFERROR(VLOOKUP(Prioritization!M233,'Subdecision matrices'!$I$15:$K$17,3,TRUE),0)</f>
        <v>0</v>
      </c>
      <c r="AG449" s="2">
        <f>_xlfn.IFERROR(VLOOKUP(Prioritization!M233,'Subdecision matrices'!$I$15:$L$17,4,TRUE),0)</f>
        <v>0</v>
      </c>
      <c r="AH449" s="2">
        <f>_xlfn.IFERROR(VLOOKUP(Prioritization!M233,'Subdecision matrices'!$I$15:$M$17,5,TRUE),0)</f>
        <v>0</v>
      </c>
      <c r="AI449" s="2">
        <f>_xlfn.IFERROR(VLOOKUP(Prioritization!M233,'Subdecision matrices'!$I$15:$N$17,6,TRUE),0)</f>
        <v>0</v>
      </c>
      <c r="AJ449" s="2">
        <f>_xlfn.IFERROR(VLOOKUP(Prioritization!M233,'Subdecision matrices'!$I$15:$O$17,7,TRUE),0)</f>
        <v>0</v>
      </c>
      <c r="AK449" s="2">
        <f>_xlfn.IFERROR(INDEX('Subdecision matrices'!$K$22:$O$24,MATCH(Prioritization!N233,'Subdecision matrices'!$J$22:$J$24,0),MATCH($AK$6,'Subdecision matrices'!$K$21:$O$21,0)),0)</f>
        <v>0</v>
      </c>
      <c r="AL449" s="2">
        <f>_xlfn.IFERROR(INDEX('Subdecision matrices'!$K$22:$O$24,MATCH(Prioritization!N233,'Subdecision matrices'!$J$22:$J$24,0),MATCH($AL$6,'Subdecision matrices'!$K$21:$O$21,0)),0)</f>
        <v>0</v>
      </c>
      <c r="AM449" s="2">
        <f>_xlfn.IFERROR(INDEX('Subdecision matrices'!$K$22:$O$24,MATCH(Prioritization!N233,'Subdecision matrices'!$J$22:$J$24,0),MATCH($AM$6,'Subdecision matrices'!$K$21:$O$21,0)),0)</f>
        <v>0</v>
      </c>
      <c r="AN449" s="2">
        <f>_xlfn.IFERROR(INDEX('Subdecision matrices'!$K$22:$O$24,MATCH(Prioritization!N233,'Subdecision matrices'!$J$22:$J$24,0),MATCH($AN$6,'Subdecision matrices'!$K$21:$O$21,0)),0)</f>
        <v>0</v>
      </c>
      <c r="AO449" s="2">
        <f>_xlfn.IFERROR(INDEX('Subdecision matrices'!$K$22:$O$24,MATCH(Prioritization!N233,'Subdecision matrices'!$J$22:$J$24,0),MATCH($AO$6,'Subdecision matrices'!$K$21:$O$21,0)),0)</f>
        <v>0</v>
      </c>
      <c r="AP449" s="2">
        <f>_xlfn.IFERROR(INDEX('Subdecision matrices'!$K$27:$O$30,MATCH(Prioritization!O233,'Subdecision matrices'!$J$27:$J$30,0),MATCH('CalcEng 2'!$AP$6,'Subdecision matrices'!$K$27:$O$27,0)),0)</f>
        <v>0</v>
      </c>
      <c r="AQ449" s="2">
        <f>_xlfn.IFERROR(INDEX('Subdecision matrices'!$K$27:$O$30,MATCH(Prioritization!O233,'Subdecision matrices'!$J$27:$J$30,0),MATCH('CalcEng 2'!$AQ$6,'Subdecision matrices'!$K$27:$O$27,0)),0)</f>
        <v>0</v>
      </c>
      <c r="AR449" s="2">
        <f>_xlfn.IFERROR(INDEX('Subdecision matrices'!$K$27:$O$30,MATCH(Prioritization!O233,'Subdecision matrices'!$J$27:$J$30,0),MATCH('CalcEng 2'!$AR$6,'Subdecision matrices'!$K$27:$O$27,0)),0)</f>
        <v>0</v>
      </c>
      <c r="AS449" s="2">
        <f>_xlfn.IFERROR(INDEX('Subdecision matrices'!$K$27:$O$30,MATCH(Prioritization!O233,'Subdecision matrices'!$J$27:$J$30,0),MATCH('CalcEng 2'!$AS$6,'Subdecision matrices'!$K$27:$O$27,0)),0)</f>
        <v>0</v>
      </c>
      <c r="AT449" s="2">
        <f>_xlfn.IFERROR(INDEX('Subdecision matrices'!$K$27:$O$30,MATCH(Prioritization!O233,'Subdecision matrices'!$J$27:$J$30,0),MATCH('CalcEng 2'!$AT$6,'Subdecision matrices'!$K$27:$O$27,0)),0)</f>
        <v>0</v>
      </c>
      <c r="AU449" s="2">
        <f>_xlfn.IFERROR(INDEX('Subdecision matrices'!$K$34:$O$36,MATCH(Prioritization!P233,'Subdecision matrices'!$J$34:$J$36,0),MATCH('CalcEng 2'!$AU$6,'Subdecision matrices'!$K$33:$O$33,0)),0)</f>
        <v>0</v>
      </c>
      <c r="AV449" s="2">
        <f>_xlfn.IFERROR(INDEX('Subdecision matrices'!$K$34:$O$36,MATCH(Prioritization!P233,'Subdecision matrices'!$J$34:$J$36,0),MATCH('CalcEng 2'!$AV$6,'Subdecision matrices'!$K$33:$O$33,0)),0)</f>
        <v>0</v>
      </c>
      <c r="AW449" s="2">
        <f>_xlfn.IFERROR(INDEX('Subdecision matrices'!$K$34:$O$36,MATCH(Prioritization!P233,'Subdecision matrices'!$J$34:$J$36,0),MATCH('CalcEng 2'!$AW$6,'Subdecision matrices'!$K$33:$O$33,0)),0)</f>
        <v>0</v>
      </c>
      <c r="AX449" s="2">
        <f>_xlfn.IFERROR(INDEX('Subdecision matrices'!$K$34:$O$36,MATCH(Prioritization!P233,'Subdecision matrices'!$J$34:$J$36,0),MATCH('CalcEng 2'!$AX$6,'Subdecision matrices'!$K$33:$O$33,0)),0)</f>
        <v>0</v>
      </c>
      <c r="AY449" s="2">
        <f>_xlfn.IFERROR(INDEX('Subdecision matrices'!$K$34:$O$36,MATCH(Prioritization!P233,'Subdecision matrices'!$J$34:$J$36,0),MATCH('CalcEng 2'!$AY$6,'Subdecision matrices'!$K$33:$O$33,0)),0)</f>
        <v>0</v>
      </c>
      <c r="AZ449" s="2"/>
      <c r="BA449" s="2"/>
      <c r="BB449" s="110">
        <f>((B449*B450)+(G449*G450)+(L449*L450)+(Q449*Q450)+(V449*V450)+(AA449*AA450)+(AF450*AF449)+(AK449*AK450)+(AP449*AP450)+(AU449*AU450))*10</f>
        <v>0</v>
      </c>
      <c r="BC449" s="110">
        <f aca="true" t="shared" si="1132" ref="BC449">((C449*C450)+(H449*H450)+(M449*M450)+(R449*R450)+(W449*W450)+(AB449*AB450)+(AG450*AG449)+(AL449*AL450)+(AQ449*AQ450)+(AV449*AV450))*10</f>
        <v>0</v>
      </c>
      <c r="BD449" s="110">
        <f aca="true" t="shared" si="1133" ref="BD449">((D449*D450)+(I449*I450)+(N449*N450)+(S449*S450)+(X449*X450)+(AC449*AC450)+(AH450*AH449)+(AM449*AM450)+(AR449*AR450)+(AW449*AW450))*10</f>
        <v>0</v>
      </c>
      <c r="BE449" s="110">
        <f aca="true" t="shared" si="1134" ref="BE449">((E449*E450)+(J449*J450)+(O449*O450)+(T449*T450)+(Y449*Y450)+(AD449*AD450)+(AI450*AI449)+(AN449*AN450)+(AS449*AS450)+(AX449*AX450))*10</f>
        <v>0</v>
      </c>
      <c r="BF449" s="110">
        <f aca="true" t="shared" si="1135" ref="BF449">((F449*F450)+(K449*K450)+(P449*P450)+(U449*U450)+(Z449*Z450)+(AE449*AE450)+(AJ450*AJ449)+(AO449*AO450)+(AT449*AT450)+(AY449*AY450))*10</f>
        <v>0</v>
      </c>
    </row>
    <row r="450" spans="1:58" ht="15.75" thickBot="1">
      <c r="A450" s="94"/>
      <c r="B450" s="5">
        <f>'Subdecision matrices'!$S$12</f>
        <v>0.1</v>
      </c>
      <c r="C450" s="5">
        <f>'Subdecision matrices'!$S$13</f>
        <v>0.1</v>
      </c>
      <c r="D450" s="5">
        <f>'Subdecision matrices'!$S$14</f>
        <v>0.1</v>
      </c>
      <c r="E450" s="5">
        <f>'Subdecision matrices'!$S$15</f>
        <v>0.1</v>
      </c>
      <c r="F450" s="5">
        <f>'Subdecision matrices'!$S$16</f>
        <v>0.1</v>
      </c>
      <c r="G450" s="5">
        <f>'Subdecision matrices'!$T$12</f>
        <v>0.1</v>
      </c>
      <c r="H450" s="5">
        <f>'Subdecision matrices'!$T$13</f>
        <v>0.1</v>
      </c>
      <c r="I450" s="5">
        <f>'Subdecision matrices'!$T$14</f>
        <v>0.1</v>
      </c>
      <c r="J450" s="5">
        <f>'Subdecision matrices'!$T$15</f>
        <v>0.1</v>
      </c>
      <c r="K450" s="5">
        <f>'Subdecision matrices'!$T$16</f>
        <v>0.1</v>
      </c>
      <c r="L450" s="5">
        <f>'Subdecision matrices'!$U$12</f>
        <v>0.05</v>
      </c>
      <c r="M450" s="5">
        <f>'Subdecision matrices'!$U$13</f>
        <v>0.05</v>
      </c>
      <c r="N450" s="5">
        <f>'Subdecision matrices'!$U$14</f>
        <v>0.05</v>
      </c>
      <c r="O450" s="5">
        <f>'Subdecision matrices'!$U$15</f>
        <v>0.05</v>
      </c>
      <c r="P450" s="5">
        <f>'Subdecision matrices'!$U$16</f>
        <v>0.05</v>
      </c>
      <c r="Q450" s="5">
        <f>'Subdecision matrices'!$V$12</f>
        <v>0.1</v>
      </c>
      <c r="R450" s="5">
        <f>'Subdecision matrices'!$V$13</f>
        <v>0.1</v>
      </c>
      <c r="S450" s="5">
        <f>'Subdecision matrices'!$V$14</f>
        <v>0.1</v>
      </c>
      <c r="T450" s="5">
        <f>'Subdecision matrices'!$V$15</f>
        <v>0.1</v>
      </c>
      <c r="U450" s="5">
        <f>'Subdecision matrices'!$V$16</f>
        <v>0.1</v>
      </c>
      <c r="V450" s="5">
        <f>'Subdecision matrices'!$W$12</f>
        <v>0.1</v>
      </c>
      <c r="W450" s="5">
        <f>'Subdecision matrices'!$W$13</f>
        <v>0.1</v>
      </c>
      <c r="X450" s="5">
        <f>'Subdecision matrices'!$W$14</f>
        <v>0.1</v>
      </c>
      <c r="Y450" s="5">
        <f>'Subdecision matrices'!$W$15</f>
        <v>0.1</v>
      </c>
      <c r="Z450" s="5">
        <f>'Subdecision matrices'!$W$16</f>
        <v>0.1</v>
      </c>
      <c r="AA450" s="5">
        <f>'Subdecision matrices'!$X$12</f>
        <v>0.05</v>
      </c>
      <c r="AB450" s="5">
        <f>'Subdecision matrices'!$X$13</f>
        <v>0.1</v>
      </c>
      <c r="AC450" s="5">
        <f>'Subdecision matrices'!$X$14</f>
        <v>0.1</v>
      </c>
      <c r="AD450" s="5">
        <f>'Subdecision matrices'!$X$15</f>
        <v>0.1</v>
      </c>
      <c r="AE450" s="5">
        <f>'Subdecision matrices'!$X$16</f>
        <v>0.1</v>
      </c>
      <c r="AF450" s="5">
        <f>'Subdecision matrices'!$Y$12</f>
        <v>0.1</v>
      </c>
      <c r="AG450" s="5">
        <f>'Subdecision matrices'!$Y$13</f>
        <v>0.1</v>
      </c>
      <c r="AH450" s="5">
        <f>'Subdecision matrices'!$Y$14</f>
        <v>0.1</v>
      </c>
      <c r="AI450" s="5">
        <f>'Subdecision matrices'!$Y$15</f>
        <v>0.05</v>
      </c>
      <c r="AJ450" s="5">
        <f>'Subdecision matrices'!$Y$16</f>
        <v>0.05</v>
      </c>
      <c r="AK450" s="5">
        <f>'Subdecision matrices'!$Z$12</f>
        <v>0.15</v>
      </c>
      <c r="AL450" s="5">
        <f>'Subdecision matrices'!$Z$13</f>
        <v>0.15</v>
      </c>
      <c r="AM450" s="5">
        <f>'Subdecision matrices'!$Z$14</f>
        <v>0.15</v>
      </c>
      <c r="AN450" s="5">
        <f>'Subdecision matrices'!$Z$15</f>
        <v>0.15</v>
      </c>
      <c r="AO450" s="5">
        <f>'Subdecision matrices'!$Z$16</f>
        <v>0.15</v>
      </c>
      <c r="AP450" s="5">
        <f>'Subdecision matrices'!$AA$12</f>
        <v>0.1</v>
      </c>
      <c r="AQ450" s="5">
        <f>'Subdecision matrices'!$AA$13</f>
        <v>0.1</v>
      </c>
      <c r="AR450" s="5">
        <f>'Subdecision matrices'!$AA$14</f>
        <v>0.1</v>
      </c>
      <c r="AS450" s="5">
        <f>'Subdecision matrices'!$AA$15</f>
        <v>0.1</v>
      </c>
      <c r="AT450" s="5">
        <f>'Subdecision matrices'!$AA$16</f>
        <v>0.15</v>
      </c>
      <c r="AU450" s="5">
        <f>'Subdecision matrices'!$AB$12</f>
        <v>0.15</v>
      </c>
      <c r="AV450" s="5">
        <f>'Subdecision matrices'!$AB$13</f>
        <v>0.1</v>
      </c>
      <c r="AW450" s="5">
        <f>'Subdecision matrices'!$AB$14</f>
        <v>0.1</v>
      </c>
      <c r="AX450" s="5">
        <f>'Subdecision matrices'!$AB$15</f>
        <v>0.15</v>
      </c>
      <c r="AY450" s="5">
        <f>'Subdecision matrices'!$AB$16</f>
        <v>0.1</v>
      </c>
      <c r="AZ450" s="3">
        <f aca="true" t="shared" si="1136" ref="AZ450">SUM(L450:AY450)</f>
        <v>4</v>
      </c>
      <c r="BA450" s="3"/>
      <c r="BB450" s="114"/>
      <c r="BC450" s="114"/>
      <c r="BD450" s="114"/>
      <c r="BE450" s="114"/>
      <c r="BF450" s="114"/>
    </row>
    <row r="451" spans="1:58" ht="15">
      <c r="A451" s="94">
        <v>223</v>
      </c>
      <c r="B451" s="30">
        <f>_xlfn.IFERROR(VLOOKUP(Prioritization!G234,'Subdecision matrices'!$B$7:$C$8,2,TRUE),0)</f>
        <v>0</v>
      </c>
      <c r="C451" s="30">
        <f>_xlfn.IFERROR(VLOOKUP(Prioritization!G234,'Subdecision matrices'!$B$7:$D$8,3,TRUE),0)</f>
        <v>0</v>
      </c>
      <c r="D451" s="30">
        <f>_xlfn.IFERROR(VLOOKUP(Prioritization!G234,'Subdecision matrices'!$B$7:$E$8,4,TRUE),0)</f>
        <v>0</v>
      </c>
      <c r="E451" s="30">
        <f>_xlfn.IFERROR(VLOOKUP(Prioritization!G234,'Subdecision matrices'!$B$7:$F$8,5,TRUE),0)</f>
        <v>0</v>
      </c>
      <c r="F451" s="30">
        <f>_xlfn.IFERROR(VLOOKUP(Prioritization!G234,'Subdecision matrices'!$B$7:$G$8,6,TRUE),0)</f>
        <v>0</v>
      </c>
      <c r="G451" s="30">
        <f>VLOOKUP(Prioritization!H234,'Subdecision matrices'!$B$12:$C$19,2,TRUE)</f>
        <v>0</v>
      </c>
      <c r="H451" s="30">
        <f>VLOOKUP(Prioritization!H234,'Subdecision matrices'!$B$12:$D$19,3,TRUE)</f>
        <v>0</v>
      </c>
      <c r="I451" s="30">
        <f>VLOOKUP(Prioritization!H234,'Subdecision matrices'!$B$12:$E$19,4,TRUE)</f>
        <v>0</v>
      </c>
      <c r="J451" s="30">
        <f>VLOOKUP(Prioritization!H234,'Subdecision matrices'!$B$12:$F$19,5,TRUE)</f>
        <v>0</v>
      </c>
      <c r="K451" s="30">
        <f>VLOOKUP(Prioritization!H234,'Subdecision matrices'!$B$12:$G$19,6,TRUE)</f>
        <v>0</v>
      </c>
      <c r="L451" s="2">
        <f>_xlfn.IFERROR(INDEX('Subdecision matrices'!$C$23:$G$27,MATCH(Prioritization!I234,'Subdecision matrices'!$B$23:$B$27,0),MATCH('CalcEng 2'!$L$6,'Subdecision matrices'!$C$22:$G$22,0)),0)</f>
        <v>0</v>
      </c>
      <c r="M451" s="2">
        <f>_xlfn.IFERROR(INDEX('Subdecision matrices'!$C$23:$G$27,MATCH(Prioritization!I234,'Subdecision matrices'!$B$23:$B$27,0),MATCH('CalcEng 2'!$M$6,'Subdecision matrices'!$C$30:$G$30,0)),0)</f>
        <v>0</v>
      </c>
      <c r="N451" s="2">
        <f>_xlfn.IFERROR(INDEX('Subdecision matrices'!$C$23:$G$27,MATCH(Prioritization!I234,'Subdecision matrices'!$B$23:$B$27,0),MATCH('CalcEng 2'!$N$6,'Subdecision matrices'!$C$22:$G$22,0)),0)</f>
        <v>0</v>
      </c>
      <c r="O451" s="2">
        <f>_xlfn.IFERROR(INDEX('Subdecision matrices'!$C$23:$G$27,MATCH(Prioritization!I234,'Subdecision matrices'!$B$23:$B$27,0),MATCH('CalcEng 2'!$O$6,'Subdecision matrices'!$C$22:$G$22,0)),0)</f>
        <v>0</v>
      </c>
      <c r="P451" s="2">
        <f>_xlfn.IFERROR(INDEX('Subdecision matrices'!$C$23:$G$27,MATCH(Prioritization!I234,'Subdecision matrices'!$B$23:$B$27,0),MATCH('CalcEng 2'!$P$6,'Subdecision matrices'!$C$22:$G$22,0)),0)</f>
        <v>0</v>
      </c>
      <c r="Q451" s="2">
        <f>_xlfn.IFERROR(INDEX('Subdecision matrices'!$C$31:$G$33,MATCH(Prioritization!J234,'Subdecision matrices'!$B$31:$B$33,0),MATCH('CalcEng 2'!$Q$6,'Subdecision matrices'!$C$30:$G$30,0)),0)</f>
        <v>0</v>
      </c>
      <c r="R451" s="2">
        <f>_xlfn.IFERROR(INDEX('Subdecision matrices'!$C$31:$G$33,MATCH(Prioritization!J234,'Subdecision matrices'!$B$31:$B$33,0),MATCH('CalcEng 2'!$R$6,'Subdecision matrices'!$C$30:$G$30,0)),0)</f>
        <v>0</v>
      </c>
      <c r="S451" s="2">
        <f>_xlfn.IFERROR(INDEX('Subdecision matrices'!$C$31:$G$33,MATCH(Prioritization!J234,'Subdecision matrices'!$B$31:$B$33,0),MATCH('CalcEng 2'!$S$6,'Subdecision matrices'!$C$30:$G$30,0)),0)</f>
        <v>0</v>
      </c>
      <c r="T451" s="2">
        <f>_xlfn.IFERROR(INDEX('Subdecision matrices'!$C$31:$G$33,MATCH(Prioritization!J234,'Subdecision matrices'!$B$31:$B$33,0),MATCH('CalcEng 2'!$T$6,'Subdecision matrices'!$C$30:$G$30,0)),0)</f>
        <v>0</v>
      </c>
      <c r="U451" s="2">
        <f>_xlfn.IFERROR(INDEX('Subdecision matrices'!$C$31:$G$33,MATCH(Prioritization!J234,'Subdecision matrices'!$B$31:$B$33,0),MATCH('CalcEng 2'!$U$6,'Subdecision matrices'!$C$30:$G$30,0)),0)</f>
        <v>0</v>
      </c>
      <c r="V451" s="2">
        <f>_xlfn.IFERROR(VLOOKUP(Prioritization!K234,'Subdecision matrices'!$A$37:$C$41,3,TRUE),0)</f>
        <v>0</v>
      </c>
      <c r="W451" s="2">
        <f>_xlfn.IFERROR(VLOOKUP(Prioritization!K234,'Subdecision matrices'!$A$37:$D$41,4),0)</f>
        <v>0</v>
      </c>
      <c r="X451" s="2">
        <f>_xlfn.IFERROR(VLOOKUP(Prioritization!K234,'Subdecision matrices'!$A$37:$E$41,5),0)</f>
        <v>0</v>
      </c>
      <c r="Y451" s="2">
        <f>_xlfn.IFERROR(VLOOKUP(Prioritization!K234,'Subdecision matrices'!$A$37:$F$41,6),0)</f>
        <v>0</v>
      </c>
      <c r="Z451" s="2">
        <f>_xlfn.IFERROR(VLOOKUP(Prioritization!K234,'Subdecision matrices'!$A$37:$G$41,7),0)</f>
        <v>0</v>
      </c>
      <c r="AA451" s="2">
        <f>_xlfn.IFERROR(INDEX('Subdecision matrices'!$K$8:$O$11,MATCH(Prioritization!L234,'Subdecision matrices'!$J$8:$J$11,0),MATCH('CalcEng 2'!$AA$6,'Subdecision matrices'!$K$7:$O$7,0)),0)</f>
        <v>0</v>
      </c>
      <c r="AB451" s="2">
        <f>_xlfn.IFERROR(INDEX('Subdecision matrices'!$K$8:$O$11,MATCH(Prioritization!L234,'Subdecision matrices'!$J$8:$J$11,0),MATCH('CalcEng 2'!$AB$6,'Subdecision matrices'!$K$7:$O$7,0)),0)</f>
        <v>0</v>
      </c>
      <c r="AC451" s="2">
        <f>_xlfn.IFERROR(INDEX('Subdecision matrices'!$K$8:$O$11,MATCH(Prioritization!L234,'Subdecision matrices'!$J$8:$J$11,0),MATCH('CalcEng 2'!$AC$6,'Subdecision matrices'!$K$7:$O$7,0)),0)</f>
        <v>0</v>
      </c>
      <c r="AD451" s="2">
        <f>_xlfn.IFERROR(INDEX('Subdecision matrices'!$K$8:$O$11,MATCH(Prioritization!L234,'Subdecision matrices'!$J$8:$J$11,0),MATCH('CalcEng 2'!$AD$6,'Subdecision matrices'!$K$7:$O$7,0)),0)</f>
        <v>0</v>
      </c>
      <c r="AE451" s="2">
        <f>_xlfn.IFERROR(INDEX('Subdecision matrices'!$K$8:$O$11,MATCH(Prioritization!L234,'Subdecision matrices'!$J$8:$J$11,0),MATCH('CalcEng 2'!$AE$6,'Subdecision matrices'!$K$7:$O$7,0)),0)</f>
        <v>0</v>
      </c>
      <c r="AF451" s="2">
        <f>_xlfn.IFERROR(VLOOKUP(Prioritization!M234,'Subdecision matrices'!$I$15:$K$17,3,TRUE),0)</f>
        <v>0</v>
      </c>
      <c r="AG451" s="2">
        <f>_xlfn.IFERROR(VLOOKUP(Prioritization!M234,'Subdecision matrices'!$I$15:$L$17,4,TRUE),0)</f>
        <v>0</v>
      </c>
      <c r="AH451" s="2">
        <f>_xlfn.IFERROR(VLOOKUP(Prioritization!M234,'Subdecision matrices'!$I$15:$M$17,5,TRUE),0)</f>
        <v>0</v>
      </c>
      <c r="AI451" s="2">
        <f>_xlfn.IFERROR(VLOOKUP(Prioritization!M234,'Subdecision matrices'!$I$15:$N$17,6,TRUE),0)</f>
        <v>0</v>
      </c>
      <c r="AJ451" s="2">
        <f>_xlfn.IFERROR(VLOOKUP(Prioritization!M234,'Subdecision matrices'!$I$15:$O$17,7,TRUE),0)</f>
        <v>0</v>
      </c>
      <c r="AK451" s="2">
        <f>_xlfn.IFERROR(INDEX('Subdecision matrices'!$K$22:$O$24,MATCH(Prioritization!N234,'Subdecision matrices'!$J$22:$J$24,0),MATCH($AK$6,'Subdecision matrices'!$K$21:$O$21,0)),0)</f>
        <v>0</v>
      </c>
      <c r="AL451" s="2">
        <f>_xlfn.IFERROR(INDEX('Subdecision matrices'!$K$22:$O$24,MATCH(Prioritization!N234,'Subdecision matrices'!$J$22:$J$24,0),MATCH($AL$6,'Subdecision matrices'!$K$21:$O$21,0)),0)</f>
        <v>0</v>
      </c>
      <c r="AM451" s="2">
        <f>_xlfn.IFERROR(INDEX('Subdecision matrices'!$K$22:$O$24,MATCH(Prioritization!N234,'Subdecision matrices'!$J$22:$J$24,0),MATCH($AM$6,'Subdecision matrices'!$K$21:$O$21,0)),0)</f>
        <v>0</v>
      </c>
      <c r="AN451" s="2">
        <f>_xlfn.IFERROR(INDEX('Subdecision matrices'!$K$22:$O$24,MATCH(Prioritization!N234,'Subdecision matrices'!$J$22:$J$24,0),MATCH($AN$6,'Subdecision matrices'!$K$21:$O$21,0)),0)</f>
        <v>0</v>
      </c>
      <c r="AO451" s="2">
        <f>_xlfn.IFERROR(INDEX('Subdecision matrices'!$K$22:$O$24,MATCH(Prioritization!N234,'Subdecision matrices'!$J$22:$J$24,0),MATCH($AO$6,'Subdecision matrices'!$K$21:$O$21,0)),0)</f>
        <v>0</v>
      </c>
      <c r="AP451" s="2">
        <f>_xlfn.IFERROR(INDEX('Subdecision matrices'!$K$27:$O$30,MATCH(Prioritization!O234,'Subdecision matrices'!$J$27:$J$30,0),MATCH('CalcEng 2'!$AP$6,'Subdecision matrices'!$K$27:$O$27,0)),0)</f>
        <v>0</v>
      </c>
      <c r="AQ451" s="2">
        <f>_xlfn.IFERROR(INDEX('Subdecision matrices'!$K$27:$O$30,MATCH(Prioritization!O234,'Subdecision matrices'!$J$27:$J$30,0),MATCH('CalcEng 2'!$AQ$6,'Subdecision matrices'!$K$27:$O$27,0)),0)</f>
        <v>0</v>
      </c>
      <c r="AR451" s="2">
        <f>_xlfn.IFERROR(INDEX('Subdecision matrices'!$K$27:$O$30,MATCH(Prioritization!O234,'Subdecision matrices'!$J$27:$J$30,0),MATCH('CalcEng 2'!$AR$6,'Subdecision matrices'!$K$27:$O$27,0)),0)</f>
        <v>0</v>
      </c>
      <c r="AS451" s="2">
        <f>_xlfn.IFERROR(INDEX('Subdecision matrices'!$K$27:$O$30,MATCH(Prioritization!O234,'Subdecision matrices'!$J$27:$J$30,0),MATCH('CalcEng 2'!$AS$6,'Subdecision matrices'!$K$27:$O$27,0)),0)</f>
        <v>0</v>
      </c>
      <c r="AT451" s="2">
        <f>_xlfn.IFERROR(INDEX('Subdecision matrices'!$K$27:$O$30,MATCH(Prioritization!O234,'Subdecision matrices'!$J$27:$J$30,0),MATCH('CalcEng 2'!$AT$6,'Subdecision matrices'!$K$27:$O$27,0)),0)</f>
        <v>0</v>
      </c>
      <c r="AU451" s="2">
        <f>_xlfn.IFERROR(INDEX('Subdecision matrices'!$K$34:$O$36,MATCH(Prioritization!P234,'Subdecision matrices'!$J$34:$J$36,0),MATCH('CalcEng 2'!$AU$6,'Subdecision matrices'!$K$33:$O$33,0)),0)</f>
        <v>0</v>
      </c>
      <c r="AV451" s="2">
        <f>_xlfn.IFERROR(INDEX('Subdecision matrices'!$K$34:$O$36,MATCH(Prioritization!P234,'Subdecision matrices'!$J$34:$J$36,0),MATCH('CalcEng 2'!$AV$6,'Subdecision matrices'!$K$33:$O$33,0)),0)</f>
        <v>0</v>
      </c>
      <c r="AW451" s="2">
        <f>_xlfn.IFERROR(INDEX('Subdecision matrices'!$K$34:$O$36,MATCH(Prioritization!P234,'Subdecision matrices'!$J$34:$J$36,0),MATCH('CalcEng 2'!$AW$6,'Subdecision matrices'!$K$33:$O$33,0)),0)</f>
        <v>0</v>
      </c>
      <c r="AX451" s="2">
        <f>_xlfn.IFERROR(INDEX('Subdecision matrices'!$K$34:$O$36,MATCH(Prioritization!P234,'Subdecision matrices'!$J$34:$J$36,0),MATCH('CalcEng 2'!$AX$6,'Subdecision matrices'!$K$33:$O$33,0)),0)</f>
        <v>0</v>
      </c>
      <c r="AY451" s="2">
        <f>_xlfn.IFERROR(INDEX('Subdecision matrices'!$K$34:$O$36,MATCH(Prioritization!P234,'Subdecision matrices'!$J$34:$J$36,0),MATCH('CalcEng 2'!$AY$6,'Subdecision matrices'!$K$33:$O$33,0)),0)</f>
        <v>0</v>
      </c>
      <c r="AZ451" s="2"/>
      <c r="BA451" s="2"/>
      <c r="BB451" s="110">
        <f>((B451*B452)+(G451*G452)+(L451*L452)+(Q451*Q452)+(V451*V452)+(AA451*AA452)+(AF452*AF451)+(AK451*AK452)+(AP451*AP452)+(AU451*AU452))*10</f>
        <v>0</v>
      </c>
      <c r="BC451" s="110">
        <f aca="true" t="shared" si="1137" ref="BC451">((C451*C452)+(H451*H452)+(M451*M452)+(R451*R452)+(W451*W452)+(AB451*AB452)+(AG452*AG451)+(AL451*AL452)+(AQ451*AQ452)+(AV451*AV452))*10</f>
        <v>0</v>
      </c>
      <c r="BD451" s="110">
        <f aca="true" t="shared" si="1138" ref="BD451">((D451*D452)+(I451*I452)+(N451*N452)+(S451*S452)+(X451*X452)+(AC451*AC452)+(AH452*AH451)+(AM451*AM452)+(AR451*AR452)+(AW451*AW452))*10</f>
        <v>0</v>
      </c>
      <c r="BE451" s="110">
        <f aca="true" t="shared" si="1139" ref="BE451">((E451*E452)+(J451*J452)+(O451*O452)+(T451*T452)+(Y451*Y452)+(AD451*AD452)+(AI452*AI451)+(AN451*AN452)+(AS451*AS452)+(AX451*AX452))*10</f>
        <v>0</v>
      </c>
      <c r="BF451" s="110">
        <f aca="true" t="shared" si="1140" ref="BF451">((F451*F452)+(K451*K452)+(P451*P452)+(U451*U452)+(Z451*Z452)+(AE451*AE452)+(AJ452*AJ451)+(AO451*AO452)+(AT451*AT452)+(AY451*AY452))*10</f>
        <v>0</v>
      </c>
    </row>
    <row r="452" spans="1:58" ht="15.75" thickBot="1">
      <c r="A452" s="94"/>
      <c r="B452" s="5">
        <f>'Subdecision matrices'!$S$12</f>
        <v>0.1</v>
      </c>
      <c r="C452" s="5">
        <f>'Subdecision matrices'!$S$13</f>
        <v>0.1</v>
      </c>
      <c r="D452" s="5">
        <f>'Subdecision matrices'!$S$14</f>
        <v>0.1</v>
      </c>
      <c r="E452" s="5">
        <f>'Subdecision matrices'!$S$15</f>
        <v>0.1</v>
      </c>
      <c r="F452" s="5">
        <f>'Subdecision matrices'!$S$16</f>
        <v>0.1</v>
      </c>
      <c r="G452" s="5">
        <f>'Subdecision matrices'!$T$12</f>
        <v>0.1</v>
      </c>
      <c r="H452" s="5">
        <f>'Subdecision matrices'!$T$13</f>
        <v>0.1</v>
      </c>
      <c r="I452" s="5">
        <f>'Subdecision matrices'!$T$14</f>
        <v>0.1</v>
      </c>
      <c r="J452" s="5">
        <f>'Subdecision matrices'!$T$15</f>
        <v>0.1</v>
      </c>
      <c r="K452" s="5">
        <f>'Subdecision matrices'!$T$16</f>
        <v>0.1</v>
      </c>
      <c r="L452" s="5">
        <f>'Subdecision matrices'!$U$12</f>
        <v>0.05</v>
      </c>
      <c r="M452" s="5">
        <f>'Subdecision matrices'!$U$13</f>
        <v>0.05</v>
      </c>
      <c r="N452" s="5">
        <f>'Subdecision matrices'!$U$14</f>
        <v>0.05</v>
      </c>
      <c r="O452" s="5">
        <f>'Subdecision matrices'!$U$15</f>
        <v>0.05</v>
      </c>
      <c r="P452" s="5">
        <f>'Subdecision matrices'!$U$16</f>
        <v>0.05</v>
      </c>
      <c r="Q452" s="5">
        <f>'Subdecision matrices'!$V$12</f>
        <v>0.1</v>
      </c>
      <c r="R452" s="5">
        <f>'Subdecision matrices'!$V$13</f>
        <v>0.1</v>
      </c>
      <c r="S452" s="5">
        <f>'Subdecision matrices'!$V$14</f>
        <v>0.1</v>
      </c>
      <c r="T452" s="5">
        <f>'Subdecision matrices'!$V$15</f>
        <v>0.1</v>
      </c>
      <c r="U452" s="5">
        <f>'Subdecision matrices'!$V$16</f>
        <v>0.1</v>
      </c>
      <c r="V452" s="5">
        <f>'Subdecision matrices'!$W$12</f>
        <v>0.1</v>
      </c>
      <c r="W452" s="5">
        <f>'Subdecision matrices'!$W$13</f>
        <v>0.1</v>
      </c>
      <c r="X452" s="5">
        <f>'Subdecision matrices'!$W$14</f>
        <v>0.1</v>
      </c>
      <c r="Y452" s="5">
        <f>'Subdecision matrices'!$W$15</f>
        <v>0.1</v>
      </c>
      <c r="Z452" s="5">
        <f>'Subdecision matrices'!$W$16</f>
        <v>0.1</v>
      </c>
      <c r="AA452" s="5">
        <f>'Subdecision matrices'!$X$12</f>
        <v>0.05</v>
      </c>
      <c r="AB452" s="5">
        <f>'Subdecision matrices'!$X$13</f>
        <v>0.1</v>
      </c>
      <c r="AC452" s="5">
        <f>'Subdecision matrices'!$X$14</f>
        <v>0.1</v>
      </c>
      <c r="AD452" s="5">
        <f>'Subdecision matrices'!$X$15</f>
        <v>0.1</v>
      </c>
      <c r="AE452" s="5">
        <f>'Subdecision matrices'!$X$16</f>
        <v>0.1</v>
      </c>
      <c r="AF452" s="5">
        <f>'Subdecision matrices'!$Y$12</f>
        <v>0.1</v>
      </c>
      <c r="AG452" s="5">
        <f>'Subdecision matrices'!$Y$13</f>
        <v>0.1</v>
      </c>
      <c r="AH452" s="5">
        <f>'Subdecision matrices'!$Y$14</f>
        <v>0.1</v>
      </c>
      <c r="AI452" s="5">
        <f>'Subdecision matrices'!$Y$15</f>
        <v>0.05</v>
      </c>
      <c r="AJ452" s="5">
        <f>'Subdecision matrices'!$Y$16</f>
        <v>0.05</v>
      </c>
      <c r="AK452" s="5">
        <f>'Subdecision matrices'!$Z$12</f>
        <v>0.15</v>
      </c>
      <c r="AL452" s="5">
        <f>'Subdecision matrices'!$Z$13</f>
        <v>0.15</v>
      </c>
      <c r="AM452" s="5">
        <f>'Subdecision matrices'!$Z$14</f>
        <v>0.15</v>
      </c>
      <c r="AN452" s="5">
        <f>'Subdecision matrices'!$Z$15</f>
        <v>0.15</v>
      </c>
      <c r="AO452" s="5">
        <f>'Subdecision matrices'!$Z$16</f>
        <v>0.15</v>
      </c>
      <c r="AP452" s="5">
        <f>'Subdecision matrices'!$AA$12</f>
        <v>0.1</v>
      </c>
      <c r="AQ452" s="5">
        <f>'Subdecision matrices'!$AA$13</f>
        <v>0.1</v>
      </c>
      <c r="AR452" s="5">
        <f>'Subdecision matrices'!$AA$14</f>
        <v>0.1</v>
      </c>
      <c r="AS452" s="5">
        <f>'Subdecision matrices'!$AA$15</f>
        <v>0.1</v>
      </c>
      <c r="AT452" s="5">
        <f>'Subdecision matrices'!$AA$16</f>
        <v>0.15</v>
      </c>
      <c r="AU452" s="5">
        <f>'Subdecision matrices'!$AB$12</f>
        <v>0.15</v>
      </c>
      <c r="AV452" s="5">
        <f>'Subdecision matrices'!$AB$13</f>
        <v>0.1</v>
      </c>
      <c r="AW452" s="5">
        <f>'Subdecision matrices'!$AB$14</f>
        <v>0.1</v>
      </c>
      <c r="AX452" s="5">
        <f>'Subdecision matrices'!$AB$15</f>
        <v>0.15</v>
      </c>
      <c r="AY452" s="5">
        <f>'Subdecision matrices'!$AB$16</f>
        <v>0.1</v>
      </c>
      <c r="AZ452" s="3">
        <f aca="true" t="shared" si="1141" ref="AZ452">SUM(L452:AY452)</f>
        <v>4</v>
      </c>
      <c r="BA452" s="3"/>
      <c r="BB452" s="114"/>
      <c r="BC452" s="114"/>
      <c r="BD452" s="114"/>
      <c r="BE452" s="114"/>
      <c r="BF452" s="114"/>
    </row>
    <row r="453" spans="1:58" ht="15">
      <c r="A453" s="94">
        <v>224</v>
      </c>
      <c r="B453" s="30">
        <f>_xlfn.IFERROR(VLOOKUP(Prioritization!G235,'Subdecision matrices'!$B$7:$C$8,2,TRUE),0)</f>
        <v>0</v>
      </c>
      <c r="C453" s="30">
        <f>_xlfn.IFERROR(VLOOKUP(Prioritization!G235,'Subdecision matrices'!$B$7:$D$8,3,TRUE),0)</f>
        <v>0</v>
      </c>
      <c r="D453" s="30">
        <f>_xlfn.IFERROR(VLOOKUP(Prioritization!G235,'Subdecision matrices'!$B$7:$E$8,4,TRUE),0)</f>
        <v>0</v>
      </c>
      <c r="E453" s="30">
        <f>_xlfn.IFERROR(VLOOKUP(Prioritization!G235,'Subdecision matrices'!$B$7:$F$8,5,TRUE),0)</f>
        <v>0</v>
      </c>
      <c r="F453" s="30">
        <f>_xlfn.IFERROR(VLOOKUP(Prioritization!G235,'Subdecision matrices'!$B$7:$G$8,6,TRUE),0)</f>
        <v>0</v>
      </c>
      <c r="G453" s="30">
        <f>VLOOKUP(Prioritization!H235,'Subdecision matrices'!$B$12:$C$19,2,TRUE)</f>
        <v>0</v>
      </c>
      <c r="H453" s="30">
        <f>VLOOKUP(Prioritization!H235,'Subdecision matrices'!$B$12:$D$19,3,TRUE)</f>
        <v>0</v>
      </c>
      <c r="I453" s="30">
        <f>VLOOKUP(Prioritization!H235,'Subdecision matrices'!$B$12:$E$19,4,TRUE)</f>
        <v>0</v>
      </c>
      <c r="J453" s="30">
        <f>VLOOKUP(Prioritization!H235,'Subdecision matrices'!$B$12:$F$19,5,TRUE)</f>
        <v>0</v>
      </c>
      <c r="K453" s="30">
        <f>VLOOKUP(Prioritization!H235,'Subdecision matrices'!$B$12:$G$19,6,TRUE)</f>
        <v>0</v>
      </c>
      <c r="L453" s="2">
        <f>_xlfn.IFERROR(INDEX('Subdecision matrices'!$C$23:$G$27,MATCH(Prioritization!I235,'Subdecision matrices'!$B$23:$B$27,0),MATCH('CalcEng 2'!$L$6,'Subdecision matrices'!$C$22:$G$22,0)),0)</f>
        <v>0</v>
      </c>
      <c r="M453" s="2">
        <f>_xlfn.IFERROR(INDEX('Subdecision matrices'!$C$23:$G$27,MATCH(Prioritization!I235,'Subdecision matrices'!$B$23:$B$27,0),MATCH('CalcEng 2'!$M$6,'Subdecision matrices'!$C$30:$G$30,0)),0)</f>
        <v>0</v>
      </c>
      <c r="N453" s="2">
        <f>_xlfn.IFERROR(INDEX('Subdecision matrices'!$C$23:$G$27,MATCH(Prioritization!I235,'Subdecision matrices'!$B$23:$B$27,0),MATCH('CalcEng 2'!$N$6,'Subdecision matrices'!$C$22:$G$22,0)),0)</f>
        <v>0</v>
      </c>
      <c r="O453" s="2">
        <f>_xlfn.IFERROR(INDEX('Subdecision matrices'!$C$23:$G$27,MATCH(Prioritization!I235,'Subdecision matrices'!$B$23:$B$27,0),MATCH('CalcEng 2'!$O$6,'Subdecision matrices'!$C$22:$G$22,0)),0)</f>
        <v>0</v>
      </c>
      <c r="P453" s="2">
        <f>_xlfn.IFERROR(INDEX('Subdecision matrices'!$C$23:$G$27,MATCH(Prioritization!I235,'Subdecision matrices'!$B$23:$B$27,0),MATCH('CalcEng 2'!$P$6,'Subdecision matrices'!$C$22:$G$22,0)),0)</f>
        <v>0</v>
      </c>
      <c r="Q453" s="2">
        <f>_xlfn.IFERROR(INDEX('Subdecision matrices'!$C$31:$G$33,MATCH(Prioritization!J235,'Subdecision matrices'!$B$31:$B$33,0),MATCH('CalcEng 2'!$Q$6,'Subdecision matrices'!$C$30:$G$30,0)),0)</f>
        <v>0</v>
      </c>
      <c r="R453" s="2">
        <f>_xlfn.IFERROR(INDEX('Subdecision matrices'!$C$31:$G$33,MATCH(Prioritization!J235,'Subdecision matrices'!$B$31:$B$33,0),MATCH('CalcEng 2'!$R$6,'Subdecision matrices'!$C$30:$G$30,0)),0)</f>
        <v>0</v>
      </c>
      <c r="S453" s="2">
        <f>_xlfn.IFERROR(INDEX('Subdecision matrices'!$C$31:$G$33,MATCH(Prioritization!J235,'Subdecision matrices'!$B$31:$B$33,0),MATCH('CalcEng 2'!$S$6,'Subdecision matrices'!$C$30:$G$30,0)),0)</f>
        <v>0</v>
      </c>
      <c r="T453" s="2">
        <f>_xlfn.IFERROR(INDEX('Subdecision matrices'!$C$31:$G$33,MATCH(Prioritization!J235,'Subdecision matrices'!$B$31:$B$33,0),MATCH('CalcEng 2'!$T$6,'Subdecision matrices'!$C$30:$G$30,0)),0)</f>
        <v>0</v>
      </c>
      <c r="U453" s="2">
        <f>_xlfn.IFERROR(INDEX('Subdecision matrices'!$C$31:$G$33,MATCH(Prioritization!J235,'Subdecision matrices'!$B$31:$B$33,0),MATCH('CalcEng 2'!$U$6,'Subdecision matrices'!$C$30:$G$30,0)),0)</f>
        <v>0</v>
      </c>
      <c r="V453" s="2">
        <f>_xlfn.IFERROR(VLOOKUP(Prioritization!K235,'Subdecision matrices'!$A$37:$C$41,3,TRUE),0)</f>
        <v>0</v>
      </c>
      <c r="W453" s="2">
        <f>_xlfn.IFERROR(VLOOKUP(Prioritization!K235,'Subdecision matrices'!$A$37:$D$41,4),0)</f>
        <v>0</v>
      </c>
      <c r="X453" s="2">
        <f>_xlfn.IFERROR(VLOOKUP(Prioritization!K235,'Subdecision matrices'!$A$37:$E$41,5),0)</f>
        <v>0</v>
      </c>
      <c r="Y453" s="2">
        <f>_xlfn.IFERROR(VLOOKUP(Prioritization!K235,'Subdecision matrices'!$A$37:$F$41,6),0)</f>
        <v>0</v>
      </c>
      <c r="Z453" s="2">
        <f>_xlfn.IFERROR(VLOOKUP(Prioritization!K235,'Subdecision matrices'!$A$37:$G$41,7),0)</f>
        <v>0</v>
      </c>
      <c r="AA453" s="2">
        <f>_xlfn.IFERROR(INDEX('Subdecision matrices'!$K$8:$O$11,MATCH(Prioritization!L235,'Subdecision matrices'!$J$8:$J$11,0),MATCH('CalcEng 2'!$AA$6,'Subdecision matrices'!$K$7:$O$7,0)),0)</f>
        <v>0</v>
      </c>
      <c r="AB453" s="2">
        <f>_xlfn.IFERROR(INDEX('Subdecision matrices'!$K$8:$O$11,MATCH(Prioritization!L235,'Subdecision matrices'!$J$8:$J$11,0),MATCH('CalcEng 2'!$AB$6,'Subdecision matrices'!$K$7:$O$7,0)),0)</f>
        <v>0</v>
      </c>
      <c r="AC453" s="2">
        <f>_xlfn.IFERROR(INDEX('Subdecision matrices'!$K$8:$O$11,MATCH(Prioritization!L235,'Subdecision matrices'!$J$8:$J$11,0),MATCH('CalcEng 2'!$AC$6,'Subdecision matrices'!$K$7:$O$7,0)),0)</f>
        <v>0</v>
      </c>
      <c r="AD453" s="2">
        <f>_xlfn.IFERROR(INDEX('Subdecision matrices'!$K$8:$O$11,MATCH(Prioritization!L235,'Subdecision matrices'!$J$8:$J$11,0),MATCH('CalcEng 2'!$AD$6,'Subdecision matrices'!$K$7:$O$7,0)),0)</f>
        <v>0</v>
      </c>
      <c r="AE453" s="2">
        <f>_xlfn.IFERROR(INDEX('Subdecision matrices'!$K$8:$O$11,MATCH(Prioritization!L235,'Subdecision matrices'!$J$8:$J$11,0),MATCH('CalcEng 2'!$AE$6,'Subdecision matrices'!$K$7:$O$7,0)),0)</f>
        <v>0</v>
      </c>
      <c r="AF453" s="2">
        <f>_xlfn.IFERROR(VLOOKUP(Prioritization!M235,'Subdecision matrices'!$I$15:$K$17,3,TRUE),0)</f>
        <v>0</v>
      </c>
      <c r="AG453" s="2">
        <f>_xlfn.IFERROR(VLOOKUP(Prioritization!M235,'Subdecision matrices'!$I$15:$L$17,4,TRUE),0)</f>
        <v>0</v>
      </c>
      <c r="AH453" s="2">
        <f>_xlfn.IFERROR(VLOOKUP(Prioritization!M235,'Subdecision matrices'!$I$15:$M$17,5,TRUE),0)</f>
        <v>0</v>
      </c>
      <c r="AI453" s="2">
        <f>_xlfn.IFERROR(VLOOKUP(Prioritization!M235,'Subdecision matrices'!$I$15:$N$17,6,TRUE),0)</f>
        <v>0</v>
      </c>
      <c r="AJ453" s="2">
        <f>_xlfn.IFERROR(VLOOKUP(Prioritization!M235,'Subdecision matrices'!$I$15:$O$17,7,TRUE),0)</f>
        <v>0</v>
      </c>
      <c r="AK453" s="2">
        <f>_xlfn.IFERROR(INDEX('Subdecision matrices'!$K$22:$O$24,MATCH(Prioritization!N235,'Subdecision matrices'!$J$22:$J$24,0),MATCH($AK$6,'Subdecision matrices'!$K$21:$O$21,0)),0)</f>
        <v>0</v>
      </c>
      <c r="AL453" s="2">
        <f>_xlfn.IFERROR(INDEX('Subdecision matrices'!$K$22:$O$24,MATCH(Prioritization!N235,'Subdecision matrices'!$J$22:$J$24,0),MATCH($AL$6,'Subdecision matrices'!$K$21:$O$21,0)),0)</f>
        <v>0</v>
      </c>
      <c r="AM453" s="2">
        <f>_xlfn.IFERROR(INDEX('Subdecision matrices'!$K$22:$O$24,MATCH(Prioritization!N235,'Subdecision matrices'!$J$22:$J$24,0),MATCH($AM$6,'Subdecision matrices'!$K$21:$O$21,0)),0)</f>
        <v>0</v>
      </c>
      <c r="AN453" s="2">
        <f>_xlfn.IFERROR(INDEX('Subdecision matrices'!$K$22:$O$24,MATCH(Prioritization!N235,'Subdecision matrices'!$J$22:$J$24,0),MATCH($AN$6,'Subdecision matrices'!$K$21:$O$21,0)),0)</f>
        <v>0</v>
      </c>
      <c r="AO453" s="2">
        <f>_xlfn.IFERROR(INDEX('Subdecision matrices'!$K$22:$O$24,MATCH(Prioritization!N235,'Subdecision matrices'!$J$22:$J$24,0),MATCH($AO$6,'Subdecision matrices'!$K$21:$O$21,0)),0)</f>
        <v>0</v>
      </c>
      <c r="AP453" s="2">
        <f>_xlfn.IFERROR(INDEX('Subdecision matrices'!$K$27:$O$30,MATCH(Prioritization!O235,'Subdecision matrices'!$J$27:$J$30,0),MATCH('CalcEng 2'!$AP$6,'Subdecision matrices'!$K$27:$O$27,0)),0)</f>
        <v>0</v>
      </c>
      <c r="AQ453" s="2">
        <f>_xlfn.IFERROR(INDEX('Subdecision matrices'!$K$27:$O$30,MATCH(Prioritization!O235,'Subdecision matrices'!$J$27:$J$30,0),MATCH('CalcEng 2'!$AQ$6,'Subdecision matrices'!$K$27:$O$27,0)),0)</f>
        <v>0</v>
      </c>
      <c r="AR453" s="2">
        <f>_xlfn.IFERROR(INDEX('Subdecision matrices'!$K$27:$O$30,MATCH(Prioritization!O235,'Subdecision matrices'!$J$27:$J$30,0),MATCH('CalcEng 2'!$AR$6,'Subdecision matrices'!$K$27:$O$27,0)),0)</f>
        <v>0</v>
      </c>
      <c r="AS453" s="2">
        <f>_xlfn.IFERROR(INDEX('Subdecision matrices'!$K$27:$O$30,MATCH(Prioritization!O235,'Subdecision matrices'!$J$27:$J$30,0),MATCH('CalcEng 2'!$AS$6,'Subdecision matrices'!$K$27:$O$27,0)),0)</f>
        <v>0</v>
      </c>
      <c r="AT453" s="2">
        <f>_xlfn.IFERROR(INDEX('Subdecision matrices'!$K$27:$O$30,MATCH(Prioritization!O235,'Subdecision matrices'!$J$27:$J$30,0),MATCH('CalcEng 2'!$AT$6,'Subdecision matrices'!$K$27:$O$27,0)),0)</f>
        <v>0</v>
      </c>
      <c r="AU453" s="2">
        <f>_xlfn.IFERROR(INDEX('Subdecision matrices'!$K$34:$O$36,MATCH(Prioritization!P235,'Subdecision matrices'!$J$34:$J$36,0),MATCH('CalcEng 2'!$AU$6,'Subdecision matrices'!$K$33:$O$33,0)),0)</f>
        <v>0</v>
      </c>
      <c r="AV453" s="2">
        <f>_xlfn.IFERROR(INDEX('Subdecision matrices'!$K$34:$O$36,MATCH(Prioritization!P235,'Subdecision matrices'!$J$34:$J$36,0),MATCH('CalcEng 2'!$AV$6,'Subdecision matrices'!$K$33:$O$33,0)),0)</f>
        <v>0</v>
      </c>
      <c r="AW453" s="2">
        <f>_xlfn.IFERROR(INDEX('Subdecision matrices'!$K$34:$O$36,MATCH(Prioritization!P235,'Subdecision matrices'!$J$34:$J$36,0),MATCH('CalcEng 2'!$AW$6,'Subdecision matrices'!$K$33:$O$33,0)),0)</f>
        <v>0</v>
      </c>
      <c r="AX453" s="2">
        <f>_xlfn.IFERROR(INDEX('Subdecision matrices'!$K$34:$O$36,MATCH(Prioritization!P235,'Subdecision matrices'!$J$34:$J$36,0),MATCH('CalcEng 2'!$AX$6,'Subdecision matrices'!$K$33:$O$33,0)),0)</f>
        <v>0</v>
      </c>
      <c r="AY453" s="2">
        <f>_xlfn.IFERROR(INDEX('Subdecision matrices'!$K$34:$O$36,MATCH(Prioritization!P235,'Subdecision matrices'!$J$34:$J$36,0),MATCH('CalcEng 2'!$AY$6,'Subdecision matrices'!$K$33:$O$33,0)),0)</f>
        <v>0</v>
      </c>
      <c r="AZ453" s="2"/>
      <c r="BA453" s="2"/>
      <c r="BB453" s="110">
        <f>((B453*B454)+(G453*G454)+(L453*L454)+(Q453*Q454)+(V453*V454)+(AA453*AA454)+(AF454*AF453)+(AK453*AK454)+(AP453*AP454)+(AU453*AU454))*10</f>
        <v>0</v>
      </c>
      <c r="BC453" s="110">
        <f aca="true" t="shared" si="1142" ref="BC453">((C453*C454)+(H453*H454)+(M453*M454)+(R453*R454)+(W453*W454)+(AB453*AB454)+(AG454*AG453)+(AL453*AL454)+(AQ453*AQ454)+(AV453*AV454))*10</f>
        <v>0</v>
      </c>
      <c r="BD453" s="110">
        <f aca="true" t="shared" si="1143" ref="BD453">((D453*D454)+(I453*I454)+(N453*N454)+(S453*S454)+(X453*X454)+(AC453*AC454)+(AH454*AH453)+(AM453*AM454)+(AR453*AR454)+(AW453*AW454))*10</f>
        <v>0</v>
      </c>
      <c r="BE453" s="110">
        <f aca="true" t="shared" si="1144" ref="BE453">((E453*E454)+(J453*J454)+(O453*O454)+(T453*T454)+(Y453*Y454)+(AD453*AD454)+(AI454*AI453)+(AN453*AN454)+(AS453*AS454)+(AX453*AX454))*10</f>
        <v>0</v>
      </c>
      <c r="BF453" s="110">
        <f aca="true" t="shared" si="1145" ref="BF453">((F453*F454)+(K453*K454)+(P453*P454)+(U453*U454)+(Z453*Z454)+(AE453*AE454)+(AJ454*AJ453)+(AO453*AO454)+(AT453*AT454)+(AY453*AY454))*10</f>
        <v>0</v>
      </c>
    </row>
    <row r="454" spans="1:58" ht="15.75" thickBot="1">
      <c r="A454" s="94"/>
      <c r="B454" s="5">
        <f>'Subdecision matrices'!$S$12</f>
        <v>0.1</v>
      </c>
      <c r="C454" s="5">
        <f>'Subdecision matrices'!$S$13</f>
        <v>0.1</v>
      </c>
      <c r="D454" s="5">
        <f>'Subdecision matrices'!$S$14</f>
        <v>0.1</v>
      </c>
      <c r="E454" s="5">
        <f>'Subdecision matrices'!$S$15</f>
        <v>0.1</v>
      </c>
      <c r="F454" s="5">
        <f>'Subdecision matrices'!$S$16</f>
        <v>0.1</v>
      </c>
      <c r="G454" s="5">
        <f>'Subdecision matrices'!$T$12</f>
        <v>0.1</v>
      </c>
      <c r="H454" s="5">
        <f>'Subdecision matrices'!$T$13</f>
        <v>0.1</v>
      </c>
      <c r="I454" s="5">
        <f>'Subdecision matrices'!$T$14</f>
        <v>0.1</v>
      </c>
      <c r="J454" s="5">
        <f>'Subdecision matrices'!$T$15</f>
        <v>0.1</v>
      </c>
      <c r="K454" s="5">
        <f>'Subdecision matrices'!$T$16</f>
        <v>0.1</v>
      </c>
      <c r="L454" s="5">
        <f>'Subdecision matrices'!$U$12</f>
        <v>0.05</v>
      </c>
      <c r="M454" s="5">
        <f>'Subdecision matrices'!$U$13</f>
        <v>0.05</v>
      </c>
      <c r="N454" s="5">
        <f>'Subdecision matrices'!$U$14</f>
        <v>0.05</v>
      </c>
      <c r="O454" s="5">
        <f>'Subdecision matrices'!$U$15</f>
        <v>0.05</v>
      </c>
      <c r="P454" s="5">
        <f>'Subdecision matrices'!$U$16</f>
        <v>0.05</v>
      </c>
      <c r="Q454" s="5">
        <f>'Subdecision matrices'!$V$12</f>
        <v>0.1</v>
      </c>
      <c r="R454" s="5">
        <f>'Subdecision matrices'!$V$13</f>
        <v>0.1</v>
      </c>
      <c r="S454" s="5">
        <f>'Subdecision matrices'!$V$14</f>
        <v>0.1</v>
      </c>
      <c r="T454" s="5">
        <f>'Subdecision matrices'!$V$15</f>
        <v>0.1</v>
      </c>
      <c r="U454" s="5">
        <f>'Subdecision matrices'!$V$16</f>
        <v>0.1</v>
      </c>
      <c r="V454" s="5">
        <f>'Subdecision matrices'!$W$12</f>
        <v>0.1</v>
      </c>
      <c r="W454" s="5">
        <f>'Subdecision matrices'!$W$13</f>
        <v>0.1</v>
      </c>
      <c r="X454" s="5">
        <f>'Subdecision matrices'!$W$14</f>
        <v>0.1</v>
      </c>
      <c r="Y454" s="5">
        <f>'Subdecision matrices'!$W$15</f>
        <v>0.1</v>
      </c>
      <c r="Z454" s="5">
        <f>'Subdecision matrices'!$W$16</f>
        <v>0.1</v>
      </c>
      <c r="AA454" s="5">
        <f>'Subdecision matrices'!$X$12</f>
        <v>0.05</v>
      </c>
      <c r="AB454" s="5">
        <f>'Subdecision matrices'!$X$13</f>
        <v>0.1</v>
      </c>
      <c r="AC454" s="5">
        <f>'Subdecision matrices'!$X$14</f>
        <v>0.1</v>
      </c>
      <c r="AD454" s="5">
        <f>'Subdecision matrices'!$X$15</f>
        <v>0.1</v>
      </c>
      <c r="AE454" s="5">
        <f>'Subdecision matrices'!$X$16</f>
        <v>0.1</v>
      </c>
      <c r="AF454" s="5">
        <f>'Subdecision matrices'!$Y$12</f>
        <v>0.1</v>
      </c>
      <c r="AG454" s="5">
        <f>'Subdecision matrices'!$Y$13</f>
        <v>0.1</v>
      </c>
      <c r="AH454" s="5">
        <f>'Subdecision matrices'!$Y$14</f>
        <v>0.1</v>
      </c>
      <c r="AI454" s="5">
        <f>'Subdecision matrices'!$Y$15</f>
        <v>0.05</v>
      </c>
      <c r="AJ454" s="5">
        <f>'Subdecision matrices'!$Y$16</f>
        <v>0.05</v>
      </c>
      <c r="AK454" s="5">
        <f>'Subdecision matrices'!$Z$12</f>
        <v>0.15</v>
      </c>
      <c r="AL454" s="5">
        <f>'Subdecision matrices'!$Z$13</f>
        <v>0.15</v>
      </c>
      <c r="AM454" s="5">
        <f>'Subdecision matrices'!$Z$14</f>
        <v>0.15</v>
      </c>
      <c r="AN454" s="5">
        <f>'Subdecision matrices'!$Z$15</f>
        <v>0.15</v>
      </c>
      <c r="AO454" s="5">
        <f>'Subdecision matrices'!$Z$16</f>
        <v>0.15</v>
      </c>
      <c r="AP454" s="5">
        <f>'Subdecision matrices'!$AA$12</f>
        <v>0.1</v>
      </c>
      <c r="AQ454" s="5">
        <f>'Subdecision matrices'!$AA$13</f>
        <v>0.1</v>
      </c>
      <c r="AR454" s="5">
        <f>'Subdecision matrices'!$AA$14</f>
        <v>0.1</v>
      </c>
      <c r="AS454" s="5">
        <f>'Subdecision matrices'!$AA$15</f>
        <v>0.1</v>
      </c>
      <c r="AT454" s="5">
        <f>'Subdecision matrices'!$AA$16</f>
        <v>0.15</v>
      </c>
      <c r="AU454" s="5">
        <f>'Subdecision matrices'!$AB$12</f>
        <v>0.15</v>
      </c>
      <c r="AV454" s="5">
        <f>'Subdecision matrices'!$AB$13</f>
        <v>0.1</v>
      </c>
      <c r="AW454" s="5">
        <f>'Subdecision matrices'!$AB$14</f>
        <v>0.1</v>
      </c>
      <c r="AX454" s="5">
        <f>'Subdecision matrices'!$AB$15</f>
        <v>0.15</v>
      </c>
      <c r="AY454" s="5">
        <f>'Subdecision matrices'!$AB$16</f>
        <v>0.1</v>
      </c>
      <c r="AZ454" s="3">
        <f aca="true" t="shared" si="1146" ref="AZ454">SUM(L454:AY454)</f>
        <v>4</v>
      </c>
      <c r="BA454" s="3"/>
      <c r="BB454" s="114"/>
      <c r="BC454" s="114"/>
      <c r="BD454" s="114"/>
      <c r="BE454" s="114"/>
      <c r="BF454" s="114"/>
    </row>
    <row r="455" spans="1:58" ht="15">
      <c r="A455" s="94">
        <v>225</v>
      </c>
      <c r="B455" s="30">
        <f>_xlfn.IFERROR(VLOOKUP(Prioritization!G236,'Subdecision matrices'!$B$7:$C$8,2,TRUE),0)</f>
        <v>0</v>
      </c>
      <c r="C455" s="30">
        <f>_xlfn.IFERROR(VLOOKUP(Prioritization!G236,'Subdecision matrices'!$B$7:$D$8,3,TRUE),0)</f>
        <v>0</v>
      </c>
      <c r="D455" s="30">
        <f>_xlfn.IFERROR(VLOOKUP(Prioritization!G236,'Subdecision matrices'!$B$7:$E$8,4,TRUE),0)</f>
        <v>0</v>
      </c>
      <c r="E455" s="30">
        <f>_xlfn.IFERROR(VLOOKUP(Prioritization!G236,'Subdecision matrices'!$B$7:$F$8,5,TRUE),0)</f>
        <v>0</v>
      </c>
      <c r="F455" s="30">
        <f>_xlfn.IFERROR(VLOOKUP(Prioritization!G236,'Subdecision matrices'!$B$7:$G$8,6,TRUE),0)</f>
        <v>0</v>
      </c>
      <c r="G455" s="30">
        <f>VLOOKUP(Prioritization!H236,'Subdecision matrices'!$B$12:$C$19,2,TRUE)</f>
        <v>0</v>
      </c>
      <c r="H455" s="30">
        <f>VLOOKUP(Prioritization!H236,'Subdecision matrices'!$B$12:$D$19,3,TRUE)</f>
        <v>0</v>
      </c>
      <c r="I455" s="30">
        <f>VLOOKUP(Prioritization!H236,'Subdecision matrices'!$B$12:$E$19,4,TRUE)</f>
        <v>0</v>
      </c>
      <c r="J455" s="30">
        <f>VLOOKUP(Prioritization!H236,'Subdecision matrices'!$B$12:$F$19,5,TRUE)</f>
        <v>0</v>
      </c>
      <c r="K455" s="30">
        <f>VLOOKUP(Prioritization!H236,'Subdecision matrices'!$B$12:$G$19,6,TRUE)</f>
        <v>0</v>
      </c>
      <c r="L455" s="2">
        <f>_xlfn.IFERROR(INDEX('Subdecision matrices'!$C$23:$G$27,MATCH(Prioritization!I236,'Subdecision matrices'!$B$23:$B$27,0),MATCH('CalcEng 2'!$L$6,'Subdecision matrices'!$C$22:$G$22,0)),0)</f>
        <v>0</v>
      </c>
      <c r="M455" s="2">
        <f>_xlfn.IFERROR(INDEX('Subdecision matrices'!$C$23:$G$27,MATCH(Prioritization!I236,'Subdecision matrices'!$B$23:$B$27,0),MATCH('CalcEng 2'!$M$6,'Subdecision matrices'!$C$30:$G$30,0)),0)</f>
        <v>0</v>
      </c>
      <c r="N455" s="2">
        <f>_xlfn.IFERROR(INDEX('Subdecision matrices'!$C$23:$G$27,MATCH(Prioritization!I236,'Subdecision matrices'!$B$23:$B$27,0),MATCH('CalcEng 2'!$N$6,'Subdecision matrices'!$C$22:$G$22,0)),0)</f>
        <v>0</v>
      </c>
      <c r="O455" s="2">
        <f>_xlfn.IFERROR(INDEX('Subdecision matrices'!$C$23:$G$27,MATCH(Prioritization!I236,'Subdecision matrices'!$B$23:$B$27,0),MATCH('CalcEng 2'!$O$6,'Subdecision matrices'!$C$22:$G$22,0)),0)</f>
        <v>0</v>
      </c>
      <c r="P455" s="2">
        <f>_xlfn.IFERROR(INDEX('Subdecision matrices'!$C$23:$G$27,MATCH(Prioritization!I236,'Subdecision matrices'!$B$23:$B$27,0),MATCH('CalcEng 2'!$P$6,'Subdecision matrices'!$C$22:$G$22,0)),0)</f>
        <v>0</v>
      </c>
      <c r="Q455" s="2">
        <f>_xlfn.IFERROR(INDEX('Subdecision matrices'!$C$31:$G$33,MATCH(Prioritization!J236,'Subdecision matrices'!$B$31:$B$33,0),MATCH('CalcEng 2'!$Q$6,'Subdecision matrices'!$C$30:$G$30,0)),0)</f>
        <v>0</v>
      </c>
      <c r="R455" s="2">
        <f>_xlfn.IFERROR(INDEX('Subdecision matrices'!$C$31:$G$33,MATCH(Prioritization!J236,'Subdecision matrices'!$B$31:$B$33,0),MATCH('CalcEng 2'!$R$6,'Subdecision matrices'!$C$30:$G$30,0)),0)</f>
        <v>0</v>
      </c>
      <c r="S455" s="2">
        <f>_xlfn.IFERROR(INDEX('Subdecision matrices'!$C$31:$G$33,MATCH(Prioritization!J236,'Subdecision matrices'!$B$31:$B$33,0),MATCH('CalcEng 2'!$S$6,'Subdecision matrices'!$C$30:$G$30,0)),0)</f>
        <v>0</v>
      </c>
      <c r="T455" s="2">
        <f>_xlfn.IFERROR(INDEX('Subdecision matrices'!$C$31:$G$33,MATCH(Prioritization!J236,'Subdecision matrices'!$B$31:$B$33,0),MATCH('CalcEng 2'!$T$6,'Subdecision matrices'!$C$30:$G$30,0)),0)</f>
        <v>0</v>
      </c>
      <c r="U455" s="2">
        <f>_xlfn.IFERROR(INDEX('Subdecision matrices'!$C$31:$G$33,MATCH(Prioritization!J236,'Subdecision matrices'!$B$31:$B$33,0),MATCH('CalcEng 2'!$U$6,'Subdecision matrices'!$C$30:$G$30,0)),0)</f>
        <v>0</v>
      </c>
      <c r="V455" s="2">
        <f>_xlfn.IFERROR(VLOOKUP(Prioritization!K236,'Subdecision matrices'!$A$37:$C$41,3,TRUE),0)</f>
        <v>0</v>
      </c>
      <c r="W455" s="2">
        <f>_xlfn.IFERROR(VLOOKUP(Prioritization!K236,'Subdecision matrices'!$A$37:$D$41,4),0)</f>
        <v>0</v>
      </c>
      <c r="X455" s="2">
        <f>_xlfn.IFERROR(VLOOKUP(Prioritization!K236,'Subdecision matrices'!$A$37:$E$41,5),0)</f>
        <v>0</v>
      </c>
      <c r="Y455" s="2">
        <f>_xlfn.IFERROR(VLOOKUP(Prioritization!K236,'Subdecision matrices'!$A$37:$F$41,6),0)</f>
        <v>0</v>
      </c>
      <c r="Z455" s="2">
        <f>_xlfn.IFERROR(VLOOKUP(Prioritization!K236,'Subdecision matrices'!$A$37:$G$41,7),0)</f>
        <v>0</v>
      </c>
      <c r="AA455" s="2">
        <f>_xlfn.IFERROR(INDEX('Subdecision matrices'!$K$8:$O$11,MATCH(Prioritization!L236,'Subdecision matrices'!$J$8:$J$11,0),MATCH('CalcEng 2'!$AA$6,'Subdecision matrices'!$K$7:$O$7,0)),0)</f>
        <v>0</v>
      </c>
      <c r="AB455" s="2">
        <f>_xlfn.IFERROR(INDEX('Subdecision matrices'!$K$8:$O$11,MATCH(Prioritization!L236,'Subdecision matrices'!$J$8:$J$11,0),MATCH('CalcEng 2'!$AB$6,'Subdecision matrices'!$K$7:$O$7,0)),0)</f>
        <v>0</v>
      </c>
      <c r="AC455" s="2">
        <f>_xlfn.IFERROR(INDEX('Subdecision matrices'!$K$8:$O$11,MATCH(Prioritization!L236,'Subdecision matrices'!$J$8:$J$11,0),MATCH('CalcEng 2'!$AC$6,'Subdecision matrices'!$K$7:$O$7,0)),0)</f>
        <v>0</v>
      </c>
      <c r="AD455" s="2">
        <f>_xlfn.IFERROR(INDEX('Subdecision matrices'!$K$8:$O$11,MATCH(Prioritization!L236,'Subdecision matrices'!$J$8:$J$11,0),MATCH('CalcEng 2'!$AD$6,'Subdecision matrices'!$K$7:$O$7,0)),0)</f>
        <v>0</v>
      </c>
      <c r="AE455" s="2">
        <f>_xlfn.IFERROR(INDEX('Subdecision matrices'!$K$8:$O$11,MATCH(Prioritization!L236,'Subdecision matrices'!$J$8:$J$11,0),MATCH('CalcEng 2'!$AE$6,'Subdecision matrices'!$K$7:$O$7,0)),0)</f>
        <v>0</v>
      </c>
      <c r="AF455" s="2">
        <f>_xlfn.IFERROR(VLOOKUP(Prioritization!M236,'Subdecision matrices'!$I$15:$K$17,3,TRUE),0)</f>
        <v>0</v>
      </c>
      <c r="AG455" s="2">
        <f>_xlfn.IFERROR(VLOOKUP(Prioritization!M236,'Subdecision matrices'!$I$15:$L$17,4,TRUE),0)</f>
        <v>0</v>
      </c>
      <c r="AH455" s="2">
        <f>_xlfn.IFERROR(VLOOKUP(Prioritization!M236,'Subdecision matrices'!$I$15:$M$17,5,TRUE),0)</f>
        <v>0</v>
      </c>
      <c r="AI455" s="2">
        <f>_xlfn.IFERROR(VLOOKUP(Prioritization!M236,'Subdecision matrices'!$I$15:$N$17,6,TRUE),0)</f>
        <v>0</v>
      </c>
      <c r="AJ455" s="2">
        <f>_xlfn.IFERROR(VLOOKUP(Prioritization!M236,'Subdecision matrices'!$I$15:$O$17,7,TRUE),0)</f>
        <v>0</v>
      </c>
      <c r="AK455" s="2">
        <f>_xlfn.IFERROR(INDEX('Subdecision matrices'!$K$22:$O$24,MATCH(Prioritization!N236,'Subdecision matrices'!$J$22:$J$24,0),MATCH($AK$6,'Subdecision matrices'!$K$21:$O$21,0)),0)</f>
        <v>0</v>
      </c>
      <c r="AL455" s="2">
        <f>_xlfn.IFERROR(INDEX('Subdecision matrices'!$K$22:$O$24,MATCH(Prioritization!N236,'Subdecision matrices'!$J$22:$J$24,0),MATCH($AL$6,'Subdecision matrices'!$K$21:$O$21,0)),0)</f>
        <v>0</v>
      </c>
      <c r="AM455" s="2">
        <f>_xlfn.IFERROR(INDEX('Subdecision matrices'!$K$22:$O$24,MATCH(Prioritization!N236,'Subdecision matrices'!$J$22:$J$24,0),MATCH($AM$6,'Subdecision matrices'!$K$21:$O$21,0)),0)</f>
        <v>0</v>
      </c>
      <c r="AN455" s="2">
        <f>_xlfn.IFERROR(INDEX('Subdecision matrices'!$K$22:$O$24,MATCH(Prioritization!N236,'Subdecision matrices'!$J$22:$J$24,0),MATCH($AN$6,'Subdecision matrices'!$K$21:$O$21,0)),0)</f>
        <v>0</v>
      </c>
      <c r="AO455" s="2">
        <f>_xlfn.IFERROR(INDEX('Subdecision matrices'!$K$22:$O$24,MATCH(Prioritization!N236,'Subdecision matrices'!$J$22:$J$24,0),MATCH($AO$6,'Subdecision matrices'!$K$21:$O$21,0)),0)</f>
        <v>0</v>
      </c>
      <c r="AP455" s="2">
        <f>_xlfn.IFERROR(INDEX('Subdecision matrices'!$K$27:$O$30,MATCH(Prioritization!O236,'Subdecision matrices'!$J$27:$J$30,0),MATCH('CalcEng 2'!$AP$6,'Subdecision matrices'!$K$27:$O$27,0)),0)</f>
        <v>0</v>
      </c>
      <c r="AQ455" s="2">
        <f>_xlfn.IFERROR(INDEX('Subdecision matrices'!$K$27:$O$30,MATCH(Prioritization!O236,'Subdecision matrices'!$J$27:$J$30,0),MATCH('CalcEng 2'!$AQ$6,'Subdecision matrices'!$K$27:$O$27,0)),0)</f>
        <v>0</v>
      </c>
      <c r="AR455" s="2">
        <f>_xlfn.IFERROR(INDEX('Subdecision matrices'!$K$27:$O$30,MATCH(Prioritization!O236,'Subdecision matrices'!$J$27:$J$30,0),MATCH('CalcEng 2'!$AR$6,'Subdecision matrices'!$K$27:$O$27,0)),0)</f>
        <v>0</v>
      </c>
      <c r="AS455" s="2">
        <f>_xlfn.IFERROR(INDEX('Subdecision matrices'!$K$27:$O$30,MATCH(Prioritization!O236,'Subdecision matrices'!$J$27:$J$30,0),MATCH('CalcEng 2'!$AS$6,'Subdecision matrices'!$K$27:$O$27,0)),0)</f>
        <v>0</v>
      </c>
      <c r="AT455" s="2">
        <f>_xlfn.IFERROR(INDEX('Subdecision matrices'!$K$27:$O$30,MATCH(Prioritization!O236,'Subdecision matrices'!$J$27:$J$30,0),MATCH('CalcEng 2'!$AT$6,'Subdecision matrices'!$K$27:$O$27,0)),0)</f>
        <v>0</v>
      </c>
      <c r="AU455" s="2">
        <f>_xlfn.IFERROR(INDEX('Subdecision matrices'!$K$34:$O$36,MATCH(Prioritization!P236,'Subdecision matrices'!$J$34:$J$36,0),MATCH('CalcEng 2'!$AU$6,'Subdecision matrices'!$K$33:$O$33,0)),0)</f>
        <v>0</v>
      </c>
      <c r="AV455" s="2">
        <f>_xlfn.IFERROR(INDEX('Subdecision matrices'!$K$34:$O$36,MATCH(Prioritization!P236,'Subdecision matrices'!$J$34:$J$36,0),MATCH('CalcEng 2'!$AV$6,'Subdecision matrices'!$K$33:$O$33,0)),0)</f>
        <v>0</v>
      </c>
      <c r="AW455" s="2">
        <f>_xlfn.IFERROR(INDEX('Subdecision matrices'!$K$34:$O$36,MATCH(Prioritization!P236,'Subdecision matrices'!$J$34:$J$36,0),MATCH('CalcEng 2'!$AW$6,'Subdecision matrices'!$K$33:$O$33,0)),0)</f>
        <v>0</v>
      </c>
      <c r="AX455" s="2">
        <f>_xlfn.IFERROR(INDEX('Subdecision matrices'!$K$34:$O$36,MATCH(Prioritization!P236,'Subdecision matrices'!$J$34:$J$36,0),MATCH('CalcEng 2'!$AX$6,'Subdecision matrices'!$K$33:$O$33,0)),0)</f>
        <v>0</v>
      </c>
      <c r="AY455" s="2">
        <f>_xlfn.IFERROR(INDEX('Subdecision matrices'!$K$34:$O$36,MATCH(Prioritization!P236,'Subdecision matrices'!$J$34:$J$36,0),MATCH('CalcEng 2'!$AY$6,'Subdecision matrices'!$K$33:$O$33,0)),0)</f>
        <v>0</v>
      </c>
      <c r="AZ455" s="2"/>
      <c r="BA455" s="2"/>
      <c r="BB455" s="110">
        <f>((B455*B456)+(G455*G456)+(L455*L456)+(Q455*Q456)+(V455*V456)+(AA455*AA456)+(AF456*AF455)+(AK455*AK456)+(AP455*AP456)+(AU455*AU456))*10</f>
        <v>0</v>
      </c>
      <c r="BC455" s="110">
        <f aca="true" t="shared" si="1147" ref="BC455">((C455*C456)+(H455*H456)+(M455*M456)+(R455*R456)+(W455*W456)+(AB455*AB456)+(AG456*AG455)+(AL455*AL456)+(AQ455*AQ456)+(AV455*AV456))*10</f>
        <v>0</v>
      </c>
      <c r="BD455" s="110">
        <f aca="true" t="shared" si="1148" ref="BD455">((D455*D456)+(I455*I456)+(N455*N456)+(S455*S456)+(X455*X456)+(AC455*AC456)+(AH456*AH455)+(AM455*AM456)+(AR455*AR456)+(AW455*AW456))*10</f>
        <v>0</v>
      </c>
      <c r="BE455" s="110">
        <f aca="true" t="shared" si="1149" ref="BE455">((E455*E456)+(J455*J456)+(O455*O456)+(T455*T456)+(Y455*Y456)+(AD455*AD456)+(AI456*AI455)+(AN455*AN456)+(AS455*AS456)+(AX455*AX456))*10</f>
        <v>0</v>
      </c>
      <c r="BF455" s="110">
        <f aca="true" t="shared" si="1150" ref="BF455">((F455*F456)+(K455*K456)+(P455*P456)+(U455*U456)+(Z455*Z456)+(AE455*AE456)+(AJ456*AJ455)+(AO455*AO456)+(AT455*AT456)+(AY455*AY456))*10</f>
        <v>0</v>
      </c>
    </row>
    <row r="456" spans="1:58" ht="15.75" thickBot="1">
      <c r="A456" s="94"/>
      <c r="B456" s="5">
        <f>'Subdecision matrices'!$S$12</f>
        <v>0.1</v>
      </c>
      <c r="C456" s="5">
        <f>'Subdecision matrices'!$S$13</f>
        <v>0.1</v>
      </c>
      <c r="D456" s="5">
        <f>'Subdecision matrices'!$S$14</f>
        <v>0.1</v>
      </c>
      <c r="E456" s="5">
        <f>'Subdecision matrices'!$S$15</f>
        <v>0.1</v>
      </c>
      <c r="F456" s="5">
        <f>'Subdecision matrices'!$S$16</f>
        <v>0.1</v>
      </c>
      <c r="G456" s="5">
        <f>'Subdecision matrices'!$T$12</f>
        <v>0.1</v>
      </c>
      <c r="H456" s="5">
        <f>'Subdecision matrices'!$T$13</f>
        <v>0.1</v>
      </c>
      <c r="I456" s="5">
        <f>'Subdecision matrices'!$T$14</f>
        <v>0.1</v>
      </c>
      <c r="J456" s="5">
        <f>'Subdecision matrices'!$T$15</f>
        <v>0.1</v>
      </c>
      <c r="K456" s="5">
        <f>'Subdecision matrices'!$T$16</f>
        <v>0.1</v>
      </c>
      <c r="L456" s="5">
        <f>'Subdecision matrices'!$U$12</f>
        <v>0.05</v>
      </c>
      <c r="M456" s="5">
        <f>'Subdecision matrices'!$U$13</f>
        <v>0.05</v>
      </c>
      <c r="N456" s="5">
        <f>'Subdecision matrices'!$U$14</f>
        <v>0.05</v>
      </c>
      <c r="O456" s="5">
        <f>'Subdecision matrices'!$U$15</f>
        <v>0.05</v>
      </c>
      <c r="P456" s="5">
        <f>'Subdecision matrices'!$U$16</f>
        <v>0.05</v>
      </c>
      <c r="Q456" s="5">
        <f>'Subdecision matrices'!$V$12</f>
        <v>0.1</v>
      </c>
      <c r="R456" s="5">
        <f>'Subdecision matrices'!$V$13</f>
        <v>0.1</v>
      </c>
      <c r="S456" s="5">
        <f>'Subdecision matrices'!$V$14</f>
        <v>0.1</v>
      </c>
      <c r="T456" s="5">
        <f>'Subdecision matrices'!$V$15</f>
        <v>0.1</v>
      </c>
      <c r="U456" s="5">
        <f>'Subdecision matrices'!$V$16</f>
        <v>0.1</v>
      </c>
      <c r="V456" s="5">
        <f>'Subdecision matrices'!$W$12</f>
        <v>0.1</v>
      </c>
      <c r="W456" s="5">
        <f>'Subdecision matrices'!$W$13</f>
        <v>0.1</v>
      </c>
      <c r="X456" s="5">
        <f>'Subdecision matrices'!$W$14</f>
        <v>0.1</v>
      </c>
      <c r="Y456" s="5">
        <f>'Subdecision matrices'!$W$15</f>
        <v>0.1</v>
      </c>
      <c r="Z456" s="5">
        <f>'Subdecision matrices'!$W$16</f>
        <v>0.1</v>
      </c>
      <c r="AA456" s="5">
        <f>'Subdecision matrices'!$X$12</f>
        <v>0.05</v>
      </c>
      <c r="AB456" s="5">
        <f>'Subdecision matrices'!$X$13</f>
        <v>0.1</v>
      </c>
      <c r="AC456" s="5">
        <f>'Subdecision matrices'!$X$14</f>
        <v>0.1</v>
      </c>
      <c r="AD456" s="5">
        <f>'Subdecision matrices'!$X$15</f>
        <v>0.1</v>
      </c>
      <c r="AE456" s="5">
        <f>'Subdecision matrices'!$X$16</f>
        <v>0.1</v>
      </c>
      <c r="AF456" s="5">
        <f>'Subdecision matrices'!$Y$12</f>
        <v>0.1</v>
      </c>
      <c r="AG456" s="5">
        <f>'Subdecision matrices'!$Y$13</f>
        <v>0.1</v>
      </c>
      <c r="AH456" s="5">
        <f>'Subdecision matrices'!$Y$14</f>
        <v>0.1</v>
      </c>
      <c r="AI456" s="5">
        <f>'Subdecision matrices'!$Y$15</f>
        <v>0.05</v>
      </c>
      <c r="AJ456" s="5">
        <f>'Subdecision matrices'!$Y$16</f>
        <v>0.05</v>
      </c>
      <c r="AK456" s="5">
        <f>'Subdecision matrices'!$Z$12</f>
        <v>0.15</v>
      </c>
      <c r="AL456" s="5">
        <f>'Subdecision matrices'!$Z$13</f>
        <v>0.15</v>
      </c>
      <c r="AM456" s="5">
        <f>'Subdecision matrices'!$Z$14</f>
        <v>0.15</v>
      </c>
      <c r="AN456" s="5">
        <f>'Subdecision matrices'!$Z$15</f>
        <v>0.15</v>
      </c>
      <c r="AO456" s="5">
        <f>'Subdecision matrices'!$Z$16</f>
        <v>0.15</v>
      </c>
      <c r="AP456" s="5">
        <f>'Subdecision matrices'!$AA$12</f>
        <v>0.1</v>
      </c>
      <c r="AQ456" s="5">
        <f>'Subdecision matrices'!$AA$13</f>
        <v>0.1</v>
      </c>
      <c r="AR456" s="5">
        <f>'Subdecision matrices'!$AA$14</f>
        <v>0.1</v>
      </c>
      <c r="AS456" s="5">
        <f>'Subdecision matrices'!$AA$15</f>
        <v>0.1</v>
      </c>
      <c r="AT456" s="5">
        <f>'Subdecision matrices'!$AA$16</f>
        <v>0.15</v>
      </c>
      <c r="AU456" s="5">
        <f>'Subdecision matrices'!$AB$12</f>
        <v>0.15</v>
      </c>
      <c r="AV456" s="5">
        <f>'Subdecision matrices'!$AB$13</f>
        <v>0.1</v>
      </c>
      <c r="AW456" s="5">
        <f>'Subdecision matrices'!$AB$14</f>
        <v>0.1</v>
      </c>
      <c r="AX456" s="5">
        <f>'Subdecision matrices'!$AB$15</f>
        <v>0.15</v>
      </c>
      <c r="AY456" s="5">
        <f>'Subdecision matrices'!$AB$16</f>
        <v>0.1</v>
      </c>
      <c r="AZ456" s="3">
        <f aca="true" t="shared" si="1151" ref="AZ456">SUM(L456:AY456)</f>
        <v>4</v>
      </c>
      <c r="BA456" s="3"/>
      <c r="BB456" s="114"/>
      <c r="BC456" s="114"/>
      <c r="BD456" s="114"/>
      <c r="BE456" s="114"/>
      <c r="BF456" s="114"/>
    </row>
    <row r="457" spans="1:58" ht="15">
      <c r="A457" s="94">
        <v>226</v>
      </c>
      <c r="B457" s="30">
        <f>_xlfn.IFERROR(VLOOKUP(Prioritization!G237,'Subdecision matrices'!$B$7:$C$8,2,TRUE),0)</f>
        <v>0</v>
      </c>
      <c r="C457" s="30">
        <f>_xlfn.IFERROR(VLOOKUP(Prioritization!G237,'Subdecision matrices'!$B$7:$D$8,3,TRUE),0)</f>
        <v>0</v>
      </c>
      <c r="D457" s="30">
        <f>_xlfn.IFERROR(VLOOKUP(Prioritization!G237,'Subdecision matrices'!$B$7:$E$8,4,TRUE),0)</f>
        <v>0</v>
      </c>
      <c r="E457" s="30">
        <f>_xlfn.IFERROR(VLOOKUP(Prioritization!G237,'Subdecision matrices'!$B$7:$F$8,5,TRUE),0)</f>
        <v>0</v>
      </c>
      <c r="F457" s="30">
        <f>_xlfn.IFERROR(VLOOKUP(Prioritization!G237,'Subdecision matrices'!$B$7:$G$8,6,TRUE),0)</f>
        <v>0</v>
      </c>
      <c r="G457" s="30">
        <f>VLOOKUP(Prioritization!H237,'Subdecision matrices'!$B$12:$C$19,2,TRUE)</f>
        <v>0</v>
      </c>
      <c r="H457" s="30">
        <f>VLOOKUP(Prioritization!H237,'Subdecision matrices'!$B$12:$D$19,3,TRUE)</f>
        <v>0</v>
      </c>
      <c r="I457" s="30">
        <f>VLOOKUP(Prioritization!H237,'Subdecision matrices'!$B$12:$E$19,4,TRUE)</f>
        <v>0</v>
      </c>
      <c r="J457" s="30">
        <f>VLOOKUP(Prioritization!H237,'Subdecision matrices'!$B$12:$F$19,5,TRUE)</f>
        <v>0</v>
      </c>
      <c r="K457" s="30">
        <f>VLOOKUP(Prioritization!H237,'Subdecision matrices'!$B$12:$G$19,6,TRUE)</f>
        <v>0</v>
      </c>
      <c r="L457" s="2">
        <f>_xlfn.IFERROR(INDEX('Subdecision matrices'!$C$23:$G$27,MATCH(Prioritization!I237,'Subdecision matrices'!$B$23:$B$27,0),MATCH('CalcEng 2'!$L$6,'Subdecision matrices'!$C$22:$G$22,0)),0)</f>
        <v>0</v>
      </c>
      <c r="M457" s="2">
        <f>_xlfn.IFERROR(INDEX('Subdecision matrices'!$C$23:$G$27,MATCH(Prioritization!I237,'Subdecision matrices'!$B$23:$B$27,0),MATCH('CalcEng 2'!$M$6,'Subdecision matrices'!$C$30:$G$30,0)),0)</f>
        <v>0</v>
      </c>
      <c r="N457" s="2">
        <f>_xlfn.IFERROR(INDEX('Subdecision matrices'!$C$23:$G$27,MATCH(Prioritization!I237,'Subdecision matrices'!$B$23:$B$27,0),MATCH('CalcEng 2'!$N$6,'Subdecision matrices'!$C$22:$G$22,0)),0)</f>
        <v>0</v>
      </c>
      <c r="O457" s="2">
        <f>_xlfn.IFERROR(INDEX('Subdecision matrices'!$C$23:$G$27,MATCH(Prioritization!I237,'Subdecision matrices'!$B$23:$B$27,0),MATCH('CalcEng 2'!$O$6,'Subdecision matrices'!$C$22:$G$22,0)),0)</f>
        <v>0</v>
      </c>
      <c r="P457" s="2">
        <f>_xlfn.IFERROR(INDEX('Subdecision matrices'!$C$23:$G$27,MATCH(Prioritization!I237,'Subdecision matrices'!$B$23:$B$27,0),MATCH('CalcEng 2'!$P$6,'Subdecision matrices'!$C$22:$G$22,0)),0)</f>
        <v>0</v>
      </c>
      <c r="Q457" s="2">
        <f>_xlfn.IFERROR(INDEX('Subdecision matrices'!$C$31:$G$33,MATCH(Prioritization!J237,'Subdecision matrices'!$B$31:$B$33,0),MATCH('CalcEng 2'!$Q$6,'Subdecision matrices'!$C$30:$G$30,0)),0)</f>
        <v>0</v>
      </c>
      <c r="R457" s="2">
        <f>_xlfn.IFERROR(INDEX('Subdecision matrices'!$C$31:$G$33,MATCH(Prioritization!J237,'Subdecision matrices'!$B$31:$B$33,0),MATCH('CalcEng 2'!$R$6,'Subdecision matrices'!$C$30:$G$30,0)),0)</f>
        <v>0</v>
      </c>
      <c r="S457" s="2">
        <f>_xlfn.IFERROR(INDEX('Subdecision matrices'!$C$31:$G$33,MATCH(Prioritization!J237,'Subdecision matrices'!$B$31:$B$33,0),MATCH('CalcEng 2'!$S$6,'Subdecision matrices'!$C$30:$G$30,0)),0)</f>
        <v>0</v>
      </c>
      <c r="T457" s="2">
        <f>_xlfn.IFERROR(INDEX('Subdecision matrices'!$C$31:$G$33,MATCH(Prioritization!J237,'Subdecision matrices'!$B$31:$B$33,0),MATCH('CalcEng 2'!$T$6,'Subdecision matrices'!$C$30:$G$30,0)),0)</f>
        <v>0</v>
      </c>
      <c r="U457" s="2">
        <f>_xlfn.IFERROR(INDEX('Subdecision matrices'!$C$31:$G$33,MATCH(Prioritization!J237,'Subdecision matrices'!$B$31:$B$33,0),MATCH('CalcEng 2'!$U$6,'Subdecision matrices'!$C$30:$G$30,0)),0)</f>
        <v>0</v>
      </c>
      <c r="V457" s="2">
        <f>_xlfn.IFERROR(VLOOKUP(Prioritization!K237,'Subdecision matrices'!$A$37:$C$41,3,TRUE),0)</f>
        <v>0</v>
      </c>
      <c r="W457" s="2">
        <f>_xlfn.IFERROR(VLOOKUP(Prioritization!K237,'Subdecision matrices'!$A$37:$D$41,4),0)</f>
        <v>0</v>
      </c>
      <c r="X457" s="2">
        <f>_xlfn.IFERROR(VLOOKUP(Prioritization!K237,'Subdecision matrices'!$A$37:$E$41,5),0)</f>
        <v>0</v>
      </c>
      <c r="Y457" s="2">
        <f>_xlfn.IFERROR(VLOOKUP(Prioritization!K237,'Subdecision matrices'!$A$37:$F$41,6),0)</f>
        <v>0</v>
      </c>
      <c r="Z457" s="2">
        <f>_xlfn.IFERROR(VLOOKUP(Prioritization!K237,'Subdecision matrices'!$A$37:$G$41,7),0)</f>
        <v>0</v>
      </c>
      <c r="AA457" s="2">
        <f>_xlfn.IFERROR(INDEX('Subdecision matrices'!$K$8:$O$11,MATCH(Prioritization!L237,'Subdecision matrices'!$J$8:$J$11,0),MATCH('CalcEng 2'!$AA$6,'Subdecision matrices'!$K$7:$O$7,0)),0)</f>
        <v>0</v>
      </c>
      <c r="AB457" s="2">
        <f>_xlfn.IFERROR(INDEX('Subdecision matrices'!$K$8:$O$11,MATCH(Prioritization!L237,'Subdecision matrices'!$J$8:$J$11,0),MATCH('CalcEng 2'!$AB$6,'Subdecision matrices'!$K$7:$O$7,0)),0)</f>
        <v>0</v>
      </c>
      <c r="AC457" s="2">
        <f>_xlfn.IFERROR(INDEX('Subdecision matrices'!$K$8:$O$11,MATCH(Prioritization!L237,'Subdecision matrices'!$J$8:$J$11,0),MATCH('CalcEng 2'!$AC$6,'Subdecision matrices'!$K$7:$O$7,0)),0)</f>
        <v>0</v>
      </c>
      <c r="AD457" s="2">
        <f>_xlfn.IFERROR(INDEX('Subdecision matrices'!$K$8:$O$11,MATCH(Prioritization!L237,'Subdecision matrices'!$J$8:$J$11,0),MATCH('CalcEng 2'!$AD$6,'Subdecision matrices'!$K$7:$O$7,0)),0)</f>
        <v>0</v>
      </c>
      <c r="AE457" s="2">
        <f>_xlfn.IFERROR(INDEX('Subdecision matrices'!$K$8:$O$11,MATCH(Prioritization!L237,'Subdecision matrices'!$J$8:$J$11,0),MATCH('CalcEng 2'!$AE$6,'Subdecision matrices'!$K$7:$O$7,0)),0)</f>
        <v>0</v>
      </c>
      <c r="AF457" s="2">
        <f>_xlfn.IFERROR(VLOOKUP(Prioritization!M237,'Subdecision matrices'!$I$15:$K$17,3,TRUE),0)</f>
        <v>0</v>
      </c>
      <c r="AG457" s="2">
        <f>_xlfn.IFERROR(VLOOKUP(Prioritization!M237,'Subdecision matrices'!$I$15:$L$17,4,TRUE),0)</f>
        <v>0</v>
      </c>
      <c r="AH457" s="2">
        <f>_xlfn.IFERROR(VLOOKUP(Prioritization!M237,'Subdecision matrices'!$I$15:$M$17,5,TRUE),0)</f>
        <v>0</v>
      </c>
      <c r="AI457" s="2">
        <f>_xlfn.IFERROR(VLOOKUP(Prioritization!M237,'Subdecision matrices'!$I$15:$N$17,6,TRUE),0)</f>
        <v>0</v>
      </c>
      <c r="AJ457" s="2">
        <f>_xlfn.IFERROR(VLOOKUP(Prioritization!M237,'Subdecision matrices'!$I$15:$O$17,7,TRUE),0)</f>
        <v>0</v>
      </c>
      <c r="AK457" s="2">
        <f>_xlfn.IFERROR(INDEX('Subdecision matrices'!$K$22:$O$24,MATCH(Prioritization!N237,'Subdecision matrices'!$J$22:$J$24,0),MATCH($AK$6,'Subdecision matrices'!$K$21:$O$21,0)),0)</f>
        <v>0</v>
      </c>
      <c r="AL457" s="2">
        <f>_xlfn.IFERROR(INDEX('Subdecision matrices'!$K$22:$O$24,MATCH(Prioritization!N237,'Subdecision matrices'!$J$22:$J$24,0),MATCH($AL$6,'Subdecision matrices'!$K$21:$O$21,0)),0)</f>
        <v>0</v>
      </c>
      <c r="AM457" s="2">
        <f>_xlfn.IFERROR(INDEX('Subdecision matrices'!$K$22:$O$24,MATCH(Prioritization!N237,'Subdecision matrices'!$J$22:$J$24,0),MATCH($AM$6,'Subdecision matrices'!$K$21:$O$21,0)),0)</f>
        <v>0</v>
      </c>
      <c r="AN457" s="2">
        <f>_xlfn.IFERROR(INDEX('Subdecision matrices'!$K$22:$O$24,MATCH(Prioritization!N237,'Subdecision matrices'!$J$22:$J$24,0),MATCH($AN$6,'Subdecision matrices'!$K$21:$O$21,0)),0)</f>
        <v>0</v>
      </c>
      <c r="AO457" s="2">
        <f>_xlfn.IFERROR(INDEX('Subdecision matrices'!$K$22:$O$24,MATCH(Prioritization!N237,'Subdecision matrices'!$J$22:$J$24,0),MATCH($AO$6,'Subdecision matrices'!$K$21:$O$21,0)),0)</f>
        <v>0</v>
      </c>
      <c r="AP457" s="2">
        <f>_xlfn.IFERROR(INDEX('Subdecision matrices'!$K$27:$O$30,MATCH(Prioritization!O237,'Subdecision matrices'!$J$27:$J$30,0),MATCH('CalcEng 2'!$AP$6,'Subdecision matrices'!$K$27:$O$27,0)),0)</f>
        <v>0</v>
      </c>
      <c r="AQ457" s="2">
        <f>_xlfn.IFERROR(INDEX('Subdecision matrices'!$K$27:$O$30,MATCH(Prioritization!O237,'Subdecision matrices'!$J$27:$J$30,0),MATCH('CalcEng 2'!$AQ$6,'Subdecision matrices'!$K$27:$O$27,0)),0)</f>
        <v>0</v>
      </c>
      <c r="AR457" s="2">
        <f>_xlfn.IFERROR(INDEX('Subdecision matrices'!$K$27:$O$30,MATCH(Prioritization!O237,'Subdecision matrices'!$J$27:$J$30,0),MATCH('CalcEng 2'!$AR$6,'Subdecision matrices'!$K$27:$O$27,0)),0)</f>
        <v>0</v>
      </c>
      <c r="AS457" s="2">
        <f>_xlfn.IFERROR(INDEX('Subdecision matrices'!$K$27:$O$30,MATCH(Prioritization!O237,'Subdecision matrices'!$J$27:$J$30,0),MATCH('CalcEng 2'!$AS$6,'Subdecision matrices'!$K$27:$O$27,0)),0)</f>
        <v>0</v>
      </c>
      <c r="AT457" s="2">
        <f>_xlfn.IFERROR(INDEX('Subdecision matrices'!$K$27:$O$30,MATCH(Prioritization!O237,'Subdecision matrices'!$J$27:$J$30,0),MATCH('CalcEng 2'!$AT$6,'Subdecision matrices'!$K$27:$O$27,0)),0)</f>
        <v>0</v>
      </c>
      <c r="AU457" s="2">
        <f>_xlfn.IFERROR(INDEX('Subdecision matrices'!$K$34:$O$36,MATCH(Prioritization!P237,'Subdecision matrices'!$J$34:$J$36,0),MATCH('CalcEng 2'!$AU$6,'Subdecision matrices'!$K$33:$O$33,0)),0)</f>
        <v>0</v>
      </c>
      <c r="AV457" s="2">
        <f>_xlfn.IFERROR(INDEX('Subdecision matrices'!$K$34:$O$36,MATCH(Prioritization!P237,'Subdecision matrices'!$J$34:$J$36,0),MATCH('CalcEng 2'!$AV$6,'Subdecision matrices'!$K$33:$O$33,0)),0)</f>
        <v>0</v>
      </c>
      <c r="AW457" s="2">
        <f>_xlfn.IFERROR(INDEX('Subdecision matrices'!$K$34:$O$36,MATCH(Prioritization!P237,'Subdecision matrices'!$J$34:$J$36,0),MATCH('CalcEng 2'!$AW$6,'Subdecision matrices'!$K$33:$O$33,0)),0)</f>
        <v>0</v>
      </c>
      <c r="AX457" s="2">
        <f>_xlfn.IFERROR(INDEX('Subdecision matrices'!$K$34:$O$36,MATCH(Prioritization!P237,'Subdecision matrices'!$J$34:$J$36,0),MATCH('CalcEng 2'!$AX$6,'Subdecision matrices'!$K$33:$O$33,0)),0)</f>
        <v>0</v>
      </c>
      <c r="AY457" s="2">
        <f>_xlfn.IFERROR(INDEX('Subdecision matrices'!$K$34:$O$36,MATCH(Prioritization!P237,'Subdecision matrices'!$J$34:$J$36,0),MATCH('CalcEng 2'!$AY$6,'Subdecision matrices'!$K$33:$O$33,0)),0)</f>
        <v>0</v>
      </c>
      <c r="AZ457" s="2"/>
      <c r="BA457" s="2"/>
      <c r="BB457" s="110">
        <f>((B457*B458)+(G457*G458)+(L457*L458)+(Q457*Q458)+(V457*V458)+(AA457*AA458)+(AF458*AF457)+(AK457*AK458)+(AP457*AP458)+(AU457*AU458))*10</f>
        <v>0</v>
      </c>
      <c r="BC457" s="110">
        <f aca="true" t="shared" si="1152" ref="BC457">((C457*C458)+(H457*H458)+(M457*M458)+(R457*R458)+(W457*W458)+(AB457*AB458)+(AG458*AG457)+(AL457*AL458)+(AQ457*AQ458)+(AV457*AV458))*10</f>
        <v>0</v>
      </c>
      <c r="BD457" s="110">
        <f aca="true" t="shared" si="1153" ref="BD457">((D457*D458)+(I457*I458)+(N457*N458)+(S457*S458)+(X457*X458)+(AC457*AC458)+(AH458*AH457)+(AM457*AM458)+(AR457*AR458)+(AW457*AW458))*10</f>
        <v>0</v>
      </c>
      <c r="BE457" s="110">
        <f aca="true" t="shared" si="1154" ref="BE457">((E457*E458)+(J457*J458)+(O457*O458)+(T457*T458)+(Y457*Y458)+(AD457*AD458)+(AI458*AI457)+(AN457*AN458)+(AS457*AS458)+(AX457*AX458))*10</f>
        <v>0</v>
      </c>
      <c r="BF457" s="110">
        <f aca="true" t="shared" si="1155" ref="BF457">((F457*F458)+(K457*K458)+(P457*P458)+(U457*U458)+(Z457*Z458)+(AE457*AE458)+(AJ458*AJ457)+(AO457*AO458)+(AT457*AT458)+(AY457*AY458))*10</f>
        <v>0</v>
      </c>
    </row>
    <row r="458" spans="1:58" ht="15.75" thickBot="1">
      <c r="A458" s="94"/>
      <c r="B458" s="5">
        <f>'Subdecision matrices'!$S$12</f>
        <v>0.1</v>
      </c>
      <c r="C458" s="5">
        <f>'Subdecision matrices'!$S$13</f>
        <v>0.1</v>
      </c>
      <c r="D458" s="5">
        <f>'Subdecision matrices'!$S$14</f>
        <v>0.1</v>
      </c>
      <c r="E458" s="5">
        <f>'Subdecision matrices'!$S$15</f>
        <v>0.1</v>
      </c>
      <c r="F458" s="5">
        <f>'Subdecision matrices'!$S$16</f>
        <v>0.1</v>
      </c>
      <c r="G458" s="5">
        <f>'Subdecision matrices'!$T$12</f>
        <v>0.1</v>
      </c>
      <c r="H458" s="5">
        <f>'Subdecision matrices'!$T$13</f>
        <v>0.1</v>
      </c>
      <c r="I458" s="5">
        <f>'Subdecision matrices'!$T$14</f>
        <v>0.1</v>
      </c>
      <c r="J458" s="5">
        <f>'Subdecision matrices'!$T$15</f>
        <v>0.1</v>
      </c>
      <c r="K458" s="5">
        <f>'Subdecision matrices'!$T$16</f>
        <v>0.1</v>
      </c>
      <c r="L458" s="5">
        <f>'Subdecision matrices'!$U$12</f>
        <v>0.05</v>
      </c>
      <c r="M458" s="5">
        <f>'Subdecision matrices'!$U$13</f>
        <v>0.05</v>
      </c>
      <c r="N458" s="5">
        <f>'Subdecision matrices'!$U$14</f>
        <v>0.05</v>
      </c>
      <c r="O458" s="5">
        <f>'Subdecision matrices'!$U$15</f>
        <v>0.05</v>
      </c>
      <c r="P458" s="5">
        <f>'Subdecision matrices'!$U$16</f>
        <v>0.05</v>
      </c>
      <c r="Q458" s="5">
        <f>'Subdecision matrices'!$V$12</f>
        <v>0.1</v>
      </c>
      <c r="R458" s="5">
        <f>'Subdecision matrices'!$V$13</f>
        <v>0.1</v>
      </c>
      <c r="S458" s="5">
        <f>'Subdecision matrices'!$V$14</f>
        <v>0.1</v>
      </c>
      <c r="T458" s="5">
        <f>'Subdecision matrices'!$V$15</f>
        <v>0.1</v>
      </c>
      <c r="U458" s="5">
        <f>'Subdecision matrices'!$V$16</f>
        <v>0.1</v>
      </c>
      <c r="V458" s="5">
        <f>'Subdecision matrices'!$W$12</f>
        <v>0.1</v>
      </c>
      <c r="W458" s="5">
        <f>'Subdecision matrices'!$W$13</f>
        <v>0.1</v>
      </c>
      <c r="X458" s="5">
        <f>'Subdecision matrices'!$W$14</f>
        <v>0.1</v>
      </c>
      <c r="Y458" s="5">
        <f>'Subdecision matrices'!$W$15</f>
        <v>0.1</v>
      </c>
      <c r="Z458" s="5">
        <f>'Subdecision matrices'!$W$16</f>
        <v>0.1</v>
      </c>
      <c r="AA458" s="5">
        <f>'Subdecision matrices'!$X$12</f>
        <v>0.05</v>
      </c>
      <c r="AB458" s="5">
        <f>'Subdecision matrices'!$X$13</f>
        <v>0.1</v>
      </c>
      <c r="AC458" s="5">
        <f>'Subdecision matrices'!$X$14</f>
        <v>0.1</v>
      </c>
      <c r="AD458" s="5">
        <f>'Subdecision matrices'!$X$15</f>
        <v>0.1</v>
      </c>
      <c r="AE458" s="5">
        <f>'Subdecision matrices'!$X$16</f>
        <v>0.1</v>
      </c>
      <c r="AF458" s="5">
        <f>'Subdecision matrices'!$Y$12</f>
        <v>0.1</v>
      </c>
      <c r="AG458" s="5">
        <f>'Subdecision matrices'!$Y$13</f>
        <v>0.1</v>
      </c>
      <c r="AH458" s="5">
        <f>'Subdecision matrices'!$Y$14</f>
        <v>0.1</v>
      </c>
      <c r="AI458" s="5">
        <f>'Subdecision matrices'!$Y$15</f>
        <v>0.05</v>
      </c>
      <c r="AJ458" s="5">
        <f>'Subdecision matrices'!$Y$16</f>
        <v>0.05</v>
      </c>
      <c r="AK458" s="5">
        <f>'Subdecision matrices'!$Z$12</f>
        <v>0.15</v>
      </c>
      <c r="AL458" s="5">
        <f>'Subdecision matrices'!$Z$13</f>
        <v>0.15</v>
      </c>
      <c r="AM458" s="5">
        <f>'Subdecision matrices'!$Z$14</f>
        <v>0.15</v>
      </c>
      <c r="AN458" s="5">
        <f>'Subdecision matrices'!$Z$15</f>
        <v>0.15</v>
      </c>
      <c r="AO458" s="5">
        <f>'Subdecision matrices'!$Z$16</f>
        <v>0.15</v>
      </c>
      <c r="AP458" s="5">
        <f>'Subdecision matrices'!$AA$12</f>
        <v>0.1</v>
      </c>
      <c r="AQ458" s="5">
        <f>'Subdecision matrices'!$AA$13</f>
        <v>0.1</v>
      </c>
      <c r="AR458" s="5">
        <f>'Subdecision matrices'!$AA$14</f>
        <v>0.1</v>
      </c>
      <c r="AS458" s="5">
        <f>'Subdecision matrices'!$AA$15</f>
        <v>0.1</v>
      </c>
      <c r="AT458" s="5">
        <f>'Subdecision matrices'!$AA$16</f>
        <v>0.15</v>
      </c>
      <c r="AU458" s="5">
        <f>'Subdecision matrices'!$AB$12</f>
        <v>0.15</v>
      </c>
      <c r="AV458" s="5">
        <f>'Subdecision matrices'!$AB$13</f>
        <v>0.1</v>
      </c>
      <c r="AW458" s="5">
        <f>'Subdecision matrices'!$AB$14</f>
        <v>0.1</v>
      </c>
      <c r="AX458" s="5">
        <f>'Subdecision matrices'!$AB$15</f>
        <v>0.15</v>
      </c>
      <c r="AY458" s="5">
        <f>'Subdecision matrices'!$AB$16</f>
        <v>0.1</v>
      </c>
      <c r="AZ458" s="3">
        <f aca="true" t="shared" si="1156" ref="AZ458">SUM(L458:AY458)</f>
        <v>4</v>
      </c>
      <c r="BA458" s="3"/>
      <c r="BB458" s="114"/>
      <c r="BC458" s="114"/>
      <c r="BD458" s="114"/>
      <c r="BE458" s="114"/>
      <c r="BF458" s="114"/>
    </row>
    <row r="459" spans="1:58" ht="15">
      <c r="A459" s="94">
        <v>227</v>
      </c>
      <c r="B459" s="30">
        <f>_xlfn.IFERROR(VLOOKUP(Prioritization!G238,'Subdecision matrices'!$B$7:$C$8,2,TRUE),0)</f>
        <v>0</v>
      </c>
      <c r="C459" s="30">
        <f>_xlfn.IFERROR(VLOOKUP(Prioritization!G238,'Subdecision matrices'!$B$7:$D$8,3,TRUE),0)</f>
        <v>0</v>
      </c>
      <c r="D459" s="30">
        <f>_xlfn.IFERROR(VLOOKUP(Prioritization!G238,'Subdecision matrices'!$B$7:$E$8,4,TRUE),0)</f>
        <v>0</v>
      </c>
      <c r="E459" s="30">
        <f>_xlfn.IFERROR(VLOOKUP(Prioritization!G238,'Subdecision matrices'!$B$7:$F$8,5,TRUE),0)</f>
        <v>0</v>
      </c>
      <c r="F459" s="30">
        <f>_xlfn.IFERROR(VLOOKUP(Prioritization!G238,'Subdecision matrices'!$B$7:$G$8,6,TRUE),0)</f>
        <v>0</v>
      </c>
      <c r="G459" s="30">
        <f>VLOOKUP(Prioritization!H238,'Subdecision matrices'!$B$12:$C$19,2,TRUE)</f>
        <v>0</v>
      </c>
      <c r="H459" s="30">
        <f>VLOOKUP(Prioritization!H238,'Subdecision matrices'!$B$12:$D$19,3,TRUE)</f>
        <v>0</v>
      </c>
      <c r="I459" s="30">
        <f>VLOOKUP(Prioritization!H238,'Subdecision matrices'!$B$12:$E$19,4,TRUE)</f>
        <v>0</v>
      </c>
      <c r="J459" s="30">
        <f>VLOOKUP(Prioritization!H238,'Subdecision matrices'!$B$12:$F$19,5,TRUE)</f>
        <v>0</v>
      </c>
      <c r="K459" s="30">
        <f>VLOOKUP(Prioritization!H238,'Subdecision matrices'!$B$12:$G$19,6,TRUE)</f>
        <v>0</v>
      </c>
      <c r="L459" s="2">
        <f>_xlfn.IFERROR(INDEX('Subdecision matrices'!$C$23:$G$27,MATCH(Prioritization!I238,'Subdecision matrices'!$B$23:$B$27,0),MATCH('CalcEng 2'!$L$6,'Subdecision matrices'!$C$22:$G$22,0)),0)</f>
        <v>0</v>
      </c>
      <c r="M459" s="2">
        <f>_xlfn.IFERROR(INDEX('Subdecision matrices'!$C$23:$G$27,MATCH(Prioritization!I238,'Subdecision matrices'!$B$23:$B$27,0),MATCH('CalcEng 2'!$M$6,'Subdecision matrices'!$C$30:$G$30,0)),0)</f>
        <v>0</v>
      </c>
      <c r="N459" s="2">
        <f>_xlfn.IFERROR(INDEX('Subdecision matrices'!$C$23:$G$27,MATCH(Prioritization!I238,'Subdecision matrices'!$B$23:$B$27,0),MATCH('CalcEng 2'!$N$6,'Subdecision matrices'!$C$22:$G$22,0)),0)</f>
        <v>0</v>
      </c>
      <c r="O459" s="2">
        <f>_xlfn.IFERROR(INDEX('Subdecision matrices'!$C$23:$G$27,MATCH(Prioritization!I238,'Subdecision matrices'!$B$23:$B$27,0),MATCH('CalcEng 2'!$O$6,'Subdecision matrices'!$C$22:$G$22,0)),0)</f>
        <v>0</v>
      </c>
      <c r="P459" s="2">
        <f>_xlfn.IFERROR(INDEX('Subdecision matrices'!$C$23:$G$27,MATCH(Prioritization!I238,'Subdecision matrices'!$B$23:$B$27,0),MATCH('CalcEng 2'!$P$6,'Subdecision matrices'!$C$22:$G$22,0)),0)</f>
        <v>0</v>
      </c>
      <c r="Q459" s="2">
        <f>_xlfn.IFERROR(INDEX('Subdecision matrices'!$C$31:$G$33,MATCH(Prioritization!J238,'Subdecision matrices'!$B$31:$B$33,0),MATCH('CalcEng 2'!$Q$6,'Subdecision matrices'!$C$30:$G$30,0)),0)</f>
        <v>0</v>
      </c>
      <c r="R459" s="2">
        <f>_xlfn.IFERROR(INDEX('Subdecision matrices'!$C$31:$G$33,MATCH(Prioritization!J238,'Subdecision matrices'!$B$31:$B$33,0),MATCH('CalcEng 2'!$R$6,'Subdecision matrices'!$C$30:$G$30,0)),0)</f>
        <v>0</v>
      </c>
      <c r="S459" s="2">
        <f>_xlfn.IFERROR(INDEX('Subdecision matrices'!$C$31:$G$33,MATCH(Prioritization!J238,'Subdecision matrices'!$B$31:$B$33,0),MATCH('CalcEng 2'!$S$6,'Subdecision matrices'!$C$30:$G$30,0)),0)</f>
        <v>0</v>
      </c>
      <c r="T459" s="2">
        <f>_xlfn.IFERROR(INDEX('Subdecision matrices'!$C$31:$G$33,MATCH(Prioritization!J238,'Subdecision matrices'!$B$31:$B$33,0),MATCH('CalcEng 2'!$T$6,'Subdecision matrices'!$C$30:$G$30,0)),0)</f>
        <v>0</v>
      </c>
      <c r="U459" s="2">
        <f>_xlfn.IFERROR(INDEX('Subdecision matrices'!$C$31:$G$33,MATCH(Prioritization!J238,'Subdecision matrices'!$B$31:$B$33,0),MATCH('CalcEng 2'!$U$6,'Subdecision matrices'!$C$30:$G$30,0)),0)</f>
        <v>0</v>
      </c>
      <c r="V459" s="2">
        <f>_xlfn.IFERROR(VLOOKUP(Prioritization!K238,'Subdecision matrices'!$A$37:$C$41,3,TRUE),0)</f>
        <v>0</v>
      </c>
      <c r="W459" s="2">
        <f>_xlfn.IFERROR(VLOOKUP(Prioritization!K238,'Subdecision matrices'!$A$37:$D$41,4),0)</f>
        <v>0</v>
      </c>
      <c r="X459" s="2">
        <f>_xlfn.IFERROR(VLOOKUP(Prioritization!K238,'Subdecision matrices'!$A$37:$E$41,5),0)</f>
        <v>0</v>
      </c>
      <c r="Y459" s="2">
        <f>_xlfn.IFERROR(VLOOKUP(Prioritization!K238,'Subdecision matrices'!$A$37:$F$41,6),0)</f>
        <v>0</v>
      </c>
      <c r="Z459" s="2">
        <f>_xlfn.IFERROR(VLOOKUP(Prioritization!K238,'Subdecision matrices'!$A$37:$G$41,7),0)</f>
        <v>0</v>
      </c>
      <c r="AA459" s="2">
        <f>_xlfn.IFERROR(INDEX('Subdecision matrices'!$K$8:$O$11,MATCH(Prioritization!L238,'Subdecision matrices'!$J$8:$J$11,0),MATCH('CalcEng 2'!$AA$6,'Subdecision matrices'!$K$7:$O$7,0)),0)</f>
        <v>0</v>
      </c>
      <c r="AB459" s="2">
        <f>_xlfn.IFERROR(INDEX('Subdecision matrices'!$K$8:$O$11,MATCH(Prioritization!L238,'Subdecision matrices'!$J$8:$J$11,0),MATCH('CalcEng 2'!$AB$6,'Subdecision matrices'!$K$7:$O$7,0)),0)</f>
        <v>0</v>
      </c>
      <c r="AC459" s="2">
        <f>_xlfn.IFERROR(INDEX('Subdecision matrices'!$K$8:$O$11,MATCH(Prioritization!L238,'Subdecision matrices'!$J$8:$J$11,0),MATCH('CalcEng 2'!$AC$6,'Subdecision matrices'!$K$7:$O$7,0)),0)</f>
        <v>0</v>
      </c>
      <c r="AD459" s="2">
        <f>_xlfn.IFERROR(INDEX('Subdecision matrices'!$K$8:$O$11,MATCH(Prioritization!L238,'Subdecision matrices'!$J$8:$J$11,0),MATCH('CalcEng 2'!$AD$6,'Subdecision matrices'!$K$7:$O$7,0)),0)</f>
        <v>0</v>
      </c>
      <c r="AE459" s="2">
        <f>_xlfn.IFERROR(INDEX('Subdecision matrices'!$K$8:$O$11,MATCH(Prioritization!L238,'Subdecision matrices'!$J$8:$J$11,0),MATCH('CalcEng 2'!$AE$6,'Subdecision matrices'!$K$7:$O$7,0)),0)</f>
        <v>0</v>
      </c>
      <c r="AF459" s="2">
        <f>_xlfn.IFERROR(VLOOKUP(Prioritization!M238,'Subdecision matrices'!$I$15:$K$17,3,TRUE),0)</f>
        <v>0</v>
      </c>
      <c r="AG459" s="2">
        <f>_xlfn.IFERROR(VLOOKUP(Prioritization!M238,'Subdecision matrices'!$I$15:$L$17,4,TRUE),0)</f>
        <v>0</v>
      </c>
      <c r="AH459" s="2">
        <f>_xlfn.IFERROR(VLOOKUP(Prioritization!M238,'Subdecision matrices'!$I$15:$M$17,5,TRUE),0)</f>
        <v>0</v>
      </c>
      <c r="AI459" s="2">
        <f>_xlfn.IFERROR(VLOOKUP(Prioritization!M238,'Subdecision matrices'!$I$15:$N$17,6,TRUE),0)</f>
        <v>0</v>
      </c>
      <c r="AJ459" s="2">
        <f>_xlfn.IFERROR(VLOOKUP(Prioritization!M238,'Subdecision matrices'!$I$15:$O$17,7,TRUE),0)</f>
        <v>0</v>
      </c>
      <c r="AK459" s="2">
        <f>_xlfn.IFERROR(INDEX('Subdecision matrices'!$K$22:$O$24,MATCH(Prioritization!N238,'Subdecision matrices'!$J$22:$J$24,0),MATCH($AK$6,'Subdecision matrices'!$K$21:$O$21,0)),0)</f>
        <v>0</v>
      </c>
      <c r="AL459" s="2">
        <f>_xlfn.IFERROR(INDEX('Subdecision matrices'!$K$22:$O$24,MATCH(Prioritization!N238,'Subdecision matrices'!$J$22:$J$24,0),MATCH($AL$6,'Subdecision matrices'!$K$21:$O$21,0)),0)</f>
        <v>0</v>
      </c>
      <c r="AM459" s="2">
        <f>_xlfn.IFERROR(INDEX('Subdecision matrices'!$K$22:$O$24,MATCH(Prioritization!N238,'Subdecision matrices'!$J$22:$J$24,0),MATCH($AM$6,'Subdecision matrices'!$K$21:$O$21,0)),0)</f>
        <v>0</v>
      </c>
      <c r="AN459" s="2">
        <f>_xlfn.IFERROR(INDEX('Subdecision matrices'!$K$22:$O$24,MATCH(Prioritization!N238,'Subdecision matrices'!$J$22:$J$24,0),MATCH($AN$6,'Subdecision matrices'!$K$21:$O$21,0)),0)</f>
        <v>0</v>
      </c>
      <c r="AO459" s="2">
        <f>_xlfn.IFERROR(INDEX('Subdecision matrices'!$K$22:$O$24,MATCH(Prioritization!N238,'Subdecision matrices'!$J$22:$J$24,0),MATCH($AO$6,'Subdecision matrices'!$K$21:$O$21,0)),0)</f>
        <v>0</v>
      </c>
      <c r="AP459" s="2">
        <f>_xlfn.IFERROR(INDEX('Subdecision matrices'!$K$27:$O$30,MATCH(Prioritization!O238,'Subdecision matrices'!$J$27:$J$30,0),MATCH('CalcEng 2'!$AP$6,'Subdecision matrices'!$K$27:$O$27,0)),0)</f>
        <v>0</v>
      </c>
      <c r="AQ459" s="2">
        <f>_xlfn.IFERROR(INDEX('Subdecision matrices'!$K$27:$O$30,MATCH(Prioritization!O238,'Subdecision matrices'!$J$27:$J$30,0),MATCH('CalcEng 2'!$AQ$6,'Subdecision matrices'!$K$27:$O$27,0)),0)</f>
        <v>0</v>
      </c>
      <c r="AR459" s="2">
        <f>_xlfn.IFERROR(INDEX('Subdecision matrices'!$K$27:$O$30,MATCH(Prioritization!O238,'Subdecision matrices'!$J$27:$J$30,0),MATCH('CalcEng 2'!$AR$6,'Subdecision matrices'!$K$27:$O$27,0)),0)</f>
        <v>0</v>
      </c>
      <c r="AS459" s="2">
        <f>_xlfn.IFERROR(INDEX('Subdecision matrices'!$K$27:$O$30,MATCH(Prioritization!O238,'Subdecision matrices'!$J$27:$J$30,0),MATCH('CalcEng 2'!$AS$6,'Subdecision matrices'!$K$27:$O$27,0)),0)</f>
        <v>0</v>
      </c>
      <c r="AT459" s="2">
        <f>_xlfn.IFERROR(INDEX('Subdecision matrices'!$K$27:$O$30,MATCH(Prioritization!O238,'Subdecision matrices'!$J$27:$J$30,0),MATCH('CalcEng 2'!$AT$6,'Subdecision matrices'!$K$27:$O$27,0)),0)</f>
        <v>0</v>
      </c>
      <c r="AU459" s="2">
        <f>_xlfn.IFERROR(INDEX('Subdecision matrices'!$K$34:$O$36,MATCH(Prioritization!P238,'Subdecision matrices'!$J$34:$J$36,0),MATCH('CalcEng 2'!$AU$6,'Subdecision matrices'!$K$33:$O$33,0)),0)</f>
        <v>0</v>
      </c>
      <c r="AV459" s="2">
        <f>_xlfn.IFERROR(INDEX('Subdecision matrices'!$K$34:$O$36,MATCH(Prioritization!P238,'Subdecision matrices'!$J$34:$J$36,0),MATCH('CalcEng 2'!$AV$6,'Subdecision matrices'!$K$33:$O$33,0)),0)</f>
        <v>0</v>
      </c>
      <c r="AW459" s="2">
        <f>_xlfn.IFERROR(INDEX('Subdecision matrices'!$K$34:$O$36,MATCH(Prioritization!P238,'Subdecision matrices'!$J$34:$J$36,0),MATCH('CalcEng 2'!$AW$6,'Subdecision matrices'!$K$33:$O$33,0)),0)</f>
        <v>0</v>
      </c>
      <c r="AX459" s="2">
        <f>_xlfn.IFERROR(INDEX('Subdecision matrices'!$K$34:$O$36,MATCH(Prioritization!P238,'Subdecision matrices'!$J$34:$J$36,0),MATCH('CalcEng 2'!$AX$6,'Subdecision matrices'!$K$33:$O$33,0)),0)</f>
        <v>0</v>
      </c>
      <c r="AY459" s="2">
        <f>_xlfn.IFERROR(INDEX('Subdecision matrices'!$K$34:$O$36,MATCH(Prioritization!P238,'Subdecision matrices'!$J$34:$J$36,0),MATCH('CalcEng 2'!$AY$6,'Subdecision matrices'!$K$33:$O$33,0)),0)</f>
        <v>0</v>
      </c>
      <c r="AZ459" s="2"/>
      <c r="BA459" s="2"/>
      <c r="BB459" s="110">
        <f>((B459*B460)+(G459*G460)+(L459*L460)+(Q459*Q460)+(V459*V460)+(AA459*AA460)+(AF460*AF459)+(AK459*AK460)+(AP459*AP460)+(AU459*AU460))*10</f>
        <v>0</v>
      </c>
      <c r="BC459" s="110">
        <f aca="true" t="shared" si="1157" ref="BC459">((C459*C460)+(H459*H460)+(M459*M460)+(R459*R460)+(W459*W460)+(AB459*AB460)+(AG460*AG459)+(AL459*AL460)+(AQ459*AQ460)+(AV459*AV460))*10</f>
        <v>0</v>
      </c>
      <c r="BD459" s="110">
        <f aca="true" t="shared" si="1158" ref="BD459">((D459*D460)+(I459*I460)+(N459*N460)+(S459*S460)+(X459*X460)+(AC459*AC460)+(AH460*AH459)+(AM459*AM460)+(AR459*AR460)+(AW459*AW460))*10</f>
        <v>0</v>
      </c>
      <c r="BE459" s="110">
        <f aca="true" t="shared" si="1159" ref="BE459">((E459*E460)+(J459*J460)+(O459*O460)+(T459*T460)+(Y459*Y460)+(AD459*AD460)+(AI460*AI459)+(AN459*AN460)+(AS459*AS460)+(AX459*AX460))*10</f>
        <v>0</v>
      </c>
      <c r="BF459" s="110">
        <f aca="true" t="shared" si="1160" ref="BF459">((F459*F460)+(K459*K460)+(P459*P460)+(U459*U460)+(Z459*Z460)+(AE459*AE460)+(AJ460*AJ459)+(AO459*AO460)+(AT459*AT460)+(AY459*AY460))*10</f>
        <v>0</v>
      </c>
    </row>
    <row r="460" spans="1:58" ht="15.75" thickBot="1">
      <c r="A460" s="94"/>
      <c r="B460" s="5">
        <f>'Subdecision matrices'!$S$12</f>
        <v>0.1</v>
      </c>
      <c r="C460" s="5">
        <f>'Subdecision matrices'!$S$13</f>
        <v>0.1</v>
      </c>
      <c r="D460" s="5">
        <f>'Subdecision matrices'!$S$14</f>
        <v>0.1</v>
      </c>
      <c r="E460" s="5">
        <f>'Subdecision matrices'!$S$15</f>
        <v>0.1</v>
      </c>
      <c r="F460" s="5">
        <f>'Subdecision matrices'!$S$16</f>
        <v>0.1</v>
      </c>
      <c r="G460" s="5">
        <f>'Subdecision matrices'!$T$12</f>
        <v>0.1</v>
      </c>
      <c r="H460" s="5">
        <f>'Subdecision matrices'!$T$13</f>
        <v>0.1</v>
      </c>
      <c r="I460" s="5">
        <f>'Subdecision matrices'!$T$14</f>
        <v>0.1</v>
      </c>
      <c r="J460" s="5">
        <f>'Subdecision matrices'!$T$15</f>
        <v>0.1</v>
      </c>
      <c r="K460" s="5">
        <f>'Subdecision matrices'!$T$16</f>
        <v>0.1</v>
      </c>
      <c r="L460" s="5">
        <f>'Subdecision matrices'!$U$12</f>
        <v>0.05</v>
      </c>
      <c r="M460" s="5">
        <f>'Subdecision matrices'!$U$13</f>
        <v>0.05</v>
      </c>
      <c r="N460" s="5">
        <f>'Subdecision matrices'!$U$14</f>
        <v>0.05</v>
      </c>
      <c r="O460" s="5">
        <f>'Subdecision matrices'!$U$15</f>
        <v>0.05</v>
      </c>
      <c r="P460" s="5">
        <f>'Subdecision matrices'!$U$16</f>
        <v>0.05</v>
      </c>
      <c r="Q460" s="5">
        <f>'Subdecision matrices'!$V$12</f>
        <v>0.1</v>
      </c>
      <c r="R460" s="5">
        <f>'Subdecision matrices'!$V$13</f>
        <v>0.1</v>
      </c>
      <c r="S460" s="5">
        <f>'Subdecision matrices'!$V$14</f>
        <v>0.1</v>
      </c>
      <c r="T460" s="5">
        <f>'Subdecision matrices'!$V$15</f>
        <v>0.1</v>
      </c>
      <c r="U460" s="5">
        <f>'Subdecision matrices'!$V$16</f>
        <v>0.1</v>
      </c>
      <c r="V460" s="5">
        <f>'Subdecision matrices'!$W$12</f>
        <v>0.1</v>
      </c>
      <c r="W460" s="5">
        <f>'Subdecision matrices'!$W$13</f>
        <v>0.1</v>
      </c>
      <c r="X460" s="5">
        <f>'Subdecision matrices'!$W$14</f>
        <v>0.1</v>
      </c>
      <c r="Y460" s="5">
        <f>'Subdecision matrices'!$W$15</f>
        <v>0.1</v>
      </c>
      <c r="Z460" s="5">
        <f>'Subdecision matrices'!$W$16</f>
        <v>0.1</v>
      </c>
      <c r="AA460" s="5">
        <f>'Subdecision matrices'!$X$12</f>
        <v>0.05</v>
      </c>
      <c r="AB460" s="5">
        <f>'Subdecision matrices'!$X$13</f>
        <v>0.1</v>
      </c>
      <c r="AC460" s="5">
        <f>'Subdecision matrices'!$X$14</f>
        <v>0.1</v>
      </c>
      <c r="AD460" s="5">
        <f>'Subdecision matrices'!$X$15</f>
        <v>0.1</v>
      </c>
      <c r="AE460" s="5">
        <f>'Subdecision matrices'!$X$16</f>
        <v>0.1</v>
      </c>
      <c r="AF460" s="5">
        <f>'Subdecision matrices'!$Y$12</f>
        <v>0.1</v>
      </c>
      <c r="AG460" s="5">
        <f>'Subdecision matrices'!$Y$13</f>
        <v>0.1</v>
      </c>
      <c r="AH460" s="5">
        <f>'Subdecision matrices'!$Y$14</f>
        <v>0.1</v>
      </c>
      <c r="AI460" s="5">
        <f>'Subdecision matrices'!$Y$15</f>
        <v>0.05</v>
      </c>
      <c r="AJ460" s="5">
        <f>'Subdecision matrices'!$Y$16</f>
        <v>0.05</v>
      </c>
      <c r="AK460" s="5">
        <f>'Subdecision matrices'!$Z$12</f>
        <v>0.15</v>
      </c>
      <c r="AL460" s="5">
        <f>'Subdecision matrices'!$Z$13</f>
        <v>0.15</v>
      </c>
      <c r="AM460" s="5">
        <f>'Subdecision matrices'!$Z$14</f>
        <v>0.15</v>
      </c>
      <c r="AN460" s="5">
        <f>'Subdecision matrices'!$Z$15</f>
        <v>0.15</v>
      </c>
      <c r="AO460" s="5">
        <f>'Subdecision matrices'!$Z$16</f>
        <v>0.15</v>
      </c>
      <c r="AP460" s="5">
        <f>'Subdecision matrices'!$AA$12</f>
        <v>0.1</v>
      </c>
      <c r="AQ460" s="5">
        <f>'Subdecision matrices'!$AA$13</f>
        <v>0.1</v>
      </c>
      <c r="AR460" s="5">
        <f>'Subdecision matrices'!$AA$14</f>
        <v>0.1</v>
      </c>
      <c r="AS460" s="5">
        <f>'Subdecision matrices'!$AA$15</f>
        <v>0.1</v>
      </c>
      <c r="AT460" s="5">
        <f>'Subdecision matrices'!$AA$16</f>
        <v>0.15</v>
      </c>
      <c r="AU460" s="5">
        <f>'Subdecision matrices'!$AB$12</f>
        <v>0.15</v>
      </c>
      <c r="AV460" s="5">
        <f>'Subdecision matrices'!$AB$13</f>
        <v>0.1</v>
      </c>
      <c r="AW460" s="5">
        <f>'Subdecision matrices'!$AB$14</f>
        <v>0.1</v>
      </c>
      <c r="AX460" s="5">
        <f>'Subdecision matrices'!$AB$15</f>
        <v>0.15</v>
      </c>
      <c r="AY460" s="5">
        <f>'Subdecision matrices'!$AB$16</f>
        <v>0.1</v>
      </c>
      <c r="AZ460" s="3">
        <f aca="true" t="shared" si="1161" ref="AZ460">SUM(L460:AY460)</f>
        <v>4</v>
      </c>
      <c r="BA460" s="3"/>
      <c r="BB460" s="114"/>
      <c r="BC460" s="114"/>
      <c r="BD460" s="114"/>
      <c r="BE460" s="114"/>
      <c r="BF460" s="114"/>
    </row>
    <row r="461" spans="1:58" ht="15">
      <c r="A461" s="94">
        <v>228</v>
      </c>
      <c r="B461" s="30">
        <f>_xlfn.IFERROR(VLOOKUP(Prioritization!G239,'Subdecision matrices'!$B$7:$C$8,2,TRUE),0)</f>
        <v>0</v>
      </c>
      <c r="C461" s="30">
        <f>_xlfn.IFERROR(VLOOKUP(Prioritization!G239,'Subdecision matrices'!$B$7:$D$8,3,TRUE),0)</f>
        <v>0</v>
      </c>
      <c r="D461" s="30">
        <f>_xlfn.IFERROR(VLOOKUP(Prioritization!G239,'Subdecision matrices'!$B$7:$E$8,4,TRUE),0)</f>
        <v>0</v>
      </c>
      <c r="E461" s="30">
        <f>_xlfn.IFERROR(VLOOKUP(Prioritization!G239,'Subdecision matrices'!$B$7:$F$8,5,TRUE),0)</f>
        <v>0</v>
      </c>
      <c r="F461" s="30">
        <f>_xlfn.IFERROR(VLOOKUP(Prioritization!G239,'Subdecision matrices'!$B$7:$G$8,6,TRUE),0)</f>
        <v>0</v>
      </c>
      <c r="G461" s="30">
        <f>VLOOKUP(Prioritization!H239,'Subdecision matrices'!$B$12:$C$19,2,TRUE)</f>
        <v>0</v>
      </c>
      <c r="H461" s="30">
        <f>VLOOKUP(Prioritization!H239,'Subdecision matrices'!$B$12:$D$19,3,TRUE)</f>
        <v>0</v>
      </c>
      <c r="I461" s="30">
        <f>VLOOKUP(Prioritization!H239,'Subdecision matrices'!$B$12:$E$19,4,TRUE)</f>
        <v>0</v>
      </c>
      <c r="J461" s="30">
        <f>VLOOKUP(Prioritization!H239,'Subdecision matrices'!$B$12:$F$19,5,TRUE)</f>
        <v>0</v>
      </c>
      <c r="K461" s="30">
        <f>VLOOKUP(Prioritization!H239,'Subdecision matrices'!$B$12:$G$19,6,TRUE)</f>
        <v>0</v>
      </c>
      <c r="L461" s="2">
        <f>_xlfn.IFERROR(INDEX('Subdecision matrices'!$C$23:$G$27,MATCH(Prioritization!I239,'Subdecision matrices'!$B$23:$B$27,0),MATCH('CalcEng 2'!$L$6,'Subdecision matrices'!$C$22:$G$22,0)),0)</f>
        <v>0</v>
      </c>
      <c r="M461" s="2">
        <f>_xlfn.IFERROR(INDEX('Subdecision matrices'!$C$23:$G$27,MATCH(Prioritization!I239,'Subdecision matrices'!$B$23:$B$27,0),MATCH('CalcEng 2'!$M$6,'Subdecision matrices'!$C$30:$G$30,0)),0)</f>
        <v>0</v>
      </c>
      <c r="N461" s="2">
        <f>_xlfn.IFERROR(INDEX('Subdecision matrices'!$C$23:$G$27,MATCH(Prioritization!I239,'Subdecision matrices'!$B$23:$B$27,0),MATCH('CalcEng 2'!$N$6,'Subdecision matrices'!$C$22:$G$22,0)),0)</f>
        <v>0</v>
      </c>
      <c r="O461" s="2">
        <f>_xlfn.IFERROR(INDEX('Subdecision matrices'!$C$23:$G$27,MATCH(Prioritization!I239,'Subdecision matrices'!$B$23:$B$27,0),MATCH('CalcEng 2'!$O$6,'Subdecision matrices'!$C$22:$G$22,0)),0)</f>
        <v>0</v>
      </c>
      <c r="P461" s="2">
        <f>_xlfn.IFERROR(INDEX('Subdecision matrices'!$C$23:$G$27,MATCH(Prioritization!I239,'Subdecision matrices'!$B$23:$B$27,0),MATCH('CalcEng 2'!$P$6,'Subdecision matrices'!$C$22:$G$22,0)),0)</f>
        <v>0</v>
      </c>
      <c r="Q461" s="2">
        <f>_xlfn.IFERROR(INDEX('Subdecision matrices'!$C$31:$G$33,MATCH(Prioritization!J239,'Subdecision matrices'!$B$31:$B$33,0),MATCH('CalcEng 2'!$Q$6,'Subdecision matrices'!$C$30:$G$30,0)),0)</f>
        <v>0</v>
      </c>
      <c r="R461" s="2">
        <f>_xlfn.IFERROR(INDEX('Subdecision matrices'!$C$31:$G$33,MATCH(Prioritization!J239,'Subdecision matrices'!$B$31:$B$33,0),MATCH('CalcEng 2'!$R$6,'Subdecision matrices'!$C$30:$G$30,0)),0)</f>
        <v>0</v>
      </c>
      <c r="S461" s="2">
        <f>_xlfn.IFERROR(INDEX('Subdecision matrices'!$C$31:$G$33,MATCH(Prioritization!J239,'Subdecision matrices'!$B$31:$B$33,0),MATCH('CalcEng 2'!$S$6,'Subdecision matrices'!$C$30:$G$30,0)),0)</f>
        <v>0</v>
      </c>
      <c r="T461" s="2">
        <f>_xlfn.IFERROR(INDEX('Subdecision matrices'!$C$31:$G$33,MATCH(Prioritization!J239,'Subdecision matrices'!$B$31:$B$33,0),MATCH('CalcEng 2'!$T$6,'Subdecision matrices'!$C$30:$G$30,0)),0)</f>
        <v>0</v>
      </c>
      <c r="U461" s="2">
        <f>_xlfn.IFERROR(INDEX('Subdecision matrices'!$C$31:$G$33,MATCH(Prioritization!J239,'Subdecision matrices'!$B$31:$B$33,0),MATCH('CalcEng 2'!$U$6,'Subdecision matrices'!$C$30:$G$30,0)),0)</f>
        <v>0</v>
      </c>
      <c r="V461" s="2">
        <f>_xlfn.IFERROR(VLOOKUP(Prioritization!K239,'Subdecision matrices'!$A$37:$C$41,3,TRUE),0)</f>
        <v>0</v>
      </c>
      <c r="W461" s="2">
        <f>_xlfn.IFERROR(VLOOKUP(Prioritization!K239,'Subdecision matrices'!$A$37:$D$41,4),0)</f>
        <v>0</v>
      </c>
      <c r="X461" s="2">
        <f>_xlfn.IFERROR(VLOOKUP(Prioritization!K239,'Subdecision matrices'!$A$37:$E$41,5),0)</f>
        <v>0</v>
      </c>
      <c r="Y461" s="2">
        <f>_xlfn.IFERROR(VLOOKUP(Prioritization!K239,'Subdecision matrices'!$A$37:$F$41,6),0)</f>
        <v>0</v>
      </c>
      <c r="Z461" s="2">
        <f>_xlfn.IFERROR(VLOOKUP(Prioritization!K239,'Subdecision matrices'!$A$37:$G$41,7),0)</f>
        <v>0</v>
      </c>
      <c r="AA461" s="2">
        <f>_xlfn.IFERROR(INDEX('Subdecision matrices'!$K$8:$O$11,MATCH(Prioritization!L239,'Subdecision matrices'!$J$8:$J$11,0),MATCH('CalcEng 2'!$AA$6,'Subdecision matrices'!$K$7:$O$7,0)),0)</f>
        <v>0</v>
      </c>
      <c r="AB461" s="2">
        <f>_xlfn.IFERROR(INDEX('Subdecision matrices'!$K$8:$O$11,MATCH(Prioritization!L239,'Subdecision matrices'!$J$8:$J$11,0),MATCH('CalcEng 2'!$AB$6,'Subdecision matrices'!$K$7:$O$7,0)),0)</f>
        <v>0</v>
      </c>
      <c r="AC461" s="2">
        <f>_xlfn.IFERROR(INDEX('Subdecision matrices'!$K$8:$O$11,MATCH(Prioritization!L239,'Subdecision matrices'!$J$8:$J$11,0),MATCH('CalcEng 2'!$AC$6,'Subdecision matrices'!$K$7:$O$7,0)),0)</f>
        <v>0</v>
      </c>
      <c r="AD461" s="2">
        <f>_xlfn.IFERROR(INDEX('Subdecision matrices'!$K$8:$O$11,MATCH(Prioritization!L239,'Subdecision matrices'!$J$8:$J$11,0),MATCH('CalcEng 2'!$AD$6,'Subdecision matrices'!$K$7:$O$7,0)),0)</f>
        <v>0</v>
      </c>
      <c r="AE461" s="2">
        <f>_xlfn.IFERROR(INDEX('Subdecision matrices'!$K$8:$O$11,MATCH(Prioritization!L239,'Subdecision matrices'!$J$8:$J$11,0),MATCH('CalcEng 2'!$AE$6,'Subdecision matrices'!$K$7:$O$7,0)),0)</f>
        <v>0</v>
      </c>
      <c r="AF461" s="2">
        <f>_xlfn.IFERROR(VLOOKUP(Prioritization!M239,'Subdecision matrices'!$I$15:$K$17,3,TRUE),0)</f>
        <v>0</v>
      </c>
      <c r="AG461" s="2">
        <f>_xlfn.IFERROR(VLOOKUP(Prioritization!M239,'Subdecision matrices'!$I$15:$L$17,4,TRUE),0)</f>
        <v>0</v>
      </c>
      <c r="AH461" s="2">
        <f>_xlfn.IFERROR(VLOOKUP(Prioritization!M239,'Subdecision matrices'!$I$15:$M$17,5,TRUE),0)</f>
        <v>0</v>
      </c>
      <c r="AI461" s="2">
        <f>_xlfn.IFERROR(VLOOKUP(Prioritization!M239,'Subdecision matrices'!$I$15:$N$17,6,TRUE),0)</f>
        <v>0</v>
      </c>
      <c r="AJ461" s="2">
        <f>_xlfn.IFERROR(VLOOKUP(Prioritization!M239,'Subdecision matrices'!$I$15:$O$17,7,TRUE),0)</f>
        <v>0</v>
      </c>
      <c r="AK461" s="2">
        <f>_xlfn.IFERROR(INDEX('Subdecision matrices'!$K$22:$O$24,MATCH(Prioritization!N239,'Subdecision matrices'!$J$22:$J$24,0),MATCH($AK$6,'Subdecision matrices'!$K$21:$O$21,0)),0)</f>
        <v>0</v>
      </c>
      <c r="AL461" s="2">
        <f>_xlfn.IFERROR(INDEX('Subdecision matrices'!$K$22:$O$24,MATCH(Prioritization!N239,'Subdecision matrices'!$J$22:$J$24,0),MATCH($AL$6,'Subdecision matrices'!$K$21:$O$21,0)),0)</f>
        <v>0</v>
      </c>
      <c r="AM461" s="2">
        <f>_xlfn.IFERROR(INDEX('Subdecision matrices'!$K$22:$O$24,MATCH(Prioritization!N239,'Subdecision matrices'!$J$22:$J$24,0),MATCH($AM$6,'Subdecision matrices'!$K$21:$O$21,0)),0)</f>
        <v>0</v>
      </c>
      <c r="AN461" s="2">
        <f>_xlfn.IFERROR(INDEX('Subdecision matrices'!$K$22:$O$24,MATCH(Prioritization!N239,'Subdecision matrices'!$J$22:$J$24,0),MATCH($AN$6,'Subdecision matrices'!$K$21:$O$21,0)),0)</f>
        <v>0</v>
      </c>
      <c r="AO461" s="2">
        <f>_xlfn.IFERROR(INDEX('Subdecision matrices'!$K$22:$O$24,MATCH(Prioritization!N239,'Subdecision matrices'!$J$22:$J$24,0),MATCH($AO$6,'Subdecision matrices'!$K$21:$O$21,0)),0)</f>
        <v>0</v>
      </c>
      <c r="AP461" s="2">
        <f>_xlfn.IFERROR(INDEX('Subdecision matrices'!$K$27:$O$30,MATCH(Prioritization!O239,'Subdecision matrices'!$J$27:$J$30,0),MATCH('CalcEng 2'!$AP$6,'Subdecision matrices'!$K$27:$O$27,0)),0)</f>
        <v>0</v>
      </c>
      <c r="AQ461" s="2">
        <f>_xlfn.IFERROR(INDEX('Subdecision matrices'!$K$27:$O$30,MATCH(Prioritization!O239,'Subdecision matrices'!$J$27:$J$30,0),MATCH('CalcEng 2'!$AQ$6,'Subdecision matrices'!$K$27:$O$27,0)),0)</f>
        <v>0</v>
      </c>
      <c r="AR461" s="2">
        <f>_xlfn.IFERROR(INDEX('Subdecision matrices'!$K$27:$O$30,MATCH(Prioritization!O239,'Subdecision matrices'!$J$27:$J$30,0),MATCH('CalcEng 2'!$AR$6,'Subdecision matrices'!$K$27:$O$27,0)),0)</f>
        <v>0</v>
      </c>
      <c r="AS461" s="2">
        <f>_xlfn.IFERROR(INDEX('Subdecision matrices'!$K$27:$O$30,MATCH(Prioritization!O239,'Subdecision matrices'!$J$27:$J$30,0),MATCH('CalcEng 2'!$AS$6,'Subdecision matrices'!$K$27:$O$27,0)),0)</f>
        <v>0</v>
      </c>
      <c r="AT461" s="2">
        <f>_xlfn.IFERROR(INDEX('Subdecision matrices'!$K$27:$O$30,MATCH(Prioritization!O239,'Subdecision matrices'!$J$27:$J$30,0),MATCH('CalcEng 2'!$AT$6,'Subdecision matrices'!$K$27:$O$27,0)),0)</f>
        <v>0</v>
      </c>
      <c r="AU461" s="2">
        <f>_xlfn.IFERROR(INDEX('Subdecision matrices'!$K$34:$O$36,MATCH(Prioritization!P239,'Subdecision matrices'!$J$34:$J$36,0),MATCH('CalcEng 2'!$AU$6,'Subdecision matrices'!$K$33:$O$33,0)),0)</f>
        <v>0</v>
      </c>
      <c r="AV461" s="2">
        <f>_xlfn.IFERROR(INDEX('Subdecision matrices'!$K$34:$O$36,MATCH(Prioritization!P239,'Subdecision matrices'!$J$34:$J$36,0),MATCH('CalcEng 2'!$AV$6,'Subdecision matrices'!$K$33:$O$33,0)),0)</f>
        <v>0</v>
      </c>
      <c r="AW461" s="2">
        <f>_xlfn.IFERROR(INDEX('Subdecision matrices'!$K$34:$O$36,MATCH(Prioritization!P239,'Subdecision matrices'!$J$34:$J$36,0),MATCH('CalcEng 2'!$AW$6,'Subdecision matrices'!$K$33:$O$33,0)),0)</f>
        <v>0</v>
      </c>
      <c r="AX461" s="2">
        <f>_xlfn.IFERROR(INDEX('Subdecision matrices'!$K$34:$O$36,MATCH(Prioritization!P239,'Subdecision matrices'!$J$34:$J$36,0),MATCH('CalcEng 2'!$AX$6,'Subdecision matrices'!$K$33:$O$33,0)),0)</f>
        <v>0</v>
      </c>
      <c r="AY461" s="2">
        <f>_xlfn.IFERROR(INDEX('Subdecision matrices'!$K$34:$O$36,MATCH(Prioritization!P239,'Subdecision matrices'!$J$34:$J$36,0),MATCH('CalcEng 2'!$AY$6,'Subdecision matrices'!$K$33:$O$33,0)),0)</f>
        <v>0</v>
      </c>
      <c r="AZ461" s="2"/>
      <c r="BA461" s="2"/>
      <c r="BB461" s="110">
        <f>((B461*B462)+(G461*G462)+(L461*L462)+(Q461*Q462)+(V461*V462)+(AA461*AA462)+(AF462*AF461)+(AK461*AK462)+(AP461*AP462)+(AU461*AU462))*10</f>
        <v>0</v>
      </c>
      <c r="BC461" s="110">
        <f aca="true" t="shared" si="1162" ref="BC461">((C461*C462)+(H461*H462)+(M461*M462)+(R461*R462)+(W461*W462)+(AB461*AB462)+(AG462*AG461)+(AL461*AL462)+(AQ461*AQ462)+(AV461*AV462))*10</f>
        <v>0</v>
      </c>
      <c r="BD461" s="110">
        <f aca="true" t="shared" si="1163" ref="BD461">((D461*D462)+(I461*I462)+(N461*N462)+(S461*S462)+(X461*X462)+(AC461*AC462)+(AH462*AH461)+(AM461*AM462)+(AR461*AR462)+(AW461*AW462))*10</f>
        <v>0</v>
      </c>
      <c r="BE461" s="110">
        <f aca="true" t="shared" si="1164" ref="BE461">((E461*E462)+(J461*J462)+(O461*O462)+(T461*T462)+(Y461*Y462)+(AD461*AD462)+(AI462*AI461)+(AN461*AN462)+(AS461*AS462)+(AX461*AX462))*10</f>
        <v>0</v>
      </c>
      <c r="BF461" s="110">
        <f aca="true" t="shared" si="1165" ref="BF461">((F461*F462)+(K461*K462)+(P461*P462)+(U461*U462)+(Z461*Z462)+(AE461*AE462)+(AJ462*AJ461)+(AO461*AO462)+(AT461*AT462)+(AY461*AY462))*10</f>
        <v>0</v>
      </c>
    </row>
    <row r="462" spans="1:58" ht="15.75" thickBot="1">
      <c r="A462" s="94"/>
      <c r="B462" s="5">
        <f>'Subdecision matrices'!$S$12</f>
        <v>0.1</v>
      </c>
      <c r="C462" s="5">
        <f>'Subdecision matrices'!$S$13</f>
        <v>0.1</v>
      </c>
      <c r="D462" s="5">
        <f>'Subdecision matrices'!$S$14</f>
        <v>0.1</v>
      </c>
      <c r="E462" s="5">
        <f>'Subdecision matrices'!$S$15</f>
        <v>0.1</v>
      </c>
      <c r="F462" s="5">
        <f>'Subdecision matrices'!$S$16</f>
        <v>0.1</v>
      </c>
      <c r="G462" s="5">
        <f>'Subdecision matrices'!$T$12</f>
        <v>0.1</v>
      </c>
      <c r="H462" s="5">
        <f>'Subdecision matrices'!$T$13</f>
        <v>0.1</v>
      </c>
      <c r="I462" s="5">
        <f>'Subdecision matrices'!$T$14</f>
        <v>0.1</v>
      </c>
      <c r="J462" s="5">
        <f>'Subdecision matrices'!$T$15</f>
        <v>0.1</v>
      </c>
      <c r="K462" s="5">
        <f>'Subdecision matrices'!$T$16</f>
        <v>0.1</v>
      </c>
      <c r="L462" s="5">
        <f>'Subdecision matrices'!$U$12</f>
        <v>0.05</v>
      </c>
      <c r="M462" s="5">
        <f>'Subdecision matrices'!$U$13</f>
        <v>0.05</v>
      </c>
      <c r="N462" s="5">
        <f>'Subdecision matrices'!$U$14</f>
        <v>0.05</v>
      </c>
      <c r="O462" s="5">
        <f>'Subdecision matrices'!$U$15</f>
        <v>0.05</v>
      </c>
      <c r="P462" s="5">
        <f>'Subdecision matrices'!$U$16</f>
        <v>0.05</v>
      </c>
      <c r="Q462" s="5">
        <f>'Subdecision matrices'!$V$12</f>
        <v>0.1</v>
      </c>
      <c r="R462" s="5">
        <f>'Subdecision matrices'!$V$13</f>
        <v>0.1</v>
      </c>
      <c r="S462" s="5">
        <f>'Subdecision matrices'!$V$14</f>
        <v>0.1</v>
      </c>
      <c r="T462" s="5">
        <f>'Subdecision matrices'!$V$15</f>
        <v>0.1</v>
      </c>
      <c r="U462" s="5">
        <f>'Subdecision matrices'!$V$16</f>
        <v>0.1</v>
      </c>
      <c r="V462" s="5">
        <f>'Subdecision matrices'!$W$12</f>
        <v>0.1</v>
      </c>
      <c r="W462" s="5">
        <f>'Subdecision matrices'!$W$13</f>
        <v>0.1</v>
      </c>
      <c r="X462" s="5">
        <f>'Subdecision matrices'!$W$14</f>
        <v>0.1</v>
      </c>
      <c r="Y462" s="5">
        <f>'Subdecision matrices'!$W$15</f>
        <v>0.1</v>
      </c>
      <c r="Z462" s="5">
        <f>'Subdecision matrices'!$W$16</f>
        <v>0.1</v>
      </c>
      <c r="AA462" s="5">
        <f>'Subdecision matrices'!$X$12</f>
        <v>0.05</v>
      </c>
      <c r="AB462" s="5">
        <f>'Subdecision matrices'!$X$13</f>
        <v>0.1</v>
      </c>
      <c r="AC462" s="5">
        <f>'Subdecision matrices'!$X$14</f>
        <v>0.1</v>
      </c>
      <c r="AD462" s="5">
        <f>'Subdecision matrices'!$X$15</f>
        <v>0.1</v>
      </c>
      <c r="AE462" s="5">
        <f>'Subdecision matrices'!$X$16</f>
        <v>0.1</v>
      </c>
      <c r="AF462" s="5">
        <f>'Subdecision matrices'!$Y$12</f>
        <v>0.1</v>
      </c>
      <c r="AG462" s="5">
        <f>'Subdecision matrices'!$Y$13</f>
        <v>0.1</v>
      </c>
      <c r="AH462" s="5">
        <f>'Subdecision matrices'!$Y$14</f>
        <v>0.1</v>
      </c>
      <c r="AI462" s="5">
        <f>'Subdecision matrices'!$Y$15</f>
        <v>0.05</v>
      </c>
      <c r="AJ462" s="5">
        <f>'Subdecision matrices'!$Y$16</f>
        <v>0.05</v>
      </c>
      <c r="AK462" s="5">
        <f>'Subdecision matrices'!$Z$12</f>
        <v>0.15</v>
      </c>
      <c r="AL462" s="5">
        <f>'Subdecision matrices'!$Z$13</f>
        <v>0.15</v>
      </c>
      <c r="AM462" s="5">
        <f>'Subdecision matrices'!$Z$14</f>
        <v>0.15</v>
      </c>
      <c r="AN462" s="5">
        <f>'Subdecision matrices'!$Z$15</f>
        <v>0.15</v>
      </c>
      <c r="AO462" s="5">
        <f>'Subdecision matrices'!$Z$16</f>
        <v>0.15</v>
      </c>
      <c r="AP462" s="5">
        <f>'Subdecision matrices'!$AA$12</f>
        <v>0.1</v>
      </c>
      <c r="AQ462" s="5">
        <f>'Subdecision matrices'!$AA$13</f>
        <v>0.1</v>
      </c>
      <c r="AR462" s="5">
        <f>'Subdecision matrices'!$AA$14</f>
        <v>0.1</v>
      </c>
      <c r="AS462" s="5">
        <f>'Subdecision matrices'!$AA$15</f>
        <v>0.1</v>
      </c>
      <c r="AT462" s="5">
        <f>'Subdecision matrices'!$AA$16</f>
        <v>0.15</v>
      </c>
      <c r="AU462" s="5">
        <f>'Subdecision matrices'!$AB$12</f>
        <v>0.15</v>
      </c>
      <c r="AV462" s="5">
        <f>'Subdecision matrices'!$AB$13</f>
        <v>0.1</v>
      </c>
      <c r="AW462" s="5">
        <f>'Subdecision matrices'!$AB$14</f>
        <v>0.1</v>
      </c>
      <c r="AX462" s="5">
        <f>'Subdecision matrices'!$AB$15</f>
        <v>0.15</v>
      </c>
      <c r="AY462" s="5">
        <f>'Subdecision matrices'!$AB$16</f>
        <v>0.1</v>
      </c>
      <c r="AZ462" s="3">
        <f aca="true" t="shared" si="1166" ref="AZ462">SUM(L462:AY462)</f>
        <v>4</v>
      </c>
      <c r="BA462" s="3"/>
      <c r="BB462" s="114"/>
      <c r="BC462" s="114"/>
      <c r="BD462" s="114"/>
      <c r="BE462" s="114"/>
      <c r="BF462" s="114"/>
    </row>
    <row r="463" spans="1:58" ht="15">
      <c r="A463" s="94">
        <v>229</v>
      </c>
      <c r="B463" s="30">
        <f>_xlfn.IFERROR(VLOOKUP(Prioritization!G240,'Subdecision matrices'!$B$7:$C$8,2,TRUE),0)</f>
        <v>0</v>
      </c>
      <c r="C463" s="30">
        <f>_xlfn.IFERROR(VLOOKUP(Prioritization!G240,'Subdecision matrices'!$B$7:$D$8,3,TRUE),0)</f>
        <v>0</v>
      </c>
      <c r="D463" s="30">
        <f>_xlfn.IFERROR(VLOOKUP(Prioritization!G240,'Subdecision matrices'!$B$7:$E$8,4,TRUE),0)</f>
        <v>0</v>
      </c>
      <c r="E463" s="30">
        <f>_xlfn.IFERROR(VLOOKUP(Prioritization!G240,'Subdecision matrices'!$B$7:$F$8,5,TRUE),0)</f>
        <v>0</v>
      </c>
      <c r="F463" s="30">
        <f>_xlfn.IFERROR(VLOOKUP(Prioritization!G240,'Subdecision matrices'!$B$7:$G$8,6,TRUE),0)</f>
        <v>0</v>
      </c>
      <c r="G463" s="30">
        <f>VLOOKUP(Prioritization!H240,'Subdecision matrices'!$B$12:$C$19,2,TRUE)</f>
        <v>0</v>
      </c>
      <c r="H463" s="30">
        <f>VLOOKUP(Prioritization!H240,'Subdecision matrices'!$B$12:$D$19,3,TRUE)</f>
        <v>0</v>
      </c>
      <c r="I463" s="30">
        <f>VLOOKUP(Prioritization!H240,'Subdecision matrices'!$B$12:$E$19,4,TRUE)</f>
        <v>0</v>
      </c>
      <c r="J463" s="30">
        <f>VLOOKUP(Prioritization!H240,'Subdecision matrices'!$B$12:$F$19,5,TRUE)</f>
        <v>0</v>
      </c>
      <c r="K463" s="30">
        <f>VLOOKUP(Prioritization!H240,'Subdecision matrices'!$B$12:$G$19,6,TRUE)</f>
        <v>0</v>
      </c>
      <c r="L463" s="2">
        <f>_xlfn.IFERROR(INDEX('Subdecision matrices'!$C$23:$G$27,MATCH(Prioritization!I240,'Subdecision matrices'!$B$23:$B$27,0),MATCH('CalcEng 2'!$L$6,'Subdecision matrices'!$C$22:$G$22,0)),0)</f>
        <v>0</v>
      </c>
      <c r="M463" s="2">
        <f>_xlfn.IFERROR(INDEX('Subdecision matrices'!$C$23:$G$27,MATCH(Prioritization!I240,'Subdecision matrices'!$B$23:$B$27,0),MATCH('CalcEng 2'!$M$6,'Subdecision matrices'!$C$30:$G$30,0)),0)</f>
        <v>0</v>
      </c>
      <c r="N463" s="2">
        <f>_xlfn.IFERROR(INDEX('Subdecision matrices'!$C$23:$G$27,MATCH(Prioritization!I240,'Subdecision matrices'!$B$23:$B$27,0),MATCH('CalcEng 2'!$N$6,'Subdecision matrices'!$C$22:$G$22,0)),0)</f>
        <v>0</v>
      </c>
      <c r="O463" s="2">
        <f>_xlfn.IFERROR(INDEX('Subdecision matrices'!$C$23:$G$27,MATCH(Prioritization!I240,'Subdecision matrices'!$B$23:$B$27,0),MATCH('CalcEng 2'!$O$6,'Subdecision matrices'!$C$22:$G$22,0)),0)</f>
        <v>0</v>
      </c>
      <c r="P463" s="2">
        <f>_xlfn.IFERROR(INDEX('Subdecision matrices'!$C$23:$G$27,MATCH(Prioritization!I240,'Subdecision matrices'!$B$23:$B$27,0),MATCH('CalcEng 2'!$P$6,'Subdecision matrices'!$C$22:$G$22,0)),0)</f>
        <v>0</v>
      </c>
      <c r="Q463" s="2">
        <f>_xlfn.IFERROR(INDEX('Subdecision matrices'!$C$31:$G$33,MATCH(Prioritization!J240,'Subdecision matrices'!$B$31:$B$33,0),MATCH('CalcEng 2'!$Q$6,'Subdecision matrices'!$C$30:$G$30,0)),0)</f>
        <v>0</v>
      </c>
      <c r="R463" s="2">
        <f>_xlfn.IFERROR(INDEX('Subdecision matrices'!$C$31:$G$33,MATCH(Prioritization!J240,'Subdecision matrices'!$B$31:$B$33,0),MATCH('CalcEng 2'!$R$6,'Subdecision matrices'!$C$30:$G$30,0)),0)</f>
        <v>0</v>
      </c>
      <c r="S463" s="2">
        <f>_xlfn.IFERROR(INDEX('Subdecision matrices'!$C$31:$G$33,MATCH(Prioritization!J240,'Subdecision matrices'!$B$31:$B$33,0),MATCH('CalcEng 2'!$S$6,'Subdecision matrices'!$C$30:$G$30,0)),0)</f>
        <v>0</v>
      </c>
      <c r="T463" s="2">
        <f>_xlfn.IFERROR(INDEX('Subdecision matrices'!$C$31:$G$33,MATCH(Prioritization!J240,'Subdecision matrices'!$B$31:$B$33,0),MATCH('CalcEng 2'!$T$6,'Subdecision matrices'!$C$30:$G$30,0)),0)</f>
        <v>0</v>
      </c>
      <c r="U463" s="2">
        <f>_xlfn.IFERROR(INDEX('Subdecision matrices'!$C$31:$G$33,MATCH(Prioritization!J240,'Subdecision matrices'!$B$31:$B$33,0),MATCH('CalcEng 2'!$U$6,'Subdecision matrices'!$C$30:$G$30,0)),0)</f>
        <v>0</v>
      </c>
      <c r="V463" s="2">
        <f>_xlfn.IFERROR(VLOOKUP(Prioritization!K240,'Subdecision matrices'!$A$37:$C$41,3,TRUE),0)</f>
        <v>0</v>
      </c>
      <c r="W463" s="2">
        <f>_xlfn.IFERROR(VLOOKUP(Prioritization!K240,'Subdecision matrices'!$A$37:$D$41,4),0)</f>
        <v>0</v>
      </c>
      <c r="X463" s="2">
        <f>_xlfn.IFERROR(VLOOKUP(Prioritization!K240,'Subdecision matrices'!$A$37:$E$41,5),0)</f>
        <v>0</v>
      </c>
      <c r="Y463" s="2">
        <f>_xlfn.IFERROR(VLOOKUP(Prioritization!K240,'Subdecision matrices'!$A$37:$F$41,6),0)</f>
        <v>0</v>
      </c>
      <c r="Z463" s="2">
        <f>_xlfn.IFERROR(VLOOKUP(Prioritization!K240,'Subdecision matrices'!$A$37:$G$41,7),0)</f>
        <v>0</v>
      </c>
      <c r="AA463" s="2">
        <f>_xlfn.IFERROR(INDEX('Subdecision matrices'!$K$8:$O$11,MATCH(Prioritization!L240,'Subdecision matrices'!$J$8:$J$11,0),MATCH('CalcEng 2'!$AA$6,'Subdecision matrices'!$K$7:$O$7,0)),0)</f>
        <v>0</v>
      </c>
      <c r="AB463" s="2">
        <f>_xlfn.IFERROR(INDEX('Subdecision matrices'!$K$8:$O$11,MATCH(Prioritization!L240,'Subdecision matrices'!$J$8:$J$11,0),MATCH('CalcEng 2'!$AB$6,'Subdecision matrices'!$K$7:$O$7,0)),0)</f>
        <v>0</v>
      </c>
      <c r="AC463" s="2">
        <f>_xlfn.IFERROR(INDEX('Subdecision matrices'!$K$8:$O$11,MATCH(Prioritization!L240,'Subdecision matrices'!$J$8:$J$11,0),MATCH('CalcEng 2'!$AC$6,'Subdecision matrices'!$K$7:$O$7,0)),0)</f>
        <v>0</v>
      </c>
      <c r="AD463" s="2">
        <f>_xlfn.IFERROR(INDEX('Subdecision matrices'!$K$8:$O$11,MATCH(Prioritization!L240,'Subdecision matrices'!$J$8:$J$11,0),MATCH('CalcEng 2'!$AD$6,'Subdecision matrices'!$K$7:$O$7,0)),0)</f>
        <v>0</v>
      </c>
      <c r="AE463" s="2">
        <f>_xlfn.IFERROR(INDEX('Subdecision matrices'!$K$8:$O$11,MATCH(Prioritization!L240,'Subdecision matrices'!$J$8:$J$11,0),MATCH('CalcEng 2'!$AE$6,'Subdecision matrices'!$K$7:$O$7,0)),0)</f>
        <v>0</v>
      </c>
      <c r="AF463" s="2">
        <f>_xlfn.IFERROR(VLOOKUP(Prioritization!M240,'Subdecision matrices'!$I$15:$K$17,3,TRUE),0)</f>
        <v>0</v>
      </c>
      <c r="AG463" s="2">
        <f>_xlfn.IFERROR(VLOOKUP(Prioritization!M240,'Subdecision matrices'!$I$15:$L$17,4,TRUE),0)</f>
        <v>0</v>
      </c>
      <c r="AH463" s="2">
        <f>_xlfn.IFERROR(VLOOKUP(Prioritization!M240,'Subdecision matrices'!$I$15:$M$17,5,TRUE),0)</f>
        <v>0</v>
      </c>
      <c r="AI463" s="2">
        <f>_xlfn.IFERROR(VLOOKUP(Prioritization!M240,'Subdecision matrices'!$I$15:$N$17,6,TRUE),0)</f>
        <v>0</v>
      </c>
      <c r="AJ463" s="2">
        <f>_xlfn.IFERROR(VLOOKUP(Prioritization!M240,'Subdecision matrices'!$I$15:$O$17,7,TRUE),0)</f>
        <v>0</v>
      </c>
      <c r="AK463" s="2">
        <f>_xlfn.IFERROR(INDEX('Subdecision matrices'!$K$22:$O$24,MATCH(Prioritization!N240,'Subdecision matrices'!$J$22:$J$24,0),MATCH($AK$6,'Subdecision matrices'!$K$21:$O$21,0)),0)</f>
        <v>0</v>
      </c>
      <c r="AL463" s="2">
        <f>_xlfn.IFERROR(INDEX('Subdecision matrices'!$K$22:$O$24,MATCH(Prioritization!N240,'Subdecision matrices'!$J$22:$J$24,0),MATCH($AL$6,'Subdecision matrices'!$K$21:$O$21,0)),0)</f>
        <v>0</v>
      </c>
      <c r="AM463" s="2">
        <f>_xlfn.IFERROR(INDEX('Subdecision matrices'!$K$22:$O$24,MATCH(Prioritization!N240,'Subdecision matrices'!$J$22:$J$24,0),MATCH($AM$6,'Subdecision matrices'!$K$21:$O$21,0)),0)</f>
        <v>0</v>
      </c>
      <c r="AN463" s="2">
        <f>_xlfn.IFERROR(INDEX('Subdecision matrices'!$K$22:$O$24,MATCH(Prioritization!N240,'Subdecision matrices'!$J$22:$J$24,0),MATCH($AN$6,'Subdecision matrices'!$K$21:$O$21,0)),0)</f>
        <v>0</v>
      </c>
      <c r="AO463" s="2">
        <f>_xlfn.IFERROR(INDEX('Subdecision matrices'!$K$22:$O$24,MATCH(Prioritization!N240,'Subdecision matrices'!$J$22:$J$24,0),MATCH($AO$6,'Subdecision matrices'!$K$21:$O$21,0)),0)</f>
        <v>0</v>
      </c>
      <c r="AP463" s="2">
        <f>_xlfn.IFERROR(INDEX('Subdecision matrices'!$K$27:$O$30,MATCH(Prioritization!O240,'Subdecision matrices'!$J$27:$J$30,0),MATCH('CalcEng 2'!$AP$6,'Subdecision matrices'!$K$27:$O$27,0)),0)</f>
        <v>0</v>
      </c>
      <c r="AQ463" s="2">
        <f>_xlfn.IFERROR(INDEX('Subdecision matrices'!$K$27:$O$30,MATCH(Prioritization!O240,'Subdecision matrices'!$J$27:$J$30,0),MATCH('CalcEng 2'!$AQ$6,'Subdecision matrices'!$K$27:$O$27,0)),0)</f>
        <v>0</v>
      </c>
      <c r="AR463" s="2">
        <f>_xlfn.IFERROR(INDEX('Subdecision matrices'!$K$27:$O$30,MATCH(Prioritization!O240,'Subdecision matrices'!$J$27:$J$30,0),MATCH('CalcEng 2'!$AR$6,'Subdecision matrices'!$K$27:$O$27,0)),0)</f>
        <v>0</v>
      </c>
      <c r="AS463" s="2">
        <f>_xlfn.IFERROR(INDEX('Subdecision matrices'!$K$27:$O$30,MATCH(Prioritization!O240,'Subdecision matrices'!$J$27:$J$30,0),MATCH('CalcEng 2'!$AS$6,'Subdecision matrices'!$K$27:$O$27,0)),0)</f>
        <v>0</v>
      </c>
      <c r="AT463" s="2">
        <f>_xlfn.IFERROR(INDEX('Subdecision matrices'!$K$27:$O$30,MATCH(Prioritization!O240,'Subdecision matrices'!$J$27:$J$30,0),MATCH('CalcEng 2'!$AT$6,'Subdecision matrices'!$K$27:$O$27,0)),0)</f>
        <v>0</v>
      </c>
      <c r="AU463" s="2">
        <f>_xlfn.IFERROR(INDEX('Subdecision matrices'!$K$34:$O$36,MATCH(Prioritization!P240,'Subdecision matrices'!$J$34:$J$36,0),MATCH('CalcEng 2'!$AU$6,'Subdecision matrices'!$K$33:$O$33,0)),0)</f>
        <v>0</v>
      </c>
      <c r="AV463" s="2">
        <f>_xlfn.IFERROR(INDEX('Subdecision matrices'!$K$34:$O$36,MATCH(Prioritization!P240,'Subdecision matrices'!$J$34:$J$36,0),MATCH('CalcEng 2'!$AV$6,'Subdecision matrices'!$K$33:$O$33,0)),0)</f>
        <v>0</v>
      </c>
      <c r="AW463" s="2">
        <f>_xlfn.IFERROR(INDEX('Subdecision matrices'!$K$34:$O$36,MATCH(Prioritization!P240,'Subdecision matrices'!$J$34:$J$36,0),MATCH('CalcEng 2'!$AW$6,'Subdecision matrices'!$K$33:$O$33,0)),0)</f>
        <v>0</v>
      </c>
      <c r="AX463" s="2">
        <f>_xlfn.IFERROR(INDEX('Subdecision matrices'!$K$34:$O$36,MATCH(Prioritization!P240,'Subdecision matrices'!$J$34:$J$36,0),MATCH('CalcEng 2'!$AX$6,'Subdecision matrices'!$K$33:$O$33,0)),0)</f>
        <v>0</v>
      </c>
      <c r="AY463" s="2">
        <f>_xlfn.IFERROR(INDEX('Subdecision matrices'!$K$34:$O$36,MATCH(Prioritization!P240,'Subdecision matrices'!$J$34:$J$36,0),MATCH('CalcEng 2'!$AY$6,'Subdecision matrices'!$K$33:$O$33,0)),0)</f>
        <v>0</v>
      </c>
      <c r="AZ463" s="2"/>
      <c r="BA463" s="2"/>
      <c r="BB463" s="110">
        <f>((B463*B464)+(G463*G464)+(L463*L464)+(Q463*Q464)+(V463*V464)+(AA463*AA464)+(AF464*AF463)+(AK463*AK464)+(AP463*AP464)+(AU463*AU464))*10</f>
        <v>0</v>
      </c>
      <c r="BC463" s="110">
        <f aca="true" t="shared" si="1167" ref="BC463">((C463*C464)+(H463*H464)+(M463*M464)+(R463*R464)+(W463*W464)+(AB463*AB464)+(AG464*AG463)+(AL463*AL464)+(AQ463*AQ464)+(AV463*AV464))*10</f>
        <v>0</v>
      </c>
      <c r="BD463" s="110">
        <f aca="true" t="shared" si="1168" ref="BD463">((D463*D464)+(I463*I464)+(N463*N464)+(S463*S464)+(X463*X464)+(AC463*AC464)+(AH464*AH463)+(AM463*AM464)+(AR463*AR464)+(AW463*AW464))*10</f>
        <v>0</v>
      </c>
      <c r="BE463" s="110">
        <f aca="true" t="shared" si="1169" ref="BE463">((E463*E464)+(J463*J464)+(O463*O464)+(T463*T464)+(Y463*Y464)+(AD463*AD464)+(AI464*AI463)+(AN463*AN464)+(AS463*AS464)+(AX463*AX464))*10</f>
        <v>0</v>
      </c>
      <c r="BF463" s="110">
        <f aca="true" t="shared" si="1170" ref="BF463">((F463*F464)+(K463*K464)+(P463*P464)+(U463*U464)+(Z463*Z464)+(AE463*AE464)+(AJ464*AJ463)+(AO463*AO464)+(AT463*AT464)+(AY463*AY464))*10</f>
        <v>0</v>
      </c>
    </row>
    <row r="464" spans="1:58" ht="15.75" thickBot="1">
      <c r="A464" s="94"/>
      <c r="B464" s="5">
        <f>'Subdecision matrices'!$S$12</f>
        <v>0.1</v>
      </c>
      <c r="C464" s="5">
        <f>'Subdecision matrices'!$S$13</f>
        <v>0.1</v>
      </c>
      <c r="D464" s="5">
        <f>'Subdecision matrices'!$S$14</f>
        <v>0.1</v>
      </c>
      <c r="E464" s="5">
        <f>'Subdecision matrices'!$S$15</f>
        <v>0.1</v>
      </c>
      <c r="F464" s="5">
        <f>'Subdecision matrices'!$S$16</f>
        <v>0.1</v>
      </c>
      <c r="G464" s="5">
        <f>'Subdecision matrices'!$T$12</f>
        <v>0.1</v>
      </c>
      <c r="H464" s="5">
        <f>'Subdecision matrices'!$T$13</f>
        <v>0.1</v>
      </c>
      <c r="I464" s="5">
        <f>'Subdecision matrices'!$T$14</f>
        <v>0.1</v>
      </c>
      <c r="J464" s="5">
        <f>'Subdecision matrices'!$T$15</f>
        <v>0.1</v>
      </c>
      <c r="K464" s="5">
        <f>'Subdecision matrices'!$T$16</f>
        <v>0.1</v>
      </c>
      <c r="L464" s="5">
        <f>'Subdecision matrices'!$U$12</f>
        <v>0.05</v>
      </c>
      <c r="M464" s="5">
        <f>'Subdecision matrices'!$U$13</f>
        <v>0.05</v>
      </c>
      <c r="N464" s="5">
        <f>'Subdecision matrices'!$U$14</f>
        <v>0.05</v>
      </c>
      <c r="O464" s="5">
        <f>'Subdecision matrices'!$U$15</f>
        <v>0.05</v>
      </c>
      <c r="P464" s="5">
        <f>'Subdecision matrices'!$U$16</f>
        <v>0.05</v>
      </c>
      <c r="Q464" s="5">
        <f>'Subdecision matrices'!$V$12</f>
        <v>0.1</v>
      </c>
      <c r="R464" s="5">
        <f>'Subdecision matrices'!$V$13</f>
        <v>0.1</v>
      </c>
      <c r="S464" s="5">
        <f>'Subdecision matrices'!$V$14</f>
        <v>0.1</v>
      </c>
      <c r="T464" s="5">
        <f>'Subdecision matrices'!$V$15</f>
        <v>0.1</v>
      </c>
      <c r="U464" s="5">
        <f>'Subdecision matrices'!$V$16</f>
        <v>0.1</v>
      </c>
      <c r="V464" s="5">
        <f>'Subdecision matrices'!$W$12</f>
        <v>0.1</v>
      </c>
      <c r="W464" s="5">
        <f>'Subdecision matrices'!$W$13</f>
        <v>0.1</v>
      </c>
      <c r="X464" s="5">
        <f>'Subdecision matrices'!$W$14</f>
        <v>0.1</v>
      </c>
      <c r="Y464" s="5">
        <f>'Subdecision matrices'!$W$15</f>
        <v>0.1</v>
      </c>
      <c r="Z464" s="5">
        <f>'Subdecision matrices'!$W$16</f>
        <v>0.1</v>
      </c>
      <c r="AA464" s="5">
        <f>'Subdecision matrices'!$X$12</f>
        <v>0.05</v>
      </c>
      <c r="AB464" s="5">
        <f>'Subdecision matrices'!$X$13</f>
        <v>0.1</v>
      </c>
      <c r="AC464" s="5">
        <f>'Subdecision matrices'!$X$14</f>
        <v>0.1</v>
      </c>
      <c r="AD464" s="5">
        <f>'Subdecision matrices'!$X$15</f>
        <v>0.1</v>
      </c>
      <c r="AE464" s="5">
        <f>'Subdecision matrices'!$X$16</f>
        <v>0.1</v>
      </c>
      <c r="AF464" s="5">
        <f>'Subdecision matrices'!$Y$12</f>
        <v>0.1</v>
      </c>
      <c r="AG464" s="5">
        <f>'Subdecision matrices'!$Y$13</f>
        <v>0.1</v>
      </c>
      <c r="AH464" s="5">
        <f>'Subdecision matrices'!$Y$14</f>
        <v>0.1</v>
      </c>
      <c r="AI464" s="5">
        <f>'Subdecision matrices'!$Y$15</f>
        <v>0.05</v>
      </c>
      <c r="AJ464" s="5">
        <f>'Subdecision matrices'!$Y$16</f>
        <v>0.05</v>
      </c>
      <c r="AK464" s="5">
        <f>'Subdecision matrices'!$Z$12</f>
        <v>0.15</v>
      </c>
      <c r="AL464" s="5">
        <f>'Subdecision matrices'!$Z$13</f>
        <v>0.15</v>
      </c>
      <c r="AM464" s="5">
        <f>'Subdecision matrices'!$Z$14</f>
        <v>0.15</v>
      </c>
      <c r="AN464" s="5">
        <f>'Subdecision matrices'!$Z$15</f>
        <v>0.15</v>
      </c>
      <c r="AO464" s="5">
        <f>'Subdecision matrices'!$Z$16</f>
        <v>0.15</v>
      </c>
      <c r="AP464" s="5">
        <f>'Subdecision matrices'!$AA$12</f>
        <v>0.1</v>
      </c>
      <c r="AQ464" s="5">
        <f>'Subdecision matrices'!$AA$13</f>
        <v>0.1</v>
      </c>
      <c r="AR464" s="5">
        <f>'Subdecision matrices'!$AA$14</f>
        <v>0.1</v>
      </c>
      <c r="AS464" s="5">
        <f>'Subdecision matrices'!$AA$15</f>
        <v>0.1</v>
      </c>
      <c r="AT464" s="5">
        <f>'Subdecision matrices'!$AA$16</f>
        <v>0.15</v>
      </c>
      <c r="AU464" s="5">
        <f>'Subdecision matrices'!$AB$12</f>
        <v>0.15</v>
      </c>
      <c r="AV464" s="5">
        <f>'Subdecision matrices'!$AB$13</f>
        <v>0.1</v>
      </c>
      <c r="AW464" s="5">
        <f>'Subdecision matrices'!$AB$14</f>
        <v>0.1</v>
      </c>
      <c r="AX464" s="5">
        <f>'Subdecision matrices'!$AB$15</f>
        <v>0.15</v>
      </c>
      <c r="AY464" s="5">
        <f>'Subdecision matrices'!$AB$16</f>
        <v>0.1</v>
      </c>
      <c r="AZ464" s="3">
        <f aca="true" t="shared" si="1171" ref="AZ464">SUM(L464:AY464)</f>
        <v>4</v>
      </c>
      <c r="BA464" s="3"/>
      <c r="BB464" s="114"/>
      <c r="BC464" s="114"/>
      <c r="BD464" s="114"/>
      <c r="BE464" s="114"/>
      <c r="BF464" s="114"/>
    </row>
    <row r="465" spans="1:58" ht="15">
      <c r="A465" s="94">
        <v>230</v>
      </c>
      <c r="B465" s="30">
        <f>_xlfn.IFERROR(VLOOKUP(Prioritization!G241,'Subdecision matrices'!$B$7:$C$8,2,TRUE),0)</f>
        <v>0</v>
      </c>
      <c r="C465" s="30">
        <f>_xlfn.IFERROR(VLOOKUP(Prioritization!G241,'Subdecision matrices'!$B$7:$D$8,3,TRUE),0)</f>
        <v>0</v>
      </c>
      <c r="D465" s="30">
        <f>_xlfn.IFERROR(VLOOKUP(Prioritization!G241,'Subdecision matrices'!$B$7:$E$8,4,TRUE),0)</f>
        <v>0</v>
      </c>
      <c r="E465" s="30">
        <f>_xlfn.IFERROR(VLOOKUP(Prioritization!G241,'Subdecision matrices'!$B$7:$F$8,5,TRUE),0)</f>
        <v>0</v>
      </c>
      <c r="F465" s="30">
        <f>_xlfn.IFERROR(VLOOKUP(Prioritization!G241,'Subdecision matrices'!$B$7:$G$8,6,TRUE),0)</f>
        <v>0</v>
      </c>
      <c r="G465" s="30">
        <f>VLOOKUP(Prioritization!H241,'Subdecision matrices'!$B$12:$C$19,2,TRUE)</f>
        <v>0</v>
      </c>
      <c r="H465" s="30">
        <f>VLOOKUP(Prioritization!H241,'Subdecision matrices'!$B$12:$D$19,3,TRUE)</f>
        <v>0</v>
      </c>
      <c r="I465" s="30">
        <f>VLOOKUP(Prioritization!H241,'Subdecision matrices'!$B$12:$E$19,4,TRUE)</f>
        <v>0</v>
      </c>
      <c r="J465" s="30">
        <f>VLOOKUP(Prioritization!H241,'Subdecision matrices'!$B$12:$F$19,5,TRUE)</f>
        <v>0</v>
      </c>
      <c r="K465" s="30">
        <f>VLOOKUP(Prioritization!H241,'Subdecision matrices'!$B$12:$G$19,6,TRUE)</f>
        <v>0</v>
      </c>
      <c r="L465" s="2">
        <f>_xlfn.IFERROR(INDEX('Subdecision matrices'!$C$23:$G$27,MATCH(Prioritization!I241,'Subdecision matrices'!$B$23:$B$27,0),MATCH('CalcEng 2'!$L$6,'Subdecision matrices'!$C$22:$G$22,0)),0)</f>
        <v>0</v>
      </c>
      <c r="M465" s="2">
        <f>_xlfn.IFERROR(INDEX('Subdecision matrices'!$C$23:$G$27,MATCH(Prioritization!I241,'Subdecision matrices'!$B$23:$B$27,0),MATCH('CalcEng 2'!$M$6,'Subdecision matrices'!$C$30:$G$30,0)),0)</f>
        <v>0</v>
      </c>
      <c r="N465" s="2">
        <f>_xlfn.IFERROR(INDEX('Subdecision matrices'!$C$23:$G$27,MATCH(Prioritization!I241,'Subdecision matrices'!$B$23:$B$27,0),MATCH('CalcEng 2'!$N$6,'Subdecision matrices'!$C$22:$G$22,0)),0)</f>
        <v>0</v>
      </c>
      <c r="O465" s="2">
        <f>_xlfn.IFERROR(INDEX('Subdecision matrices'!$C$23:$G$27,MATCH(Prioritization!I241,'Subdecision matrices'!$B$23:$B$27,0),MATCH('CalcEng 2'!$O$6,'Subdecision matrices'!$C$22:$G$22,0)),0)</f>
        <v>0</v>
      </c>
      <c r="P465" s="2">
        <f>_xlfn.IFERROR(INDEX('Subdecision matrices'!$C$23:$G$27,MATCH(Prioritization!I241,'Subdecision matrices'!$B$23:$B$27,0),MATCH('CalcEng 2'!$P$6,'Subdecision matrices'!$C$22:$G$22,0)),0)</f>
        <v>0</v>
      </c>
      <c r="Q465" s="2">
        <f>_xlfn.IFERROR(INDEX('Subdecision matrices'!$C$31:$G$33,MATCH(Prioritization!J241,'Subdecision matrices'!$B$31:$B$33,0),MATCH('CalcEng 2'!$Q$6,'Subdecision matrices'!$C$30:$G$30,0)),0)</f>
        <v>0</v>
      </c>
      <c r="R465" s="2">
        <f>_xlfn.IFERROR(INDEX('Subdecision matrices'!$C$31:$G$33,MATCH(Prioritization!J241,'Subdecision matrices'!$B$31:$B$33,0),MATCH('CalcEng 2'!$R$6,'Subdecision matrices'!$C$30:$G$30,0)),0)</f>
        <v>0</v>
      </c>
      <c r="S465" s="2">
        <f>_xlfn.IFERROR(INDEX('Subdecision matrices'!$C$31:$G$33,MATCH(Prioritization!J241,'Subdecision matrices'!$B$31:$B$33,0),MATCH('CalcEng 2'!$S$6,'Subdecision matrices'!$C$30:$G$30,0)),0)</f>
        <v>0</v>
      </c>
      <c r="T465" s="2">
        <f>_xlfn.IFERROR(INDEX('Subdecision matrices'!$C$31:$G$33,MATCH(Prioritization!J241,'Subdecision matrices'!$B$31:$B$33,0),MATCH('CalcEng 2'!$T$6,'Subdecision matrices'!$C$30:$G$30,0)),0)</f>
        <v>0</v>
      </c>
      <c r="U465" s="2">
        <f>_xlfn.IFERROR(INDEX('Subdecision matrices'!$C$31:$G$33,MATCH(Prioritization!J241,'Subdecision matrices'!$B$31:$B$33,0),MATCH('CalcEng 2'!$U$6,'Subdecision matrices'!$C$30:$G$30,0)),0)</f>
        <v>0</v>
      </c>
      <c r="V465" s="2">
        <f>_xlfn.IFERROR(VLOOKUP(Prioritization!K241,'Subdecision matrices'!$A$37:$C$41,3,TRUE),0)</f>
        <v>0</v>
      </c>
      <c r="W465" s="2">
        <f>_xlfn.IFERROR(VLOOKUP(Prioritization!K241,'Subdecision matrices'!$A$37:$D$41,4),0)</f>
        <v>0</v>
      </c>
      <c r="X465" s="2">
        <f>_xlfn.IFERROR(VLOOKUP(Prioritization!K241,'Subdecision matrices'!$A$37:$E$41,5),0)</f>
        <v>0</v>
      </c>
      <c r="Y465" s="2">
        <f>_xlfn.IFERROR(VLOOKUP(Prioritization!K241,'Subdecision matrices'!$A$37:$F$41,6),0)</f>
        <v>0</v>
      </c>
      <c r="Z465" s="2">
        <f>_xlfn.IFERROR(VLOOKUP(Prioritization!K241,'Subdecision matrices'!$A$37:$G$41,7),0)</f>
        <v>0</v>
      </c>
      <c r="AA465" s="2">
        <f>_xlfn.IFERROR(INDEX('Subdecision matrices'!$K$8:$O$11,MATCH(Prioritization!L241,'Subdecision matrices'!$J$8:$J$11,0),MATCH('CalcEng 2'!$AA$6,'Subdecision matrices'!$K$7:$O$7,0)),0)</f>
        <v>0</v>
      </c>
      <c r="AB465" s="2">
        <f>_xlfn.IFERROR(INDEX('Subdecision matrices'!$K$8:$O$11,MATCH(Prioritization!L241,'Subdecision matrices'!$J$8:$J$11,0),MATCH('CalcEng 2'!$AB$6,'Subdecision matrices'!$K$7:$O$7,0)),0)</f>
        <v>0</v>
      </c>
      <c r="AC465" s="2">
        <f>_xlfn.IFERROR(INDEX('Subdecision matrices'!$K$8:$O$11,MATCH(Prioritization!L241,'Subdecision matrices'!$J$8:$J$11,0),MATCH('CalcEng 2'!$AC$6,'Subdecision matrices'!$K$7:$O$7,0)),0)</f>
        <v>0</v>
      </c>
      <c r="AD465" s="2">
        <f>_xlfn.IFERROR(INDEX('Subdecision matrices'!$K$8:$O$11,MATCH(Prioritization!L241,'Subdecision matrices'!$J$8:$J$11,0),MATCH('CalcEng 2'!$AD$6,'Subdecision matrices'!$K$7:$O$7,0)),0)</f>
        <v>0</v>
      </c>
      <c r="AE465" s="2">
        <f>_xlfn.IFERROR(INDEX('Subdecision matrices'!$K$8:$O$11,MATCH(Prioritization!L241,'Subdecision matrices'!$J$8:$J$11,0),MATCH('CalcEng 2'!$AE$6,'Subdecision matrices'!$K$7:$O$7,0)),0)</f>
        <v>0</v>
      </c>
      <c r="AF465" s="2">
        <f>_xlfn.IFERROR(VLOOKUP(Prioritization!M241,'Subdecision matrices'!$I$15:$K$17,3,TRUE),0)</f>
        <v>0</v>
      </c>
      <c r="AG465" s="2">
        <f>_xlfn.IFERROR(VLOOKUP(Prioritization!M241,'Subdecision matrices'!$I$15:$L$17,4,TRUE),0)</f>
        <v>0</v>
      </c>
      <c r="AH465" s="2">
        <f>_xlfn.IFERROR(VLOOKUP(Prioritization!M241,'Subdecision matrices'!$I$15:$M$17,5,TRUE),0)</f>
        <v>0</v>
      </c>
      <c r="AI465" s="2">
        <f>_xlfn.IFERROR(VLOOKUP(Prioritization!M241,'Subdecision matrices'!$I$15:$N$17,6,TRUE),0)</f>
        <v>0</v>
      </c>
      <c r="AJ465" s="2">
        <f>_xlfn.IFERROR(VLOOKUP(Prioritization!M241,'Subdecision matrices'!$I$15:$O$17,7,TRUE),0)</f>
        <v>0</v>
      </c>
      <c r="AK465" s="2">
        <f>_xlfn.IFERROR(INDEX('Subdecision matrices'!$K$22:$O$24,MATCH(Prioritization!N241,'Subdecision matrices'!$J$22:$J$24,0),MATCH($AK$6,'Subdecision matrices'!$K$21:$O$21,0)),0)</f>
        <v>0</v>
      </c>
      <c r="AL465" s="2">
        <f>_xlfn.IFERROR(INDEX('Subdecision matrices'!$K$22:$O$24,MATCH(Prioritization!N241,'Subdecision matrices'!$J$22:$J$24,0),MATCH($AL$6,'Subdecision matrices'!$K$21:$O$21,0)),0)</f>
        <v>0</v>
      </c>
      <c r="AM465" s="2">
        <f>_xlfn.IFERROR(INDEX('Subdecision matrices'!$K$22:$O$24,MATCH(Prioritization!N241,'Subdecision matrices'!$J$22:$J$24,0),MATCH($AM$6,'Subdecision matrices'!$K$21:$O$21,0)),0)</f>
        <v>0</v>
      </c>
      <c r="AN465" s="2">
        <f>_xlfn.IFERROR(INDEX('Subdecision matrices'!$K$22:$O$24,MATCH(Prioritization!N241,'Subdecision matrices'!$J$22:$J$24,0),MATCH($AN$6,'Subdecision matrices'!$K$21:$O$21,0)),0)</f>
        <v>0</v>
      </c>
      <c r="AO465" s="2">
        <f>_xlfn.IFERROR(INDEX('Subdecision matrices'!$K$22:$O$24,MATCH(Prioritization!N241,'Subdecision matrices'!$J$22:$J$24,0),MATCH($AO$6,'Subdecision matrices'!$K$21:$O$21,0)),0)</f>
        <v>0</v>
      </c>
      <c r="AP465" s="2">
        <f>_xlfn.IFERROR(INDEX('Subdecision matrices'!$K$27:$O$30,MATCH(Prioritization!O241,'Subdecision matrices'!$J$27:$J$30,0),MATCH('CalcEng 2'!$AP$6,'Subdecision matrices'!$K$27:$O$27,0)),0)</f>
        <v>0</v>
      </c>
      <c r="AQ465" s="2">
        <f>_xlfn.IFERROR(INDEX('Subdecision matrices'!$K$27:$O$30,MATCH(Prioritization!O241,'Subdecision matrices'!$J$27:$J$30,0),MATCH('CalcEng 2'!$AQ$6,'Subdecision matrices'!$K$27:$O$27,0)),0)</f>
        <v>0</v>
      </c>
      <c r="AR465" s="2">
        <f>_xlfn.IFERROR(INDEX('Subdecision matrices'!$K$27:$O$30,MATCH(Prioritization!O241,'Subdecision matrices'!$J$27:$J$30,0),MATCH('CalcEng 2'!$AR$6,'Subdecision matrices'!$K$27:$O$27,0)),0)</f>
        <v>0</v>
      </c>
      <c r="AS465" s="2">
        <f>_xlfn.IFERROR(INDEX('Subdecision matrices'!$K$27:$O$30,MATCH(Prioritization!O241,'Subdecision matrices'!$J$27:$J$30,0),MATCH('CalcEng 2'!$AS$6,'Subdecision matrices'!$K$27:$O$27,0)),0)</f>
        <v>0</v>
      </c>
      <c r="AT465" s="2">
        <f>_xlfn.IFERROR(INDEX('Subdecision matrices'!$K$27:$O$30,MATCH(Prioritization!O241,'Subdecision matrices'!$J$27:$J$30,0),MATCH('CalcEng 2'!$AT$6,'Subdecision matrices'!$K$27:$O$27,0)),0)</f>
        <v>0</v>
      </c>
      <c r="AU465" s="2">
        <f>_xlfn.IFERROR(INDEX('Subdecision matrices'!$K$34:$O$36,MATCH(Prioritization!P241,'Subdecision matrices'!$J$34:$J$36,0),MATCH('CalcEng 2'!$AU$6,'Subdecision matrices'!$K$33:$O$33,0)),0)</f>
        <v>0</v>
      </c>
      <c r="AV465" s="2">
        <f>_xlfn.IFERROR(INDEX('Subdecision matrices'!$K$34:$O$36,MATCH(Prioritization!P241,'Subdecision matrices'!$J$34:$J$36,0),MATCH('CalcEng 2'!$AV$6,'Subdecision matrices'!$K$33:$O$33,0)),0)</f>
        <v>0</v>
      </c>
      <c r="AW465" s="2">
        <f>_xlfn.IFERROR(INDEX('Subdecision matrices'!$K$34:$O$36,MATCH(Prioritization!P241,'Subdecision matrices'!$J$34:$J$36,0),MATCH('CalcEng 2'!$AW$6,'Subdecision matrices'!$K$33:$O$33,0)),0)</f>
        <v>0</v>
      </c>
      <c r="AX465" s="2">
        <f>_xlfn.IFERROR(INDEX('Subdecision matrices'!$K$34:$O$36,MATCH(Prioritization!P241,'Subdecision matrices'!$J$34:$J$36,0),MATCH('CalcEng 2'!$AX$6,'Subdecision matrices'!$K$33:$O$33,0)),0)</f>
        <v>0</v>
      </c>
      <c r="AY465" s="2">
        <f>_xlfn.IFERROR(INDEX('Subdecision matrices'!$K$34:$O$36,MATCH(Prioritization!P241,'Subdecision matrices'!$J$34:$J$36,0),MATCH('CalcEng 2'!$AY$6,'Subdecision matrices'!$K$33:$O$33,0)),0)</f>
        <v>0</v>
      </c>
      <c r="AZ465" s="2"/>
      <c r="BA465" s="2"/>
      <c r="BB465" s="110">
        <f>((B465*B466)+(G465*G466)+(L465*L466)+(Q465*Q466)+(V465*V466)+(AA465*AA466)+(AF466*AF465)+(AK465*AK466)+(AP465*AP466)+(AU465*AU466))*10</f>
        <v>0</v>
      </c>
      <c r="BC465" s="110">
        <f aca="true" t="shared" si="1172" ref="BC465">((C465*C466)+(H465*H466)+(M465*M466)+(R465*R466)+(W465*W466)+(AB465*AB466)+(AG466*AG465)+(AL465*AL466)+(AQ465*AQ466)+(AV465*AV466))*10</f>
        <v>0</v>
      </c>
      <c r="BD465" s="110">
        <f aca="true" t="shared" si="1173" ref="BD465">((D465*D466)+(I465*I466)+(N465*N466)+(S465*S466)+(X465*X466)+(AC465*AC466)+(AH466*AH465)+(AM465*AM466)+(AR465*AR466)+(AW465*AW466))*10</f>
        <v>0</v>
      </c>
      <c r="BE465" s="110">
        <f aca="true" t="shared" si="1174" ref="BE465">((E465*E466)+(J465*J466)+(O465*O466)+(T465*T466)+(Y465*Y466)+(AD465*AD466)+(AI466*AI465)+(AN465*AN466)+(AS465*AS466)+(AX465*AX466))*10</f>
        <v>0</v>
      </c>
      <c r="BF465" s="110">
        <f aca="true" t="shared" si="1175" ref="BF465">((F465*F466)+(K465*K466)+(P465*P466)+(U465*U466)+(Z465*Z466)+(AE465*AE466)+(AJ466*AJ465)+(AO465*AO466)+(AT465*AT466)+(AY465*AY466))*10</f>
        <v>0</v>
      </c>
    </row>
    <row r="466" spans="1:58" ht="15.75" thickBot="1">
      <c r="A466" s="94"/>
      <c r="B466" s="5">
        <f>'Subdecision matrices'!$S$12</f>
        <v>0.1</v>
      </c>
      <c r="C466" s="5">
        <f>'Subdecision matrices'!$S$13</f>
        <v>0.1</v>
      </c>
      <c r="D466" s="5">
        <f>'Subdecision matrices'!$S$14</f>
        <v>0.1</v>
      </c>
      <c r="E466" s="5">
        <f>'Subdecision matrices'!$S$15</f>
        <v>0.1</v>
      </c>
      <c r="F466" s="5">
        <f>'Subdecision matrices'!$S$16</f>
        <v>0.1</v>
      </c>
      <c r="G466" s="5">
        <f>'Subdecision matrices'!$T$12</f>
        <v>0.1</v>
      </c>
      <c r="H466" s="5">
        <f>'Subdecision matrices'!$T$13</f>
        <v>0.1</v>
      </c>
      <c r="I466" s="5">
        <f>'Subdecision matrices'!$T$14</f>
        <v>0.1</v>
      </c>
      <c r="J466" s="5">
        <f>'Subdecision matrices'!$T$15</f>
        <v>0.1</v>
      </c>
      <c r="K466" s="5">
        <f>'Subdecision matrices'!$T$16</f>
        <v>0.1</v>
      </c>
      <c r="L466" s="5">
        <f>'Subdecision matrices'!$U$12</f>
        <v>0.05</v>
      </c>
      <c r="M466" s="5">
        <f>'Subdecision matrices'!$U$13</f>
        <v>0.05</v>
      </c>
      <c r="N466" s="5">
        <f>'Subdecision matrices'!$U$14</f>
        <v>0.05</v>
      </c>
      <c r="O466" s="5">
        <f>'Subdecision matrices'!$U$15</f>
        <v>0.05</v>
      </c>
      <c r="P466" s="5">
        <f>'Subdecision matrices'!$U$16</f>
        <v>0.05</v>
      </c>
      <c r="Q466" s="5">
        <f>'Subdecision matrices'!$V$12</f>
        <v>0.1</v>
      </c>
      <c r="R466" s="5">
        <f>'Subdecision matrices'!$V$13</f>
        <v>0.1</v>
      </c>
      <c r="S466" s="5">
        <f>'Subdecision matrices'!$V$14</f>
        <v>0.1</v>
      </c>
      <c r="T466" s="5">
        <f>'Subdecision matrices'!$V$15</f>
        <v>0.1</v>
      </c>
      <c r="U466" s="5">
        <f>'Subdecision matrices'!$V$16</f>
        <v>0.1</v>
      </c>
      <c r="V466" s="5">
        <f>'Subdecision matrices'!$W$12</f>
        <v>0.1</v>
      </c>
      <c r="W466" s="5">
        <f>'Subdecision matrices'!$W$13</f>
        <v>0.1</v>
      </c>
      <c r="X466" s="5">
        <f>'Subdecision matrices'!$W$14</f>
        <v>0.1</v>
      </c>
      <c r="Y466" s="5">
        <f>'Subdecision matrices'!$W$15</f>
        <v>0.1</v>
      </c>
      <c r="Z466" s="5">
        <f>'Subdecision matrices'!$W$16</f>
        <v>0.1</v>
      </c>
      <c r="AA466" s="5">
        <f>'Subdecision matrices'!$X$12</f>
        <v>0.05</v>
      </c>
      <c r="AB466" s="5">
        <f>'Subdecision matrices'!$X$13</f>
        <v>0.1</v>
      </c>
      <c r="AC466" s="5">
        <f>'Subdecision matrices'!$X$14</f>
        <v>0.1</v>
      </c>
      <c r="AD466" s="5">
        <f>'Subdecision matrices'!$X$15</f>
        <v>0.1</v>
      </c>
      <c r="AE466" s="5">
        <f>'Subdecision matrices'!$X$16</f>
        <v>0.1</v>
      </c>
      <c r="AF466" s="5">
        <f>'Subdecision matrices'!$Y$12</f>
        <v>0.1</v>
      </c>
      <c r="AG466" s="5">
        <f>'Subdecision matrices'!$Y$13</f>
        <v>0.1</v>
      </c>
      <c r="AH466" s="5">
        <f>'Subdecision matrices'!$Y$14</f>
        <v>0.1</v>
      </c>
      <c r="AI466" s="5">
        <f>'Subdecision matrices'!$Y$15</f>
        <v>0.05</v>
      </c>
      <c r="AJ466" s="5">
        <f>'Subdecision matrices'!$Y$16</f>
        <v>0.05</v>
      </c>
      <c r="AK466" s="5">
        <f>'Subdecision matrices'!$Z$12</f>
        <v>0.15</v>
      </c>
      <c r="AL466" s="5">
        <f>'Subdecision matrices'!$Z$13</f>
        <v>0.15</v>
      </c>
      <c r="AM466" s="5">
        <f>'Subdecision matrices'!$Z$14</f>
        <v>0.15</v>
      </c>
      <c r="AN466" s="5">
        <f>'Subdecision matrices'!$Z$15</f>
        <v>0.15</v>
      </c>
      <c r="AO466" s="5">
        <f>'Subdecision matrices'!$Z$16</f>
        <v>0.15</v>
      </c>
      <c r="AP466" s="5">
        <f>'Subdecision matrices'!$AA$12</f>
        <v>0.1</v>
      </c>
      <c r="AQ466" s="5">
        <f>'Subdecision matrices'!$AA$13</f>
        <v>0.1</v>
      </c>
      <c r="AR466" s="5">
        <f>'Subdecision matrices'!$AA$14</f>
        <v>0.1</v>
      </c>
      <c r="AS466" s="5">
        <f>'Subdecision matrices'!$AA$15</f>
        <v>0.1</v>
      </c>
      <c r="AT466" s="5">
        <f>'Subdecision matrices'!$AA$16</f>
        <v>0.15</v>
      </c>
      <c r="AU466" s="5">
        <f>'Subdecision matrices'!$AB$12</f>
        <v>0.15</v>
      </c>
      <c r="AV466" s="5">
        <f>'Subdecision matrices'!$AB$13</f>
        <v>0.1</v>
      </c>
      <c r="AW466" s="5">
        <f>'Subdecision matrices'!$AB$14</f>
        <v>0.1</v>
      </c>
      <c r="AX466" s="5">
        <f>'Subdecision matrices'!$AB$15</f>
        <v>0.15</v>
      </c>
      <c r="AY466" s="5">
        <f>'Subdecision matrices'!$AB$16</f>
        <v>0.1</v>
      </c>
      <c r="AZ466" s="3">
        <f aca="true" t="shared" si="1176" ref="AZ466">SUM(L466:AY466)</f>
        <v>4</v>
      </c>
      <c r="BA466" s="3"/>
      <c r="BB466" s="114"/>
      <c r="BC466" s="114"/>
      <c r="BD466" s="114"/>
      <c r="BE466" s="114"/>
      <c r="BF466" s="114"/>
    </row>
    <row r="467" spans="1:58" ht="15">
      <c r="A467" s="94">
        <v>231</v>
      </c>
      <c r="B467" s="30">
        <f>_xlfn.IFERROR(VLOOKUP(Prioritization!G242,'Subdecision matrices'!$B$7:$C$8,2,TRUE),0)</f>
        <v>0</v>
      </c>
      <c r="C467" s="30">
        <f>_xlfn.IFERROR(VLOOKUP(Prioritization!G242,'Subdecision matrices'!$B$7:$D$8,3,TRUE),0)</f>
        <v>0</v>
      </c>
      <c r="D467" s="30">
        <f>_xlfn.IFERROR(VLOOKUP(Prioritization!G242,'Subdecision matrices'!$B$7:$E$8,4,TRUE),0)</f>
        <v>0</v>
      </c>
      <c r="E467" s="30">
        <f>_xlfn.IFERROR(VLOOKUP(Prioritization!G242,'Subdecision matrices'!$B$7:$F$8,5,TRUE),0)</f>
        <v>0</v>
      </c>
      <c r="F467" s="30">
        <f>_xlfn.IFERROR(VLOOKUP(Prioritization!G242,'Subdecision matrices'!$B$7:$G$8,6,TRUE),0)</f>
        <v>0</v>
      </c>
      <c r="G467" s="30">
        <f>VLOOKUP(Prioritization!H242,'Subdecision matrices'!$B$12:$C$19,2,TRUE)</f>
        <v>0</v>
      </c>
      <c r="H467" s="30">
        <f>VLOOKUP(Prioritization!H242,'Subdecision matrices'!$B$12:$D$19,3,TRUE)</f>
        <v>0</v>
      </c>
      <c r="I467" s="30">
        <f>VLOOKUP(Prioritization!H242,'Subdecision matrices'!$B$12:$E$19,4,TRUE)</f>
        <v>0</v>
      </c>
      <c r="J467" s="30">
        <f>VLOOKUP(Prioritization!H242,'Subdecision matrices'!$B$12:$F$19,5,TRUE)</f>
        <v>0</v>
      </c>
      <c r="K467" s="30">
        <f>VLOOKUP(Prioritization!H242,'Subdecision matrices'!$B$12:$G$19,6,TRUE)</f>
        <v>0</v>
      </c>
      <c r="L467" s="2">
        <f>_xlfn.IFERROR(INDEX('Subdecision matrices'!$C$23:$G$27,MATCH(Prioritization!I242,'Subdecision matrices'!$B$23:$B$27,0),MATCH('CalcEng 2'!$L$6,'Subdecision matrices'!$C$22:$G$22,0)),0)</f>
        <v>0</v>
      </c>
      <c r="M467" s="2">
        <f>_xlfn.IFERROR(INDEX('Subdecision matrices'!$C$23:$G$27,MATCH(Prioritization!I242,'Subdecision matrices'!$B$23:$B$27,0),MATCH('CalcEng 2'!$M$6,'Subdecision matrices'!$C$30:$G$30,0)),0)</f>
        <v>0</v>
      </c>
      <c r="N467" s="2">
        <f>_xlfn.IFERROR(INDEX('Subdecision matrices'!$C$23:$G$27,MATCH(Prioritization!I242,'Subdecision matrices'!$B$23:$B$27,0),MATCH('CalcEng 2'!$N$6,'Subdecision matrices'!$C$22:$G$22,0)),0)</f>
        <v>0</v>
      </c>
      <c r="O467" s="2">
        <f>_xlfn.IFERROR(INDEX('Subdecision matrices'!$C$23:$G$27,MATCH(Prioritization!I242,'Subdecision matrices'!$B$23:$B$27,0),MATCH('CalcEng 2'!$O$6,'Subdecision matrices'!$C$22:$G$22,0)),0)</f>
        <v>0</v>
      </c>
      <c r="P467" s="2">
        <f>_xlfn.IFERROR(INDEX('Subdecision matrices'!$C$23:$G$27,MATCH(Prioritization!I242,'Subdecision matrices'!$B$23:$B$27,0),MATCH('CalcEng 2'!$P$6,'Subdecision matrices'!$C$22:$G$22,0)),0)</f>
        <v>0</v>
      </c>
      <c r="Q467" s="2">
        <f>_xlfn.IFERROR(INDEX('Subdecision matrices'!$C$31:$G$33,MATCH(Prioritization!J242,'Subdecision matrices'!$B$31:$B$33,0),MATCH('CalcEng 2'!$Q$6,'Subdecision matrices'!$C$30:$G$30,0)),0)</f>
        <v>0</v>
      </c>
      <c r="R467" s="2">
        <f>_xlfn.IFERROR(INDEX('Subdecision matrices'!$C$31:$G$33,MATCH(Prioritization!J242,'Subdecision matrices'!$B$31:$B$33,0),MATCH('CalcEng 2'!$R$6,'Subdecision matrices'!$C$30:$G$30,0)),0)</f>
        <v>0</v>
      </c>
      <c r="S467" s="2">
        <f>_xlfn.IFERROR(INDEX('Subdecision matrices'!$C$31:$G$33,MATCH(Prioritization!J242,'Subdecision matrices'!$B$31:$B$33,0),MATCH('CalcEng 2'!$S$6,'Subdecision matrices'!$C$30:$G$30,0)),0)</f>
        <v>0</v>
      </c>
      <c r="T467" s="2">
        <f>_xlfn.IFERROR(INDEX('Subdecision matrices'!$C$31:$G$33,MATCH(Prioritization!J242,'Subdecision matrices'!$B$31:$B$33,0),MATCH('CalcEng 2'!$T$6,'Subdecision matrices'!$C$30:$G$30,0)),0)</f>
        <v>0</v>
      </c>
      <c r="U467" s="2">
        <f>_xlfn.IFERROR(INDEX('Subdecision matrices'!$C$31:$G$33,MATCH(Prioritization!J242,'Subdecision matrices'!$B$31:$B$33,0),MATCH('CalcEng 2'!$U$6,'Subdecision matrices'!$C$30:$G$30,0)),0)</f>
        <v>0</v>
      </c>
      <c r="V467" s="2">
        <f>_xlfn.IFERROR(VLOOKUP(Prioritization!K242,'Subdecision matrices'!$A$37:$C$41,3,TRUE),0)</f>
        <v>0</v>
      </c>
      <c r="W467" s="2">
        <f>_xlfn.IFERROR(VLOOKUP(Prioritization!K242,'Subdecision matrices'!$A$37:$D$41,4),0)</f>
        <v>0</v>
      </c>
      <c r="X467" s="2">
        <f>_xlfn.IFERROR(VLOOKUP(Prioritization!K242,'Subdecision matrices'!$A$37:$E$41,5),0)</f>
        <v>0</v>
      </c>
      <c r="Y467" s="2">
        <f>_xlfn.IFERROR(VLOOKUP(Prioritization!K242,'Subdecision matrices'!$A$37:$F$41,6),0)</f>
        <v>0</v>
      </c>
      <c r="Z467" s="2">
        <f>_xlfn.IFERROR(VLOOKUP(Prioritization!K242,'Subdecision matrices'!$A$37:$G$41,7),0)</f>
        <v>0</v>
      </c>
      <c r="AA467" s="2">
        <f>_xlfn.IFERROR(INDEX('Subdecision matrices'!$K$8:$O$11,MATCH(Prioritization!L242,'Subdecision matrices'!$J$8:$J$11,0),MATCH('CalcEng 2'!$AA$6,'Subdecision matrices'!$K$7:$O$7,0)),0)</f>
        <v>0</v>
      </c>
      <c r="AB467" s="2">
        <f>_xlfn.IFERROR(INDEX('Subdecision matrices'!$K$8:$O$11,MATCH(Prioritization!L242,'Subdecision matrices'!$J$8:$J$11,0),MATCH('CalcEng 2'!$AB$6,'Subdecision matrices'!$K$7:$O$7,0)),0)</f>
        <v>0</v>
      </c>
      <c r="AC467" s="2">
        <f>_xlfn.IFERROR(INDEX('Subdecision matrices'!$K$8:$O$11,MATCH(Prioritization!L242,'Subdecision matrices'!$J$8:$J$11,0),MATCH('CalcEng 2'!$AC$6,'Subdecision matrices'!$K$7:$O$7,0)),0)</f>
        <v>0</v>
      </c>
      <c r="AD467" s="2">
        <f>_xlfn.IFERROR(INDEX('Subdecision matrices'!$K$8:$O$11,MATCH(Prioritization!L242,'Subdecision matrices'!$J$8:$J$11,0),MATCH('CalcEng 2'!$AD$6,'Subdecision matrices'!$K$7:$O$7,0)),0)</f>
        <v>0</v>
      </c>
      <c r="AE467" s="2">
        <f>_xlfn.IFERROR(INDEX('Subdecision matrices'!$K$8:$O$11,MATCH(Prioritization!L242,'Subdecision matrices'!$J$8:$J$11,0),MATCH('CalcEng 2'!$AE$6,'Subdecision matrices'!$K$7:$O$7,0)),0)</f>
        <v>0</v>
      </c>
      <c r="AF467" s="2">
        <f>_xlfn.IFERROR(VLOOKUP(Prioritization!M242,'Subdecision matrices'!$I$15:$K$17,3,TRUE),0)</f>
        <v>0</v>
      </c>
      <c r="AG467" s="2">
        <f>_xlfn.IFERROR(VLOOKUP(Prioritization!M242,'Subdecision matrices'!$I$15:$L$17,4,TRUE),0)</f>
        <v>0</v>
      </c>
      <c r="AH467" s="2">
        <f>_xlfn.IFERROR(VLOOKUP(Prioritization!M242,'Subdecision matrices'!$I$15:$M$17,5,TRUE),0)</f>
        <v>0</v>
      </c>
      <c r="AI467" s="2">
        <f>_xlfn.IFERROR(VLOOKUP(Prioritization!M242,'Subdecision matrices'!$I$15:$N$17,6,TRUE),0)</f>
        <v>0</v>
      </c>
      <c r="AJ467" s="2">
        <f>_xlfn.IFERROR(VLOOKUP(Prioritization!M242,'Subdecision matrices'!$I$15:$O$17,7,TRUE),0)</f>
        <v>0</v>
      </c>
      <c r="AK467" s="2">
        <f>_xlfn.IFERROR(INDEX('Subdecision matrices'!$K$22:$O$24,MATCH(Prioritization!N242,'Subdecision matrices'!$J$22:$J$24,0),MATCH($AK$6,'Subdecision matrices'!$K$21:$O$21,0)),0)</f>
        <v>0</v>
      </c>
      <c r="AL467" s="2">
        <f>_xlfn.IFERROR(INDEX('Subdecision matrices'!$K$22:$O$24,MATCH(Prioritization!N242,'Subdecision matrices'!$J$22:$J$24,0),MATCH($AL$6,'Subdecision matrices'!$K$21:$O$21,0)),0)</f>
        <v>0</v>
      </c>
      <c r="AM467" s="2">
        <f>_xlfn.IFERROR(INDEX('Subdecision matrices'!$K$22:$O$24,MATCH(Prioritization!N242,'Subdecision matrices'!$J$22:$J$24,0),MATCH($AM$6,'Subdecision matrices'!$K$21:$O$21,0)),0)</f>
        <v>0</v>
      </c>
      <c r="AN467" s="2">
        <f>_xlfn.IFERROR(INDEX('Subdecision matrices'!$K$22:$O$24,MATCH(Prioritization!N242,'Subdecision matrices'!$J$22:$J$24,0),MATCH($AN$6,'Subdecision matrices'!$K$21:$O$21,0)),0)</f>
        <v>0</v>
      </c>
      <c r="AO467" s="2">
        <f>_xlfn.IFERROR(INDEX('Subdecision matrices'!$K$22:$O$24,MATCH(Prioritization!N242,'Subdecision matrices'!$J$22:$J$24,0),MATCH($AO$6,'Subdecision matrices'!$K$21:$O$21,0)),0)</f>
        <v>0</v>
      </c>
      <c r="AP467" s="2">
        <f>_xlfn.IFERROR(INDEX('Subdecision matrices'!$K$27:$O$30,MATCH(Prioritization!O242,'Subdecision matrices'!$J$27:$J$30,0),MATCH('CalcEng 2'!$AP$6,'Subdecision matrices'!$K$27:$O$27,0)),0)</f>
        <v>0</v>
      </c>
      <c r="AQ467" s="2">
        <f>_xlfn.IFERROR(INDEX('Subdecision matrices'!$K$27:$O$30,MATCH(Prioritization!O242,'Subdecision matrices'!$J$27:$J$30,0),MATCH('CalcEng 2'!$AQ$6,'Subdecision matrices'!$K$27:$O$27,0)),0)</f>
        <v>0</v>
      </c>
      <c r="AR467" s="2">
        <f>_xlfn.IFERROR(INDEX('Subdecision matrices'!$K$27:$O$30,MATCH(Prioritization!O242,'Subdecision matrices'!$J$27:$J$30,0),MATCH('CalcEng 2'!$AR$6,'Subdecision matrices'!$K$27:$O$27,0)),0)</f>
        <v>0</v>
      </c>
      <c r="AS467" s="2">
        <f>_xlfn.IFERROR(INDEX('Subdecision matrices'!$K$27:$O$30,MATCH(Prioritization!O242,'Subdecision matrices'!$J$27:$J$30,0),MATCH('CalcEng 2'!$AS$6,'Subdecision matrices'!$K$27:$O$27,0)),0)</f>
        <v>0</v>
      </c>
      <c r="AT467" s="2">
        <f>_xlfn.IFERROR(INDEX('Subdecision matrices'!$K$27:$O$30,MATCH(Prioritization!O242,'Subdecision matrices'!$J$27:$J$30,0),MATCH('CalcEng 2'!$AT$6,'Subdecision matrices'!$K$27:$O$27,0)),0)</f>
        <v>0</v>
      </c>
      <c r="AU467" s="2">
        <f>_xlfn.IFERROR(INDEX('Subdecision matrices'!$K$34:$O$36,MATCH(Prioritization!P242,'Subdecision matrices'!$J$34:$J$36,0),MATCH('CalcEng 2'!$AU$6,'Subdecision matrices'!$K$33:$O$33,0)),0)</f>
        <v>0</v>
      </c>
      <c r="AV467" s="2">
        <f>_xlfn.IFERROR(INDEX('Subdecision matrices'!$K$34:$O$36,MATCH(Prioritization!P242,'Subdecision matrices'!$J$34:$J$36,0),MATCH('CalcEng 2'!$AV$6,'Subdecision matrices'!$K$33:$O$33,0)),0)</f>
        <v>0</v>
      </c>
      <c r="AW467" s="2">
        <f>_xlfn.IFERROR(INDEX('Subdecision matrices'!$K$34:$O$36,MATCH(Prioritization!P242,'Subdecision matrices'!$J$34:$J$36,0),MATCH('CalcEng 2'!$AW$6,'Subdecision matrices'!$K$33:$O$33,0)),0)</f>
        <v>0</v>
      </c>
      <c r="AX467" s="2">
        <f>_xlfn.IFERROR(INDEX('Subdecision matrices'!$K$34:$O$36,MATCH(Prioritization!P242,'Subdecision matrices'!$J$34:$J$36,0),MATCH('CalcEng 2'!$AX$6,'Subdecision matrices'!$K$33:$O$33,0)),0)</f>
        <v>0</v>
      </c>
      <c r="AY467" s="2">
        <f>_xlfn.IFERROR(INDEX('Subdecision matrices'!$K$34:$O$36,MATCH(Prioritization!P242,'Subdecision matrices'!$J$34:$J$36,0),MATCH('CalcEng 2'!$AY$6,'Subdecision matrices'!$K$33:$O$33,0)),0)</f>
        <v>0</v>
      </c>
      <c r="AZ467" s="2"/>
      <c r="BA467" s="2"/>
      <c r="BB467" s="110">
        <f>((B467*B468)+(G467*G468)+(L467*L468)+(Q467*Q468)+(V467*V468)+(AA467*AA468)+(AF468*AF467)+(AK467*AK468)+(AP467*AP468)+(AU467*AU468))*10</f>
        <v>0</v>
      </c>
      <c r="BC467" s="110">
        <f aca="true" t="shared" si="1177" ref="BC467">((C467*C468)+(H467*H468)+(M467*M468)+(R467*R468)+(W467*W468)+(AB467*AB468)+(AG468*AG467)+(AL467*AL468)+(AQ467*AQ468)+(AV467*AV468))*10</f>
        <v>0</v>
      </c>
      <c r="BD467" s="110">
        <f aca="true" t="shared" si="1178" ref="BD467">((D467*D468)+(I467*I468)+(N467*N468)+(S467*S468)+(X467*X468)+(AC467*AC468)+(AH468*AH467)+(AM467*AM468)+(AR467*AR468)+(AW467*AW468))*10</f>
        <v>0</v>
      </c>
      <c r="BE467" s="110">
        <f aca="true" t="shared" si="1179" ref="BE467">((E467*E468)+(J467*J468)+(O467*O468)+(T467*T468)+(Y467*Y468)+(AD467*AD468)+(AI468*AI467)+(AN467*AN468)+(AS467*AS468)+(AX467*AX468))*10</f>
        <v>0</v>
      </c>
      <c r="BF467" s="110">
        <f aca="true" t="shared" si="1180" ref="BF467">((F467*F468)+(K467*K468)+(P467*P468)+(U467*U468)+(Z467*Z468)+(AE467*AE468)+(AJ468*AJ467)+(AO467*AO468)+(AT467*AT468)+(AY467*AY468))*10</f>
        <v>0</v>
      </c>
    </row>
    <row r="468" spans="1:58" ht="15.75" thickBot="1">
      <c r="A468" s="94"/>
      <c r="B468" s="5">
        <f>'Subdecision matrices'!$S$12</f>
        <v>0.1</v>
      </c>
      <c r="C468" s="5">
        <f>'Subdecision matrices'!$S$13</f>
        <v>0.1</v>
      </c>
      <c r="D468" s="5">
        <f>'Subdecision matrices'!$S$14</f>
        <v>0.1</v>
      </c>
      <c r="E468" s="5">
        <f>'Subdecision matrices'!$S$15</f>
        <v>0.1</v>
      </c>
      <c r="F468" s="5">
        <f>'Subdecision matrices'!$S$16</f>
        <v>0.1</v>
      </c>
      <c r="G468" s="5">
        <f>'Subdecision matrices'!$T$12</f>
        <v>0.1</v>
      </c>
      <c r="H468" s="5">
        <f>'Subdecision matrices'!$T$13</f>
        <v>0.1</v>
      </c>
      <c r="I468" s="5">
        <f>'Subdecision matrices'!$T$14</f>
        <v>0.1</v>
      </c>
      <c r="J468" s="5">
        <f>'Subdecision matrices'!$T$15</f>
        <v>0.1</v>
      </c>
      <c r="K468" s="5">
        <f>'Subdecision matrices'!$T$16</f>
        <v>0.1</v>
      </c>
      <c r="L468" s="5">
        <f>'Subdecision matrices'!$U$12</f>
        <v>0.05</v>
      </c>
      <c r="M468" s="5">
        <f>'Subdecision matrices'!$U$13</f>
        <v>0.05</v>
      </c>
      <c r="N468" s="5">
        <f>'Subdecision matrices'!$U$14</f>
        <v>0.05</v>
      </c>
      <c r="O468" s="5">
        <f>'Subdecision matrices'!$U$15</f>
        <v>0.05</v>
      </c>
      <c r="P468" s="5">
        <f>'Subdecision matrices'!$U$16</f>
        <v>0.05</v>
      </c>
      <c r="Q468" s="5">
        <f>'Subdecision matrices'!$V$12</f>
        <v>0.1</v>
      </c>
      <c r="R468" s="5">
        <f>'Subdecision matrices'!$V$13</f>
        <v>0.1</v>
      </c>
      <c r="S468" s="5">
        <f>'Subdecision matrices'!$V$14</f>
        <v>0.1</v>
      </c>
      <c r="T468" s="5">
        <f>'Subdecision matrices'!$V$15</f>
        <v>0.1</v>
      </c>
      <c r="U468" s="5">
        <f>'Subdecision matrices'!$V$16</f>
        <v>0.1</v>
      </c>
      <c r="V468" s="5">
        <f>'Subdecision matrices'!$W$12</f>
        <v>0.1</v>
      </c>
      <c r="W468" s="5">
        <f>'Subdecision matrices'!$W$13</f>
        <v>0.1</v>
      </c>
      <c r="X468" s="5">
        <f>'Subdecision matrices'!$W$14</f>
        <v>0.1</v>
      </c>
      <c r="Y468" s="5">
        <f>'Subdecision matrices'!$W$15</f>
        <v>0.1</v>
      </c>
      <c r="Z468" s="5">
        <f>'Subdecision matrices'!$W$16</f>
        <v>0.1</v>
      </c>
      <c r="AA468" s="5">
        <f>'Subdecision matrices'!$X$12</f>
        <v>0.05</v>
      </c>
      <c r="AB468" s="5">
        <f>'Subdecision matrices'!$X$13</f>
        <v>0.1</v>
      </c>
      <c r="AC468" s="5">
        <f>'Subdecision matrices'!$X$14</f>
        <v>0.1</v>
      </c>
      <c r="AD468" s="5">
        <f>'Subdecision matrices'!$X$15</f>
        <v>0.1</v>
      </c>
      <c r="AE468" s="5">
        <f>'Subdecision matrices'!$X$16</f>
        <v>0.1</v>
      </c>
      <c r="AF468" s="5">
        <f>'Subdecision matrices'!$Y$12</f>
        <v>0.1</v>
      </c>
      <c r="AG468" s="5">
        <f>'Subdecision matrices'!$Y$13</f>
        <v>0.1</v>
      </c>
      <c r="AH468" s="5">
        <f>'Subdecision matrices'!$Y$14</f>
        <v>0.1</v>
      </c>
      <c r="AI468" s="5">
        <f>'Subdecision matrices'!$Y$15</f>
        <v>0.05</v>
      </c>
      <c r="AJ468" s="5">
        <f>'Subdecision matrices'!$Y$16</f>
        <v>0.05</v>
      </c>
      <c r="AK468" s="5">
        <f>'Subdecision matrices'!$Z$12</f>
        <v>0.15</v>
      </c>
      <c r="AL468" s="5">
        <f>'Subdecision matrices'!$Z$13</f>
        <v>0.15</v>
      </c>
      <c r="AM468" s="5">
        <f>'Subdecision matrices'!$Z$14</f>
        <v>0.15</v>
      </c>
      <c r="AN468" s="5">
        <f>'Subdecision matrices'!$Z$15</f>
        <v>0.15</v>
      </c>
      <c r="AO468" s="5">
        <f>'Subdecision matrices'!$Z$16</f>
        <v>0.15</v>
      </c>
      <c r="AP468" s="5">
        <f>'Subdecision matrices'!$AA$12</f>
        <v>0.1</v>
      </c>
      <c r="AQ468" s="5">
        <f>'Subdecision matrices'!$AA$13</f>
        <v>0.1</v>
      </c>
      <c r="AR468" s="5">
        <f>'Subdecision matrices'!$AA$14</f>
        <v>0.1</v>
      </c>
      <c r="AS468" s="5">
        <f>'Subdecision matrices'!$AA$15</f>
        <v>0.1</v>
      </c>
      <c r="AT468" s="5">
        <f>'Subdecision matrices'!$AA$16</f>
        <v>0.15</v>
      </c>
      <c r="AU468" s="5">
        <f>'Subdecision matrices'!$AB$12</f>
        <v>0.15</v>
      </c>
      <c r="AV468" s="5">
        <f>'Subdecision matrices'!$AB$13</f>
        <v>0.1</v>
      </c>
      <c r="AW468" s="5">
        <f>'Subdecision matrices'!$AB$14</f>
        <v>0.1</v>
      </c>
      <c r="AX468" s="5">
        <f>'Subdecision matrices'!$AB$15</f>
        <v>0.15</v>
      </c>
      <c r="AY468" s="5">
        <f>'Subdecision matrices'!$AB$16</f>
        <v>0.1</v>
      </c>
      <c r="AZ468" s="3">
        <f aca="true" t="shared" si="1181" ref="AZ468">SUM(L468:AY468)</f>
        <v>4</v>
      </c>
      <c r="BA468" s="3"/>
      <c r="BB468" s="114"/>
      <c r="BC468" s="114"/>
      <c r="BD468" s="114"/>
      <c r="BE468" s="114"/>
      <c r="BF468" s="114"/>
    </row>
    <row r="469" spans="1:58" ht="15">
      <c r="A469" s="94">
        <v>232</v>
      </c>
      <c r="B469" s="30">
        <f>_xlfn.IFERROR(VLOOKUP(Prioritization!G243,'Subdecision matrices'!$B$7:$C$8,2,TRUE),0)</f>
        <v>0</v>
      </c>
      <c r="C469" s="30">
        <f>_xlfn.IFERROR(VLOOKUP(Prioritization!G243,'Subdecision matrices'!$B$7:$D$8,3,TRUE),0)</f>
        <v>0</v>
      </c>
      <c r="D469" s="30">
        <f>_xlfn.IFERROR(VLOOKUP(Prioritization!G243,'Subdecision matrices'!$B$7:$E$8,4,TRUE),0)</f>
        <v>0</v>
      </c>
      <c r="E469" s="30">
        <f>_xlfn.IFERROR(VLOOKUP(Prioritization!G243,'Subdecision matrices'!$B$7:$F$8,5,TRUE),0)</f>
        <v>0</v>
      </c>
      <c r="F469" s="30">
        <f>_xlfn.IFERROR(VLOOKUP(Prioritization!G243,'Subdecision matrices'!$B$7:$G$8,6,TRUE),0)</f>
        <v>0</v>
      </c>
      <c r="G469" s="30">
        <f>VLOOKUP(Prioritization!H243,'Subdecision matrices'!$B$12:$C$19,2,TRUE)</f>
        <v>0</v>
      </c>
      <c r="H469" s="30">
        <f>VLOOKUP(Prioritization!H243,'Subdecision matrices'!$B$12:$D$19,3,TRUE)</f>
        <v>0</v>
      </c>
      <c r="I469" s="30">
        <f>VLOOKUP(Prioritization!H243,'Subdecision matrices'!$B$12:$E$19,4,TRUE)</f>
        <v>0</v>
      </c>
      <c r="J469" s="30">
        <f>VLOOKUP(Prioritization!H243,'Subdecision matrices'!$B$12:$F$19,5,TRUE)</f>
        <v>0</v>
      </c>
      <c r="K469" s="30">
        <f>VLOOKUP(Prioritization!H243,'Subdecision matrices'!$B$12:$G$19,6,TRUE)</f>
        <v>0</v>
      </c>
      <c r="L469" s="2">
        <f>_xlfn.IFERROR(INDEX('Subdecision matrices'!$C$23:$G$27,MATCH(Prioritization!I243,'Subdecision matrices'!$B$23:$B$27,0),MATCH('CalcEng 2'!$L$6,'Subdecision matrices'!$C$22:$G$22,0)),0)</f>
        <v>0</v>
      </c>
      <c r="M469" s="2">
        <f>_xlfn.IFERROR(INDEX('Subdecision matrices'!$C$23:$G$27,MATCH(Prioritization!I243,'Subdecision matrices'!$B$23:$B$27,0),MATCH('CalcEng 2'!$M$6,'Subdecision matrices'!$C$30:$G$30,0)),0)</f>
        <v>0</v>
      </c>
      <c r="N469" s="2">
        <f>_xlfn.IFERROR(INDEX('Subdecision matrices'!$C$23:$G$27,MATCH(Prioritization!I243,'Subdecision matrices'!$B$23:$B$27,0),MATCH('CalcEng 2'!$N$6,'Subdecision matrices'!$C$22:$G$22,0)),0)</f>
        <v>0</v>
      </c>
      <c r="O469" s="2">
        <f>_xlfn.IFERROR(INDEX('Subdecision matrices'!$C$23:$G$27,MATCH(Prioritization!I243,'Subdecision matrices'!$B$23:$B$27,0),MATCH('CalcEng 2'!$O$6,'Subdecision matrices'!$C$22:$G$22,0)),0)</f>
        <v>0</v>
      </c>
      <c r="P469" s="2">
        <f>_xlfn.IFERROR(INDEX('Subdecision matrices'!$C$23:$G$27,MATCH(Prioritization!I243,'Subdecision matrices'!$B$23:$B$27,0),MATCH('CalcEng 2'!$P$6,'Subdecision matrices'!$C$22:$G$22,0)),0)</f>
        <v>0</v>
      </c>
      <c r="Q469" s="2">
        <f>_xlfn.IFERROR(INDEX('Subdecision matrices'!$C$31:$G$33,MATCH(Prioritization!J243,'Subdecision matrices'!$B$31:$B$33,0),MATCH('CalcEng 2'!$Q$6,'Subdecision matrices'!$C$30:$G$30,0)),0)</f>
        <v>0</v>
      </c>
      <c r="R469" s="2">
        <f>_xlfn.IFERROR(INDEX('Subdecision matrices'!$C$31:$G$33,MATCH(Prioritization!J243,'Subdecision matrices'!$B$31:$B$33,0),MATCH('CalcEng 2'!$R$6,'Subdecision matrices'!$C$30:$G$30,0)),0)</f>
        <v>0</v>
      </c>
      <c r="S469" s="2">
        <f>_xlfn.IFERROR(INDEX('Subdecision matrices'!$C$31:$G$33,MATCH(Prioritization!J243,'Subdecision matrices'!$B$31:$B$33,0),MATCH('CalcEng 2'!$S$6,'Subdecision matrices'!$C$30:$G$30,0)),0)</f>
        <v>0</v>
      </c>
      <c r="T469" s="2">
        <f>_xlfn.IFERROR(INDEX('Subdecision matrices'!$C$31:$G$33,MATCH(Prioritization!J243,'Subdecision matrices'!$B$31:$B$33,0),MATCH('CalcEng 2'!$T$6,'Subdecision matrices'!$C$30:$G$30,0)),0)</f>
        <v>0</v>
      </c>
      <c r="U469" s="2">
        <f>_xlfn.IFERROR(INDEX('Subdecision matrices'!$C$31:$G$33,MATCH(Prioritization!J243,'Subdecision matrices'!$B$31:$B$33,0),MATCH('CalcEng 2'!$U$6,'Subdecision matrices'!$C$30:$G$30,0)),0)</f>
        <v>0</v>
      </c>
      <c r="V469" s="2">
        <f>_xlfn.IFERROR(VLOOKUP(Prioritization!K243,'Subdecision matrices'!$A$37:$C$41,3,TRUE),0)</f>
        <v>0</v>
      </c>
      <c r="W469" s="2">
        <f>_xlfn.IFERROR(VLOOKUP(Prioritization!K243,'Subdecision matrices'!$A$37:$D$41,4),0)</f>
        <v>0</v>
      </c>
      <c r="X469" s="2">
        <f>_xlfn.IFERROR(VLOOKUP(Prioritization!K243,'Subdecision matrices'!$A$37:$E$41,5),0)</f>
        <v>0</v>
      </c>
      <c r="Y469" s="2">
        <f>_xlfn.IFERROR(VLOOKUP(Prioritization!K243,'Subdecision matrices'!$A$37:$F$41,6),0)</f>
        <v>0</v>
      </c>
      <c r="Z469" s="2">
        <f>_xlfn.IFERROR(VLOOKUP(Prioritization!K243,'Subdecision matrices'!$A$37:$G$41,7),0)</f>
        <v>0</v>
      </c>
      <c r="AA469" s="2">
        <f>_xlfn.IFERROR(INDEX('Subdecision matrices'!$K$8:$O$11,MATCH(Prioritization!L243,'Subdecision matrices'!$J$8:$J$11,0),MATCH('CalcEng 2'!$AA$6,'Subdecision matrices'!$K$7:$O$7,0)),0)</f>
        <v>0</v>
      </c>
      <c r="AB469" s="2">
        <f>_xlfn.IFERROR(INDEX('Subdecision matrices'!$K$8:$O$11,MATCH(Prioritization!L243,'Subdecision matrices'!$J$8:$J$11,0),MATCH('CalcEng 2'!$AB$6,'Subdecision matrices'!$K$7:$O$7,0)),0)</f>
        <v>0</v>
      </c>
      <c r="AC469" s="2">
        <f>_xlfn.IFERROR(INDEX('Subdecision matrices'!$K$8:$O$11,MATCH(Prioritization!L243,'Subdecision matrices'!$J$8:$J$11,0),MATCH('CalcEng 2'!$AC$6,'Subdecision matrices'!$K$7:$O$7,0)),0)</f>
        <v>0</v>
      </c>
      <c r="AD469" s="2">
        <f>_xlfn.IFERROR(INDEX('Subdecision matrices'!$K$8:$O$11,MATCH(Prioritization!L243,'Subdecision matrices'!$J$8:$J$11,0),MATCH('CalcEng 2'!$AD$6,'Subdecision matrices'!$K$7:$O$7,0)),0)</f>
        <v>0</v>
      </c>
      <c r="AE469" s="2">
        <f>_xlfn.IFERROR(INDEX('Subdecision matrices'!$K$8:$O$11,MATCH(Prioritization!L243,'Subdecision matrices'!$J$8:$J$11,0),MATCH('CalcEng 2'!$AE$6,'Subdecision matrices'!$K$7:$O$7,0)),0)</f>
        <v>0</v>
      </c>
      <c r="AF469" s="2">
        <f>_xlfn.IFERROR(VLOOKUP(Prioritization!M243,'Subdecision matrices'!$I$15:$K$17,3,TRUE),0)</f>
        <v>0</v>
      </c>
      <c r="AG469" s="2">
        <f>_xlfn.IFERROR(VLOOKUP(Prioritization!M243,'Subdecision matrices'!$I$15:$L$17,4,TRUE),0)</f>
        <v>0</v>
      </c>
      <c r="AH469" s="2">
        <f>_xlfn.IFERROR(VLOOKUP(Prioritization!M243,'Subdecision matrices'!$I$15:$M$17,5,TRUE),0)</f>
        <v>0</v>
      </c>
      <c r="AI469" s="2">
        <f>_xlfn.IFERROR(VLOOKUP(Prioritization!M243,'Subdecision matrices'!$I$15:$N$17,6,TRUE),0)</f>
        <v>0</v>
      </c>
      <c r="AJ469" s="2">
        <f>_xlfn.IFERROR(VLOOKUP(Prioritization!M243,'Subdecision matrices'!$I$15:$O$17,7,TRUE),0)</f>
        <v>0</v>
      </c>
      <c r="AK469" s="2">
        <f>_xlfn.IFERROR(INDEX('Subdecision matrices'!$K$22:$O$24,MATCH(Prioritization!N243,'Subdecision matrices'!$J$22:$J$24,0),MATCH($AK$6,'Subdecision matrices'!$K$21:$O$21,0)),0)</f>
        <v>0</v>
      </c>
      <c r="AL469" s="2">
        <f>_xlfn.IFERROR(INDEX('Subdecision matrices'!$K$22:$O$24,MATCH(Prioritization!N243,'Subdecision matrices'!$J$22:$J$24,0),MATCH($AL$6,'Subdecision matrices'!$K$21:$O$21,0)),0)</f>
        <v>0</v>
      </c>
      <c r="AM469" s="2">
        <f>_xlfn.IFERROR(INDEX('Subdecision matrices'!$K$22:$O$24,MATCH(Prioritization!N243,'Subdecision matrices'!$J$22:$J$24,0),MATCH($AM$6,'Subdecision matrices'!$K$21:$O$21,0)),0)</f>
        <v>0</v>
      </c>
      <c r="AN469" s="2">
        <f>_xlfn.IFERROR(INDEX('Subdecision matrices'!$K$22:$O$24,MATCH(Prioritization!N243,'Subdecision matrices'!$J$22:$J$24,0),MATCH($AN$6,'Subdecision matrices'!$K$21:$O$21,0)),0)</f>
        <v>0</v>
      </c>
      <c r="AO469" s="2">
        <f>_xlfn.IFERROR(INDEX('Subdecision matrices'!$K$22:$O$24,MATCH(Prioritization!N243,'Subdecision matrices'!$J$22:$J$24,0),MATCH($AO$6,'Subdecision matrices'!$K$21:$O$21,0)),0)</f>
        <v>0</v>
      </c>
      <c r="AP469" s="2">
        <f>_xlfn.IFERROR(INDEX('Subdecision matrices'!$K$27:$O$30,MATCH(Prioritization!O243,'Subdecision matrices'!$J$27:$J$30,0),MATCH('CalcEng 2'!$AP$6,'Subdecision matrices'!$K$27:$O$27,0)),0)</f>
        <v>0</v>
      </c>
      <c r="AQ469" s="2">
        <f>_xlfn.IFERROR(INDEX('Subdecision matrices'!$K$27:$O$30,MATCH(Prioritization!O243,'Subdecision matrices'!$J$27:$J$30,0),MATCH('CalcEng 2'!$AQ$6,'Subdecision matrices'!$K$27:$O$27,0)),0)</f>
        <v>0</v>
      </c>
      <c r="AR469" s="2">
        <f>_xlfn.IFERROR(INDEX('Subdecision matrices'!$K$27:$O$30,MATCH(Prioritization!O243,'Subdecision matrices'!$J$27:$J$30,0),MATCH('CalcEng 2'!$AR$6,'Subdecision matrices'!$K$27:$O$27,0)),0)</f>
        <v>0</v>
      </c>
      <c r="AS469" s="2">
        <f>_xlfn.IFERROR(INDEX('Subdecision matrices'!$K$27:$O$30,MATCH(Prioritization!O243,'Subdecision matrices'!$J$27:$J$30,0),MATCH('CalcEng 2'!$AS$6,'Subdecision matrices'!$K$27:$O$27,0)),0)</f>
        <v>0</v>
      </c>
      <c r="AT469" s="2">
        <f>_xlfn.IFERROR(INDEX('Subdecision matrices'!$K$27:$O$30,MATCH(Prioritization!O243,'Subdecision matrices'!$J$27:$J$30,0),MATCH('CalcEng 2'!$AT$6,'Subdecision matrices'!$K$27:$O$27,0)),0)</f>
        <v>0</v>
      </c>
      <c r="AU469" s="2">
        <f>_xlfn.IFERROR(INDEX('Subdecision matrices'!$K$34:$O$36,MATCH(Prioritization!P243,'Subdecision matrices'!$J$34:$J$36,0),MATCH('CalcEng 2'!$AU$6,'Subdecision matrices'!$K$33:$O$33,0)),0)</f>
        <v>0</v>
      </c>
      <c r="AV469" s="2">
        <f>_xlfn.IFERROR(INDEX('Subdecision matrices'!$K$34:$O$36,MATCH(Prioritization!P243,'Subdecision matrices'!$J$34:$J$36,0),MATCH('CalcEng 2'!$AV$6,'Subdecision matrices'!$K$33:$O$33,0)),0)</f>
        <v>0</v>
      </c>
      <c r="AW469" s="2">
        <f>_xlfn.IFERROR(INDEX('Subdecision matrices'!$K$34:$O$36,MATCH(Prioritization!P243,'Subdecision matrices'!$J$34:$J$36,0),MATCH('CalcEng 2'!$AW$6,'Subdecision matrices'!$K$33:$O$33,0)),0)</f>
        <v>0</v>
      </c>
      <c r="AX469" s="2">
        <f>_xlfn.IFERROR(INDEX('Subdecision matrices'!$K$34:$O$36,MATCH(Prioritization!P243,'Subdecision matrices'!$J$34:$J$36,0),MATCH('CalcEng 2'!$AX$6,'Subdecision matrices'!$K$33:$O$33,0)),0)</f>
        <v>0</v>
      </c>
      <c r="AY469" s="2">
        <f>_xlfn.IFERROR(INDEX('Subdecision matrices'!$K$34:$O$36,MATCH(Prioritization!P243,'Subdecision matrices'!$J$34:$J$36,0),MATCH('CalcEng 2'!$AY$6,'Subdecision matrices'!$K$33:$O$33,0)),0)</f>
        <v>0</v>
      </c>
      <c r="AZ469" s="2"/>
      <c r="BA469" s="2"/>
      <c r="BB469" s="110">
        <f>((B469*B470)+(G469*G470)+(L469*L470)+(Q469*Q470)+(V469*V470)+(AA469*AA470)+(AF470*AF469)+(AK469*AK470)+(AP469*AP470)+(AU469*AU470))*10</f>
        <v>0</v>
      </c>
      <c r="BC469" s="110">
        <f aca="true" t="shared" si="1182" ref="BC469">((C469*C470)+(H469*H470)+(M469*M470)+(R469*R470)+(W469*W470)+(AB469*AB470)+(AG470*AG469)+(AL469*AL470)+(AQ469*AQ470)+(AV469*AV470))*10</f>
        <v>0</v>
      </c>
      <c r="BD469" s="110">
        <f aca="true" t="shared" si="1183" ref="BD469">((D469*D470)+(I469*I470)+(N469*N470)+(S469*S470)+(X469*X470)+(AC469*AC470)+(AH470*AH469)+(AM469*AM470)+(AR469*AR470)+(AW469*AW470))*10</f>
        <v>0</v>
      </c>
      <c r="BE469" s="110">
        <f aca="true" t="shared" si="1184" ref="BE469">((E469*E470)+(J469*J470)+(O469*O470)+(T469*T470)+(Y469*Y470)+(AD469*AD470)+(AI470*AI469)+(AN469*AN470)+(AS469*AS470)+(AX469*AX470))*10</f>
        <v>0</v>
      </c>
      <c r="BF469" s="110">
        <f aca="true" t="shared" si="1185" ref="BF469">((F469*F470)+(K469*K470)+(P469*P470)+(U469*U470)+(Z469*Z470)+(AE469*AE470)+(AJ470*AJ469)+(AO469*AO470)+(AT469*AT470)+(AY469*AY470))*10</f>
        <v>0</v>
      </c>
    </row>
    <row r="470" spans="1:58" ht="15.75" thickBot="1">
      <c r="A470" s="94"/>
      <c r="B470" s="5">
        <f>'Subdecision matrices'!$S$12</f>
        <v>0.1</v>
      </c>
      <c r="C470" s="5">
        <f>'Subdecision matrices'!$S$13</f>
        <v>0.1</v>
      </c>
      <c r="D470" s="5">
        <f>'Subdecision matrices'!$S$14</f>
        <v>0.1</v>
      </c>
      <c r="E470" s="5">
        <f>'Subdecision matrices'!$S$15</f>
        <v>0.1</v>
      </c>
      <c r="F470" s="5">
        <f>'Subdecision matrices'!$S$16</f>
        <v>0.1</v>
      </c>
      <c r="G470" s="5">
        <f>'Subdecision matrices'!$T$12</f>
        <v>0.1</v>
      </c>
      <c r="H470" s="5">
        <f>'Subdecision matrices'!$T$13</f>
        <v>0.1</v>
      </c>
      <c r="I470" s="5">
        <f>'Subdecision matrices'!$T$14</f>
        <v>0.1</v>
      </c>
      <c r="J470" s="5">
        <f>'Subdecision matrices'!$T$15</f>
        <v>0.1</v>
      </c>
      <c r="K470" s="5">
        <f>'Subdecision matrices'!$T$16</f>
        <v>0.1</v>
      </c>
      <c r="L470" s="5">
        <f>'Subdecision matrices'!$U$12</f>
        <v>0.05</v>
      </c>
      <c r="M470" s="5">
        <f>'Subdecision matrices'!$U$13</f>
        <v>0.05</v>
      </c>
      <c r="N470" s="5">
        <f>'Subdecision matrices'!$U$14</f>
        <v>0.05</v>
      </c>
      <c r="O470" s="5">
        <f>'Subdecision matrices'!$U$15</f>
        <v>0.05</v>
      </c>
      <c r="P470" s="5">
        <f>'Subdecision matrices'!$U$16</f>
        <v>0.05</v>
      </c>
      <c r="Q470" s="5">
        <f>'Subdecision matrices'!$V$12</f>
        <v>0.1</v>
      </c>
      <c r="R470" s="5">
        <f>'Subdecision matrices'!$V$13</f>
        <v>0.1</v>
      </c>
      <c r="S470" s="5">
        <f>'Subdecision matrices'!$V$14</f>
        <v>0.1</v>
      </c>
      <c r="T470" s="5">
        <f>'Subdecision matrices'!$V$15</f>
        <v>0.1</v>
      </c>
      <c r="U470" s="5">
        <f>'Subdecision matrices'!$V$16</f>
        <v>0.1</v>
      </c>
      <c r="V470" s="5">
        <f>'Subdecision matrices'!$W$12</f>
        <v>0.1</v>
      </c>
      <c r="W470" s="5">
        <f>'Subdecision matrices'!$W$13</f>
        <v>0.1</v>
      </c>
      <c r="X470" s="5">
        <f>'Subdecision matrices'!$W$14</f>
        <v>0.1</v>
      </c>
      <c r="Y470" s="5">
        <f>'Subdecision matrices'!$W$15</f>
        <v>0.1</v>
      </c>
      <c r="Z470" s="5">
        <f>'Subdecision matrices'!$W$16</f>
        <v>0.1</v>
      </c>
      <c r="AA470" s="5">
        <f>'Subdecision matrices'!$X$12</f>
        <v>0.05</v>
      </c>
      <c r="AB470" s="5">
        <f>'Subdecision matrices'!$X$13</f>
        <v>0.1</v>
      </c>
      <c r="AC470" s="5">
        <f>'Subdecision matrices'!$X$14</f>
        <v>0.1</v>
      </c>
      <c r="AD470" s="5">
        <f>'Subdecision matrices'!$X$15</f>
        <v>0.1</v>
      </c>
      <c r="AE470" s="5">
        <f>'Subdecision matrices'!$X$16</f>
        <v>0.1</v>
      </c>
      <c r="AF470" s="5">
        <f>'Subdecision matrices'!$Y$12</f>
        <v>0.1</v>
      </c>
      <c r="AG470" s="5">
        <f>'Subdecision matrices'!$Y$13</f>
        <v>0.1</v>
      </c>
      <c r="AH470" s="5">
        <f>'Subdecision matrices'!$Y$14</f>
        <v>0.1</v>
      </c>
      <c r="AI470" s="5">
        <f>'Subdecision matrices'!$Y$15</f>
        <v>0.05</v>
      </c>
      <c r="AJ470" s="5">
        <f>'Subdecision matrices'!$Y$16</f>
        <v>0.05</v>
      </c>
      <c r="AK470" s="5">
        <f>'Subdecision matrices'!$Z$12</f>
        <v>0.15</v>
      </c>
      <c r="AL470" s="5">
        <f>'Subdecision matrices'!$Z$13</f>
        <v>0.15</v>
      </c>
      <c r="AM470" s="5">
        <f>'Subdecision matrices'!$Z$14</f>
        <v>0.15</v>
      </c>
      <c r="AN470" s="5">
        <f>'Subdecision matrices'!$Z$15</f>
        <v>0.15</v>
      </c>
      <c r="AO470" s="5">
        <f>'Subdecision matrices'!$Z$16</f>
        <v>0.15</v>
      </c>
      <c r="AP470" s="5">
        <f>'Subdecision matrices'!$AA$12</f>
        <v>0.1</v>
      </c>
      <c r="AQ470" s="5">
        <f>'Subdecision matrices'!$AA$13</f>
        <v>0.1</v>
      </c>
      <c r="AR470" s="5">
        <f>'Subdecision matrices'!$AA$14</f>
        <v>0.1</v>
      </c>
      <c r="AS470" s="5">
        <f>'Subdecision matrices'!$AA$15</f>
        <v>0.1</v>
      </c>
      <c r="AT470" s="5">
        <f>'Subdecision matrices'!$AA$16</f>
        <v>0.15</v>
      </c>
      <c r="AU470" s="5">
        <f>'Subdecision matrices'!$AB$12</f>
        <v>0.15</v>
      </c>
      <c r="AV470" s="5">
        <f>'Subdecision matrices'!$AB$13</f>
        <v>0.1</v>
      </c>
      <c r="AW470" s="5">
        <f>'Subdecision matrices'!$AB$14</f>
        <v>0.1</v>
      </c>
      <c r="AX470" s="5">
        <f>'Subdecision matrices'!$AB$15</f>
        <v>0.15</v>
      </c>
      <c r="AY470" s="5">
        <f>'Subdecision matrices'!$AB$16</f>
        <v>0.1</v>
      </c>
      <c r="AZ470" s="3">
        <f aca="true" t="shared" si="1186" ref="AZ470">SUM(L470:AY470)</f>
        <v>4</v>
      </c>
      <c r="BA470" s="3"/>
      <c r="BB470" s="114"/>
      <c r="BC470" s="114"/>
      <c r="BD470" s="114"/>
      <c r="BE470" s="114"/>
      <c r="BF470" s="114"/>
    </row>
    <row r="471" spans="1:58" ht="15">
      <c r="A471" s="94">
        <v>233</v>
      </c>
      <c r="B471" s="30">
        <f>_xlfn.IFERROR(VLOOKUP(Prioritization!G244,'Subdecision matrices'!$B$7:$C$8,2,TRUE),0)</f>
        <v>0</v>
      </c>
      <c r="C471" s="30">
        <f>_xlfn.IFERROR(VLOOKUP(Prioritization!G244,'Subdecision matrices'!$B$7:$D$8,3,TRUE),0)</f>
        <v>0</v>
      </c>
      <c r="D471" s="30">
        <f>_xlfn.IFERROR(VLOOKUP(Prioritization!G244,'Subdecision matrices'!$B$7:$E$8,4,TRUE),0)</f>
        <v>0</v>
      </c>
      <c r="E471" s="30">
        <f>_xlfn.IFERROR(VLOOKUP(Prioritization!G244,'Subdecision matrices'!$B$7:$F$8,5,TRUE),0)</f>
        <v>0</v>
      </c>
      <c r="F471" s="30">
        <f>_xlfn.IFERROR(VLOOKUP(Prioritization!G244,'Subdecision matrices'!$B$7:$G$8,6,TRUE),0)</f>
        <v>0</v>
      </c>
      <c r="G471" s="30">
        <f>VLOOKUP(Prioritization!H244,'Subdecision matrices'!$B$12:$C$19,2,TRUE)</f>
        <v>0</v>
      </c>
      <c r="H471" s="30">
        <f>VLOOKUP(Prioritization!H244,'Subdecision matrices'!$B$12:$D$19,3,TRUE)</f>
        <v>0</v>
      </c>
      <c r="I471" s="30">
        <f>VLOOKUP(Prioritization!H244,'Subdecision matrices'!$B$12:$E$19,4,TRUE)</f>
        <v>0</v>
      </c>
      <c r="J471" s="30">
        <f>VLOOKUP(Prioritization!H244,'Subdecision matrices'!$B$12:$F$19,5,TRUE)</f>
        <v>0</v>
      </c>
      <c r="K471" s="30">
        <f>VLOOKUP(Prioritization!H244,'Subdecision matrices'!$B$12:$G$19,6,TRUE)</f>
        <v>0</v>
      </c>
      <c r="L471" s="2">
        <f>_xlfn.IFERROR(INDEX('Subdecision matrices'!$C$23:$G$27,MATCH(Prioritization!I244,'Subdecision matrices'!$B$23:$B$27,0),MATCH('CalcEng 2'!$L$6,'Subdecision matrices'!$C$22:$G$22,0)),0)</f>
        <v>0</v>
      </c>
      <c r="M471" s="2">
        <f>_xlfn.IFERROR(INDEX('Subdecision matrices'!$C$23:$G$27,MATCH(Prioritization!I244,'Subdecision matrices'!$B$23:$B$27,0),MATCH('CalcEng 2'!$M$6,'Subdecision matrices'!$C$30:$G$30,0)),0)</f>
        <v>0</v>
      </c>
      <c r="N471" s="2">
        <f>_xlfn.IFERROR(INDEX('Subdecision matrices'!$C$23:$G$27,MATCH(Prioritization!I244,'Subdecision matrices'!$B$23:$B$27,0),MATCH('CalcEng 2'!$N$6,'Subdecision matrices'!$C$22:$G$22,0)),0)</f>
        <v>0</v>
      </c>
      <c r="O471" s="2">
        <f>_xlfn.IFERROR(INDEX('Subdecision matrices'!$C$23:$G$27,MATCH(Prioritization!I244,'Subdecision matrices'!$B$23:$B$27,0),MATCH('CalcEng 2'!$O$6,'Subdecision matrices'!$C$22:$G$22,0)),0)</f>
        <v>0</v>
      </c>
      <c r="P471" s="2">
        <f>_xlfn.IFERROR(INDEX('Subdecision matrices'!$C$23:$G$27,MATCH(Prioritization!I244,'Subdecision matrices'!$B$23:$B$27,0),MATCH('CalcEng 2'!$P$6,'Subdecision matrices'!$C$22:$G$22,0)),0)</f>
        <v>0</v>
      </c>
      <c r="Q471" s="2">
        <f>_xlfn.IFERROR(INDEX('Subdecision matrices'!$C$31:$G$33,MATCH(Prioritization!J244,'Subdecision matrices'!$B$31:$B$33,0),MATCH('CalcEng 2'!$Q$6,'Subdecision matrices'!$C$30:$G$30,0)),0)</f>
        <v>0</v>
      </c>
      <c r="R471" s="2">
        <f>_xlfn.IFERROR(INDEX('Subdecision matrices'!$C$31:$G$33,MATCH(Prioritization!J244,'Subdecision matrices'!$B$31:$B$33,0),MATCH('CalcEng 2'!$R$6,'Subdecision matrices'!$C$30:$G$30,0)),0)</f>
        <v>0</v>
      </c>
      <c r="S471" s="2">
        <f>_xlfn.IFERROR(INDEX('Subdecision matrices'!$C$31:$G$33,MATCH(Prioritization!J244,'Subdecision matrices'!$B$31:$B$33,0),MATCH('CalcEng 2'!$S$6,'Subdecision matrices'!$C$30:$G$30,0)),0)</f>
        <v>0</v>
      </c>
      <c r="T471" s="2">
        <f>_xlfn.IFERROR(INDEX('Subdecision matrices'!$C$31:$G$33,MATCH(Prioritization!J244,'Subdecision matrices'!$B$31:$B$33,0),MATCH('CalcEng 2'!$T$6,'Subdecision matrices'!$C$30:$G$30,0)),0)</f>
        <v>0</v>
      </c>
      <c r="U471" s="2">
        <f>_xlfn.IFERROR(INDEX('Subdecision matrices'!$C$31:$G$33,MATCH(Prioritization!J244,'Subdecision matrices'!$B$31:$B$33,0),MATCH('CalcEng 2'!$U$6,'Subdecision matrices'!$C$30:$G$30,0)),0)</f>
        <v>0</v>
      </c>
      <c r="V471" s="2">
        <f>_xlfn.IFERROR(VLOOKUP(Prioritization!K244,'Subdecision matrices'!$A$37:$C$41,3,TRUE),0)</f>
        <v>0</v>
      </c>
      <c r="W471" s="2">
        <f>_xlfn.IFERROR(VLOOKUP(Prioritization!K244,'Subdecision matrices'!$A$37:$D$41,4),0)</f>
        <v>0</v>
      </c>
      <c r="X471" s="2">
        <f>_xlfn.IFERROR(VLOOKUP(Prioritization!K244,'Subdecision matrices'!$A$37:$E$41,5),0)</f>
        <v>0</v>
      </c>
      <c r="Y471" s="2">
        <f>_xlfn.IFERROR(VLOOKUP(Prioritization!K244,'Subdecision matrices'!$A$37:$F$41,6),0)</f>
        <v>0</v>
      </c>
      <c r="Z471" s="2">
        <f>_xlfn.IFERROR(VLOOKUP(Prioritization!K244,'Subdecision matrices'!$A$37:$G$41,7),0)</f>
        <v>0</v>
      </c>
      <c r="AA471" s="2">
        <f>_xlfn.IFERROR(INDEX('Subdecision matrices'!$K$8:$O$11,MATCH(Prioritization!L244,'Subdecision matrices'!$J$8:$J$11,0),MATCH('CalcEng 2'!$AA$6,'Subdecision matrices'!$K$7:$O$7,0)),0)</f>
        <v>0</v>
      </c>
      <c r="AB471" s="2">
        <f>_xlfn.IFERROR(INDEX('Subdecision matrices'!$K$8:$O$11,MATCH(Prioritization!L244,'Subdecision matrices'!$J$8:$J$11,0),MATCH('CalcEng 2'!$AB$6,'Subdecision matrices'!$K$7:$O$7,0)),0)</f>
        <v>0</v>
      </c>
      <c r="AC471" s="2">
        <f>_xlfn.IFERROR(INDEX('Subdecision matrices'!$K$8:$O$11,MATCH(Prioritization!L244,'Subdecision matrices'!$J$8:$J$11,0),MATCH('CalcEng 2'!$AC$6,'Subdecision matrices'!$K$7:$O$7,0)),0)</f>
        <v>0</v>
      </c>
      <c r="AD471" s="2">
        <f>_xlfn.IFERROR(INDEX('Subdecision matrices'!$K$8:$O$11,MATCH(Prioritization!L244,'Subdecision matrices'!$J$8:$J$11,0),MATCH('CalcEng 2'!$AD$6,'Subdecision matrices'!$K$7:$O$7,0)),0)</f>
        <v>0</v>
      </c>
      <c r="AE471" s="2">
        <f>_xlfn.IFERROR(INDEX('Subdecision matrices'!$K$8:$O$11,MATCH(Prioritization!L244,'Subdecision matrices'!$J$8:$J$11,0),MATCH('CalcEng 2'!$AE$6,'Subdecision matrices'!$K$7:$O$7,0)),0)</f>
        <v>0</v>
      </c>
      <c r="AF471" s="2">
        <f>_xlfn.IFERROR(VLOOKUP(Prioritization!M244,'Subdecision matrices'!$I$15:$K$17,3,TRUE),0)</f>
        <v>0</v>
      </c>
      <c r="AG471" s="2">
        <f>_xlfn.IFERROR(VLOOKUP(Prioritization!M244,'Subdecision matrices'!$I$15:$L$17,4,TRUE),0)</f>
        <v>0</v>
      </c>
      <c r="AH471" s="2">
        <f>_xlfn.IFERROR(VLOOKUP(Prioritization!M244,'Subdecision matrices'!$I$15:$M$17,5,TRUE),0)</f>
        <v>0</v>
      </c>
      <c r="AI471" s="2">
        <f>_xlfn.IFERROR(VLOOKUP(Prioritization!M244,'Subdecision matrices'!$I$15:$N$17,6,TRUE),0)</f>
        <v>0</v>
      </c>
      <c r="AJ471" s="2">
        <f>_xlfn.IFERROR(VLOOKUP(Prioritization!M244,'Subdecision matrices'!$I$15:$O$17,7,TRUE),0)</f>
        <v>0</v>
      </c>
      <c r="AK471" s="2">
        <f>_xlfn.IFERROR(INDEX('Subdecision matrices'!$K$22:$O$24,MATCH(Prioritization!N244,'Subdecision matrices'!$J$22:$J$24,0),MATCH($AK$6,'Subdecision matrices'!$K$21:$O$21,0)),0)</f>
        <v>0</v>
      </c>
      <c r="AL471" s="2">
        <f>_xlfn.IFERROR(INDEX('Subdecision matrices'!$K$22:$O$24,MATCH(Prioritization!N244,'Subdecision matrices'!$J$22:$J$24,0),MATCH($AL$6,'Subdecision matrices'!$K$21:$O$21,0)),0)</f>
        <v>0</v>
      </c>
      <c r="AM471" s="2">
        <f>_xlfn.IFERROR(INDEX('Subdecision matrices'!$K$22:$O$24,MATCH(Prioritization!N244,'Subdecision matrices'!$J$22:$J$24,0),MATCH($AM$6,'Subdecision matrices'!$K$21:$O$21,0)),0)</f>
        <v>0</v>
      </c>
      <c r="AN471" s="2">
        <f>_xlfn.IFERROR(INDEX('Subdecision matrices'!$K$22:$O$24,MATCH(Prioritization!N244,'Subdecision matrices'!$J$22:$J$24,0),MATCH($AN$6,'Subdecision matrices'!$K$21:$O$21,0)),0)</f>
        <v>0</v>
      </c>
      <c r="AO471" s="2">
        <f>_xlfn.IFERROR(INDEX('Subdecision matrices'!$K$22:$O$24,MATCH(Prioritization!N244,'Subdecision matrices'!$J$22:$J$24,0),MATCH($AO$6,'Subdecision matrices'!$K$21:$O$21,0)),0)</f>
        <v>0</v>
      </c>
      <c r="AP471" s="2">
        <f>_xlfn.IFERROR(INDEX('Subdecision matrices'!$K$27:$O$30,MATCH(Prioritization!O244,'Subdecision matrices'!$J$27:$J$30,0),MATCH('CalcEng 2'!$AP$6,'Subdecision matrices'!$K$27:$O$27,0)),0)</f>
        <v>0</v>
      </c>
      <c r="AQ471" s="2">
        <f>_xlfn.IFERROR(INDEX('Subdecision matrices'!$K$27:$O$30,MATCH(Prioritization!O244,'Subdecision matrices'!$J$27:$J$30,0),MATCH('CalcEng 2'!$AQ$6,'Subdecision matrices'!$K$27:$O$27,0)),0)</f>
        <v>0</v>
      </c>
      <c r="AR471" s="2">
        <f>_xlfn.IFERROR(INDEX('Subdecision matrices'!$K$27:$O$30,MATCH(Prioritization!O244,'Subdecision matrices'!$J$27:$J$30,0),MATCH('CalcEng 2'!$AR$6,'Subdecision matrices'!$K$27:$O$27,0)),0)</f>
        <v>0</v>
      </c>
      <c r="AS471" s="2">
        <f>_xlfn.IFERROR(INDEX('Subdecision matrices'!$K$27:$O$30,MATCH(Prioritization!O244,'Subdecision matrices'!$J$27:$J$30,0),MATCH('CalcEng 2'!$AS$6,'Subdecision matrices'!$K$27:$O$27,0)),0)</f>
        <v>0</v>
      </c>
      <c r="AT471" s="2">
        <f>_xlfn.IFERROR(INDEX('Subdecision matrices'!$K$27:$O$30,MATCH(Prioritization!O244,'Subdecision matrices'!$J$27:$J$30,0),MATCH('CalcEng 2'!$AT$6,'Subdecision matrices'!$K$27:$O$27,0)),0)</f>
        <v>0</v>
      </c>
      <c r="AU471" s="2">
        <f>_xlfn.IFERROR(INDEX('Subdecision matrices'!$K$34:$O$36,MATCH(Prioritization!P244,'Subdecision matrices'!$J$34:$J$36,0),MATCH('CalcEng 2'!$AU$6,'Subdecision matrices'!$K$33:$O$33,0)),0)</f>
        <v>0</v>
      </c>
      <c r="AV471" s="2">
        <f>_xlfn.IFERROR(INDEX('Subdecision matrices'!$K$34:$O$36,MATCH(Prioritization!P244,'Subdecision matrices'!$J$34:$J$36,0),MATCH('CalcEng 2'!$AV$6,'Subdecision matrices'!$K$33:$O$33,0)),0)</f>
        <v>0</v>
      </c>
      <c r="AW471" s="2">
        <f>_xlfn.IFERROR(INDEX('Subdecision matrices'!$K$34:$O$36,MATCH(Prioritization!P244,'Subdecision matrices'!$J$34:$J$36,0),MATCH('CalcEng 2'!$AW$6,'Subdecision matrices'!$K$33:$O$33,0)),0)</f>
        <v>0</v>
      </c>
      <c r="AX471" s="2">
        <f>_xlfn.IFERROR(INDEX('Subdecision matrices'!$K$34:$O$36,MATCH(Prioritization!P244,'Subdecision matrices'!$J$34:$J$36,0),MATCH('CalcEng 2'!$AX$6,'Subdecision matrices'!$K$33:$O$33,0)),0)</f>
        <v>0</v>
      </c>
      <c r="AY471" s="2">
        <f>_xlfn.IFERROR(INDEX('Subdecision matrices'!$K$34:$O$36,MATCH(Prioritization!P244,'Subdecision matrices'!$J$34:$J$36,0),MATCH('CalcEng 2'!$AY$6,'Subdecision matrices'!$K$33:$O$33,0)),0)</f>
        <v>0</v>
      </c>
      <c r="AZ471" s="2"/>
      <c r="BA471" s="2"/>
      <c r="BB471" s="110">
        <f>((B471*B472)+(G471*G472)+(L471*L472)+(Q471*Q472)+(V471*V472)+(AA471*AA472)+(AF472*AF471)+(AK471*AK472)+(AP471*AP472)+(AU471*AU472))*10</f>
        <v>0</v>
      </c>
      <c r="BC471" s="110">
        <f aca="true" t="shared" si="1187" ref="BC471">((C471*C472)+(H471*H472)+(M471*M472)+(R471*R472)+(W471*W472)+(AB471*AB472)+(AG472*AG471)+(AL471*AL472)+(AQ471*AQ472)+(AV471*AV472))*10</f>
        <v>0</v>
      </c>
      <c r="BD471" s="110">
        <f aca="true" t="shared" si="1188" ref="BD471">((D471*D472)+(I471*I472)+(N471*N472)+(S471*S472)+(X471*X472)+(AC471*AC472)+(AH472*AH471)+(AM471*AM472)+(AR471*AR472)+(AW471*AW472))*10</f>
        <v>0</v>
      </c>
      <c r="BE471" s="110">
        <f aca="true" t="shared" si="1189" ref="BE471">((E471*E472)+(J471*J472)+(O471*O472)+(T471*T472)+(Y471*Y472)+(AD471*AD472)+(AI472*AI471)+(AN471*AN472)+(AS471*AS472)+(AX471*AX472))*10</f>
        <v>0</v>
      </c>
      <c r="BF471" s="110">
        <f aca="true" t="shared" si="1190" ref="BF471">((F471*F472)+(K471*K472)+(P471*P472)+(U471*U472)+(Z471*Z472)+(AE471*AE472)+(AJ472*AJ471)+(AO471*AO472)+(AT471*AT472)+(AY471*AY472))*10</f>
        <v>0</v>
      </c>
    </row>
    <row r="472" spans="1:58" ht="15.75" thickBot="1">
      <c r="A472" s="94"/>
      <c r="B472" s="5">
        <f>'Subdecision matrices'!$S$12</f>
        <v>0.1</v>
      </c>
      <c r="C472" s="5">
        <f>'Subdecision matrices'!$S$13</f>
        <v>0.1</v>
      </c>
      <c r="D472" s="5">
        <f>'Subdecision matrices'!$S$14</f>
        <v>0.1</v>
      </c>
      <c r="E472" s="5">
        <f>'Subdecision matrices'!$S$15</f>
        <v>0.1</v>
      </c>
      <c r="F472" s="5">
        <f>'Subdecision matrices'!$S$16</f>
        <v>0.1</v>
      </c>
      <c r="G472" s="5">
        <f>'Subdecision matrices'!$T$12</f>
        <v>0.1</v>
      </c>
      <c r="H472" s="5">
        <f>'Subdecision matrices'!$T$13</f>
        <v>0.1</v>
      </c>
      <c r="I472" s="5">
        <f>'Subdecision matrices'!$T$14</f>
        <v>0.1</v>
      </c>
      <c r="J472" s="5">
        <f>'Subdecision matrices'!$T$15</f>
        <v>0.1</v>
      </c>
      <c r="K472" s="5">
        <f>'Subdecision matrices'!$T$16</f>
        <v>0.1</v>
      </c>
      <c r="L472" s="5">
        <f>'Subdecision matrices'!$U$12</f>
        <v>0.05</v>
      </c>
      <c r="M472" s="5">
        <f>'Subdecision matrices'!$U$13</f>
        <v>0.05</v>
      </c>
      <c r="N472" s="5">
        <f>'Subdecision matrices'!$U$14</f>
        <v>0.05</v>
      </c>
      <c r="O472" s="5">
        <f>'Subdecision matrices'!$U$15</f>
        <v>0.05</v>
      </c>
      <c r="P472" s="5">
        <f>'Subdecision matrices'!$U$16</f>
        <v>0.05</v>
      </c>
      <c r="Q472" s="5">
        <f>'Subdecision matrices'!$V$12</f>
        <v>0.1</v>
      </c>
      <c r="R472" s="5">
        <f>'Subdecision matrices'!$V$13</f>
        <v>0.1</v>
      </c>
      <c r="S472" s="5">
        <f>'Subdecision matrices'!$V$14</f>
        <v>0.1</v>
      </c>
      <c r="T472" s="5">
        <f>'Subdecision matrices'!$V$15</f>
        <v>0.1</v>
      </c>
      <c r="U472" s="5">
        <f>'Subdecision matrices'!$V$16</f>
        <v>0.1</v>
      </c>
      <c r="V472" s="5">
        <f>'Subdecision matrices'!$W$12</f>
        <v>0.1</v>
      </c>
      <c r="W472" s="5">
        <f>'Subdecision matrices'!$W$13</f>
        <v>0.1</v>
      </c>
      <c r="X472" s="5">
        <f>'Subdecision matrices'!$W$14</f>
        <v>0.1</v>
      </c>
      <c r="Y472" s="5">
        <f>'Subdecision matrices'!$W$15</f>
        <v>0.1</v>
      </c>
      <c r="Z472" s="5">
        <f>'Subdecision matrices'!$W$16</f>
        <v>0.1</v>
      </c>
      <c r="AA472" s="5">
        <f>'Subdecision matrices'!$X$12</f>
        <v>0.05</v>
      </c>
      <c r="AB472" s="5">
        <f>'Subdecision matrices'!$X$13</f>
        <v>0.1</v>
      </c>
      <c r="AC472" s="5">
        <f>'Subdecision matrices'!$X$14</f>
        <v>0.1</v>
      </c>
      <c r="AD472" s="5">
        <f>'Subdecision matrices'!$X$15</f>
        <v>0.1</v>
      </c>
      <c r="AE472" s="5">
        <f>'Subdecision matrices'!$X$16</f>
        <v>0.1</v>
      </c>
      <c r="AF472" s="5">
        <f>'Subdecision matrices'!$Y$12</f>
        <v>0.1</v>
      </c>
      <c r="AG472" s="5">
        <f>'Subdecision matrices'!$Y$13</f>
        <v>0.1</v>
      </c>
      <c r="AH472" s="5">
        <f>'Subdecision matrices'!$Y$14</f>
        <v>0.1</v>
      </c>
      <c r="AI472" s="5">
        <f>'Subdecision matrices'!$Y$15</f>
        <v>0.05</v>
      </c>
      <c r="AJ472" s="5">
        <f>'Subdecision matrices'!$Y$16</f>
        <v>0.05</v>
      </c>
      <c r="AK472" s="5">
        <f>'Subdecision matrices'!$Z$12</f>
        <v>0.15</v>
      </c>
      <c r="AL472" s="5">
        <f>'Subdecision matrices'!$Z$13</f>
        <v>0.15</v>
      </c>
      <c r="AM472" s="5">
        <f>'Subdecision matrices'!$Z$14</f>
        <v>0.15</v>
      </c>
      <c r="AN472" s="5">
        <f>'Subdecision matrices'!$Z$15</f>
        <v>0.15</v>
      </c>
      <c r="AO472" s="5">
        <f>'Subdecision matrices'!$Z$16</f>
        <v>0.15</v>
      </c>
      <c r="AP472" s="5">
        <f>'Subdecision matrices'!$AA$12</f>
        <v>0.1</v>
      </c>
      <c r="AQ472" s="5">
        <f>'Subdecision matrices'!$AA$13</f>
        <v>0.1</v>
      </c>
      <c r="AR472" s="5">
        <f>'Subdecision matrices'!$AA$14</f>
        <v>0.1</v>
      </c>
      <c r="AS472" s="5">
        <f>'Subdecision matrices'!$AA$15</f>
        <v>0.1</v>
      </c>
      <c r="AT472" s="5">
        <f>'Subdecision matrices'!$AA$16</f>
        <v>0.15</v>
      </c>
      <c r="AU472" s="5">
        <f>'Subdecision matrices'!$AB$12</f>
        <v>0.15</v>
      </c>
      <c r="AV472" s="5">
        <f>'Subdecision matrices'!$AB$13</f>
        <v>0.1</v>
      </c>
      <c r="AW472" s="5">
        <f>'Subdecision matrices'!$AB$14</f>
        <v>0.1</v>
      </c>
      <c r="AX472" s="5">
        <f>'Subdecision matrices'!$AB$15</f>
        <v>0.15</v>
      </c>
      <c r="AY472" s="5">
        <f>'Subdecision matrices'!$AB$16</f>
        <v>0.1</v>
      </c>
      <c r="AZ472" s="3">
        <f aca="true" t="shared" si="1191" ref="AZ472">SUM(L472:AY472)</f>
        <v>4</v>
      </c>
      <c r="BA472" s="3"/>
      <c r="BB472" s="114"/>
      <c r="BC472" s="114"/>
      <c r="BD472" s="114"/>
      <c r="BE472" s="114"/>
      <c r="BF472" s="114"/>
    </row>
    <row r="473" spans="1:58" ht="15">
      <c r="A473" s="94">
        <v>234</v>
      </c>
      <c r="B473" s="30">
        <f>_xlfn.IFERROR(VLOOKUP(Prioritization!G245,'Subdecision matrices'!$B$7:$C$8,2,TRUE),0)</f>
        <v>0</v>
      </c>
      <c r="C473" s="30">
        <f>_xlfn.IFERROR(VLOOKUP(Prioritization!G245,'Subdecision matrices'!$B$7:$D$8,3,TRUE),0)</f>
        <v>0</v>
      </c>
      <c r="D473" s="30">
        <f>_xlfn.IFERROR(VLOOKUP(Prioritization!G245,'Subdecision matrices'!$B$7:$E$8,4,TRUE),0)</f>
        <v>0</v>
      </c>
      <c r="E473" s="30">
        <f>_xlfn.IFERROR(VLOOKUP(Prioritization!G245,'Subdecision matrices'!$B$7:$F$8,5,TRUE),0)</f>
        <v>0</v>
      </c>
      <c r="F473" s="30">
        <f>_xlfn.IFERROR(VLOOKUP(Prioritization!G245,'Subdecision matrices'!$B$7:$G$8,6,TRUE),0)</f>
        <v>0</v>
      </c>
      <c r="G473" s="30">
        <f>VLOOKUP(Prioritization!H245,'Subdecision matrices'!$B$12:$C$19,2,TRUE)</f>
        <v>0</v>
      </c>
      <c r="H473" s="30">
        <f>VLOOKUP(Prioritization!H245,'Subdecision matrices'!$B$12:$D$19,3,TRUE)</f>
        <v>0</v>
      </c>
      <c r="I473" s="30">
        <f>VLOOKUP(Prioritization!H245,'Subdecision matrices'!$B$12:$E$19,4,TRUE)</f>
        <v>0</v>
      </c>
      <c r="J473" s="30">
        <f>VLOOKUP(Prioritization!H245,'Subdecision matrices'!$B$12:$F$19,5,TRUE)</f>
        <v>0</v>
      </c>
      <c r="K473" s="30">
        <f>VLOOKUP(Prioritization!H245,'Subdecision matrices'!$B$12:$G$19,6,TRUE)</f>
        <v>0</v>
      </c>
      <c r="L473" s="2">
        <f>_xlfn.IFERROR(INDEX('Subdecision matrices'!$C$23:$G$27,MATCH(Prioritization!I245,'Subdecision matrices'!$B$23:$B$27,0),MATCH('CalcEng 2'!$L$6,'Subdecision matrices'!$C$22:$G$22,0)),0)</f>
        <v>0</v>
      </c>
      <c r="M473" s="2">
        <f>_xlfn.IFERROR(INDEX('Subdecision matrices'!$C$23:$G$27,MATCH(Prioritization!I245,'Subdecision matrices'!$B$23:$B$27,0),MATCH('CalcEng 2'!$M$6,'Subdecision matrices'!$C$30:$G$30,0)),0)</f>
        <v>0</v>
      </c>
      <c r="N473" s="2">
        <f>_xlfn.IFERROR(INDEX('Subdecision matrices'!$C$23:$G$27,MATCH(Prioritization!I245,'Subdecision matrices'!$B$23:$B$27,0),MATCH('CalcEng 2'!$N$6,'Subdecision matrices'!$C$22:$G$22,0)),0)</f>
        <v>0</v>
      </c>
      <c r="O473" s="2">
        <f>_xlfn.IFERROR(INDEX('Subdecision matrices'!$C$23:$G$27,MATCH(Prioritization!I245,'Subdecision matrices'!$B$23:$B$27,0),MATCH('CalcEng 2'!$O$6,'Subdecision matrices'!$C$22:$G$22,0)),0)</f>
        <v>0</v>
      </c>
      <c r="P473" s="2">
        <f>_xlfn.IFERROR(INDEX('Subdecision matrices'!$C$23:$G$27,MATCH(Prioritization!I245,'Subdecision matrices'!$B$23:$B$27,0),MATCH('CalcEng 2'!$P$6,'Subdecision matrices'!$C$22:$G$22,0)),0)</f>
        <v>0</v>
      </c>
      <c r="Q473" s="2">
        <f>_xlfn.IFERROR(INDEX('Subdecision matrices'!$C$31:$G$33,MATCH(Prioritization!J245,'Subdecision matrices'!$B$31:$B$33,0),MATCH('CalcEng 2'!$Q$6,'Subdecision matrices'!$C$30:$G$30,0)),0)</f>
        <v>0</v>
      </c>
      <c r="R473" s="2">
        <f>_xlfn.IFERROR(INDEX('Subdecision matrices'!$C$31:$G$33,MATCH(Prioritization!J245,'Subdecision matrices'!$B$31:$B$33,0),MATCH('CalcEng 2'!$R$6,'Subdecision matrices'!$C$30:$G$30,0)),0)</f>
        <v>0</v>
      </c>
      <c r="S473" s="2">
        <f>_xlfn.IFERROR(INDEX('Subdecision matrices'!$C$31:$G$33,MATCH(Prioritization!J245,'Subdecision matrices'!$B$31:$B$33,0),MATCH('CalcEng 2'!$S$6,'Subdecision matrices'!$C$30:$G$30,0)),0)</f>
        <v>0</v>
      </c>
      <c r="T473" s="2">
        <f>_xlfn.IFERROR(INDEX('Subdecision matrices'!$C$31:$G$33,MATCH(Prioritization!J245,'Subdecision matrices'!$B$31:$B$33,0),MATCH('CalcEng 2'!$T$6,'Subdecision matrices'!$C$30:$G$30,0)),0)</f>
        <v>0</v>
      </c>
      <c r="U473" s="2">
        <f>_xlfn.IFERROR(INDEX('Subdecision matrices'!$C$31:$G$33,MATCH(Prioritization!J245,'Subdecision matrices'!$B$31:$B$33,0),MATCH('CalcEng 2'!$U$6,'Subdecision matrices'!$C$30:$G$30,0)),0)</f>
        <v>0</v>
      </c>
      <c r="V473" s="2">
        <f>_xlfn.IFERROR(VLOOKUP(Prioritization!K245,'Subdecision matrices'!$A$37:$C$41,3,TRUE),0)</f>
        <v>0</v>
      </c>
      <c r="W473" s="2">
        <f>_xlfn.IFERROR(VLOOKUP(Prioritization!K245,'Subdecision matrices'!$A$37:$D$41,4),0)</f>
        <v>0</v>
      </c>
      <c r="X473" s="2">
        <f>_xlfn.IFERROR(VLOOKUP(Prioritization!K245,'Subdecision matrices'!$A$37:$E$41,5),0)</f>
        <v>0</v>
      </c>
      <c r="Y473" s="2">
        <f>_xlfn.IFERROR(VLOOKUP(Prioritization!K245,'Subdecision matrices'!$A$37:$F$41,6),0)</f>
        <v>0</v>
      </c>
      <c r="Z473" s="2">
        <f>_xlfn.IFERROR(VLOOKUP(Prioritization!K245,'Subdecision matrices'!$A$37:$G$41,7),0)</f>
        <v>0</v>
      </c>
      <c r="AA473" s="2">
        <f>_xlfn.IFERROR(INDEX('Subdecision matrices'!$K$8:$O$11,MATCH(Prioritization!L245,'Subdecision matrices'!$J$8:$J$11,0),MATCH('CalcEng 2'!$AA$6,'Subdecision matrices'!$K$7:$O$7,0)),0)</f>
        <v>0</v>
      </c>
      <c r="AB473" s="2">
        <f>_xlfn.IFERROR(INDEX('Subdecision matrices'!$K$8:$O$11,MATCH(Prioritization!L245,'Subdecision matrices'!$J$8:$J$11,0),MATCH('CalcEng 2'!$AB$6,'Subdecision matrices'!$K$7:$O$7,0)),0)</f>
        <v>0</v>
      </c>
      <c r="AC473" s="2">
        <f>_xlfn.IFERROR(INDEX('Subdecision matrices'!$K$8:$O$11,MATCH(Prioritization!L245,'Subdecision matrices'!$J$8:$J$11,0),MATCH('CalcEng 2'!$AC$6,'Subdecision matrices'!$K$7:$O$7,0)),0)</f>
        <v>0</v>
      </c>
      <c r="AD473" s="2">
        <f>_xlfn.IFERROR(INDEX('Subdecision matrices'!$K$8:$O$11,MATCH(Prioritization!L245,'Subdecision matrices'!$J$8:$J$11,0),MATCH('CalcEng 2'!$AD$6,'Subdecision matrices'!$K$7:$O$7,0)),0)</f>
        <v>0</v>
      </c>
      <c r="AE473" s="2">
        <f>_xlfn.IFERROR(INDEX('Subdecision matrices'!$K$8:$O$11,MATCH(Prioritization!L245,'Subdecision matrices'!$J$8:$J$11,0),MATCH('CalcEng 2'!$AE$6,'Subdecision matrices'!$K$7:$O$7,0)),0)</f>
        <v>0</v>
      </c>
      <c r="AF473" s="2">
        <f>_xlfn.IFERROR(VLOOKUP(Prioritization!M245,'Subdecision matrices'!$I$15:$K$17,3,TRUE),0)</f>
        <v>0</v>
      </c>
      <c r="AG473" s="2">
        <f>_xlfn.IFERROR(VLOOKUP(Prioritization!M245,'Subdecision matrices'!$I$15:$L$17,4,TRUE),0)</f>
        <v>0</v>
      </c>
      <c r="AH473" s="2">
        <f>_xlfn.IFERROR(VLOOKUP(Prioritization!M245,'Subdecision matrices'!$I$15:$M$17,5,TRUE),0)</f>
        <v>0</v>
      </c>
      <c r="AI473" s="2">
        <f>_xlfn.IFERROR(VLOOKUP(Prioritization!M245,'Subdecision matrices'!$I$15:$N$17,6,TRUE),0)</f>
        <v>0</v>
      </c>
      <c r="AJ473" s="2">
        <f>_xlfn.IFERROR(VLOOKUP(Prioritization!M245,'Subdecision matrices'!$I$15:$O$17,7,TRUE),0)</f>
        <v>0</v>
      </c>
      <c r="AK473" s="2">
        <f>_xlfn.IFERROR(INDEX('Subdecision matrices'!$K$22:$O$24,MATCH(Prioritization!N245,'Subdecision matrices'!$J$22:$J$24,0),MATCH($AK$6,'Subdecision matrices'!$K$21:$O$21,0)),0)</f>
        <v>0</v>
      </c>
      <c r="AL473" s="2">
        <f>_xlfn.IFERROR(INDEX('Subdecision matrices'!$K$22:$O$24,MATCH(Prioritization!N245,'Subdecision matrices'!$J$22:$J$24,0),MATCH($AL$6,'Subdecision matrices'!$K$21:$O$21,0)),0)</f>
        <v>0</v>
      </c>
      <c r="AM473" s="2">
        <f>_xlfn.IFERROR(INDEX('Subdecision matrices'!$K$22:$O$24,MATCH(Prioritization!N245,'Subdecision matrices'!$J$22:$J$24,0),MATCH($AM$6,'Subdecision matrices'!$K$21:$O$21,0)),0)</f>
        <v>0</v>
      </c>
      <c r="AN473" s="2">
        <f>_xlfn.IFERROR(INDEX('Subdecision matrices'!$K$22:$O$24,MATCH(Prioritization!N245,'Subdecision matrices'!$J$22:$J$24,0),MATCH($AN$6,'Subdecision matrices'!$K$21:$O$21,0)),0)</f>
        <v>0</v>
      </c>
      <c r="AO473" s="2">
        <f>_xlfn.IFERROR(INDEX('Subdecision matrices'!$K$22:$O$24,MATCH(Prioritization!N245,'Subdecision matrices'!$J$22:$J$24,0),MATCH($AO$6,'Subdecision matrices'!$K$21:$O$21,0)),0)</f>
        <v>0</v>
      </c>
      <c r="AP473" s="2">
        <f>_xlfn.IFERROR(INDEX('Subdecision matrices'!$K$27:$O$30,MATCH(Prioritization!O245,'Subdecision matrices'!$J$27:$J$30,0),MATCH('CalcEng 2'!$AP$6,'Subdecision matrices'!$K$27:$O$27,0)),0)</f>
        <v>0</v>
      </c>
      <c r="AQ473" s="2">
        <f>_xlfn.IFERROR(INDEX('Subdecision matrices'!$K$27:$O$30,MATCH(Prioritization!O245,'Subdecision matrices'!$J$27:$J$30,0),MATCH('CalcEng 2'!$AQ$6,'Subdecision matrices'!$K$27:$O$27,0)),0)</f>
        <v>0</v>
      </c>
      <c r="AR473" s="2">
        <f>_xlfn.IFERROR(INDEX('Subdecision matrices'!$K$27:$O$30,MATCH(Prioritization!O245,'Subdecision matrices'!$J$27:$J$30,0),MATCH('CalcEng 2'!$AR$6,'Subdecision matrices'!$K$27:$O$27,0)),0)</f>
        <v>0</v>
      </c>
      <c r="AS473" s="2">
        <f>_xlfn.IFERROR(INDEX('Subdecision matrices'!$K$27:$O$30,MATCH(Prioritization!O245,'Subdecision matrices'!$J$27:$J$30,0),MATCH('CalcEng 2'!$AS$6,'Subdecision matrices'!$K$27:$O$27,0)),0)</f>
        <v>0</v>
      </c>
      <c r="AT473" s="2">
        <f>_xlfn.IFERROR(INDEX('Subdecision matrices'!$K$27:$O$30,MATCH(Prioritization!O245,'Subdecision matrices'!$J$27:$J$30,0),MATCH('CalcEng 2'!$AT$6,'Subdecision matrices'!$K$27:$O$27,0)),0)</f>
        <v>0</v>
      </c>
      <c r="AU473" s="2">
        <f>_xlfn.IFERROR(INDEX('Subdecision matrices'!$K$34:$O$36,MATCH(Prioritization!P245,'Subdecision matrices'!$J$34:$J$36,0),MATCH('CalcEng 2'!$AU$6,'Subdecision matrices'!$K$33:$O$33,0)),0)</f>
        <v>0</v>
      </c>
      <c r="AV473" s="2">
        <f>_xlfn.IFERROR(INDEX('Subdecision matrices'!$K$34:$O$36,MATCH(Prioritization!P245,'Subdecision matrices'!$J$34:$J$36,0),MATCH('CalcEng 2'!$AV$6,'Subdecision matrices'!$K$33:$O$33,0)),0)</f>
        <v>0</v>
      </c>
      <c r="AW473" s="2">
        <f>_xlfn.IFERROR(INDEX('Subdecision matrices'!$K$34:$O$36,MATCH(Prioritization!P245,'Subdecision matrices'!$J$34:$J$36,0),MATCH('CalcEng 2'!$AW$6,'Subdecision matrices'!$K$33:$O$33,0)),0)</f>
        <v>0</v>
      </c>
      <c r="AX473" s="2">
        <f>_xlfn.IFERROR(INDEX('Subdecision matrices'!$K$34:$O$36,MATCH(Prioritization!P245,'Subdecision matrices'!$J$34:$J$36,0),MATCH('CalcEng 2'!$AX$6,'Subdecision matrices'!$K$33:$O$33,0)),0)</f>
        <v>0</v>
      </c>
      <c r="AY473" s="2">
        <f>_xlfn.IFERROR(INDEX('Subdecision matrices'!$K$34:$O$36,MATCH(Prioritization!P245,'Subdecision matrices'!$J$34:$J$36,0),MATCH('CalcEng 2'!$AY$6,'Subdecision matrices'!$K$33:$O$33,0)),0)</f>
        <v>0</v>
      </c>
      <c r="AZ473" s="2"/>
      <c r="BA473" s="2"/>
      <c r="BB473" s="110">
        <f>((B473*B474)+(G473*G474)+(L473*L474)+(Q473*Q474)+(V473*V474)+(AA473*AA474)+(AF474*AF473)+(AK473*AK474)+(AP473*AP474)+(AU473*AU474))*10</f>
        <v>0</v>
      </c>
      <c r="BC473" s="110">
        <f aca="true" t="shared" si="1192" ref="BC473">((C473*C474)+(H473*H474)+(M473*M474)+(R473*R474)+(W473*W474)+(AB473*AB474)+(AG474*AG473)+(AL473*AL474)+(AQ473*AQ474)+(AV473*AV474))*10</f>
        <v>0</v>
      </c>
      <c r="BD473" s="110">
        <f aca="true" t="shared" si="1193" ref="BD473">((D473*D474)+(I473*I474)+(N473*N474)+(S473*S474)+(X473*X474)+(AC473*AC474)+(AH474*AH473)+(AM473*AM474)+(AR473*AR474)+(AW473*AW474))*10</f>
        <v>0</v>
      </c>
      <c r="BE473" s="110">
        <f aca="true" t="shared" si="1194" ref="BE473">((E473*E474)+(J473*J474)+(O473*O474)+(T473*T474)+(Y473*Y474)+(AD473*AD474)+(AI474*AI473)+(AN473*AN474)+(AS473*AS474)+(AX473*AX474))*10</f>
        <v>0</v>
      </c>
      <c r="BF473" s="110">
        <f aca="true" t="shared" si="1195" ref="BF473">((F473*F474)+(K473*K474)+(P473*P474)+(U473*U474)+(Z473*Z474)+(AE473*AE474)+(AJ474*AJ473)+(AO473*AO474)+(AT473*AT474)+(AY473*AY474))*10</f>
        <v>0</v>
      </c>
    </row>
    <row r="474" spans="1:58" ht="15.75" thickBot="1">
      <c r="A474" s="94"/>
      <c r="B474" s="5">
        <f>'Subdecision matrices'!$S$12</f>
        <v>0.1</v>
      </c>
      <c r="C474" s="5">
        <f>'Subdecision matrices'!$S$13</f>
        <v>0.1</v>
      </c>
      <c r="D474" s="5">
        <f>'Subdecision matrices'!$S$14</f>
        <v>0.1</v>
      </c>
      <c r="E474" s="5">
        <f>'Subdecision matrices'!$S$15</f>
        <v>0.1</v>
      </c>
      <c r="F474" s="5">
        <f>'Subdecision matrices'!$S$16</f>
        <v>0.1</v>
      </c>
      <c r="G474" s="5">
        <f>'Subdecision matrices'!$T$12</f>
        <v>0.1</v>
      </c>
      <c r="H474" s="5">
        <f>'Subdecision matrices'!$T$13</f>
        <v>0.1</v>
      </c>
      <c r="I474" s="5">
        <f>'Subdecision matrices'!$T$14</f>
        <v>0.1</v>
      </c>
      <c r="J474" s="5">
        <f>'Subdecision matrices'!$T$15</f>
        <v>0.1</v>
      </c>
      <c r="K474" s="5">
        <f>'Subdecision matrices'!$T$16</f>
        <v>0.1</v>
      </c>
      <c r="L474" s="5">
        <f>'Subdecision matrices'!$U$12</f>
        <v>0.05</v>
      </c>
      <c r="M474" s="5">
        <f>'Subdecision matrices'!$U$13</f>
        <v>0.05</v>
      </c>
      <c r="N474" s="5">
        <f>'Subdecision matrices'!$U$14</f>
        <v>0.05</v>
      </c>
      <c r="O474" s="5">
        <f>'Subdecision matrices'!$U$15</f>
        <v>0.05</v>
      </c>
      <c r="P474" s="5">
        <f>'Subdecision matrices'!$U$16</f>
        <v>0.05</v>
      </c>
      <c r="Q474" s="5">
        <f>'Subdecision matrices'!$V$12</f>
        <v>0.1</v>
      </c>
      <c r="R474" s="5">
        <f>'Subdecision matrices'!$V$13</f>
        <v>0.1</v>
      </c>
      <c r="S474" s="5">
        <f>'Subdecision matrices'!$V$14</f>
        <v>0.1</v>
      </c>
      <c r="T474" s="5">
        <f>'Subdecision matrices'!$V$15</f>
        <v>0.1</v>
      </c>
      <c r="U474" s="5">
        <f>'Subdecision matrices'!$V$16</f>
        <v>0.1</v>
      </c>
      <c r="V474" s="5">
        <f>'Subdecision matrices'!$W$12</f>
        <v>0.1</v>
      </c>
      <c r="W474" s="5">
        <f>'Subdecision matrices'!$W$13</f>
        <v>0.1</v>
      </c>
      <c r="X474" s="5">
        <f>'Subdecision matrices'!$W$14</f>
        <v>0.1</v>
      </c>
      <c r="Y474" s="5">
        <f>'Subdecision matrices'!$W$15</f>
        <v>0.1</v>
      </c>
      <c r="Z474" s="5">
        <f>'Subdecision matrices'!$W$16</f>
        <v>0.1</v>
      </c>
      <c r="AA474" s="5">
        <f>'Subdecision matrices'!$X$12</f>
        <v>0.05</v>
      </c>
      <c r="AB474" s="5">
        <f>'Subdecision matrices'!$X$13</f>
        <v>0.1</v>
      </c>
      <c r="AC474" s="5">
        <f>'Subdecision matrices'!$X$14</f>
        <v>0.1</v>
      </c>
      <c r="AD474" s="5">
        <f>'Subdecision matrices'!$X$15</f>
        <v>0.1</v>
      </c>
      <c r="AE474" s="5">
        <f>'Subdecision matrices'!$X$16</f>
        <v>0.1</v>
      </c>
      <c r="AF474" s="5">
        <f>'Subdecision matrices'!$Y$12</f>
        <v>0.1</v>
      </c>
      <c r="AG474" s="5">
        <f>'Subdecision matrices'!$Y$13</f>
        <v>0.1</v>
      </c>
      <c r="AH474" s="5">
        <f>'Subdecision matrices'!$Y$14</f>
        <v>0.1</v>
      </c>
      <c r="AI474" s="5">
        <f>'Subdecision matrices'!$Y$15</f>
        <v>0.05</v>
      </c>
      <c r="AJ474" s="5">
        <f>'Subdecision matrices'!$Y$16</f>
        <v>0.05</v>
      </c>
      <c r="AK474" s="5">
        <f>'Subdecision matrices'!$Z$12</f>
        <v>0.15</v>
      </c>
      <c r="AL474" s="5">
        <f>'Subdecision matrices'!$Z$13</f>
        <v>0.15</v>
      </c>
      <c r="AM474" s="5">
        <f>'Subdecision matrices'!$Z$14</f>
        <v>0.15</v>
      </c>
      <c r="AN474" s="5">
        <f>'Subdecision matrices'!$Z$15</f>
        <v>0.15</v>
      </c>
      <c r="AO474" s="5">
        <f>'Subdecision matrices'!$Z$16</f>
        <v>0.15</v>
      </c>
      <c r="AP474" s="5">
        <f>'Subdecision matrices'!$AA$12</f>
        <v>0.1</v>
      </c>
      <c r="AQ474" s="5">
        <f>'Subdecision matrices'!$AA$13</f>
        <v>0.1</v>
      </c>
      <c r="AR474" s="5">
        <f>'Subdecision matrices'!$AA$14</f>
        <v>0.1</v>
      </c>
      <c r="AS474" s="5">
        <f>'Subdecision matrices'!$AA$15</f>
        <v>0.1</v>
      </c>
      <c r="AT474" s="5">
        <f>'Subdecision matrices'!$AA$16</f>
        <v>0.15</v>
      </c>
      <c r="AU474" s="5">
        <f>'Subdecision matrices'!$AB$12</f>
        <v>0.15</v>
      </c>
      <c r="AV474" s="5">
        <f>'Subdecision matrices'!$AB$13</f>
        <v>0.1</v>
      </c>
      <c r="AW474" s="5">
        <f>'Subdecision matrices'!$AB$14</f>
        <v>0.1</v>
      </c>
      <c r="AX474" s="5">
        <f>'Subdecision matrices'!$AB$15</f>
        <v>0.15</v>
      </c>
      <c r="AY474" s="5">
        <f>'Subdecision matrices'!$AB$16</f>
        <v>0.1</v>
      </c>
      <c r="AZ474" s="3">
        <f aca="true" t="shared" si="1196" ref="AZ474">SUM(L474:AY474)</f>
        <v>4</v>
      </c>
      <c r="BA474" s="3"/>
      <c r="BB474" s="114"/>
      <c r="BC474" s="114"/>
      <c r="BD474" s="114"/>
      <c r="BE474" s="114"/>
      <c r="BF474" s="114"/>
    </row>
    <row r="475" spans="1:58" ht="15">
      <c r="A475" s="94">
        <v>235</v>
      </c>
      <c r="B475" s="30">
        <f>_xlfn.IFERROR(VLOOKUP(Prioritization!G246,'Subdecision matrices'!$B$7:$C$8,2,TRUE),0)</f>
        <v>0</v>
      </c>
      <c r="C475" s="30">
        <f>_xlfn.IFERROR(VLOOKUP(Prioritization!G246,'Subdecision matrices'!$B$7:$D$8,3,TRUE),0)</f>
        <v>0</v>
      </c>
      <c r="D475" s="30">
        <f>_xlfn.IFERROR(VLOOKUP(Prioritization!G246,'Subdecision matrices'!$B$7:$E$8,4,TRUE),0)</f>
        <v>0</v>
      </c>
      <c r="E475" s="30">
        <f>_xlfn.IFERROR(VLOOKUP(Prioritization!G246,'Subdecision matrices'!$B$7:$F$8,5,TRUE),0)</f>
        <v>0</v>
      </c>
      <c r="F475" s="30">
        <f>_xlfn.IFERROR(VLOOKUP(Prioritization!G246,'Subdecision matrices'!$B$7:$G$8,6,TRUE),0)</f>
        <v>0</v>
      </c>
      <c r="G475" s="30">
        <f>VLOOKUP(Prioritization!H246,'Subdecision matrices'!$B$12:$C$19,2,TRUE)</f>
        <v>0</v>
      </c>
      <c r="H475" s="30">
        <f>VLOOKUP(Prioritization!H246,'Subdecision matrices'!$B$12:$D$19,3,TRUE)</f>
        <v>0</v>
      </c>
      <c r="I475" s="30">
        <f>VLOOKUP(Prioritization!H246,'Subdecision matrices'!$B$12:$E$19,4,TRUE)</f>
        <v>0</v>
      </c>
      <c r="J475" s="30">
        <f>VLOOKUP(Prioritization!H246,'Subdecision matrices'!$B$12:$F$19,5,TRUE)</f>
        <v>0</v>
      </c>
      <c r="K475" s="30">
        <f>VLOOKUP(Prioritization!H246,'Subdecision matrices'!$B$12:$G$19,6,TRUE)</f>
        <v>0</v>
      </c>
      <c r="L475" s="2">
        <f>_xlfn.IFERROR(INDEX('Subdecision matrices'!$C$23:$G$27,MATCH(Prioritization!I246,'Subdecision matrices'!$B$23:$B$27,0),MATCH('CalcEng 2'!$L$6,'Subdecision matrices'!$C$22:$G$22,0)),0)</f>
        <v>0</v>
      </c>
      <c r="M475" s="2">
        <f>_xlfn.IFERROR(INDEX('Subdecision matrices'!$C$23:$G$27,MATCH(Prioritization!I246,'Subdecision matrices'!$B$23:$B$27,0),MATCH('CalcEng 2'!$M$6,'Subdecision matrices'!$C$30:$G$30,0)),0)</f>
        <v>0</v>
      </c>
      <c r="N475" s="2">
        <f>_xlfn.IFERROR(INDEX('Subdecision matrices'!$C$23:$G$27,MATCH(Prioritization!I246,'Subdecision matrices'!$B$23:$B$27,0),MATCH('CalcEng 2'!$N$6,'Subdecision matrices'!$C$22:$G$22,0)),0)</f>
        <v>0</v>
      </c>
      <c r="O475" s="2">
        <f>_xlfn.IFERROR(INDEX('Subdecision matrices'!$C$23:$G$27,MATCH(Prioritization!I246,'Subdecision matrices'!$B$23:$B$27,0),MATCH('CalcEng 2'!$O$6,'Subdecision matrices'!$C$22:$G$22,0)),0)</f>
        <v>0</v>
      </c>
      <c r="P475" s="2">
        <f>_xlfn.IFERROR(INDEX('Subdecision matrices'!$C$23:$G$27,MATCH(Prioritization!I246,'Subdecision matrices'!$B$23:$B$27,0),MATCH('CalcEng 2'!$P$6,'Subdecision matrices'!$C$22:$G$22,0)),0)</f>
        <v>0</v>
      </c>
      <c r="Q475" s="2">
        <f>_xlfn.IFERROR(INDEX('Subdecision matrices'!$C$31:$G$33,MATCH(Prioritization!J246,'Subdecision matrices'!$B$31:$B$33,0),MATCH('CalcEng 2'!$Q$6,'Subdecision matrices'!$C$30:$G$30,0)),0)</f>
        <v>0</v>
      </c>
      <c r="R475" s="2">
        <f>_xlfn.IFERROR(INDEX('Subdecision matrices'!$C$31:$G$33,MATCH(Prioritization!J246,'Subdecision matrices'!$B$31:$B$33,0),MATCH('CalcEng 2'!$R$6,'Subdecision matrices'!$C$30:$G$30,0)),0)</f>
        <v>0</v>
      </c>
      <c r="S475" s="2">
        <f>_xlfn.IFERROR(INDEX('Subdecision matrices'!$C$31:$G$33,MATCH(Prioritization!J246,'Subdecision matrices'!$B$31:$B$33,0),MATCH('CalcEng 2'!$S$6,'Subdecision matrices'!$C$30:$G$30,0)),0)</f>
        <v>0</v>
      </c>
      <c r="T475" s="2">
        <f>_xlfn.IFERROR(INDEX('Subdecision matrices'!$C$31:$G$33,MATCH(Prioritization!J246,'Subdecision matrices'!$B$31:$B$33,0),MATCH('CalcEng 2'!$T$6,'Subdecision matrices'!$C$30:$G$30,0)),0)</f>
        <v>0</v>
      </c>
      <c r="U475" s="2">
        <f>_xlfn.IFERROR(INDEX('Subdecision matrices'!$C$31:$G$33,MATCH(Prioritization!J246,'Subdecision matrices'!$B$31:$B$33,0),MATCH('CalcEng 2'!$U$6,'Subdecision matrices'!$C$30:$G$30,0)),0)</f>
        <v>0</v>
      </c>
      <c r="V475" s="2">
        <f>_xlfn.IFERROR(VLOOKUP(Prioritization!K246,'Subdecision matrices'!$A$37:$C$41,3,TRUE),0)</f>
        <v>0</v>
      </c>
      <c r="W475" s="2">
        <f>_xlfn.IFERROR(VLOOKUP(Prioritization!K246,'Subdecision matrices'!$A$37:$D$41,4),0)</f>
        <v>0</v>
      </c>
      <c r="X475" s="2">
        <f>_xlfn.IFERROR(VLOOKUP(Prioritization!K246,'Subdecision matrices'!$A$37:$E$41,5),0)</f>
        <v>0</v>
      </c>
      <c r="Y475" s="2">
        <f>_xlfn.IFERROR(VLOOKUP(Prioritization!K246,'Subdecision matrices'!$A$37:$F$41,6),0)</f>
        <v>0</v>
      </c>
      <c r="Z475" s="2">
        <f>_xlfn.IFERROR(VLOOKUP(Prioritization!K246,'Subdecision matrices'!$A$37:$G$41,7),0)</f>
        <v>0</v>
      </c>
      <c r="AA475" s="2">
        <f>_xlfn.IFERROR(INDEX('Subdecision matrices'!$K$8:$O$11,MATCH(Prioritization!L246,'Subdecision matrices'!$J$8:$J$11,0),MATCH('CalcEng 2'!$AA$6,'Subdecision matrices'!$K$7:$O$7,0)),0)</f>
        <v>0</v>
      </c>
      <c r="AB475" s="2">
        <f>_xlfn.IFERROR(INDEX('Subdecision matrices'!$K$8:$O$11,MATCH(Prioritization!L246,'Subdecision matrices'!$J$8:$J$11,0),MATCH('CalcEng 2'!$AB$6,'Subdecision matrices'!$K$7:$O$7,0)),0)</f>
        <v>0</v>
      </c>
      <c r="AC475" s="2">
        <f>_xlfn.IFERROR(INDEX('Subdecision matrices'!$K$8:$O$11,MATCH(Prioritization!L246,'Subdecision matrices'!$J$8:$J$11,0),MATCH('CalcEng 2'!$AC$6,'Subdecision matrices'!$K$7:$O$7,0)),0)</f>
        <v>0</v>
      </c>
      <c r="AD475" s="2">
        <f>_xlfn.IFERROR(INDEX('Subdecision matrices'!$K$8:$O$11,MATCH(Prioritization!L246,'Subdecision matrices'!$J$8:$J$11,0),MATCH('CalcEng 2'!$AD$6,'Subdecision matrices'!$K$7:$O$7,0)),0)</f>
        <v>0</v>
      </c>
      <c r="AE475" s="2">
        <f>_xlfn.IFERROR(INDEX('Subdecision matrices'!$K$8:$O$11,MATCH(Prioritization!L246,'Subdecision matrices'!$J$8:$J$11,0),MATCH('CalcEng 2'!$AE$6,'Subdecision matrices'!$K$7:$O$7,0)),0)</f>
        <v>0</v>
      </c>
      <c r="AF475" s="2">
        <f>_xlfn.IFERROR(VLOOKUP(Prioritization!M246,'Subdecision matrices'!$I$15:$K$17,3,TRUE),0)</f>
        <v>0</v>
      </c>
      <c r="AG475" s="2">
        <f>_xlfn.IFERROR(VLOOKUP(Prioritization!M246,'Subdecision matrices'!$I$15:$L$17,4,TRUE),0)</f>
        <v>0</v>
      </c>
      <c r="AH475" s="2">
        <f>_xlfn.IFERROR(VLOOKUP(Prioritization!M246,'Subdecision matrices'!$I$15:$M$17,5,TRUE),0)</f>
        <v>0</v>
      </c>
      <c r="AI475" s="2">
        <f>_xlfn.IFERROR(VLOOKUP(Prioritization!M246,'Subdecision matrices'!$I$15:$N$17,6,TRUE),0)</f>
        <v>0</v>
      </c>
      <c r="AJ475" s="2">
        <f>_xlfn.IFERROR(VLOOKUP(Prioritization!M246,'Subdecision matrices'!$I$15:$O$17,7,TRUE),0)</f>
        <v>0</v>
      </c>
      <c r="AK475" s="2">
        <f>_xlfn.IFERROR(INDEX('Subdecision matrices'!$K$22:$O$24,MATCH(Prioritization!N246,'Subdecision matrices'!$J$22:$J$24,0),MATCH($AK$6,'Subdecision matrices'!$K$21:$O$21,0)),0)</f>
        <v>0</v>
      </c>
      <c r="AL475" s="2">
        <f>_xlfn.IFERROR(INDEX('Subdecision matrices'!$K$22:$O$24,MATCH(Prioritization!N246,'Subdecision matrices'!$J$22:$J$24,0),MATCH($AL$6,'Subdecision matrices'!$K$21:$O$21,0)),0)</f>
        <v>0</v>
      </c>
      <c r="AM475" s="2">
        <f>_xlfn.IFERROR(INDEX('Subdecision matrices'!$K$22:$O$24,MATCH(Prioritization!N246,'Subdecision matrices'!$J$22:$J$24,0),MATCH($AM$6,'Subdecision matrices'!$K$21:$O$21,0)),0)</f>
        <v>0</v>
      </c>
      <c r="AN475" s="2">
        <f>_xlfn.IFERROR(INDEX('Subdecision matrices'!$K$22:$O$24,MATCH(Prioritization!N246,'Subdecision matrices'!$J$22:$J$24,0),MATCH($AN$6,'Subdecision matrices'!$K$21:$O$21,0)),0)</f>
        <v>0</v>
      </c>
      <c r="AO475" s="2">
        <f>_xlfn.IFERROR(INDEX('Subdecision matrices'!$K$22:$O$24,MATCH(Prioritization!N246,'Subdecision matrices'!$J$22:$J$24,0),MATCH($AO$6,'Subdecision matrices'!$K$21:$O$21,0)),0)</f>
        <v>0</v>
      </c>
      <c r="AP475" s="2">
        <f>_xlfn.IFERROR(INDEX('Subdecision matrices'!$K$27:$O$30,MATCH(Prioritization!O246,'Subdecision matrices'!$J$27:$J$30,0),MATCH('CalcEng 2'!$AP$6,'Subdecision matrices'!$K$27:$O$27,0)),0)</f>
        <v>0</v>
      </c>
      <c r="AQ475" s="2">
        <f>_xlfn.IFERROR(INDEX('Subdecision matrices'!$K$27:$O$30,MATCH(Prioritization!O246,'Subdecision matrices'!$J$27:$J$30,0),MATCH('CalcEng 2'!$AQ$6,'Subdecision matrices'!$K$27:$O$27,0)),0)</f>
        <v>0</v>
      </c>
      <c r="AR475" s="2">
        <f>_xlfn.IFERROR(INDEX('Subdecision matrices'!$K$27:$O$30,MATCH(Prioritization!O246,'Subdecision matrices'!$J$27:$J$30,0),MATCH('CalcEng 2'!$AR$6,'Subdecision matrices'!$K$27:$O$27,0)),0)</f>
        <v>0</v>
      </c>
      <c r="AS475" s="2">
        <f>_xlfn.IFERROR(INDEX('Subdecision matrices'!$K$27:$O$30,MATCH(Prioritization!O246,'Subdecision matrices'!$J$27:$J$30,0),MATCH('CalcEng 2'!$AS$6,'Subdecision matrices'!$K$27:$O$27,0)),0)</f>
        <v>0</v>
      </c>
      <c r="AT475" s="2">
        <f>_xlfn.IFERROR(INDEX('Subdecision matrices'!$K$27:$O$30,MATCH(Prioritization!O246,'Subdecision matrices'!$J$27:$J$30,0),MATCH('CalcEng 2'!$AT$6,'Subdecision matrices'!$K$27:$O$27,0)),0)</f>
        <v>0</v>
      </c>
      <c r="AU475" s="2">
        <f>_xlfn.IFERROR(INDEX('Subdecision matrices'!$K$34:$O$36,MATCH(Prioritization!P246,'Subdecision matrices'!$J$34:$J$36,0),MATCH('CalcEng 2'!$AU$6,'Subdecision matrices'!$K$33:$O$33,0)),0)</f>
        <v>0</v>
      </c>
      <c r="AV475" s="2">
        <f>_xlfn.IFERROR(INDEX('Subdecision matrices'!$K$34:$O$36,MATCH(Prioritization!P246,'Subdecision matrices'!$J$34:$J$36,0),MATCH('CalcEng 2'!$AV$6,'Subdecision matrices'!$K$33:$O$33,0)),0)</f>
        <v>0</v>
      </c>
      <c r="AW475" s="2">
        <f>_xlfn.IFERROR(INDEX('Subdecision matrices'!$K$34:$O$36,MATCH(Prioritization!P246,'Subdecision matrices'!$J$34:$J$36,0),MATCH('CalcEng 2'!$AW$6,'Subdecision matrices'!$K$33:$O$33,0)),0)</f>
        <v>0</v>
      </c>
      <c r="AX475" s="2">
        <f>_xlfn.IFERROR(INDEX('Subdecision matrices'!$K$34:$O$36,MATCH(Prioritization!P246,'Subdecision matrices'!$J$34:$J$36,0),MATCH('CalcEng 2'!$AX$6,'Subdecision matrices'!$K$33:$O$33,0)),0)</f>
        <v>0</v>
      </c>
      <c r="AY475" s="2">
        <f>_xlfn.IFERROR(INDEX('Subdecision matrices'!$K$34:$O$36,MATCH(Prioritization!P246,'Subdecision matrices'!$J$34:$J$36,0),MATCH('CalcEng 2'!$AY$6,'Subdecision matrices'!$K$33:$O$33,0)),0)</f>
        <v>0</v>
      </c>
      <c r="AZ475" s="2"/>
      <c r="BA475" s="2"/>
      <c r="BB475" s="110">
        <f>((B475*B476)+(G475*G476)+(L475*L476)+(Q475*Q476)+(V475*V476)+(AA475*AA476)+(AF476*AF475)+(AK475*AK476)+(AP475*AP476)+(AU475*AU476))*10</f>
        <v>0</v>
      </c>
      <c r="BC475" s="110">
        <f aca="true" t="shared" si="1197" ref="BC475">((C475*C476)+(H475*H476)+(M475*M476)+(R475*R476)+(W475*W476)+(AB475*AB476)+(AG476*AG475)+(AL475*AL476)+(AQ475*AQ476)+(AV475*AV476))*10</f>
        <v>0</v>
      </c>
      <c r="BD475" s="110">
        <f aca="true" t="shared" si="1198" ref="BD475">((D475*D476)+(I475*I476)+(N475*N476)+(S475*S476)+(X475*X476)+(AC475*AC476)+(AH476*AH475)+(AM475*AM476)+(AR475*AR476)+(AW475*AW476))*10</f>
        <v>0</v>
      </c>
      <c r="BE475" s="110">
        <f aca="true" t="shared" si="1199" ref="BE475">((E475*E476)+(J475*J476)+(O475*O476)+(T475*T476)+(Y475*Y476)+(AD475*AD476)+(AI476*AI475)+(AN475*AN476)+(AS475*AS476)+(AX475*AX476))*10</f>
        <v>0</v>
      </c>
      <c r="BF475" s="110">
        <f aca="true" t="shared" si="1200" ref="BF475">((F475*F476)+(K475*K476)+(P475*P476)+(U475*U476)+(Z475*Z476)+(AE475*AE476)+(AJ476*AJ475)+(AO475*AO476)+(AT475*AT476)+(AY475*AY476))*10</f>
        <v>0</v>
      </c>
    </row>
    <row r="476" spans="1:58" ht="15.75" thickBot="1">
      <c r="A476" s="94"/>
      <c r="B476" s="5">
        <f>'Subdecision matrices'!$S$12</f>
        <v>0.1</v>
      </c>
      <c r="C476" s="5">
        <f>'Subdecision matrices'!$S$13</f>
        <v>0.1</v>
      </c>
      <c r="D476" s="5">
        <f>'Subdecision matrices'!$S$14</f>
        <v>0.1</v>
      </c>
      <c r="E476" s="5">
        <f>'Subdecision matrices'!$S$15</f>
        <v>0.1</v>
      </c>
      <c r="F476" s="5">
        <f>'Subdecision matrices'!$S$16</f>
        <v>0.1</v>
      </c>
      <c r="G476" s="5">
        <f>'Subdecision matrices'!$T$12</f>
        <v>0.1</v>
      </c>
      <c r="H476" s="5">
        <f>'Subdecision matrices'!$T$13</f>
        <v>0.1</v>
      </c>
      <c r="I476" s="5">
        <f>'Subdecision matrices'!$T$14</f>
        <v>0.1</v>
      </c>
      <c r="J476" s="5">
        <f>'Subdecision matrices'!$T$15</f>
        <v>0.1</v>
      </c>
      <c r="K476" s="5">
        <f>'Subdecision matrices'!$T$16</f>
        <v>0.1</v>
      </c>
      <c r="L476" s="5">
        <f>'Subdecision matrices'!$U$12</f>
        <v>0.05</v>
      </c>
      <c r="M476" s="5">
        <f>'Subdecision matrices'!$U$13</f>
        <v>0.05</v>
      </c>
      <c r="N476" s="5">
        <f>'Subdecision matrices'!$U$14</f>
        <v>0.05</v>
      </c>
      <c r="O476" s="5">
        <f>'Subdecision matrices'!$U$15</f>
        <v>0.05</v>
      </c>
      <c r="P476" s="5">
        <f>'Subdecision matrices'!$U$16</f>
        <v>0.05</v>
      </c>
      <c r="Q476" s="5">
        <f>'Subdecision matrices'!$V$12</f>
        <v>0.1</v>
      </c>
      <c r="R476" s="5">
        <f>'Subdecision matrices'!$V$13</f>
        <v>0.1</v>
      </c>
      <c r="S476" s="5">
        <f>'Subdecision matrices'!$V$14</f>
        <v>0.1</v>
      </c>
      <c r="T476" s="5">
        <f>'Subdecision matrices'!$V$15</f>
        <v>0.1</v>
      </c>
      <c r="U476" s="5">
        <f>'Subdecision matrices'!$V$16</f>
        <v>0.1</v>
      </c>
      <c r="V476" s="5">
        <f>'Subdecision matrices'!$W$12</f>
        <v>0.1</v>
      </c>
      <c r="W476" s="5">
        <f>'Subdecision matrices'!$W$13</f>
        <v>0.1</v>
      </c>
      <c r="X476" s="5">
        <f>'Subdecision matrices'!$W$14</f>
        <v>0.1</v>
      </c>
      <c r="Y476" s="5">
        <f>'Subdecision matrices'!$W$15</f>
        <v>0.1</v>
      </c>
      <c r="Z476" s="5">
        <f>'Subdecision matrices'!$W$16</f>
        <v>0.1</v>
      </c>
      <c r="AA476" s="5">
        <f>'Subdecision matrices'!$X$12</f>
        <v>0.05</v>
      </c>
      <c r="AB476" s="5">
        <f>'Subdecision matrices'!$X$13</f>
        <v>0.1</v>
      </c>
      <c r="AC476" s="5">
        <f>'Subdecision matrices'!$X$14</f>
        <v>0.1</v>
      </c>
      <c r="AD476" s="5">
        <f>'Subdecision matrices'!$X$15</f>
        <v>0.1</v>
      </c>
      <c r="AE476" s="5">
        <f>'Subdecision matrices'!$X$16</f>
        <v>0.1</v>
      </c>
      <c r="AF476" s="5">
        <f>'Subdecision matrices'!$Y$12</f>
        <v>0.1</v>
      </c>
      <c r="AG476" s="5">
        <f>'Subdecision matrices'!$Y$13</f>
        <v>0.1</v>
      </c>
      <c r="AH476" s="5">
        <f>'Subdecision matrices'!$Y$14</f>
        <v>0.1</v>
      </c>
      <c r="AI476" s="5">
        <f>'Subdecision matrices'!$Y$15</f>
        <v>0.05</v>
      </c>
      <c r="AJ476" s="5">
        <f>'Subdecision matrices'!$Y$16</f>
        <v>0.05</v>
      </c>
      <c r="AK476" s="5">
        <f>'Subdecision matrices'!$Z$12</f>
        <v>0.15</v>
      </c>
      <c r="AL476" s="5">
        <f>'Subdecision matrices'!$Z$13</f>
        <v>0.15</v>
      </c>
      <c r="AM476" s="5">
        <f>'Subdecision matrices'!$Z$14</f>
        <v>0.15</v>
      </c>
      <c r="AN476" s="5">
        <f>'Subdecision matrices'!$Z$15</f>
        <v>0.15</v>
      </c>
      <c r="AO476" s="5">
        <f>'Subdecision matrices'!$Z$16</f>
        <v>0.15</v>
      </c>
      <c r="AP476" s="5">
        <f>'Subdecision matrices'!$AA$12</f>
        <v>0.1</v>
      </c>
      <c r="AQ476" s="5">
        <f>'Subdecision matrices'!$AA$13</f>
        <v>0.1</v>
      </c>
      <c r="AR476" s="5">
        <f>'Subdecision matrices'!$AA$14</f>
        <v>0.1</v>
      </c>
      <c r="AS476" s="5">
        <f>'Subdecision matrices'!$AA$15</f>
        <v>0.1</v>
      </c>
      <c r="AT476" s="5">
        <f>'Subdecision matrices'!$AA$16</f>
        <v>0.15</v>
      </c>
      <c r="AU476" s="5">
        <f>'Subdecision matrices'!$AB$12</f>
        <v>0.15</v>
      </c>
      <c r="AV476" s="5">
        <f>'Subdecision matrices'!$AB$13</f>
        <v>0.1</v>
      </c>
      <c r="AW476" s="5">
        <f>'Subdecision matrices'!$AB$14</f>
        <v>0.1</v>
      </c>
      <c r="AX476" s="5">
        <f>'Subdecision matrices'!$AB$15</f>
        <v>0.15</v>
      </c>
      <c r="AY476" s="5">
        <f>'Subdecision matrices'!$AB$16</f>
        <v>0.1</v>
      </c>
      <c r="AZ476" s="3">
        <f aca="true" t="shared" si="1201" ref="AZ476">SUM(L476:AY476)</f>
        <v>4</v>
      </c>
      <c r="BA476" s="3"/>
      <c r="BB476" s="114"/>
      <c r="BC476" s="114"/>
      <c r="BD476" s="114"/>
      <c r="BE476" s="114"/>
      <c r="BF476" s="114"/>
    </row>
    <row r="477" spans="1:58" ht="15">
      <c r="A477" s="94">
        <v>236</v>
      </c>
      <c r="B477" s="30">
        <f>_xlfn.IFERROR(VLOOKUP(Prioritization!G247,'Subdecision matrices'!$B$7:$C$8,2,TRUE),0)</f>
        <v>0</v>
      </c>
      <c r="C477" s="30">
        <f>_xlfn.IFERROR(VLOOKUP(Prioritization!G247,'Subdecision matrices'!$B$7:$D$8,3,TRUE),0)</f>
        <v>0</v>
      </c>
      <c r="D477" s="30">
        <f>_xlfn.IFERROR(VLOOKUP(Prioritization!G247,'Subdecision matrices'!$B$7:$E$8,4,TRUE),0)</f>
        <v>0</v>
      </c>
      <c r="E477" s="30">
        <f>_xlfn.IFERROR(VLOOKUP(Prioritization!G247,'Subdecision matrices'!$B$7:$F$8,5,TRUE),0)</f>
        <v>0</v>
      </c>
      <c r="F477" s="30">
        <f>_xlfn.IFERROR(VLOOKUP(Prioritization!G247,'Subdecision matrices'!$B$7:$G$8,6,TRUE),0)</f>
        <v>0</v>
      </c>
      <c r="G477" s="30">
        <f>VLOOKUP(Prioritization!H247,'Subdecision matrices'!$B$12:$C$19,2,TRUE)</f>
        <v>0</v>
      </c>
      <c r="H477" s="30">
        <f>VLOOKUP(Prioritization!H247,'Subdecision matrices'!$B$12:$D$19,3,TRUE)</f>
        <v>0</v>
      </c>
      <c r="I477" s="30">
        <f>VLOOKUP(Prioritization!H247,'Subdecision matrices'!$B$12:$E$19,4,TRUE)</f>
        <v>0</v>
      </c>
      <c r="J477" s="30">
        <f>VLOOKUP(Prioritization!H247,'Subdecision matrices'!$B$12:$F$19,5,TRUE)</f>
        <v>0</v>
      </c>
      <c r="K477" s="30">
        <f>VLOOKUP(Prioritization!H247,'Subdecision matrices'!$B$12:$G$19,6,TRUE)</f>
        <v>0</v>
      </c>
      <c r="L477" s="2">
        <f>_xlfn.IFERROR(INDEX('Subdecision matrices'!$C$23:$G$27,MATCH(Prioritization!I247,'Subdecision matrices'!$B$23:$B$27,0),MATCH('CalcEng 2'!$L$6,'Subdecision matrices'!$C$22:$G$22,0)),0)</f>
        <v>0</v>
      </c>
      <c r="M477" s="2">
        <f>_xlfn.IFERROR(INDEX('Subdecision matrices'!$C$23:$G$27,MATCH(Prioritization!I247,'Subdecision matrices'!$B$23:$B$27,0),MATCH('CalcEng 2'!$M$6,'Subdecision matrices'!$C$30:$G$30,0)),0)</f>
        <v>0</v>
      </c>
      <c r="N477" s="2">
        <f>_xlfn.IFERROR(INDEX('Subdecision matrices'!$C$23:$G$27,MATCH(Prioritization!I247,'Subdecision matrices'!$B$23:$B$27,0),MATCH('CalcEng 2'!$N$6,'Subdecision matrices'!$C$22:$G$22,0)),0)</f>
        <v>0</v>
      </c>
      <c r="O477" s="2">
        <f>_xlfn.IFERROR(INDEX('Subdecision matrices'!$C$23:$G$27,MATCH(Prioritization!I247,'Subdecision matrices'!$B$23:$B$27,0),MATCH('CalcEng 2'!$O$6,'Subdecision matrices'!$C$22:$G$22,0)),0)</f>
        <v>0</v>
      </c>
      <c r="P477" s="2">
        <f>_xlfn.IFERROR(INDEX('Subdecision matrices'!$C$23:$G$27,MATCH(Prioritization!I247,'Subdecision matrices'!$B$23:$B$27,0),MATCH('CalcEng 2'!$P$6,'Subdecision matrices'!$C$22:$G$22,0)),0)</f>
        <v>0</v>
      </c>
      <c r="Q477" s="2">
        <f>_xlfn.IFERROR(INDEX('Subdecision matrices'!$C$31:$G$33,MATCH(Prioritization!J247,'Subdecision matrices'!$B$31:$B$33,0),MATCH('CalcEng 2'!$Q$6,'Subdecision matrices'!$C$30:$G$30,0)),0)</f>
        <v>0</v>
      </c>
      <c r="R477" s="2">
        <f>_xlfn.IFERROR(INDEX('Subdecision matrices'!$C$31:$G$33,MATCH(Prioritization!J247,'Subdecision matrices'!$B$31:$B$33,0),MATCH('CalcEng 2'!$R$6,'Subdecision matrices'!$C$30:$G$30,0)),0)</f>
        <v>0</v>
      </c>
      <c r="S477" s="2">
        <f>_xlfn.IFERROR(INDEX('Subdecision matrices'!$C$31:$G$33,MATCH(Prioritization!J247,'Subdecision matrices'!$B$31:$B$33,0),MATCH('CalcEng 2'!$S$6,'Subdecision matrices'!$C$30:$G$30,0)),0)</f>
        <v>0</v>
      </c>
      <c r="T477" s="2">
        <f>_xlfn.IFERROR(INDEX('Subdecision matrices'!$C$31:$G$33,MATCH(Prioritization!J247,'Subdecision matrices'!$B$31:$B$33,0),MATCH('CalcEng 2'!$T$6,'Subdecision matrices'!$C$30:$G$30,0)),0)</f>
        <v>0</v>
      </c>
      <c r="U477" s="2">
        <f>_xlfn.IFERROR(INDEX('Subdecision matrices'!$C$31:$G$33,MATCH(Prioritization!J247,'Subdecision matrices'!$B$31:$B$33,0),MATCH('CalcEng 2'!$U$6,'Subdecision matrices'!$C$30:$G$30,0)),0)</f>
        <v>0</v>
      </c>
      <c r="V477" s="2">
        <f>_xlfn.IFERROR(VLOOKUP(Prioritization!K247,'Subdecision matrices'!$A$37:$C$41,3,TRUE),0)</f>
        <v>0</v>
      </c>
      <c r="W477" s="2">
        <f>_xlfn.IFERROR(VLOOKUP(Prioritization!K247,'Subdecision matrices'!$A$37:$D$41,4),0)</f>
        <v>0</v>
      </c>
      <c r="X477" s="2">
        <f>_xlfn.IFERROR(VLOOKUP(Prioritization!K247,'Subdecision matrices'!$A$37:$E$41,5),0)</f>
        <v>0</v>
      </c>
      <c r="Y477" s="2">
        <f>_xlfn.IFERROR(VLOOKUP(Prioritization!K247,'Subdecision matrices'!$A$37:$F$41,6),0)</f>
        <v>0</v>
      </c>
      <c r="Z477" s="2">
        <f>_xlfn.IFERROR(VLOOKUP(Prioritization!K247,'Subdecision matrices'!$A$37:$G$41,7),0)</f>
        <v>0</v>
      </c>
      <c r="AA477" s="2">
        <f>_xlfn.IFERROR(INDEX('Subdecision matrices'!$K$8:$O$11,MATCH(Prioritization!L247,'Subdecision matrices'!$J$8:$J$11,0),MATCH('CalcEng 2'!$AA$6,'Subdecision matrices'!$K$7:$O$7,0)),0)</f>
        <v>0</v>
      </c>
      <c r="AB477" s="2">
        <f>_xlfn.IFERROR(INDEX('Subdecision matrices'!$K$8:$O$11,MATCH(Prioritization!L247,'Subdecision matrices'!$J$8:$J$11,0),MATCH('CalcEng 2'!$AB$6,'Subdecision matrices'!$K$7:$O$7,0)),0)</f>
        <v>0</v>
      </c>
      <c r="AC477" s="2">
        <f>_xlfn.IFERROR(INDEX('Subdecision matrices'!$K$8:$O$11,MATCH(Prioritization!L247,'Subdecision matrices'!$J$8:$J$11,0),MATCH('CalcEng 2'!$AC$6,'Subdecision matrices'!$K$7:$O$7,0)),0)</f>
        <v>0</v>
      </c>
      <c r="AD477" s="2">
        <f>_xlfn.IFERROR(INDEX('Subdecision matrices'!$K$8:$O$11,MATCH(Prioritization!L247,'Subdecision matrices'!$J$8:$J$11,0),MATCH('CalcEng 2'!$AD$6,'Subdecision matrices'!$K$7:$O$7,0)),0)</f>
        <v>0</v>
      </c>
      <c r="AE477" s="2">
        <f>_xlfn.IFERROR(INDEX('Subdecision matrices'!$K$8:$O$11,MATCH(Prioritization!L247,'Subdecision matrices'!$J$8:$J$11,0),MATCH('CalcEng 2'!$AE$6,'Subdecision matrices'!$K$7:$O$7,0)),0)</f>
        <v>0</v>
      </c>
      <c r="AF477" s="2">
        <f>_xlfn.IFERROR(VLOOKUP(Prioritization!M247,'Subdecision matrices'!$I$15:$K$17,3,TRUE),0)</f>
        <v>0</v>
      </c>
      <c r="AG477" s="2">
        <f>_xlfn.IFERROR(VLOOKUP(Prioritization!M247,'Subdecision matrices'!$I$15:$L$17,4,TRUE),0)</f>
        <v>0</v>
      </c>
      <c r="AH477" s="2">
        <f>_xlfn.IFERROR(VLOOKUP(Prioritization!M247,'Subdecision matrices'!$I$15:$M$17,5,TRUE),0)</f>
        <v>0</v>
      </c>
      <c r="AI477" s="2">
        <f>_xlfn.IFERROR(VLOOKUP(Prioritization!M247,'Subdecision matrices'!$I$15:$N$17,6,TRUE),0)</f>
        <v>0</v>
      </c>
      <c r="AJ477" s="2">
        <f>_xlfn.IFERROR(VLOOKUP(Prioritization!M247,'Subdecision matrices'!$I$15:$O$17,7,TRUE),0)</f>
        <v>0</v>
      </c>
      <c r="AK477" s="2">
        <f>_xlfn.IFERROR(INDEX('Subdecision matrices'!$K$22:$O$24,MATCH(Prioritization!N247,'Subdecision matrices'!$J$22:$J$24,0),MATCH($AK$6,'Subdecision matrices'!$K$21:$O$21,0)),0)</f>
        <v>0</v>
      </c>
      <c r="AL477" s="2">
        <f>_xlfn.IFERROR(INDEX('Subdecision matrices'!$K$22:$O$24,MATCH(Prioritization!N247,'Subdecision matrices'!$J$22:$J$24,0),MATCH($AL$6,'Subdecision matrices'!$K$21:$O$21,0)),0)</f>
        <v>0</v>
      </c>
      <c r="AM477" s="2">
        <f>_xlfn.IFERROR(INDEX('Subdecision matrices'!$K$22:$O$24,MATCH(Prioritization!N247,'Subdecision matrices'!$J$22:$J$24,0),MATCH($AM$6,'Subdecision matrices'!$K$21:$O$21,0)),0)</f>
        <v>0</v>
      </c>
      <c r="AN477" s="2">
        <f>_xlfn.IFERROR(INDEX('Subdecision matrices'!$K$22:$O$24,MATCH(Prioritization!N247,'Subdecision matrices'!$J$22:$J$24,0),MATCH($AN$6,'Subdecision matrices'!$K$21:$O$21,0)),0)</f>
        <v>0</v>
      </c>
      <c r="AO477" s="2">
        <f>_xlfn.IFERROR(INDEX('Subdecision matrices'!$K$22:$O$24,MATCH(Prioritization!N247,'Subdecision matrices'!$J$22:$J$24,0),MATCH($AO$6,'Subdecision matrices'!$K$21:$O$21,0)),0)</f>
        <v>0</v>
      </c>
      <c r="AP477" s="2">
        <f>_xlfn.IFERROR(INDEX('Subdecision matrices'!$K$27:$O$30,MATCH(Prioritization!O247,'Subdecision matrices'!$J$27:$J$30,0),MATCH('CalcEng 2'!$AP$6,'Subdecision matrices'!$K$27:$O$27,0)),0)</f>
        <v>0</v>
      </c>
      <c r="AQ477" s="2">
        <f>_xlfn.IFERROR(INDEX('Subdecision matrices'!$K$27:$O$30,MATCH(Prioritization!O247,'Subdecision matrices'!$J$27:$J$30,0),MATCH('CalcEng 2'!$AQ$6,'Subdecision matrices'!$K$27:$O$27,0)),0)</f>
        <v>0</v>
      </c>
      <c r="AR477" s="2">
        <f>_xlfn.IFERROR(INDEX('Subdecision matrices'!$K$27:$O$30,MATCH(Prioritization!O247,'Subdecision matrices'!$J$27:$J$30,0),MATCH('CalcEng 2'!$AR$6,'Subdecision matrices'!$K$27:$O$27,0)),0)</f>
        <v>0</v>
      </c>
      <c r="AS477" s="2">
        <f>_xlfn.IFERROR(INDEX('Subdecision matrices'!$K$27:$O$30,MATCH(Prioritization!O247,'Subdecision matrices'!$J$27:$J$30,0),MATCH('CalcEng 2'!$AS$6,'Subdecision matrices'!$K$27:$O$27,0)),0)</f>
        <v>0</v>
      </c>
      <c r="AT477" s="2">
        <f>_xlfn.IFERROR(INDEX('Subdecision matrices'!$K$27:$O$30,MATCH(Prioritization!O247,'Subdecision matrices'!$J$27:$J$30,0),MATCH('CalcEng 2'!$AT$6,'Subdecision matrices'!$K$27:$O$27,0)),0)</f>
        <v>0</v>
      </c>
      <c r="AU477" s="2">
        <f>_xlfn.IFERROR(INDEX('Subdecision matrices'!$K$34:$O$36,MATCH(Prioritization!P247,'Subdecision matrices'!$J$34:$J$36,0),MATCH('CalcEng 2'!$AU$6,'Subdecision matrices'!$K$33:$O$33,0)),0)</f>
        <v>0</v>
      </c>
      <c r="AV477" s="2">
        <f>_xlfn.IFERROR(INDEX('Subdecision matrices'!$K$34:$O$36,MATCH(Prioritization!P247,'Subdecision matrices'!$J$34:$J$36,0),MATCH('CalcEng 2'!$AV$6,'Subdecision matrices'!$K$33:$O$33,0)),0)</f>
        <v>0</v>
      </c>
      <c r="AW477" s="2">
        <f>_xlfn.IFERROR(INDEX('Subdecision matrices'!$K$34:$O$36,MATCH(Prioritization!P247,'Subdecision matrices'!$J$34:$J$36,0),MATCH('CalcEng 2'!$AW$6,'Subdecision matrices'!$K$33:$O$33,0)),0)</f>
        <v>0</v>
      </c>
      <c r="AX477" s="2">
        <f>_xlfn.IFERROR(INDEX('Subdecision matrices'!$K$34:$O$36,MATCH(Prioritization!P247,'Subdecision matrices'!$J$34:$J$36,0),MATCH('CalcEng 2'!$AX$6,'Subdecision matrices'!$K$33:$O$33,0)),0)</f>
        <v>0</v>
      </c>
      <c r="AY477" s="2">
        <f>_xlfn.IFERROR(INDEX('Subdecision matrices'!$K$34:$O$36,MATCH(Prioritization!P247,'Subdecision matrices'!$J$34:$J$36,0),MATCH('CalcEng 2'!$AY$6,'Subdecision matrices'!$K$33:$O$33,0)),0)</f>
        <v>0</v>
      </c>
      <c r="AZ477" s="2"/>
      <c r="BA477" s="2"/>
      <c r="BB477" s="110">
        <f>((B477*B478)+(G477*G478)+(L477*L478)+(Q477*Q478)+(V477*V478)+(AA477*AA478)+(AF478*AF477)+(AK477*AK478)+(AP477*AP478)+(AU477*AU478))*10</f>
        <v>0</v>
      </c>
      <c r="BC477" s="110">
        <f aca="true" t="shared" si="1202" ref="BC477">((C477*C478)+(H477*H478)+(M477*M478)+(R477*R478)+(W477*W478)+(AB477*AB478)+(AG478*AG477)+(AL477*AL478)+(AQ477*AQ478)+(AV477*AV478))*10</f>
        <v>0</v>
      </c>
      <c r="BD477" s="110">
        <f aca="true" t="shared" si="1203" ref="BD477">((D477*D478)+(I477*I478)+(N477*N478)+(S477*S478)+(X477*X478)+(AC477*AC478)+(AH478*AH477)+(AM477*AM478)+(AR477*AR478)+(AW477*AW478))*10</f>
        <v>0</v>
      </c>
      <c r="BE477" s="110">
        <f aca="true" t="shared" si="1204" ref="BE477">((E477*E478)+(J477*J478)+(O477*O478)+(T477*T478)+(Y477*Y478)+(AD477*AD478)+(AI478*AI477)+(AN477*AN478)+(AS477*AS478)+(AX477*AX478))*10</f>
        <v>0</v>
      </c>
      <c r="BF477" s="110">
        <f aca="true" t="shared" si="1205" ref="BF477">((F477*F478)+(K477*K478)+(P477*P478)+(U477*U478)+(Z477*Z478)+(AE477*AE478)+(AJ478*AJ477)+(AO477*AO478)+(AT477*AT478)+(AY477*AY478))*10</f>
        <v>0</v>
      </c>
    </row>
    <row r="478" spans="1:58" ht="15.75" thickBot="1">
      <c r="A478" s="94"/>
      <c r="B478" s="5">
        <f>'Subdecision matrices'!$S$12</f>
        <v>0.1</v>
      </c>
      <c r="C478" s="5">
        <f>'Subdecision matrices'!$S$13</f>
        <v>0.1</v>
      </c>
      <c r="D478" s="5">
        <f>'Subdecision matrices'!$S$14</f>
        <v>0.1</v>
      </c>
      <c r="E478" s="5">
        <f>'Subdecision matrices'!$S$15</f>
        <v>0.1</v>
      </c>
      <c r="F478" s="5">
        <f>'Subdecision matrices'!$S$16</f>
        <v>0.1</v>
      </c>
      <c r="G478" s="5">
        <f>'Subdecision matrices'!$T$12</f>
        <v>0.1</v>
      </c>
      <c r="H478" s="5">
        <f>'Subdecision matrices'!$T$13</f>
        <v>0.1</v>
      </c>
      <c r="I478" s="5">
        <f>'Subdecision matrices'!$T$14</f>
        <v>0.1</v>
      </c>
      <c r="J478" s="5">
        <f>'Subdecision matrices'!$T$15</f>
        <v>0.1</v>
      </c>
      <c r="K478" s="5">
        <f>'Subdecision matrices'!$T$16</f>
        <v>0.1</v>
      </c>
      <c r="L478" s="5">
        <f>'Subdecision matrices'!$U$12</f>
        <v>0.05</v>
      </c>
      <c r="M478" s="5">
        <f>'Subdecision matrices'!$U$13</f>
        <v>0.05</v>
      </c>
      <c r="N478" s="5">
        <f>'Subdecision matrices'!$U$14</f>
        <v>0.05</v>
      </c>
      <c r="O478" s="5">
        <f>'Subdecision matrices'!$U$15</f>
        <v>0.05</v>
      </c>
      <c r="P478" s="5">
        <f>'Subdecision matrices'!$U$16</f>
        <v>0.05</v>
      </c>
      <c r="Q478" s="5">
        <f>'Subdecision matrices'!$V$12</f>
        <v>0.1</v>
      </c>
      <c r="R478" s="5">
        <f>'Subdecision matrices'!$V$13</f>
        <v>0.1</v>
      </c>
      <c r="S478" s="5">
        <f>'Subdecision matrices'!$V$14</f>
        <v>0.1</v>
      </c>
      <c r="T478" s="5">
        <f>'Subdecision matrices'!$V$15</f>
        <v>0.1</v>
      </c>
      <c r="U478" s="5">
        <f>'Subdecision matrices'!$V$16</f>
        <v>0.1</v>
      </c>
      <c r="V478" s="5">
        <f>'Subdecision matrices'!$W$12</f>
        <v>0.1</v>
      </c>
      <c r="W478" s="5">
        <f>'Subdecision matrices'!$W$13</f>
        <v>0.1</v>
      </c>
      <c r="X478" s="5">
        <f>'Subdecision matrices'!$W$14</f>
        <v>0.1</v>
      </c>
      <c r="Y478" s="5">
        <f>'Subdecision matrices'!$W$15</f>
        <v>0.1</v>
      </c>
      <c r="Z478" s="5">
        <f>'Subdecision matrices'!$W$16</f>
        <v>0.1</v>
      </c>
      <c r="AA478" s="5">
        <f>'Subdecision matrices'!$X$12</f>
        <v>0.05</v>
      </c>
      <c r="AB478" s="5">
        <f>'Subdecision matrices'!$X$13</f>
        <v>0.1</v>
      </c>
      <c r="AC478" s="5">
        <f>'Subdecision matrices'!$X$14</f>
        <v>0.1</v>
      </c>
      <c r="AD478" s="5">
        <f>'Subdecision matrices'!$X$15</f>
        <v>0.1</v>
      </c>
      <c r="AE478" s="5">
        <f>'Subdecision matrices'!$X$16</f>
        <v>0.1</v>
      </c>
      <c r="AF478" s="5">
        <f>'Subdecision matrices'!$Y$12</f>
        <v>0.1</v>
      </c>
      <c r="AG478" s="5">
        <f>'Subdecision matrices'!$Y$13</f>
        <v>0.1</v>
      </c>
      <c r="AH478" s="5">
        <f>'Subdecision matrices'!$Y$14</f>
        <v>0.1</v>
      </c>
      <c r="AI478" s="5">
        <f>'Subdecision matrices'!$Y$15</f>
        <v>0.05</v>
      </c>
      <c r="AJ478" s="5">
        <f>'Subdecision matrices'!$Y$16</f>
        <v>0.05</v>
      </c>
      <c r="AK478" s="5">
        <f>'Subdecision matrices'!$Z$12</f>
        <v>0.15</v>
      </c>
      <c r="AL478" s="5">
        <f>'Subdecision matrices'!$Z$13</f>
        <v>0.15</v>
      </c>
      <c r="AM478" s="5">
        <f>'Subdecision matrices'!$Z$14</f>
        <v>0.15</v>
      </c>
      <c r="AN478" s="5">
        <f>'Subdecision matrices'!$Z$15</f>
        <v>0.15</v>
      </c>
      <c r="AO478" s="5">
        <f>'Subdecision matrices'!$Z$16</f>
        <v>0.15</v>
      </c>
      <c r="AP478" s="5">
        <f>'Subdecision matrices'!$AA$12</f>
        <v>0.1</v>
      </c>
      <c r="AQ478" s="5">
        <f>'Subdecision matrices'!$AA$13</f>
        <v>0.1</v>
      </c>
      <c r="AR478" s="5">
        <f>'Subdecision matrices'!$AA$14</f>
        <v>0.1</v>
      </c>
      <c r="AS478" s="5">
        <f>'Subdecision matrices'!$AA$15</f>
        <v>0.1</v>
      </c>
      <c r="AT478" s="5">
        <f>'Subdecision matrices'!$AA$16</f>
        <v>0.15</v>
      </c>
      <c r="AU478" s="5">
        <f>'Subdecision matrices'!$AB$12</f>
        <v>0.15</v>
      </c>
      <c r="AV478" s="5">
        <f>'Subdecision matrices'!$AB$13</f>
        <v>0.1</v>
      </c>
      <c r="AW478" s="5">
        <f>'Subdecision matrices'!$AB$14</f>
        <v>0.1</v>
      </c>
      <c r="AX478" s="5">
        <f>'Subdecision matrices'!$AB$15</f>
        <v>0.15</v>
      </c>
      <c r="AY478" s="5">
        <f>'Subdecision matrices'!$AB$16</f>
        <v>0.1</v>
      </c>
      <c r="AZ478" s="3">
        <f aca="true" t="shared" si="1206" ref="AZ478">SUM(L478:AY478)</f>
        <v>4</v>
      </c>
      <c r="BA478" s="3"/>
      <c r="BB478" s="114"/>
      <c r="BC478" s="114"/>
      <c r="BD478" s="114"/>
      <c r="BE478" s="114"/>
      <c r="BF478" s="114"/>
    </row>
    <row r="479" spans="1:58" ht="15">
      <c r="A479" s="94">
        <v>237</v>
      </c>
      <c r="B479" s="30">
        <f>_xlfn.IFERROR(VLOOKUP(Prioritization!G248,'Subdecision matrices'!$B$7:$C$8,2,TRUE),0)</f>
        <v>0</v>
      </c>
      <c r="C479" s="30">
        <f>_xlfn.IFERROR(VLOOKUP(Prioritization!G248,'Subdecision matrices'!$B$7:$D$8,3,TRUE),0)</f>
        <v>0</v>
      </c>
      <c r="D479" s="30">
        <f>_xlfn.IFERROR(VLOOKUP(Prioritization!G248,'Subdecision matrices'!$B$7:$E$8,4,TRUE),0)</f>
        <v>0</v>
      </c>
      <c r="E479" s="30">
        <f>_xlfn.IFERROR(VLOOKUP(Prioritization!G248,'Subdecision matrices'!$B$7:$F$8,5,TRUE),0)</f>
        <v>0</v>
      </c>
      <c r="F479" s="30">
        <f>_xlfn.IFERROR(VLOOKUP(Prioritization!G248,'Subdecision matrices'!$B$7:$G$8,6,TRUE),0)</f>
        <v>0</v>
      </c>
      <c r="G479" s="30">
        <f>VLOOKUP(Prioritization!H248,'Subdecision matrices'!$B$12:$C$19,2,TRUE)</f>
        <v>0</v>
      </c>
      <c r="H479" s="30">
        <f>VLOOKUP(Prioritization!H248,'Subdecision matrices'!$B$12:$D$19,3,TRUE)</f>
        <v>0</v>
      </c>
      <c r="I479" s="30">
        <f>VLOOKUP(Prioritization!H248,'Subdecision matrices'!$B$12:$E$19,4,TRUE)</f>
        <v>0</v>
      </c>
      <c r="J479" s="30">
        <f>VLOOKUP(Prioritization!H248,'Subdecision matrices'!$B$12:$F$19,5,TRUE)</f>
        <v>0</v>
      </c>
      <c r="K479" s="30">
        <f>VLOOKUP(Prioritization!H248,'Subdecision matrices'!$B$12:$G$19,6,TRUE)</f>
        <v>0</v>
      </c>
      <c r="L479" s="2">
        <f>_xlfn.IFERROR(INDEX('Subdecision matrices'!$C$23:$G$27,MATCH(Prioritization!I248,'Subdecision matrices'!$B$23:$B$27,0),MATCH('CalcEng 2'!$L$6,'Subdecision matrices'!$C$22:$G$22,0)),0)</f>
        <v>0</v>
      </c>
      <c r="M479" s="2">
        <f>_xlfn.IFERROR(INDEX('Subdecision matrices'!$C$23:$G$27,MATCH(Prioritization!I248,'Subdecision matrices'!$B$23:$B$27,0),MATCH('CalcEng 2'!$M$6,'Subdecision matrices'!$C$30:$G$30,0)),0)</f>
        <v>0</v>
      </c>
      <c r="N479" s="2">
        <f>_xlfn.IFERROR(INDEX('Subdecision matrices'!$C$23:$G$27,MATCH(Prioritization!I248,'Subdecision matrices'!$B$23:$B$27,0),MATCH('CalcEng 2'!$N$6,'Subdecision matrices'!$C$22:$G$22,0)),0)</f>
        <v>0</v>
      </c>
      <c r="O479" s="2">
        <f>_xlfn.IFERROR(INDEX('Subdecision matrices'!$C$23:$G$27,MATCH(Prioritization!I248,'Subdecision matrices'!$B$23:$B$27,0),MATCH('CalcEng 2'!$O$6,'Subdecision matrices'!$C$22:$G$22,0)),0)</f>
        <v>0</v>
      </c>
      <c r="P479" s="2">
        <f>_xlfn.IFERROR(INDEX('Subdecision matrices'!$C$23:$G$27,MATCH(Prioritization!I248,'Subdecision matrices'!$B$23:$B$27,0),MATCH('CalcEng 2'!$P$6,'Subdecision matrices'!$C$22:$G$22,0)),0)</f>
        <v>0</v>
      </c>
      <c r="Q479" s="2">
        <f>_xlfn.IFERROR(INDEX('Subdecision matrices'!$C$31:$G$33,MATCH(Prioritization!J248,'Subdecision matrices'!$B$31:$B$33,0),MATCH('CalcEng 2'!$Q$6,'Subdecision matrices'!$C$30:$G$30,0)),0)</f>
        <v>0</v>
      </c>
      <c r="R479" s="2">
        <f>_xlfn.IFERROR(INDEX('Subdecision matrices'!$C$31:$G$33,MATCH(Prioritization!J248,'Subdecision matrices'!$B$31:$B$33,0),MATCH('CalcEng 2'!$R$6,'Subdecision matrices'!$C$30:$G$30,0)),0)</f>
        <v>0</v>
      </c>
      <c r="S479" s="2">
        <f>_xlfn.IFERROR(INDEX('Subdecision matrices'!$C$31:$G$33,MATCH(Prioritization!J248,'Subdecision matrices'!$B$31:$B$33,0),MATCH('CalcEng 2'!$S$6,'Subdecision matrices'!$C$30:$G$30,0)),0)</f>
        <v>0</v>
      </c>
      <c r="T479" s="2">
        <f>_xlfn.IFERROR(INDEX('Subdecision matrices'!$C$31:$G$33,MATCH(Prioritization!J248,'Subdecision matrices'!$B$31:$B$33,0),MATCH('CalcEng 2'!$T$6,'Subdecision matrices'!$C$30:$G$30,0)),0)</f>
        <v>0</v>
      </c>
      <c r="U479" s="2">
        <f>_xlfn.IFERROR(INDEX('Subdecision matrices'!$C$31:$G$33,MATCH(Prioritization!J248,'Subdecision matrices'!$B$31:$B$33,0),MATCH('CalcEng 2'!$U$6,'Subdecision matrices'!$C$30:$G$30,0)),0)</f>
        <v>0</v>
      </c>
      <c r="V479" s="2">
        <f>_xlfn.IFERROR(VLOOKUP(Prioritization!K248,'Subdecision matrices'!$A$37:$C$41,3,TRUE),0)</f>
        <v>0</v>
      </c>
      <c r="W479" s="2">
        <f>_xlfn.IFERROR(VLOOKUP(Prioritization!K248,'Subdecision matrices'!$A$37:$D$41,4),0)</f>
        <v>0</v>
      </c>
      <c r="X479" s="2">
        <f>_xlfn.IFERROR(VLOOKUP(Prioritization!K248,'Subdecision matrices'!$A$37:$E$41,5),0)</f>
        <v>0</v>
      </c>
      <c r="Y479" s="2">
        <f>_xlfn.IFERROR(VLOOKUP(Prioritization!K248,'Subdecision matrices'!$A$37:$F$41,6),0)</f>
        <v>0</v>
      </c>
      <c r="Z479" s="2">
        <f>_xlfn.IFERROR(VLOOKUP(Prioritization!K248,'Subdecision matrices'!$A$37:$G$41,7),0)</f>
        <v>0</v>
      </c>
      <c r="AA479" s="2">
        <f>_xlfn.IFERROR(INDEX('Subdecision matrices'!$K$8:$O$11,MATCH(Prioritization!L248,'Subdecision matrices'!$J$8:$J$11,0),MATCH('CalcEng 2'!$AA$6,'Subdecision matrices'!$K$7:$O$7,0)),0)</f>
        <v>0</v>
      </c>
      <c r="AB479" s="2">
        <f>_xlfn.IFERROR(INDEX('Subdecision matrices'!$K$8:$O$11,MATCH(Prioritization!L248,'Subdecision matrices'!$J$8:$J$11,0),MATCH('CalcEng 2'!$AB$6,'Subdecision matrices'!$K$7:$O$7,0)),0)</f>
        <v>0</v>
      </c>
      <c r="AC479" s="2">
        <f>_xlfn.IFERROR(INDEX('Subdecision matrices'!$K$8:$O$11,MATCH(Prioritization!L248,'Subdecision matrices'!$J$8:$J$11,0),MATCH('CalcEng 2'!$AC$6,'Subdecision matrices'!$K$7:$O$7,0)),0)</f>
        <v>0</v>
      </c>
      <c r="AD479" s="2">
        <f>_xlfn.IFERROR(INDEX('Subdecision matrices'!$K$8:$O$11,MATCH(Prioritization!L248,'Subdecision matrices'!$J$8:$J$11,0),MATCH('CalcEng 2'!$AD$6,'Subdecision matrices'!$K$7:$O$7,0)),0)</f>
        <v>0</v>
      </c>
      <c r="AE479" s="2">
        <f>_xlfn.IFERROR(INDEX('Subdecision matrices'!$K$8:$O$11,MATCH(Prioritization!L248,'Subdecision matrices'!$J$8:$J$11,0),MATCH('CalcEng 2'!$AE$6,'Subdecision matrices'!$K$7:$O$7,0)),0)</f>
        <v>0</v>
      </c>
      <c r="AF479" s="2">
        <f>_xlfn.IFERROR(VLOOKUP(Prioritization!M248,'Subdecision matrices'!$I$15:$K$17,3,TRUE),0)</f>
        <v>0</v>
      </c>
      <c r="AG479" s="2">
        <f>_xlfn.IFERROR(VLOOKUP(Prioritization!M248,'Subdecision matrices'!$I$15:$L$17,4,TRUE),0)</f>
        <v>0</v>
      </c>
      <c r="AH479" s="2">
        <f>_xlfn.IFERROR(VLOOKUP(Prioritization!M248,'Subdecision matrices'!$I$15:$M$17,5,TRUE),0)</f>
        <v>0</v>
      </c>
      <c r="AI479" s="2">
        <f>_xlfn.IFERROR(VLOOKUP(Prioritization!M248,'Subdecision matrices'!$I$15:$N$17,6,TRUE),0)</f>
        <v>0</v>
      </c>
      <c r="AJ479" s="2">
        <f>_xlfn.IFERROR(VLOOKUP(Prioritization!M248,'Subdecision matrices'!$I$15:$O$17,7,TRUE),0)</f>
        <v>0</v>
      </c>
      <c r="AK479" s="2">
        <f>_xlfn.IFERROR(INDEX('Subdecision matrices'!$K$22:$O$24,MATCH(Prioritization!N248,'Subdecision matrices'!$J$22:$J$24,0),MATCH($AK$6,'Subdecision matrices'!$K$21:$O$21,0)),0)</f>
        <v>0</v>
      </c>
      <c r="AL479" s="2">
        <f>_xlfn.IFERROR(INDEX('Subdecision matrices'!$K$22:$O$24,MATCH(Prioritization!N248,'Subdecision matrices'!$J$22:$J$24,0),MATCH($AL$6,'Subdecision matrices'!$K$21:$O$21,0)),0)</f>
        <v>0</v>
      </c>
      <c r="AM479" s="2">
        <f>_xlfn.IFERROR(INDEX('Subdecision matrices'!$K$22:$O$24,MATCH(Prioritization!N248,'Subdecision matrices'!$J$22:$J$24,0),MATCH($AM$6,'Subdecision matrices'!$K$21:$O$21,0)),0)</f>
        <v>0</v>
      </c>
      <c r="AN479" s="2">
        <f>_xlfn.IFERROR(INDEX('Subdecision matrices'!$K$22:$O$24,MATCH(Prioritization!N248,'Subdecision matrices'!$J$22:$J$24,0),MATCH($AN$6,'Subdecision matrices'!$K$21:$O$21,0)),0)</f>
        <v>0</v>
      </c>
      <c r="AO479" s="2">
        <f>_xlfn.IFERROR(INDEX('Subdecision matrices'!$K$22:$O$24,MATCH(Prioritization!N248,'Subdecision matrices'!$J$22:$J$24,0),MATCH($AO$6,'Subdecision matrices'!$K$21:$O$21,0)),0)</f>
        <v>0</v>
      </c>
      <c r="AP479" s="2">
        <f>_xlfn.IFERROR(INDEX('Subdecision matrices'!$K$27:$O$30,MATCH(Prioritization!O248,'Subdecision matrices'!$J$27:$J$30,0),MATCH('CalcEng 2'!$AP$6,'Subdecision matrices'!$K$27:$O$27,0)),0)</f>
        <v>0</v>
      </c>
      <c r="AQ479" s="2">
        <f>_xlfn.IFERROR(INDEX('Subdecision matrices'!$K$27:$O$30,MATCH(Prioritization!O248,'Subdecision matrices'!$J$27:$J$30,0),MATCH('CalcEng 2'!$AQ$6,'Subdecision matrices'!$K$27:$O$27,0)),0)</f>
        <v>0</v>
      </c>
      <c r="AR479" s="2">
        <f>_xlfn.IFERROR(INDEX('Subdecision matrices'!$K$27:$O$30,MATCH(Prioritization!O248,'Subdecision matrices'!$J$27:$J$30,0),MATCH('CalcEng 2'!$AR$6,'Subdecision matrices'!$K$27:$O$27,0)),0)</f>
        <v>0</v>
      </c>
      <c r="AS479" s="2">
        <f>_xlfn.IFERROR(INDEX('Subdecision matrices'!$K$27:$O$30,MATCH(Prioritization!O248,'Subdecision matrices'!$J$27:$J$30,0),MATCH('CalcEng 2'!$AS$6,'Subdecision matrices'!$K$27:$O$27,0)),0)</f>
        <v>0</v>
      </c>
      <c r="AT479" s="2">
        <f>_xlfn.IFERROR(INDEX('Subdecision matrices'!$K$27:$O$30,MATCH(Prioritization!O248,'Subdecision matrices'!$J$27:$J$30,0),MATCH('CalcEng 2'!$AT$6,'Subdecision matrices'!$K$27:$O$27,0)),0)</f>
        <v>0</v>
      </c>
      <c r="AU479" s="2">
        <f>_xlfn.IFERROR(INDEX('Subdecision matrices'!$K$34:$O$36,MATCH(Prioritization!P248,'Subdecision matrices'!$J$34:$J$36,0),MATCH('CalcEng 2'!$AU$6,'Subdecision matrices'!$K$33:$O$33,0)),0)</f>
        <v>0</v>
      </c>
      <c r="AV479" s="2">
        <f>_xlfn.IFERROR(INDEX('Subdecision matrices'!$K$34:$O$36,MATCH(Prioritization!P248,'Subdecision matrices'!$J$34:$J$36,0),MATCH('CalcEng 2'!$AV$6,'Subdecision matrices'!$K$33:$O$33,0)),0)</f>
        <v>0</v>
      </c>
      <c r="AW479" s="2">
        <f>_xlfn.IFERROR(INDEX('Subdecision matrices'!$K$34:$O$36,MATCH(Prioritization!P248,'Subdecision matrices'!$J$34:$J$36,0),MATCH('CalcEng 2'!$AW$6,'Subdecision matrices'!$K$33:$O$33,0)),0)</f>
        <v>0</v>
      </c>
      <c r="AX479" s="2">
        <f>_xlfn.IFERROR(INDEX('Subdecision matrices'!$K$34:$O$36,MATCH(Prioritization!P248,'Subdecision matrices'!$J$34:$J$36,0),MATCH('CalcEng 2'!$AX$6,'Subdecision matrices'!$K$33:$O$33,0)),0)</f>
        <v>0</v>
      </c>
      <c r="AY479" s="2">
        <f>_xlfn.IFERROR(INDEX('Subdecision matrices'!$K$34:$O$36,MATCH(Prioritization!P248,'Subdecision matrices'!$J$34:$J$36,0),MATCH('CalcEng 2'!$AY$6,'Subdecision matrices'!$K$33:$O$33,0)),0)</f>
        <v>0</v>
      </c>
      <c r="AZ479" s="2"/>
      <c r="BA479" s="2"/>
      <c r="BB479" s="110">
        <f>((B479*B480)+(G479*G480)+(L479*L480)+(Q479*Q480)+(V479*V480)+(AA479*AA480)+(AF480*AF479)+(AK479*AK480)+(AP479*AP480)+(AU479*AU480))*10</f>
        <v>0</v>
      </c>
      <c r="BC479" s="110">
        <f aca="true" t="shared" si="1207" ref="BC479">((C479*C480)+(H479*H480)+(M479*M480)+(R479*R480)+(W479*W480)+(AB479*AB480)+(AG480*AG479)+(AL479*AL480)+(AQ479*AQ480)+(AV479*AV480))*10</f>
        <v>0</v>
      </c>
      <c r="BD479" s="110">
        <f aca="true" t="shared" si="1208" ref="BD479">((D479*D480)+(I479*I480)+(N479*N480)+(S479*S480)+(X479*X480)+(AC479*AC480)+(AH480*AH479)+(AM479*AM480)+(AR479*AR480)+(AW479*AW480))*10</f>
        <v>0</v>
      </c>
      <c r="BE479" s="110">
        <f aca="true" t="shared" si="1209" ref="BE479">((E479*E480)+(J479*J480)+(O479*O480)+(T479*T480)+(Y479*Y480)+(AD479*AD480)+(AI480*AI479)+(AN479*AN480)+(AS479*AS480)+(AX479*AX480))*10</f>
        <v>0</v>
      </c>
      <c r="BF479" s="110">
        <f aca="true" t="shared" si="1210" ref="BF479">((F479*F480)+(K479*K480)+(P479*P480)+(U479*U480)+(Z479*Z480)+(AE479*AE480)+(AJ480*AJ479)+(AO479*AO480)+(AT479*AT480)+(AY479*AY480))*10</f>
        <v>0</v>
      </c>
    </row>
    <row r="480" spans="1:58" ht="15.75" thickBot="1">
      <c r="A480" s="94"/>
      <c r="B480" s="5">
        <f>'Subdecision matrices'!$S$12</f>
        <v>0.1</v>
      </c>
      <c r="C480" s="5">
        <f>'Subdecision matrices'!$S$13</f>
        <v>0.1</v>
      </c>
      <c r="D480" s="5">
        <f>'Subdecision matrices'!$S$14</f>
        <v>0.1</v>
      </c>
      <c r="E480" s="5">
        <f>'Subdecision matrices'!$S$15</f>
        <v>0.1</v>
      </c>
      <c r="F480" s="5">
        <f>'Subdecision matrices'!$S$16</f>
        <v>0.1</v>
      </c>
      <c r="G480" s="5">
        <f>'Subdecision matrices'!$T$12</f>
        <v>0.1</v>
      </c>
      <c r="H480" s="5">
        <f>'Subdecision matrices'!$T$13</f>
        <v>0.1</v>
      </c>
      <c r="I480" s="5">
        <f>'Subdecision matrices'!$T$14</f>
        <v>0.1</v>
      </c>
      <c r="J480" s="5">
        <f>'Subdecision matrices'!$T$15</f>
        <v>0.1</v>
      </c>
      <c r="K480" s="5">
        <f>'Subdecision matrices'!$T$16</f>
        <v>0.1</v>
      </c>
      <c r="L480" s="5">
        <f>'Subdecision matrices'!$U$12</f>
        <v>0.05</v>
      </c>
      <c r="M480" s="5">
        <f>'Subdecision matrices'!$U$13</f>
        <v>0.05</v>
      </c>
      <c r="N480" s="5">
        <f>'Subdecision matrices'!$U$14</f>
        <v>0.05</v>
      </c>
      <c r="O480" s="5">
        <f>'Subdecision matrices'!$U$15</f>
        <v>0.05</v>
      </c>
      <c r="P480" s="5">
        <f>'Subdecision matrices'!$U$16</f>
        <v>0.05</v>
      </c>
      <c r="Q480" s="5">
        <f>'Subdecision matrices'!$V$12</f>
        <v>0.1</v>
      </c>
      <c r="R480" s="5">
        <f>'Subdecision matrices'!$V$13</f>
        <v>0.1</v>
      </c>
      <c r="S480" s="5">
        <f>'Subdecision matrices'!$V$14</f>
        <v>0.1</v>
      </c>
      <c r="T480" s="5">
        <f>'Subdecision matrices'!$V$15</f>
        <v>0.1</v>
      </c>
      <c r="U480" s="5">
        <f>'Subdecision matrices'!$V$16</f>
        <v>0.1</v>
      </c>
      <c r="V480" s="5">
        <f>'Subdecision matrices'!$W$12</f>
        <v>0.1</v>
      </c>
      <c r="W480" s="5">
        <f>'Subdecision matrices'!$W$13</f>
        <v>0.1</v>
      </c>
      <c r="X480" s="5">
        <f>'Subdecision matrices'!$W$14</f>
        <v>0.1</v>
      </c>
      <c r="Y480" s="5">
        <f>'Subdecision matrices'!$W$15</f>
        <v>0.1</v>
      </c>
      <c r="Z480" s="5">
        <f>'Subdecision matrices'!$W$16</f>
        <v>0.1</v>
      </c>
      <c r="AA480" s="5">
        <f>'Subdecision matrices'!$X$12</f>
        <v>0.05</v>
      </c>
      <c r="AB480" s="5">
        <f>'Subdecision matrices'!$X$13</f>
        <v>0.1</v>
      </c>
      <c r="AC480" s="5">
        <f>'Subdecision matrices'!$X$14</f>
        <v>0.1</v>
      </c>
      <c r="AD480" s="5">
        <f>'Subdecision matrices'!$X$15</f>
        <v>0.1</v>
      </c>
      <c r="AE480" s="5">
        <f>'Subdecision matrices'!$X$16</f>
        <v>0.1</v>
      </c>
      <c r="AF480" s="5">
        <f>'Subdecision matrices'!$Y$12</f>
        <v>0.1</v>
      </c>
      <c r="AG480" s="5">
        <f>'Subdecision matrices'!$Y$13</f>
        <v>0.1</v>
      </c>
      <c r="AH480" s="5">
        <f>'Subdecision matrices'!$Y$14</f>
        <v>0.1</v>
      </c>
      <c r="AI480" s="5">
        <f>'Subdecision matrices'!$Y$15</f>
        <v>0.05</v>
      </c>
      <c r="AJ480" s="5">
        <f>'Subdecision matrices'!$Y$16</f>
        <v>0.05</v>
      </c>
      <c r="AK480" s="5">
        <f>'Subdecision matrices'!$Z$12</f>
        <v>0.15</v>
      </c>
      <c r="AL480" s="5">
        <f>'Subdecision matrices'!$Z$13</f>
        <v>0.15</v>
      </c>
      <c r="AM480" s="5">
        <f>'Subdecision matrices'!$Z$14</f>
        <v>0.15</v>
      </c>
      <c r="AN480" s="5">
        <f>'Subdecision matrices'!$Z$15</f>
        <v>0.15</v>
      </c>
      <c r="AO480" s="5">
        <f>'Subdecision matrices'!$Z$16</f>
        <v>0.15</v>
      </c>
      <c r="AP480" s="5">
        <f>'Subdecision matrices'!$AA$12</f>
        <v>0.1</v>
      </c>
      <c r="AQ480" s="5">
        <f>'Subdecision matrices'!$AA$13</f>
        <v>0.1</v>
      </c>
      <c r="AR480" s="5">
        <f>'Subdecision matrices'!$AA$14</f>
        <v>0.1</v>
      </c>
      <c r="AS480" s="5">
        <f>'Subdecision matrices'!$AA$15</f>
        <v>0.1</v>
      </c>
      <c r="AT480" s="5">
        <f>'Subdecision matrices'!$AA$16</f>
        <v>0.15</v>
      </c>
      <c r="AU480" s="5">
        <f>'Subdecision matrices'!$AB$12</f>
        <v>0.15</v>
      </c>
      <c r="AV480" s="5">
        <f>'Subdecision matrices'!$AB$13</f>
        <v>0.1</v>
      </c>
      <c r="AW480" s="5">
        <f>'Subdecision matrices'!$AB$14</f>
        <v>0.1</v>
      </c>
      <c r="AX480" s="5">
        <f>'Subdecision matrices'!$AB$15</f>
        <v>0.15</v>
      </c>
      <c r="AY480" s="5">
        <f>'Subdecision matrices'!$AB$16</f>
        <v>0.1</v>
      </c>
      <c r="AZ480" s="3">
        <f aca="true" t="shared" si="1211" ref="AZ480">SUM(L480:AY480)</f>
        <v>4</v>
      </c>
      <c r="BA480" s="3"/>
      <c r="BB480" s="114"/>
      <c r="BC480" s="114"/>
      <c r="BD480" s="114"/>
      <c r="BE480" s="114"/>
      <c r="BF480" s="114"/>
    </row>
    <row r="481" spans="1:58" ht="15">
      <c r="A481" s="94">
        <v>238</v>
      </c>
      <c r="B481" s="30">
        <f>_xlfn.IFERROR(VLOOKUP(Prioritization!G249,'Subdecision matrices'!$B$7:$C$8,2,TRUE),0)</f>
        <v>0</v>
      </c>
      <c r="C481" s="30">
        <f>_xlfn.IFERROR(VLOOKUP(Prioritization!G249,'Subdecision matrices'!$B$7:$D$8,3,TRUE),0)</f>
        <v>0</v>
      </c>
      <c r="D481" s="30">
        <f>_xlfn.IFERROR(VLOOKUP(Prioritization!G249,'Subdecision matrices'!$B$7:$E$8,4,TRUE),0)</f>
        <v>0</v>
      </c>
      <c r="E481" s="30">
        <f>_xlfn.IFERROR(VLOOKUP(Prioritization!G249,'Subdecision matrices'!$B$7:$F$8,5,TRUE),0)</f>
        <v>0</v>
      </c>
      <c r="F481" s="30">
        <f>_xlfn.IFERROR(VLOOKUP(Prioritization!G249,'Subdecision matrices'!$B$7:$G$8,6,TRUE),0)</f>
        <v>0</v>
      </c>
      <c r="G481" s="30">
        <f>VLOOKUP(Prioritization!H249,'Subdecision matrices'!$B$12:$C$19,2,TRUE)</f>
        <v>0</v>
      </c>
      <c r="H481" s="30">
        <f>VLOOKUP(Prioritization!H249,'Subdecision matrices'!$B$12:$D$19,3,TRUE)</f>
        <v>0</v>
      </c>
      <c r="I481" s="30">
        <f>VLOOKUP(Prioritization!H249,'Subdecision matrices'!$B$12:$E$19,4,TRUE)</f>
        <v>0</v>
      </c>
      <c r="J481" s="30">
        <f>VLOOKUP(Prioritization!H249,'Subdecision matrices'!$B$12:$F$19,5,TRUE)</f>
        <v>0</v>
      </c>
      <c r="K481" s="30">
        <f>VLOOKUP(Prioritization!H249,'Subdecision matrices'!$B$12:$G$19,6,TRUE)</f>
        <v>0</v>
      </c>
      <c r="L481" s="2">
        <f>_xlfn.IFERROR(INDEX('Subdecision matrices'!$C$23:$G$27,MATCH(Prioritization!I249,'Subdecision matrices'!$B$23:$B$27,0),MATCH('CalcEng 2'!$L$6,'Subdecision matrices'!$C$22:$G$22,0)),0)</f>
        <v>0</v>
      </c>
      <c r="M481" s="2">
        <f>_xlfn.IFERROR(INDEX('Subdecision matrices'!$C$23:$G$27,MATCH(Prioritization!I249,'Subdecision matrices'!$B$23:$B$27,0),MATCH('CalcEng 2'!$M$6,'Subdecision matrices'!$C$30:$G$30,0)),0)</f>
        <v>0</v>
      </c>
      <c r="N481" s="2">
        <f>_xlfn.IFERROR(INDEX('Subdecision matrices'!$C$23:$G$27,MATCH(Prioritization!I249,'Subdecision matrices'!$B$23:$B$27,0),MATCH('CalcEng 2'!$N$6,'Subdecision matrices'!$C$22:$G$22,0)),0)</f>
        <v>0</v>
      </c>
      <c r="O481" s="2">
        <f>_xlfn.IFERROR(INDEX('Subdecision matrices'!$C$23:$G$27,MATCH(Prioritization!I249,'Subdecision matrices'!$B$23:$B$27,0),MATCH('CalcEng 2'!$O$6,'Subdecision matrices'!$C$22:$G$22,0)),0)</f>
        <v>0</v>
      </c>
      <c r="P481" s="2">
        <f>_xlfn.IFERROR(INDEX('Subdecision matrices'!$C$23:$G$27,MATCH(Prioritization!I249,'Subdecision matrices'!$B$23:$B$27,0),MATCH('CalcEng 2'!$P$6,'Subdecision matrices'!$C$22:$G$22,0)),0)</f>
        <v>0</v>
      </c>
      <c r="Q481" s="2">
        <f>_xlfn.IFERROR(INDEX('Subdecision matrices'!$C$31:$G$33,MATCH(Prioritization!J249,'Subdecision matrices'!$B$31:$B$33,0),MATCH('CalcEng 2'!$Q$6,'Subdecision matrices'!$C$30:$G$30,0)),0)</f>
        <v>0</v>
      </c>
      <c r="R481" s="2">
        <f>_xlfn.IFERROR(INDEX('Subdecision matrices'!$C$31:$G$33,MATCH(Prioritization!J249,'Subdecision matrices'!$B$31:$B$33,0),MATCH('CalcEng 2'!$R$6,'Subdecision matrices'!$C$30:$G$30,0)),0)</f>
        <v>0</v>
      </c>
      <c r="S481" s="2">
        <f>_xlfn.IFERROR(INDEX('Subdecision matrices'!$C$31:$G$33,MATCH(Prioritization!J249,'Subdecision matrices'!$B$31:$B$33,0),MATCH('CalcEng 2'!$S$6,'Subdecision matrices'!$C$30:$G$30,0)),0)</f>
        <v>0</v>
      </c>
      <c r="T481" s="2">
        <f>_xlfn.IFERROR(INDEX('Subdecision matrices'!$C$31:$G$33,MATCH(Prioritization!J249,'Subdecision matrices'!$B$31:$B$33,0),MATCH('CalcEng 2'!$T$6,'Subdecision matrices'!$C$30:$G$30,0)),0)</f>
        <v>0</v>
      </c>
      <c r="U481" s="2">
        <f>_xlfn.IFERROR(INDEX('Subdecision matrices'!$C$31:$G$33,MATCH(Prioritization!J249,'Subdecision matrices'!$B$31:$B$33,0),MATCH('CalcEng 2'!$U$6,'Subdecision matrices'!$C$30:$G$30,0)),0)</f>
        <v>0</v>
      </c>
      <c r="V481" s="2">
        <f>_xlfn.IFERROR(VLOOKUP(Prioritization!K249,'Subdecision matrices'!$A$37:$C$41,3,TRUE),0)</f>
        <v>0</v>
      </c>
      <c r="W481" s="2">
        <f>_xlfn.IFERROR(VLOOKUP(Prioritization!K249,'Subdecision matrices'!$A$37:$D$41,4),0)</f>
        <v>0</v>
      </c>
      <c r="X481" s="2">
        <f>_xlfn.IFERROR(VLOOKUP(Prioritization!K249,'Subdecision matrices'!$A$37:$E$41,5),0)</f>
        <v>0</v>
      </c>
      <c r="Y481" s="2">
        <f>_xlfn.IFERROR(VLOOKUP(Prioritization!K249,'Subdecision matrices'!$A$37:$F$41,6),0)</f>
        <v>0</v>
      </c>
      <c r="Z481" s="2">
        <f>_xlfn.IFERROR(VLOOKUP(Prioritization!K249,'Subdecision matrices'!$A$37:$G$41,7),0)</f>
        <v>0</v>
      </c>
      <c r="AA481" s="2">
        <f>_xlfn.IFERROR(INDEX('Subdecision matrices'!$K$8:$O$11,MATCH(Prioritization!L249,'Subdecision matrices'!$J$8:$J$11,0),MATCH('CalcEng 2'!$AA$6,'Subdecision matrices'!$K$7:$O$7,0)),0)</f>
        <v>0</v>
      </c>
      <c r="AB481" s="2">
        <f>_xlfn.IFERROR(INDEX('Subdecision matrices'!$K$8:$O$11,MATCH(Prioritization!L249,'Subdecision matrices'!$J$8:$J$11,0),MATCH('CalcEng 2'!$AB$6,'Subdecision matrices'!$K$7:$O$7,0)),0)</f>
        <v>0</v>
      </c>
      <c r="AC481" s="2">
        <f>_xlfn.IFERROR(INDEX('Subdecision matrices'!$K$8:$O$11,MATCH(Prioritization!L249,'Subdecision matrices'!$J$8:$J$11,0),MATCH('CalcEng 2'!$AC$6,'Subdecision matrices'!$K$7:$O$7,0)),0)</f>
        <v>0</v>
      </c>
      <c r="AD481" s="2">
        <f>_xlfn.IFERROR(INDEX('Subdecision matrices'!$K$8:$O$11,MATCH(Prioritization!L249,'Subdecision matrices'!$J$8:$J$11,0),MATCH('CalcEng 2'!$AD$6,'Subdecision matrices'!$K$7:$O$7,0)),0)</f>
        <v>0</v>
      </c>
      <c r="AE481" s="2">
        <f>_xlfn.IFERROR(INDEX('Subdecision matrices'!$K$8:$O$11,MATCH(Prioritization!L249,'Subdecision matrices'!$J$8:$J$11,0),MATCH('CalcEng 2'!$AE$6,'Subdecision matrices'!$K$7:$O$7,0)),0)</f>
        <v>0</v>
      </c>
      <c r="AF481" s="2">
        <f>_xlfn.IFERROR(VLOOKUP(Prioritization!M249,'Subdecision matrices'!$I$15:$K$17,3,TRUE),0)</f>
        <v>0</v>
      </c>
      <c r="AG481" s="2">
        <f>_xlfn.IFERROR(VLOOKUP(Prioritization!M249,'Subdecision matrices'!$I$15:$L$17,4,TRUE),0)</f>
        <v>0</v>
      </c>
      <c r="AH481" s="2">
        <f>_xlfn.IFERROR(VLOOKUP(Prioritization!M249,'Subdecision matrices'!$I$15:$M$17,5,TRUE),0)</f>
        <v>0</v>
      </c>
      <c r="AI481" s="2">
        <f>_xlfn.IFERROR(VLOOKUP(Prioritization!M249,'Subdecision matrices'!$I$15:$N$17,6,TRUE),0)</f>
        <v>0</v>
      </c>
      <c r="AJ481" s="2">
        <f>_xlfn.IFERROR(VLOOKUP(Prioritization!M249,'Subdecision matrices'!$I$15:$O$17,7,TRUE),0)</f>
        <v>0</v>
      </c>
      <c r="AK481" s="2">
        <f>_xlfn.IFERROR(INDEX('Subdecision matrices'!$K$22:$O$24,MATCH(Prioritization!N249,'Subdecision matrices'!$J$22:$J$24,0),MATCH($AK$6,'Subdecision matrices'!$K$21:$O$21,0)),0)</f>
        <v>0</v>
      </c>
      <c r="AL481" s="2">
        <f>_xlfn.IFERROR(INDEX('Subdecision matrices'!$K$22:$O$24,MATCH(Prioritization!N249,'Subdecision matrices'!$J$22:$J$24,0),MATCH($AL$6,'Subdecision matrices'!$K$21:$O$21,0)),0)</f>
        <v>0</v>
      </c>
      <c r="AM481" s="2">
        <f>_xlfn.IFERROR(INDEX('Subdecision matrices'!$K$22:$O$24,MATCH(Prioritization!N249,'Subdecision matrices'!$J$22:$J$24,0),MATCH($AM$6,'Subdecision matrices'!$K$21:$O$21,0)),0)</f>
        <v>0</v>
      </c>
      <c r="AN481" s="2">
        <f>_xlfn.IFERROR(INDEX('Subdecision matrices'!$K$22:$O$24,MATCH(Prioritization!N249,'Subdecision matrices'!$J$22:$J$24,0),MATCH($AN$6,'Subdecision matrices'!$K$21:$O$21,0)),0)</f>
        <v>0</v>
      </c>
      <c r="AO481" s="2">
        <f>_xlfn.IFERROR(INDEX('Subdecision matrices'!$K$22:$O$24,MATCH(Prioritization!N249,'Subdecision matrices'!$J$22:$J$24,0),MATCH($AO$6,'Subdecision matrices'!$K$21:$O$21,0)),0)</f>
        <v>0</v>
      </c>
      <c r="AP481" s="2">
        <f>_xlfn.IFERROR(INDEX('Subdecision matrices'!$K$27:$O$30,MATCH(Prioritization!O249,'Subdecision matrices'!$J$27:$J$30,0),MATCH('CalcEng 2'!$AP$6,'Subdecision matrices'!$K$27:$O$27,0)),0)</f>
        <v>0</v>
      </c>
      <c r="AQ481" s="2">
        <f>_xlfn.IFERROR(INDEX('Subdecision matrices'!$K$27:$O$30,MATCH(Prioritization!O249,'Subdecision matrices'!$J$27:$J$30,0),MATCH('CalcEng 2'!$AQ$6,'Subdecision matrices'!$K$27:$O$27,0)),0)</f>
        <v>0</v>
      </c>
      <c r="AR481" s="2">
        <f>_xlfn.IFERROR(INDEX('Subdecision matrices'!$K$27:$O$30,MATCH(Prioritization!O249,'Subdecision matrices'!$J$27:$J$30,0),MATCH('CalcEng 2'!$AR$6,'Subdecision matrices'!$K$27:$O$27,0)),0)</f>
        <v>0</v>
      </c>
      <c r="AS481" s="2">
        <f>_xlfn.IFERROR(INDEX('Subdecision matrices'!$K$27:$O$30,MATCH(Prioritization!O249,'Subdecision matrices'!$J$27:$J$30,0),MATCH('CalcEng 2'!$AS$6,'Subdecision matrices'!$K$27:$O$27,0)),0)</f>
        <v>0</v>
      </c>
      <c r="AT481" s="2">
        <f>_xlfn.IFERROR(INDEX('Subdecision matrices'!$K$27:$O$30,MATCH(Prioritization!O249,'Subdecision matrices'!$J$27:$J$30,0),MATCH('CalcEng 2'!$AT$6,'Subdecision matrices'!$K$27:$O$27,0)),0)</f>
        <v>0</v>
      </c>
      <c r="AU481" s="2">
        <f>_xlfn.IFERROR(INDEX('Subdecision matrices'!$K$34:$O$36,MATCH(Prioritization!P249,'Subdecision matrices'!$J$34:$J$36,0),MATCH('CalcEng 2'!$AU$6,'Subdecision matrices'!$K$33:$O$33,0)),0)</f>
        <v>0</v>
      </c>
      <c r="AV481" s="2">
        <f>_xlfn.IFERROR(INDEX('Subdecision matrices'!$K$34:$O$36,MATCH(Prioritization!P249,'Subdecision matrices'!$J$34:$J$36,0),MATCH('CalcEng 2'!$AV$6,'Subdecision matrices'!$K$33:$O$33,0)),0)</f>
        <v>0</v>
      </c>
      <c r="AW481" s="2">
        <f>_xlfn.IFERROR(INDEX('Subdecision matrices'!$K$34:$O$36,MATCH(Prioritization!P249,'Subdecision matrices'!$J$34:$J$36,0),MATCH('CalcEng 2'!$AW$6,'Subdecision matrices'!$K$33:$O$33,0)),0)</f>
        <v>0</v>
      </c>
      <c r="AX481" s="2">
        <f>_xlfn.IFERROR(INDEX('Subdecision matrices'!$K$34:$O$36,MATCH(Prioritization!P249,'Subdecision matrices'!$J$34:$J$36,0),MATCH('CalcEng 2'!$AX$6,'Subdecision matrices'!$K$33:$O$33,0)),0)</f>
        <v>0</v>
      </c>
      <c r="AY481" s="2">
        <f>_xlfn.IFERROR(INDEX('Subdecision matrices'!$K$34:$O$36,MATCH(Prioritization!P249,'Subdecision matrices'!$J$34:$J$36,0),MATCH('CalcEng 2'!$AY$6,'Subdecision matrices'!$K$33:$O$33,0)),0)</f>
        <v>0</v>
      </c>
      <c r="AZ481" s="2"/>
      <c r="BA481" s="2"/>
      <c r="BB481" s="110">
        <f>((B481*B482)+(G481*G482)+(L481*L482)+(Q481*Q482)+(V481*V482)+(AA481*AA482)+(AF482*AF481)+(AK481*AK482)+(AP481*AP482)+(AU481*AU482))*10</f>
        <v>0</v>
      </c>
      <c r="BC481" s="110">
        <f aca="true" t="shared" si="1212" ref="BC481">((C481*C482)+(H481*H482)+(M481*M482)+(R481*R482)+(W481*W482)+(AB481*AB482)+(AG482*AG481)+(AL481*AL482)+(AQ481*AQ482)+(AV481*AV482))*10</f>
        <v>0</v>
      </c>
      <c r="BD481" s="110">
        <f aca="true" t="shared" si="1213" ref="BD481">((D481*D482)+(I481*I482)+(N481*N482)+(S481*S482)+(X481*X482)+(AC481*AC482)+(AH482*AH481)+(AM481*AM482)+(AR481*AR482)+(AW481*AW482))*10</f>
        <v>0</v>
      </c>
      <c r="BE481" s="110">
        <f aca="true" t="shared" si="1214" ref="BE481">((E481*E482)+(J481*J482)+(O481*O482)+(T481*T482)+(Y481*Y482)+(AD481*AD482)+(AI482*AI481)+(AN481*AN482)+(AS481*AS482)+(AX481*AX482))*10</f>
        <v>0</v>
      </c>
      <c r="BF481" s="110">
        <f aca="true" t="shared" si="1215" ref="BF481">((F481*F482)+(K481*K482)+(P481*P482)+(U481*U482)+(Z481*Z482)+(AE481*AE482)+(AJ482*AJ481)+(AO481*AO482)+(AT481*AT482)+(AY481*AY482))*10</f>
        <v>0</v>
      </c>
    </row>
    <row r="482" spans="1:58" ht="15.75" thickBot="1">
      <c r="A482" s="94"/>
      <c r="B482" s="5">
        <f>'Subdecision matrices'!$S$12</f>
        <v>0.1</v>
      </c>
      <c r="C482" s="5">
        <f>'Subdecision matrices'!$S$13</f>
        <v>0.1</v>
      </c>
      <c r="D482" s="5">
        <f>'Subdecision matrices'!$S$14</f>
        <v>0.1</v>
      </c>
      <c r="E482" s="5">
        <f>'Subdecision matrices'!$S$15</f>
        <v>0.1</v>
      </c>
      <c r="F482" s="5">
        <f>'Subdecision matrices'!$S$16</f>
        <v>0.1</v>
      </c>
      <c r="G482" s="5">
        <f>'Subdecision matrices'!$T$12</f>
        <v>0.1</v>
      </c>
      <c r="H482" s="5">
        <f>'Subdecision matrices'!$T$13</f>
        <v>0.1</v>
      </c>
      <c r="I482" s="5">
        <f>'Subdecision matrices'!$T$14</f>
        <v>0.1</v>
      </c>
      <c r="J482" s="5">
        <f>'Subdecision matrices'!$T$15</f>
        <v>0.1</v>
      </c>
      <c r="K482" s="5">
        <f>'Subdecision matrices'!$T$16</f>
        <v>0.1</v>
      </c>
      <c r="L482" s="5">
        <f>'Subdecision matrices'!$U$12</f>
        <v>0.05</v>
      </c>
      <c r="M482" s="5">
        <f>'Subdecision matrices'!$U$13</f>
        <v>0.05</v>
      </c>
      <c r="N482" s="5">
        <f>'Subdecision matrices'!$U$14</f>
        <v>0.05</v>
      </c>
      <c r="O482" s="5">
        <f>'Subdecision matrices'!$U$15</f>
        <v>0.05</v>
      </c>
      <c r="P482" s="5">
        <f>'Subdecision matrices'!$U$16</f>
        <v>0.05</v>
      </c>
      <c r="Q482" s="5">
        <f>'Subdecision matrices'!$V$12</f>
        <v>0.1</v>
      </c>
      <c r="R482" s="5">
        <f>'Subdecision matrices'!$V$13</f>
        <v>0.1</v>
      </c>
      <c r="S482" s="5">
        <f>'Subdecision matrices'!$V$14</f>
        <v>0.1</v>
      </c>
      <c r="T482" s="5">
        <f>'Subdecision matrices'!$V$15</f>
        <v>0.1</v>
      </c>
      <c r="U482" s="5">
        <f>'Subdecision matrices'!$V$16</f>
        <v>0.1</v>
      </c>
      <c r="V482" s="5">
        <f>'Subdecision matrices'!$W$12</f>
        <v>0.1</v>
      </c>
      <c r="W482" s="5">
        <f>'Subdecision matrices'!$W$13</f>
        <v>0.1</v>
      </c>
      <c r="X482" s="5">
        <f>'Subdecision matrices'!$W$14</f>
        <v>0.1</v>
      </c>
      <c r="Y482" s="5">
        <f>'Subdecision matrices'!$W$15</f>
        <v>0.1</v>
      </c>
      <c r="Z482" s="5">
        <f>'Subdecision matrices'!$W$16</f>
        <v>0.1</v>
      </c>
      <c r="AA482" s="5">
        <f>'Subdecision matrices'!$X$12</f>
        <v>0.05</v>
      </c>
      <c r="AB482" s="5">
        <f>'Subdecision matrices'!$X$13</f>
        <v>0.1</v>
      </c>
      <c r="AC482" s="5">
        <f>'Subdecision matrices'!$X$14</f>
        <v>0.1</v>
      </c>
      <c r="AD482" s="5">
        <f>'Subdecision matrices'!$X$15</f>
        <v>0.1</v>
      </c>
      <c r="AE482" s="5">
        <f>'Subdecision matrices'!$X$16</f>
        <v>0.1</v>
      </c>
      <c r="AF482" s="5">
        <f>'Subdecision matrices'!$Y$12</f>
        <v>0.1</v>
      </c>
      <c r="AG482" s="5">
        <f>'Subdecision matrices'!$Y$13</f>
        <v>0.1</v>
      </c>
      <c r="AH482" s="5">
        <f>'Subdecision matrices'!$Y$14</f>
        <v>0.1</v>
      </c>
      <c r="AI482" s="5">
        <f>'Subdecision matrices'!$Y$15</f>
        <v>0.05</v>
      </c>
      <c r="AJ482" s="5">
        <f>'Subdecision matrices'!$Y$16</f>
        <v>0.05</v>
      </c>
      <c r="AK482" s="5">
        <f>'Subdecision matrices'!$Z$12</f>
        <v>0.15</v>
      </c>
      <c r="AL482" s="5">
        <f>'Subdecision matrices'!$Z$13</f>
        <v>0.15</v>
      </c>
      <c r="AM482" s="5">
        <f>'Subdecision matrices'!$Z$14</f>
        <v>0.15</v>
      </c>
      <c r="AN482" s="5">
        <f>'Subdecision matrices'!$Z$15</f>
        <v>0.15</v>
      </c>
      <c r="AO482" s="5">
        <f>'Subdecision matrices'!$Z$16</f>
        <v>0.15</v>
      </c>
      <c r="AP482" s="5">
        <f>'Subdecision matrices'!$AA$12</f>
        <v>0.1</v>
      </c>
      <c r="AQ482" s="5">
        <f>'Subdecision matrices'!$AA$13</f>
        <v>0.1</v>
      </c>
      <c r="AR482" s="5">
        <f>'Subdecision matrices'!$AA$14</f>
        <v>0.1</v>
      </c>
      <c r="AS482" s="5">
        <f>'Subdecision matrices'!$AA$15</f>
        <v>0.1</v>
      </c>
      <c r="AT482" s="5">
        <f>'Subdecision matrices'!$AA$16</f>
        <v>0.15</v>
      </c>
      <c r="AU482" s="5">
        <f>'Subdecision matrices'!$AB$12</f>
        <v>0.15</v>
      </c>
      <c r="AV482" s="5">
        <f>'Subdecision matrices'!$AB$13</f>
        <v>0.1</v>
      </c>
      <c r="AW482" s="5">
        <f>'Subdecision matrices'!$AB$14</f>
        <v>0.1</v>
      </c>
      <c r="AX482" s="5">
        <f>'Subdecision matrices'!$AB$15</f>
        <v>0.15</v>
      </c>
      <c r="AY482" s="5">
        <f>'Subdecision matrices'!$AB$16</f>
        <v>0.1</v>
      </c>
      <c r="AZ482" s="3">
        <f aca="true" t="shared" si="1216" ref="AZ482">SUM(L482:AY482)</f>
        <v>4</v>
      </c>
      <c r="BA482" s="3"/>
      <c r="BB482" s="114"/>
      <c r="BC482" s="114"/>
      <c r="BD482" s="114"/>
      <c r="BE482" s="114"/>
      <c r="BF482" s="114"/>
    </row>
    <row r="483" spans="1:58" ht="15">
      <c r="A483" s="94">
        <v>239</v>
      </c>
      <c r="B483" s="30">
        <f>_xlfn.IFERROR(VLOOKUP(Prioritization!G250,'Subdecision matrices'!$B$7:$C$8,2,TRUE),0)</f>
        <v>0</v>
      </c>
      <c r="C483" s="30">
        <f>_xlfn.IFERROR(VLOOKUP(Prioritization!G250,'Subdecision matrices'!$B$7:$D$8,3,TRUE),0)</f>
        <v>0</v>
      </c>
      <c r="D483" s="30">
        <f>_xlfn.IFERROR(VLOOKUP(Prioritization!G250,'Subdecision matrices'!$B$7:$E$8,4,TRUE),0)</f>
        <v>0</v>
      </c>
      <c r="E483" s="30">
        <f>_xlfn.IFERROR(VLOOKUP(Prioritization!G250,'Subdecision matrices'!$B$7:$F$8,5,TRUE),0)</f>
        <v>0</v>
      </c>
      <c r="F483" s="30">
        <f>_xlfn.IFERROR(VLOOKUP(Prioritization!G250,'Subdecision matrices'!$B$7:$G$8,6,TRUE),0)</f>
        <v>0</v>
      </c>
      <c r="G483" s="30">
        <f>VLOOKUP(Prioritization!H250,'Subdecision matrices'!$B$12:$C$19,2,TRUE)</f>
        <v>0</v>
      </c>
      <c r="H483" s="30">
        <f>VLOOKUP(Prioritization!H250,'Subdecision matrices'!$B$12:$D$19,3,TRUE)</f>
        <v>0</v>
      </c>
      <c r="I483" s="30">
        <f>VLOOKUP(Prioritization!H250,'Subdecision matrices'!$B$12:$E$19,4,TRUE)</f>
        <v>0</v>
      </c>
      <c r="J483" s="30">
        <f>VLOOKUP(Prioritization!H250,'Subdecision matrices'!$B$12:$F$19,5,TRUE)</f>
        <v>0</v>
      </c>
      <c r="K483" s="30">
        <f>VLOOKUP(Prioritization!H250,'Subdecision matrices'!$B$12:$G$19,6,TRUE)</f>
        <v>0</v>
      </c>
      <c r="L483" s="2">
        <f>_xlfn.IFERROR(INDEX('Subdecision matrices'!$C$23:$G$27,MATCH(Prioritization!I250,'Subdecision matrices'!$B$23:$B$27,0),MATCH('CalcEng 2'!$L$6,'Subdecision matrices'!$C$22:$G$22,0)),0)</f>
        <v>0</v>
      </c>
      <c r="M483" s="2">
        <f>_xlfn.IFERROR(INDEX('Subdecision matrices'!$C$23:$G$27,MATCH(Prioritization!I250,'Subdecision matrices'!$B$23:$B$27,0),MATCH('CalcEng 2'!$M$6,'Subdecision matrices'!$C$30:$G$30,0)),0)</f>
        <v>0</v>
      </c>
      <c r="N483" s="2">
        <f>_xlfn.IFERROR(INDEX('Subdecision matrices'!$C$23:$G$27,MATCH(Prioritization!I250,'Subdecision matrices'!$B$23:$B$27,0),MATCH('CalcEng 2'!$N$6,'Subdecision matrices'!$C$22:$G$22,0)),0)</f>
        <v>0</v>
      </c>
      <c r="O483" s="2">
        <f>_xlfn.IFERROR(INDEX('Subdecision matrices'!$C$23:$G$27,MATCH(Prioritization!I250,'Subdecision matrices'!$B$23:$B$27,0),MATCH('CalcEng 2'!$O$6,'Subdecision matrices'!$C$22:$G$22,0)),0)</f>
        <v>0</v>
      </c>
      <c r="P483" s="2">
        <f>_xlfn.IFERROR(INDEX('Subdecision matrices'!$C$23:$G$27,MATCH(Prioritization!I250,'Subdecision matrices'!$B$23:$B$27,0),MATCH('CalcEng 2'!$P$6,'Subdecision matrices'!$C$22:$G$22,0)),0)</f>
        <v>0</v>
      </c>
      <c r="Q483" s="2">
        <f>_xlfn.IFERROR(INDEX('Subdecision matrices'!$C$31:$G$33,MATCH(Prioritization!J250,'Subdecision matrices'!$B$31:$B$33,0),MATCH('CalcEng 2'!$Q$6,'Subdecision matrices'!$C$30:$G$30,0)),0)</f>
        <v>0</v>
      </c>
      <c r="R483" s="2">
        <f>_xlfn.IFERROR(INDEX('Subdecision matrices'!$C$31:$G$33,MATCH(Prioritization!J250,'Subdecision matrices'!$B$31:$B$33,0),MATCH('CalcEng 2'!$R$6,'Subdecision matrices'!$C$30:$G$30,0)),0)</f>
        <v>0</v>
      </c>
      <c r="S483" s="2">
        <f>_xlfn.IFERROR(INDEX('Subdecision matrices'!$C$31:$G$33,MATCH(Prioritization!J250,'Subdecision matrices'!$B$31:$B$33,0),MATCH('CalcEng 2'!$S$6,'Subdecision matrices'!$C$30:$G$30,0)),0)</f>
        <v>0</v>
      </c>
      <c r="T483" s="2">
        <f>_xlfn.IFERROR(INDEX('Subdecision matrices'!$C$31:$G$33,MATCH(Prioritization!J250,'Subdecision matrices'!$B$31:$B$33,0),MATCH('CalcEng 2'!$T$6,'Subdecision matrices'!$C$30:$G$30,0)),0)</f>
        <v>0</v>
      </c>
      <c r="U483" s="2">
        <f>_xlfn.IFERROR(INDEX('Subdecision matrices'!$C$31:$G$33,MATCH(Prioritization!J250,'Subdecision matrices'!$B$31:$B$33,0),MATCH('CalcEng 2'!$U$6,'Subdecision matrices'!$C$30:$G$30,0)),0)</f>
        <v>0</v>
      </c>
      <c r="V483" s="2">
        <f>_xlfn.IFERROR(VLOOKUP(Prioritization!K250,'Subdecision matrices'!$A$37:$C$41,3,TRUE),0)</f>
        <v>0</v>
      </c>
      <c r="W483" s="2">
        <f>_xlfn.IFERROR(VLOOKUP(Prioritization!K250,'Subdecision matrices'!$A$37:$D$41,4),0)</f>
        <v>0</v>
      </c>
      <c r="X483" s="2">
        <f>_xlfn.IFERROR(VLOOKUP(Prioritization!K250,'Subdecision matrices'!$A$37:$E$41,5),0)</f>
        <v>0</v>
      </c>
      <c r="Y483" s="2">
        <f>_xlfn.IFERROR(VLOOKUP(Prioritization!K250,'Subdecision matrices'!$A$37:$F$41,6),0)</f>
        <v>0</v>
      </c>
      <c r="Z483" s="2">
        <f>_xlfn.IFERROR(VLOOKUP(Prioritization!K250,'Subdecision matrices'!$A$37:$G$41,7),0)</f>
        <v>0</v>
      </c>
      <c r="AA483" s="2">
        <f>_xlfn.IFERROR(INDEX('Subdecision matrices'!$K$8:$O$11,MATCH(Prioritization!L250,'Subdecision matrices'!$J$8:$J$11,0),MATCH('CalcEng 2'!$AA$6,'Subdecision matrices'!$K$7:$O$7,0)),0)</f>
        <v>0</v>
      </c>
      <c r="AB483" s="2">
        <f>_xlfn.IFERROR(INDEX('Subdecision matrices'!$K$8:$O$11,MATCH(Prioritization!L250,'Subdecision matrices'!$J$8:$J$11,0),MATCH('CalcEng 2'!$AB$6,'Subdecision matrices'!$K$7:$O$7,0)),0)</f>
        <v>0</v>
      </c>
      <c r="AC483" s="2">
        <f>_xlfn.IFERROR(INDEX('Subdecision matrices'!$K$8:$O$11,MATCH(Prioritization!L250,'Subdecision matrices'!$J$8:$J$11,0),MATCH('CalcEng 2'!$AC$6,'Subdecision matrices'!$K$7:$O$7,0)),0)</f>
        <v>0</v>
      </c>
      <c r="AD483" s="2">
        <f>_xlfn.IFERROR(INDEX('Subdecision matrices'!$K$8:$O$11,MATCH(Prioritization!L250,'Subdecision matrices'!$J$8:$J$11,0),MATCH('CalcEng 2'!$AD$6,'Subdecision matrices'!$K$7:$O$7,0)),0)</f>
        <v>0</v>
      </c>
      <c r="AE483" s="2">
        <f>_xlfn.IFERROR(INDEX('Subdecision matrices'!$K$8:$O$11,MATCH(Prioritization!L250,'Subdecision matrices'!$J$8:$J$11,0),MATCH('CalcEng 2'!$AE$6,'Subdecision matrices'!$K$7:$O$7,0)),0)</f>
        <v>0</v>
      </c>
      <c r="AF483" s="2">
        <f>_xlfn.IFERROR(VLOOKUP(Prioritization!M250,'Subdecision matrices'!$I$15:$K$17,3,TRUE),0)</f>
        <v>0</v>
      </c>
      <c r="AG483" s="2">
        <f>_xlfn.IFERROR(VLOOKUP(Prioritization!M250,'Subdecision matrices'!$I$15:$L$17,4,TRUE),0)</f>
        <v>0</v>
      </c>
      <c r="AH483" s="2">
        <f>_xlfn.IFERROR(VLOOKUP(Prioritization!M250,'Subdecision matrices'!$I$15:$M$17,5,TRUE),0)</f>
        <v>0</v>
      </c>
      <c r="AI483" s="2">
        <f>_xlfn.IFERROR(VLOOKUP(Prioritization!M250,'Subdecision matrices'!$I$15:$N$17,6,TRUE),0)</f>
        <v>0</v>
      </c>
      <c r="AJ483" s="2">
        <f>_xlfn.IFERROR(VLOOKUP(Prioritization!M250,'Subdecision matrices'!$I$15:$O$17,7,TRUE),0)</f>
        <v>0</v>
      </c>
      <c r="AK483" s="2">
        <f>_xlfn.IFERROR(INDEX('Subdecision matrices'!$K$22:$O$24,MATCH(Prioritization!N250,'Subdecision matrices'!$J$22:$J$24,0),MATCH($AK$6,'Subdecision matrices'!$K$21:$O$21,0)),0)</f>
        <v>0</v>
      </c>
      <c r="AL483" s="2">
        <f>_xlfn.IFERROR(INDEX('Subdecision matrices'!$K$22:$O$24,MATCH(Prioritization!N250,'Subdecision matrices'!$J$22:$J$24,0),MATCH($AL$6,'Subdecision matrices'!$K$21:$O$21,0)),0)</f>
        <v>0</v>
      </c>
      <c r="AM483" s="2">
        <f>_xlfn.IFERROR(INDEX('Subdecision matrices'!$K$22:$O$24,MATCH(Prioritization!N250,'Subdecision matrices'!$J$22:$J$24,0),MATCH($AM$6,'Subdecision matrices'!$K$21:$O$21,0)),0)</f>
        <v>0</v>
      </c>
      <c r="AN483" s="2">
        <f>_xlfn.IFERROR(INDEX('Subdecision matrices'!$K$22:$O$24,MATCH(Prioritization!N250,'Subdecision matrices'!$J$22:$J$24,0),MATCH($AN$6,'Subdecision matrices'!$K$21:$O$21,0)),0)</f>
        <v>0</v>
      </c>
      <c r="AO483" s="2">
        <f>_xlfn.IFERROR(INDEX('Subdecision matrices'!$K$22:$O$24,MATCH(Prioritization!N250,'Subdecision matrices'!$J$22:$J$24,0),MATCH($AO$6,'Subdecision matrices'!$K$21:$O$21,0)),0)</f>
        <v>0</v>
      </c>
      <c r="AP483" s="2">
        <f>_xlfn.IFERROR(INDEX('Subdecision matrices'!$K$27:$O$30,MATCH(Prioritization!O250,'Subdecision matrices'!$J$27:$J$30,0),MATCH('CalcEng 2'!$AP$6,'Subdecision matrices'!$K$27:$O$27,0)),0)</f>
        <v>0</v>
      </c>
      <c r="AQ483" s="2">
        <f>_xlfn.IFERROR(INDEX('Subdecision matrices'!$K$27:$O$30,MATCH(Prioritization!O250,'Subdecision matrices'!$J$27:$J$30,0),MATCH('CalcEng 2'!$AQ$6,'Subdecision matrices'!$K$27:$O$27,0)),0)</f>
        <v>0</v>
      </c>
      <c r="AR483" s="2">
        <f>_xlfn.IFERROR(INDEX('Subdecision matrices'!$K$27:$O$30,MATCH(Prioritization!O250,'Subdecision matrices'!$J$27:$J$30,0),MATCH('CalcEng 2'!$AR$6,'Subdecision matrices'!$K$27:$O$27,0)),0)</f>
        <v>0</v>
      </c>
      <c r="AS483" s="2">
        <f>_xlfn.IFERROR(INDEX('Subdecision matrices'!$K$27:$O$30,MATCH(Prioritization!O250,'Subdecision matrices'!$J$27:$J$30,0),MATCH('CalcEng 2'!$AS$6,'Subdecision matrices'!$K$27:$O$27,0)),0)</f>
        <v>0</v>
      </c>
      <c r="AT483" s="2">
        <f>_xlfn.IFERROR(INDEX('Subdecision matrices'!$K$27:$O$30,MATCH(Prioritization!O250,'Subdecision matrices'!$J$27:$J$30,0),MATCH('CalcEng 2'!$AT$6,'Subdecision matrices'!$K$27:$O$27,0)),0)</f>
        <v>0</v>
      </c>
      <c r="AU483" s="2">
        <f>_xlfn.IFERROR(INDEX('Subdecision matrices'!$K$34:$O$36,MATCH(Prioritization!P250,'Subdecision matrices'!$J$34:$J$36,0),MATCH('CalcEng 2'!$AU$6,'Subdecision matrices'!$K$33:$O$33,0)),0)</f>
        <v>0</v>
      </c>
      <c r="AV483" s="2">
        <f>_xlfn.IFERROR(INDEX('Subdecision matrices'!$K$34:$O$36,MATCH(Prioritization!P250,'Subdecision matrices'!$J$34:$J$36,0),MATCH('CalcEng 2'!$AV$6,'Subdecision matrices'!$K$33:$O$33,0)),0)</f>
        <v>0</v>
      </c>
      <c r="AW483" s="2">
        <f>_xlfn.IFERROR(INDEX('Subdecision matrices'!$K$34:$O$36,MATCH(Prioritization!P250,'Subdecision matrices'!$J$34:$J$36,0),MATCH('CalcEng 2'!$AW$6,'Subdecision matrices'!$K$33:$O$33,0)),0)</f>
        <v>0</v>
      </c>
      <c r="AX483" s="2">
        <f>_xlfn.IFERROR(INDEX('Subdecision matrices'!$K$34:$O$36,MATCH(Prioritization!P250,'Subdecision matrices'!$J$34:$J$36,0),MATCH('CalcEng 2'!$AX$6,'Subdecision matrices'!$K$33:$O$33,0)),0)</f>
        <v>0</v>
      </c>
      <c r="AY483" s="2">
        <f>_xlfn.IFERROR(INDEX('Subdecision matrices'!$K$34:$O$36,MATCH(Prioritization!P250,'Subdecision matrices'!$J$34:$J$36,0),MATCH('CalcEng 2'!$AY$6,'Subdecision matrices'!$K$33:$O$33,0)),0)</f>
        <v>0</v>
      </c>
      <c r="AZ483" s="2"/>
      <c r="BA483" s="2"/>
      <c r="BB483" s="110">
        <f>((B483*B484)+(G483*G484)+(L483*L484)+(Q483*Q484)+(V483*V484)+(AA483*AA484)+(AF484*AF483)+(AK483*AK484)+(AP483*AP484)+(AU483*AU484))*10</f>
        <v>0</v>
      </c>
      <c r="BC483" s="110">
        <f aca="true" t="shared" si="1217" ref="BC483">((C483*C484)+(H483*H484)+(M483*M484)+(R483*R484)+(W483*W484)+(AB483*AB484)+(AG484*AG483)+(AL483*AL484)+(AQ483*AQ484)+(AV483*AV484))*10</f>
        <v>0</v>
      </c>
      <c r="BD483" s="110">
        <f aca="true" t="shared" si="1218" ref="BD483">((D483*D484)+(I483*I484)+(N483*N484)+(S483*S484)+(X483*X484)+(AC483*AC484)+(AH484*AH483)+(AM483*AM484)+(AR483*AR484)+(AW483*AW484))*10</f>
        <v>0</v>
      </c>
      <c r="BE483" s="110">
        <f aca="true" t="shared" si="1219" ref="BE483">((E483*E484)+(J483*J484)+(O483*O484)+(T483*T484)+(Y483*Y484)+(AD483*AD484)+(AI484*AI483)+(AN483*AN484)+(AS483*AS484)+(AX483*AX484))*10</f>
        <v>0</v>
      </c>
      <c r="BF483" s="110">
        <f aca="true" t="shared" si="1220" ref="BF483">((F483*F484)+(K483*K484)+(P483*P484)+(U483*U484)+(Z483*Z484)+(AE483*AE484)+(AJ484*AJ483)+(AO483*AO484)+(AT483*AT484)+(AY483*AY484))*10</f>
        <v>0</v>
      </c>
    </row>
    <row r="484" spans="1:58" ht="15.75" thickBot="1">
      <c r="A484" s="94"/>
      <c r="B484" s="5">
        <f>'Subdecision matrices'!$S$12</f>
        <v>0.1</v>
      </c>
      <c r="C484" s="5">
        <f>'Subdecision matrices'!$S$13</f>
        <v>0.1</v>
      </c>
      <c r="D484" s="5">
        <f>'Subdecision matrices'!$S$14</f>
        <v>0.1</v>
      </c>
      <c r="E484" s="5">
        <f>'Subdecision matrices'!$S$15</f>
        <v>0.1</v>
      </c>
      <c r="F484" s="5">
        <f>'Subdecision matrices'!$S$16</f>
        <v>0.1</v>
      </c>
      <c r="G484" s="5">
        <f>'Subdecision matrices'!$T$12</f>
        <v>0.1</v>
      </c>
      <c r="H484" s="5">
        <f>'Subdecision matrices'!$T$13</f>
        <v>0.1</v>
      </c>
      <c r="I484" s="5">
        <f>'Subdecision matrices'!$T$14</f>
        <v>0.1</v>
      </c>
      <c r="J484" s="5">
        <f>'Subdecision matrices'!$T$15</f>
        <v>0.1</v>
      </c>
      <c r="K484" s="5">
        <f>'Subdecision matrices'!$T$16</f>
        <v>0.1</v>
      </c>
      <c r="L484" s="5">
        <f>'Subdecision matrices'!$U$12</f>
        <v>0.05</v>
      </c>
      <c r="M484" s="5">
        <f>'Subdecision matrices'!$U$13</f>
        <v>0.05</v>
      </c>
      <c r="N484" s="5">
        <f>'Subdecision matrices'!$U$14</f>
        <v>0.05</v>
      </c>
      <c r="O484" s="5">
        <f>'Subdecision matrices'!$U$15</f>
        <v>0.05</v>
      </c>
      <c r="P484" s="5">
        <f>'Subdecision matrices'!$U$16</f>
        <v>0.05</v>
      </c>
      <c r="Q484" s="5">
        <f>'Subdecision matrices'!$V$12</f>
        <v>0.1</v>
      </c>
      <c r="R484" s="5">
        <f>'Subdecision matrices'!$V$13</f>
        <v>0.1</v>
      </c>
      <c r="S484" s="5">
        <f>'Subdecision matrices'!$V$14</f>
        <v>0.1</v>
      </c>
      <c r="T484" s="5">
        <f>'Subdecision matrices'!$V$15</f>
        <v>0.1</v>
      </c>
      <c r="U484" s="5">
        <f>'Subdecision matrices'!$V$16</f>
        <v>0.1</v>
      </c>
      <c r="V484" s="5">
        <f>'Subdecision matrices'!$W$12</f>
        <v>0.1</v>
      </c>
      <c r="W484" s="5">
        <f>'Subdecision matrices'!$W$13</f>
        <v>0.1</v>
      </c>
      <c r="X484" s="5">
        <f>'Subdecision matrices'!$W$14</f>
        <v>0.1</v>
      </c>
      <c r="Y484" s="5">
        <f>'Subdecision matrices'!$W$15</f>
        <v>0.1</v>
      </c>
      <c r="Z484" s="5">
        <f>'Subdecision matrices'!$W$16</f>
        <v>0.1</v>
      </c>
      <c r="AA484" s="5">
        <f>'Subdecision matrices'!$X$12</f>
        <v>0.05</v>
      </c>
      <c r="AB484" s="5">
        <f>'Subdecision matrices'!$X$13</f>
        <v>0.1</v>
      </c>
      <c r="AC484" s="5">
        <f>'Subdecision matrices'!$X$14</f>
        <v>0.1</v>
      </c>
      <c r="AD484" s="5">
        <f>'Subdecision matrices'!$X$15</f>
        <v>0.1</v>
      </c>
      <c r="AE484" s="5">
        <f>'Subdecision matrices'!$X$16</f>
        <v>0.1</v>
      </c>
      <c r="AF484" s="5">
        <f>'Subdecision matrices'!$Y$12</f>
        <v>0.1</v>
      </c>
      <c r="AG484" s="5">
        <f>'Subdecision matrices'!$Y$13</f>
        <v>0.1</v>
      </c>
      <c r="AH484" s="5">
        <f>'Subdecision matrices'!$Y$14</f>
        <v>0.1</v>
      </c>
      <c r="AI484" s="5">
        <f>'Subdecision matrices'!$Y$15</f>
        <v>0.05</v>
      </c>
      <c r="AJ484" s="5">
        <f>'Subdecision matrices'!$Y$16</f>
        <v>0.05</v>
      </c>
      <c r="AK484" s="5">
        <f>'Subdecision matrices'!$Z$12</f>
        <v>0.15</v>
      </c>
      <c r="AL484" s="5">
        <f>'Subdecision matrices'!$Z$13</f>
        <v>0.15</v>
      </c>
      <c r="AM484" s="5">
        <f>'Subdecision matrices'!$Z$14</f>
        <v>0.15</v>
      </c>
      <c r="AN484" s="5">
        <f>'Subdecision matrices'!$Z$15</f>
        <v>0.15</v>
      </c>
      <c r="AO484" s="5">
        <f>'Subdecision matrices'!$Z$16</f>
        <v>0.15</v>
      </c>
      <c r="AP484" s="5">
        <f>'Subdecision matrices'!$AA$12</f>
        <v>0.1</v>
      </c>
      <c r="AQ484" s="5">
        <f>'Subdecision matrices'!$AA$13</f>
        <v>0.1</v>
      </c>
      <c r="AR484" s="5">
        <f>'Subdecision matrices'!$AA$14</f>
        <v>0.1</v>
      </c>
      <c r="AS484" s="5">
        <f>'Subdecision matrices'!$AA$15</f>
        <v>0.1</v>
      </c>
      <c r="AT484" s="5">
        <f>'Subdecision matrices'!$AA$16</f>
        <v>0.15</v>
      </c>
      <c r="AU484" s="5">
        <f>'Subdecision matrices'!$AB$12</f>
        <v>0.15</v>
      </c>
      <c r="AV484" s="5">
        <f>'Subdecision matrices'!$AB$13</f>
        <v>0.1</v>
      </c>
      <c r="AW484" s="5">
        <f>'Subdecision matrices'!$AB$14</f>
        <v>0.1</v>
      </c>
      <c r="AX484" s="5">
        <f>'Subdecision matrices'!$AB$15</f>
        <v>0.15</v>
      </c>
      <c r="AY484" s="5">
        <f>'Subdecision matrices'!$AB$16</f>
        <v>0.1</v>
      </c>
      <c r="AZ484" s="3">
        <f aca="true" t="shared" si="1221" ref="AZ484">SUM(L484:AY484)</f>
        <v>4</v>
      </c>
      <c r="BA484" s="3"/>
      <c r="BB484" s="114"/>
      <c r="BC484" s="114"/>
      <c r="BD484" s="114"/>
      <c r="BE484" s="114"/>
      <c r="BF484" s="114"/>
    </row>
    <row r="485" spans="1:58" ht="15">
      <c r="A485" s="94">
        <v>240</v>
      </c>
      <c r="B485" s="30">
        <f>_xlfn.IFERROR(VLOOKUP(Prioritization!G251,'Subdecision matrices'!$B$7:$C$8,2,TRUE),0)</f>
        <v>0</v>
      </c>
      <c r="C485" s="30">
        <f>_xlfn.IFERROR(VLOOKUP(Prioritization!G251,'Subdecision matrices'!$B$7:$D$8,3,TRUE),0)</f>
        <v>0</v>
      </c>
      <c r="D485" s="30">
        <f>_xlfn.IFERROR(VLOOKUP(Prioritization!G251,'Subdecision matrices'!$B$7:$E$8,4,TRUE),0)</f>
        <v>0</v>
      </c>
      <c r="E485" s="30">
        <f>_xlfn.IFERROR(VLOOKUP(Prioritization!G251,'Subdecision matrices'!$B$7:$F$8,5,TRUE),0)</f>
        <v>0</v>
      </c>
      <c r="F485" s="30">
        <f>_xlfn.IFERROR(VLOOKUP(Prioritization!G251,'Subdecision matrices'!$B$7:$G$8,6,TRUE),0)</f>
        <v>0</v>
      </c>
      <c r="G485" s="30">
        <f>VLOOKUP(Prioritization!H251,'Subdecision matrices'!$B$12:$C$19,2,TRUE)</f>
        <v>0</v>
      </c>
      <c r="H485" s="30">
        <f>VLOOKUP(Prioritization!H251,'Subdecision matrices'!$B$12:$D$19,3,TRUE)</f>
        <v>0</v>
      </c>
      <c r="I485" s="30">
        <f>VLOOKUP(Prioritization!H251,'Subdecision matrices'!$B$12:$E$19,4,TRUE)</f>
        <v>0</v>
      </c>
      <c r="J485" s="30">
        <f>VLOOKUP(Prioritization!H251,'Subdecision matrices'!$B$12:$F$19,5,TRUE)</f>
        <v>0</v>
      </c>
      <c r="K485" s="30">
        <f>VLOOKUP(Prioritization!H251,'Subdecision matrices'!$B$12:$G$19,6,TRUE)</f>
        <v>0</v>
      </c>
      <c r="L485" s="2">
        <f>_xlfn.IFERROR(INDEX('Subdecision matrices'!$C$23:$G$27,MATCH(Prioritization!I251,'Subdecision matrices'!$B$23:$B$27,0),MATCH('CalcEng 2'!$L$6,'Subdecision matrices'!$C$22:$G$22,0)),0)</f>
        <v>0</v>
      </c>
      <c r="M485" s="2">
        <f>_xlfn.IFERROR(INDEX('Subdecision matrices'!$C$23:$G$27,MATCH(Prioritization!I251,'Subdecision matrices'!$B$23:$B$27,0),MATCH('CalcEng 2'!$M$6,'Subdecision matrices'!$C$30:$G$30,0)),0)</f>
        <v>0</v>
      </c>
      <c r="N485" s="2">
        <f>_xlfn.IFERROR(INDEX('Subdecision matrices'!$C$23:$G$27,MATCH(Prioritization!I251,'Subdecision matrices'!$B$23:$B$27,0),MATCH('CalcEng 2'!$N$6,'Subdecision matrices'!$C$22:$G$22,0)),0)</f>
        <v>0</v>
      </c>
      <c r="O485" s="2">
        <f>_xlfn.IFERROR(INDEX('Subdecision matrices'!$C$23:$G$27,MATCH(Prioritization!I251,'Subdecision matrices'!$B$23:$B$27,0),MATCH('CalcEng 2'!$O$6,'Subdecision matrices'!$C$22:$G$22,0)),0)</f>
        <v>0</v>
      </c>
      <c r="P485" s="2">
        <f>_xlfn.IFERROR(INDEX('Subdecision matrices'!$C$23:$G$27,MATCH(Prioritization!I251,'Subdecision matrices'!$B$23:$B$27,0),MATCH('CalcEng 2'!$P$6,'Subdecision matrices'!$C$22:$G$22,0)),0)</f>
        <v>0</v>
      </c>
      <c r="Q485" s="2">
        <f>_xlfn.IFERROR(INDEX('Subdecision matrices'!$C$31:$G$33,MATCH(Prioritization!J251,'Subdecision matrices'!$B$31:$B$33,0),MATCH('CalcEng 2'!$Q$6,'Subdecision matrices'!$C$30:$G$30,0)),0)</f>
        <v>0</v>
      </c>
      <c r="R485" s="2">
        <f>_xlfn.IFERROR(INDEX('Subdecision matrices'!$C$31:$G$33,MATCH(Prioritization!J251,'Subdecision matrices'!$B$31:$B$33,0),MATCH('CalcEng 2'!$R$6,'Subdecision matrices'!$C$30:$G$30,0)),0)</f>
        <v>0</v>
      </c>
      <c r="S485" s="2">
        <f>_xlfn.IFERROR(INDEX('Subdecision matrices'!$C$31:$G$33,MATCH(Prioritization!J251,'Subdecision matrices'!$B$31:$B$33,0),MATCH('CalcEng 2'!$S$6,'Subdecision matrices'!$C$30:$G$30,0)),0)</f>
        <v>0</v>
      </c>
      <c r="T485" s="2">
        <f>_xlfn.IFERROR(INDEX('Subdecision matrices'!$C$31:$G$33,MATCH(Prioritization!J251,'Subdecision matrices'!$B$31:$B$33,0),MATCH('CalcEng 2'!$T$6,'Subdecision matrices'!$C$30:$G$30,0)),0)</f>
        <v>0</v>
      </c>
      <c r="U485" s="2">
        <f>_xlfn.IFERROR(INDEX('Subdecision matrices'!$C$31:$G$33,MATCH(Prioritization!J251,'Subdecision matrices'!$B$31:$B$33,0),MATCH('CalcEng 2'!$U$6,'Subdecision matrices'!$C$30:$G$30,0)),0)</f>
        <v>0</v>
      </c>
      <c r="V485" s="2">
        <f>_xlfn.IFERROR(VLOOKUP(Prioritization!K251,'Subdecision matrices'!$A$37:$C$41,3,TRUE),0)</f>
        <v>0</v>
      </c>
      <c r="W485" s="2">
        <f>_xlfn.IFERROR(VLOOKUP(Prioritization!K251,'Subdecision matrices'!$A$37:$D$41,4),0)</f>
        <v>0</v>
      </c>
      <c r="X485" s="2">
        <f>_xlfn.IFERROR(VLOOKUP(Prioritization!K251,'Subdecision matrices'!$A$37:$E$41,5),0)</f>
        <v>0</v>
      </c>
      <c r="Y485" s="2">
        <f>_xlfn.IFERROR(VLOOKUP(Prioritization!K251,'Subdecision matrices'!$A$37:$F$41,6),0)</f>
        <v>0</v>
      </c>
      <c r="Z485" s="2">
        <f>_xlfn.IFERROR(VLOOKUP(Prioritization!K251,'Subdecision matrices'!$A$37:$G$41,7),0)</f>
        <v>0</v>
      </c>
      <c r="AA485" s="2">
        <f>_xlfn.IFERROR(INDEX('Subdecision matrices'!$K$8:$O$11,MATCH(Prioritization!L251,'Subdecision matrices'!$J$8:$J$11,0),MATCH('CalcEng 2'!$AA$6,'Subdecision matrices'!$K$7:$O$7,0)),0)</f>
        <v>0</v>
      </c>
      <c r="AB485" s="2">
        <f>_xlfn.IFERROR(INDEX('Subdecision matrices'!$K$8:$O$11,MATCH(Prioritization!L251,'Subdecision matrices'!$J$8:$J$11,0),MATCH('CalcEng 2'!$AB$6,'Subdecision matrices'!$K$7:$O$7,0)),0)</f>
        <v>0</v>
      </c>
      <c r="AC485" s="2">
        <f>_xlfn.IFERROR(INDEX('Subdecision matrices'!$K$8:$O$11,MATCH(Prioritization!L251,'Subdecision matrices'!$J$8:$J$11,0),MATCH('CalcEng 2'!$AC$6,'Subdecision matrices'!$K$7:$O$7,0)),0)</f>
        <v>0</v>
      </c>
      <c r="AD485" s="2">
        <f>_xlfn.IFERROR(INDEX('Subdecision matrices'!$K$8:$O$11,MATCH(Prioritization!L251,'Subdecision matrices'!$J$8:$J$11,0),MATCH('CalcEng 2'!$AD$6,'Subdecision matrices'!$K$7:$O$7,0)),0)</f>
        <v>0</v>
      </c>
      <c r="AE485" s="2">
        <f>_xlfn.IFERROR(INDEX('Subdecision matrices'!$K$8:$O$11,MATCH(Prioritization!L251,'Subdecision matrices'!$J$8:$J$11,0),MATCH('CalcEng 2'!$AE$6,'Subdecision matrices'!$K$7:$O$7,0)),0)</f>
        <v>0</v>
      </c>
      <c r="AF485" s="2">
        <f>_xlfn.IFERROR(VLOOKUP(Prioritization!M251,'Subdecision matrices'!$I$15:$K$17,3,TRUE),0)</f>
        <v>0</v>
      </c>
      <c r="AG485" s="2">
        <f>_xlfn.IFERROR(VLOOKUP(Prioritization!M251,'Subdecision matrices'!$I$15:$L$17,4,TRUE),0)</f>
        <v>0</v>
      </c>
      <c r="AH485" s="2">
        <f>_xlfn.IFERROR(VLOOKUP(Prioritization!M251,'Subdecision matrices'!$I$15:$M$17,5,TRUE),0)</f>
        <v>0</v>
      </c>
      <c r="AI485" s="2">
        <f>_xlfn.IFERROR(VLOOKUP(Prioritization!M251,'Subdecision matrices'!$I$15:$N$17,6,TRUE),0)</f>
        <v>0</v>
      </c>
      <c r="AJ485" s="2">
        <f>_xlfn.IFERROR(VLOOKUP(Prioritization!M251,'Subdecision matrices'!$I$15:$O$17,7,TRUE),0)</f>
        <v>0</v>
      </c>
      <c r="AK485" s="2">
        <f>_xlfn.IFERROR(INDEX('Subdecision matrices'!$K$22:$O$24,MATCH(Prioritization!N251,'Subdecision matrices'!$J$22:$J$24,0),MATCH($AK$6,'Subdecision matrices'!$K$21:$O$21,0)),0)</f>
        <v>0</v>
      </c>
      <c r="AL485" s="2">
        <f>_xlfn.IFERROR(INDEX('Subdecision matrices'!$K$22:$O$24,MATCH(Prioritization!N251,'Subdecision matrices'!$J$22:$J$24,0),MATCH($AL$6,'Subdecision matrices'!$K$21:$O$21,0)),0)</f>
        <v>0</v>
      </c>
      <c r="AM485" s="2">
        <f>_xlfn.IFERROR(INDEX('Subdecision matrices'!$K$22:$O$24,MATCH(Prioritization!N251,'Subdecision matrices'!$J$22:$J$24,0),MATCH($AM$6,'Subdecision matrices'!$K$21:$O$21,0)),0)</f>
        <v>0</v>
      </c>
      <c r="AN485" s="2">
        <f>_xlfn.IFERROR(INDEX('Subdecision matrices'!$K$22:$O$24,MATCH(Prioritization!N251,'Subdecision matrices'!$J$22:$J$24,0),MATCH($AN$6,'Subdecision matrices'!$K$21:$O$21,0)),0)</f>
        <v>0</v>
      </c>
      <c r="AO485" s="2">
        <f>_xlfn.IFERROR(INDEX('Subdecision matrices'!$K$22:$O$24,MATCH(Prioritization!N251,'Subdecision matrices'!$J$22:$J$24,0),MATCH($AO$6,'Subdecision matrices'!$K$21:$O$21,0)),0)</f>
        <v>0</v>
      </c>
      <c r="AP485" s="2">
        <f>_xlfn.IFERROR(INDEX('Subdecision matrices'!$K$27:$O$30,MATCH(Prioritization!O251,'Subdecision matrices'!$J$27:$J$30,0),MATCH('CalcEng 2'!$AP$6,'Subdecision matrices'!$K$27:$O$27,0)),0)</f>
        <v>0</v>
      </c>
      <c r="AQ485" s="2">
        <f>_xlfn.IFERROR(INDEX('Subdecision matrices'!$K$27:$O$30,MATCH(Prioritization!O251,'Subdecision matrices'!$J$27:$J$30,0),MATCH('CalcEng 2'!$AQ$6,'Subdecision matrices'!$K$27:$O$27,0)),0)</f>
        <v>0</v>
      </c>
      <c r="AR485" s="2">
        <f>_xlfn.IFERROR(INDEX('Subdecision matrices'!$K$27:$O$30,MATCH(Prioritization!O251,'Subdecision matrices'!$J$27:$J$30,0),MATCH('CalcEng 2'!$AR$6,'Subdecision matrices'!$K$27:$O$27,0)),0)</f>
        <v>0</v>
      </c>
      <c r="AS485" s="2">
        <f>_xlfn.IFERROR(INDEX('Subdecision matrices'!$K$27:$O$30,MATCH(Prioritization!O251,'Subdecision matrices'!$J$27:$J$30,0),MATCH('CalcEng 2'!$AS$6,'Subdecision matrices'!$K$27:$O$27,0)),0)</f>
        <v>0</v>
      </c>
      <c r="AT485" s="2">
        <f>_xlfn.IFERROR(INDEX('Subdecision matrices'!$K$27:$O$30,MATCH(Prioritization!O251,'Subdecision matrices'!$J$27:$J$30,0),MATCH('CalcEng 2'!$AT$6,'Subdecision matrices'!$K$27:$O$27,0)),0)</f>
        <v>0</v>
      </c>
      <c r="AU485" s="2">
        <f>_xlfn.IFERROR(INDEX('Subdecision matrices'!$K$34:$O$36,MATCH(Prioritization!P251,'Subdecision matrices'!$J$34:$J$36,0),MATCH('CalcEng 2'!$AU$6,'Subdecision matrices'!$K$33:$O$33,0)),0)</f>
        <v>0</v>
      </c>
      <c r="AV485" s="2">
        <f>_xlfn.IFERROR(INDEX('Subdecision matrices'!$K$34:$O$36,MATCH(Prioritization!P251,'Subdecision matrices'!$J$34:$J$36,0),MATCH('CalcEng 2'!$AV$6,'Subdecision matrices'!$K$33:$O$33,0)),0)</f>
        <v>0</v>
      </c>
      <c r="AW485" s="2">
        <f>_xlfn.IFERROR(INDEX('Subdecision matrices'!$K$34:$O$36,MATCH(Prioritization!P251,'Subdecision matrices'!$J$34:$J$36,0),MATCH('CalcEng 2'!$AW$6,'Subdecision matrices'!$K$33:$O$33,0)),0)</f>
        <v>0</v>
      </c>
      <c r="AX485" s="2">
        <f>_xlfn.IFERROR(INDEX('Subdecision matrices'!$K$34:$O$36,MATCH(Prioritization!P251,'Subdecision matrices'!$J$34:$J$36,0),MATCH('CalcEng 2'!$AX$6,'Subdecision matrices'!$K$33:$O$33,0)),0)</f>
        <v>0</v>
      </c>
      <c r="AY485" s="2">
        <f>_xlfn.IFERROR(INDEX('Subdecision matrices'!$K$34:$O$36,MATCH(Prioritization!P251,'Subdecision matrices'!$J$34:$J$36,0),MATCH('CalcEng 2'!$AY$6,'Subdecision matrices'!$K$33:$O$33,0)),0)</f>
        <v>0</v>
      </c>
      <c r="AZ485" s="2"/>
      <c r="BA485" s="2"/>
      <c r="BB485" s="110">
        <f>((B485*B486)+(G485*G486)+(L485*L486)+(Q485*Q486)+(V485*V486)+(AA485*AA486)+(AF486*AF485)+(AK485*AK486)+(AP485*AP486)+(AU485*AU486))*10</f>
        <v>0</v>
      </c>
      <c r="BC485" s="110">
        <f aca="true" t="shared" si="1222" ref="BC485">((C485*C486)+(H485*H486)+(M485*M486)+(R485*R486)+(W485*W486)+(AB485*AB486)+(AG486*AG485)+(AL485*AL486)+(AQ485*AQ486)+(AV485*AV486))*10</f>
        <v>0</v>
      </c>
      <c r="BD485" s="110">
        <f aca="true" t="shared" si="1223" ref="BD485">((D485*D486)+(I485*I486)+(N485*N486)+(S485*S486)+(X485*X486)+(AC485*AC486)+(AH486*AH485)+(AM485*AM486)+(AR485*AR486)+(AW485*AW486))*10</f>
        <v>0</v>
      </c>
      <c r="BE485" s="110">
        <f aca="true" t="shared" si="1224" ref="BE485">((E485*E486)+(J485*J486)+(O485*O486)+(T485*T486)+(Y485*Y486)+(AD485*AD486)+(AI486*AI485)+(AN485*AN486)+(AS485*AS486)+(AX485*AX486))*10</f>
        <v>0</v>
      </c>
      <c r="BF485" s="110">
        <f aca="true" t="shared" si="1225" ref="BF485">((F485*F486)+(K485*K486)+(P485*P486)+(U485*U486)+(Z485*Z486)+(AE485*AE486)+(AJ486*AJ485)+(AO485*AO486)+(AT485*AT486)+(AY485*AY486))*10</f>
        <v>0</v>
      </c>
    </row>
    <row r="486" spans="1:58" ht="15.75" thickBot="1">
      <c r="A486" s="94"/>
      <c r="B486" s="5">
        <f>'Subdecision matrices'!$S$12</f>
        <v>0.1</v>
      </c>
      <c r="C486" s="5">
        <f>'Subdecision matrices'!$S$13</f>
        <v>0.1</v>
      </c>
      <c r="D486" s="5">
        <f>'Subdecision matrices'!$S$14</f>
        <v>0.1</v>
      </c>
      <c r="E486" s="5">
        <f>'Subdecision matrices'!$S$15</f>
        <v>0.1</v>
      </c>
      <c r="F486" s="5">
        <f>'Subdecision matrices'!$S$16</f>
        <v>0.1</v>
      </c>
      <c r="G486" s="5">
        <f>'Subdecision matrices'!$T$12</f>
        <v>0.1</v>
      </c>
      <c r="H486" s="5">
        <f>'Subdecision matrices'!$T$13</f>
        <v>0.1</v>
      </c>
      <c r="I486" s="5">
        <f>'Subdecision matrices'!$T$14</f>
        <v>0.1</v>
      </c>
      <c r="J486" s="5">
        <f>'Subdecision matrices'!$T$15</f>
        <v>0.1</v>
      </c>
      <c r="K486" s="5">
        <f>'Subdecision matrices'!$T$16</f>
        <v>0.1</v>
      </c>
      <c r="L486" s="5">
        <f>'Subdecision matrices'!$U$12</f>
        <v>0.05</v>
      </c>
      <c r="M486" s="5">
        <f>'Subdecision matrices'!$U$13</f>
        <v>0.05</v>
      </c>
      <c r="N486" s="5">
        <f>'Subdecision matrices'!$U$14</f>
        <v>0.05</v>
      </c>
      <c r="O486" s="5">
        <f>'Subdecision matrices'!$U$15</f>
        <v>0.05</v>
      </c>
      <c r="P486" s="5">
        <f>'Subdecision matrices'!$U$16</f>
        <v>0.05</v>
      </c>
      <c r="Q486" s="5">
        <f>'Subdecision matrices'!$V$12</f>
        <v>0.1</v>
      </c>
      <c r="R486" s="5">
        <f>'Subdecision matrices'!$V$13</f>
        <v>0.1</v>
      </c>
      <c r="S486" s="5">
        <f>'Subdecision matrices'!$V$14</f>
        <v>0.1</v>
      </c>
      <c r="T486" s="5">
        <f>'Subdecision matrices'!$V$15</f>
        <v>0.1</v>
      </c>
      <c r="U486" s="5">
        <f>'Subdecision matrices'!$V$16</f>
        <v>0.1</v>
      </c>
      <c r="V486" s="5">
        <f>'Subdecision matrices'!$W$12</f>
        <v>0.1</v>
      </c>
      <c r="W486" s="5">
        <f>'Subdecision matrices'!$W$13</f>
        <v>0.1</v>
      </c>
      <c r="X486" s="5">
        <f>'Subdecision matrices'!$W$14</f>
        <v>0.1</v>
      </c>
      <c r="Y486" s="5">
        <f>'Subdecision matrices'!$W$15</f>
        <v>0.1</v>
      </c>
      <c r="Z486" s="5">
        <f>'Subdecision matrices'!$W$16</f>
        <v>0.1</v>
      </c>
      <c r="AA486" s="5">
        <f>'Subdecision matrices'!$X$12</f>
        <v>0.05</v>
      </c>
      <c r="AB486" s="5">
        <f>'Subdecision matrices'!$X$13</f>
        <v>0.1</v>
      </c>
      <c r="AC486" s="5">
        <f>'Subdecision matrices'!$X$14</f>
        <v>0.1</v>
      </c>
      <c r="AD486" s="5">
        <f>'Subdecision matrices'!$X$15</f>
        <v>0.1</v>
      </c>
      <c r="AE486" s="5">
        <f>'Subdecision matrices'!$X$16</f>
        <v>0.1</v>
      </c>
      <c r="AF486" s="5">
        <f>'Subdecision matrices'!$Y$12</f>
        <v>0.1</v>
      </c>
      <c r="AG486" s="5">
        <f>'Subdecision matrices'!$Y$13</f>
        <v>0.1</v>
      </c>
      <c r="AH486" s="5">
        <f>'Subdecision matrices'!$Y$14</f>
        <v>0.1</v>
      </c>
      <c r="AI486" s="5">
        <f>'Subdecision matrices'!$Y$15</f>
        <v>0.05</v>
      </c>
      <c r="AJ486" s="5">
        <f>'Subdecision matrices'!$Y$16</f>
        <v>0.05</v>
      </c>
      <c r="AK486" s="5">
        <f>'Subdecision matrices'!$Z$12</f>
        <v>0.15</v>
      </c>
      <c r="AL486" s="5">
        <f>'Subdecision matrices'!$Z$13</f>
        <v>0.15</v>
      </c>
      <c r="AM486" s="5">
        <f>'Subdecision matrices'!$Z$14</f>
        <v>0.15</v>
      </c>
      <c r="AN486" s="5">
        <f>'Subdecision matrices'!$Z$15</f>
        <v>0.15</v>
      </c>
      <c r="AO486" s="5">
        <f>'Subdecision matrices'!$Z$16</f>
        <v>0.15</v>
      </c>
      <c r="AP486" s="5">
        <f>'Subdecision matrices'!$AA$12</f>
        <v>0.1</v>
      </c>
      <c r="AQ486" s="5">
        <f>'Subdecision matrices'!$AA$13</f>
        <v>0.1</v>
      </c>
      <c r="AR486" s="5">
        <f>'Subdecision matrices'!$AA$14</f>
        <v>0.1</v>
      </c>
      <c r="AS486" s="5">
        <f>'Subdecision matrices'!$AA$15</f>
        <v>0.1</v>
      </c>
      <c r="AT486" s="5">
        <f>'Subdecision matrices'!$AA$16</f>
        <v>0.15</v>
      </c>
      <c r="AU486" s="5">
        <f>'Subdecision matrices'!$AB$12</f>
        <v>0.15</v>
      </c>
      <c r="AV486" s="5">
        <f>'Subdecision matrices'!$AB$13</f>
        <v>0.1</v>
      </c>
      <c r="AW486" s="5">
        <f>'Subdecision matrices'!$AB$14</f>
        <v>0.1</v>
      </c>
      <c r="AX486" s="5">
        <f>'Subdecision matrices'!$AB$15</f>
        <v>0.15</v>
      </c>
      <c r="AY486" s="5">
        <f>'Subdecision matrices'!$AB$16</f>
        <v>0.1</v>
      </c>
      <c r="AZ486" s="3">
        <f aca="true" t="shared" si="1226" ref="AZ486">SUM(L486:AY486)</f>
        <v>4</v>
      </c>
      <c r="BA486" s="3"/>
      <c r="BB486" s="114"/>
      <c r="BC486" s="114"/>
      <c r="BD486" s="114"/>
      <c r="BE486" s="114"/>
      <c r="BF486" s="114"/>
    </row>
    <row r="487" spans="1:58" ht="15">
      <c r="A487" s="94">
        <v>241</v>
      </c>
      <c r="B487" s="30">
        <f>_xlfn.IFERROR(VLOOKUP(Prioritization!G252,'Subdecision matrices'!$B$7:$C$8,2,TRUE),0)</f>
        <v>0</v>
      </c>
      <c r="C487" s="30">
        <f>_xlfn.IFERROR(VLOOKUP(Prioritization!G252,'Subdecision matrices'!$B$7:$D$8,3,TRUE),0)</f>
        <v>0</v>
      </c>
      <c r="D487" s="30">
        <f>_xlfn.IFERROR(VLOOKUP(Prioritization!G252,'Subdecision matrices'!$B$7:$E$8,4,TRUE),0)</f>
        <v>0</v>
      </c>
      <c r="E487" s="30">
        <f>_xlfn.IFERROR(VLOOKUP(Prioritization!G252,'Subdecision matrices'!$B$7:$F$8,5,TRUE),0)</f>
        <v>0</v>
      </c>
      <c r="F487" s="30">
        <f>_xlfn.IFERROR(VLOOKUP(Prioritization!G252,'Subdecision matrices'!$B$7:$G$8,6,TRUE),0)</f>
        <v>0</v>
      </c>
      <c r="G487" s="30">
        <f>VLOOKUP(Prioritization!H252,'Subdecision matrices'!$B$12:$C$19,2,TRUE)</f>
        <v>0</v>
      </c>
      <c r="H487" s="30">
        <f>VLOOKUP(Prioritization!H252,'Subdecision matrices'!$B$12:$D$19,3,TRUE)</f>
        <v>0</v>
      </c>
      <c r="I487" s="30">
        <f>VLOOKUP(Prioritization!H252,'Subdecision matrices'!$B$12:$E$19,4,TRUE)</f>
        <v>0</v>
      </c>
      <c r="J487" s="30">
        <f>VLOOKUP(Prioritization!H252,'Subdecision matrices'!$B$12:$F$19,5,TRUE)</f>
        <v>0</v>
      </c>
      <c r="K487" s="30">
        <f>VLOOKUP(Prioritization!H252,'Subdecision matrices'!$B$12:$G$19,6,TRUE)</f>
        <v>0</v>
      </c>
      <c r="L487" s="2">
        <f>_xlfn.IFERROR(INDEX('Subdecision matrices'!$C$23:$G$27,MATCH(Prioritization!I252,'Subdecision matrices'!$B$23:$B$27,0),MATCH('CalcEng 2'!$L$6,'Subdecision matrices'!$C$22:$G$22,0)),0)</f>
        <v>0</v>
      </c>
      <c r="M487" s="2">
        <f>_xlfn.IFERROR(INDEX('Subdecision matrices'!$C$23:$G$27,MATCH(Prioritization!I252,'Subdecision matrices'!$B$23:$B$27,0),MATCH('CalcEng 2'!$M$6,'Subdecision matrices'!$C$30:$G$30,0)),0)</f>
        <v>0</v>
      </c>
      <c r="N487" s="2">
        <f>_xlfn.IFERROR(INDEX('Subdecision matrices'!$C$23:$G$27,MATCH(Prioritization!I252,'Subdecision matrices'!$B$23:$B$27,0),MATCH('CalcEng 2'!$N$6,'Subdecision matrices'!$C$22:$G$22,0)),0)</f>
        <v>0</v>
      </c>
      <c r="O487" s="2">
        <f>_xlfn.IFERROR(INDEX('Subdecision matrices'!$C$23:$G$27,MATCH(Prioritization!I252,'Subdecision matrices'!$B$23:$B$27,0),MATCH('CalcEng 2'!$O$6,'Subdecision matrices'!$C$22:$G$22,0)),0)</f>
        <v>0</v>
      </c>
      <c r="P487" s="2">
        <f>_xlfn.IFERROR(INDEX('Subdecision matrices'!$C$23:$G$27,MATCH(Prioritization!I252,'Subdecision matrices'!$B$23:$B$27,0),MATCH('CalcEng 2'!$P$6,'Subdecision matrices'!$C$22:$G$22,0)),0)</f>
        <v>0</v>
      </c>
      <c r="Q487" s="2">
        <f>_xlfn.IFERROR(INDEX('Subdecision matrices'!$C$31:$G$33,MATCH(Prioritization!J252,'Subdecision matrices'!$B$31:$B$33,0),MATCH('CalcEng 2'!$Q$6,'Subdecision matrices'!$C$30:$G$30,0)),0)</f>
        <v>0</v>
      </c>
      <c r="R487" s="2">
        <f>_xlfn.IFERROR(INDEX('Subdecision matrices'!$C$31:$G$33,MATCH(Prioritization!J252,'Subdecision matrices'!$B$31:$B$33,0),MATCH('CalcEng 2'!$R$6,'Subdecision matrices'!$C$30:$G$30,0)),0)</f>
        <v>0</v>
      </c>
      <c r="S487" s="2">
        <f>_xlfn.IFERROR(INDEX('Subdecision matrices'!$C$31:$G$33,MATCH(Prioritization!J252,'Subdecision matrices'!$B$31:$B$33,0),MATCH('CalcEng 2'!$S$6,'Subdecision matrices'!$C$30:$G$30,0)),0)</f>
        <v>0</v>
      </c>
      <c r="T487" s="2">
        <f>_xlfn.IFERROR(INDEX('Subdecision matrices'!$C$31:$G$33,MATCH(Prioritization!J252,'Subdecision matrices'!$B$31:$B$33,0),MATCH('CalcEng 2'!$T$6,'Subdecision matrices'!$C$30:$G$30,0)),0)</f>
        <v>0</v>
      </c>
      <c r="U487" s="2">
        <f>_xlfn.IFERROR(INDEX('Subdecision matrices'!$C$31:$G$33,MATCH(Prioritization!J252,'Subdecision matrices'!$B$31:$B$33,0),MATCH('CalcEng 2'!$U$6,'Subdecision matrices'!$C$30:$G$30,0)),0)</f>
        <v>0</v>
      </c>
      <c r="V487" s="2">
        <f>_xlfn.IFERROR(VLOOKUP(Prioritization!K252,'Subdecision matrices'!$A$37:$C$41,3,TRUE),0)</f>
        <v>0</v>
      </c>
      <c r="W487" s="2">
        <f>_xlfn.IFERROR(VLOOKUP(Prioritization!K252,'Subdecision matrices'!$A$37:$D$41,4),0)</f>
        <v>0</v>
      </c>
      <c r="X487" s="2">
        <f>_xlfn.IFERROR(VLOOKUP(Prioritization!K252,'Subdecision matrices'!$A$37:$E$41,5),0)</f>
        <v>0</v>
      </c>
      <c r="Y487" s="2">
        <f>_xlfn.IFERROR(VLOOKUP(Prioritization!K252,'Subdecision matrices'!$A$37:$F$41,6),0)</f>
        <v>0</v>
      </c>
      <c r="Z487" s="2">
        <f>_xlfn.IFERROR(VLOOKUP(Prioritization!K252,'Subdecision matrices'!$A$37:$G$41,7),0)</f>
        <v>0</v>
      </c>
      <c r="AA487" s="2">
        <f>_xlfn.IFERROR(INDEX('Subdecision matrices'!$K$8:$O$11,MATCH(Prioritization!L252,'Subdecision matrices'!$J$8:$J$11,0),MATCH('CalcEng 2'!$AA$6,'Subdecision matrices'!$K$7:$O$7,0)),0)</f>
        <v>0</v>
      </c>
      <c r="AB487" s="2">
        <f>_xlfn.IFERROR(INDEX('Subdecision matrices'!$K$8:$O$11,MATCH(Prioritization!L252,'Subdecision matrices'!$J$8:$J$11,0),MATCH('CalcEng 2'!$AB$6,'Subdecision matrices'!$K$7:$O$7,0)),0)</f>
        <v>0</v>
      </c>
      <c r="AC487" s="2">
        <f>_xlfn.IFERROR(INDEX('Subdecision matrices'!$K$8:$O$11,MATCH(Prioritization!L252,'Subdecision matrices'!$J$8:$J$11,0),MATCH('CalcEng 2'!$AC$6,'Subdecision matrices'!$K$7:$O$7,0)),0)</f>
        <v>0</v>
      </c>
      <c r="AD487" s="2">
        <f>_xlfn.IFERROR(INDEX('Subdecision matrices'!$K$8:$O$11,MATCH(Prioritization!L252,'Subdecision matrices'!$J$8:$J$11,0),MATCH('CalcEng 2'!$AD$6,'Subdecision matrices'!$K$7:$O$7,0)),0)</f>
        <v>0</v>
      </c>
      <c r="AE487" s="2">
        <f>_xlfn.IFERROR(INDEX('Subdecision matrices'!$K$8:$O$11,MATCH(Prioritization!L252,'Subdecision matrices'!$J$8:$J$11,0),MATCH('CalcEng 2'!$AE$6,'Subdecision matrices'!$K$7:$O$7,0)),0)</f>
        <v>0</v>
      </c>
      <c r="AF487" s="2">
        <f>_xlfn.IFERROR(VLOOKUP(Prioritization!M252,'Subdecision matrices'!$I$15:$K$17,3,TRUE),0)</f>
        <v>0</v>
      </c>
      <c r="AG487" s="2">
        <f>_xlfn.IFERROR(VLOOKUP(Prioritization!M252,'Subdecision matrices'!$I$15:$L$17,4,TRUE),0)</f>
        <v>0</v>
      </c>
      <c r="AH487" s="2">
        <f>_xlfn.IFERROR(VLOOKUP(Prioritization!M252,'Subdecision matrices'!$I$15:$M$17,5,TRUE),0)</f>
        <v>0</v>
      </c>
      <c r="AI487" s="2">
        <f>_xlfn.IFERROR(VLOOKUP(Prioritization!M252,'Subdecision matrices'!$I$15:$N$17,6,TRUE),0)</f>
        <v>0</v>
      </c>
      <c r="AJ487" s="2">
        <f>_xlfn.IFERROR(VLOOKUP(Prioritization!M252,'Subdecision matrices'!$I$15:$O$17,7,TRUE),0)</f>
        <v>0</v>
      </c>
      <c r="AK487" s="2">
        <f>_xlfn.IFERROR(INDEX('Subdecision matrices'!$K$22:$O$24,MATCH(Prioritization!N252,'Subdecision matrices'!$J$22:$J$24,0),MATCH($AK$6,'Subdecision matrices'!$K$21:$O$21,0)),0)</f>
        <v>0</v>
      </c>
      <c r="AL487" s="2">
        <f>_xlfn.IFERROR(INDEX('Subdecision matrices'!$K$22:$O$24,MATCH(Prioritization!N252,'Subdecision matrices'!$J$22:$J$24,0),MATCH($AL$6,'Subdecision matrices'!$K$21:$O$21,0)),0)</f>
        <v>0</v>
      </c>
      <c r="AM487" s="2">
        <f>_xlfn.IFERROR(INDEX('Subdecision matrices'!$K$22:$O$24,MATCH(Prioritization!N252,'Subdecision matrices'!$J$22:$J$24,0),MATCH($AM$6,'Subdecision matrices'!$K$21:$O$21,0)),0)</f>
        <v>0</v>
      </c>
      <c r="AN487" s="2">
        <f>_xlfn.IFERROR(INDEX('Subdecision matrices'!$K$22:$O$24,MATCH(Prioritization!N252,'Subdecision matrices'!$J$22:$J$24,0),MATCH($AN$6,'Subdecision matrices'!$K$21:$O$21,0)),0)</f>
        <v>0</v>
      </c>
      <c r="AO487" s="2">
        <f>_xlfn.IFERROR(INDEX('Subdecision matrices'!$K$22:$O$24,MATCH(Prioritization!N252,'Subdecision matrices'!$J$22:$J$24,0),MATCH($AO$6,'Subdecision matrices'!$K$21:$O$21,0)),0)</f>
        <v>0</v>
      </c>
      <c r="AP487" s="2">
        <f>_xlfn.IFERROR(INDEX('Subdecision matrices'!$K$27:$O$30,MATCH(Prioritization!O252,'Subdecision matrices'!$J$27:$J$30,0),MATCH('CalcEng 2'!$AP$6,'Subdecision matrices'!$K$27:$O$27,0)),0)</f>
        <v>0</v>
      </c>
      <c r="AQ487" s="2">
        <f>_xlfn.IFERROR(INDEX('Subdecision matrices'!$K$27:$O$30,MATCH(Prioritization!O252,'Subdecision matrices'!$J$27:$J$30,0),MATCH('CalcEng 2'!$AQ$6,'Subdecision matrices'!$K$27:$O$27,0)),0)</f>
        <v>0</v>
      </c>
      <c r="AR487" s="2">
        <f>_xlfn.IFERROR(INDEX('Subdecision matrices'!$K$27:$O$30,MATCH(Prioritization!O252,'Subdecision matrices'!$J$27:$J$30,0),MATCH('CalcEng 2'!$AR$6,'Subdecision matrices'!$K$27:$O$27,0)),0)</f>
        <v>0</v>
      </c>
      <c r="AS487" s="2">
        <f>_xlfn.IFERROR(INDEX('Subdecision matrices'!$K$27:$O$30,MATCH(Prioritization!O252,'Subdecision matrices'!$J$27:$J$30,0),MATCH('CalcEng 2'!$AS$6,'Subdecision matrices'!$K$27:$O$27,0)),0)</f>
        <v>0</v>
      </c>
      <c r="AT487" s="2">
        <f>_xlfn.IFERROR(INDEX('Subdecision matrices'!$K$27:$O$30,MATCH(Prioritization!O252,'Subdecision matrices'!$J$27:$J$30,0),MATCH('CalcEng 2'!$AT$6,'Subdecision matrices'!$K$27:$O$27,0)),0)</f>
        <v>0</v>
      </c>
      <c r="AU487" s="2">
        <f>_xlfn.IFERROR(INDEX('Subdecision matrices'!$K$34:$O$36,MATCH(Prioritization!P252,'Subdecision matrices'!$J$34:$J$36,0),MATCH('CalcEng 2'!$AU$6,'Subdecision matrices'!$K$33:$O$33,0)),0)</f>
        <v>0</v>
      </c>
      <c r="AV487" s="2">
        <f>_xlfn.IFERROR(INDEX('Subdecision matrices'!$K$34:$O$36,MATCH(Prioritization!P252,'Subdecision matrices'!$J$34:$J$36,0),MATCH('CalcEng 2'!$AV$6,'Subdecision matrices'!$K$33:$O$33,0)),0)</f>
        <v>0</v>
      </c>
      <c r="AW487" s="2">
        <f>_xlfn.IFERROR(INDEX('Subdecision matrices'!$K$34:$O$36,MATCH(Prioritization!P252,'Subdecision matrices'!$J$34:$J$36,0),MATCH('CalcEng 2'!$AW$6,'Subdecision matrices'!$K$33:$O$33,0)),0)</f>
        <v>0</v>
      </c>
      <c r="AX487" s="2">
        <f>_xlfn.IFERROR(INDEX('Subdecision matrices'!$K$34:$O$36,MATCH(Prioritization!P252,'Subdecision matrices'!$J$34:$J$36,0),MATCH('CalcEng 2'!$AX$6,'Subdecision matrices'!$K$33:$O$33,0)),0)</f>
        <v>0</v>
      </c>
      <c r="AY487" s="2">
        <f>_xlfn.IFERROR(INDEX('Subdecision matrices'!$K$34:$O$36,MATCH(Prioritization!P252,'Subdecision matrices'!$J$34:$J$36,0),MATCH('CalcEng 2'!$AY$6,'Subdecision matrices'!$K$33:$O$33,0)),0)</f>
        <v>0</v>
      </c>
      <c r="AZ487" s="2"/>
      <c r="BA487" s="2"/>
      <c r="BB487" s="110">
        <f>((B487*B488)+(G487*G488)+(L487*L488)+(Q487*Q488)+(V487*V488)+(AA487*AA488)+(AF488*AF487)+(AK487*AK488)+(AP487*AP488)+(AU487*AU488))*10</f>
        <v>0</v>
      </c>
      <c r="BC487" s="110">
        <f aca="true" t="shared" si="1227" ref="BC487">((C487*C488)+(H487*H488)+(M487*M488)+(R487*R488)+(W487*W488)+(AB487*AB488)+(AG488*AG487)+(AL487*AL488)+(AQ487*AQ488)+(AV487*AV488))*10</f>
        <v>0</v>
      </c>
      <c r="BD487" s="110">
        <f aca="true" t="shared" si="1228" ref="BD487">((D487*D488)+(I487*I488)+(N487*N488)+(S487*S488)+(X487*X488)+(AC487*AC488)+(AH488*AH487)+(AM487*AM488)+(AR487*AR488)+(AW487*AW488))*10</f>
        <v>0</v>
      </c>
      <c r="BE487" s="110">
        <f aca="true" t="shared" si="1229" ref="BE487">((E487*E488)+(J487*J488)+(O487*O488)+(T487*T488)+(Y487*Y488)+(AD487*AD488)+(AI488*AI487)+(AN487*AN488)+(AS487*AS488)+(AX487*AX488))*10</f>
        <v>0</v>
      </c>
      <c r="BF487" s="110">
        <f aca="true" t="shared" si="1230" ref="BF487">((F487*F488)+(K487*K488)+(P487*P488)+(U487*U488)+(Z487*Z488)+(AE487*AE488)+(AJ488*AJ487)+(AO487*AO488)+(AT487*AT488)+(AY487*AY488))*10</f>
        <v>0</v>
      </c>
    </row>
    <row r="488" spans="1:58" ht="15.75" thickBot="1">
      <c r="A488" s="94"/>
      <c r="B488" s="5">
        <f>'Subdecision matrices'!$S$12</f>
        <v>0.1</v>
      </c>
      <c r="C488" s="5">
        <f>'Subdecision matrices'!$S$13</f>
        <v>0.1</v>
      </c>
      <c r="D488" s="5">
        <f>'Subdecision matrices'!$S$14</f>
        <v>0.1</v>
      </c>
      <c r="E488" s="5">
        <f>'Subdecision matrices'!$S$15</f>
        <v>0.1</v>
      </c>
      <c r="F488" s="5">
        <f>'Subdecision matrices'!$S$16</f>
        <v>0.1</v>
      </c>
      <c r="G488" s="5">
        <f>'Subdecision matrices'!$T$12</f>
        <v>0.1</v>
      </c>
      <c r="H488" s="5">
        <f>'Subdecision matrices'!$T$13</f>
        <v>0.1</v>
      </c>
      <c r="I488" s="5">
        <f>'Subdecision matrices'!$T$14</f>
        <v>0.1</v>
      </c>
      <c r="J488" s="5">
        <f>'Subdecision matrices'!$T$15</f>
        <v>0.1</v>
      </c>
      <c r="K488" s="5">
        <f>'Subdecision matrices'!$T$16</f>
        <v>0.1</v>
      </c>
      <c r="L488" s="5">
        <f>'Subdecision matrices'!$U$12</f>
        <v>0.05</v>
      </c>
      <c r="M488" s="5">
        <f>'Subdecision matrices'!$U$13</f>
        <v>0.05</v>
      </c>
      <c r="N488" s="5">
        <f>'Subdecision matrices'!$U$14</f>
        <v>0.05</v>
      </c>
      <c r="O488" s="5">
        <f>'Subdecision matrices'!$U$15</f>
        <v>0.05</v>
      </c>
      <c r="P488" s="5">
        <f>'Subdecision matrices'!$U$16</f>
        <v>0.05</v>
      </c>
      <c r="Q488" s="5">
        <f>'Subdecision matrices'!$V$12</f>
        <v>0.1</v>
      </c>
      <c r="R488" s="5">
        <f>'Subdecision matrices'!$V$13</f>
        <v>0.1</v>
      </c>
      <c r="S488" s="5">
        <f>'Subdecision matrices'!$V$14</f>
        <v>0.1</v>
      </c>
      <c r="T488" s="5">
        <f>'Subdecision matrices'!$V$15</f>
        <v>0.1</v>
      </c>
      <c r="U488" s="5">
        <f>'Subdecision matrices'!$V$16</f>
        <v>0.1</v>
      </c>
      <c r="V488" s="5">
        <f>'Subdecision matrices'!$W$12</f>
        <v>0.1</v>
      </c>
      <c r="W488" s="5">
        <f>'Subdecision matrices'!$W$13</f>
        <v>0.1</v>
      </c>
      <c r="X488" s="5">
        <f>'Subdecision matrices'!$W$14</f>
        <v>0.1</v>
      </c>
      <c r="Y488" s="5">
        <f>'Subdecision matrices'!$W$15</f>
        <v>0.1</v>
      </c>
      <c r="Z488" s="5">
        <f>'Subdecision matrices'!$W$16</f>
        <v>0.1</v>
      </c>
      <c r="AA488" s="5">
        <f>'Subdecision matrices'!$X$12</f>
        <v>0.05</v>
      </c>
      <c r="AB488" s="5">
        <f>'Subdecision matrices'!$X$13</f>
        <v>0.1</v>
      </c>
      <c r="AC488" s="5">
        <f>'Subdecision matrices'!$X$14</f>
        <v>0.1</v>
      </c>
      <c r="AD488" s="5">
        <f>'Subdecision matrices'!$X$15</f>
        <v>0.1</v>
      </c>
      <c r="AE488" s="5">
        <f>'Subdecision matrices'!$X$16</f>
        <v>0.1</v>
      </c>
      <c r="AF488" s="5">
        <f>'Subdecision matrices'!$Y$12</f>
        <v>0.1</v>
      </c>
      <c r="AG488" s="5">
        <f>'Subdecision matrices'!$Y$13</f>
        <v>0.1</v>
      </c>
      <c r="AH488" s="5">
        <f>'Subdecision matrices'!$Y$14</f>
        <v>0.1</v>
      </c>
      <c r="AI488" s="5">
        <f>'Subdecision matrices'!$Y$15</f>
        <v>0.05</v>
      </c>
      <c r="AJ488" s="5">
        <f>'Subdecision matrices'!$Y$16</f>
        <v>0.05</v>
      </c>
      <c r="AK488" s="5">
        <f>'Subdecision matrices'!$Z$12</f>
        <v>0.15</v>
      </c>
      <c r="AL488" s="5">
        <f>'Subdecision matrices'!$Z$13</f>
        <v>0.15</v>
      </c>
      <c r="AM488" s="5">
        <f>'Subdecision matrices'!$Z$14</f>
        <v>0.15</v>
      </c>
      <c r="AN488" s="5">
        <f>'Subdecision matrices'!$Z$15</f>
        <v>0.15</v>
      </c>
      <c r="AO488" s="5">
        <f>'Subdecision matrices'!$Z$16</f>
        <v>0.15</v>
      </c>
      <c r="AP488" s="5">
        <f>'Subdecision matrices'!$AA$12</f>
        <v>0.1</v>
      </c>
      <c r="AQ488" s="5">
        <f>'Subdecision matrices'!$AA$13</f>
        <v>0.1</v>
      </c>
      <c r="AR488" s="5">
        <f>'Subdecision matrices'!$AA$14</f>
        <v>0.1</v>
      </c>
      <c r="AS488" s="5">
        <f>'Subdecision matrices'!$AA$15</f>
        <v>0.1</v>
      </c>
      <c r="AT488" s="5">
        <f>'Subdecision matrices'!$AA$16</f>
        <v>0.15</v>
      </c>
      <c r="AU488" s="5">
        <f>'Subdecision matrices'!$AB$12</f>
        <v>0.15</v>
      </c>
      <c r="AV488" s="5">
        <f>'Subdecision matrices'!$AB$13</f>
        <v>0.1</v>
      </c>
      <c r="AW488" s="5">
        <f>'Subdecision matrices'!$AB$14</f>
        <v>0.1</v>
      </c>
      <c r="AX488" s="5">
        <f>'Subdecision matrices'!$AB$15</f>
        <v>0.15</v>
      </c>
      <c r="AY488" s="5">
        <f>'Subdecision matrices'!$AB$16</f>
        <v>0.1</v>
      </c>
      <c r="AZ488" s="3">
        <f aca="true" t="shared" si="1231" ref="AZ488">SUM(L488:AY488)</f>
        <v>4</v>
      </c>
      <c r="BA488" s="3"/>
      <c r="BB488" s="114"/>
      <c r="BC488" s="114"/>
      <c r="BD488" s="114"/>
      <c r="BE488" s="114"/>
      <c r="BF488" s="114"/>
    </row>
    <row r="489" spans="1:58" ht="15">
      <c r="A489" s="94">
        <v>242</v>
      </c>
      <c r="B489" s="30">
        <f>_xlfn.IFERROR(VLOOKUP(Prioritization!G253,'Subdecision matrices'!$B$7:$C$8,2,TRUE),0)</f>
        <v>0</v>
      </c>
      <c r="C489" s="30">
        <f>_xlfn.IFERROR(VLOOKUP(Prioritization!G253,'Subdecision matrices'!$B$7:$D$8,3,TRUE),0)</f>
        <v>0</v>
      </c>
      <c r="D489" s="30">
        <f>_xlfn.IFERROR(VLOOKUP(Prioritization!G253,'Subdecision matrices'!$B$7:$E$8,4,TRUE),0)</f>
        <v>0</v>
      </c>
      <c r="E489" s="30">
        <f>_xlfn.IFERROR(VLOOKUP(Prioritization!G253,'Subdecision matrices'!$B$7:$F$8,5,TRUE),0)</f>
        <v>0</v>
      </c>
      <c r="F489" s="30">
        <f>_xlfn.IFERROR(VLOOKUP(Prioritization!G253,'Subdecision matrices'!$B$7:$G$8,6,TRUE),0)</f>
        <v>0</v>
      </c>
      <c r="G489" s="30">
        <f>VLOOKUP(Prioritization!H253,'Subdecision matrices'!$B$12:$C$19,2,TRUE)</f>
        <v>0</v>
      </c>
      <c r="H489" s="30">
        <f>VLOOKUP(Prioritization!H253,'Subdecision matrices'!$B$12:$D$19,3,TRUE)</f>
        <v>0</v>
      </c>
      <c r="I489" s="30">
        <f>VLOOKUP(Prioritization!H253,'Subdecision matrices'!$B$12:$E$19,4,TRUE)</f>
        <v>0</v>
      </c>
      <c r="J489" s="30">
        <f>VLOOKUP(Prioritization!H253,'Subdecision matrices'!$B$12:$F$19,5,TRUE)</f>
        <v>0</v>
      </c>
      <c r="K489" s="30">
        <f>VLOOKUP(Prioritization!H253,'Subdecision matrices'!$B$12:$G$19,6,TRUE)</f>
        <v>0</v>
      </c>
      <c r="L489" s="2">
        <f>_xlfn.IFERROR(INDEX('Subdecision matrices'!$C$23:$G$27,MATCH(Prioritization!I253,'Subdecision matrices'!$B$23:$B$27,0),MATCH('CalcEng 2'!$L$6,'Subdecision matrices'!$C$22:$G$22,0)),0)</f>
        <v>0</v>
      </c>
      <c r="M489" s="2">
        <f>_xlfn.IFERROR(INDEX('Subdecision matrices'!$C$23:$G$27,MATCH(Prioritization!I253,'Subdecision matrices'!$B$23:$B$27,0),MATCH('CalcEng 2'!$M$6,'Subdecision matrices'!$C$30:$G$30,0)),0)</f>
        <v>0</v>
      </c>
      <c r="N489" s="2">
        <f>_xlfn.IFERROR(INDEX('Subdecision matrices'!$C$23:$G$27,MATCH(Prioritization!I253,'Subdecision matrices'!$B$23:$B$27,0),MATCH('CalcEng 2'!$N$6,'Subdecision matrices'!$C$22:$G$22,0)),0)</f>
        <v>0</v>
      </c>
      <c r="O489" s="2">
        <f>_xlfn.IFERROR(INDEX('Subdecision matrices'!$C$23:$G$27,MATCH(Prioritization!I253,'Subdecision matrices'!$B$23:$B$27,0),MATCH('CalcEng 2'!$O$6,'Subdecision matrices'!$C$22:$G$22,0)),0)</f>
        <v>0</v>
      </c>
      <c r="P489" s="2">
        <f>_xlfn.IFERROR(INDEX('Subdecision matrices'!$C$23:$G$27,MATCH(Prioritization!I253,'Subdecision matrices'!$B$23:$B$27,0),MATCH('CalcEng 2'!$P$6,'Subdecision matrices'!$C$22:$G$22,0)),0)</f>
        <v>0</v>
      </c>
      <c r="Q489" s="2">
        <f>_xlfn.IFERROR(INDEX('Subdecision matrices'!$C$31:$G$33,MATCH(Prioritization!J253,'Subdecision matrices'!$B$31:$B$33,0),MATCH('CalcEng 2'!$Q$6,'Subdecision matrices'!$C$30:$G$30,0)),0)</f>
        <v>0</v>
      </c>
      <c r="R489" s="2">
        <f>_xlfn.IFERROR(INDEX('Subdecision matrices'!$C$31:$G$33,MATCH(Prioritization!J253,'Subdecision matrices'!$B$31:$B$33,0),MATCH('CalcEng 2'!$R$6,'Subdecision matrices'!$C$30:$G$30,0)),0)</f>
        <v>0</v>
      </c>
      <c r="S489" s="2">
        <f>_xlfn.IFERROR(INDEX('Subdecision matrices'!$C$31:$G$33,MATCH(Prioritization!J253,'Subdecision matrices'!$B$31:$B$33,0),MATCH('CalcEng 2'!$S$6,'Subdecision matrices'!$C$30:$G$30,0)),0)</f>
        <v>0</v>
      </c>
      <c r="T489" s="2">
        <f>_xlfn.IFERROR(INDEX('Subdecision matrices'!$C$31:$G$33,MATCH(Prioritization!J253,'Subdecision matrices'!$B$31:$B$33,0),MATCH('CalcEng 2'!$T$6,'Subdecision matrices'!$C$30:$G$30,0)),0)</f>
        <v>0</v>
      </c>
      <c r="U489" s="2">
        <f>_xlfn.IFERROR(INDEX('Subdecision matrices'!$C$31:$G$33,MATCH(Prioritization!J253,'Subdecision matrices'!$B$31:$B$33,0),MATCH('CalcEng 2'!$U$6,'Subdecision matrices'!$C$30:$G$30,0)),0)</f>
        <v>0</v>
      </c>
      <c r="V489" s="2">
        <f>_xlfn.IFERROR(VLOOKUP(Prioritization!K253,'Subdecision matrices'!$A$37:$C$41,3,TRUE),0)</f>
        <v>0</v>
      </c>
      <c r="W489" s="2">
        <f>_xlfn.IFERROR(VLOOKUP(Prioritization!K253,'Subdecision matrices'!$A$37:$D$41,4),0)</f>
        <v>0</v>
      </c>
      <c r="X489" s="2">
        <f>_xlfn.IFERROR(VLOOKUP(Prioritization!K253,'Subdecision matrices'!$A$37:$E$41,5),0)</f>
        <v>0</v>
      </c>
      <c r="Y489" s="2">
        <f>_xlfn.IFERROR(VLOOKUP(Prioritization!K253,'Subdecision matrices'!$A$37:$F$41,6),0)</f>
        <v>0</v>
      </c>
      <c r="Z489" s="2">
        <f>_xlfn.IFERROR(VLOOKUP(Prioritization!K253,'Subdecision matrices'!$A$37:$G$41,7),0)</f>
        <v>0</v>
      </c>
      <c r="AA489" s="2">
        <f>_xlfn.IFERROR(INDEX('Subdecision matrices'!$K$8:$O$11,MATCH(Prioritization!L253,'Subdecision matrices'!$J$8:$J$11,0),MATCH('CalcEng 2'!$AA$6,'Subdecision matrices'!$K$7:$O$7,0)),0)</f>
        <v>0</v>
      </c>
      <c r="AB489" s="2">
        <f>_xlfn.IFERROR(INDEX('Subdecision matrices'!$K$8:$O$11,MATCH(Prioritization!L253,'Subdecision matrices'!$J$8:$J$11,0),MATCH('CalcEng 2'!$AB$6,'Subdecision matrices'!$K$7:$O$7,0)),0)</f>
        <v>0</v>
      </c>
      <c r="AC489" s="2">
        <f>_xlfn.IFERROR(INDEX('Subdecision matrices'!$K$8:$O$11,MATCH(Prioritization!L253,'Subdecision matrices'!$J$8:$J$11,0),MATCH('CalcEng 2'!$AC$6,'Subdecision matrices'!$K$7:$O$7,0)),0)</f>
        <v>0</v>
      </c>
      <c r="AD489" s="2">
        <f>_xlfn.IFERROR(INDEX('Subdecision matrices'!$K$8:$O$11,MATCH(Prioritization!L253,'Subdecision matrices'!$J$8:$J$11,0),MATCH('CalcEng 2'!$AD$6,'Subdecision matrices'!$K$7:$O$7,0)),0)</f>
        <v>0</v>
      </c>
      <c r="AE489" s="2">
        <f>_xlfn.IFERROR(INDEX('Subdecision matrices'!$K$8:$O$11,MATCH(Prioritization!L253,'Subdecision matrices'!$J$8:$J$11,0),MATCH('CalcEng 2'!$AE$6,'Subdecision matrices'!$K$7:$O$7,0)),0)</f>
        <v>0</v>
      </c>
      <c r="AF489" s="2">
        <f>_xlfn.IFERROR(VLOOKUP(Prioritization!M253,'Subdecision matrices'!$I$15:$K$17,3,TRUE),0)</f>
        <v>0</v>
      </c>
      <c r="AG489" s="2">
        <f>_xlfn.IFERROR(VLOOKUP(Prioritization!M253,'Subdecision matrices'!$I$15:$L$17,4,TRUE),0)</f>
        <v>0</v>
      </c>
      <c r="AH489" s="2">
        <f>_xlfn.IFERROR(VLOOKUP(Prioritization!M253,'Subdecision matrices'!$I$15:$M$17,5,TRUE),0)</f>
        <v>0</v>
      </c>
      <c r="AI489" s="2">
        <f>_xlfn.IFERROR(VLOOKUP(Prioritization!M253,'Subdecision matrices'!$I$15:$N$17,6,TRUE),0)</f>
        <v>0</v>
      </c>
      <c r="AJ489" s="2">
        <f>_xlfn.IFERROR(VLOOKUP(Prioritization!M253,'Subdecision matrices'!$I$15:$O$17,7,TRUE),0)</f>
        <v>0</v>
      </c>
      <c r="AK489" s="2">
        <f>_xlfn.IFERROR(INDEX('Subdecision matrices'!$K$22:$O$24,MATCH(Prioritization!N253,'Subdecision matrices'!$J$22:$J$24,0),MATCH($AK$6,'Subdecision matrices'!$K$21:$O$21,0)),0)</f>
        <v>0</v>
      </c>
      <c r="AL489" s="2">
        <f>_xlfn.IFERROR(INDEX('Subdecision matrices'!$K$22:$O$24,MATCH(Prioritization!N253,'Subdecision matrices'!$J$22:$J$24,0),MATCH($AL$6,'Subdecision matrices'!$K$21:$O$21,0)),0)</f>
        <v>0</v>
      </c>
      <c r="AM489" s="2">
        <f>_xlfn.IFERROR(INDEX('Subdecision matrices'!$K$22:$O$24,MATCH(Prioritization!N253,'Subdecision matrices'!$J$22:$J$24,0),MATCH($AM$6,'Subdecision matrices'!$K$21:$O$21,0)),0)</f>
        <v>0</v>
      </c>
      <c r="AN489" s="2">
        <f>_xlfn.IFERROR(INDEX('Subdecision matrices'!$K$22:$O$24,MATCH(Prioritization!N253,'Subdecision matrices'!$J$22:$J$24,0),MATCH($AN$6,'Subdecision matrices'!$K$21:$O$21,0)),0)</f>
        <v>0</v>
      </c>
      <c r="AO489" s="2">
        <f>_xlfn.IFERROR(INDEX('Subdecision matrices'!$K$22:$O$24,MATCH(Prioritization!N253,'Subdecision matrices'!$J$22:$J$24,0),MATCH($AO$6,'Subdecision matrices'!$K$21:$O$21,0)),0)</f>
        <v>0</v>
      </c>
      <c r="AP489" s="2">
        <f>_xlfn.IFERROR(INDEX('Subdecision matrices'!$K$27:$O$30,MATCH(Prioritization!O253,'Subdecision matrices'!$J$27:$J$30,0),MATCH('CalcEng 2'!$AP$6,'Subdecision matrices'!$K$27:$O$27,0)),0)</f>
        <v>0</v>
      </c>
      <c r="AQ489" s="2">
        <f>_xlfn.IFERROR(INDEX('Subdecision matrices'!$K$27:$O$30,MATCH(Prioritization!O253,'Subdecision matrices'!$J$27:$J$30,0),MATCH('CalcEng 2'!$AQ$6,'Subdecision matrices'!$K$27:$O$27,0)),0)</f>
        <v>0</v>
      </c>
      <c r="AR489" s="2">
        <f>_xlfn.IFERROR(INDEX('Subdecision matrices'!$K$27:$O$30,MATCH(Prioritization!O253,'Subdecision matrices'!$J$27:$J$30,0),MATCH('CalcEng 2'!$AR$6,'Subdecision matrices'!$K$27:$O$27,0)),0)</f>
        <v>0</v>
      </c>
      <c r="AS489" s="2">
        <f>_xlfn.IFERROR(INDEX('Subdecision matrices'!$K$27:$O$30,MATCH(Prioritization!O253,'Subdecision matrices'!$J$27:$J$30,0),MATCH('CalcEng 2'!$AS$6,'Subdecision matrices'!$K$27:$O$27,0)),0)</f>
        <v>0</v>
      </c>
      <c r="AT489" s="2">
        <f>_xlfn.IFERROR(INDEX('Subdecision matrices'!$K$27:$O$30,MATCH(Prioritization!O253,'Subdecision matrices'!$J$27:$J$30,0),MATCH('CalcEng 2'!$AT$6,'Subdecision matrices'!$K$27:$O$27,0)),0)</f>
        <v>0</v>
      </c>
      <c r="AU489" s="2">
        <f>_xlfn.IFERROR(INDEX('Subdecision matrices'!$K$34:$O$36,MATCH(Prioritization!P253,'Subdecision matrices'!$J$34:$J$36,0),MATCH('CalcEng 2'!$AU$6,'Subdecision matrices'!$K$33:$O$33,0)),0)</f>
        <v>0</v>
      </c>
      <c r="AV489" s="2">
        <f>_xlfn.IFERROR(INDEX('Subdecision matrices'!$K$34:$O$36,MATCH(Prioritization!P253,'Subdecision matrices'!$J$34:$J$36,0),MATCH('CalcEng 2'!$AV$6,'Subdecision matrices'!$K$33:$O$33,0)),0)</f>
        <v>0</v>
      </c>
      <c r="AW489" s="2">
        <f>_xlfn.IFERROR(INDEX('Subdecision matrices'!$K$34:$O$36,MATCH(Prioritization!P253,'Subdecision matrices'!$J$34:$J$36,0),MATCH('CalcEng 2'!$AW$6,'Subdecision matrices'!$K$33:$O$33,0)),0)</f>
        <v>0</v>
      </c>
      <c r="AX489" s="2">
        <f>_xlfn.IFERROR(INDEX('Subdecision matrices'!$K$34:$O$36,MATCH(Prioritization!P253,'Subdecision matrices'!$J$34:$J$36,0),MATCH('CalcEng 2'!$AX$6,'Subdecision matrices'!$K$33:$O$33,0)),0)</f>
        <v>0</v>
      </c>
      <c r="AY489" s="2">
        <f>_xlfn.IFERROR(INDEX('Subdecision matrices'!$K$34:$O$36,MATCH(Prioritization!P253,'Subdecision matrices'!$J$34:$J$36,0),MATCH('CalcEng 2'!$AY$6,'Subdecision matrices'!$K$33:$O$33,0)),0)</f>
        <v>0</v>
      </c>
      <c r="AZ489" s="2"/>
      <c r="BA489" s="2"/>
      <c r="BB489" s="110">
        <f>((B489*B490)+(G489*G490)+(L489*L490)+(Q489*Q490)+(V489*V490)+(AA489*AA490)+(AF490*AF489)+(AK489*AK490)+(AP489*AP490)+(AU489*AU490))*10</f>
        <v>0</v>
      </c>
      <c r="BC489" s="110">
        <f aca="true" t="shared" si="1232" ref="BC489">((C489*C490)+(H489*H490)+(M489*M490)+(R489*R490)+(W489*W490)+(AB489*AB490)+(AG490*AG489)+(AL489*AL490)+(AQ489*AQ490)+(AV489*AV490))*10</f>
        <v>0</v>
      </c>
      <c r="BD489" s="110">
        <f aca="true" t="shared" si="1233" ref="BD489">((D489*D490)+(I489*I490)+(N489*N490)+(S489*S490)+(X489*X490)+(AC489*AC490)+(AH490*AH489)+(AM489*AM490)+(AR489*AR490)+(AW489*AW490))*10</f>
        <v>0</v>
      </c>
      <c r="BE489" s="110">
        <f aca="true" t="shared" si="1234" ref="BE489">((E489*E490)+(J489*J490)+(O489*O490)+(T489*T490)+(Y489*Y490)+(AD489*AD490)+(AI490*AI489)+(AN489*AN490)+(AS489*AS490)+(AX489*AX490))*10</f>
        <v>0</v>
      </c>
      <c r="BF489" s="110">
        <f aca="true" t="shared" si="1235" ref="BF489">((F489*F490)+(K489*K490)+(P489*P490)+(U489*U490)+(Z489*Z490)+(AE489*AE490)+(AJ490*AJ489)+(AO489*AO490)+(AT489*AT490)+(AY489*AY490))*10</f>
        <v>0</v>
      </c>
    </row>
    <row r="490" spans="1:58" ht="15.75" thickBot="1">
      <c r="A490" s="94"/>
      <c r="B490" s="5">
        <f>'Subdecision matrices'!$S$12</f>
        <v>0.1</v>
      </c>
      <c r="C490" s="5">
        <f>'Subdecision matrices'!$S$13</f>
        <v>0.1</v>
      </c>
      <c r="D490" s="5">
        <f>'Subdecision matrices'!$S$14</f>
        <v>0.1</v>
      </c>
      <c r="E490" s="5">
        <f>'Subdecision matrices'!$S$15</f>
        <v>0.1</v>
      </c>
      <c r="F490" s="5">
        <f>'Subdecision matrices'!$S$16</f>
        <v>0.1</v>
      </c>
      <c r="G490" s="5">
        <f>'Subdecision matrices'!$T$12</f>
        <v>0.1</v>
      </c>
      <c r="H490" s="5">
        <f>'Subdecision matrices'!$T$13</f>
        <v>0.1</v>
      </c>
      <c r="I490" s="5">
        <f>'Subdecision matrices'!$T$14</f>
        <v>0.1</v>
      </c>
      <c r="J490" s="5">
        <f>'Subdecision matrices'!$T$15</f>
        <v>0.1</v>
      </c>
      <c r="K490" s="5">
        <f>'Subdecision matrices'!$T$16</f>
        <v>0.1</v>
      </c>
      <c r="L490" s="5">
        <f>'Subdecision matrices'!$U$12</f>
        <v>0.05</v>
      </c>
      <c r="M490" s="5">
        <f>'Subdecision matrices'!$U$13</f>
        <v>0.05</v>
      </c>
      <c r="N490" s="5">
        <f>'Subdecision matrices'!$U$14</f>
        <v>0.05</v>
      </c>
      <c r="O490" s="5">
        <f>'Subdecision matrices'!$U$15</f>
        <v>0.05</v>
      </c>
      <c r="P490" s="5">
        <f>'Subdecision matrices'!$U$16</f>
        <v>0.05</v>
      </c>
      <c r="Q490" s="5">
        <f>'Subdecision matrices'!$V$12</f>
        <v>0.1</v>
      </c>
      <c r="R490" s="5">
        <f>'Subdecision matrices'!$V$13</f>
        <v>0.1</v>
      </c>
      <c r="S490" s="5">
        <f>'Subdecision matrices'!$V$14</f>
        <v>0.1</v>
      </c>
      <c r="T490" s="5">
        <f>'Subdecision matrices'!$V$15</f>
        <v>0.1</v>
      </c>
      <c r="U490" s="5">
        <f>'Subdecision matrices'!$V$16</f>
        <v>0.1</v>
      </c>
      <c r="V490" s="5">
        <f>'Subdecision matrices'!$W$12</f>
        <v>0.1</v>
      </c>
      <c r="W490" s="5">
        <f>'Subdecision matrices'!$W$13</f>
        <v>0.1</v>
      </c>
      <c r="X490" s="5">
        <f>'Subdecision matrices'!$W$14</f>
        <v>0.1</v>
      </c>
      <c r="Y490" s="5">
        <f>'Subdecision matrices'!$W$15</f>
        <v>0.1</v>
      </c>
      <c r="Z490" s="5">
        <f>'Subdecision matrices'!$W$16</f>
        <v>0.1</v>
      </c>
      <c r="AA490" s="5">
        <f>'Subdecision matrices'!$X$12</f>
        <v>0.05</v>
      </c>
      <c r="AB490" s="5">
        <f>'Subdecision matrices'!$X$13</f>
        <v>0.1</v>
      </c>
      <c r="AC490" s="5">
        <f>'Subdecision matrices'!$X$14</f>
        <v>0.1</v>
      </c>
      <c r="AD490" s="5">
        <f>'Subdecision matrices'!$X$15</f>
        <v>0.1</v>
      </c>
      <c r="AE490" s="5">
        <f>'Subdecision matrices'!$X$16</f>
        <v>0.1</v>
      </c>
      <c r="AF490" s="5">
        <f>'Subdecision matrices'!$Y$12</f>
        <v>0.1</v>
      </c>
      <c r="AG490" s="5">
        <f>'Subdecision matrices'!$Y$13</f>
        <v>0.1</v>
      </c>
      <c r="AH490" s="5">
        <f>'Subdecision matrices'!$Y$14</f>
        <v>0.1</v>
      </c>
      <c r="AI490" s="5">
        <f>'Subdecision matrices'!$Y$15</f>
        <v>0.05</v>
      </c>
      <c r="AJ490" s="5">
        <f>'Subdecision matrices'!$Y$16</f>
        <v>0.05</v>
      </c>
      <c r="AK490" s="5">
        <f>'Subdecision matrices'!$Z$12</f>
        <v>0.15</v>
      </c>
      <c r="AL490" s="5">
        <f>'Subdecision matrices'!$Z$13</f>
        <v>0.15</v>
      </c>
      <c r="AM490" s="5">
        <f>'Subdecision matrices'!$Z$14</f>
        <v>0.15</v>
      </c>
      <c r="AN490" s="5">
        <f>'Subdecision matrices'!$Z$15</f>
        <v>0.15</v>
      </c>
      <c r="AO490" s="5">
        <f>'Subdecision matrices'!$Z$16</f>
        <v>0.15</v>
      </c>
      <c r="AP490" s="5">
        <f>'Subdecision matrices'!$AA$12</f>
        <v>0.1</v>
      </c>
      <c r="AQ490" s="5">
        <f>'Subdecision matrices'!$AA$13</f>
        <v>0.1</v>
      </c>
      <c r="AR490" s="5">
        <f>'Subdecision matrices'!$AA$14</f>
        <v>0.1</v>
      </c>
      <c r="AS490" s="5">
        <f>'Subdecision matrices'!$AA$15</f>
        <v>0.1</v>
      </c>
      <c r="AT490" s="5">
        <f>'Subdecision matrices'!$AA$16</f>
        <v>0.15</v>
      </c>
      <c r="AU490" s="5">
        <f>'Subdecision matrices'!$AB$12</f>
        <v>0.15</v>
      </c>
      <c r="AV490" s="5">
        <f>'Subdecision matrices'!$AB$13</f>
        <v>0.1</v>
      </c>
      <c r="AW490" s="5">
        <f>'Subdecision matrices'!$AB$14</f>
        <v>0.1</v>
      </c>
      <c r="AX490" s="5">
        <f>'Subdecision matrices'!$AB$15</f>
        <v>0.15</v>
      </c>
      <c r="AY490" s="5">
        <f>'Subdecision matrices'!$AB$16</f>
        <v>0.1</v>
      </c>
      <c r="AZ490" s="3">
        <f aca="true" t="shared" si="1236" ref="AZ490">SUM(L490:AY490)</f>
        <v>4</v>
      </c>
      <c r="BA490" s="3"/>
      <c r="BB490" s="114"/>
      <c r="BC490" s="114"/>
      <c r="BD490" s="114"/>
      <c r="BE490" s="114"/>
      <c r="BF490" s="114"/>
    </row>
    <row r="491" spans="1:58" ht="15">
      <c r="A491" s="94">
        <v>243</v>
      </c>
      <c r="B491" s="30">
        <f>_xlfn.IFERROR(VLOOKUP(Prioritization!G254,'Subdecision matrices'!$B$7:$C$8,2,TRUE),0)</f>
        <v>0</v>
      </c>
      <c r="C491" s="30">
        <f>_xlfn.IFERROR(VLOOKUP(Prioritization!G254,'Subdecision matrices'!$B$7:$D$8,3,TRUE),0)</f>
        <v>0</v>
      </c>
      <c r="D491" s="30">
        <f>_xlfn.IFERROR(VLOOKUP(Prioritization!G254,'Subdecision matrices'!$B$7:$E$8,4,TRUE),0)</f>
        <v>0</v>
      </c>
      <c r="E491" s="30">
        <f>_xlfn.IFERROR(VLOOKUP(Prioritization!G254,'Subdecision matrices'!$B$7:$F$8,5,TRUE),0)</f>
        <v>0</v>
      </c>
      <c r="F491" s="30">
        <f>_xlfn.IFERROR(VLOOKUP(Prioritization!G254,'Subdecision matrices'!$B$7:$G$8,6,TRUE),0)</f>
        <v>0</v>
      </c>
      <c r="G491" s="30">
        <f>VLOOKUP(Prioritization!H254,'Subdecision matrices'!$B$12:$C$19,2,TRUE)</f>
        <v>0</v>
      </c>
      <c r="H491" s="30">
        <f>VLOOKUP(Prioritization!H254,'Subdecision matrices'!$B$12:$D$19,3,TRUE)</f>
        <v>0</v>
      </c>
      <c r="I491" s="30">
        <f>VLOOKUP(Prioritization!H254,'Subdecision matrices'!$B$12:$E$19,4,TRUE)</f>
        <v>0</v>
      </c>
      <c r="J491" s="30">
        <f>VLOOKUP(Prioritization!H254,'Subdecision matrices'!$B$12:$F$19,5,TRUE)</f>
        <v>0</v>
      </c>
      <c r="K491" s="30">
        <f>VLOOKUP(Prioritization!H254,'Subdecision matrices'!$B$12:$G$19,6,TRUE)</f>
        <v>0</v>
      </c>
      <c r="L491" s="2">
        <f>_xlfn.IFERROR(INDEX('Subdecision matrices'!$C$23:$G$27,MATCH(Prioritization!I254,'Subdecision matrices'!$B$23:$B$27,0),MATCH('CalcEng 2'!$L$6,'Subdecision matrices'!$C$22:$G$22,0)),0)</f>
        <v>0</v>
      </c>
      <c r="M491" s="2">
        <f>_xlfn.IFERROR(INDEX('Subdecision matrices'!$C$23:$G$27,MATCH(Prioritization!I254,'Subdecision matrices'!$B$23:$B$27,0),MATCH('CalcEng 2'!$M$6,'Subdecision matrices'!$C$30:$G$30,0)),0)</f>
        <v>0</v>
      </c>
      <c r="N491" s="2">
        <f>_xlfn.IFERROR(INDEX('Subdecision matrices'!$C$23:$G$27,MATCH(Prioritization!I254,'Subdecision matrices'!$B$23:$B$27,0),MATCH('CalcEng 2'!$N$6,'Subdecision matrices'!$C$22:$G$22,0)),0)</f>
        <v>0</v>
      </c>
      <c r="O491" s="2">
        <f>_xlfn.IFERROR(INDEX('Subdecision matrices'!$C$23:$G$27,MATCH(Prioritization!I254,'Subdecision matrices'!$B$23:$B$27,0),MATCH('CalcEng 2'!$O$6,'Subdecision matrices'!$C$22:$G$22,0)),0)</f>
        <v>0</v>
      </c>
      <c r="P491" s="2">
        <f>_xlfn.IFERROR(INDEX('Subdecision matrices'!$C$23:$G$27,MATCH(Prioritization!I254,'Subdecision matrices'!$B$23:$B$27,0),MATCH('CalcEng 2'!$P$6,'Subdecision matrices'!$C$22:$G$22,0)),0)</f>
        <v>0</v>
      </c>
      <c r="Q491" s="2">
        <f>_xlfn.IFERROR(INDEX('Subdecision matrices'!$C$31:$G$33,MATCH(Prioritization!J254,'Subdecision matrices'!$B$31:$B$33,0),MATCH('CalcEng 2'!$Q$6,'Subdecision matrices'!$C$30:$G$30,0)),0)</f>
        <v>0</v>
      </c>
      <c r="R491" s="2">
        <f>_xlfn.IFERROR(INDEX('Subdecision matrices'!$C$31:$G$33,MATCH(Prioritization!J254,'Subdecision matrices'!$B$31:$B$33,0),MATCH('CalcEng 2'!$R$6,'Subdecision matrices'!$C$30:$G$30,0)),0)</f>
        <v>0</v>
      </c>
      <c r="S491" s="2">
        <f>_xlfn.IFERROR(INDEX('Subdecision matrices'!$C$31:$G$33,MATCH(Prioritization!J254,'Subdecision matrices'!$B$31:$B$33,0),MATCH('CalcEng 2'!$S$6,'Subdecision matrices'!$C$30:$G$30,0)),0)</f>
        <v>0</v>
      </c>
      <c r="T491" s="2">
        <f>_xlfn.IFERROR(INDEX('Subdecision matrices'!$C$31:$G$33,MATCH(Prioritization!J254,'Subdecision matrices'!$B$31:$B$33,0),MATCH('CalcEng 2'!$T$6,'Subdecision matrices'!$C$30:$G$30,0)),0)</f>
        <v>0</v>
      </c>
      <c r="U491" s="2">
        <f>_xlfn.IFERROR(INDEX('Subdecision matrices'!$C$31:$G$33,MATCH(Prioritization!J254,'Subdecision matrices'!$B$31:$B$33,0),MATCH('CalcEng 2'!$U$6,'Subdecision matrices'!$C$30:$G$30,0)),0)</f>
        <v>0</v>
      </c>
      <c r="V491" s="2">
        <f>_xlfn.IFERROR(VLOOKUP(Prioritization!K254,'Subdecision matrices'!$A$37:$C$41,3,TRUE),0)</f>
        <v>0</v>
      </c>
      <c r="W491" s="2">
        <f>_xlfn.IFERROR(VLOOKUP(Prioritization!K254,'Subdecision matrices'!$A$37:$D$41,4),0)</f>
        <v>0</v>
      </c>
      <c r="X491" s="2">
        <f>_xlfn.IFERROR(VLOOKUP(Prioritization!K254,'Subdecision matrices'!$A$37:$E$41,5),0)</f>
        <v>0</v>
      </c>
      <c r="Y491" s="2">
        <f>_xlfn.IFERROR(VLOOKUP(Prioritization!K254,'Subdecision matrices'!$A$37:$F$41,6),0)</f>
        <v>0</v>
      </c>
      <c r="Z491" s="2">
        <f>_xlfn.IFERROR(VLOOKUP(Prioritization!K254,'Subdecision matrices'!$A$37:$G$41,7),0)</f>
        <v>0</v>
      </c>
      <c r="AA491" s="2">
        <f>_xlfn.IFERROR(INDEX('Subdecision matrices'!$K$8:$O$11,MATCH(Prioritization!L254,'Subdecision matrices'!$J$8:$J$11,0),MATCH('CalcEng 2'!$AA$6,'Subdecision matrices'!$K$7:$O$7,0)),0)</f>
        <v>0</v>
      </c>
      <c r="AB491" s="2">
        <f>_xlfn.IFERROR(INDEX('Subdecision matrices'!$K$8:$O$11,MATCH(Prioritization!L254,'Subdecision matrices'!$J$8:$J$11,0),MATCH('CalcEng 2'!$AB$6,'Subdecision matrices'!$K$7:$O$7,0)),0)</f>
        <v>0</v>
      </c>
      <c r="AC491" s="2">
        <f>_xlfn.IFERROR(INDEX('Subdecision matrices'!$K$8:$O$11,MATCH(Prioritization!L254,'Subdecision matrices'!$J$8:$J$11,0),MATCH('CalcEng 2'!$AC$6,'Subdecision matrices'!$K$7:$O$7,0)),0)</f>
        <v>0</v>
      </c>
      <c r="AD491" s="2">
        <f>_xlfn.IFERROR(INDEX('Subdecision matrices'!$K$8:$O$11,MATCH(Prioritization!L254,'Subdecision matrices'!$J$8:$J$11,0),MATCH('CalcEng 2'!$AD$6,'Subdecision matrices'!$K$7:$O$7,0)),0)</f>
        <v>0</v>
      </c>
      <c r="AE491" s="2">
        <f>_xlfn.IFERROR(INDEX('Subdecision matrices'!$K$8:$O$11,MATCH(Prioritization!L254,'Subdecision matrices'!$J$8:$J$11,0),MATCH('CalcEng 2'!$AE$6,'Subdecision matrices'!$K$7:$O$7,0)),0)</f>
        <v>0</v>
      </c>
      <c r="AF491" s="2">
        <f>_xlfn.IFERROR(VLOOKUP(Prioritization!M254,'Subdecision matrices'!$I$15:$K$17,3,TRUE),0)</f>
        <v>0</v>
      </c>
      <c r="AG491" s="2">
        <f>_xlfn.IFERROR(VLOOKUP(Prioritization!M254,'Subdecision matrices'!$I$15:$L$17,4,TRUE),0)</f>
        <v>0</v>
      </c>
      <c r="AH491" s="2">
        <f>_xlfn.IFERROR(VLOOKUP(Prioritization!M254,'Subdecision matrices'!$I$15:$M$17,5,TRUE),0)</f>
        <v>0</v>
      </c>
      <c r="AI491" s="2">
        <f>_xlfn.IFERROR(VLOOKUP(Prioritization!M254,'Subdecision matrices'!$I$15:$N$17,6,TRUE),0)</f>
        <v>0</v>
      </c>
      <c r="AJ491" s="2">
        <f>_xlfn.IFERROR(VLOOKUP(Prioritization!M254,'Subdecision matrices'!$I$15:$O$17,7,TRUE),0)</f>
        <v>0</v>
      </c>
      <c r="AK491" s="2">
        <f>_xlfn.IFERROR(INDEX('Subdecision matrices'!$K$22:$O$24,MATCH(Prioritization!N254,'Subdecision matrices'!$J$22:$J$24,0),MATCH($AK$6,'Subdecision matrices'!$K$21:$O$21,0)),0)</f>
        <v>0</v>
      </c>
      <c r="AL491" s="2">
        <f>_xlfn.IFERROR(INDEX('Subdecision matrices'!$K$22:$O$24,MATCH(Prioritization!N254,'Subdecision matrices'!$J$22:$J$24,0),MATCH($AL$6,'Subdecision matrices'!$K$21:$O$21,0)),0)</f>
        <v>0</v>
      </c>
      <c r="AM491" s="2">
        <f>_xlfn.IFERROR(INDEX('Subdecision matrices'!$K$22:$O$24,MATCH(Prioritization!N254,'Subdecision matrices'!$J$22:$J$24,0),MATCH($AM$6,'Subdecision matrices'!$K$21:$O$21,0)),0)</f>
        <v>0</v>
      </c>
      <c r="AN491" s="2">
        <f>_xlfn.IFERROR(INDEX('Subdecision matrices'!$K$22:$O$24,MATCH(Prioritization!N254,'Subdecision matrices'!$J$22:$J$24,0),MATCH($AN$6,'Subdecision matrices'!$K$21:$O$21,0)),0)</f>
        <v>0</v>
      </c>
      <c r="AO491" s="2">
        <f>_xlfn.IFERROR(INDEX('Subdecision matrices'!$K$22:$O$24,MATCH(Prioritization!N254,'Subdecision matrices'!$J$22:$J$24,0),MATCH($AO$6,'Subdecision matrices'!$K$21:$O$21,0)),0)</f>
        <v>0</v>
      </c>
      <c r="AP491" s="2">
        <f>_xlfn.IFERROR(INDEX('Subdecision matrices'!$K$27:$O$30,MATCH(Prioritization!O254,'Subdecision matrices'!$J$27:$J$30,0),MATCH('CalcEng 2'!$AP$6,'Subdecision matrices'!$K$27:$O$27,0)),0)</f>
        <v>0</v>
      </c>
      <c r="AQ491" s="2">
        <f>_xlfn.IFERROR(INDEX('Subdecision matrices'!$K$27:$O$30,MATCH(Prioritization!O254,'Subdecision matrices'!$J$27:$J$30,0),MATCH('CalcEng 2'!$AQ$6,'Subdecision matrices'!$K$27:$O$27,0)),0)</f>
        <v>0</v>
      </c>
      <c r="AR491" s="2">
        <f>_xlfn.IFERROR(INDEX('Subdecision matrices'!$K$27:$O$30,MATCH(Prioritization!O254,'Subdecision matrices'!$J$27:$J$30,0),MATCH('CalcEng 2'!$AR$6,'Subdecision matrices'!$K$27:$O$27,0)),0)</f>
        <v>0</v>
      </c>
      <c r="AS491" s="2">
        <f>_xlfn.IFERROR(INDEX('Subdecision matrices'!$K$27:$O$30,MATCH(Prioritization!O254,'Subdecision matrices'!$J$27:$J$30,0),MATCH('CalcEng 2'!$AS$6,'Subdecision matrices'!$K$27:$O$27,0)),0)</f>
        <v>0</v>
      </c>
      <c r="AT491" s="2">
        <f>_xlfn.IFERROR(INDEX('Subdecision matrices'!$K$27:$O$30,MATCH(Prioritization!O254,'Subdecision matrices'!$J$27:$J$30,0),MATCH('CalcEng 2'!$AT$6,'Subdecision matrices'!$K$27:$O$27,0)),0)</f>
        <v>0</v>
      </c>
      <c r="AU491" s="2">
        <f>_xlfn.IFERROR(INDEX('Subdecision matrices'!$K$34:$O$36,MATCH(Prioritization!P254,'Subdecision matrices'!$J$34:$J$36,0),MATCH('CalcEng 2'!$AU$6,'Subdecision matrices'!$K$33:$O$33,0)),0)</f>
        <v>0</v>
      </c>
      <c r="AV491" s="2">
        <f>_xlfn.IFERROR(INDEX('Subdecision matrices'!$K$34:$O$36,MATCH(Prioritization!P254,'Subdecision matrices'!$J$34:$J$36,0),MATCH('CalcEng 2'!$AV$6,'Subdecision matrices'!$K$33:$O$33,0)),0)</f>
        <v>0</v>
      </c>
      <c r="AW491" s="2">
        <f>_xlfn.IFERROR(INDEX('Subdecision matrices'!$K$34:$O$36,MATCH(Prioritization!P254,'Subdecision matrices'!$J$34:$J$36,0),MATCH('CalcEng 2'!$AW$6,'Subdecision matrices'!$K$33:$O$33,0)),0)</f>
        <v>0</v>
      </c>
      <c r="AX491" s="2">
        <f>_xlfn.IFERROR(INDEX('Subdecision matrices'!$K$34:$O$36,MATCH(Prioritization!P254,'Subdecision matrices'!$J$34:$J$36,0),MATCH('CalcEng 2'!$AX$6,'Subdecision matrices'!$K$33:$O$33,0)),0)</f>
        <v>0</v>
      </c>
      <c r="AY491" s="2">
        <f>_xlfn.IFERROR(INDEX('Subdecision matrices'!$K$34:$O$36,MATCH(Prioritization!P254,'Subdecision matrices'!$J$34:$J$36,0),MATCH('CalcEng 2'!$AY$6,'Subdecision matrices'!$K$33:$O$33,0)),0)</f>
        <v>0</v>
      </c>
      <c r="AZ491" s="2"/>
      <c r="BA491" s="2"/>
      <c r="BB491" s="110">
        <f>((B491*B492)+(G491*G492)+(L491*L492)+(Q491*Q492)+(V491*V492)+(AA491*AA492)+(AF492*AF491)+(AK491*AK492)+(AP491*AP492)+(AU491*AU492))*10</f>
        <v>0</v>
      </c>
      <c r="BC491" s="110">
        <f aca="true" t="shared" si="1237" ref="BC491">((C491*C492)+(H491*H492)+(M491*M492)+(R491*R492)+(W491*W492)+(AB491*AB492)+(AG492*AG491)+(AL491*AL492)+(AQ491*AQ492)+(AV491*AV492))*10</f>
        <v>0</v>
      </c>
      <c r="BD491" s="110">
        <f aca="true" t="shared" si="1238" ref="BD491">((D491*D492)+(I491*I492)+(N491*N492)+(S491*S492)+(X491*X492)+(AC491*AC492)+(AH492*AH491)+(AM491*AM492)+(AR491*AR492)+(AW491*AW492))*10</f>
        <v>0</v>
      </c>
      <c r="BE491" s="110">
        <f aca="true" t="shared" si="1239" ref="BE491">((E491*E492)+(J491*J492)+(O491*O492)+(T491*T492)+(Y491*Y492)+(AD491*AD492)+(AI492*AI491)+(AN491*AN492)+(AS491*AS492)+(AX491*AX492))*10</f>
        <v>0</v>
      </c>
      <c r="BF491" s="110">
        <f aca="true" t="shared" si="1240" ref="BF491">((F491*F492)+(K491*K492)+(P491*P492)+(U491*U492)+(Z491*Z492)+(AE491*AE492)+(AJ492*AJ491)+(AO491*AO492)+(AT491*AT492)+(AY491*AY492))*10</f>
        <v>0</v>
      </c>
    </row>
    <row r="492" spans="1:58" ht="15.75" thickBot="1">
      <c r="A492" s="94"/>
      <c r="B492" s="5">
        <f>'Subdecision matrices'!$S$12</f>
        <v>0.1</v>
      </c>
      <c r="C492" s="5">
        <f>'Subdecision matrices'!$S$13</f>
        <v>0.1</v>
      </c>
      <c r="D492" s="5">
        <f>'Subdecision matrices'!$S$14</f>
        <v>0.1</v>
      </c>
      <c r="E492" s="5">
        <f>'Subdecision matrices'!$S$15</f>
        <v>0.1</v>
      </c>
      <c r="F492" s="5">
        <f>'Subdecision matrices'!$S$16</f>
        <v>0.1</v>
      </c>
      <c r="G492" s="5">
        <f>'Subdecision matrices'!$T$12</f>
        <v>0.1</v>
      </c>
      <c r="H492" s="5">
        <f>'Subdecision matrices'!$T$13</f>
        <v>0.1</v>
      </c>
      <c r="I492" s="5">
        <f>'Subdecision matrices'!$T$14</f>
        <v>0.1</v>
      </c>
      <c r="J492" s="5">
        <f>'Subdecision matrices'!$T$15</f>
        <v>0.1</v>
      </c>
      <c r="K492" s="5">
        <f>'Subdecision matrices'!$T$16</f>
        <v>0.1</v>
      </c>
      <c r="L492" s="5">
        <f>'Subdecision matrices'!$U$12</f>
        <v>0.05</v>
      </c>
      <c r="M492" s="5">
        <f>'Subdecision matrices'!$U$13</f>
        <v>0.05</v>
      </c>
      <c r="N492" s="5">
        <f>'Subdecision matrices'!$U$14</f>
        <v>0.05</v>
      </c>
      <c r="O492" s="5">
        <f>'Subdecision matrices'!$U$15</f>
        <v>0.05</v>
      </c>
      <c r="P492" s="5">
        <f>'Subdecision matrices'!$U$16</f>
        <v>0.05</v>
      </c>
      <c r="Q492" s="5">
        <f>'Subdecision matrices'!$V$12</f>
        <v>0.1</v>
      </c>
      <c r="R492" s="5">
        <f>'Subdecision matrices'!$V$13</f>
        <v>0.1</v>
      </c>
      <c r="S492" s="5">
        <f>'Subdecision matrices'!$V$14</f>
        <v>0.1</v>
      </c>
      <c r="T492" s="5">
        <f>'Subdecision matrices'!$V$15</f>
        <v>0.1</v>
      </c>
      <c r="U492" s="5">
        <f>'Subdecision matrices'!$V$16</f>
        <v>0.1</v>
      </c>
      <c r="V492" s="5">
        <f>'Subdecision matrices'!$W$12</f>
        <v>0.1</v>
      </c>
      <c r="W492" s="5">
        <f>'Subdecision matrices'!$W$13</f>
        <v>0.1</v>
      </c>
      <c r="X492" s="5">
        <f>'Subdecision matrices'!$W$14</f>
        <v>0.1</v>
      </c>
      <c r="Y492" s="5">
        <f>'Subdecision matrices'!$W$15</f>
        <v>0.1</v>
      </c>
      <c r="Z492" s="5">
        <f>'Subdecision matrices'!$W$16</f>
        <v>0.1</v>
      </c>
      <c r="AA492" s="5">
        <f>'Subdecision matrices'!$X$12</f>
        <v>0.05</v>
      </c>
      <c r="AB492" s="5">
        <f>'Subdecision matrices'!$X$13</f>
        <v>0.1</v>
      </c>
      <c r="AC492" s="5">
        <f>'Subdecision matrices'!$X$14</f>
        <v>0.1</v>
      </c>
      <c r="AD492" s="5">
        <f>'Subdecision matrices'!$X$15</f>
        <v>0.1</v>
      </c>
      <c r="AE492" s="5">
        <f>'Subdecision matrices'!$X$16</f>
        <v>0.1</v>
      </c>
      <c r="AF492" s="5">
        <f>'Subdecision matrices'!$Y$12</f>
        <v>0.1</v>
      </c>
      <c r="AG492" s="5">
        <f>'Subdecision matrices'!$Y$13</f>
        <v>0.1</v>
      </c>
      <c r="AH492" s="5">
        <f>'Subdecision matrices'!$Y$14</f>
        <v>0.1</v>
      </c>
      <c r="AI492" s="5">
        <f>'Subdecision matrices'!$Y$15</f>
        <v>0.05</v>
      </c>
      <c r="AJ492" s="5">
        <f>'Subdecision matrices'!$Y$16</f>
        <v>0.05</v>
      </c>
      <c r="AK492" s="5">
        <f>'Subdecision matrices'!$Z$12</f>
        <v>0.15</v>
      </c>
      <c r="AL492" s="5">
        <f>'Subdecision matrices'!$Z$13</f>
        <v>0.15</v>
      </c>
      <c r="AM492" s="5">
        <f>'Subdecision matrices'!$Z$14</f>
        <v>0.15</v>
      </c>
      <c r="AN492" s="5">
        <f>'Subdecision matrices'!$Z$15</f>
        <v>0.15</v>
      </c>
      <c r="AO492" s="5">
        <f>'Subdecision matrices'!$Z$16</f>
        <v>0.15</v>
      </c>
      <c r="AP492" s="5">
        <f>'Subdecision matrices'!$AA$12</f>
        <v>0.1</v>
      </c>
      <c r="AQ492" s="5">
        <f>'Subdecision matrices'!$AA$13</f>
        <v>0.1</v>
      </c>
      <c r="AR492" s="5">
        <f>'Subdecision matrices'!$AA$14</f>
        <v>0.1</v>
      </c>
      <c r="AS492" s="5">
        <f>'Subdecision matrices'!$AA$15</f>
        <v>0.1</v>
      </c>
      <c r="AT492" s="5">
        <f>'Subdecision matrices'!$AA$16</f>
        <v>0.15</v>
      </c>
      <c r="AU492" s="5">
        <f>'Subdecision matrices'!$AB$12</f>
        <v>0.15</v>
      </c>
      <c r="AV492" s="5">
        <f>'Subdecision matrices'!$AB$13</f>
        <v>0.1</v>
      </c>
      <c r="AW492" s="5">
        <f>'Subdecision matrices'!$AB$14</f>
        <v>0.1</v>
      </c>
      <c r="AX492" s="5">
        <f>'Subdecision matrices'!$AB$15</f>
        <v>0.15</v>
      </c>
      <c r="AY492" s="5">
        <f>'Subdecision matrices'!$AB$16</f>
        <v>0.1</v>
      </c>
      <c r="AZ492" s="3">
        <f aca="true" t="shared" si="1241" ref="AZ492">SUM(L492:AY492)</f>
        <v>4</v>
      </c>
      <c r="BA492" s="3"/>
      <c r="BB492" s="114"/>
      <c r="BC492" s="114"/>
      <c r="BD492" s="114"/>
      <c r="BE492" s="114"/>
      <c r="BF492" s="114"/>
    </row>
    <row r="493" spans="1:58" ht="15">
      <c r="A493" s="94">
        <v>244</v>
      </c>
      <c r="B493" s="30">
        <f>_xlfn.IFERROR(VLOOKUP(Prioritization!G255,'Subdecision matrices'!$B$7:$C$8,2,TRUE),0)</f>
        <v>0</v>
      </c>
      <c r="C493" s="30">
        <f>_xlfn.IFERROR(VLOOKUP(Prioritization!G255,'Subdecision matrices'!$B$7:$D$8,3,TRUE),0)</f>
        <v>0</v>
      </c>
      <c r="D493" s="30">
        <f>_xlfn.IFERROR(VLOOKUP(Prioritization!G255,'Subdecision matrices'!$B$7:$E$8,4,TRUE),0)</f>
        <v>0</v>
      </c>
      <c r="E493" s="30">
        <f>_xlfn.IFERROR(VLOOKUP(Prioritization!G255,'Subdecision matrices'!$B$7:$F$8,5,TRUE),0)</f>
        <v>0</v>
      </c>
      <c r="F493" s="30">
        <f>_xlfn.IFERROR(VLOOKUP(Prioritization!G255,'Subdecision matrices'!$B$7:$G$8,6,TRUE),0)</f>
        <v>0</v>
      </c>
      <c r="G493" s="30">
        <f>VLOOKUP(Prioritization!H255,'Subdecision matrices'!$B$12:$C$19,2,TRUE)</f>
        <v>0</v>
      </c>
      <c r="H493" s="30">
        <f>VLOOKUP(Prioritization!H255,'Subdecision matrices'!$B$12:$D$19,3,TRUE)</f>
        <v>0</v>
      </c>
      <c r="I493" s="30">
        <f>VLOOKUP(Prioritization!H255,'Subdecision matrices'!$B$12:$E$19,4,TRUE)</f>
        <v>0</v>
      </c>
      <c r="J493" s="30">
        <f>VLOOKUP(Prioritization!H255,'Subdecision matrices'!$B$12:$F$19,5,TRUE)</f>
        <v>0</v>
      </c>
      <c r="K493" s="30">
        <f>VLOOKUP(Prioritization!H255,'Subdecision matrices'!$B$12:$G$19,6,TRUE)</f>
        <v>0</v>
      </c>
      <c r="L493" s="2">
        <f>_xlfn.IFERROR(INDEX('Subdecision matrices'!$C$23:$G$27,MATCH(Prioritization!I255,'Subdecision matrices'!$B$23:$B$27,0),MATCH('CalcEng 2'!$L$6,'Subdecision matrices'!$C$22:$G$22,0)),0)</f>
        <v>0</v>
      </c>
      <c r="M493" s="2">
        <f>_xlfn.IFERROR(INDEX('Subdecision matrices'!$C$23:$G$27,MATCH(Prioritization!I255,'Subdecision matrices'!$B$23:$B$27,0),MATCH('CalcEng 2'!$M$6,'Subdecision matrices'!$C$30:$G$30,0)),0)</f>
        <v>0</v>
      </c>
      <c r="N493" s="2">
        <f>_xlfn.IFERROR(INDEX('Subdecision matrices'!$C$23:$G$27,MATCH(Prioritization!I255,'Subdecision matrices'!$B$23:$B$27,0),MATCH('CalcEng 2'!$N$6,'Subdecision matrices'!$C$22:$G$22,0)),0)</f>
        <v>0</v>
      </c>
      <c r="O493" s="2">
        <f>_xlfn.IFERROR(INDEX('Subdecision matrices'!$C$23:$G$27,MATCH(Prioritization!I255,'Subdecision matrices'!$B$23:$B$27,0),MATCH('CalcEng 2'!$O$6,'Subdecision matrices'!$C$22:$G$22,0)),0)</f>
        <v>0</v>
      </c>
      <c r="P493" s="2">
        <f>_xlfn.IFERROR(INDEX('Subdecision matrices'!$C$23:$G$27,MATCH(Prioritization!I255,'Subdecision matrices'!$B$23:$B$27,0),MATCH('CalcEng 2'!$P$6,'Subdecision matrices'!$C$22:$G$22,0)),0)</f>
        <v>0</v>
      </c>
      <c r="Q493" s="2">
        <f>_xlfn.IFERROR(INDEX('Subdecision matrices'!$C$31:$G$33,MATCH(Prioritization!J255,'Subdecision matrices'!$B$31:$B$33,0),MATCH('CalcEng 2'!$Q$6,'Subdecision matrices'!$C$30:$G$30,0)),0)</f>
        <v>0</v>
      </c>
      <c r="R493" s="2">
        <f>_xlfn.IFERROR(INDEX('Subdecision matrices'!$C$31:$G$33,MATCH(Prioritization!J255,'Subdecision matrices'!$B$31:$B$33,0),MATCH('CalcEng 2'!$R$6,'Subdecision matrices'!$C$30:$G$30,0)),0)</f>
        <v>0</v>
      </c>
      <c r="S493" s="2">
        <f>_xlfn.IFERROR(INDEX('Subdecision matrices'!$C$31:$G$33,MATCH(Prioritization!J255,'Subdecision matrices'!$B$31:$B$33,0),MATCH('CalcEng 2'!$S$6,'Subdecision matrices'!$C$30:$G$30,0)),0)</f>
        <v>0</v>
      </c>
      <c r="T493" s="2">
        <f>_xlfn.IFERROR(INDEX('Subdecision matrices'!$C$31:$G$33,MATCH(Prioritization!J255,'Subdecision matrices'!$B$31:$B$33,0),MATCH('CalcEng 2'!$T$6,'Subdecision matrices'!$C$30:$G$30,0)),0)</f>
        <v>0</v>
      </c>
      <c r="U493" s="2">
        <f>_xlfn.IFERROR(INDEX('Subdecision matrices'!$C$31:$G$33,MATCH(Prioritization!J255,'Subdecision matrices'!$B$31:$B$33,0),MATCH('CalcEng 2'!$U$6,'Subdecision matrices'!$C$30:$G$30,0)),0)</f>
        <v>0</v>
      </c>
      <c r="V493" s="2">
        <f>_xlfn.IFERROR(VLOOKUP(Prioritization!K255,'Subdecision matrices'!$A$37:$C$41,3,TRUE),0)</f>
        <v>0</v>
      </c>
      <c r="W493" s="2">
        <f>_xlfn.IFERROR(VLOOKUP(Prioritization!K255,'Subdecision matrices'!$A$37:$D$41,4),0)</f>
        <v>0</v>
      </c>
      <c r="X493" s="2">
        <f>_xlfn.IFERROR(VLOOKUP(Prioritization!K255,'Subdecision matrices'!$A$37:$E$41,5),0)</f>
        <v>0</v>
      </c>
      <c r="Y493" s="2">
        <f>_xlfn.IFERROR(VLOOKUP(Prioritization!K255,'Subdecision matrices'!$A$37:$F$41,6),0)</f>
        <v>0</v>
      </c>
      <c r="Z493" s="2">
        <f>_xlfn.IFERROR(VLOOKUP(Prioritization!K255,'Subdecision matrices'!$A$37:$G$41,7),0)</f>
        <v>0</v>
      </c>
      <c r="AA493" s="2">
        <f>_xlfn.IFERROR(INDEX('Subdecision matrices'!$K$8:$O$11,MATCH(Prioritization!L255,'Subdecision matrices'!$J$8:$J$11,0),MATCH('CalcEng 2'!$AA$6,'Subdecision matrices'!$K$7:$O$7,0)),0)</f>
        <v>0</v>
      </c>
      <c r="AB493" s="2">
        <f>_xlfn.IFERROR(INDEX('Subdecision matrices'!$K$8:$O$11,MATCH(Prioritization!L255,'Subdecision matrices'!$J$8:$J$11,0),MATCH('CalcEng 2'!$AB$6,'Subdecision matrices'!$K$7:$O$7,0)),0)</f>
        <v>0</v>
      </c>
      <c r="AC493" s="2">
        <f>_xlfn.IFERROR(INDEX('Subdecision matrices'!$K$8:$O$11,MATCH(Prioritization!L255,'Subdecision matrices'!$J$8:$J$11,0),MATCH('CalcEng 2'!$AC$6,'Subdecision matrices'!$K$7:$O$7,0)),0)</f>
        <v>0</v>
      </c>
      <c r="AD493" s="2">
        <f>_xlfn.IFERROR(INDEX('Subdecision matrices'!$K$8:$O$11,MATCH(Prioritization!L255,'Subdecision matrices'!$J$8:$J$11,0),MATCH('CalcEng 2'!$AD$6,'Subdecision matrices'!$K$7:$O$7,0)),0)</f>
        <v>0</v>
      </c>
      <c r="AE493" s="2">
        <f>_xlfn.IFERROR(INDEX('Subdecision matrices'!$K$8:$O$11,MATCH(Prioritization!L255,'Subdecision matrices'!$J$8:$J$11,0),MATCH('CalcEng 2'!$AE$6,'Subdecision matrices'!$K$7:$O$7,0)),0)</f>
        <v>0</v>
      </c>
      <c r="AF493" s="2">
        <f>_xlfn.IFERROR(VLOOKUP(Prioritization!M255,'Subdecision matrices'!$I$15:$K$17,3,TRUE),0)</f>
        <v>0</v>
      </c>
      <c r="AG493" s="2">
        <f>_xlfn.IFERROR(VLOOKUP(Prioritization!M255,'Subdecision matrices'!$I$15:$L$17,4,TRUE),0)</f>
        <v>0</v>
      </c>
      <c r="AH493" s="2">
        <f>_xlfn.IFERROR(VLOOKUP(Prioritization!M255,'Subdecision matrices'!$I$15:$M$17,5,TRUE),0)</f>
        <v>0</v>
      </c>
      <c r="AI493" s="2">
        <f>_xlfn.IFERROR(VLOOKUP(Prioritization!M255,'Subdecision matrices'!$I$15:$N$17,6,TRUE),0)</f>
        <v>0</v>
      </c>
      <c r="AJ493" s="2">
        <f>_xlfn.IFERROR(VLOOKUP(Prioritization!M255,'Subdecision matrices'!$I$15:$O$17,7,TRUE),0)</f>
        <v>0</v>
      </c>
      <c r="AK493" s="2">
        <f>_xlfn.IFERROR(INDEX('Subdecision matrices'!$K$22:$O$24,MATCH(Prioritization!N255,'Subdecision matrices'!$J$22:$J$24,0),MATCH($AK$6,'Subdecision matrices'!$K$21:$O$21,0)),0)</f>
        <v>0</v>
      </c>
      <c r="AL493" s="2">
        <f>_xlfn.IFERROR(INDEX('Subdecision matrices'!$K$22:$O$24,MATCH(Prioritization!N255,'Subdecision matrices'!$J$22:$J$24,0),MATCH($AL$6,'Subdecision matrices'!$K$21:$O$21,0)),0)</f>
        <v>0</v>
      </c>
      <c r="AM493" s="2">
        <f>_xlfn.IFERROR(INDEX('Subdecision matrices'!$K$22:$O$24,MATCH(Prioritization!N255,'Subdecision matrices'!$J$22:$J$24,0),MATCH($AM$6,'Subdecision matrices'!$K$21:$O$21,0)),0)</f>
        <v>0</v>
      </c>
      <c r="AN493" s="2">
        <f>_xlfn.IFERROR(INDEX('Subdecision matrices'!$K$22:$O$24,MATCH(Prioritization!N255,'Subdecision matrices'!$J$22:$J$24,0),MATCH($AN$6,'Subdecision matrices'!$K$21:$O$21,0)),0)</f>
        <v>0</v>
      </c>
      <c r="AO493" s="2">
        <f>_xlfn.IFERROR(INDEX('Subdecision matrices'!$K$22:$O$24,MATCH(Prioritization!N255,'Subdecision matrices'!$J$22:$J$24,0),MATCH($AO$6,'Subdecision matrices'!$K$21:$O$21,0)),0)</f>
        <v>0</v>
      </c>
      <c r="AP493" s="2">
        <f>_xlfn.IFERROR(INDEX('Subdecision matrices'!$K$27:$O$30,MATCH(Prioritization!O255,'Subdecision matrices'!$J$27:$J$30,0),MATCH('CalcEng 2'!$AP$6,'Subdecision matrices'!$K$27:$O$27,0)),0)</f>
        <v>0</v>
      </c>
      <c r="AQ493" s="2">
        <f>_xlfn.IFERROR(INDEX('Subdecision matrices'!$K$27:$O$30,MATCH(Prioritization!O255,'Subdecision matrices'!$J$27:$J$30,0),MATCH('CalcEng 2'!$AQ$6,'Subdecision matrices'!$K$27:$O$27,0)),0)</f>
        <v>0</v>
      </c>
      <c r="AR493" s="2">
        <f>_xlfn.IFERROR(INDEX('Subdecision matrices'!$K$27:$O$30,MATCH(Prioritization!O255,'Subdecision matrices'!$J$27:$J$30,0),MATCH('CalcEng 2'!$AR$6,'Subdecision matrices'!$K$27:$O$27,0)),0)</f>
        <v>0</v>
      </c>
      <c r="AS493" s="2">
        <f>_xlfn.IFERROR(INDEX('Subdecision matrices'!$K$27:$O$30,MATCH(Prioritization!O255,'Subdecision matrices'!$J$27:$J$30,0),MATCH('CalcEng 2'!$AS$6,'Subdecision matrices'!$K$27:$O$27,0)),0)</f>
        <v>0</v>
      </c>
      <c r="AT493" s="2">
        <f>_xlfn.IFERROR(INDEX('Subdecision matrices'!$K$27:$O$30,MATCH(Prioritization!O255,'Subdecision matrices'!$J$27:$J$30,0),MATCH('CalcEng 2'!$AT$6,'Subdecision matrices'!$K$27:$O$27,0)),0)</f>
        <v>0</v>
      </c>
      <c r="AU493" s="2">
        <f>_xlfn.IFERROR(INDEX('Subdecision matrices'!$K$34:$O$36,MATCH(Prioritization!P255,'Subdecision matrices'!$J$34:$J$36,0),MATCH('CalcEng 2'!$AU$6,'Subdecision matrices'!$K$33:$O$33,0)),0)</f>
        <v>0</v>
      </c>
      <c r="AV493" s="2">
        <f>_xlfn.IFERROR(INDEX('Subdecision matrices'!$K$34:$O$36,MATCH(Prioritization!P255,'Subdecision matrices'!$J$34:$J$36,0),MATCH('CalcEng 2'!$AV$6,'Subdecision matrices'!$K$33:$O$33,0)),0)</f>
        <v>0</v>
      </c>
      <c r="AW493" s="2">
        <f>_xlfn.IFERROR(INDEX('Subdecision matrices'!$K$34:$O$36,MATCH(Prioritization!P255,'Subdecision matrices'!$J$34:$J$36,0),MATCH('CalcEng 2'!$AW$6,'Subdecision matrices'!$K$33:$O$33,0)),0)</f>
        <v>0</v>
      </c>
      <c r="AX493" s="2">
        <f>_xlfn.IFERROR(INDEX('Subdecision matrices'!$K$34:$O$36,MATCH(Prioritization!P255,'Subdecision matrices'!$J$34:$J$36,0),MATCH('CalcEng 2'!$AX$6,'Subdecision matrices'!$K$33:$O$33,0)),0)</f>
        <v>0</v>
      </c>
      <c r="AY493" s="2">
        <f>_xlfn.IFERROR(INDEX('Subdecision matrices'!$K$34:$O$36,MATCH(Prioritization!P255,'Subdecision matrices'!$J$34:$J$36,0),MATCH('CalcEng 2'!$AY$6,'Subdecision matrices'!$K$33:$O$33,0)),0)</f>
        <v>0</v>
      </c>
      <c r="AZ493" s="2"/>
      <c r="BA493" s="2"/>
      <c r="BB493" s="110">
        <f>((B493*B494)+(G493*G494)+(L493*L494)+(Q493*Q494)+(V493*V494)+(AA493*AA494)+(AF494*AF493)+(AK493*AK494)+(AP493*AP494)+(AU493*AU494))*10</f>
        <v>0</v>
      </c>
      <c r="BC493" s="110">
        <f aca="true" t="shared" si="1242" ref="BC493">((C493*C494)+(H493*H494)+(M493*M494)+(R493*R494)+(W493*W494)+(AB493*AB494)+(AG494*AG493)+(AL493*AL494)+(AQ493*AQ494)+(AV493*AV494))*10</f>
        <v>0</v>
      </c>
      <c r="BD493" s="110">
        <f aca="true" t="shared" si="1243" ref="BD493">((D493*D494)+(I493*I494)+(N493*N494)+(S493*S494)+(X493*X494)+(AC493*AC494)+(AH494*AH493)+(AM493*AM494)+(AR493*AR494)+(AW493*AW494))*10</f>
        <v>0</v>
      </c>
      <c r="BE493" s="110">
        <f aca="true" t="shared" si="1244" ref="BE493">((E493*E494)+(J493*J494)+(O493*O494)+(T493*T494)+(Y493*Y494)+(AD493*AD494)+(AI494*AI493)+(AN493*AN494)+(AS493*AS494)+(AX493*AX494))*10</f>
        <v>0</v>
      </c>
      <c r="BF493" s="110">
        <f aca="true" t="shared" si="1245" ref="BF493">((F493*F494)+(K493*K494)+(P493*P494)+(U493*U494)+(Z493*Z494)+(AE493*AE494)+(AJ494*AJ493)+(AO493*AO494)+(AT493*AT494)+(AY493*AY494))*10</f>
        <v>0</v>
      </c>
    </row>
    <row r="494" spans="1:58" ht="15.75" thickBot="1">
      <c r="A494" s="94"/>
      <c r="B494" s="5">
        <f>'Subdecision matrices'!$S$12</f>
        <v>0.1</v>
      </c>
      <c r="C494" s="5">
        <f>'Subdecision matrices'!$S$13</f>
        <v>0.1</v>
      </c>
      <c r="D494" s="5">
        <f>'Subdecision matrices'!$S$14</f>
        <v>0.1</v>
      </c>
      <c r="E494" s="5">
        <f>'Subdecision matrices'!$S$15</f>
        <v>0.1</v>
      </c>
      <c r="F494" s="5">
        <f>'Subdecision matrices'!$S$16</f>
        <v>0.1</v>
      </c>
      <c r="G494" s="5">
        <f>'Subdecision matrices'!$T$12</f>
        <v>0.1</v>
      </c>
      <c r="H494" s="5">
        <f>'Subdecision matrices'!$T$13</f>
        <v>0.1</v>
      </c>
      <c r="I494" s="5">
        <f>'Subdecision matrices'!$T$14</f>
        <v>0.1</v>
      </c>
      <c r="J494" s="5">
        <f>'Subdecision matrices'!$T$15</f>
        <v>0.1</v>
      </c>
      <c r="K494" s="5">
        <f>'Subdecision matrices'!$T$16</f>
        <v>0.1</v>
      </c>
      <c r="L494" s="5">
        <f>'Subdecision matrices'!$U$12</f>
        <v>0.05</v>
      </c>
      <c r="M494" s="5">
        <f>'Subdecision matrices'!$U$13</f>
        <v>0.05</v>
      </c>
      <c r="N494" s="5">
        <f>'Subdecision matrices'!$U$14</f>
        <v>0.05</v>
      </c>
      <c r="O494" s="5">
        <f>'Subdecision matrices'!$U$15</f>
        <v>0.05</v>
      </c>
      <c r="P494" s="5">
        <f>'Subdecision matrices'!$U$16</f>
        <v>0.05</v>
      </c>
      <c r="Q494" s="5">
        <f>'Subdecision matrices'!$V$12</f>
        <v>0.1</v>
      </c>
      <c r="R494" s="5">
        <f>'Subdecision matrices'!$V$13</f>
        <v>0.1</v>
      </c>
      <c r="S494" s="5">
        <f>'Subdecision matrices'!$V$14</f>
        <v>0.1</v>
      </c>
      <c r="T494" s="5">
        <f>'Subdecision matrices'!$V$15</f>
        <v>0.1</v>
      </c>
      <c r="U494" s="5">
        <f>'Subdecision matrices'!$V$16</f>
        <v>0.1</v>
      </c>
      <c r="V494" s="5">
        <f>'Subdecision matrices'!$W$12</f>
        <v>0.1</v>
      </c>
      <c r="W494" s="5">
        <f>'Subdecision matrices'!$W$13</f>
        <v>0.1</v>
      </c>
      <c r="X494" s="5">
        <f>'Subdecision matrices'!$W$14</f>
        <v>0.1</v>
      </c>
      <c r="Y494" s="5">
        <f>'Subdecision matrices'!$W$15</f>
        <v>0.1</v>
      </c>
      <c r="Z494" s="5">
        <f>'Subdecision matrices'!$W$16</f>
        <v>0.1</v>
      </c>
      <c r="AA494" s="5">
        <f>'Subdecision matrices'!$X$12</f>
        <v>0.05</v>
      </c>
      <c r="AB494" s="5">
        <f>'Subdecision matrices'!$X$13</f>
        <v>0.1</v>
      </c>
      <c r="AC494" s="5">
        <f>'Subdecision matrices'!$X$14</f>
        <v>0.1</v>
      </c>
      <c r="AD494" s="5">
        <f>'Subdecision matrices'!$X$15</f>
        <v>0.1</v>
      </c>
      <c r="AE494" s="5">
        <f>'Subdecision matrices'!$X$16</f>
        <v>0.1</v>
      </c>
      <c r="AF494" s="5">
        <f>'Subdecision matrices'!$Y$12</f>
        <v>0.1</v>
      </c>
      <c r="AG494" s="5">
        <f>'Subdecision matrices'!$Y$13</f>
        <v>0.1</v>
      </c>
      <c r="AH494" s="5">
        <f>'Subdecision matrices'!$Y$14</f>
        <v>0.1</v>
      </c>
      <c r="AI494" s="5">
        <f>'Subdecision matrices'!$Y$15</f>
        <v>0.05</v>
      </c>
      <c r="AJ494" s="5">
        <f>'Subdecision matrices'!$Y$16</f>
        <v>0.05</v>
      </c>
      <c r="AK494" s="5">
        <f>'Subdecision matrices'!$Z$12</f>
        <v>0.15</v>
      </c>
      <c r="AL494" s="5">
        <f>'Subdecision matrices'!$Z$13</f>
        <v>0.15</v>
      </c>
      <c r="AM494" s="5">
        <f>'Subdecision matrices'!$Z$14</f>
        <v>0.15</v>
      </c>
      <c r="AN494" s="5">
        <f>'Subdecision matrices'!$Z$15</f>
        <v>0.15</v>
      </c>
      <c r="AO494" s="5">
        <f>'Subdecision matrices'!$Z$16</f>
        <v>0.15</v>
      </c>
      <c r="AP494" s="5">
        <f>'Subdecision matrices'!$AA$12</f>
        <v>0.1</v>
      </c>
      <c r="AQ494" s="5">
        <f>'Subdecision matrices'!$AA$13</f>
        <v>0.1</v>
      </c>
      <c r="AR494" s="5">
        <f>'Subdecision matrices'!$AA$14</f>
        <v>0.1</v>
      </c>
      <c r="AS494" s="5">
        <f>'Subdecision matrices'!$AA$15</f>
        <v>0.1</v>
      </c>
      <c r="AT494" s="5">
        <f>'Subdecision matrices'!$AA$16</f>
        <v>0.15</v>
      </c>
      <c r="AU494" s="5">
        <f>'Subdecision matrices'!$AB$12</f>
        <v>0.15</v>
      </c>
      <c r="AV494" s="5">
        <f>'Subdecision matrices'!$AB$13</f>
        <v>0.1</v>
      </c>
      <c r="AW494" s="5">
        <f>'Subdecision matrices'!$AB$14</f>
        <v>0.1</v>
      </c>
      <c r="AX494" s="5">
        <f>'Subdecision matrices'!$AB$15</f>
        <v>0.15</v>
      </c>
      <c r="AY494" s="5">
        <f>'Subdecision matrices'!$AB$16</f>
        <v>0.1</v>
      </c>
      <c r="AZ494" s="3">
        <f aca="true" t="shared" si="1246" ref="AZ494">SUM(L494:AY494)</f>
        <v>4</v>
      </c>
      <c r="BA494" s="3"/>
      <c r="BB494" s="114"/>
      <c r="BC494" s="114"/>
      <c r="BD494" s="114"/>
      <c r="BE494" s="114"/>
      <c r="BF494" s="114"/>
    </row>
    <row r="495" spans="1:58" ht="15">
      <c r="A495" s="94">
        <v>245</v>
      </c>
      <c r="B495" s="30">
        <f>_xlfn.IFERROR(VLOOKUP(Prioritization!G256,'Subdecision matrices'!$B$7:$C$8,2,TRUE),0)</f>
        <v>0</v>
      </c>
      <c r="C495" s="30">
        <f>_xlfn.IFERROR(VLOOKUP(Prioritization!G256,'Subdecision matrices'!$B$7:$D$8,3,TRUE),0)</f>
        <v>0</v>
      </c>
      <c r="D495" s="30">
        <f>_xlfn.IFERROR(VLOOKUP(Prioritization!G256,'Subdecision matrices'!$B$7:$E$8,4,TRUE),0)</f>
        <v>0</v>
      </c>
      <c r="E495" s="30">
        <f>_xlfn.IFERROR(VLOOKUP(Prioritization!G256,'Subdecision matrices'!$B$7:$F$8,5,TRUE),0)</f>
        <v>0</v>
      </c>
      <c r="F495" s="30">
        <f>_xlfn.IFERROR(VLOOKUP(Prioritization!G256,'Subdecision matrices'!$B$7:$G$8,6,TRUE),0)</f>
        <v>0</v>
      </c>
      <c r="G495" s="30">
        <f>VLOOKUP(Prioritization!H256,'Subdecision matrices'!$B$12:$C$19,2,TRUE)</f>
        <v>0</v>
      </c>
      <c r="H495" s="30">
        <f>VLOOKUP(Prioritization!H256,'Subdecision matrices'!$B$12:$D$19,3,TRUE)</f>
        <v>0</v>
      </c>
      <c r="I495" s="30">
        <f>VLOOKUP(Prioritization!H256,'Subdecision matrices'!$B$12:$E$19,4,TRUE)</f>
        <v>0</v>
      </c>
      <c r="J495" s="30">
        <f>VLOOKUP(Prioritization!H256,'Subdecision matrices'!$B$12:$F$19,5,TRUE)</f>
        <v>0</v>
      </c>
      <c r="K495" s="30">
        <f>VLOOKUP(Prioritization!H256,'Subdecision matrices'!$B$12:$G$19,6,TRUE)</f>
        <v>0</v>
      </c>
      <c r="L495" s="2">
        <f>_xlfn.IFERROR(INDEX('Subdecision matrices'!$C$23:$G$27,MATCH(Prioritization!I256,'Subdecision matrices'!$B$23:$B$27,0),MATCH('CalcEng 2'!$L$6,'Subdecision matrices'!$C$22:$G$22,0)),0)</f>
        <v>0</v>
      </c>
      <c r="M495" s="2">
        <f>_xlfn.IFERROR(INDEX('Subdecision matrices'!$C$23:$G$27,MATCH(Prioritization!I256,'Subdecision matrices'!$B$23:$B$27,0),MATCH('CalcEng 2'!$M$6,'Subdecision matrices'!$C$30:$G$30,0)),0)</f>
        <v>0</v>
      </c>
      <c r="N495" s="2">
        <f>_xlfn.IFERROR(INDEX('Subdecision matrices'!$C$23:$G$27,MATCH(Prioritization!I256,'Subdecision matrices'!$B$23:$B$27,0),MATCH('CalcEng 2'!$N$6,'Subdecision matrices'!$C$22:$G$22,0)),0)</f>
        <v>0</v>
      </c>
      <c r="O495" s="2">
        <f>_xlfn.IFERROR(INDEX('Subdecision matrices'!$C$23:$G$27,MATCH(Prioritization!I256,'Subdecision matrices'!$B$23:$B$27,0),MATCH('CalcEng 2'!$O$6,'Subdecision matrices'!$C$22:$G$22,0)),0)</f>
        <v>0</v>
      </c>
      <c r="P495" s="2">
        <f>_xlfn.IFERROR(INDEX('Subdecision matrices'!$C$23:$G$27,MATCH(Prioritization!I256,'Subdecision matrices'!$B$23:$B$27,0),MATCH('CalcEng 2'!$P$6,'Subdecision matrices'!$C$22:$G$22,0)),0)</f>
        <v>0</v>
      </c>
      <c r="Q495" s="2">
        <f>_xlfn.IFERROR(INDEX('Subdecision matrices'!$C$31:$G$33,MATCH(Prioritization!J256,'Subdecision matrices'!$B$31:$B$33,0),MATCH('CalcEng 2'!$Q$6,'Subdecision matrices'!$C$30:$G$30,0)),0)</f>
        <v>0</v>
      </c>
      <c r="R495" s="2">
        <f>_xlfn.IFERROR(INDEX('Subdecision matrices'!$C$31:$G$33,MATCH(Prioritization!J256,'Subdecision matrices'!$B$31:$B$33,0),MATCH('CalcEng 2'!$R$6,'Subdecision matrices'!$C$30:$G$30,0)),0)</f>
        <v>0</v>
      </c>
      <c r="S495" s="2">
        <f>_xlfn.IFERROR(INDEX('Subdecision matrices'!$C$31:$G$33,MATCH(Prioritization!J256,'Subdecision matrices'!$B$31:$B$33,0),MATCH('CalcEng 2'!$S$6,'Subdecision matrices'!$C$30:$G$30,0)),0)</f>
        <v>0</v>
      </c>
      <c r="T495" s="2">
        <f>_xlfn.IFERROR(INDEX('Subdecision matrices'!$C$31:$G$33,MATCH(Prioritization!J256,'Subdecision matrices'!$B$31:$B$33,0),MATCH('CalcEng 2'!$T$6,'Subdecision matrices'!$C$30:$G$30,0)),0)</f>
        <v>0</v>
      </c>
      <c r="U495" s="2">
        <f>_xlfn.IFERROR(INDEX('Subdecision matrices'!$C$31:$G$33,MATCH(Prioritization!J256,'Subdecision matrices'!$B$31:$B$33,0),MATCH('CalcEng 2'!$U$6,'Subdecision matrices'!$C$30:$G$30,0)),0)</f>
        <v>0</v>
      </c>
      <c r="V495" s="2">
        <f>_xlfn.IFERROR(VLOOKUP(Prioritization!K256,'Subdecision matrices'!$A$37:$C$41,3,TRUE),0)</f>
        <v>0</v>
      </c>
      <c r="W495" s="2">
        <f>_xlfn.IFERROR(VLOOKUP(Prioritization!K256,'Subdecision matrices'!$A$37:$D$41,4),0)</f>
        <v>0</v>
      </c>
      <c r="X495" s="2">
        <f>_xlfn.IFERROR(VLOOKUP(Prioritization!K256,'Subdecision matrices'!$A$37:$E$41,5),0)</f>
        <v>0</v>
      </c>
      <c r="Y495" s="2">
        <f>_xlfn.IFERROR(VLOOKUP(Prioritization!K256,'Subdecision matrices'!$A$37:$F$41,6),0)</f>
        <v>0</v>
      </c>
      <c r="Z495" s="2">
        <f>_xlfn.IFERROR(VLOOKUP(Prioritization!K256,'Subdecision matrices'!$A$37:$G$41,7),0)</f>
        <v>0</v>
      </c>
      <c r="AA495" s="2">
        <f>_xlfn.IFERROR(INDEX('Subdecision matrices'!$K$8:$O$11,MATCH(Prioritization!L256,'Subdecision matrices'!$J$8:$J$11,0),MATCH('CalcEng 2'!$AA$6,'Subdecision matrices'!$K$7:$O$7,0)),0)</f>
        <v>0</v>
      </c>
      <c r="AB495" s="2">
        <f>_xlfn.IFERROR(INDEX('Subdecision matrices'!$K$8:$O$11,MATCH(Prioritization!L256,'Subdecision matrices'!$J$8:$J$11,0),MATCH('CalcEng 2'!$AB$6,'Subdecision matrices'!$K$7:$O$7,0)),0)</f>
        <v>0</v>
      </c>
      <c r="AC495" s="2">
        <f>_xlfn.IFERROR(INDEX('Subdecision matrices'!$K$8:$O$11,MATCH(Prioritization!L256,'Subdecision matrices'!$J$8:$J$11,0),MATCH('CalcEng 2'!$AC$6,'Subdecision matrices'!$K$7:$O$7,0)),0)</f>
        <v>0</v>
      </c>
      <c r="AD495" s="2">
        <f>_xlfn.IFERROR(INDEX('Subdecision matrices'!$K$8:$O$11,MATCH(Prioritization!L256,'Subdecision matrices'!$J$8:$J$11,0),MATCH('CalcEng 2'!$AD$6,'Subdecision matrices'!$K$7:$O$7,0)),0)</f>
        <v>0</v>
      </c>
      <c r="AE495" s="2">
        <f>_xlfn.IFERROR(INDEX('Subdecision matrices'!$K$8:$O$11,MATCH(Prioritization!L256,'Subdecision matrices'!$J$8:$J$11,0),MATCH('CalcEng 2'!$AE$6,'Subdecision matrices'!$K$7:$O$7,0)),0)</f>
        <v>0</v>
      </c>
      <c r="AF495" s="2">
        <f>_xlfn.IFERROR(VLOOKUP(Prioritization!M256,'Subdecision matrices'!$I$15:$K$17,3,TRUE),0)</f>
        <v>0</v>
      </c>
      <c r="AG495" s="2">
        <f>_xlfn.IFERROR(VLOOKUP(Prioritization!M256,'Subdecision matrices'!$I$15:$L$17,4,TRUE),0)</f>
        <v>0</v>
      </c>
      <c r="AH495" s="2">
        <f>_xlfn.IFERROR(VLOOKUP(Prioritization!M256,'Subdecision matrices'!$I$15:$M$17,5,TRUE),0)</f>
        <v>0</v>
      </c>
      <c r="AI495" s="2">
        <f>_xlfn.IFERROR(VLOOKUP(Prioritization!M256,'Subdecision matrices'!$I$15:$N$17,6,TRUE),0)</f>
        <v>0</v>
      </c>
      <c r="AJ495" s="2">
        <f>_xlfn.IFERROR(VLOOKUP(Prioritization!M256,'Subdecision matrices'!$I$15:$O$17,7,TRUE),0)</f>
        <v>0</v>
      </c>
      <c r="AK495" s="2">
        <f>_xlfn.IFERROR(INDEX('Subdecision matrices'!$K$22:$O$24,MATCH(Prioritization!N256,'Subdecision matrices'!$J$22:$J$24,0),MATCH($AK$6,'Subdecision matrices'!$K$21:$O$21,0)),0)</f>
        <v>0</v>
      </c>
      <c r="AL495" s="2">
        <f>_xlfn.IFERROR(INDEX('Subdecision matrices'!$K$22:$O$24,MATCH(Prioritization!N256,'Subdecision matrices'!$J$22:$J$24,0),MATCH($AL$6,'Subdecision matrices'!$K$21:$O$21,0)),0)</f>
        <v>0</v>
      </c>
      <c r="AM495" s="2">
        <f>_xlfn.IFERROR(INDEX('Subdecision matrices'!$K$22:$O$24,MATCH(Prioritization!N256,'Subdecision matrices'!$J$22:$J$24,0),MATCH($AM$6,'Subdecision matrices'!$K$21:$O$21,0)),0)</f>
        <v>0</v>
      </c>
      <c r="AN495" s="2">
        <f>_xlfn.IFERROR(INDEX('Subdecision matrices'!$K$22:$O$24,MATCH(Prioritization!N256,'Subdecision matrices'!$J$22:$J$24,0),MATCH($AN$6,'Subdecision matrices'!$K$21:$O$21,0)),0)</f>
        <v>0</v>
      </c>
      <c r="AO495" s="2">
        <f>_xlfn.IFERROR(INDEX('Subdecision matrices'!$K$22:$O$24,MATCH(Prioritization!N256,'Subdecision matrices'!$J$22:$J$24,0),MATCH($AO$6,'Subdecision matrices'!$K$21:$O$21,0)),0)</f>
        <v>0</v>
      </c>
      <c r="AP495" s="2">
        <f>_xlfn.IFERROR(INDEX('Subdecision matrices'!$K$27:$O$30,MATCH(Prioritization!O256,'Subdecision matrices'!$J$27:$J$30,0),MATCH('CalcEng 2'!$AP$6,'Subdecision matrices'!$K$27:$O$27,0)),0)</f>
        <v>0</v>
      </c>
      <c r="AQ495" s="2">
        <f>_xlfn.IFERROR(INDEX('Subdecision matrices'!$K$27:$O$30,MATCH(Prioritization!O256,'Subdecision matrices'!$J$27:$J$30,0),MATCH('CalcEng 2'!$AQ$6,'Subdecision matrices'!$K$27:$O$27,0)),0)</f>
        <v>0</v>
      </c>
      <c r="AR495" s="2">
        <f>_xlfn.IFERROR(INDEX('Subdecision matrices'!$K$27:$O$30,MATCH(Prioritization!O256,'Subdecision matrices'!$J$27:$J$30,0),MATCH('CalcEng 2'!$AR$6,'Subdecision matrices'!$K$27:$O$27,0)),0)</f>
        <v>0</v>
      </c>
      <c r="AS495" s="2">
        <f>_xlfn.IFERROR(INDEX('Subdecision matrices'!$K$27:$O$30,MATCH(Prioritization!O256,'Subdecision matrices'!$J$27:$J$30,0),MATCH('CalcEng 2'!$AS$6,'Subdecision matrices'!$K$27:$O$27,0)),0)</f>
        <v>0</v>
      </c>
      <c r="AT495" s="2">
        <f>_xlfn.IFERROR(INDEX('Subdecision matrices'!$K$27:$O$30,MATCH(Prioritization!O256,'Subdecision matrices'!$J$27:$J$30,0),MATCH('CalcEng 2'!$AT$6,'Subdecision matrices'!$K$27:$O$27,0)),0)</f>
        <v>0</v>
      </c>
      <c r="AU495" s="2">
        <f>_xlfn.IFERROR(INDEX('Subdecision matrices'!$K$34:$O$36,MATCH(Prioritization!P256,'Subdecision matrices'!$J$34:$J$36,0),MATCH('CalcEng 2'!$AU$6,'Subdecision matrices'!$K$33:$O$33,0)),0)</f>
        <v>0</v>
      </c>
      <c r="AV495" s="2">
        <f>_xlfn.IFERROR(INDEX('Subdecision matrices'!$K$34:$O$36,MATCH(Prioritization!P256,'Subdecision matrices'!$J$34:$J$36,0),MATCH('CalcEng 2'!$AV$6,'Subdecision matrices'!$K$33:$O$33,0)),0)</f>
        <v>0</v>
      </c>
      <c r="AW495" s="2">
        <f>_xlfn.IFERROR(INDEX('Subdecision matrices'!$K$34:$O$36,MATCH(Prioritization!P256,'Subdecision matrices'!$J$34:$J$36,0),MATCH('CalcEng 2'!$AW$6,'Subdecision matrices'!$K$33:$O$33,0)),0)</f>
        <v>0</v>
      </c>
      <c r="AX495" s="2">
        <f>_xlfn.IFERROR(INDEX('Subdecision matrices'!$K$34:$O$36,MATCH(Prioritization!P256,'Subdecision matrices'!$J$34:$J$36,0),MATCH('CalcEng 2'!$AX$6,'Subdecision matrices'!$K$33:$O$33,0)),0)</f>
        <v>0</v>
      </c>
      <c r="AY495" s="2">
        <f>_xlfn.IFERROR(INDEX('Subdecision matrices'!$K$34:$O$36,MATCH(Prioritization!P256,'Subdecision matrices'!$J$34:$J$36,0),MATCH('CalcEng 2'!$AY$6,'Subdecision matrices'!$K$33:$O$33,0)),0)</f>
        <v>0</v>
      </c>
      <c r="AZ495" s="2"/>
      <c r="BA495" s="2"/>
      <c r="BB495" s="110">
        <f>((B495*B496)+(G495*G496)+(L495*L496)+(Q495*Q496)+(V495*V496)+(AA495*AA496)+(AF496*AF495)+(AK495*AK496)+(AP495*AP496)+(AU495*AU496))*10</f>
        <v>0</v>
      </c>
      <c r="BC495" s="110">
        <f aca="true" t="shared" si="1247" ref="BC495">((C495*C496)+(H495*H496)+(M495*M496)+(R495*R496)+(W495*W496)+(AB495*AB496)+(AG496*AG495)+(AL495*AL496)+(AQ495*AQ496)+(AV495*AV496))*10</f>
        <v>0</v>
      </c>
      <c r="BD495" s="110">
        <f aca="true" t="shared" si="1248" ref="BD495">((D495*D496)+(I495*I496)+(N495*N496)+(S495*S496)+(X495*X496)+(AC495*AC496)+(AH496*AH495)+(AM495*AM496)+(AR495*AR496)+(AW495*AW496))*10</f>
        <v>0</v>
      </c>
      <c r="BE495" s="110">
        <f aca="true" t="shared" si="1249" ref="BE495">((E495*E496)+(J495*J496)+(O495*O496)+(T495*T496)+(Y495*Y496)+(AD495*AD496)+(AI496*AI495)+(AN495*AN496)+(AS495*AS496)+(AX495*AX496))*10</f>
        <v>0</v>
      </c>
      <c r="BF495" s="110">
        <f aca="true" t="shared" si="1250" ref="BF495">((F495*F496)+(K495*K496)+(P495*P496)+(U495*U496)+(Z495*Z496)+(AE495*AE496)+(AJ496*AJ495)+(AO495*AO496)+(AT495*AT496)+(AY495*AY496))*10</f>
        <v>0</v>
      </c>
    </row>
    <row r="496" spans="1:58" ht="15.75" thickBot="1">
      <c r="A496" s="94"/>
      <c r="B496" s="5">
        <f>'Subdecision matrices'!$S$12</f>
        <v>0.1</v>
      </c>
      <c r="C496" s="5">
        <f>'Subdecision matrices'!$S$13</f>
        <v>0.1</v>
      </c>
      <c r="D496" s="5">
        <f>'Subdecision matrices'!$S$14</f>
        <v>0.1</v>
      </c>
      <c r="E496" s="5">
        <f>'Subdecision matrices'!$S$15</f>
        <v>0.1</v>
      </c>
      <c r="F496" s="5">
        <f>'Subdecision matrices'!$S$16</f>
        <v>0.1</v>
      </c>
      <c r="G496" s="5">
        <f>'Subdecision matrices'!$T$12</f>
        <v>0.1</v>
      </c>
      <c r="H496" s="5">
        <f>'Subdecision matrices'!$T$13</f>
        <v>0.1</v>
      </c>
      <c r="I496" s="5">
        <f>'Subdecision matrices'!$T$14</f>
        <v>0.1</v>
      </c>
      <c r="J496" s="5">
        <f>'Subdecision matrices'!$T$15</f>
        <v>0.1</v>
      </c>
      <c r="K496" s="5">
        <f>'Subdecision matrices'!$T$16</f>
        <v>0.1</v>
      </c>
      <c r="L496" s="5">
        <f>'Subdecision matrices'!$U$12</f>
        <v>0.05</v>
      </c>
      <c r="M496" s="5">
        <f>'Subdecision matrices'!$U$13</f>
        <v>0.05</v>
      </c>
      <c r="N496" s="5">
        <f>'Subdecision matrices'!$U$14</f>
        <v>0.05</v>
      </c>
      <c r="O496" s="5">
        <f>'Subdecision matrices'!$U$15</f>
        <v>0.05</v>
      </c>
      <c r="P496" s="5">
        <f>'Subdecision matrices'!$U$16</f>
        <v>0.05</v>
      </c>
      <c r="Q496" s="5">
        <f>'Subdecision matrices'!$V$12</f>
        <v>0.1</v>
      </c>
      <c r="R496" s="5">
        <f>'Subdecision matrices'!$V$13</f>
        <v>0.1</v>
      </c>
      <c r="S496" s="5">
        <f>'Subdecision matrices'!$V$14</f>
        <v>0.1</v>
      </c>
      <c r="T496" s="5">
        <f>'Subdecision matrices'!$V$15</f>
        <v>0.1</v>
      </c>
      <c r="U496" s="5">
        <f>'Subdecision matrices'!$V$16</f>
        <v>0.1</v>
      </c>
      <c r="V496" s="5">
        <f>'Subdecision matrices'!$W$12</f>
        <v>0.1</v>
      </c>
      <c r="W496" s="5">
        <f>'Subdecision matrices'!$W$13</f>
        <v>0.1</v>
      </c>
      <c r="X496" s="5">
        <f>'Subdecision matrices'!$W$14</f>
        <v>0.1</v>
      </c>
      <c r="Y496" s="5">
        <f>'Subdecision matrices'!$W$15</f>
        <v>0.1</v>
      </c>
      <c r="Z496" s="5">
        <f>'Subdecision matrices'!$W$16</f>
        <v>0.1</v>
      </c>
      <c r="AA496" s="5">
        <f>'Subdecision matrices'!$X$12</f>
        <v>0.05</v>
      </c>
      <c r="AB496" s="5">
        <f>'Subdecision matrices'!$X$13</f>
        <v>0.1</v>
      </c>
      <c r="AC496" s="5">
        <f>'Subdecision matrices'!$X$14</f>
        <v>0.1</v>
      </c>
      <c r="AD496" s="5">
        <f>'Subdecision matrices'!$X$15</f>
        <v>0.1</v>
      </c>
      <c r="AE496" s="5">
        <f>'Subdecision matrices'!$X$16</f>
        <v>0.1</v>
      </c>
      <c r="AF496" s="5">
        <f>'Subdecision matrices'!$Y$12</f>
        <v>0.1</v>
      </c>
      <c r="AG496" s="5">
        <f>'Subdecision matrices'!$Y$13</f>
        <v>0.1</v>
      </c>
      <c r="AH496" s="5">
        <f>'Subdecision matrices'!$Y$14</f>
        <v>0.1</v>
      </c>
      <c r="AI496" s="5">
        <f>'Subdecision matrices'!$Y$15</f>
        <v>0.05</v>
      </c>
      <c r="AJ496" s="5">
        <f>'Subdecision matrices'!$Y$16</f>
        <v>0.05</v>
      </c>
      <c r="AK496" s="5">
        <f>'Subdecision matrices'!$Z$12</f>
        <v>0.15</v>
      </c>
      <c r="AL496" s="5">
        <f>'Subdecision matrices'!$Z$13</f>
        <v>0.15</v>
      </c>
      <c r="AM496" s="5">
        <f>'Subdecision matrices'!$Z$14</f>
        <v>0.15</v>
      </c>
      <c r="AN496" s="5">
        <f>'Subdecision matrices'!$Z$15</f>
        <v>0.15</v>
      </c>
      <c r="AO496" s="5">
        <f>'Subdecision matrices'!$Z$16</f>
        <v>0.15</v>
      </c>
      <c r="AP496" s="5">
        <f>'Subdecision matrices'!$AA$12</f>
        <v>0.1</v>
      </c>
      <c r="AQ496" s="5">
        <f>'Subdecision matrices'!$AA$13</f>
        <v>0.1</v>
      </c>
      <c r="AR496" s="5">
        <f>'Subdecision matrices'!$AA$14</f>
        <v>0.1</v>
      </c>
      <c r="AS496" s="5">
        <f>'Subdecision matrices'!$AA$15</f>
        <v>0.1</v>
      </c>
      <c r="AT496" s="5">
        <f>'Subdecision matrices'!$AA$16</f>
        <v>0.15</v>
      </c>
      <c r="AU496" s="5">
        <f>'Subdecision matrices'!$AB$12</f>
        <v>0.15</v>
      </c>
      <c r="AV496" s="5">
        <f>'Subdecision matrices'!$AB$13</f>
        <v>0.1</v>
      </c>
      <c r="AW496" s="5">
        <f>'Subdecision matrices'!$AB$14</f>
        <v>0.1</v>
      </c>
      <c r="AX496" s="5">
        <f>'Subdecision matrices'!$AB$15</f>
        <v>0.15</v>
      </c>
      <c r="AY496" s="5">
        <f>'Subdecision matrices'!$AB$16</f>
        <v>0.1</v>
      </c>
      <c r="AZ496" s="3">
        <f aca="true" t="shared" si="1251" ref="AZ496">SUM(L496:AY496)</f>
        <v>4</v>
      </c>
      <c r="BA496" s="3"/>
      <c r="BB496" s="114"/>
      <c r="BC496" s="114"/>
      <c r="BD496" s="114"/>
      <c r="BE496" s="114"/>
      <c r="BF496" s="114"/>
    </row>
    <row r="497" spans="1:58" ht="15">
      <c r="A497" s="94">
        <v>246</v>
      </c>
      <c r="B497" s="30">
        <f>_xlfn.IFERROR(VLOOKUP(Prioritization!G257,'Subdecision matrices'!$B$7:$C$8,2,TRUE),0)</f>
        <v>0</v>
      </c>
      <c r="C497" s="30">
        <f>_xlfn.IFERROR(VLOOKUP(Prioritization!G257,'Subdecision matrices'!$B$7:$D$8,3,TRUE),0)</f>
        <v>0</v>
      </c>
      <c r="D497" s="30">
        <f>_xlfn.IFERROR(VLOOKUP(Prioritization!G257,'Subdecision matrices'!$B$7:$E$8,4,TRUE),0)</f>
        <v>0</v>
      </c>
      <c r="E497" s="30">
        <f>_xlfn.IFERROR(VLOOKUP(Prioritization!G257,'Subdecision matrices'!$B$7:$F$8,5,TRUE),0)</f>
        <v>0</v>
      </c>
      <c r="F497" s="30">
        <f>_xlfn.IFERROR(VLOOKUP(Prioritization!G257,'Subdecision matrices'!$B$7:$G$8,6,TRUE),0)</f>
        <v>0</v>
      </c>
      <c r="G497" s="30">
        <f>VLOOKUP(Prioritization!H257,'Subdecision matrices'!$B$12:$C$19,2,TRUE)</f>
        <v>0</v>
      </c>
      <c r="H497" s="30">
        <f>VLOOKUP(Prioritization!H257,'Subdecision matrices'!$B$12:$D$19,3,TRUE)</f>
        <v>0</v>
      </c>
      <c r="I497" s="30">
        <f>VLOOKUP(Prioritization!H257,'Subdecision matrices'!$B$12:$E$19,4,TRUE)</f>
        <v>0</v>
      </c>
      <c r="J497" s="30">
        <f>VLOOKUP(Prioritization!H257,'Subdecision matrices'!$B$12:$F$19,5,TRUE)</f>
        <v>0</v>
      </c>
      <c r="K497" s="30">
        <f>VLOOKUP(Prioritization!H257,'Subdecision matrices'!$B$12:$G$19,6,TRUE)</f>
        <v>0</v>
      </c>
      <c r="L497" s="2">
        <f>_xlfn.IFERROR(INDEX('Subdecision matrices'!$C$23:$G$27,MATCH(Prioritization!I257,'Subdecision matrices'!$B$23:$B$27,0),MATCH('CalcEng 2'!$L$6,'Subdecision matrices'!$C$22:$G$22,0)),0)</f>
        <v>0</v>
      </c>
      <c r="M497" s="2">
        <f>_xlfn.IFERROR(INDEX('Subdecision matrices'!$C$23:$G$27,MATCH(Prioritization!I257,'Subdecision matrices'!$B$23:$B$27,0),MATCH('CalcEng 2'!$M$6,'Subdecision matrices'!$C$30:$G$30,0)),0)</f>
        <v>0</v>
      </c>
      <c r="N497" s="2">
        <f>_xlfn.IFERROR(INDEX('Subdecision matrices'!$C$23:$G$27,MATCH(Prioritization!I257,'Subdecision matrices'!$B$23:$B$27,0),MATCH('CalcEng 2'!$N$6,'Subdecision matrices'!$C$22:$G$22,0)),0)</f>
        <v>0</v>
      </c>
      <c r="O497" s="2">
        <f>_xlfn.IFERROR(INDEX('Subdecision matrices'!$C$23:$G$27,MATCH(Prioritization!I257,'Subdecision matrices'!$B$23:$B$27,0),MATCH('CalcEng 2'!$O$6,'Subdecision matrices'!$C$22:$G$22,0)),0)</f>
        <v>0</v>
      </c>
      <c r="P497" s="2">
        <f>_xlfn.IFERROR(INDEX('Subdecision matrices'!$C$23:$G$27,MATCH(Prioritization!I257,'Subdecision matrices'!$B$23:$B$27,0),MATCH('CalcEng 2'!$P$6,'Subdecision matrices'!$C$22:$G$22,0)),0)</f>
        <v>0</v>
      </c>
      <c r="Q497" s="2">
        <f>_xlfn.IFERROR(INDEX('Subdecision matrices'!$C$31:$G$33,MATCH(Prioritization!J257,'Subdecision matrices'!$B$31:$B$33,0),MATCH('CalcEng 2'!$Q$6,'Subdecision matrices'!$C$30:$G$30,0)),0)</f>
        <v>0</v>
      </c>
      <c r="R497" s="2">
        <f>_xlfn.IFERROR(INDEX('Subdecision matrices'!$C$31:$G$33,MATCH(Prioritization!J257,'Subdecision matrices'!$B$31:$B$33,0),MATCH('CalcEng 2'!$R$6,'Subdecision matrices'!$C$30:$G$30,0)),0)</f>
        <v>0</v>
      </c>
      <c r="S497" s="2">
        <f>_xlfn.IFERROR(INDEX('Subdecision matrices'!$C$31:$G$33,MATCH(Prioritization!J257,'Subdecision matrices'!$B$31:$B$33,0),MATCH('CalcEng 2'!$S$6,'Subdecision matrices'!$C$30:$G$30,0)),0)</f>
        <v>0</v>
      </c>
      <c r="T497" s="2">
        <f>_xlfn.IFERROR(INDEX('Subdecision matrices'!$C$31:$G$33,MATCH(Prioritization!J257,'Subdecision matrices'!$B$31:$B$33,0),MATCH('CalcEng 2'!$T$6,'Subdecision matrices'!$C$30:$G$30,0)),0)</f>
        <v>0</v>
      </c>
      <c r="U497" s="2">
        <f>_xlfn.IFERROR(INDEX('Subdecision matrices'!$C$31:$G$33,MATCH(Prioritization!J257,'Subdecision matrices'!$B$31:$B$33,0),MATCH('CalcEng 2'!$U$6,'Subdecision matrices'!$C$30:$G$30,0)),0)</f>
        <v>0</v>
      </c>
      <c r="V497" s="2">
        <f>_xlfn.IFERROR(VLOOKUP(Prioritization!K257,'Subdecision matrices'!$A$37:$C$41,3,TRUE),0)</f>
        <v>0</v>
      </c>
      <c r="W497" s="2">
        <f>_xlfn.IFERROR(VLOOKUP(Prioritization!K257,'Subdecision matrices'!$A$37:$D$41,4),0)</f>
        <v>0</v>
      </c>
      <c r="X497" s="2">
        <f>_xlfn.IFERROR(VLOOKUP(Prioritization!K257,'Subdecision matrices'!$A$37:$E$41,5),0)</f>
        <v>0</v>
      </c>
      <c r="Y497" s="2">
        <f>_xlfn.IFERROR(VLOOKUP(Prioritization!K257,'Subdecision matrices'!$A$37:$F$41,6),0)</f>
        <v>0</v>
      </c>
      <c r="Z497" s="2">
        <f>_xlfn.IFERROR(VLOOKUP(Prioritization!K257,'Subdecision matrices'!$A$37:$G$41,7),0)</f>
        <v>0</v>
      </c>
      <c r="AA497" s="2">
        <f>_xlfn.IFERROR(INDEX('Subdecision matrices'!$K$8:$O$11,MATCH(Prioritization!L257,'Subdecision matrices'!$J$8:$J$11,0),MATCH('CalcEng 2'!$AA$6,'Subdecision matrices'!$K$7:$O$7,0)),0)</f>
        <v>0</v>
      </c>
      <c r="AB497" s="2">
        <f>_xlfn.IFERROR(INDEX('Subdecision matrices'!$K$8:$O$11,MATCH(Prioritization!L257,'Subdecision matrices'!$J$8:$J$11,0),MATCH('CalcEng 2'!$AB$6,'Subdecision matrices'!$K$7:$O$7,0)),0)</f>
        <v>0</v>
      </c>
      <c r="AC497" s="2">
        <f>_xlfn.IFERROR(INDEX('Subdecision matrices'!$K$8:$O$11,MATCH(Prioritization!L257,'Subdecision matrices'!$J$8:$J$11,0),MATCH('CalcEng 2'!$AC$6,'Subdecision matrices'!$K$7:$O$7,0)),0)</f>
        <v>0</v>
      </c>
      <c r="AD497" s="2">
        <f>_xlfn.IFERROR(INDEX('Subdecision matrices'!$K$8:$O$11,MATCH(Prioritization!L257,'Subdecision matrices'!$J$8:$J$11,0),MATCH('CalcEng 2'!$AD$6,'Subdecision matrices'!$K$7:$O$7,0)),0)</f>
        <v>0</v>
      </c>
      <c r="AE497" s="2">
        <f>_xlfn.IFERROR(INDEX('Subdecision matrices'!$K$8:$O$11,MATCH(Prioritization!L257,'Subdecision matrices'!$J$8:$J$11,0),MATCH('CalcEng 2'!$AE$6,'Subdecision matrices'!$K$7:$O$7,0)),0)</f>
        <v>0</v>
      </c>
      <c r="AF497" s="2">
        <f>_xlfn.IFERROR(VLOOKUP(Prioritization!M257,'Subdecision matrices'!$I$15:$K$17,3,TRUE),0)</f>
        <v>0</v>
      </c>
      <c r="AG497" s="2">
        <f>_xlfn.IFERROR(VLOOKUP(Prioritization!M257,'Subdecision matrices'!$I$15:$L$17,4,TRUE),0)</f>
        <v>0</v>
      </c>
      <c r="AH497" s="2">
        <f>_xlfn.IFERROR(VLOOKUP(Prioritization!M257,'Subdecision matrices'!$I$15:$M$17,5,TRUE),0)</f>
        <v>0</v>
      </c>
      <c r="AI497" s="2">
        <f>_xlfn.IFERROR(VLOOKUP(Prioritization!M257,'Subdecision matrices'!$I$15:$N$17,6,TRUE),0)</f>
        <v>0</v>
      </c>
      <c r="AJ497" s="2">
        <f>_xlfn.IFERROR(VLOOKUP(Prioritization!M257,'Subdecision matrices'!$I$15:$O$17,7,TRUE),0)</f>
        <v>0</v>
      </c>
      <c r="AK497" s="2">
        <f>_xlfn.IFERROR(INDEX('Subdecision matrices'!$K$22:$O$24,MATCH(Prioritization!N257,'Subdecision matrices'!$J$22:$J$24,0),MATCH($AK$6,'Subdecision matrices'!$K$21:$O$21,0)),0)</f>
        <v>0</v>
      </c>
      <c r="AL497" s="2">
        <f>_xlfn.IFERROR(INDEX('Subdecision matrices'!$K$22:$O$24,MATCH(Prioritization!N257,'Subdecision matrices'!$J$22:$J$24,0),MATCH($AL$6,'Subdecision matrices'!$K$21:$O$21,0)),0)</f>
        <v>0</v>
      </c>
      <c r="AM497" s="2">
        <f>_xlfn.IFERROR(INDEX('Subdecision matrices'!$K$22:$O$24,MATCH(Prioritization!N257,'Subdecision matrices'!$J$22:$J$24,0),MATCH($AM$6,'Subdecision matrices'!$K$21:$O$21,0)),0)</f>
        <v>0</v>
      </c>
      <c r="AN497" s="2">
        <f>_xlfn.IFERROR(INDEX('Subdecision matrices'!$K$22:$O$24,MATCH(Prioritization!N257,'Subdecision matrices'!$J$22:$J$24,0),MATCH($AN$6,'Subdecision matrices'!$K$21:$O$21,0)),0)</f>
        <v>0</v>
      </c>
      <c r="AO497" s="2">
        <f>_xlfn.IFERROR(INDEX('Subdecision matrices'!$K$22:$O$24,MATCH(Prioritization!N257,'Subdecision matrices'!$J$22:$J$24,0),MATCH($AO$6,'Subdecision matrices'!$K$21:$O$21,0)),0)</f>
        <v>0</v>
      </c>
      <c r="AP497" s="2">
        <f>_xlfn.IFERROR(INDEX('Subdecision matrices'!$K$27:$O$30,MATCH(Prioritization!O257,'Subdecision matrices'!$J$27:$J$30,0),MATCH('CalcEng 2'!$AP$6,'Subdecision matrices'!$K$27:$O$27,0)),0)</f>
        <v>0</v>
      </c>
      <c r="AQ497" s="2">
        <f>_xlfn.IFERROR(INDEX('Subdecision matrices'!$K$27:$O$30,MATCH(Prioritization!O257,'Subdecision matrices'!$J$27:$J$30,0),MATCH('CalcEng 2'!$AQ$6,'Subdecision matrices'!$K$27:$O$27,0)),0)</f>
        <v>0</v>
      </c>
      <c r="AR497" s="2">
        <f>_xlfn.IFERROR(INDEX('Subdecision matrices'!$K$27:$O$30,MATCH(Prioritization!O257,'Subdecision matrices'!$J$27:$J$30,0),MATCH('CalcEng 2'!$AR$6,'Subdecision matrices'!$K$27:$O$27,0)),0)</f>
        <v>0</v>
      </c>
      <c r="AS497" s="2">
        <f>_xlfn.IFERROR(INDEX('Subdecision matrices'!$K$27:$O$30,MATCH(Prioritization!O257,'Subdecision matrices'!$J$27:$J$30,0),MATCH('CalcEng 2'!$AS$6,'Subdecision matrices'!$K$27:$O$27,0)),0)</f>
        <v>0</v>
      </c>
      <c r="AT497" s="2">
        <f>_xlfn.IFERROR(INDEX('Subdecision matrices'!$K$27:$O$30,MATCH(Prioritization!O257,'Subdecision matrices'!$J$27:$J$30,0),MATCH('CalcEng 2'!$AT$6,'Subdecision matrices'!$K$27:$O$27,0)),0)</f>
        <v>0</v>
      </c>
      <c r="AU497" s="2">
        <f>_xlfn.IFERROR(INDEX('Subdecision matrices'!$K$34:$O$36,MATCH(Prioritization!P257,'Subdecision matrices'!$J$34:$J$36,0),MATCH('CalcEng 2'!$AU$6,'Subdecision matrices'!$K$33:$O$33,0)),0)</f>
        <v>0</v>
      </c>
      <c r="AV497" s="2">
        <f>_xlfn.IFERROR(INDEX('Subdecision matrices'!$K$34:$O$36,MATCH(Prioritization!P257,'Subdecision matrices'!$J$34:$J$36,0),MATCH('CalcEng 2'!$AV$6,'Subdecision matrices'!$K$33:$O$33,0)),0)</f>
        <v>0</v>
      </c>
      <c r="AW497" s="2">
        <f>_xlfn.IFERROR(INDEX('Subdecision matrices'!$K$34:$O$36,MATCH(Prioritization!P257,'Subdecision matrices'!$J$34:$J$36,0),MATCH('CalcEng 2'!$AW$6,'Subdecision matrices'!$K$33:$O$33,0)),0)</f>
        <v>0</v>
      </c>
      <c r="AX497" s="2">
        <f>_xlfn.IFERROR(INDEX('Subdecision matrices'!$K$34:$O$36,MATCH(Prioritization!P257,'Subdecision matrices'!$J$34:$J$36,0),MATCH('CalcEng 2'!$AX$6,'Subdecision matrices'!$K$33:$O$33,0)),0)</f>
        <v>0</v>
      </c>
      <c r="AY497" s="2">
        <f>_xlfn.IFERROR(INDEX('Subdecision matrices'!$K$34:$O$36,MATCH(Prioritization!P257,'Subdecision matrices'!$J$34:$J$36,0),MATCH('CalcEng 2'!$AY$6,'Subdecision matrices'!$K$33:$O$33,0)),0)</f>
        <v>0</v>
      </c>
      <c r="AZ497" s="2"/>
      <c r="BA497" s="2"/>
      <c r="BB497" s="110">
        <f>((B497*B498)+(G497*G498)+(L497*L498)+(Q497*Q498)+(V497*V498)+(AA497*AA498)+(AF498*AF497)+(AK497*AK498)+(AP497*AP498)+(AU497*AU498))*10</f>
        <v>0</v>
      </c>
      <c r="BC497" s="110">
        <f aca="true" t="shared" si="1252" ref="BC497">((C497*C498)+(H497*H498)+(M497*M498)+(R497*R498)+(W497*W498)+(AB497*AB498)+(AG498*AG497)+(AL497*AL498)+(AQ497*AQ498)+(AV497*AV498))*10</f>
        <v>0</v>
      </c>
      <c r="BD497" s="110">
        <f aca="true" t="shared" si="1253" ref="BD497">((D497*D498)+(I497*I498)+(N497*N498)+(S497*S498)+(X497*X498)+(AC497*AC498)+(AH498*AH497)+(AM497*AM498)+(AR497*AR498)+(AW497*AW498))*10</f>
        <v>0</v>
      </c>
      <c r="BE497" s="110">
        <f aca="true" t="shared" si="1254" ref="BE497">((E497*E498)+(J497*J498)+(O497*O498)+(T497*T498)+(Y497*Y498)+(AD497*AD498)+(AI498*AI497)+(AN497*AN498)+(AS497*AS498)+(AX497*AX498))*10</f>
        <v>0</v>
      </c>
      <c r="BF497" s="110">
        <f aca="true" t="shared" si="1255" ref="BF497">((F497*F498)+(K497*K498)+(P497*P498)+(U497*U498)+(Z497*Z498)+(AE497*AE498)+(AJ498*AJ497)+(AO497*AO498)+(AT497*AT498)+(AY497*AY498))*10</f>
        <v>0</v>
      </c>
    </row>
    <row r="498" spans="1:58" ht="15.75" thickBot="1">
      <c r="A498" s="94"/>
      <c r="B498" s="5">
        <f>'Subdecision matrices'!$S$12</f>
        <v>0.1</v>
      </c>
      <c r="C498" s="5">
        <f>'Subdecision matrices'!$S$13</f>
        <v>0.1</v>
      </c>
      <c r="D498" s="5">
        <f>'Subdecision matrices'!$S$14</f>
        <v>0.1</v>
      </c>
      <c r="E498" s="5">
        <f>'Subdecision matrices'!$S$15</f>
        <v>0.1</v>
      </c>
      <c r="F498" s="5">
        <f>'Subdecision matrices'!$S$16</f>
        <v>0.1</v>
      </c>
      <c r="G498" s="5">
        <f>'Subdecision matrices'!$T$12</f>
        <v>0.1</v>
      </c>
      <c r="H498" s="5">
        <f>'Subdecision matrices'!$T$13</f>
        <v>0.1</v>
      </c>
      <c r="I498" s="5">
        <f>'Subdecision matrices'!$T$14</f>
        <v>0.1</v>
      </c>
      <c r="J498" s="5">
        <f>'Subdecision matrices'!$T$15</f>
        <v>0.1</v>
      </c>
      <c r="K498" s="5">
        <f>'Subdecision matrices'!$T$16</f>
        <v>0.1</v>
      </c>
      <c r="L498" s="5">
        <f>'Subdecision matrices'!$U$12</f>
        <v>0.05</v>
      </c>
      <c r="M498" s="5">
        <f>'Subdecision matrices'!$U$13</f>
        <v>0.05</v>
      </c>
      <c r="N498" s="5">
        <f>'Subdecision matrices'!$U$14</f>
        <v>0.05</v>
      </c>
      <c r="O498" s="5">
        <f>'Subdecision matrices'!$U$15</f>
        <v>0.05</v>
      </c>
      <c r="P498" s="5">
        <f>'Subdecision matrices'!$U$16</f>
        <v>0.05</v>
      </c>
      <c r="Q498" s="5">
        <f>'Subdecision matrices'!$V$12</f>
        <v>0.1</v>
      </c>
      <c r="R498" s="5">
        <f>'Subdecision matrices'!$V$13</f>
        <v>0.1</v>
      </c>
      <c r="S498" s="5">
        <f>'Subdecision matrices'!$V$14</f>
        <v>0.1</v>
      </c>
      <c r="T498" s="5">
        <f>'Subdecision matrices'!$V$15</f>
        <v>0.1</v>
      </c>
      <c r="U498" s="5">
        <f>'Subdecision matrices'!$V$16</f>
        <v>0.1</v>
      </c>
      <c r="V498" s="5">
        <f>'Subdecision matrices'!$W$12</f>
        <v>0.1</v>
      </c>
      <c r="W498" s="5">
        <f>'Subdecision matrices'!$W$13</f>
        <v>0.1</v>
      </c>
      <c r="X498" s="5">
        <f>'Subdecision matrices'!$W$14</f>
        <v>0.1</v>
      </c>
      <c r="Y498" s="5">
        <f>'Subdecision matrices'!$W$15</f>
        <v>0.1</v>
      </c>
      <c r="Z498" s="5">
        <f>'Subdecision matrices'!$W$16</f>
        <v>0.1</v>
      </c>
      <c r="AA498" s="5">
        <f>'Subdecision matrices'!$X$12</f>
        <v>0.05</v>
      </c>
      <c r="AB498" s="5">
        <f>'Subdecision matrices'!$X$13</f>
        <v>0.1</v>
      </c>
      <c r="AC498" s="5">
        <f>'Subdecision matrices'!$X$14</f>
        <v>0.1</v>
      </c>
      <c r="AD498" s="5">
        <f>'Subdecision matrices'!$X$15</f>
        <v>0.1</v>
      </c>
      <c r="AE498" s="5">
        <f>'Subdecision matrices'!$X$16</f>
        <v>0.1</v>
      </c>
      <c r="AF498" s="5">
        <f>'Subdecision matrices'!$Y$12</f>
        <v>0.1</v>
      </c>
      <c r="AG498" s="5">
        <f>'Subdecision matrices'!$Y$13</f>
        <v>0.1</v>
      </c>
      <c r="AH498" s="5">
        <f>'Subdecision matrices'!$Y$14</f>
        <v>0.1</v>
      </c>
      <c r="AI498" s="5">
        <f>'Subdecision matrices'!$Y$15</f>
        <v>0.05</v>
      </c>
      <c r="AJ498" s="5">
        <f>'Subdecision matrices'!$Y$16</f>
        <v>0.05</v>
      </c>
      <c r="AK498" s="5">
        <f>'Subdecision matrices'!$Z$12</f>
        <v>0.15</v>
      </c>
      <c r="AL498" s="5">
        <f>'Subdecision matrices'!$Z$13</f>
        <v>0.15</v>
      </c>
      <c r="AM498" s="5">
        <f>'Subdecision matrices'!$Z$14</f>
        <v>0.15</v>
      </c>
      <c r="AN498" s="5">
        <f>'Subdecision matrices'!$Z$15</f>
        <v>0.15</v>
      </c>
      <c r="AO498" s="5">
        <f>'Subdecision matrices'!$Z$16</f>
        <v>0.15</v>
      </c>
      <c r="AP498" s="5">
        <f>'Subdecision matrices'!$AA$12</f>
        <v>0.1</v>
      </c>
      <c r="AQ498" s="5">
        <f>'Subdecision matrices'!$AA$13</f>
        <v>0.1</v>
      </c>
      <c r="AR498" s="5">
        <f>'Subdecision matrices'!$AA$14</f>
        <v>0.1</v>
      </c>
      <c r="AS498" s="5">
        <f>'Subdecision matrices'!$AA$15</f>
        <v>0.1</v>
      </c>
      <c r="AT498" s="5">
        <f>'Subdecision matrices'!$AA$16</f>
        <v>0.15</v>
      </c>
      <c r="AU498" s="5">
        <f>'Subdecision matrices'!$AB$12</f>
        <v>0.15</v>
      </c>
      <c r="AV498" s="5">
        <f>'Subdecision matrices'!$AB$13</f>
        <v>0.1</v>
      </c>
      <c r="AW498" s="5">
        <f>'Subdecision matrices'!$AB$14</f>
        <v>0.1</v>
      </c>
      <c r="AX498" s="5">
        <f>'Subdecision matrices'!$AB$15</f>
        <v>0.15</v>
      </c>
      <c r="AY498" s="5">
        <f>'Subdecision matrices'!$AB$16</f>
        <v>0.1</v>
      </c>
      <c r="AZ498" s="3">
        <f aca="true" t="shared" si="1256" ref="AZ498">SUM(L498:AY498)</f>
        <v>4</v>
      </c>
      <c r="BA498" s="3"/>
      <c r="BB498" s="114"/>
      <c r="BC498" s="114"/>
      <c r="BD498" s="114"/>
      <c r="BE498" s="114"/>
      <c r="BF498" s="114"/>
    </row>
    <row r="499" spans="1:58" ht="15">
      <c r="A499" s="94">
        <v>247</v>
      </c>
      <c r="B499" s="30">
        <f>_xlfn.IFERROR(VLOOKUP(Prioritization!G258,'Subdecision matrices'!$B$7:$C$8,2,TRUE),0)</f>
        <v>0</v>
      </c>
      <c r="C499" s="30">
        <f>_xlfn.IFERROR(VLOOKUP(Prioritization!G258,'Subdecision matrices'!$B$7:$D$8,3,TRUE),0)</f>
        <v>0</v>
      </c>
      <c r="D499" s="30">
        <f>_xlfn.IFERROR(VLOOKUP(Prioritization!G258,'Subdecision matrices'!$B$7:$E$8,4,TRUE),0)</f>
        <v>0</v>
      </c>
      <c r="E499" s="30">
        <f>_xlfn.IFERROR(VLOOKUP(Prioritization!G258,'Subdecision matrices'!$B$7:$F$8,5,TRUE),0)</f>
        <v>0</v>
      </c>
      <c r="F499" s="30">
        <f>_xlfn.IFERROR(VLOOKUP(Prioritization!G258,'Subdecision matrices'!$B$7:$G$8,6,TRUE),0)</f>
        <v>0</v>
      </c>
      <c r="G499" s="30">
        <f>VLOOKUP(Prioritization!H258,'Subdecision matrices'!$B$12:$C$19,2,TRUE)</f>
        <v>0</v>
      </c>
      <c r="H499" s="30">
        <f>VLOOKUP(Prioritization!H258,'Subdecision matrices'!$B$12:$D$19,3,TRUE)</f>
        <v>0</v>
      </c>
      <c r="I499" s="30">
        <f>VLOOKUP(Prioritization!H258,'Subdecision matrices'!$B$12:$E$19,4,TRUE)</f>
        <v>0</v>
      </c>
      <c r="J499" s="30">
        <f>VLOOKUP(Prioritization!H258,'Subdecision matrices'!$B$12:$F$19,5,TRUE)</f>
        <v>0</v>
      </c>
      <c r="K499" s="30">
        <f>VLOOKUP(Prioritization!H258,'Subdecision matrices'!$B$12:$G$19,6,TRUE)</f>
        <v>0</v>
      </c>
      <c r="L499" s="2">
        <f>_xlfn.IFERROR(INDEX('Subdecision matrices'!$C$23:$G$27,MATCH(Prioritization!I258,'Subdecision matrices'!$B$23:$B$27,0),MATCH('CalcEng 2'!$L$6,'Subdecision matrices'!$C$22:$G$22,0)),0)</f>
        <v>0</v>
      </c>
      <c r="M499" s="2">
        <f>_xlfn.IFERROR(INDEX('Subdecision matrices'!$C$23:$G$27,MATCH(Prioritization!I258,'Subdecision matrices'!$B$23:$B$27,0),MATCH('CalcEng 2'!$M$6,'Subdecision matrices'!$C$30:$G$30,0)),0)</f>
        <v>0</v>
      </c>
      <c r="N499" s="2">
        <f>_xlfn.IFERROR(INDEX('Subdecision matrices'!$C$23:$G$27,MATCH(Prioritization!I258,'Subdecision matrices'!$B$23:$B$27,0),MATCH('CalcEng 2'!$N$6,'Subdecision matrices'!$C$22:$G$22,0)),0)</f>
        <v>0</v>
      </c>
      <c r="O499" s="2">
        <f>_xlfn.IFERROR(INDEX('Subdecision matrices'!$C$23:$G$27,MATCH(Prioritization!I258,'Subdecision matrices'!$B$23:$B$27,0),MATCH('CalcEng 2'!$O$6,'Subdecision matrices'!$C$22:$G$22,0)),0)</f>
        <v>0</v>
      </c>
      <c r="P499" s="2">
        <f>_xlfn.IFERROR(INDEX('Subdecision matrices'!$C$23:$G$27,MATCH(Prioritization!I258,'Subdecision matrices'!$B$23:$B$27,0),MATCH('CalcEng 2'!$P$6,'Subdecision matrices'!$C$22:$G$22,0)),0)</f>
        <v>0</v>
      </c>
      <c r="Q499" s="2">
        <f>_xlfn.IFERROR(INDEX('Subdecision matrices'!$C$31:$G$33,MATCH(Prioritization!J258,'Subdecision matrices'!$B$31:$B$33,0),MATCH('CalcEng 2'!$Q$6,'Subdecision matrices'!$C$30:$G$30,0)),0)</f>
        <v>0</v>
      </c>
      <c r="R499" s="2">
        <f>_xlfn.IFERROR(INDEX('Subdecision matrices'!$C$31:$G$33,MATCH(Prioritization!J258,'Subdecision matrices'!$B$31:$B$33,0),MATCH('CalcEng 2'!$R$6,'Subdecision matrices'!$C$30:$G$30,0)),0)</f>
        <v>0</v>
      </c>
      <c r="S499" s="2">
        <f>_xlfn.IFERROR(INDEX('Subdecision matrices'!$C$31:$G$33,MATCH(Prioritization!J258,'Subdecision matrices'!$B$31:$B$33,0),MATCH('CalcEng 2'!$S$6,'Subdecision matrices'!$C$30:$G$30,0)),0)</f>
        <v>0</v>
      </c>
      <c r="T499" s="2">
        <f>_xlfn.IFERROR(INDEX('Subdecision matrices'!$C$31:$G$33,MATCH(Prioritization!J258,'Subdecision matrices'!$B$31:$B$33,0),MATCH('CalcEng 2'!$T$6,'Subdecision matrices'!$C$30:$G$30,0)),0)</f>
        <v>0</v>
      </c>
      <c r="U499" s="2">
        <f>_xlfn.IFERROR(INDEX('Subdecision matrices'!$C$31:$G$33,MATCH(Prioritization!J258,'Subdecision matrices'!$B$31:$B$33,0),MATCH('CalcEng 2'!$U$6,'Subdecision matrices'!$C$30:$G$30,0)),0)</f>
        <v>0</v>
      </c>
      <c r="V499" s="2">
        <f>_xlfn.IFERROR(VLOOKUP(Prioritization!K258,'Subdecision matrices'!$A$37:$C$41,3,TRUE),0)</f>
        <v>0</v>
      </c>
      <c r="W499" s="2">
        <f>_xlfn.IFERROR(VLOOKUP(Prioritization!K258,'Subdecision matrices'!$A$37:$D$41,4),0)</f>
        <v>0</v>
      </c>
      <c r="X499" s="2">
        <f>_xlfn.IFERROR(VLOOKUP(Prioritization!K258,'Subdecision matrices'!$A$37:$E$41,5),0)</f>
        <v>0</v>
      </c>
      <c r="Y499" s="2">
        <f>_xlfn.IFERROR(VLOOKUP(Prioritization!K258,'Subdecision matrices'!$A$37:$F$41,6),0)</f>
        <v>0</v>
      </c>
      <c r="Z499" s="2">
        <f>_xlfn.IFERROR(VLOOKUP(Prioritization!K258,'Subdecision matrices'!$A$37:$G$41,7),0)</f>
        <v>0</v>
      </c>
      <c r="AA499" s="2">
        <f>_xlfn.IFERROR(INDEX('Subdecision matrices'!$K$8:$O$11,MATCH(Prioritization!L258,'Subdecision matrices'!$J$8:$J$11,0),MATCH('CalcEng 2'!$AA$6,'Subdecision matrices'!$K$7:$O$7,0)),0)</f>
        <v>0</v>
      </c>
      <c r="AB499" s="2">
        <f>_xlfn.IFERROR(INDEX('Subdecision matrices'!$K$8:$O$11,MATCH(Prioritization!L258,'Subdecision matrices'!$J$8:$J$11,0),MATCH('CalcEng 2'!$AB$6,'Subdecision matrices'!$K$7:$O$7,0)),0)</f>
        <v>0</v>
      </c>
      <c r="AC499" s="2">
        <f>_xlfn.IFERROR(INDEX('Subdecision matrices'!$K$8:$O$11,MATCH(Prioritization!L258,'Subdecision matrices'!$J$8:$J$11,0),MATCH('CalcEng 2'!$AC$6,'Subdecision matrices'!$K$7:$O$7,0)),0)</f>
        <v>0</v>
      </c>
      <c r="AD499" s="2">
        <f>_xlfn.IFERROR(INDEX('Subdecision matrices'!$K$8:$O$11,MATCH(Prioritization!L258,'Subdecision matrices'!$J$8:$J$11,0),MATCH('CalcEng 2'!$AD$6,'Subdecision matrices'!$K$7:$O$7,0)),0)</f>
        <v>0</v>
      </c>
      <c r="AE499" s="2">
        <f>_xlfn.IFERROR(INDEX('Subdecision matrices'!$K$8:$O$11,MATCH(Prioritization!L258,'Subdecision matrices'!$J$8:$J$11,0),MATCH('CalcEng 2'!$AE$6,'Subdecision matrices'!$K$7:$O$7,0)),0)</f>
        <v>0</v>
      </c>
      <c r="AF499" s="2">
        <f>_xlfn.IFERROR(VLOOKUP(Prioritization!M258,'Subdecision matrices'!$I$15:$K$17,3,TRUE),0)</f>
        <v>0</v>
      </c>
      <c r="AG499" s="2">
        <f>_xlfn.IFERROR(VLOOKUP(Prioritization!M258,'Subdecision matrices'!$I$15:$L$17,4,TRUE),0)</f>
        <v>0</v>
      </c>
      <c r="AH499" s="2">
        <f>_xlfn.IFERROR(VLOOKUP(Prioritization!M258,'Subdecision matrices'!$I$15:$M$17,5,TRUE),0)</f>
        <v>0</v>
      </c>
      <c r="AI499" s="2">
        <f>_xlfn.IFERROR(VLOOKUP(Prioritization!M258,'Subdecision matrices'!$I$15:$N$17,6,TRUE),0)</f>
        <v>0</v>
      </c>
      <c r="AJ499" s="2">
        <f>_xlfn.IFERROR(VLOOKUP(Prioritization!M258,'Subdecision matrices'!$I$15:$O$17,7,TRUE),0)</f>
        <v>0</v>
      </c>
      <c r="AK499" s="2">
        <f>_xlfn.IFERROR(INDEX('Subdecision matrices'!$K$22:$O$24,MATCH(Prioritization!N258,'Subdecision matrices'!$J$22:$J$24,0),MATCH($AK$6,'Subdecision matrices'!$K$21:$O$21,0)),0)</f>
        <v>0</v>
      </c>
      <c r="AL499" s="2">
        <f>_xlfn.IFERROR(INDEX('Subdecision matrices'!$K$22:$O$24,MATCH(Prioritization!N258,'Subdecision matrices'!$J$22:$J$24,0),MATCH($AL$6,'Subdecision matrices'!$K$21:$O$21,0)),0)</f>
        <v>0</v>
      </c>
      <c r="AM499" s="2">
        <f>_xlfn.IFERROR(INDEX('Subdecision matrices'!$K$22:$O$24,MATCH(Prioritization!N258,'Subdecision matrices'!$J$22:$J$24,0),MATCH($AM$6,'Subdecision matrices'!$K$21:$O$21,0)),0)</f>
        <v>0</v>
      </c>
      <c r="AN499" s="2">
        <f>_xlfn.IFERROR(INDEX('Subdecision matrices'!$K$22:$O$24,MATCH(Prioritization!N258,'Subdecision matrices'!$J$22:$J$24,0),MATCH($AN$6,'Subdecision matrices'!$K$21:$O$21,0)),0)</f>
        <v>0</v>
      </c>
      <c r="AO499" s="2">
        <f>_xlfn.IFERROR(INDEX('Subdecision matrices'!$K$22:$O$24,MATCH(Prioritization!N258,'Subdecision matrices'!$J$22:$J$24,0),MATCH($AO$6,'Subdecision matrices'!$K$21:$O$21,0)),0)</f>
        <v>0</v>
      </c>
      <c r="AP499" s="2">
        <f>_xlfn.IFERROR(INDEX('Subdecision matrices'!$K$27:$O$30,MATCH(Prioritization!O258,'Subdecision matrices'!$J$27:$J$30,0),MATCH('CalcEng 2'!$AP$6,'Subdecision matrices'!$K$27:$O$27,0)),0)</f>
        <v>0</v>
      </c>
      <c r="AQ499" s="2">
        <f>_xlfn.IFERROR(INDEX('Subdecision matrices'!$K$27:$O$30,MATCH(Prioritization!O258,'Subdecision matrices'!$J$27:$J$30,0),MATCH('CalcEng 2'!$AQ$6,'Subdecision matrices'!$K$27:$O$27,0)),0)</f>
        <v>0</v>
      </c>
      <c r="AR499" s="2">
        <f>_xlfn.IFERROR(INDEX('Subdecision matrices'!$K$27:$O$30,MATCH(Prioritization!O258,'Subdecision matrices'!$J$27:$J$30,0),MATCH('CalcEng 2'!$AR$6,'Subdecision matrices'!$K$27:$O$27,0)),0)</f>
        <v>0</v>
      </c>
      <c r="AS499" s="2">
        <f>_xlfn.IFERROR(INDEX('Subdecision matrices'!$K$27:$O$30,MATCH(Prioritization!O258,'Subdecision matrices'!$J$27:$J$30,0),MATCH('CalcEng 2'!$AS$6,'Subdecision matrices'!$K$27:$O$27,0)),0)</f>
        <v>0</v>
      </c>
      <c r="AT499" s="2">
        <f>_xlfn.IFERROR(INDEX('Subdecision matrices'!$K$27:$O$30,MATCH(Prioritization!O258,'Subdecision matrices'!$J$27:$J$30,0),MATCH('CalcEng 2'!$AT$6,'Subdecision matrices'!$K$27:$O$27,0)),0)</f>
        <v>0</v>
      </c>
      <c r="AU499" s="2">
        <f>_xlfn.IFERROR(INDEX('Subdecision matrices'!$K$34:$O$36,MATCH(Prioritization!P258,'Subdecision matrices'!$J$34:$J$36,0),MATCH('CalcEng 2'!$AU$6,'Subdecision matrices'!$K$33:$O$33,0)),0)</f>
        <v>0</v>
      </c>
      <c r="AV499" s="2">
        <f>_xlfn.IFERROR(INDEX('Subdecision matrices'!$K$34:$O$36,MATCH(Prioritization!P258,'Subdecision matrices'!$J$34:$J$36,0),MATCH('CalcEng 2'!$AV$6,'Subdecision matrices'!$K$33:$O$33,0)),0)</f>
        <v>0</v>
      </c>
      <c r="AW499" s="2">
        <f>_xlfn.IFERROR(INDEX('Subdecision matrices'!$K$34:$O$36,MATCH(Prioritization!P258,'Subdecision matrices'!$J$34:$J$36,0),MATCH('CalcEng 2'!$AW$6,'Subdecision matrices'!$K$33:$O$33,0)),0)</f>
        <v>0</v>
      </c>
      <c r="AX499" s="2">
        <f>_xlfn.IFERROR(INDEX('Subdecision matrices'!$K$34:$O$36,MATCH(Prioritization!P258,'Subdecision matrices'!$J$34:$J$36,0),MATCH('CalcEng 2'!$AX$6,'Subdecision matrices'!$K$33:$O$33,0)),0)</f>
        <v>0</v>
      </c>
      <c r="AY499" s="2">
        <f>_xlfn.IFERROR(INDEX('Subdecision matrices'!$K$34:$O$36,MATCH(Prioritization!P258,'Subdecision matrices'!$J$34:$J$36,0),MATCH('CalcEng 2'!$AY$6,'Subdecision matrices'!$K$33:$O$33,0)),0)</f>
        <v>0</v>
      </c>
      <c r="AZ499" s="2"/>
      <c r="BA499" s="2"/>
      <c r="BB499" s="110">
        <f>((B499*B500)+(G499*G500)+(L499*L500)+(Q499*Q500)+(V499*V500)+(AA499*AA500)+(AF500*AF499)+(AK499*AK500)+(AP499*AP500)+(AU499*AU500))*10</f>
        <v>0</v>
      </c>
      <c r="BC499" s="110">
        <f aca="true" t="shared" si="1257" ref="BC499">((C499*C500)+(H499*H500)+(M499*M500)+(R499*R500)+(W499*W500)+(AB499*AB500)+(AG500*AG499)+(AL499*AL500)+(AQ499*AQ500)+(AV499*AV500))*10</f>
        <v>0</v>
      </c>
      <c r="BD499" s="110">
        <f aca="true" t="shared" si="1258" ref="BD499">((D499*D500)+(I499*I500)+(N499*N500)+(S499*S500)+(X499*X500)+(AC499*AC500)+(AH500*AH499)+(AM499*AM500)+(AR499*AR500)+(AW499*AW500))*10</f>
        <v>0</v>
      </c>
      <c r="BE499" s="110">
        <f aca="true" t="shared" si="1259" ref="BE499">((E499*E500)+(J499*J500)+(O499*O500)+(T499*T500)+(Y499*Y500)+(AD499*AD500)+(AI500*AI499)+(AN499*AN500)+(AS499*AS500)+(AX499*AX500))*10</f>
        <v>0</v>
      </c>
      <c r="BF499" s="110">
        <f aca="true" t="shared" si="1260" ref="BF499">((F499*F500)+(K499*K500)+(P499*P500)+(U499*U500)+(Z499*Z500)+(AE499*AE500)+(AJ500*AJ499)+(AO499*AO500)+(AT499*AT500)+(AY499*AY500))*10</f>
        <v>0</v>
      </c>
    </row>
    <row r="500" spans="1:58" ht="15.75" thickBot="1">
      <c r="A500" s="94"/>
      <c r="B500" s="5">
        <f>'Subdecision matrices'!$S$12</f>
        <v>0.1</v>
      </c>
      <c r="C500" s="5">
        <f>'Subdecision matrices'!$S$13</f>
        <v>0.1</v>
      </c>
      <c r="D500" s="5">
        <f>'Subdecision matrices'!$S$14</f>
        <v>0.1</v>
      </c>
      <c r="E500" s="5">
        <f>'Subdecision matrices'!$S$15</f>
        <v>0.1</v>
      </c>
      <c r="F500" s="5">
        <f>'Subdecision matrices'!$S$16</f>
        <v>0.1</v>
      </c>
      <c r="G500" s="5">
        <f>'Subdecision matrices'!$T$12</f>
        <v>0.1</v>
      </c>
      <c r="H500" s="5">
        <f>'Subdecision matrices'!$T$13</f>
        <v>0.1</v>
      </c>
      <c r="I500" s="5">
        <f>'Subdecision matrices'!$T$14</f>
        <v>0.1</v>
      </c>
      <c r="J500" s="5">
        <f>'Subdecision matrices'!$T$15</f>
        <v>0.1</v>
      </c>
      <c r="K500" s="5">
        <f>'Subdecision matrices'!$T$16</f>
        <v>0.1</v>
      </c>
      <c r="L500" s="5">
        <f>'Subdecision matrices'!$U$12</f>
        <v>0.05</v>
      </c>
      <c r="M500" s="5">
        <f>'Subdecision matrices'!$U$13</f>
        <v>0.05</v>
      </c>
      <c r="N500" s="5">
        <f>'Subdecision matrices'!$U$14</f>
        <v>0.05</v>
      </c>
      <c r="O500" s="5">
        <f>'Subdecision matrices'!$U$15</f>
        <v>0.05</v>
      </c>
      <c r="P500" s="5">
        <f>'Subdecision matrices'!$U$16</f>
        <v>0.05</v>
      </c>
      <c r="Q500" s="5">
        <f>'Subdecision matrices'!$V$12</f>
        <v>0.1</v>
      </c>
      <c r="R500" s="5">
        <f>'Subdecision matrices'!$V$13</f>
        <v>0.1</v>
      </c>
      <c r="S500" s="5">
        <f>'Subdecision matrices'!$V$14</f>
        <v>0.1</v>
      </c>
      <c r="T500" s="5">
        <f>'Subdecision matrices'!$V$15</f>
        <v>0.1</v>
      </c>
      <c r="U500" s="5">
        <f>'Subdecision matrices'!$V$16</f>
        <v>0.1</v>
      </c>
      <c r="V500" s="5">
        <f>'Subdecision matrices'!$W$12</f>
        <v>0.1</v>
      </c>
      <c r="W500" s="5">
        <f>'Subdecision matrices'!$W$13</f>
        <v>0.1</v>
      </c>
      <c r="X500" s="5">
        <f>'Subdecision matrices'!$W$14</f>
        <v>0.1</v>
      </c>
      <c r="Y500" s="5">
        <f>'Subdecision matrices'!$W$15</f>
        <v>0.1</v>
      </c>
      <c r="Z500" s="5">
        <f>'Subdecision matrices'!$W$16</f>
        <v>0.1</v>
      </c>
      <c r="AA500" s="5">
        <f>'Subdecision matrices'!$X$12</f>
        <v>0.05</v>
      </c>
      <c r="AB500" s="5">
        <f>'Subdecision matrices'!$X$13</f>
        <v>0.1</v>
      </c>
      <c r="AC500" s="5">
        <f>'Subdecision matrices'!$X$14</f>
        <v>0.1</v>
      </c>
      <c r="AD500" s="5">
        <f>'Subdecision matrices'!$X$15</f>
        <v>0.1</v>
      </c>
      <c r="AE500" s="5">
        <f>'Subdecision matrices'!$X$16</f>
        <v>0.1</v>
      </c>
      <c r="AF500" s="5">
        <f>'Subdecision matrices'!$Y$12</f>
        <v>0.1</v>
      </c>
      <c r="AG500" s="5">
        <f>'Subdecision matrices'!$Y$13</f>
        <v>0.1</v>
      </c>
      <c r="AH500" s="5">
        <f>'Subdecision matrices'!$Y$14</f>
        <v>0.1</v>
      </c>
      <c r="AI500" s="5">
        <f>'Subdecision matrices'!$Y$15</f>
        <v>0.05</v>
      </c>
      <c r="AJ500" s="5">
        <f>'Subdecision matrices'!$Y$16</f>
        <v>0.05</v>
      </c>
      <c r="AK500" s="5">
        <f>'Subdecision matrices'!$Z$12</f>
        <v>0.15</v>
      </c>
      <c r="AL500" s="5">
        <f>'Subdecision matrices'!$Z$13</f>
        <v>0.15</v>
      </c>
      <c r="AM500" s="5">
        <f>'Subdecision matrices'!$Z$14</f>
        <v>0.15</v>
      </c>
      <c r="AN500" s="5">
        <f>'Subdecision matrices'!$Z$15</f>
        <v>0.15</v>
      </c>
      <c r="AO500" s="5">
        <f>'Subdecision matrices'!$Z$16</f>
        <v>0.15</v>
      </c>
      <c r="AP500" s="5">
        <f>'Subdecision matrices'!$AA$12</f>
        <v>0.1</v>
      </c>
      <c r="AQ500" s="5">
        <f>'Subdecision matrices'!$AA$13</f>
        <v>0.1</v>
      </c>
      <c r="AR500" s="5">
        <f>'Subdecision matrices'!$AA$14</f>
        <v>0.1</v>
      </c>
      <c r="AS500" s="5">
        <f>'Subdecision matrices'!$AA$15</f>
        <v>0.1</v>
      </c>
      <c r="AT500" s="5">
        <f>'Subdecision matrices'!$AA$16</f>
        <v>0.15</v>
      </c>
      <c r="AU500" s="5">
        <f>'Subdecision matrices'!$AB$12</f>
        <v>0.15</v>
      </c>
      <c r="AV500" s="5">
        <f>'Subdecision matrices'!$AB$13</f>
        <v>0.1</v>
      </c>
      <c r="AW500" s="5">
        <f>'Subdecision matrices'!$AB$14</f>
        <v>0.1</v>
      </c>
      <c r="AX500" s="5">
        <f>'Subdecision matrices'!$AB$15</f>
        <v>0.15</v>
      </c>
      <c r="AY500" s="5">
        <f>'Subdecision matrices'!$AB$16</f>
        <v>0.1</v>
      </c>
      <c r="AZ500" s="3">
        <f aca="true" t="shared" si="1261" ref="AZ500">SUM(L500:AY500)</f>
        <v>4</v>
      </c>
      <c r="BA500" s="3"/>
      <c r="BB500" s="114"/>
      <c r="BC500" s="114"/>
      <c r="BD500" s="114"/>
      <c r="BE500" s="114"/>
      <c r="BF500" s="114"/>
    </row>
    <row r="501" spans="1:58" ht="15">
      <c r="A501" s="94">
        <v>248</v>
      </c>
      <c r="B501" s="30">
        <f>_xlfn.IFERROR(VLOOKUP(Prioritization!G259,'Subdecision matrices'!$B$7:$C$8,2,TRUE),0)</f>
        <v>0</v>
      </c>
      <c r="C501" s="30">
        <f>_xlfn.IFERROR(VLOOKUP(Prioritization!G259,'Subdecision matrices'!$B$7:$D$8,3,TRUE),0)</f>
        <v>0</v>
      </c>
      <c r="D501" s="30">
        <f>_xlfn.IFERROR(VLOOKUP(Prioritization!G259,'Subdecision matrices'!$B$7:$E$8,4,TRUE),0)</f>
        <v>0</v>
      </c>
      <c r="E501" s="30">
        <f>_xlfn.IFERROR(VLOOKUP(Prioritization!G259,'Subdecision matrices'!$B$7:$F$8,5,TRUE),0)</f>
        <v>0</v>
      </c>
      <c r="F501" s="30">
        <f>_xlfn.IFERROR(VLOOKUP(Prioritization!G259,'Subdecision matrices'!$B$7:$G$8,6,TRUE),0)</f>
        <v>0</v>
      </c>
      <c r="G501" s="30">
        <f>VLOOKUP(Prioritization!H259,'Subdecision matrices'!$B$12:$C$19,2,TRUE)</f>
        <v>0</v>
      </c>
      <c r="H501" s="30">
        <f>VLOOKUP(Prioritization!H259,'Subdecision matrices'!$B$12:$D$19,3,TRUE)</f>
        <v>0</v>
      </c>
      <c r="I501" s="30">
        <f>VLOOKUP(Prioritization!H259,'Subdecision matrices'!$B$12:$E$19,4,TRUE)</f>
        <v>0</v>
      </c>
      <c r="J501" s="30">
        <f>VLOOKUP(Prioritization!H259,'Subdecision matrices'!$B$12:$F$19,5,TRUE)</f>
        <v>0</v>
      </c>
      <c r="K501" s="30">
        <f>VLOOKUP(Prioritization!H259,'Subdecision matrices'!$B$12:$G$19,6,TRUE)</f>
        <v>0</v>
      </c>
      <c r="L501" s="2">
        <f>_xlfn.IFERROR(INDEX('Subdecision matrices'!$C$23:$G$27,MATCH(Prioritization!I259,'Subdecision matrices'!$B$23:$B$27,0),MATCH('CalcEng 2'!$L$6,'Subdecision matrices'!$C$22:$G$22,0)),0)</f>
        <v>0</v>
      </c>
      <c r="M501" s="2">
        <f>_xlfn.IFERROR(INDEX('Subdecision matrices'!$C$23:$G$27,MATCH(Prioritization!I259,'Subdecision matrices'!$B$23:$B$27,0),MATCH('CalcEng 2'!$M$6,'Subdecision matrices'!$C$30:$G$30,0)),0)</f>
        <v>0</v>
      </c>
      <c r="N501" s="2">
        <f>_xlfn.IFERROR(INDEX('Subdecision matrices'!$C$23:$G$27,MATCH(Prioritization!I259,'Subdecision matrices'!$B$23:$B$27,0),MATCH('CalcEng 2'!$N$6,'Subdecision matrices'!$C$22:$G$22,0)),0)</f>
        <v>0</v>
      </c>
      <c r="O501" s="2">
        <f>_xlfn.IFERROR(INDEX('Subdecision matrices'!$C$23:$G$27,MATCH(Prioritization!I259,'Subdecision matrices'!$B$23:$B$27,0),MATCH('CalcEng 2'!$O$6,'Subdecision matrices'!$C$22:$G$22,0)),0)</f>
        <v>0</v>
      </c>
      <c r="P501" s="2">
        <f>_xlfn.IFERROR(INDEX('Subdecision matrices'!$C$23:$G$27,MATCH(Prioritization!I259,'Subdecision matrices'!$B$23:$B$27,0),MATCH('CalcEng 2'!$P$6,'Subdecision matrices'!$C$22:$G$22,0)),0)</f>
        <v>0</v>
      </c>
      <c r="Q501" s="2">
        <f>_xlfn.IFERROR(INDEX('Subdecision matrices'!$C$31:$G$33,MATCH(Prioritization!J259,'Subdecision matrices'!$B$31:$B$33,0),MATCH('CalcEng 2'!$Q$6,'Subdecision matrices'!$C$30:$G$30,0)),0)</f>
        <v>0</v>
      </c>
      <c r="R501" s="2">
        <f>_xlfn.IFERROR(INDEX('Subdecision matrices'!$C$31:$G$33,MATCH(Prioritization!J259,'Subdecision matrices'!$B$31:$B$33,0),MATCH('CalcEng 2'!$R$6,'Subdecision matrices'!$C$30:$G$30,0)),0)</f>
        <v>0</v>
      </c>
      <c r="S501" s="2">
        <f>_xlfn.IFERROR(INDEX('Subdecision matrices'!$C$31:$G$33,MATCH(Prioritization!J259,'Subdecision matrices'!$B$31:$B$33,0),MATCH('CalcEng 2'!$S$6,'Subdecision matrices'!$C$30:$G$30,0)),0)</f>
        <v>0</v>
      </c>
      <c r="T501" s="2">
        <f>_xlfn.IFERROR(INDEX('Subdecision matrices'!$C$31:$G$33,MATCH(Prioritization!J259,'Subdecision matrices'!$B$31:$B$33,0),MATCH('CalcEng 2'!$T$6,'Subdecision matrices'!$C$30:$G$30,0)),0)</f>
        <v>0</v>
      </c>
      <c r="U501" s="2">
        <f>_xlfn.IFERROR(INDEX('Subdecision matrices'!$C$31:$G$33,MATCH(Prioritization!J259,'Subdecision matrices'!$B$31:$B$33,0),MATCH('CalcEng 2'!$U$6,'Subdecision matrices'!$C$30:$G$30,0)),0)</f>
        <v>0</v>
      </c>
      <c r="V501" s="2">
        <f>_xlfn.IFERROR(VLOOKUP(Prioritization!K259,'Subdecision matrices'!$A$37:$C$41,3,TRUE),0)</f>
        <v>0</v>
      </c>
      <c r="W501" s="2">
        <f>_xlfn.IFERROR(VLOOKUP(Prioritization!K259,'Subdecision matrices'!$A$37:$D$41,4),0)</f>
        <v>0</v>
      </c>
      <c r="X501" s="2">
        <f>_xlfn.IFERROR(VLOOKUP(Prioritization!K259,'Subdecision matrices'!$A$37:$E$41,5),0)</f>
        <v>0</v>
      </c>
      <c r="Y501" s="2">
        <f>_xlfn.IFERROR(VLOOKUP(Prioritization!K259,'Subdecision matrices'!$A$37:$F$41,6),0)</f>
        <v>0</v>
      </c>
      <c r="Z501" s="2">
        <f>_xlfn.IFERROR(VLOOKUP(Prioritization!K259,'Subdecision matrices'!$A$37:$G$41,7),0)</f>
        <v>0</v>
      </c>
      <c r="AA501" s="2">
        <f>_xlfn.IFERROR(INDEX('Subdecision matrices'!$K$8:$O$11,MATCH(Prioritization!L259,'Subdecision matrices'!$J$8:$J$11,0),MATCH('CalcEng 2'!$AA$6,'Subdecision matrices'!$K$7:$O$7,0)),0)</f>
        <v>0</v>
      </c>
      <c r="AB501" s="2">
        <f>_xlfn.IFERROR(INDEX('Subdecision matrices'!$K$8:$O$11,MATCH(Prioritization!L259,'Subdecision matrices'!$J$8:$J$11,0),MATCH('CalcEng 2'!$AB$6,'Subdecision matrices'!$K$7:$O$7,0)),0)</f>
        <v>0</v>
      </c>
      <c r="AC501" s="2">
        <f>_xlfn.IFERROR(INDEX('Subdecision matrices'!$K$8:$O$11,MATCH(Prioritization!L259,'Subdecision matrices'!$J$8:$J$11,0),MATCH('CalcEng 2'!$AC$6,'Subdecision matrices'!$K$7:$O$7,0)),0)</f>
        <v>0</v>
      </c>
      <c r="AD501" s="2">
        <f>_xlfn.IFERROR(INDEX('Subdecision matrices'!$K$8:$O$11,MATCH(Prioritization!L259,'Subdecision matrices'!$J$8:$J$11,0),MATCH('CalcEng 2'!$AD$6,'Subdecision matrices'!$K$7:$O$7,0)),0)</f>
        <v>0</v>
      </c>
      <c r="AE501" s="2">
        <f>_xlfn.IFERROR(INDEX('Subdecision matrices'!$K$8:$O$11,MATCH(Prioritization!L259,'Subdecision matrices'!$J$8:$J$11,0),MATCH('CalcEng 2'!$AE$6,'Subdecision matrices'!$K$7:$O$7,0)),0)</f>
        <v>0</v>
      </c>
      <c r="AF501" s="2">
        <f>_xlfn.IFERROR(VLOOKUP(Prioritization!M259,'Subdecision matrices'!$I$15:$K$17,3,TRUE),0)</f>
        <v>0</v>
      </c>
      <c r="AG501" s="2">
        <f>_xlfn.IFERROR(VLOOKUP(Prioritization!M259,'Subdecision matrices'!$I$15:$L$17,4,TRUE),0)</f>
        <v>0</v>
      </c>
      <c r="AH501" s="2">
        <f>_xlfn.IFERROR(VLOOKUP(Prioritization!M259,'Subdecision matrices'!$I$15:$M$17,5,TRUE),0)</f>
        <v>0</v>
      </c>
      <c r="AI501" s="2">
        <f>_xlfn.IFERROR(VLOOKUP(Prioritization!M259,'Subdecision matrices'!$I$15:$N$17,6,TRUE),0)</f>
        <v>0</v>
      </c>
      <c r="AJ501" s="2">
        <f>_xlfn.IFERROR(VLOOKUP(Prioritization!M259,'Subdecision matrices'!$I$15:$O$17,7,TRUE),0)</f>
        <v>0</v>
      </c>
      <c r="AK501" s="2">
        <f>_xlfn.IFERROR(INDEX('Subdecision matrices'!$K$22:$O$24,MATCH(Prioritization!N259,'Subdecision matrices'!$J$22:$J$24,0),MATCH($AK$6,'Subdecision matrices'!$K$21:$O$21,0)),0)</f>
        <v>0</v>
      </c>
      <c r="AL501" s="2">
        <f>_xlfn.IFERROR(INDEX('Subdecision matrices'!$K$22:$O$24,MATCH(Prioritization!N259,'Subdecision matrices'!$J$22:$J$24,0),MATCH($AL$6,'Subdecision matrices'!$K$21:$O$21,0)),0)</f>
        <v>0</v>
      </c>
      <c r="AM501" s="2">
        <f>_xlfn.IFERROR(INDEX('Subdecision matrices'!$K$22:$O$24,MATCH(Prioritization!N259,'Subdecision matrices'!$J$22:$J$24,0),MATCH($AM$6,'Subdecision matrices'!$K$21:$O$21,0)),0)</f>
        <v>0</v>
      </c>
      <c r="AN501" s="2">
        <f>_xlfn.IFERROR(INDEX('Subdecision matrices'!$K$22:$O$24,MATCH(Prioritization!N259,'Subdecision matrices'!$J$22:$J$24,0),MATCH($AN$6,'Subdecision matrices'!$K$21:$O$21,0)),0)</f>
        <v>0</v>
      </c>
      <c r="AO501" s="2">
        <f>_xlfn.IFERROR(INDEX('Subdecision matrices'!$K$22:$O$24,MATCH(Prioritization!N259,'Subdecision matrices'!$J$22:$J$24,0),MATCH($AO$6,'Subdecision matrices'!$K$21:$O$21,0)),0)</f>
        <v>0</v>
      </c>
      <c r="AP501" s="2">
        <f>_xlfn.IFERROR(INDEX('Subdecision matrices'!$K$27:$O$30,MATCH(Prioritization!O259,'Subdecision matrices'!$J$27:$J$30,0),MATCH('CalcEng 2'!$AP$6,'Subdecision matrices'!$K$27:$O$27,0)),0)</f>
        <v>0</v>
      </c>
      <c r="AQ501" s="2">
        <f>_xlfn.IFERROR(INDEX('Subdecision matrices'!$K$27:$O$30,MATCH(Prioritization!O259,'Subdecision matrices'!$J$27:$J$30,0),MATCH('CalcEng 2'!$AQ$6,'Subdecision matrices'!$K$27:$O$27,0)),0)</f>
        <v>0</v>
      </c>
      <c r="AR501" s="2">
        <f>_xlfn.IFERROR(INDEX('Subdecision matrices'!$K$27:$O$30,MATCH(Prioritization!O259,'Subdecision matrices'!$J$27:$J$30,0),MATCH('CalcEng 2'!$AR$6,'Subdecision matrices'!$K$27:$O$27,0)),0)</f>
        <v>0</v>
      </c>
      <c r="AS501" s="2">
        <f>_xlfn.IFERROR(INDEX('Subdecision matrices'!$K$27:$O$30,MATCH(Prioritization!O259,'Subdecision matrices'!$J$27:$J$30,0),MATCH('CalcEng 2'!$AS$6,'Subdecision matrices'!$K$27:$O$27,0)),0)</f>
        <v>0</v>
      </c>
      <c r="AT501" s="2">
        <f>_xlfn.IFERROR(INDEX('Subdecision matrices'!$K$27:$O$30,MATCH(Prioritization!O259,'Subdecision matrices'!$J$27:$J$30,0),MATCH('CalcEng 2'!$AT$6,'Subdecision matrices'!$K$27:$O$27,0)),0)</f>
        <v>0</v>
      </c>
      <c r="AU501" s="2">
        <f>_xlfn.IFERROR(INDEX('Subdecision matrices'!$K$34:$O$36,MATCH(Prioritization!P259,'Subdecision matrices'!$J$34:$J$36,0),MATCH('CalcEng 2'!$AU$6,'Subdecision matrices'!$K$33:$O$33,0)),0)</f>
        <v>0</v>
      </c>
      <c r="AV501" s="2">
        <f>_xlfn.IFERROR(INDEX('Subdecision matrices'!$K$34:$O$36,MATCH(Prioritization!P259,'Subdecision matrices'!$J$34:$J$36,0),MATCH('CalcEng 2'!$AV$6,'Subdecision matrices'!$K$33:$O$33,0)),0)</f>
        <v>0</v>
      </c>
      <c r="AW501" s="2">
        <f>_xlfn.IFERROR(INDEX('Subdecision matrices'!$K$34:$O$36,MATCH(Prioritization!P259,'Subdecision matrices'!$J$34:$J$36,0),MATCH('CalcEng 2'!$AW$6,'Subdecision matrices'!$K$33:$O$33,0)),0)</f>
        <v>0</v>
      </c>
      <c r="AX501" s="2">
        <f>_xlfn.IFERROR(INDEX('Subdecision matrices'!$K$34:$O$36,MATCH(Prioritization!P259,'Subdecision matrices'!$J$34:$J$36,0),MATCH('CalcEng 2'!$AX$6,'Subdecision matrices'!$K$33:$O$33,0)),0)</f>
        <v>0</v>
      </c>
      <c r="AY501" s="2">
        <f>_xlfn.IFERROR(INDEX('Subdecision matrices'!$K$34:$O$36,MATCH(Prioritization!P259,'Subdecision matrices'!$J$34:$J$36,0),MATCH('CalcEng 2'!$AY$6,'Subdecision matrices'!$K$33:$O$33,0)),0)</f>
        <v>0</v>
      </c>
      <c r="AZ501" s="2"/>
      <c r="BA501" s="2"/>
      <c r="BB501" s="110">
        <f>((B501*B502)+(G501*G502)+(L501*L502)+(Q501*Q502)+(V501*V502)+(AA501*AA502)+(AF502*AF501)+(AK501*AK502)+(AP501*AP502)+(AU501*AU502))*10</f>
        <v>0</v>
      </c>
      <c r="BC501" s="110">
        <f aca="true" t="shared" si="1262" ref="BC501">((C501*C502)+(H501*H502)+(M501*M502)+(R501*R502)+(W501*W502)+(AB501*AB502)+(AG502*AG501)+(AL501*AL502)+(AQ501*AQ502)+(AV501*AV502))*10</f>
        <v>0</v>
      </c>
      <c r="BD501" s="110">
        <f aca="true" t="shared" si="1263" ref="BD501">((D501*D502)+(I501*I502)+(N501*N502)+(S501*S502)+(X501*X502)+(AC501*AC502)+(AH502*AH501)+(AM501*AM502)+(AR501*AR502)+(AW501*AW502))*10</f>
        <v>0</v>
      </c>
      <c r="BE501" s="110">
        <f aca="true" t="shared" si="1264" ref="BE501">((E501*E502)+(J501*J502)+(O501*O502)+(T501*T502)+(Y501*Y502)+(AD501*AD502)+(AI502*AI501)+(AN501*AN502)+(AS501*AS502)+(AX501*AX502))*10</f>
        <v>0</v>
      </c>
      <c r="BF501" s="110">
        <f aca="true" t="shared" si="1265" ref="BF501">((F501*F502)+(K501*K502)+(P501*P502)+(U501*U502)+(Z501*Z502)+(AE501*AE502)+(AJ502*AJ501)+(AO501*AO502)+(AT501*AT502)+(AY501*AY502))*10</f>
        <v>0</v>
      </c>
    </row>
    <row r="502" spans="1:58" ht="15.75" thickBot="1">
      <c r="A502" s="94"/>
      <c r="B502" s="5">
        <f>'Subdecision matrices'!$S$12</f>
        <v>0.1</v>
      </c>
      <c r="C502" s="5">
        <f>'Subdecision matrices'!$S$13</f>
        <v>0.1</v>
      </c>
      <c r="D502" s="5">
        <f>'Subdecision matrices'!$S$14</f>
        <v>0.1</v>
      </c>
      <c r="E502" s="5">
        <f>'Subdecision matrices'!$S$15</f>
        <v>0.1</v>
      </c>
      <c r="F502" s="5">
        <f>'Subdecision matrices'!$S$16</f>
        <v>0.1</v>
      </c>
      <c r="G502" s="5">
        <f>'Subdecision matrices'!$T$12</f>
        <v>0.1</v>
      </c>
      <c r="H502" s="5">
        <f>'Subdecision matrices'!$T$13</f>
        <v>0.1</v>
      </c>
      <c r="I502" s="5">
        <f>'Subdecision matrices'!$T$14</f>
        <v>0.1</v>
      </c>
      <c r="J502" s="5">
        <f>'Subdecision matrices'!$T$15</f>
        <v>0.1</v>
      </c>
      <c r="K502" s="5">
        <f>'Subdecision matrices'!$T$16</f>
        <v>0.1</v>
      </c>
      <c r="L502" s="5">
        <f>'Subdecision matrices'!$U$12</f>
        <v>0.05</v>
      </c>
      <c r="M502" s="5">
        <f>'Subdecision matrices'!$U$13</f>
        <v>0.05</v>
      </c>
      <c r="N502" s="5">
        <f>'Subdecision matrices'!$U$14</f>
        <v>0.05</v>
      </c>
      <c r="O502" s="5">
        <f>'Subdecision matrices'!$U$15</f>
        <v>0.05</v>
      </c>
      <c r="P502" s="5">
        <f>'Subdecision matrices'!$U$16</f>
        <v>0.05</v>
      </c>
      <c r="Q502" s="5">
        <f>'Subdecision matrices'!$V$12</f>
        <v>0.1</v>
      </c>
      <c r="R502" s="5">
        <f>'Subdecision matrices'!$V$13</f>
        <v>0.1</v>
      </c>
      <c r="S502" s="5">
        <f>'Subdecision matrices'!$V$14</f>
        <v>0.1</v>
      </c>
      <c r="T502" s="5">
        <f>'Subdecision matrices'!$V$15</f>
        <v>0.1</v>
      </c>
      <c r="U502" s="5">
        <f>'Subdecision matrices'!$V$16</f>
        <v>0.1</v>
      </c>
      <c r="V502" s="5">
        <f>'Subdecision matrices'!$W$12</f>
        <v>0.1</v>
      </c>
      <c r="W502" s="5">
        <f>'Subdecision matrices'!$W$13</f>
        <v>0.1</v>
      </c>
      <c r="X502" s="5">
        <f>'Subdecision matrices'!$W$14</f>
        <v>0.1</v>
      </c>
      <c r="Y502" s="5">
        <f>'Subdecision matrices'!$W$15</f>
        <v>0.1</v>
      </c>
      <c r="Z502" s="5">
        <f>'Subdecision matrices'!$W$16</f>
        <v>0.1</v>
      </c>
      <c r="AA502" s="5">
        <f>'Subdecision matrices'!$X$12</f>
        <v>0.05</v>
      </c>
      <c r="AB502" s="5">
        <f>'Subdecision matrices'!$X$13</f>
        <v>0.1</v>
      </c>
      <c r="AC502" s="5">
        <f>'Subdecision matrices'!$X$14</f>
        <v>0.1</v>
      </c>
      <c r="AD502" s="5">
        <f>'Subdecision matrices'!$X$15</f>
        <v>0.1</v>
      </c>
      <c r="AE502" s="5">
        <f>'Subdecision matrices'!$X$16</f>
        <v>0.1</v>
      </c>
      <c r="AF502" s="5">
        <f>'Subdecision matrices'!$Y$12</f>
        <v>0.1</v>
      </c>
      <c r="AG502" s="5">
        <f>'Subdecision matrices'!$Y$13</f>
        <v>0.1</v>
      </c>
      <c r="AH502" s="5">
        <f>'Subdecision matrices'!$Y$14</f>
        <v>0.1</v>
      </c>
      <c r="AI502" s="5">
        <f>'Subdecision matrices'!$Y$15</f>
        <v>0.05</v>
      </c>
      <c r="AJ502" s="5">
        <f>'Subdecision matrices'!$Y$16</f>
        <v>0.05</v>
      </c>
      <c r="AK502" s="5">
        <f>'Subdecision matrices'!$Z$12</f>
        <v>0.15</v>
      </c>
      <c r="AL502" s="5">
        <f>'Subdecision matrices'!$Z$13</f>
        <v>0.15</v>
      </c>
      <c r="AM502" s="5">
        <f>'Subdecision matrices'!$Z$14</f>
        <v>0.15</v>
      </c>
      <c r="AN502" s="5">
        <f>'Subdecision matrices'!$Z$15</f>
        <v>0.15</v>
      </c>
      <c r="AO502" s="5">
        <f>'Subdecision matrices'!$Z$16</f>
        <v>0.15</v>
      </c>
      <c r="AP502" s="5">
        <f>'Subdecision matrices'!$AA$12</f>
        <v>0.1</v>
      </c>
      <c r="AQ502" s="5">
        <f>'Subdecision matrices'!$AA$13</f>
        <v>0.1</v>
      </c>
      <c r="AR502" s="5">
        <f>'Subdecision matrices'!$AA$14</f>
        <v>0.1</v>
      </c>
      <c r="AS502" s="5">
        <f>'Subdecision matrices'!$AA$15</f>
        <v>0.1</v>
      </c>
      <c r="AT502" s="5">
        <f>'Subdecision matrices'!$AA$16</f>
        <v>0.15</v>
      </c>
      <c r="AU502" s="5">
        <f>'Subdecision matrices'!$AB$12</f>
        <v>0.15</v>
      </c>
      <c r="AV502" s="5">
        <f>'Subdecision matrices'!$AB$13</f>
        <v>0.1</v>
      </c>
      <c r="AW502" s="5">
        <f>'Subdecision matrices'!$AB$14</f>
        <v>0.1</v>
      </c>
      <c r="AX502" s="5">
        <f>'Subdecision matrices'!$AB$15</f>
        <v>0.15</v>
      </c>
      <c r="AY502" s="5">
        <f>'Subdecision matrices'!$AB$16</f>
        <v>0.1</v>
      </c>
      <c r="AZ502" s="3">
        <f aca="true" t="shared" si="1266" ref="AZ502">SUM(L502:AY502)</f>
        <v>4</v>
      </c>
      <c r="BA502" s="3"/>
      <c r="BB502" s="114"/>
      <c r="BC502" s="114"/>
      <c r="BD502" s="114"/>
      <c r="BE502" s="114"/>
      <c r="BF502" s="114"/>
    </row>
    <row r="503" spans="1:58" ht="15">
      <c r="A503" s="94">
        <v>249</v>
      </c>
      <c r="B503" s="30">
        <f>_xlfn.IFERROR(VLOOKUP(Prioritization!G260,'Subdecision matrices'!$B$7:$C$8,2,TRUE),0)</f>
        <v>0</v>
      </c>
      <c r="C503" s="30">
        <f>_xlfn.IFERROR(VLOOKUP(Prioritization!G260,'Subdecision matrices'!$B$7:$D$8,3,TRUE),0)</f>
        <v>0</v>
      </c>
      <c r="D503" s="30">
        <f>_xlfn.IFERROR(VLOOKUP(Prioritization!G260,'Subdecision matrices'!$B$7:$E$8,4,TRUE),0)</f>
        <v>0</v>
      </c>
      <c r="E503" s="30">
        <f>_xlfn.IFERROR(VLOOKUP(Prioritization!G260,'Subdecision matrices'!$B$7:$F$8,5,TRUE),0)</f>
        <v>0</v>
      </c>
      <c r="F503" s="30">
        <f>_xlfn.IFERROR(VLOOKUP(Prioritization!G260,'Subdecision matrices'!$B$7:$G$8,6,TRUE),0)</f>
        <v>0</v>
      </c>
      <c r="G503" s="30">
        <f>VLOOKUP(Prioritization!H260,'Subdecision matrices'!$B$12:$C$19,2,TRUE)</f>
        <v>0</v>
      </c>
      <c r="H503" s="30">
        <f>VLOOKUP(Prioritization!H260,'Subdecision matrices'!$B$12:$D$19,3,TRUE)</f>
        <v>0</v>
      </c>
      <c r="I503" s="30">
        <f>VLOOKUP(Prioritization!H260,'Subdecision matrices'!$B$12:$E$19,4,TRUE)</f>
        <v>0</v>
      </c>
      <c r="J503" s="30">
        <f>VLOOKUP(Prioritization!H260,'Subdecision matrices'!$B$12:$F$19,5,TRUE)</f>
        <v>0</v>
      </c>
      <c r="K503" s="30">
        <f>VLOOKUP(Prioritization!H260,'Subdecision matrices'!$B$12:$G$19,6,TRUE)</f>
        <v>0</v>
      </c>
      <c r="L503" s="2">
        <f>_xlfn.IFERROR(INDEX('Subdecision matrices'!$C$23:$G$27,MATCH(Prioritization!I260,'Subdecision matrices'!$B$23:$B$27,0),MATCH('CalcEng 2'!$L$6,'Subdecision matrices'!$C$22:$G$22,0)),0)</f>
        <v>0</v>
      </c>
      <c r="M503" s="2">
        <f>_xlfn.IFERROR(INDEX('Subdecision matrices'!$C$23:$G$27,MATCH(Prioritization!I260,'Subdecision matrices'!$B$23:$B$27,0),MATCH('CalcEng 2'!$M$6,'Subdecision matrices'!$C$30:$G$30,0)),0)</f>
        <v>0</v>
      </c>
      <c r="N503" s="2">
        <f>_xlfn.IFERROR(INDEX('Subdecision matrices'!$C$23:$G$27,MATCH(Prioritization!I260,'Subdecision matrices'!$B$23:$B$27,0),MATCH('CalcEng 2'!$N$6,'Subdecision matrices'!$C$22:$G$22,0)),0)</f>
        <v>0</v>
      </c>
      <c r="O503" s="2">
        <f>_xlfn.IFERROR(INDEX('Subdecision matrices'!$C$23:$G$27,MATCH(Prioritization!I260,'Subdecision matrices'!$B$23:$B$27,0),MATCH('CalcEng 2'!$O$6,'Subdecision matrices'!$C$22:$G$22,0)),0)</f>
        <v>0</v>
      </c>
      <c r="P503" s="2">
        <f>_xlfn.IFERROR(INDEX('Subdecision matrices'!$C$23:$G$27,MATCH(Prioritization!I260,'Subdecision matrices'!$B$23:$B$27,0),MATCH('CalcEng 2'!$P$6,'Subdecision matrices'!$C$22:$G$22,0)),0)</f>
        <v>0</v>
      </c>
      <c r="Q503" s="2">
        <f>_xlfn.IFERROR(INDEX('Subdecision matrices'!$C$31:$G$33,MATCH(Prioritization!J260,'Subdecision matrices'!$B$31:$B$33,0),MATCH('CalcEng 2'!$Q$6,'Subdecision matrices'!$C$30:$G$30,0)),0)</f>
        <v>0</v>
      </c>
      <c r="R503" s="2">
        <f>_xlfn.IFERROR(INDEX('Subdecision matrices'!$C$31:$G$33,MATCH(Prioritization!J260,'Subdecision matrices'!$B$31:$B$33,0),MATCH('CalcEng 2'!$R$6,'Subdecision matrices'!$C$30:$G$30,0)),0)</f>
        <v>0</v>
      </c>
      <c r="S503" s="2">
        <f>_xlfn.IFERROR(INDEX('Subdecision matrices'!$C$31:$G$33,MATCH(Prioritization!J260,'Subdecision matrices'!$B$31:$B$33,0),MATCH('CalcEng 2'!$S$6,'Subdecision matrices'!$C$30:$G$30,0)),0)</f>
        <v>0</v>
      </c>
      <c r="T503" s="2">
        <f>_xlfn.IFERROR(INDEX('Subdecision matrices'!$C$31:$G$33,MATCH(Prioritization!J260,'Subdecision matrices'!$B$31:$B$33,0),MATCH('CalcEng 2'!$T$6,'Subdecision matrices'!$C$30:$G$30,0)),0)</f>
        <v>0</v>
      </c>
      <c r="U503" s="2">
        <f>_xlfn.IFERROR(INDEX('Subdecision matrices'!$C$31:$G$33,MATCH(Prioritization!J260,'Subdecision matrices'!$B$31:$B$33,0),MATCH('CalcEng 2'!$U$6,'Subdecision matrices'!$C$30:$G$30,0)),0)</f>
        <v>0</v>
      </c>
      <c r="V503" s="2">
        <f>_xlfn.IFERROR(VLOOKUP(Prioritization!K260,'Subdecision matrices'!$A$37:$C$41,3,TRUE),0)</f>
        <v>0</v>
      </c>
      <c r="W503" s="2">
        <f>_xlfn.IFERROR(VLOOKUP(Prioritization!K260,'Subdecision matrices'!$A$37:$D$41,4),0)</f>
        <v>0</v>
      </c>
      <c r="X503" s="2">
        <f>_xlfn.IFERROR(VLOOKUP(Prioritization!K260,'Subdecision matrices'!$A$37:$E$41,5),0)</f>
        <v>0</v>
      </c>
      <c r="Y503" s="2">
        <f>_xlfn.IFERROR(VLOOKUP(Prioritization!K260,'Subdecision matrices'!$A$37:$F$41,6),0)</f>
        <v>0</v>
      </c>
      <c r="Z503" s="2">
        <f>_xlfn.IFERROR(VLOOKUP(Prioritization!K260,'Subdecision matrices'!$A$37:$G$41,7),0)</f>
        <v>0</v>
      </c>
      <c r="AA503" s="2">
        <f>_xlfn.IFERROR(INDEX('Subdecision matrices'!$K$8:$O$11,MATCH(Prioritization!L260,'Subdecision matrices'!$J$8:$J$11,0),MATCH('CalcEng 2'!$AA$6,'Subdecision matrices'!$K$7:$O$7,0)),0)</f>
        <v>0</v>
      </c>
      <c r="AB503" s="2">
        <f>_xlfn.IFERROR(INDEX('Subdecision matrices'!$K$8:$O$11,MATCH(Prioritization!L260,'Subdecision matrices'!$J$8:$J$11,0),MATCH('CalcEng 2'!$AB$6,'Subdecision matrices'!$K$7:$O$7,0)),0)</f>
        <v>0</v>
      </c>
      <c r="AC503" s="2">
        <f>_xlfn.IFERROR(INDEX('Subdecision matrices'!$K$8:$O$11,MATCH(Prioritization!L260,'Subdecision matrices'!$J$8:$J$11,0),MATCH('CalcEng 2'!$AC$6,'Subdecision matrices'!$K$7:$O$7,0)),0)</f>
        <v>0</v>
      </c>
      <c r="AD503" s="2">
        <f>_xlfn.IFERROR(INDEX('Subdecision matrices'!$K$8:$O$11,MATCH(Prioritization!L260,'Subdecision matrices'!$J$8:$J$11,0),MATCH('CalcEng 2'!$AD$6,'Subdecision matrices'!$K$7:$O$7,0)),0)</f>
        <v>0</v>
      </c>
      <c r="AE503" s="2">
        <f>_xlfn.IFERROR(INDEX('Subdecision matrices'!$K$8:$O$11,MATCH(Prioritization!L260,'Subdecision matrices'!$J$8:$J$11,0),MATCH('CalcEng 2'!$AE$6,'Subdecision matrices'!$K$7:$O$7,0)),0)</f>
        <v>0</v>
      </c>
      <c r="AF503" s="2">
        <f>_xlfn.IFERROR(VLOOKUP(Prioritization!M260,'Subdecision matrices'!$I$15:$K$17,3,TRUE),0)</f>
        <v>0</v>
      </c>
      <c r="AG503" s="2">
        <f>_xlfn.IFERROR(VLOOKUP(Prioritization!M260,'Subdecision matrices'!$I$15:$L$17,4,TRUE),0)</f>
        <v>0</v>
      </c>
      <c r="AH503" s="2">
        <f>_xlfn.IFERROR(VLOOKUP(Prioritization!M260,'Subdecision matrices'!$I$15:$M$17,5,TRUE),0)</f>
        <v>0</v>
      </c>
      <c r="AI503" s="2">
        <f>_xlfn.IFERROR(VLOOKUP(Prioritization!M260,'Subdecision matrices'!$I$15:$N$17,6,TRUE),0)</f>
        <v>0</v>
      </c>
      <c r="AJ503" s="2">
        <f>_xlfn.IFERROR(VLOOKUP(Prioritization!M260,'Subdecision matrices'!$I$15:$O$17,7,TRUE),0)</f>
        <v>0</v>
      </c>
      <c r="AK503" s="2">
        <f>_xlfn.IFERROR(INDEX('Subdecision matrices'!$K$22:$O$24,MATCH(Prioritization!N260,'Subdecision matrices'!$J$22:$J$24,0),MATCH($AK$6,'Subdecision matrices'!$K$21:$O$21,0)),0)</f>
        <v>0</v>
      </c>
      <c r="AL503" s="2">
        <f>_xlfn.IFERROR(INDEX('Subdecision matrices'!$K$22:$O$24,MATCH(Prioritization!N260,'Subdecision matrices'!$J$22:$J$24,0),MATCH($AL$6,'Subdecision matrices'!$K$21:$O$21,0)),0)</f>
        <v>0</v>
      </c>
      <c r="AM503" s="2">
        <f>_xlfn.IFERROR(INDEX('Subdecision matrices'!$K$22:$O$24,MATCH(Prioritization!N260,'Subdecision matrices'!$J$22:$J$24,0),MATCH($AM$6,'Subdecision matrices'!$K$21:$O$21,0)),0)</f>
        <v>0</v>
      </c>
      <c r="AN503" s="2">
        <f>_xlfn.IFERROR(INDEX('Subdecision matrices'!$K$22:$O$24,MATCH(Prioritization!N260,'Subdecision matrices'!$J$22:$J$24,0),MATCH($AN$6,'Subdecision matrices'!$K$21:$O$21,0)),0)</f>
        <v>0</v>
      </c>
      <c r="AO503" s="2">
        <f>_xlfn.IFERROR(INDEX('Subdecision matrices'!$K$22:$O$24,MATCH(Prioritization!N260,'Subdecision matrices'!$J$22:$J$24,0),MATCH($AO$6,'Subdecision matrices'!$K$21:$O$21,0)),0)</f>
        <v>0</v>
      </c>
      <c r="AP503" s="2">
        <f>_xlfn.IFERROR(INDEX('Subdecision matrices'!$K$27:$O$30,MATCH(Prioritization!O260,'Subdecision matrices'!$J$27:$J$30,0),MATCH('CalcEng 2'!$AP$6,'Subdecision matrices'!$K$27:$O$27,0)),0)</f>
        <v>0</v>
      </c>
      <c r="AQ503" s="2">
        <f>_xlfn.IFERROR(INDEX('Subdecision matrices'!$K$27:$O$30,MATCH(Prioritization!O260,'Subdecision matrices'!$J$27:$J$30,0),MATCH('CalcEng 2'!$AQ$6,'Subdecision matrices'!$K$27:$O$27,0)),0)</f>
        <v>0</v>
      </c>
      <c r="AR503" s="2">
        <f>_xlfn.IFERROR(INDEX('Subdecision matrices'!$K$27:$O$30,MATCH(Prioritization!O260,'Subdecision matrices'!$J$27:$J$30,0),MATCH('CalcEng 2'!$AR$6,'Subdecision matrices'!$K$27:$O$27,0)),0)</f>
        <v>0</v>
      </c>
      <c r="AS503" s="2">
        <f>_xlfn.IFERROR(INDEX('Subdecision matrices'!$K$27:$O$30,MATCH(Prioritization!O260,'Subdecision matrices'!$J$27:$J$30,0),MATCH('CalcEng 2'!$AS$6,'Subdecision matrices'!$K$27:$O$27,0)),0)</f>
        <v>0</v>
      </c>
      <c r="AT503" s="2">
        <f>_xlfn.IFERROR(INDEX('Subdecision matrices'!$K$27:$O$30,MATCH(Prioritization!O260,'Subdecision matrices'!$J$27:$J$30,0),MATCH('CalcEng 2'!$AT$6,'Subdecision matrices'!$K$27:$O$27,0)),0)</f>
        <v>0</v>
      </c>
      <c r="AU503" s="2">
        <f>_xlfn.IFERROR(INDEX('Subdecision matrices'!$K$34:$O$36,MATCH(Prioritization!P260,'Subdecision matrices'!$J$34:$J$36,0),MATCH('CalcEng 2'!$AU$6,'Subdecision matrices'!$K$33:$O$33,0)),0)</f>
        <v>0</v>
      </c>
      <c r="AV503" s="2">
        <f>_xlfn.IFERROR(INDEX('Subdecision matrices'!$K$34:$O$36,MATCH(Prioritization!P260,'Subdecision matrices'!$J$34:$J$36,0),MATCH('CalcEng 2'!$AV$6,'Subdecision matrices'!$K$33:$O$33,0)),0)</f>
        <v>0</v>
      </c>
      <c r="AW503" s="2">
        <f>_xlfn.IFERROR(INDEX('Subdecision matrices'!$K$34:$O$36,MATCH(Prioritization!P260,'Subdecision matrices'!$J$34:$J$36,0),MATCH('CalcEng 2'!$AW$6,'Subdecision matrices'!$K$33:$O$33,0)),0)</f>
        <v>0</v>
      </c>
      <c r="AX503" s="2">
        <f>_xlfn.IFERROR(INDEX('Subdecision matrices'!$K$34:$O$36,MATCH(Prioritization!P260,'Subdecision matrices'!$J$34:$J$36,0),MATCH('CalcEng 2'!$AX$6,'Subdecision matrices'!$K$33:$O$33,0)),0)</f>
        <v>0</v>
      </c>
      <c r="AY503" s="2">
        <f>_xlfn.IFERROR(INDEX('Subdecision matrices'!$K$34:$O$36,MATCH(Prioritization!P260,'Subdecision matrices'!$J$34:$J$36,0),MATCH('CalcEng 2'!$AY$6,'Subdecision matrices'!$K$33:$O$33,0)),0)</f>
        <v>0</v>
      </c>
      <c r="AZ503" s="2"/>
      <c r="BA503" s="2"/>
      <c r="BB503" s="110">
        <f>((B503*B504)+(G503*G504)+(L503*L504)+(Q503*Q504)+(V503*V504)+(AA503*AA504)+(AF504*AF503)+(AK503*AK504)+(AP503*AP504)+(AU503*AU504))*10</f>
        <v>0</v>
      </c>
      <c r="BC503" s="110">
        <f aca="true" t="shared" si="1267" ref="BC503">((C503*C504)+(H503*H504)+(M503*M504)+(R503*R504)+(W503*W504)+(AB503*AB504)+(AG504*AG503)+(AL503*AL504)+(AQ503*AQ504)+(AV503*AV504))*10</f>
        <v>0</v>
      </c>
      <c r="BD503" s="110">
        <f aca="true" t="shared" si="1268" ref="BD503">((D503*D504)+(I503*I504)+(N503*N504)+(S503*S504)+(X503*X504)+(AC503*AC504)+(AH504*AH503)+(AM503*AM504)+(AR503*AR504)+(AW503*AW504))*10</f>
        <v>0</v>
      </c>
      <c r="BE503" s="110">
        <f aca="true" t="shared" si="1269" ref="BE503">((E503*E504)+(J503*J504)+(O503*O504)+(T503*T504)+(Y503*Y504)+(AD503*AD504)+(AI504*AI503)+(AN503*AN504)+(AS503*AS504)+(AX503*AX504))*10</f>
        <v>0</v>
      </c>
      <c r="BF503" s="110">
        <f aca="true" t="shared" si="1270" ref="BF503">((F503*F504)+(K503*K504)+(P503*P504)+(U503*U504)+(Z503*Z504)+(AE503*AE504)+(AJ504*AJ503)+(AO503*AO504)+(AT503*AT504)+(AY503*AY504))*10</f>
        <v>0</v>
      </c>
    </row>
    <row r="504" spans="1:58" ht="15.75" thickBot="1">
      <c r="A504" s="94"/>
      <c r="B504" s="5">
        <f>'Subdecision matrices'!$S$12</f>
        <v>0.1</v>
      </c>
      <c r="C504" s="5">
        <f>'Subdecision matrices'!$S$13</f>
        <v>0.1</v>
      </c>
      <c r="D504" s="5">
        <f>'Subdecision matrices'!$S$14</f>
        <v>0.1</v>
      </c>
      <c r="E504" s="5">
        <f>'Subdecision matrices'!$S$15</f>
        <v>0.1</v>
      </c>
      <c r="F504" s="5">
        <f>'Subdecision matrices'!$S$16</f>
        <v>0.1</v>
      </c>
      <c r="G504" s="5">
        <f>'Subdecision matrices'!$T$12</f>
        <v>0.1</v>
      </c>
      <c r="H504" s="5">
        <f>'Subdecision matrices'!$T$13</f>
        <v>0.1</v>
      </c>
      <c r="I504" s="5">
        <f>'Subdecision matrices'!$T$14</f>
        <v>0.1</v>
      </c>
      <c r="J504" s="5">
        <f>'Subdecision matrices'!$T$15</f>
        <v>0.1</v>
      </c>
      <c r="K504" s="5">
        <f>'Subdecision matrices'!$T$16</f>
        <v>0.1</v>
      </c>
      <c r="L504" s="5">
        <f>'Subdecision matrices'!$U$12</f>
        <v>0.05</v>
      </c>
      <c r="M504" s="5">
        <f>'Subdecision matrices'!$U$13</f>
        <v>0.05</v>
      </c>
      <c r="N504" s="5">
        <f>'Subdecision matrices'!$U$14</f>
        <v>0.05</v>
      </c>
      <c r="O504" s="5">
        <f>'Subdecision matrices'!$U$15</f>
        <v>0.05</v>
      </c>
      <c r="P504" s="5">
        <f>'Subdecision matrices'!$U$16</f>
        <v>0.05</v>
      </c>
      <c r="Q504" s="5">
        <f>'Subdecision matrices'!$V$12</f>
        <v>0.1</v>
      </c>
      <c r="R504" s="5">
        <f>'Subdecision matrices'!$V$13</f>
        <v>0.1</v>
      </c>
      <c r="S504" s="5">
        <f>'Subdecision matrices'!$V$14</f>
        <v>0.1</v>
      </c>
      <c r="T504" s="5">
        <f>'Subdecision matrices'!$V$15</f>
        <v>0.1</v>
      </c>
      <c r="U504" s="5">
        <f>'Subdecision matrices'!$V$16</f>
        <v>0.1</v>
      </c>
      <c r="V504" s="5">
        <f>'Subdecision matrices'!$W$12</f>
        <v>0.1</v>
      </c>
      <c r="W504" s="5">
        <f>'Subdecision matrices'!$W$13</f>
        <v>0.1</v>
      </c>
      <c r="X504" s="5">
        <f>'Subdecision matrices'!$W$14</f>
        <v>0.1</v>
      </c>
      <c r="Y504" s="5">
        <f>'Subdecision matrices'!$W$15</f>
        <v>0.1</v>
      </c>
      <c r="Z504" s="5">
        <f>'Subdecision matrices'!$W$16</f>
        <v>0.1</v>
      </c>
      <c r="AA504" s="5">
        <f>'Subdecision matrices'!$X$12</f>
        <v>0.05</v>
      </c>
      <c r="AB504" s="5">
        <f>'Subdecision matrices'!$X$13</f>
        <v>0.1</v>
      </c>
      <c r="AC504" s="5">
        <f>'Subdecision matrices'!$X$14</f>
        <v>0.1</v>
      </c>
      <c r="AD504" s="5">
        <f>'Subdecision matrices'!$X$15</f>
        <v>0.1</v>
      </c>
      <c r="AE504" s="5">
        <f>'Subdecision matrices'!$X$16</f>
        <v>0.1</v>
      </c>
      <c r="AF504" s="5">
        <f>'Subdecision matrices'!$Y$12</f>
        <v>0.1</v>
      </c>
      <c r="AG504" s="5">
        <f>'Subdecision matrices'!$Y$13</f>
        <v>0.1</v>
      </c>
      <c r="AH504" s="5">
        <f>'Subdecision matrices'!$Y$14</f>
        <v>0.1</v>
      </c>
      <c r="AI504" s="5">
        <f>'Subdecision matrices'!$Y$15</f>
        <v>0.05</v>
      </c>
      <c r="AJ504" s="5">
        <f>'Subdecision matrices'!$Y$16</f>
        <v>0.05</v>
      </c>
      <c r="AK504" s="5">
        <f>'Subdecision matrices'!$Z$12</f>
        <v>0.15</v>
      </c>
      <c r="AL504" s="5">
        <f>'Subdecision matrices'!$Z$13</f>
        <v>0.15</v>
      </c>
      <c r="AM504" s="5">
        <f>'Subdecision matrices'!$Z$14</f>
        <v>0.15</v>
      </c>
      <c r="AN504" s="5">
        <f>'Subdecision matrices'!$Z$15</f>
        <v>0.15</v>
      </c>
      <c r="AO504" s="5">
        <f>'Subdecision matrices'!$Z$16</f>
        <v>0.15</v>
      </c>
      <c r="AP504" s="5">
        <f>'Subdecision matrices'!$AA$12</f>
        <v>0.1</v>
      </c>
      <c r="AQ504" s="5">
        <f>'Subdecision matrices'!$AA$13</f>
        <v>0.1</v>
      </c>
      <c r="AR504" s="5">
        <f>'Subdecision matrices'!$AA$14</f>
        <v>0.1</v>
      </c>
      <c r="AS504" s="5">
        <f>'Subdecision matrices'!$AA$15</f>
        <v>0.1</v>
      </c>
      <c r="AT504" s="5">
        <f>'Subdecision matrices'!$AA$16</f>
        <v>0.15</v>
      </c>
      <c r="AU504" s="5">
        <f>'Subdecision matrices'!$AB$12</f>
        <v>0.15</v>
      </c>
      <c r="AV504" s="5">
        <f>'Subdecision matrices'!$AB$13</f>
        <v>0.1</v>
      </c>
      <c r="AW504" s="5">
        <f>'Subdecision matrices'!$AB$14</f>
        <v>0.1</v>
      </c>
      <c r="AX504" s="5">
        <f>'Subdecision matrices'!$AB$15</f>
        <v>0.15</v>
      </c>
      <c r="AY504" s="5">
        <f>'Subdecision matrices'!$AB$16</f>
        <v>0.1</v>
      </c>
      <c r="AZ504" s="3">
        <f aca="true" t="shared" si="1271" ref="AZ504">SUM(L504:AY504)</f>
        <v>4</v>
      </c>
      <c r="BA504" s="3"/>
      <c r="BB504" s="114"/>
      <c r="BC504" s="114"/>
      <c r="BD504" s="114"/>
      <c r="BE504" s="114"/>
      <c r="BF504" s="114"/>
    </row>
    <row r="505" spans="1:58" ht="15">
      <c r="A505" s="94">
        <v>250</v>
      </c>
      <c r="B505" s="30">
        <f>_xlfn.IFERROR(VLOOKUP(Prioritization!G261,'Subdecision matrices'!$B$7:$C$8,2,TRUE),0)</f>
        <v>0</v>
      </c>
      <c r="C505" s="30">
        <f>_xlfn.IFERROR(VLOOKUP(Prioritization!G261,'Subdecision matrices'!$B$7:$D$8,3,TRUE),0)</f>
        <v>0</v>
      </c>
      <c r="D505" s="30">
        <f>_xlfn.IFERROR(VLOOKUP(Prioritization!G261,'Subdecision matrices'!$B$7:$E$8,4,TRUE),0)</f>
        <v>0</v>
      </c>
      <c r="E505" s="30">
        <f>_xlfn.IFERROR(VLOOKUP(Prioritization!G261,'Subdecision matrices'!$B$7:$F$8,5,TRUE),0)</f>
        <v>0</v>
      </c>
      <c r="F505" s="30">
        <f>_xlfn.IFERROR(VLOOKUP(Prioritization!G261,'Subdecision matrices'!$B$7:$G$8,6,TRUE),0)</f>
        <v>0</v>
      </c>
      <c r="G505" s="30">
        <f>VLOOKUP(Prioritization!H261,'Subdecision matrices'!$B$12:$C$19,2,TRUE)</f>
        <v>0</v>
      </c>
      <c r="H505" s="30">
        <f>VLOOKUP(Prioritization!H261,'Subdecision matrices'!$B$12:$D$19,3,TRUE)</f>
        <v>0</v>
      </c>
      <c r="I505" s="30">
        <f>VLOOKUP(Prioritization!H261,'Subdecision matrices'!$B$12:$E$19,4,TRUE)</f>
        <v>0</v>
      </c>
      <c r="J505" s="30">
        <f>VLOOKUP(Prioritization!H261,'Subdecision matrices'!$B$12:$F$19,5,TRUE)</f>
        <v>0</v>
      </c>
      <c r="K505" s="30">
        <f>VLOOKUP(Prioritization!H261,'Subdecision matrices'!$B$12:$G$19,6,TRUE)</f>
        <v>0</v>
      </c>
      <c r="L505" s="2">
        <f>_xlfn.IFERROR(INDEX('Subdecision matrices'!$C$23:$G$27,MATCH(Prioritization!I261,'Subdecision matrices'!$B$23:$B$27,0),MATCH('CalcEng 2'!$L$6,'Subdecision matrices'!$C$22:$G$22,0)),0)</f>
        <v>0</v>
      </c>
      <c r="M505" s="2">
        <f>_xlfn.IFERROR(INDEX('Subdecision matrices'!$C$23:$G$27,MATCH(Prioritization!I261,'Subdecision matrices'!$B$23:$B$27,0),MATCH('CalcEng 2'!$M$6,'Subdecision matrices'!$C$30:$G$30,0)),0)</f>
        <v>0</v>
      </c>
      <c r="N505" s="2">
        <f>_xlfn.IFERROR(INDEX('Subdecision matrices'!$C$23:$G$27,MATCH(Prioritization!I261,'Subdecision matrices'!$B$23:$B$27,0),MATCH('CalcEng 2'!$N$6,'Subdecision matrices'!$C$22:$G$22,0)),0)</f>
        <v>0</v>
      </c>
      <c r="O505" s="2">
        <f>_xlfn.IFERROR(INDEX('Subdecision matrices'!$C$23:$G$27,MATCH(Prioritization!I261,'Subdecision matrices'!$B$23:$B$27,0),MATCH('CalcEng 2'!$O$6,'Subdecision matrices'!$C$22:$G$22,0)),0)</f>
        <v>0</v>
      </c>
      <c r="P505" s="2">
        <f>_xlfn.IFERROR(INDEX('Subdecision matrices'!$C$23:$G$27,MATCH(Prioritization!I261,'Subdecision matrices'!$B$23:$B$27,0),MATCH('CalcEng 2'!$P$6,'Subdecision matrices'!$C$22:$G$22,0)),0)</f>
        <v>0</v>
      </c>
      <c r="Q505" s="2">
        <f>_xlfn.IFERROR(INDEX('Subdecision matrices'!$C$31:$G$33,MATCH(Prioritization!J261,'Subdecision matrices'!$B$31:$B$33,0),MATCH('CalcEng 2'!$Q$6,'Subdecision matrices'!$C$30:$G$30,0)),0)</f>
        <v>0</v>
      </c>
      <c r="R505" s="2">
        <f>_xlfn.IFERROR(INDEX('Subdecision matrices'!$C$31:$G$33,MATCH(Prioritization!J261,'Subdecision matrices'!$B$31:$B$33,0),MATCH('CalcEng 2'!$R$6,'Subdecision matrices'!$C$30:$G$30,0)),0)</f>
        <v>0</v>
      </c>
      <c r="S505" s="2">
        <f>_xlfn.IFERROR(INDEX('Subdecision matrices'!$C$31:$G$33,MATCH(Prioritization!J261,'Subdecision matrices'!$B$31:$B$33,0),MATCH('CalcEng 2'!$S$6,'Subdecision matrices'!$C$30:$G$30,0)),0)</f>
        <v>0</v>
      </c>
      <c r="T505" s="2">
        <f>_xlfn.IFERROR(INDEX('Subdecision matrices'!$C$31:$G$33,MATCH(Prioritization!J261,'Subdecision matrices'!$B$31:$B$33,0),MATCH('CalcEng 2'!$T$6,'Subdecision matrices'!$C$30:$G$30,0)),0)</f>
        <v>0</v>
      </c>
      <c r="U505" s="2">
        <f>_xlfn.IFERROR(INDEX('Subdecision matrices'!$C$31:$G$33,MATCH(Prioritization!J261,'Subdecision matrices'!$B$31:$B$33,0),MATCH('CalcEng 2'!$U$6,'Subdecision matrices'!$C$30:$G$30,0)),0)</f>
        <v>0</v>
      </c>
      <c r="V505" s="2">
        <f>_xlfn.IFERROR(VLOOKUP(Prioritization!K261,'Subdecision matrices'!$A$37:$C$41,3,TRUE),0)</f>
        <v>0</v>
      </c>
      <c r="W505" s="2">
        <f>_xlfn.IFERROR(VLOOKUP(Prioritization!K261,'Subdecision matrices'!$A$37:$D$41,4),0)</f>
        <v>0</v>
      </c>
      <c r="X505" s="2">
        <f>_xlfn.IFERROR(VLOOKUP(Prioritization!K261,'Subdecision matrices'!$A$37:$E$41,5),0)</f>
        <v>0</v>
      </c>
      <c r="Y505" s="2">
        <f>_xlfn.IFERROR(VLOOKUP(Prioritization!K261,'Subdecision matrices'!$A$37:$F$41,6),0)</f>
        <v>0</v>
      </c>
      <c r="Z505" s="2">
        <f>_xlfn.IFERROR(VLOOKUP(Prioritization!K261,'Subdecision matrices'!$A$37:$G$41,7),0)</f>
        <v>0</v>
      </c>
      <c r="AA505" s="2">
        <f>_xlfn.IFERROR(INDEX('Subdecision matrices'!$K$8:$O$11,MATCH(Prioritization!L261,'Subdecision matrices'!$J$8:$J$11,0),MATCH('CalcEng 2'!$AA$6,'Subdecision matrices'!$K$7:$O$7,0)),0)</f>
        <v>0</v>
      </c>
      <c r="AB505" s="2">
        <f>_xlfn.IFERROR(INDEX('Subdecision matrices'!$K$8:$O$11,MATCH(Prioritization!L261,'Subdecision matrices'!$J$8:$J$11,0),MATCH('CalcEng 2'!$AB$6,'Subdecision matrices'!$K$7:$O$7,0)),0)</f>
        <v>0</v>
      </c>
      <c r="AC505" s="2">
        <f>_xlfn.IFERROR(INDEX('Subdecision matrices'!$K$8:$O$11,MATCH(Prioritization!L261,'Subdecision matrices'!$J$8:$J$11,0),MATCH('CalcEng 2'!$AC$6,'Subdecision matrices'!$K$7:$O$7,0)),0)</f>
        <v>0</v>
      </c>
      <c r="AD505" s="2">
        <f>_xlfn.IFERROR(INDEX('Subdecision matrices'!$K$8:$O$11,MATCH(Prioritization!L261,'Subdecision matrices'!$J$8:$J$11,0),MATCH('CalcEng 2'!$AD$6,'Subdecision matrices'!$K$7:$O$7,0)),0)</f>
        <v>0</v>
      </c>
      <c r="AE505" s="2">
        <f>_xlfn.IFERROR(INDEX('Subdecision matrices'!$K$8:$O$11,MATCH(Prioritization!L261,'Subdecision matrices'!$J$8:$J$11,0),MATCH('CalcEng 2'!$AE$6,'Subdecision matrices'!$K$7:$O$7,0)),0)</f>
        <v>0</v>
      </c>
      <c r="AF505" s="2">
        <f>_xlfn.IFERROR(VLOOKUP(Prioritization!M261,'Subdecision matrices'!$I$15:$K$17,3,TRUE),0)</f>
        <v>0</v>
      </c>
      <c r="AG505" s="2">
        <f>_xlfn.IFERROR(VLOOKUP(Prioritization!M261,'Subdecision matrices'!$I$15:$L$17,4,TRUE),0)</f>
        <v>0</v>
      </c>
      <c r="AH505" s="2">
        <f>_xlfn.IFERROR(VLOOKUP(Prioritization!M261,'Subdecision matrices'!$I$15:$M$17,5,TRUE),0)</f>
        <v>0</v>
      </c>
      <c r="AI505" s="2">
        <f>_xlfn.IFERROR(VLOOKUP(Prioritization!M261,'Subdecision matrices'!$I$15:$N$17,6,TRUE),0)</f>
        <v>0</v>
      </c>
      <c r="AJ505" s="2">
        <f>_xlfn.IFERROR(VLOOKUP(Prioritization!M261,'Subdecision matrices'!$I$15:$O$17,7,TRUE),0)</f>
        <v>0</v>
      </c>
      <c r="AK505" s="2">
        <f>_xlfn.IFERROR(INDEX('Subdecision matrices'!$K$22:$O$24,MATCH(Prioritization!N261,'Subdecision matrices'!$J$22:$J$24,0),MATCH($AK$6,'Subdecision matrices'!$K$21:$O$21,0)),0)</f>
        <v>0</v>
      </c>
      <c r="AL505" s="2">
        <f>_xlfn.IFERROR(INDEX('Subdecision matrices'!$K$22:$O$24,MATCH(Prioritization!N261,'Subdecision matrices'!$J$22:$J$24,0),MATCH($AL$6,'Subdecision matrices'!$K$21:$O$21,0)),0)</f>
        <v>0</v>
      </c>
      <c r="AM505" s="2">
        <f>_xlfn.IFERROR(INDEX('Subdecision matrices'!$K$22:$O$24,MATCH(Prioritization!N261,'Subdecision matrices'!$J$22:$J$24,0),MATCH($AM$6,'Subdecision matrices'!$K$21:$O$21,0)),0)</f>
        <v>0</v>
      </c>
      <c r="AN505" s="2">
        <f>_xlfn.IFERROR(INDEX('Subdecision matrices'!$K$22:$O$24,MATCH(Prioritization!N261,'Subdecision matrices'!$J$22:$J$24,0),MATCH($AN$6,'Subdecision matrices'!$K$21:$O$21,0)),0)</f>
        <v>0</v>
      </c>
      <c r="AO505" s="2">
        <f>_xlfn.IFERROR(INDEX('Subdecision matrices'!$K$22:$O$24,MATCH(Prioritization!N261,'Subdecision matrices'!$J$22:$J$24,0),MATCH($AO$6,'Subdecision matrices'!$K$21:$O$21,0)),0)</f>
        <v>0</v>
      </c>
      <c r="AP505" s="2">
        <f>_xlfn.IFERROR(INDEX('Subdecision matrices'!$K$27:$O$30,MATCH(Prioritization!O261,'Subdecision matrices'!$J$27:$J$30,0),MATCH('CalcEng 2'!$AP$6,'Subdecision matrices'!$K$27:$O$27,0)),0)</f>
        <v>0</v>
      </c>
      <c r="AQ505" s="2">
        <f>_xlfn.IFERROR(INDEX('Subdecision matrices'!$K$27:$O$30,MATCH(Prioritization!O261,'Subdecision matrices'!$J$27:$J$30,0),MATCH('CalcEng 2'!$AQ$6,'Subdecision matrices'!$K$27:$O$27,0)),0)</f>
        <v>0</v>
      </c>
      <c r="AR505" s="2">
        <f>_xlfn.IFERROR(INDEX('Subdecision matrices'!$K$27:$O$30,MATCH(Prioritization!O261,'Subdecision matrices'!$J$27:$J$30,0),MATCH('CalcEng 2'!$AR$6,'Subdecision matrices'!$K$27:$O$27,0)),0)</f>
        <v>0</v>
      </c>
      <c r="AS505" s="2">
        <f>_xlfn.IFERROR(INDEX('Subdecision matrices'!$K$27:$O$30,MATCH(Prioritization!O261,'Subdecision matrices'!$J$27:$J$30,0),MATCH('CalcEng 2'!$AS$6,'Subdecision matrices'!$K$27:$O$27,0)),0)</f>
        <v>0</v>
      </c>
      <c r="AT505" s="2">
        <f>_xlfn.IFERROR(INDEX('Subdecision matrices'!$K$27:$O$30,MATCH(Prioritization!O261,'Subdecision matrices'!$J$27:$J$30,0),MATCH('CalcEng 2'!$AT$6,'Subdecision matrices'!$K$27:$O$27,0)),0)</f>
        <v>0</v>
      </c>
      <c r="AU505" s="2">
        <f>_xlfn.IFERROR(INDEX('Subdecision matrices'!$K$34:$O$36,MATCH(Prioritization!P261,'Subdecision matrices'!$J$34:$J$36,0),MATCH('CalcEng 2'!$AU$6,'Subdecision matrices'!$K$33:$O$33,0)),0)</f>
        <v>0</v>
      </c>
      <c r="AV505" s="2">
        <f>_xlfn.IFERROR(INDEX('Subdecision matrices'!$K$34:$O$36,MATCH(Prioritization!P261,'Subdecision matrices'!$J$34:$J$36,0),MATCH('CalcEng 2'!$AV$6,'Subdecision matrices'!$K$33:$O$33,0)),0)</f>
        <v>0</v>
      </c>
      <c r="AW505" s="2">
        <f>_xlfn.IFERROR(INDEX('Subdecision matrices'!$K$34:$O$36,MATCH(Prioritization!P261,'Subdecision matrices'!$J$34:$J$36,0),MATCH('CalcEng 2'!$AW$6,'Subdecision matrices'!$K$33:$O$33,0)),0)</f>
        <v>0</v>
      </c>
      <c r="AX505" s="2">
        <f>_xlfn.IFERROR(INDEX('Subdecision matrices'!$K$34:$O$36,MATCH(Prioritization!P261,'Subdecision matrices'!$J$34:$J$36,0),MATCH('CalcEng 2'!$AX$6,'Subdecision matrices'!$K$33:$O$33,0)),0)</f>
        <v>0</v>
      </c>
      <c r="AY505" s="2">
        <f>_xlfn.IFERROR(INDEX('Subdecision matrices'!$K$34:$O$36,MATCH(Prioritization!P261,'Subdecision matrices'!$J$34:$J$36,0),MATCH('CalcEng 2'!$AY$6,'Subdecision matrices'!$K$33:$O$33,0)),0)</f>
        <v>0</v>
      </c>
      <c r="AZ505" s="2"/>
      <c r="BA505" s="2"/>
      <c r="BB505" s="110">
        <f>((B505*B506)+(G505*G506)+(L505*L506)+(Q505*Q506)+(V505*V506)+(AA505*AA506)+(AF506*AF505)+(AK505*AK506)+(AP505*AP506)+(AU505*AU506))*10</f>
        <v>0</v>
      </c>
      <c r="BC505" s="110">
        <f aca="true" t="shared" si="1272" ref="BC505">((C505*C506)+(H505*H506)+(M505*M506)+(R505*R506)+(W505*W506)+(AB505*AB506)+(AG506*AG505)+(AL505*AL506)+(AQ505*AQ506)+(AV505*AV506))*10</f>
        <v>0</v>
      </c>
      <c r="BD505" s="110">
        <f aca="true" t="shared" si="1273" ref="BD505">((D505*D506)+(I505*I506)+(N505*N506)+(S505*S506)+(X505*X506)+(AC505*AC506)+(AH506*AH505)+(AM505*AM506)+(AR505*AR506)+(AW505*AW506))*10</f>
        <v>0</v>
      </c>
      <c r="BE505" s="110">
        <f aca="true" t="shared" si="1274" ref="BE505">((E505*E506)+(J505*J506)+(O505*O506)+(T505*T506)+(Y505*Y506)+(AD505*AD506)+(AI506*AI505)+(AN505*AN506)+(AS505*AS506)+(AX505*AX506))*10</f>
        <v>0</v>
      </c>
      <c r="BF505" s="110">
        <f aca="true" t="shared" si="1275" ref="BF505">((F505*F506)+(K505*K506)+(P505*P506)+(U505*U506)+(Z505*Z506)+(AE505*AE506)+(AJ506*AJ505)+(AO505*AO506)+(AT505*AT506)+(AY505*AY506))*10</f>
        <v>0</v>
      </c>
    </row>
    <row r="506" spans="1:58" ht="15.75" thickBot="1">
      <c r="A506" s="94"/>
      <c r="B506" s="5">
        <f>'Subdecision matrices'!$S$12</f>
        <v>0.1</v>
      </c>
      <c r="C506" s="5">
        <f>'Subdecision matrices'!$S$13</f>
        <v>0.1</v>
      </c>
      <c r="D506" s="5">
        <f>'Subdecision matrices'!$S$14</f>
        <v>0.1</v>
      </c>
      <c r="E506" s="5">
        <f>'Subdecision matrices'!$S$15</f>
        <v>0.1</v>
      </c>
      <c r="F506" s="5">
        <f>'Subdecision matrices'!$S$16</f>
        <v>0.1</v>
      </c>
      <c r="G506" s="5">
        <f>'Subdecision matrices'!$T$12</f>
        <v>0.1</v>
      </c>
      <c r="H506" s="5">
        <f>'Subdecision matrices'!$T$13</f>
        <v>0.1</v>
      </c>
      <c r="I506" s="5">
        <f>'Subdecision matrices'!$T$14</f>
        <v>0.1</v>
      </c>
      <c r="J506" s="5">
        <f>'Subdecision matrices'!$T$15</f>
        <v>0.1</v>
      </c>
      <c r="K506" s="5">
        <f>'Subdecision matrices'!$T$16</f>
        <v>0.1</v>
      </c>
      <c r="L506" s="5">
        <f>'Subdecision matrices'!$U$12</f>
        <v>0.05</v>
      </c>
      <c r="M506" s="5">
        <f>'Subdecision matrices'!$U$13</f>
        <v>0.05</v>
      </c>
      <c r="N506" s="5">
        <f>'Subdecision matrices'!$U$14</f>
        <v>0.05</v>
      </c>
      <c r="O506" s="5">
        <f>'Subdecision matrices'!$U$15</f>
        <v>0.05</v>
      </c>
      <c r="P506" s="5">
        <f>'Subdecision matrices'!$U$16</f>
        <v>0.05</v>
      </c>
      <c r="Q506" s="5">
        <f>'Subdecision matrices'!$V$12</f>
        <v>0.1</v>
      </c>
      <c r="R506" s="5">
        <f>'Subdecision matrices'!$V$13</f>
        <v>0.1</v>
      </c>
      <c r="S506" s="5">
        <f>'Subdecision matrices'!$V$14</f>
        <v>0.1</v>
      </c>
      <c r="T506" s="5">
        <f>'Subdecision matrices'!$V$15</f>
        <v>0.1</v>
      </c>
      <c r="U506" s="5">
        <f>'Subdecision matrices'!$V$16</f>
        <v>0.1</v>
      </c>
      <c r="V506" s="5">
        <f>'Subdecision matrices'!$W$12</f>
        <v>0.1</v>
      </c>
      <c r="W506" s="5">
        <f>'Subdecision matrices'!$W$13</f>
        <v>0.1</v>
      </c>
      <c r="X506" s="5">
        <f>'Subdecision matrices'!$W$14</f>
        <v>0.1</v>
      </c>
      <c r="Y506" s="5">
        <f>'Subdecision matrices'!$W$15</f>
        <v>0.1</v>
      </c>
      <c r="Z506" s="5">
        <f>'Subdecision matrices'!$W$16</f>
        <v>0.1</v>
      </c>
      <c r="AA506" s="5">
        <f>'Subdecision matrices'!$X$12</f>
        <v>0.05</v>
      </c>
      <c r="AB506" s="5">
        <f>'Subdecision matrices'!$X$13</f>
        <v>0.1</v>
      </c>
      <c r="AC506" s="5">
        <f>'Subdecision matrices'!$X$14</f>
        <v>0.1</v>
      </c>
      <c r="AD506" s="5">
        <f>'Subdecision matrices'!$X$15</f>
        <v>0.1</v>
      </c>
      <c r="AE506" s="5">
        <f>'Subdecision matrices'!$X$16</f>
        <v>0.1</v>
      </c>
      <c r="AF506" s="5">
        <f>'Subdecision matrices'!$Y$12</f>
        <v>0.1</v>
      </c>
      <c r="AG506" s="5">
        <f>'Subdecision matrices'!$Y$13</f>
        <v>0.1</v>
      </c>
      <c r="AH506" s="5">
        <f>'Subdecision matrices'!$Y$14</f>
        <v>0.1</v>
      </c>
      <c r="AI506" s="5">
        <f>'Subdecision matrices'!$Y$15</f>
        <v>0.05</v>
      </c>
      <c r="AJ506" s="5">
        <f>'Subdecision matrices'!$Y$16</f>
        <v>0.05</v>
      </c>
      <c r="AK506" s="5">
        <f>'Subdecision matrices'!$Z$12</f>
        <v>0.15</v>
      </c>
      <c r="AL506" s="5">
        <f>'Subdecision matrices'!$Z$13</f>
        <v>0.15</v>
      </c>
      <c r="AM506" s="5">
        <f>'Subdecision matrices'!$Z$14</f>
        <v>0.15</v>
      </c>
      <c r="AN506" s="5">
        <f>'Subdecision matrices'!$Z$15</f>
        <v>0.15</v>
      </c>
      <c r="AO506" s="5">
        <f>'Subdecision matrices'!$Z$16</f>
        <v>0.15</v>
      </c>
      <c r="AP506" s="5">
        <f>'Subdecision matrices'!$AA$12</f>
        <v>0.1</v>
      </c>
      <c r="AQ506" s="5">
        <f>'Subdecision matrices'!$AA$13</f>
        <v>0.1</v>
      </c>
      <c r="AR506" s="5">
        <f>'Subdecision matrices'!$AA$14</f>
        <v>0.1</v>
      </c>
      <c r="AS506" s="5">
        <f>'Subdecision matrices'!$AA$15</f>
        <v>0.1</v>
      </c>
      <c r="AT506" s="5">
        <f>'Subdecision matrices'!$AA$16</f>
        <v>0.15</v>
      </c>
      <c r="AU506" s="5">
        <f>'Subdecision matrices'!$AB$12</f>
        <v>0.15</v>
      </c>
      <c r="AV506" s="5">
        <f>'Subdecision matrices'!$AB$13</f>
        <v>0.1</v>
      </c>
      <c r="AW506" s="5">
        <f>'Subdecision matrices'!$AB$14</f>
        <v>0.1</v>
      </c>
      <c r="AX506" s="5">
        <f>'Subdecision matrices'!$AB$15</f>
        <v>0.15</v>
      </c>
      <c r="AY506" s="5">
        <f>'Subdecision matrices'!$AB$16</f>
        <v>0.1</v>
      </c>
      <c r="AZ506" s="3">
        <f aca="true" t="shared" si="1276" ref="AZ506">SUM(L506:AY506)</f>
        <v>4</v>
      </c>
      <c r="BA506" s="3"/>
      <c r="BB506" s="114"/>
      <c r="BC506" s="114"/>
      <c r="BD506" s="114"/>
      <c r="BE506" s="114"/>
      <c r="BF506" s="114"/>
    </row>
    <row r="507" spans="1:58" ht="15">
      <c r="A507" s="94">
        <v>251</v>
      </c>
      <c r="B507" s="30">
        <f>_xlfn.IFERROR(VLOOKUP(Prioritization!G262,'Subdecision matrices'!$B$7:$C$8,2,TRUE),0)</f>
        <v>0</v>
      </c>
      <c r="C507" s="30">
        <f>_xlfn.IFERROR(VLOOKUP(Prioritization!G262,'Subdecision matrices'!$B$7:$D$8,3,TRUE),0)</f>
        <v>0</v>
      </c>
      <c r="D507" s="30">
        <f>_xlfn.IFERROR(VLOOKUP(Prioritization!G262,'Subdecision matrices'!$B$7:$E$8,4,TRUE),0)</f>
        <v>0</v>
      </c>
      <c r="E507" s="30">
        <f>_xlfn.IFERROR(VLOOKUP(Prioritization!G262,'Subdecision matrices'!$B$7:$F$8,5,TRUE),0)</f>
        <v>0</v>
      </c>
      <c r="F507" s="30">
        <f>_xlfn.IFERROR(VLOOKUP(Prioritization!G262,'Subdecision matrices'!$B$7:$G$8,6,TRUE),0)</f>
        <v>0</v>
      </c>
      <c r="G507" s="30">
        <f>VLOOKUP(Prioritization!H262,'Subdecision matrices'!$B$12:$C$19,2,TRUE)</f>
        <v>0</v>
      </c>
      <c r="H507" s="30">
        <f>VLOOKUP(Prioritization!H262,'Subdecision matrices'!$B$12:$D$19,3,TRUE)</f>
        <v>0</v>
      </c>
      <c r="I507" s="30">
        <f>VLOOKUP(Prioritization!H262,'Subdecision matrices'!$B$12:$E$19,4,TRUE)</f>
        <v>0</v>
      </c>
      <c r="J507" s="30">
        <f>VLOOKUP(Prioritization!H262,'Subdecision matrices'!$B$12:$F$19,5,TRUE)</f>
        <v>0</v>
      </c>
      <c r="K507" s="30">
        <f>VLOOKUP(Prioritization!H262,'Subdecision matrices'!$B$12:$G$19,6,TRUE)</f>
        <v>0</v>
      </c>
      <c r="L507" s="2">
        <f>_xlfn.IFERROR(INDEX('Subdecision matrices'!$C$23:$G$27,MATCH(Prioritization!I262,'Subdecision matrices'!$B$23:$B$27,0),MATCH('CalcEng 2'!$L$6,'Subdecision matrices'!$C$22:$G$22,0)),0)</f>
        <v>0</v>
      </c>
      <c r="M507" s="2">
        <f>_xlfn.IFERROR(INDEX('Subdecision matrices'!$C$23:$G$27,MATCH(Prioritization!I262,'Subdecision matrices'!$B$23:$B$27,0),MATCH('CalcEng 2'!$M$6,'Subdecision matrices'!$C$30:$G$30,0)),0)</f>
        <v>0</v>
      </c>
      <c r="N507" s="2">
        <f>_xlfn.IFERROR(INDEX('Subdecision matrices'!$C$23:$G$27,MATCH(Prioritization!I262,'Subdecision matrices'!$B$23:$B$27,0),MATCH('CalcEng 2'!$N$6,'Subdecision matrices'!$C$22:$G$22,0)),0)</f>
        <v>0</v>
      </c>
      <c r="O507" s="2">
        <f>_xlfn.IFERROR(INDEX('Subdecision matrices'!$C$23:$G$27,MATCH(Prioritization!I262,'Subdecision matrices'!$B$23:$B$27,0),MATCH('CalcEng 2'!$O$6,'Subdecision matrices'!$C$22:$G$22,0)),0)</f>
        <v>0</v>
      </c>
      <c r="P507" s="2">
        <f>_xlfn.IFERROR(INDEX('Subdecision matrices'!$C$23:$G$27,MATCH(Prioritization!I262,'Subdecision matrices'!$B$23:$B$27,0),MATCH('CalcEng 2'!$P$6,'Subdecision matrices'!$C$22:$G$22,0)),0)</f>
        <v>0</v>
      </c>
      <c r="Q507" s="2">
        <f>_xlfn.IFERROR(INDEX('Subdecision matrices'!$C$31:$G$33,MATCH(Prioritization!J262,'Subdecision matrices'!$B$31:$B$33,0),MATCH('CalcEng 2'!$Q$6,'Subdecision matrices'!$C$30:$G$30,0)),0)</f>
        <v>0</v>
      </c>
      <c r="R507" s="2">
        <f>_xlfn.IFERROR(INDEX('Subdecision matrices'!$C$31:$G$33,MATCH(Prioritization!J262,'Subdecision matrices'!$B$31:$B$33,0),MATCH('CalcEng 2'!$R$6,'Subdecision matrices'!$C$30:$G$30,0)),0)</f>
        <v>0</v>
      </c>
      <c r="S507" s="2">
        <f>_xlfn.IFERROR(INDEX('Subdecision matrices'!$C$31:$G$33,MATCH(Prioritization!J262,'Subdecision matrices'!$B$31:$B$33,0),MATCH('CalcEng 2'!$S$6,'Subdecision matrices'!$C$30:$G$30,0)),0)</f>
        <v>0</v>
      </c>
      <c r="T507" s="2">
        <f>_xlfn.IFERROR(INDEX('Subdecision matrices'!$C$31:$G$33,MATCH(Prioritization!J262,'Subdecision matrices'!$B$31:$B$33,0),MATCH('CalcEng 2'!$T$6,'Subdecision matrices'!$C$30:$G$30,0)),0)</f>
        <v>0</v>
      </c>
      <c r="U507" s="2">
        <f>_xlfn.IFERROR(INDEX('Subdecision matrices'!$C$31:$G$33,MATCH(Prioritization!J262,'Subdecision matrices'!$B$31:$B$33,0),MATCH('CalcEng 2'!$U$6,'Subdecision matrices'!$C$30:$G$30,0)),0)</f>
        <v>0</v>
      </c>
      <c r="V507" s="2">
        <f>_xlfn.IFERROR(VLOOKUP(Prioritization!K262,'Subdecision matrices'!$A$37:$C$41,3,TRUE),0)</f>
        <v>0</v>
      </c>
      <c r="W507" s="2">
        <f>_xlfn.IFERROR(VLOOKUP(Prioritization!K262,'Subdecision matrices'!$A$37:$D$41,4),0)</f>
        <v>0</v>
      </c>
      <c r="X507" s="2">
        <f>_xlfn.IFERROR(VLOOKUP(Prioritization!K262,'Subdecision matrices'!$A$37:$E$41,5),0)</f>
        <v>0</v>
      </c>
      <c r="Y507" s="2">
        <f>_xlfn.IFERROR(VLOOKUP(Prioritization!K262,'Subdecision matrices'!$A$37:$F$41,6),0)</f>
        <v>0</v>
      </c>
      <c r="Z507" s="2">
        <f>_xlfn.IFERROR(VLOOKUP(Prioritization!K262,'Subdecision matrices'!$A$37:$G$41,7),0)</f>
        <v>0</v>
      </c>
      <c r="AA507" s="2">
        <f>_xlfn.IFERROR(INDEX('Subdecision matrices'!$K$8:$O$11,MATCH(Prioritization!L262,'Subdecision matrices'!$J$8:$J$11,0),MATCH('CalcEng 2'!$AA$6,'Subdecision matrices'!$K$7:$O$7,0)),0)</f>
        <v>0</v>
      </c>
      <c r="AB507" s="2">
        <f>_xlfn.IFERROR(INDEX('Subdecision matrices'!$K$8:$O$11,MATCH(Prioritization!L262,'Subdecision matrices'!$J$8:$J$11,0),MATCH('CalcEng 2'!$AB$6,'Subdecision matrices'!$K$7:$O$7,0)),0)</f>
        <v>0</v>
      </c>
      <c r="AC507" s="2">
        <f>_xlfn.IFERROR(INDEX('Subdecision matrices'!$K$8:$O$11,MATCH(Prioritization!L262,'Subdecision matrices'!$J$8:$J$11,0),MATCH('CalcEng 2'!$AC$6,'Subdecision matrices'!$K$7:$O$7,0)),0)</f>
        <v>0</v>
      </c>
      <c r="AD507" s="2">
        <f>_xlfn.IFERROR(INDEX('Subdecision matrices'!$K$8:$O$11,MATCH(Prioritization!L262,'Subdecision matrices'!$J$8:$J$11,0),MATCH('CalcEng 2'!$AD$6,'Subdecision matrices'!$K$7:$O$7,0)),0)</f>
        <v>0</v>
      </c>
      <c r="AE507" s="2">
        <f>_xlfn.IFERROR(INDEX('Subdecision matrices'!$K$8:$O$11,MATCH(Prioritization!L262,'Subdecision matrices'!$J$8:$J$11,0),MATCH('CalcEng 2'!$AE$6,'Subdecision matrices'!$K$7:$O$7,0)),0)</f>
        <v>0</v>
      </c>
      <c r="AF507" s="2">
        <f>_xlfn.IFERROR(VLOOKUP(Prioritization!M262,'Subdecision matrices'!$I$15:$K$17,3,TRUE),0)</f>
        <v>0</v>
      </c>
      <c r="AG507" s="2">
        <f>_xlfn.IFERROR(VLOOKUP(Prioritization!M262,'Subdecision matrices'!$I$15:$L$17,4,TRUE),0)</f>
        <v>0</v>
      </c>
      <c r="AH507" s="2">
        <f>_xlfn.IFERROR(VLOOKUP(Prioritization!M262,'Subdecision matrices'!$I$15:$M$17,5,TRUE),0)</f>
        <v>0</v>
      </c>
      <c r="AI507" s="2">
        <f>_xlfn.IFERROR(VLOOKUP(Prioritization!M262,'Subdecision matrices'!$I$15:$N$17,6,TRUE),0)</f>
        <v>0</v>
      </c>
      <c r="AJ507" s="2">
        <f>_xlfn.IFERROR(VLOOKUP(Prioritization!M262,'Subdecision matrices'!$I$15:$O$17,7,TRUE),0)</f>
        <v>0</v>
      </c>
      <c r="AK507" s="2">
        <f>_xlfn.IFERROR(INDEX('Subdecision matrices'!$K$22:$O$24,MATCH(Prioritization!N262,'Subdecision matrices'!$J$22:$J$24,0),MATCH($AK$6,'Subdecision matrices'!$K$21:$O$21,0)),0)</f>
        <v>0</v>
      </c>
      <c r="AL507" s="2">
        <f>_xlfn.IFERROR(INDEX('Subdecision matrices'!$K$22:$O$24,MATCH(Prioritization!N262,'Subdecision matrices'!$J$22:$J$24,0),MATCH($AL$6,'Subdecision matrices'!$K$21:$O$21,0)),0)</f>
        <v>0</v>
      </c>
      <c r="AM507" s="2">
        <f>_xlfn.IFERROR(INDEX('Subdecision matrices'!$K$22:$O$24,MATCH(Prioritization!N262,'Subdecision matrices'!$J$22:$J$24,0),MATCH($AM$6,'Subdecision matrices'!$K$21:$O$21,0)),0)</f>
        <v>0</v>
      </c>
      <c r="AN507" s="2">
        <f>_xlfn.IFERROR(INDEX('Subdecision matrices'!$K$22:$O$24,MATCH(Prioritization!N262,'Subdecision matrices'!$J$22:$J$24,0),MATCH($AN$6,'Subdecision matrices'!$K$21:$O$21,0)),0)</f>
        <v>0</v>
      </c>
      <c r="AO507" s="2">
        <f>_xlfn.IFERROR(INDEX('Subdecision matrices'!$K$22:$O$24,MATCH(Prioritization!N262,'Subdecision matrices'!$J$22:$J$24,0),MATCH($AO$6,'Subdecision matrices'!$K$21:$O$21,0)),0)</f>
        <v>0</v>
      </c>
      <c r="AP507" s="2">
        <f>_xlfn.IFERROR(INDEX('Subdecision matrices'!$K$27:$O$30,MATCH(Prioritization!O262,'Subdecision matrices'!$J$27:$J$30,0),MATCH('CalcEng 2'!$AP$6,'Subdecision matrices'!$K$27:$O$27,0)),0)</f>
        <v>0</v>
      </c>
      <c r="AQ507" s="2">
        <f>_xlfn.IFERROR(INDEX('Subdecision matrices'!$K$27:$O$30,MATCH(Prioritization!O262,'Subdecision matrices'!$J$27:$J$30,0),MATCH('CalcEng 2'!$AQ$6,'Subdecision matrices'!$K$27:$O$27,0)),0)</f>
        <v>0</v>
      </c>
      <c r="AR507" s="2">
        <f>_xlfn.IFERROR(INDEX('Subdecision matrices'!$K$27:$O$30,MATCH(Prioritization!O262,'Subdecision matrices'!$J$27:$J$30,0),MATCH('CalcEng 2'!$AR$6,'Subdecision matrices'!$K$27:$O$27,0)),0)</f>
        <v>0</v>
      </c>
      <c r="AS507" s="2">
        <f>_xlfn.IFERROR(INDEX('Subdecision matrices'!$K$27:$O$30,MATCH(Prioritization!O262,'Subdecision matrices'!$J$27:$J$30,0),MATCH('CalcEng 2'!$AS$6,'Subdecision matrices'!$K$27:$O$27,0)),0)</f>
        <v>0</v>
      </c>
      <c r="AT507" s="2">
        <f>_xlfn.IFERROR(INDEX('Subdecision matrices'!$K$27:$O$30,MATCH(Prioritization!O262,'Subdecision matrices'!$J$27:$J$30,0),MATCH('CalcEng 2'!$AT$6,'Subdecision matrices'!$K$27:$O$27,0)),0)</f>
        <v>0</v>
      </c>
      <c r="AU507" s="2">
        <f>_xlfn.IFERROR(INDEX('Subdecision matrices'!$K$34:$O$36,MATCH(Prioritization!P262,'Subdecision matrices'!$J$34:$J$36,0),MATCH('CalcEng 2'!$AU$6,'Subdecision matrices'!$K$33:$O$33,0)),0)</f>
        <v>0</v>
      </c>
      <c r="AV507" s="2">
        <f>_xlfn.IFERROR(INDEX('Subdecision matrices'!$K$34:$O$36,MATCH(Prioritization!P262,'Subdecision matrices'!$J$34:$J$36,0),MATCH('CalcEng 2'!$AV$6,'Subdecision matrices'!$K$33:$O$33,0)),0)</f>
        <v>0</v>
      </c>
      <c r="AW507" s="2">
        <f>_xlfn.IFERROR(INDEX('Subdecision matrices'!$K$34:$O$36,MATCH(Prioritization!P262,'Subdecision matrices'!$J$34:$J$36,0),MATCH('CalcEng 2'!$AW$6,'Subdecision matrices'!$K$33:$O$33,0)),0)</f>
        <v>0</v>
      </c>
      <c r="AX507" s="2">
        <f>_xlfn.IFERROR(INDEX('Subdecision matrices'!$K$34:$O$36,MATCH(Prioritization!P262,'Subdecision matrices'!$J$34:$J$36,0),MATCH('CalcEng 2'!$AX$6,'Subdecision matrices'!$K$33:$O$33,0)),0)</f>
        <v>0</v>
      </c>
      <c r="AY507" s="2">
        <f>_xlfn.IFERROR(INDEX('Subdecision matrices'!$K$34:$O$36,MATCH(Prioritization!P262,'Subdecision matrices'!$J$34:$J$36,0),MATCH('CalcEng 2'!$AY$6,'Subdecision matrices'!$K$33:$O$33,0)),0)</f>
        <v>0</v>
      </c>
      <c r="AZ507" s="2"/>
      <c r="BA507" s="2"/>
      <c r="BB507" s="110">
        <f>((B507*B508)+(G507*G508)+(L507*L508)+(Q507*Q508)+(V507*V508)+(AA507*AA508)+(AF508*AF507)+(AK507*AK508)+(AP507*AP508)+(AU507*AU508))*10</f>
        <v>0</v>
      </c>
      <c r="BC507" s="110">
        <f aca="true" t="shared" si="1277" ref="BC507">((C507*C508)+(H507*H508)+(M507*M508)+(R507*R508)+(W507*W508)+(AB507*AB508)+(AG508*AG507)+(AL507*AL508)+(AQ507*AQ508)+(AV507*AV508))*10</f>
        <v>0</v>
      </c>
      <c r="BD507" s="110">
        <f aca="true" t="shared" si="1278" ref="BD507">((D507*D508)+(I507*I508)+(N507*N508)+(S507*S508)+(X507*X508)+(AC507*AC508)+(AH508*AH507)+(AM507*AM508)+(AR507*AR508)+(AW507*AW508))*10</f>
        <v>0</v>
      </c>
      <c r="BE507" s="110">
        <f aca="true" t="shared" si="1279" ref="BE507">((E507*E508)+(J507*J508)+(O507*O508)+(T507*T508)+(Y507*Y508)+(AD507*AD508)+(AI508*AI507)+(AN507*AN508)+(AS507*AS508)+(AX507*AX508))*10</f>
        <v>0</v>
      </c>
      <c r="BF507" s="110">
        <f aca="true" t="shared" si="1280" ref="BF507">((F507*F508)+(K507*K508)+(P507*P508)+(U507*U508)+(Z507*Z508)+(AE507*AE508)+(AJ508*AJ507)+(AO507*AO508)+(AT507*AT508)+(AY507*AY508))*10</f>
        <v>0</v>
      </c>
    </row>
    <row r="508" spans="1:58" ht="15.75" thickBot="1">
      <c r="A508" s="94"/>
      <c r="B508" s="5">
        <f>'Subdecision matrices'!$S$12</f>
        <v>0.1</v>
      </c>
      <c r="C508" s="5">
        <f>'Subdecision matrices'!$S$13</f>
        <v>0.1</v>
      </c>
      <c r="D508" s="5">
        <f>'Subdecision matrices'!$S$14</f>
        <v>0.1</v>
      </c>
      <c r="E508" s="5">
        <f>'Subdecision matrices'!$S$15</f>
        <v>0.1</v>
      </c>
      <c r="F508" s="5">
        <f>'Subdecision matrices'!$S$16</f>
        <v>0.1</v>
      </c>
      <c r="G508" s="5">
        <f>'Subdecision matrices'!$T$12</f>
        <v>0.1</v>
      </c>
      <c r="H508" s="5">
        <f>'Subdecision matrices'!$T$13</f>
        <v>0.1</v>
      </c>
      <c r="I508" s="5">
        <f>'Subdecision matrices'!$T$14</f>
        <v>0.1</v>
      </c>
      <c r="J508" s="5">
        <f>'Subdecision matrices'!$T$15</f>
        <v>0.1</v>
      </c>
      <c r="K508" s="5">
        <f>'Subdecision matrices'!$T$16</f>
        <v>0.1</v>
      </c>
      <c r="L508" s="5">
        <f>'Subdecision matrices'!$U$12</f>
        <v>0.05</v>
      </c>
      <c r="M508" s="5">
        <f>'Subdecision matrices'!$U$13</f>
        <v>0.05</v>
      </c>
      <c r="N508" s="5">
        <f>'Subdecision matrices'!$U$14</f>
        <v>0.05</v>
      </c>
      <c r="O508" s="5">
        <f>'Subdecision matrices'!$U$15</f>
        <v>0.05</v>
      </c>
      <c r="P508" s="5">
        <f>'Subdecision matrices'!$U$16</f>
        <v>0.05</v>
      </c>
      <c r="Q508" s="5">
        <f>'Subdecision matrices'!$V$12</f>
        <v>0.1</v>
      </c>
      <c r="R508" s="5">
        <f>'Subdecision matrices'!$V$13</f>
        <v>0.1</v>
      </c>
      <c r="S508" s="5">
        <f>'Subdecision matrices'!$V$14</f>
        <v>0.1</v>
      </c>
      <c r="T508" s="5">
        <f>'Subdecision matrices'!$V$15</f>
        <v>0.1</v>
      </c>
      <c r="U508" s="5">
        <f>'Subdecision matrices'!$V$16</f>
        <v>0.1</v>
      </c>
      <c r="V508" s="5">
        <f>'Subdecision matrices'!$W$12</f>
        <v>0.1</v>
      </c>
      <c r="W508" s="5">
        <f>'Subdecision matrices'!$W$13</f>
        <v>0.1</v>
      </c>
      <c r="X508" s="5">
        <f>'Subdecision matrices'!$W$14</f>
        <v>0.1</v>
      </c>
      <c r="Y508" s="5">
        <f>'Subdecision matrices'!$W$15</f>
        <v>0.1</v>
      </c>
      <c r="Z508" s="5">
        <f>'Subdecision matrices'!$W$16</f>
        <v>0.1</v>
      </c>
      <c r="AA508" s="5">
        <f>'Subdecision matrices'!$X$12</f>
        <v>0.05</v>
      </c>
      <c r="AB508" s="5">
        <f>'Subdecision matrices'!$X$13</f>
        <v>0.1</v>
      </c>
      <c r="AC508" s="5">
        <f>'Subdecision matrices'!$X$14</f>
        <v>0.1</v>
      </c>
      <c r="AD508" s="5">
        <f>'Subdecision matrices'!$X$15</f>
        <v>0.1</v>
      </c>
      <c r="AE508" s="5">
        <f>'Subdecision matrices'!$X$16</f>
        <v>0.1</v>
      </c>
      <c r="AF508" s="5">
        <f>'Subdecision matrices'!$Y$12</f>
        <v>0.1</v>
      </c>
      <c r="AG508" s="5">
        <f>'Subdecision matrices'!$Y$13</f>
        <v>0.1</v>
      </c>
      <c r="AH508" s="5">
        <f>'Subdecision matrices'!$Y$14</f>
        <v>0.1</v>
      </c>
      <c r="AI508" s="5">
        <f>'Subdecision matrices'!$Y$15</f>
        <v>0.05</v>
      </c>
      <c r="AJ508" s="5">
        <f>'Subdecision matrices'!$Y$16</f>
        <v>0.05</v>
      </c>
      <c r="AK508" s="5">
        <f>'Subdecision matrices'!$Z$12</f>
        <v>0.15</v>
      </c>
      <c r="AL508" s="5">
        <f>'Subdecision matrices'!$Z$13</f>
        <v>0.15</v>
      </c>
      <c r="AM508" s="5">
        <f>'Subdecision matrices'!$Z$14</f>
        <v>0.15</v>
      </c>
      <c r="AN508" s="5">
        <f>'Subdecision matrices'!$Z$15</f>
        <v>0.15</v>
      </c>
      <c r="AO508" s="5">
        <f>'Subdecision matrices'!$Z$16</f>
        <v>0.15</v>
      </c>
      <c r="AP508" s="5">
        <f>'Subdecision matrices'!$AA$12</f>
        <v>0.1</v>
      </c>
      <c r="AQ508" s="5">
        <f>'Subdecision matrices'!$AA$13</f>
        <v>0.1</v>
      </c>
      <c r="AR508" s="5">
        <f>'Subdecision matrices'!$AA$14</f>
        <v>0.1</v>
      </c>
      <c r="AS508" s="5">
        <f>'Subdecision matrices'!$AA$15</f>
        <v>0.1</v>
      </c>
      <c r="AT508" s="5">
        <f>'Subdecision matrices'!$AA$16</f>
        <v>0.15</v>
      </c>
      <c r="AU508" s="5">
        <f>'Subdecision matrices'!$AB$12</f>
        <v>0.15</v>
      </c>
      <c r="AV508" s="5">
        <f>'Subdecision matrices'!$AB$13</f>
        <v>0.1</v>
      </c>
      <c r="AW508" s="5">
        <f>'Subdecision matrices'!$AB$14</f>
        <v>0.1</v>
      </c>
      <c r="AX508" s="5">
        <f>'Subdecision matrices'!$AB$15</f>
        <v>0.15</v>
      </c>
      <c r="AY508" s="5">
        <f>'Subdecision matrices'!$AB$16</f>
        <v>0.1</v>
      </c>
      <c r="AZ508" s="3">
        <f aca="true" t="shared" si="1281" ref="AZ508">SUM(L508:AY508)</f>
        <v>4</v>
      </c>
      <c r="BA508" s="3"/>
      <c r="BB508" s="114"/>
      <c r="BC508" s="114"/>
      <c r="BD508" s="114"/>
      <c r="BE508" s="114"/>
      <c r="BF508" s="114"/>
    </row>
    <row r="509" spans="1:58" ht="15">
      <c r="A509" s="94">
        <v>252</v>
      </c>
      <c r="B509" s="30">
        <f>_xlfn.IFERROR(VLOOKUP(Prioritization!G263,'Subdecision matrices'!$B$7:$C$8,2,TRUE),0)</f>
        <v>0</v>
      </c>
      <c r="C509" s="30">
        <f>_xlfn.IFERROR(VLOOKUP(Prioritization!G263,'Subdecision matrices'!$B$7:$D$8,3,TRUE),0)</f>
        <v>0</v>
      </c>
      <c r="D509" s="30">
        <f>_xlfn.IFERROR(VLOOKUP(Prioritization!G263,'Subdecision matrices'!$B$7:$E$8,4,TRUE),0)</f>
        <v>0</v>
      </c>
      <c r="E509" s="30">
        <f>_xlfn.IFERROR(VLOOKUP(Prioritization!G263,'Subdecision matrices'!$B$7:$F$8,5,TRUE),0)</f>
        <v>0</v>
      </c>
      <c r="F509" s="30">
        <f>_xlfn.IFERROR(VLOOKUP(Prioritization!G263,'Subdecision matrices'!$B$7:$G$8,6,TRUE),0)</f>
        <v>0</v>
      </c>
      <c r="G509" s="30">
        <f>VLOOKUP(Prioritization!H263,'Subdecision matrices'!$B$12:$C$19,2,TRUE)</f>
        <v>0</v>
      </c>
      <c r="H509" s="30">
        <f>VLOOKUP(Prioritization!H263,'Subdecision matrices'!$B$12:$D$19,3,TRUE)</f>
        <v>0</v>
      </c>
      <c r="I509" s="30">
        <f>VLOOKUP(Prioritization!H263,'Subdecision matrices'!$B$12:$E$19,4,TRUE)</f>
        <v>0</v>
      </c>
      <c r="J509" s="30">
        <f>VLOOKUP(Prioritization!H263,'Subdecision matrices'!$B$12:$F$19,5,TRUE)</f>
        <v>0</v>
      </c>
      <c r="K509" s="30">
        <f>VLOOKUP(Prioritization!H263,'Subdecision matrices'!$B$12:$G$19,6,TRUE)</f>
        <v>0</v>
      </c>
      <c r="L509" s="2">
        <f>_xlfn.IFERROR(INDEX('Subdecision matrices'!$C$23:$G$27,MATCH(Prioritization!I263,'Subdecision matrices'!$B$23:$B$27,0),MATCH('CalcEng 2'!$L$6,'Subdecision matrices'!$C$22:$G$22,0)),0)</f>
        <v>0</v>
      </c>
      <c r="M509" s="2">
        <f>_xlfn.IFERROR(INDEX('Subdecision matrices'!$C$23:$G$27,MATCH(Prioritization!I263,'Subdecision matrices'!$B$23:$B$27,0),MATCH('CalcEng 2'!$M$6,'Subdecision matrices'!$C$30:$G$30,0)),0)</f>
        <v>0</v>
      </c>
      <c r="N509" s="2">
        <f>_xlfn.IFERROR(INDEX('Subdecision matrices'!$C$23:$G$27,MATCH(Prioritization!I263,'Subdecision matrices'!$B$23:$B$27,0),MATCH('CalcEng 2'!$N$6,'Subdecision matrices'!$C$22:$G$22,0)),0)</f>
        <v>0</v>
      </c>
      <c r="O509" s="2">
        <f>_xlfn.IFERROR(INDEX('Subdecision matrices'!$C$23:$G$27,MATCH(Prioritization!I263,'Subdecision matrices'!$B$23:$B$27,0),MATCH('CalcEng 2'!$O$6,'Subdecision matrices'!$C$22:$G$22,0)),0)</f>
        <v>0</v>
      </c>
      <c r="P509" s="2">
        <f>_xlfn.IFERROR(INDEX('Subdecision matrices'!$C$23:$G$27,MATCH(Prioritization!I263,'Subdecision matrices'!$B$23:$B$27,0),MATCH('CalcEng 2'!$P$6,'Subdecision matrices'!$C$22:$G$22,0)),0)</f>
        <v>0</v>
      </c>
      <c r="Q509" s="2">
        <f>_xlfn.IFERROR(INDEX('Subdecision matrices'!$C$31:$G$33,MATCH(Prioritization!J263,'Subdecision matrices'!$B$31:$B$33,0),MATCH('CalcEng 2'!$Q$6,'Subdecision matrices'!$C$30:$G$30,0)),0)</f>
        <v>0</v>
      </c>
      <c r="R509" s="2">
        <f>_xlfn.IFERROR(INDEX('Subdecision matrices'!$C$31:$G$33,MATCH(Prioritization!J263,'Subdecision matrices'!$B$31:$B$33,0),MATCH('CalcEng 2'!$R$6,'Subdecision matrices'!$C$30:$G$30,0)),0)</f>
        <v>0</v>
      </c>
      <c r="S509" s="2">
        <f>_xlfn.IFERROR(INDEX('Subdecision matrices'!$C$31:$G$33,MATCH(Prioritization!J263,'Subdecision matrices'!$B$31:$B$33,0),MATCH('CalcEng 2'!$S$6,'Subdecision matrices'!$C$30:$G$30,0)),0)</f>
        <v>0</v>
      </c>
      <c r="T509" s="2">
        <f>_xlfn.IFERROR(INDEX('Subdecision matrices'!$C$31:$G$33,MATCH(Prioritization!J263,'Subdecision matrices'!$B$31:$B$33,0),MATCH('CalcEng 2'!$T$6,'Subdecision matrices'!$C$30:$G$30,0)),0)</f>
        <v>0</v>
      </c>
      <c r="U509" s="2">
        <f>_xlfn.IFERROR(INDEX('Subdecision matrices'!$C$31:$G$33,MATCH(Prioritization!J263,'Subdecision matrices'!$B$31:$B$33,0),MATCH('CalcEng 2'!$U$6,'Subdecision matrices'!$C$30:$G$30,0)),0)</f>
        <v>0</v>
      </c>
      <c r="V509" s="2">
        <f>_xlfn.IFERROR(VLOOKUP(Prioritization!K263,'Subdecision matrices'!$A$37:$C$41,3,TRUE),0)</f>
        <v>0</v>
      </c>
      <c r="W509" s="2">
        <f>_xlfn.IFERROR(VLOOKUP(Prioritization!K263,'Subdecision matrices'!$A$37:$D$41,4),0)</f>
        <v>0</v>
      </c>
      <c r="X509" s="2">
        <f>_xlfn.IFERROR(VLOOKUP(Prioritization!K263,'Subdecision matrices'!$A$37:$E$41,5),0)</f>
        <v>0</v>
      </c>
      <c r="Y509" s="2">
        <f>_xlfn.IFERROR(VLOOKUP(Prioritization!K263,'Subdecision matrices'!$A$37:$F$41,6),0)</f>
        <v>0</v>
      </c>
      <c r="Z509" s="2">
        <f>_xlfn.IFERROR(VLOOKUP(Prioritization!K263,'Subdecision matrices'!$A$37:$G$41,7),0)</f>
        <v>0</v>
      </c>
      <c r="AA509" s="2">
        <f>_xlfn.IFERROR(INDEX('Subdecision matrices'!$K$8:$O$11,MATCH(Prioritization!L263,'Subdecision matrices'!$J$8:$J$11,0),MATCH('CalcEng 2'!$AA$6,'Subdecision matrices'!$K$7:$O$7,0)),0)</f>
        <v>0</v>
      </c>
      <c r="AB509" s="2">
        <f>_xlfn.IFERROR(INDEX('Subdecision matrices'!$K$8:$O$11,MATCH(Prioritization!L263,'Subdecision matrices'!$J$8:$J$11,0),MATCH('CalcEng 2'!$AB$6,'Subdecision matrices'!$K$7:$O$7,0)),0)</f>
        <v>0</v>
      </c>
      <c r="AC509" s="2">
        <f>_xlfn.IFERROR(INDEX('Subdecision matrices'!$K$8:$O$11,MATCH(Prioritization!L263,'Subdecision matrices'!$J$8:$J$11,0),MATCH('CalcEng 2'!$AC$6,'Subdecision matrices'!$K$7:$O$7,0)),0)</f>
        <v>0</v>
      </c>
      <c r="AD509" s="2">
        <f>_xlfn.IFERROR(INDEX('Subdecision matrices'!$K$8:$O$11,MATCH(Prioritization!L263,'Subdecision matrices'!$J$8:$J$11,0),MATCH('CalcEng 2'!$AD$6,'Subdecision matrices'!$K$7:$O$7,0)),0)</f>
        <v>0</v>
      </c>
      <c r="AE509" s="2">
        <f>_xlfn.IFERROR(INDEX('Subdecision matrices'!$K$8:$O$11,MATCH(Prioritization!L263,'Subdecision matrices'!$J$8:$J$11,0),MATCH('CalcEng 2'!$AE$6,'Subdecision matrices'!$K$7:$O$7,0)),0)</f>
        <v>0</v>
      </c>
      <c r="AF509" s="2">
        <f>_xlfn.IFERROR(VLOOKUP(Prioritization!M263,'Subdecision matrices'!$I$15:$K$17,3,TRUE),0)</f>
        <v>0</v>
      </c>
      <c r="AG509" s="2">
        <f>_xlfn.IFERROR(VLOOKUP(Prioritization!M263,'Subdecision matrices'!$I$15:$L$17,4,TRUE),0)</f>
        <v>0</v>
      </c>
      <c r="AH509" s="2">
        <f>_xlfn.IFERROR(VLOOKUP(Prioritization!M263,'Subdecision matrices'!$I$15:$M$17,5,TRUE),0)</f>
        <v>0</v>
      </c>
      <c r="AI509" s="2">
        <f>_xlfn.IFERROR(VLOOKUP(Prioritization!M263,'Subdecision matrices'!$I$15:$N$17,6,TRUE),0)</f>
        <v>0</v>
      </c>
      <c r="AJ509" s="2">
        <f>_xlfn.IFERROR(VLOOKUP(Prioritization!M263,'Subdecision matrices'!$I$15:$O$17,7,TRUE),0)</f>
        <v>0</v>
      </c>
      <c r="AK509" s="2">
        <f>_xlfn.IFERROR(INDEX('Subdecision matrices'!$K$22:$O$24,MATCH(Prioritization!N263,'Subdecision matrices'!$J$22:$J$24,0),MATCH($AK$6,'Subdecision matrices'!$K$21:$O$21,0)),0)</f>
        <v>0</v>
      </c>
      <c r="AL509" s="2">
        <f>_xlfn.IFERROR(INDEX('Subdecision matrices'!$K$22:$O$24,MATCH(Prioritization!N263,'Subdecision matrices'!$J$22:$J$24,0),MATCH($AL$6,'Subdecision matrices'!$K$21:$O$21,0)),0)</f>
        <v>0</v>
      </c>
      <c r="AM509" s="2">
        <f>_xlfn.IFERROR(INDEX('Subdecision matrices'!$K$22:$O$24,MATCH(Prioritization!N263,'Subdecision matrices'!$J$22:$J$24,0),MATCH($AM$6,'Subdecision matrices'!$K$21:$O$21,0)),0)</f>
        <v>0</v>
      </c>
      <c r="AN509" s="2">
        <f>_xlfn.IFERROR(INDEX('Subdecision matrices'!$K$22:$O$24,MATCH(Prioritization!N263,'Subdecision matrices'!$J$22:$J$24,0),MATCH($AN$6,'Subdecision matrices'!$K$21:$O$21,0)),0)</f>
        <v>0</v>
      </c>
      <c r="AO509" s="2">
        <f>_xlfn.IFERROR(INDEX('Subdecision matrices'!$K$22:$O$24,MATCH(Prioritization!N263,'Subdecision matrices'!$J$22:$J$24,0),MATCH($AO$6,'Subdecision matrices'!$K$21:$O$21,0)),0)</f>
        <v>0</v>
      </c>
      <c r="AP509" s="2">
        <f>_xlfn.IFERROR(INDEX('Subdecision matrices'!$K$27:$O$30,MATCH(Prioritization!O263,'Subdecision matrices'!$J$27:$J$30,0),MATCH('CalcEng 2'!$AP$6,'Subdecision matrices'!$K$27:$O$27,0)),0)</f>
        <v>0</v>
      </c>
      <c r="AQ509" s="2">
        <f>_xlfn.IFERROR(INDEX('Subdecision matrices'!$K$27:$O$30,MATCH(Prioritization!O263,'Subdecision matrices'!$J$27:$J$30,0),MATCH('CalcEng 2'!$AQ$6,'Subdecision matrices'!$K$27:$O$27,0)),0)</f>
        <v>0</v>
      </c>
      <c r="AR509" s="2">
        <f>_xlfn.IFERROR(INDEX('Subdecision matrices'!$K$27:$O$30,MATCH(Prioritization!O263,'Subdecision matrices'!$J$27:$J$30,0),MATCH('CalcEng 2'!$AR$6,'Subdecision matrices'!$K$27:$O$27,0)),0)</f>
        <v>0</v>
      </c>
      <c r="AS509" s="2">
        <f>_xlfn.IFERROR(INDEX('Subdecision matrices'!$K$27:$O$30,MATCH(Prioritization!O263,'Subdecision matrices'!$J$27:$J$30,0),MATCH('CalcEng 2'!$AS$6,'Subdecision matrices'!$K$27:$O$27,0)),0)</f>
        <v>0</v>
      </c>
      <c r="AT509" s="2">
        <f>_xlfn.IFERROR(INDEX('Subdecision matrices'!$K$27:$O$30,MATCH(Prioritization!O263,'Subdecision matrices'!$J$27:$J$30,0),MATCH('CalcEng 2'!$AT$6,'Subdecision matrices'!$K$27:$O$27,0)),0)</f>
        <v>0</v>
      </c>
      <c r="AU509" s="2">
        <f>_xlfn.IFERROR(INDEX('Subdecision matrices'!$K$34:$O$36,MATCH(Prioritization!P263,'Subdecision matrices'!$J$34:$J$36,0),MATCH('CalcEng 2'!$AU$6,'Subdecision matrices'!$K$33:$O$33,0)),0)</f>
        <v>0</v>
      </c>
      <c r="AV509" s="2">
        <f>_xlfn.IFERROR(INDEX('Subdecision matrices'!$K$34:$O$36,MATCH(Prioritization!P263,'Subdecision matrices'!$J$34:$J$36,0),MATCH('CalcEng 2'!$AV$6,'Subdecision matrices'!$K$33:$O$33,0)),0)</f>
        <v>0</v>
      </c>
      <c r="AW509" s="2">
        <f>_xlfn.IFERROR(INDEX('Subdecision matrices'!$K$34:$O$36,MATCH(Prioritization!P263,'Subdecision matrices'!$J$34:$J$36,0),MATCH('CalcEng 2'!$AW$6,'Subdecision matrices'!$K$33:$O$33,0)),0)</f>
        <v>0</v>
      </c>
      <c r="AX509" s="2">
        <f>_xlfn.IFERROR(INDEX('Subdecision matrices'!$K$34:$O$36,MATCH(Prioritization!P263,'Subdecision matrices'!$J$34:$J$36,0),MATCH('CalcEng 2'!$AX$6,'Subdecision matrices'!$K$33:$O$33,0)),0)</f>
        <v>0</v>
      </c>
      <c r="AY509" s="2">
        <f>_xlfn.IFERROR(INDEX('Subdecision matrices'!$K$34:$O$36,MATCH(Prioritization!P263,'Subdecision matrices'!$J$34:$J$36,0),MATCH('CalcEng 2'!$AY$6,'Subdecision matrices'!$K$33:$O$33,0)),0)</f>
        <v>0</v>
      </c>
      <c r="AZ509" s="2"/>
      <c r="BA509" s="2"/>
      <c r="BB509" s="110">
        <f>((B509*B510)+(G509*G510)+(L509*L510)+(Q509*Q510)+(V509*V510)+(AA509*AA510)+(AF510*AF509)+(AK509*AK510)+(AP509*AP510)+(AU509*AU510))*10</f>
        <v>0</v>
      </c>
      <c r="BC509" s="110">
        <f aca="true" t="shared" si="1282" ref="BC509">((C509*C510)+(H509*H510)+(M509*M510)+(R509*R510)+(W509*W510)+(AB509*AB510)+(AG510*AG509)+(AL509*AL510)+(AQ509*AQ510)+(AV509*AV510))*10</f>
        <v>0</v>
      </c>
      <c r="BD509" s="110">
        <f aca="true" t="shared" si="1283" ref="BD509">((D509*D510)+(I509*I510)+(N509*N510)+(S509*S510)+(X509*X510)+(AC509*AC510)+(AH510*AH509)+(AM509*AM510)+(AR509*AR510)+(AW509*AW510))*10</f>
        <v>0</v>
      </c>
      <c r="BE509" s="110">
        <f aca="true" t="shared" si="1284" ref="BE509">((E509*E510)+(J509*J510)+(O509*O510)+(T509*T510)+(Y509*Y510)+(AD509*AD510)+(AI510*AI509)+(AN509*AN510)+(AS509*AS510)+(AX509*AX510))*10</f>
        <v>0</v>
      </c>
      <c r="BF509" s="110">
        <f aca="true" t="shared" si="1285" ref="BF509">((F509*F510)+(K509*K510)+(P509*P510)+(U509*U510)+(Z509*Z510)+(AE509*AE510)+(AJ510*AJ509)+(AO509*AO510)+(AT509*AT510)+(AY509*AY510))*10</f>
        <v>0</v>
      </c>
    </row>
    <row r="510" spans="1:58" ht="15.75" thickBot="1">
      <c r="A510" s="94"/>
      <c r="B510" s="5">
        <f>'Subdecision matrices'!$S$12</f>
        <v>0.1</v>
      </c>
      <c r="C510" s="5">
        <f>'Subdecision matrices'!$S$13</f>
        <v>0.1</v>
      </c>
      <c r="D510" s="5">
        <f>'Subdecision matrices'!$S$14</f>
        <v>0.1</v>
      </c>
      <c r="E510" s="5">
        <f>'Subdecision matrices'!$S$15</f>
        <v>0.1</v>
      </c>
      <c r="F510" s="5">
        <f>'Subdecision matrices'!$S$16</f>
        <v>0.1</v>
      </c>
      <c r="G510" s="5">
        <f>'Subdecision matrices'!$T$12</f>
        <v>0.1</v>
      </c>
      <c r="H510" s="5">
        <f>'Subdecision matrices'!$T$13</f>
        <v>0.1</v>
      </c>
      <c r="I510" s="5">
        <f>'Subdecision matrices'!$T$14</f>
        <v>0.1</v>
      </c>
      <c r="J510" s="5">
        <f>'Subdecision matrices'!$T$15</f>
        <v>0.1</v>
      </c>
      <c r="K510" s="5">
        <f>'Subdecision matrices'!$T$16</f>
        <v>0.1</v>
      </c>
      <c r="L510" s="5">
        <f>'Subdecision matrices'!$U$12</f>
        <v>0.05</v>
      </c>
      <c r="M510" s="5">
        <f>'Subdecision matrices'!$U$13</f>
        <v>0.05</v>
      </c>
      <c r="N510" s="5">
        <f>'Subdecision matrices'!$U$14</f>
        <v>0.05</v>
      </c>
      <c r="O510" s="5">
        <f>'Subdecision matrices'!$U$15</f>
        <v>0.05</v>
      </c>
      <c r="P510" s="5">
        <f>'Subdecision matrices'!$U$16</f>
        <v>0.05</v>
      </c>
      <c r="Q510" s="5">
        <f>'Subdecision matrices'!$V$12</f>
        <v>0.1</v>
      </c>
      <c r="R510" s="5">
        <f>'Subdecision matrices'!$V$13</f>
        <v>0.1</v>
      </c>
      <c r="S510" s="5">
        <f>'Subdecision matrices'!$V$14</f>
        <v>0.1</v>
      </c>
      <c r="T510" s="5">
        <f>'Subdecision matrices'!$V$15</f>
        <v>0.1</v>
      </c>
      <c r="U510" s="5">
        <f>'Subdecision matrices'!$V$16</f>
        <v>0.1</v>
      </c>
      <c r="V510" s="5">
        <f>'Subdecision matrices'!$W$12</f>
        <v>0.1</v>
      </c>
      <c r="W510" s="5">
        <f>'Subdecision matrices'!$W$13</f>
        <v>0.1</v>
      </c>
      <c r="X510" s="5">
        <f>'Subdecision matrices'!$W$14</f>
        <v>0.1</v>
      </c>
      <c r="Y510" s="5">
        <f>'Subdecision matrices'!$W$15</f>
        <v>0.1</v>
      </c>
      <c r="Z510" s="5">
        <f>'Subdecision matrices'!$W$16</f>
        <v>0.1</v>
      </c>
      <c r="AA510" s="5">
        <f>'Subdecision matrices'!$X$12</f>
        <v>0.05</v>
      </c>
      <c r="AB510" s="5">
        <f>'Subdecision matrices'!$X$13</f>
        <v>0.1</v>
      </c>
      <c r="AC510" s="5">
        <f>'Subdecision matrices'!$X$14</f>
        <v>0.1</v>
      </c>
      <c r="AD510" s="5">
        <f>'Subdecision matrices'!$X$15</f>
        <v>0.1</v>
      </c>
      <c r="AE510" s="5">
        <f>'Subdecision matrices'!$X$16</f>
        <v>0.1</v>
      </c>
      <c r="AF510" s="5">
        <f>'Subdecision matrices'!$Y$12</f>
        <v>0.1</v>
      </c>
      <c r="AG510" s="5">
        <f>'Subdecision matrices'!$Y$13</f>
        <v>0.1</v>
      </c>
      <c r="AH510" s="5">
        <f>'Subdecision matrices'!$Y$14</f>
        <v>0.1</v>
      </c>
      <c r="AI510" s="5">
        <f>'Subdecision matrices'!$Y$15</f>
        <v>0.05</v>
      </c>
      <c r="AJ510" s="5">
        <f>'Subdecision matrices'!$Y$16</f>
        <v>0.05</v>
      </c>
      <c r="AK510" s="5">
        <f>'Subdecision matrices'!$Z$12</f>
        <v>0.15</v>
      </c>
      <c r="AL510" s="5">
        <f>'Subdecision matrices'!$Z$13</f>
        <v>0.15</v>
      </c>
      <c r="AM510" s="5">
        <f>'Subdecision matrices'!$Z$14</f>
        <v>0.15</v>
      </c>
      <c r="AN510" s="5">
        <f>'Subdecision matrices'!$Z$15</f>
        <v>0.15</v>
      </c>
      <c r="AO510" s="5">
        <f>'Subdecision matrices'!$Z$16</f>
        <v>0.15</v>
      </c>
      <c r="AP510" s="5">
        <f>'Subdecision matrices'!$AA$12</f>
        <v>0.1</v>
      </c>
      <c r="AQ510" s="5">
        <f>'Subdecision matrices'!$AA$13</f>
        <v>0.1</v>
      </c>
      <c r="AR510" s="5">
        <f>'Subdecision matrices'!$AA$14</f>
        <v>0.1</v>
      </c>
      <c r="AS510" s="5">
        <f>'Subdecision matrices'!$AA$15</f>
        <v>0.1</v>
      </c>
      <c r="AT510" s="5">
        <f>'Subdecision matrices'!$AA$16</f>
        <v>0.15</v>
      </c>
      <c r="AU510" s="5">
        <f>'Subdecision matrices'!$AB$12</f>
        <v>0.15</v>
      </c>
      <c r="AV510" s="5">
        <f>'Subdecision matrices'!$AB$13</f>
        <v>0.1</v>
      </c>
      <c r="AW510" s="5">
        <f>'Subdecision matrices'!$AB$14</f>
        <v>0.1</v>
      </c>
      <c r="AX510" s="5">
        <f>'Subdecision matrices'!$AB$15</f>
        <v>0.15</v>
      </c>
      <c r="AY510" s="5">
        <f>'Subdecision matrices'!$AB$16</f>
        <v>0.1</v>
      </c>
      <c r="AZ510" s="3">
        <f aca="true" t="shared" si="1286" ref="AZ510">SUM(L510:AY510)</f>
        <v>4</v>
      </c>
      <c r="BA510" s="3"/>
      <c r="BB510" s="114"/>
      <c r="BC510" s="114"/>
      <c r="BD510" s="114"/>
      <c r="BE510" s="114"/>
      <c r="BF510" s="114"/>
    </row>
    <row r="511" spans="1:58" ht="15">
      <c r="A511" s="94">
        <v>253</v>
      </c>
      <c r="B511" s="30">
        <f>_xlfn.IFERROR(VLOOKUP(Prioritization!G264,'Subdecision matrices'!$B$7:$C$8,2,TRUE),0)</f>
        <v>0</v>
      </c>
      <c r="C511" s="30">
        <f>_xlfn.IFERROR(VLOOKUP(Prioritization!G264,'Subdecision matrices'!$B$7:$D$8,3,TRUE),0)</f>
        <v>0</v>
      </c>
      <c r="D511" s="30">
        <f>_xlfn.IFERROR(VLOOKUP(Prioritization!G264,'Subdecision matrices'!$B$7:$E$8,4,TRUE),0)</f>
        <v>0</v>
      </c>
      <c r="E511" s="30">
        <f>_xlfn.IFERROR(VLOOKUP(Prioritization!G264,'Subdecision matrices'!$B$7:$F$8,5,TRUE),0)</f>
        <v>0</v>
      </c>
      <c r="F511" s="30">
        <f>_xlfn.IFERROR(VLOOKUP(Prioritization!G264,'Subdecision matrices'!$B$7:$G$8,6,TRUE),0)</f>
        <v>0</v>
      </c>
      <c r="G511" s="30">
        <f>VLOOKUP(Prioritization!H264,'Subdecision matrices'!$B$12:$C$19,2,TRUE)</f>
        <v>0</v>
      </c>
      <c r="H511" s="30">
        <f>VLOOKUP(Prioritization!H264,'Subdecision matrices'!$B$12:$D$19,3,TRUE)</f>
        <v>0</v>
      </c>
      <c r="I511" s="30">
        <f>VLOOKUP(Prioritization!H264,'Subdecision matrices'!$B$12:$E$19,4,TRUE)</f>
        <v>0</v>
      </c>
      <c r="J511" s="30">
        <f>VLOOKUP(Prioritization!H264,'Subdecision matrices'!$B$12:$F$19,5,TRUE)</f>
        <v>0</v>
      </c>
      <c r="K511" s="30">
        <f>VLOOKUP(Prioritization!H264,'Subdecision matrices'!$B$12:$G$19,6,TRUE)</f>
        <v>0</v>
      </c>
      <c r="L511" s="2">
        <f>_xlfn.IFERROR(INDEX('Subdecision matrices'!$C$23:$G$27,MATCH(Prioritization!I264,'Subdecision matrices'!$B$23:$B$27,0),MATCH('CalcEng 2'!$L$6,'Subdecision matrices'!$C$22:$G$22,0)),0)</f>
        <v>0</v>
      </c>
      <c r="M511" s="2">
        <f>_xlfn.IFERROR(INDEX('Subdecision matrices'!$C$23:$G$27,MATCH(Prioritization!I264,'Subdecision matrices'!$B$23:$B$27,0),MATCH('CalcEng 2'!$M$6,'Subdecision matrices'!$C$30:$G$30,0)),0)</f>
        <v>0</v>
      </c>
      <c r="N511" s="2">
        <f>_xlfn.IFERROR(INDEX('Subdecision matrices'!$C$23:$G$27,MATCH(Prioritization!I264,'Subdecision matrices'!$B$23:$B$27,0),MATCH('CalcEng 2'!$N$6,'Subdecision matrices'!$C$22:$G$22,0)),0)</f>
        <v>0</v>
      </c>
      <c r="O511" s="2">
        <f>_xlfn.IFERROR(INDEX('Subdecision matrices'!$C$23:$G$27,MATCH(Prioritization!I264,'Subdecision matrices'!$B$23:$B$27,0),MATCH('CalcEng 2'!$O$6,'Subdecision matrices'!$C$22:$G$22,0)),0)</f>
        <v>0</v>
      </c>
      <c r="P511" s="2">
        <f>_xlfn.IFERROR(INDEX('Subdecision matrices'!$C$23:$G$27,MATCH(Prioritization!I264,'Subdecision matrices'!$B$23:$B$27,0),MATCH('CalcEng 2'!$P$6,'Subdecision matrices'!$C$22:$G$22,0)),0)</f>
        <v>0</v>
      </c>
      <c r="Q511" s="2">
        <f>_xlfn.IFERROR(INDEX('Subdecision matrices'!$C$31:$G$33,MATCH(Prioritization!J264,'Subdecision matrices'!$B$31:$B$33,0),MATCH('CalcEng 2'!$Q$6,'Subdecision matrices'!$C$30:$G$30,0)),0)</f>
        <v>0</v>
      </c>
      <c r="R511" s="2">
        <f>_xlfn.IFERROR(INDEX('Subdecision matrices'!$C$31:$G$33,MATCH(Prioritization!J264,'Subdecision matrices'!$B$31:$B$33,0),MATCH('CalcEng 2'!$R$6,'Subdecision matrices'!$C$30:$G$30,0)),0)</f>
        <v>0</v>
      </c>
      <c r="S511" s="2">
        <f>_xlfn.IFERROR(INDEX('Subdecision matrices'!$C$31:$G$33,MATCH(Prioritization!J264,'Subdecision matrices'!$B$31:$B$33,0),MATCH('CalcEng 2'!$S$6,'Subdecision matrices'!$C$30:$G$30,0)),0)</f>
        <v>0</v>
      </c>
      <c r="T511" s="2">
        <f>_xlfn.IFERROR(INDEX('Subdecision matrices'!$C$31:$G$33,MATCH(Prioritization!J264,'Subdecision matrices'!$B$31:$B$33,0),MATCH('CalcEng 2'!$T$6,'Subdecision matrices'!$C$30:$G$30,0)),0)</f>
        <v>0</v>
      </c>
      <c r="U511" s="2">
        <f>_xlfn.IFERROR(INDEX('Subdecision matrices'!$C$31:$G$33,MATCH(Prioritization!J264,'Subdecision matrices'!$B$31:$B$33,0),MATCH('CalcEng 2'!$U$6,'Subdecision matrices'!$C$30:$G$30,0)),0)</f>
        <v>0</v>
      </c>
      <c r="V511" s="2">
        <f>_xlfn.IFERROR(VLOOKUP(Prioritization!K264,'Subdecision matrices'!$A$37:$C$41,3,TRUE),0)</f>
        <v>0</v>
      </c>
      <c r="W511" s="2">
        <f>_xlfn.IFERROR(VLOOKUP(Prioritization!K264,'Subdecision matrices'!$A$37:$D$41,4),0)</f>
        <v>0</v>
      </c>
      <c r="X511" s="2">
        <f>_xlfn.IFERROR(VLOOKUP(Prioritization!K264,'Subdecision matrices'!$A$37:$E$41,5),0)</f>
        <v>0</v>
      </c>
      <c r="Y511" s="2">
        <f>_xlfn.IFERROR(VLOOKUP(Prioritization!K264,'Subdecision matrices'!$A$37:$F$41,6),0)</f>
        <v>0</v>
      </c>
      <c r="Z511" s="2">
        <f>_xlfn.IFERROR(VLOOKUP(Prioritization!K264,'Subdecision matrices'!$A$37:$G$41,7),0)</f>
        <v>0</v>
      </c>
      <c r="AA511" s="2">
        <f>_xlfn.IFERROR(INDEX('Subdecision matrices'!$K$8:$O$11,MATCH(Prioritization!L264,'Subdecision matrices'!$J$8:$J$11,0),MATCH('CalcEng 2'!$AA$6,'Subdecision matrices'!$K$7:$O$7,0)),0)</f>
        <v>0</v>
      </c>
      <c r="AB511" s="2">
        <f>_xlfn.IFERROR(INDEX('Subdecision matrices'!$K$8:$O$11,MATCH(Prioritization!L264,'Subdecision matrices'!$J$8:$J$11,0),MATCH('CalcEng 2'!$AB$6,'Subdecision matrices'!$K$7:$O$7,0)),0)</f>
        <v>0</v>
      </c>
      <c r="AC511" s="2">
        <f>_xlfn.IFERROR(INDEX('Subdecision matrices'!$K$8:$O$11,MATCH(Prioritization!L264,'Subdecision matrices'!$J$8:$J$11,0),MATCH('CalcEng 2'!$AC$6,'Subdecision matrices'!$K$7:$O$7,0)),0)</f>
        <v>0</v>
      </c>
      <c r="AD511" s="2">
        <f>_xlfn.IFERROR(INDEX('Subdecision matrices'!$K$8:$O$11,MATCH(Prioritization!L264,'Subdecision matrices'!$J$8:$J$11,0),MATCH('CalcEng 2'!$AD$6,'Subdecision matrices'!$K$7:$O$7,0)),0)</f>
        <v>0</v>
      </c>
      <c r="AE511" s="2">
        <f>_xlfn.IFERROR(INDEX('Subdecision matrices'!$K$8:$O$11,MATCH(Prioritization!L264,'Subdecision matrices'!$J$8:$J$11,0),MATCH('CalcEng 2'!$AE$6,'Subdecision matrices'!$K$7:$O$7,0)),0)</f>
        <v>0</v>
      </c>
      <c r="AF511" s="2">
        <f>_xlfn.IFERROR(VLOOKUP(Prioritization!M264,'Subdecision matrices'!$I$15:$K$17,3,TRUE),0)</f>
        <v>0</v>
      </c>
      <c r="AG511" s="2">
        <f>_xlfn.IFERROR(VLOOKUP(Prioritization!M264,'Subdecision matrices'!$I$15:$L$17,4,TRUE),0)</f>
        <v>0</v>
      </c>
      <c r="AH511" s="2">
        <f>_xlfn.IFERROR(VLOOKUP(Prioritization!M264,'Subdecision matrices'!$I$15:$M$17,5,TRUE),0)</f>
        <v>0</v>
      </c>
      <c r="AI511" s="2">
        <f>_xlfn.IFERROR(VLOOKUP(Prioritization!M264,'Subdecision matrices'!$I$15:$N$17,6,TRUE),0)</f>
        <v>0</v>
      </c>
      <c r="AJ511" s="2">
        <f>_xlfn.IFERROR(VLOOKUP(Prioritization!M264,'Subdecision matrices'!$I$15:$O$17,7,TRUE),0)</f>
        <v>0</v>
      </c>
      <c r="AK511" s="2">
        <f>_xlfn.IFERROR(INDEX('Subdecision matrices'!$K$22:$O$24,MATCH(Prioritization!N264,'Subdecision matrices'!$J$22:$J$24,0),MATCH($AK$6,'Subdecision matrices'!$K$21:$O$21,0)),0)</f>
        <v>0</v>
      </c>
      <c r="AL511" s="2">
        <f>_xlfn.IFERROR(INDEX('Subdecision matrices'!$K$22:$O$24,MATCH(Prioritization!N264,'Subdecision matrices'!$J$22:$J$24,0),MATCH($AL$6,'Subdecision matrices'!$K$21:$O$21,0)),0)</f>
        <v>0</v>
      </c>
      <c r="AM511" s="2">
        <f>_xlfn.IFERROR(INDEX('Subdecision matrices'!$K$22:$O$24,MATCH(Prioritization!N264,'Subdecision matrices'!$J$22:$J$24,0),MATCH($AM$6,'Subdecision matrices'!$K$21:$O$21,0)),0)</f>
        <v>0</v>
      </c>
      <c r="AN511" s="2">
        <f>_xlfn.IFERROR(INDEX('Subdecision matrices'!$K$22:$O$24,MATCH(Prioritization!N264,'Subdecision matrices'!$J$22:$J$24,0),MATCH($AN$6,'Subdecision matrices'!$K$21:$O$21,0)),0)</f>
        <v>0</v>
      </c>
      <c r="AO511" s="2">
        <f>_xlfn.IFERROR(INDEX('Subdecision matrices'!$K$22:$O$24,MATCH(Prioritization!N264,'Subdecision matrices'!$J$22:$J$24,0),MATCH($AO$6,'Subdecision matrices'!$K$21:$O$21,0)),0)</f>
        <v>0</v>
      </c>
      <c r="AP511" s="2">
        <f>_xlfn.IFERROR(INDEX('Subdecision matrices'!$K$27:$O$30,MATCH(Prioritization!O264,'Subdecision matrices'!$J$27:$J$30,0),MATCH('CalcEng 2'!$AP$6,'Subdecision matrices'!$K$27:$O$27,0)),0)</f>
        <v>0</v>
      </c>
      <c r="AQ511" s="2">
        <f>_xlfn.IFERROR(INDEX('Subdecision matrices'!$K$27:$O$30,MATCH(Prioritization!O264,'Subdecision matrices'!$J$27:$J$30,0),MATCH('CalcEng 2'!$AQ$6,'Subdecision matrices'!$K$27:$O$27,0)),0)</f>
        <v>0</v>
      </c>
      <c r="AR511" s="2">
        <f>_xlfn.IFERROR(INDEX('Subdecision matrices'!$K$27:$O$30,MATCH(Prioritization!O264,'Subdecision matrices'!$J$27:$J$30,0),MATCH('CalcEng 2'!$AR$6,'Subdecision matrices'!$K$27:$O$27,0)),0)</f>
        <v>0</v>
      </c>
      <c r="AS511" s="2">
        <f>_xlfn.IFERROR(INDEX('Subdecision matrices'!$K$27:$O$30,MATCH(Prioritization!O264,'Subdecision matrices'!$J$27:$J$30,0),MATCH('CalcEng 2'!$AS$6,'Subdecision matrices'!$K$27:$O$27,0)),0)</f>
        <v>0</v>
      </c>
      <c r="AT511" s="2">
        <f>_xlfn.IFERROR(INDEX('Subdecision matrices'!$K$27:$O$30,MATCH(Prioritization!O264,'Subdecision matrices'!$J$27:$J$30,0),MATCH('CalcEng 2'!$AT$6,'Subdecision matrices'!$K$27:$O$27,0)),0)</f>
        <v>0</v>
      </c>
      <c r="AU511" s="2">
        <f>_xlfn.IFERROR(INDEX('Subdecision matrices'!$K$34:$O$36,MATCH(Prioritization!P264,'Subdecision matrices'!$J$34:$J$36,0),MATCH('CalcEng 2'!$AU$6,'Subdecision matrices'!$K$33:$O$33,0)),0)</f>
        <v>0</v>
      </c>
      <c r="AV511" s="2">
        <f>_xlfn.IFERROR(INDEX('Subdecision matrices'!$K$34:$O$36,MATCH(Prioritization!P264,'Subdecision matrices'!$J$34:$J$36,0),MATCH('CalcEng 2'!$AV$6,'Subdecision matrices'!$K$33:$O$33,0)),0)</f>
        <v>0</v>
      </c>
      <c r="AW511" s="2">
        <f>_xlfn.IFERROR(INDEX('Subdecision matrices'!$K$34:$O$36,MATCH(Prioritization!P264,'Subdecision matrices'!$J$34:$J$36,0),MATCH('CalcEng 2'!$AW$6,'Subdecision matrices'!$K$33:$O$33,0)),0)</f>
        <v>0</v>
      </c>
      <c r="AX511" s="2">
        <f>_xlfn.IFERROR(INDEX('Subdecision matrices'!$K$34:$O$36,MATCH(Prioritization!P264,'Subdecision matrices'!$J$34:$J$36,0),MATCH('CalcEng 2'!$AX$6,'Subdecision matrices'!$K$33:$O$33,0)),0)</f>
        <v>0</v>
      </c>
      <c r="AY511" s="2">
        <f>_xlfn.IFERROR(INDEX('Subdecision matrices'!$K$34:$O$36,MATCH(Prioritization!P264,'Subdecision matrices'!$J$34:$J$36,0),MATCH('CalcEng 2'!$AY$6,'Subdecision matrices'!$K$33:$O$33,0)),0)</f>
        <v>0</v>
      </c>
      <c r="AZ511" s="2"/>
      <c r="BA511" s="2"/>
      <c r="BB511" s="110">
        <f>((B511*B512)+(G511*G512)+(L511*L512)+(Q511*Q512)+(V511*V512)+(AA511*AA512)+(AF512*AF511)+(AK511*AK512)+(AP511*AP512)+(AU511*AU512))*10</f>
        <v>0</v>
      </c>
      <c r="BC511" s="110">
        <f aca="true" t="shared" si="1287" ref="BC511">((C511*C512)+(H511*H512)+(M511*M512)+(R511*R512)+(W511*W512)+(AB511*AB512)+(AG512*AG511)+(AL511*AL512)+(AQ511*AQ512)+(AV511*AV512))*10</f>
        <v>0</v>
      </c>
      <c r="BD511" s="110">
        <f aca="true" t="shared" si="1288" ref="BD511">((D511*D512)+(I511*I512)+(N511*N512)+(S511*S512)+(X511*X512)+(AC511*AC512)+(AH512*AH511)+(AM511*AM512)+(AR511*AR512)+(AW511*AW512))*10</f>
        <v>0</v>
      </c>
      <c r="BE511" s="110">
        <f aca="true" t="shared" si="1289" ref="BE511">((E511*E512)+(J511*J512)+(O511*O512)+(T511*T512)+(Y511*Y512)+(AD511*AD512)+(AI512*AI511)+(AN511*AN512)+(AS511*AS512)+(AX511*AX512))*10</f>
        <v>0</v>
      </c>
      <c r="BF511" s="110">
        <f aca="true" t="shared" si="1290" ref="BF511">((F511*F512)+(K511*K512)+(P511*P512)+(U511*U512)+(Z511*Z512)+(AE511*AE512)+(AJ512*AJ511)+(AO511*AO512)+(AT511*AT512)+(AY511*AY512))*10</f>
        <v>0</v>
      </c>
    </row>
    <row r="512" spans="1:58" ht="15.75" thickBot="1">
      <c r="A512" s="94"/>
      <c r="B512" s="5">
        <f>'Subdecision matrices'!$S$12</f>
        <v>0.1</v>
      </c>
      <c r="C512" s="5">
        <f>'Subdecision matrices'!$S$13</f>
        <v>0.1</v>
      </c>
      <c r="D512" s="5">
        <f>'Subdecision matrices'!$S$14</f>
        <v>0.1</v>
      </c>
      <c r="E512" s="5">
        <f>'Subdecision matrices'!$S$15</f>
        <v>0.1</v>
      </c>
      <c r="F512" s="5">
        <f>'Subdecision matrices'!$S$16</f>
        <v>0.1</v>
      </c>
      <c r="G512" s="5">
        <f>'Subdecision matrices'!$T$12</f>
        <v>0.1</v>
      </c>
      <c r="H512" s="5">
        <f>'Subdecision matrices'!$T$13</f>
        <v>0.1</v>
      </c>
      <c r="I512" s="5">
        <f>'Subdecision matrices'!$T$14</f>
        <v>0.1</v>
      </c>
      <c r="J512" s="5">
        <f>'Subdecision matrices'!$T$15</f>
        <v>0.1</v>
      </c>
      <c r="K512" s="5">
        <f>'Subdecision matrices'!$T$16</f>
        <v>0.1</v>
      </c>
      <c r="L512" s="5">
        <f>'Subdecision matrices'!$U$12</f>
        <v>0.05</v>
      </c>
      <c r="M512" s="5">
        <f>'Subdecision matrices'!$U$13</f>
        <v>0.05</v>
      </c>
      <c r="N512" s="5">
        <f>'Subdecision matrices'!$U$14</f>
        <v>0.05</v>
      </c>
      <c r="O512" s="5">
        <f>'Subdecision matrices'!$U$15</f>
        <v>0.05</v>
      </c>
      <c r="P512" s="5">
        <f>'Subdecision matrices'!$U$16</f>
        <v>0.05</v>
      </c>
      <c r="Q512" s="5">
        <f>'Subdecision matrices'!$V$12</f>
        <v>0.1</v>
      </c>
      <c r="R512" s="5">
        <f>'Subdecision matrices'!$V$13</f>
        <v>0.1</v>
      </c>
      <c r="S512" s="5">
        <f>'Subdecision matrices'!$V$14</f>
        <v>0.1</v>
      </c>
      <c r="T512" s="5">
        <f>'Subdecision matrices'!$V$15</f>
        <v>0.1</v>
      </c>
      <c r="U512" s="5">
        <f>'Subdecision matrices'!$V$16</f>
        <v>0.1</v>
      </c>
      <c r="V512" s="5">
        <f>'Subdecision matrices'!$W$12</f>
        <v>0.1</v>
      </c>
      <c r="W512" s="5">
        <f>'Subdecision matrices'!$W$13</f>
        <v>0.1</v>
      </c>
      <c r="X512" s="5">
        <f>'Subdecision matrices'!$W$14</f>
        <v>0.1</v>
      </c>
      <c r="Y512" s="5">
        <f>'Subdecision matrices'!$W$15</f>
        <v>0.1</v>
      </c>
      <c r="Z512" s="5">
        <f>'Subdecision matrices'!$W$16</f>
        <v>0.1</v>
      </c>
      <c r="AA512" s="5">
        <f>'Subdecision matrices'!$X$12</f>
        <v>0.05</v>
      </c>
      <c r="AB512" s="5">
        <f>'Subdecision matrices'!$X$13</f>
        <v>0.1</v>
      </c>
      <c r="AC512" s="5">
        <f>'Subdecision matrices'!$X$14</f>
        <v>0.1</v>
      </c>
      <c r="AD512" s="5">
        <f>'Subdecision matrices'!$X$15</f>
        <v>0.1</v>
      </c>
      <c r="AE512" s="5">
        <f>'Subdecision matrices'!$X$16</f>
        <v>0.1</v>
      </c>
      <c r="AF512" s="5">
        <f>'Subdecision matrices'!$Y$12</f>
        <v>0.1</v>
      </c>
      <c r="AG512" s="5">
        <f>'Subdecision matrices'!$Y$13</f>
        <v>0.1</v>
      </c>
      <c r="AH512" s="5">
        <f>'Subdecision matrices'!$Y$14</f>
        <v>0.1</v>
      </c>
      <c r="AI512" s="5">
        <f>'Subdecision matrices'!$Y$15</f>
        <v>0.05</v>
      </c>
      <c r="AJ512" s="5">
        <f>'Subdecision matrices'!$Y$16</f>
        <v>0.05</v>
      </c>
      <c r="AK512" s="5">
        <f>'Subdecision matrices'!$Z$12</f>
        <v>0.15</v>
      </c>
      <c r="AL512" s="5">
        <f>'Subdecision matrices'!$Z$13</f>
        <v>0.15</v>
      </c>
      <c r="AM512" s="5">
        <f>'Subdecision matrices'!$Z$14</f>
        <v>0.15</v>
      </c>
      <c r="AN512" s="5">
        <f>'Subdecision matrices'!$Z$15</f>
        <v>0.15</v>
      </c>
      <c r="AO512" s="5">
        <f>'Subdecision matrices'!$Z$16</f>
        <v>0.15</v>
      </c>
      <c r="AP512" s="5">
        <f>'Subdecision matrices'!$AA$12</f>
        <v>0.1</v>
      </c>
      <c r="AQ512" s="5">
        <f>'Subdecision matrices'!$AA$13</f>
        <v>0.1</v>
      </c>
      <c r="AR512" s="5">
        <f>'Subdecision matrices'!$AA$14</f>
        <v>0.1</v>
      </c>
      <c r="AS512" s="5">
        <f>'Subdecision matrices'!$AA$15</f>
        <v>0.1</v>
      </c>
      <c r="AT512" s="5">
        <f>'Subdecision matrices'!$AA$16</f>
        <v>0.15</v>
      </c>
      <c r="AU512" s="5">
        <f>'Subdecision matrices'!$AB$12</f>
        <v>0.15</v>
      </c>
      <c r="AV512" s="5">
        <f>'Subdecision matrices'!$AB$13</f>
        <v>0.1</v>
      </c>
      <c r="AW512" s="5">
        <f>'Subdecision matrices'!$AB$14</f>
        <v>0.1</v>
      </c>
      <c r="AX512" s="5">
        <f>'Subdecision matrices'!$AB$15</f>
        <v>0.15</v>
      </c>
      <c r="AY512" s="5">
        <f>'Subdecision matrices'!$AB$16</f>
        <v>0.1</v>
      </c>
      <c r="AZ512" s="3">
        <f aca="true" t="shared" si="1291" ref="AZ512">SUM(L512:AY512)</f>
        <v>4</v>
      </c>
      <c r="BA512" s="3"/>
      <c r="BB512" s="114"/>
      <c r="BC512" s="114"/>
      <c r="BD512" s="114"/>
      <c r="BE512" s="114"/>
      <c r="BF512" s="114"/>
    </row>
    <row r="513" spans="1:58" ht="15">
      <c r="A513" s="94">
        <v>254</v>
      </c>
      <c r="B513" s="30">
        <f>_xlfn.IFERROR(VLOOKUP(Prioritization!G265,'Subdecision matrices'!$B$7:$C$8,2,TRUE),0)</f>
        <v>0</v>
      </c>
      <c r="C513" s="30">
        <f>_xlfn.IFERROR(VLOOKUP(Prioritization!G265,'Subdecision matrices'!$B$7:$D$8,3,TRUE),0)</f>
        <v>0</v>
      </c>
      <c r="D513" s="30">
        <f>_xlfn.IFERROR(VLOOKUP(Prioritization!G265,'Subdecision matrices'!$B$7:$E$8,4,TRUE),0)</f>
        <v>0</v>
      </c>
      <c r="E513" s="30">
        <f>_xlfn.IFERROR(VLOOKUP(Prioritization!G265,'Subdecision matrices'!$B$7:$F$8,5,TRUE),0)</f>
        <v>0</v>
      </c>
      <c r="F513" s="30">
        <f>_xlfn.IFERROR(VLOOKUP(Prioritization!G265,'Subdecision matrices'!$B$7:$G$8,6,TRUE),0)</f>
        <v>0</v>
      </c>
      <c r="G513" s="30">
        <f>VLOOKUP(Prioritization!H265,'Subdecision matrices'!$B$12:$C$19,2,TRUE)</f>
        <v>0</v>
      </c>
      <c r="H513" s="30">
        <f>VLOOKUP(Prioritization!H265,'Subdecision matrices'!$B$12:$D$19,3,TRUE)</f>
        <v>0</v>
      </c>
      <c r="I513" s="30">
        <f>VLOOKUP(Prioritization!H265,'Subdecision matrices'!$B$12:$E$19,4,TRUE)</f>
        <v>0</v>
      </c>
      <c r="J513" s="30">
        <f>VLOOKUP(Prioritization!H265,'Subdecision matrices'!$B$12:$F$19,5,TRUE)</f>
        <v>0</v>
      </c>
      <c r="K513" s="30">
        <f>VLOOKUP(Prioritization!H265,'Subdecision matrices'!$B$12:$G$19,6,TRUE)</f>
        <v>0</v>
      </c>
      <c r="L513" s="2">
        <f>_xlfn.IFERROR(INDEX('Subdecision matrices'!$C$23:$G$27,MATCH(Prioritization!I265,'Subdecision matrices'!$B$23:$B$27,0),MATCH('CalcEng 2'!$L$6,'Subdecision matrices'!$C$22:$G$22,0)),0)</f>
        <v>0</v>
      </c>
      <c r="M513" s="2">
        <f>_xlfn.IFERROR(INDEX('Subdecision matrices'!$C$23:$G$27,MATCH(Prioritization!I265,'Subdecision matrices'!$B$23:$B$27,0),MATCH('CalcEng 2'!$M$6,'Subdecision matrices'!$C$30:$G$30,0)),0)</f>
        <v>0</v>
      </c>
      <c r="N513" s="2">
        <f>_xlfn.IFERROR(INDEX('Subdecision matrices'!$C$23:$G$27,MATCH(Prioritization!I265,'Subdecision matrices'!$B$23:$B$27,0),MATCH('CalcEng 2'!$N$6,'Subdecision matrices'!$C$22:$G$22,0)),0)</f>
        <v>0</v>
      </c>
      <c r="O513" s="2">
        <f>_xlfn.IFERROR(INDEX('Subdecision matrices'!$C$23:$G$27,MATCH(Prioritization!I265,'Subdecision matrices'!$B$23:$B$27,0),MATCH('CalcEng 2'!$O$6,'Subdecision matrices'!$C$22:$G$22,0)),0)</f>
        <v>0</v>
      </c>
      <c r="P513" s="2">
        <f>_xlfn.IFERROR(INDEX('Subdecision matrices'!$C$23:$G$27,MATCH(Prioritization!I265,'Subdecision matrices'!$B$23:$B$27,0),MATCH('CalcEng 2'!$P$6,'Subdecision matrices'!$C$22:$G$22,0)),0)</f>
        <v>0</v>
      </c>
      <c r="Q513" s="2">
        <f>_xlfn.IFERROR(INDEX('Subdecision matrices'!$C$31:$G$33,MATCH(Prioritization!J265,'Subdecision matrices'!$B$31:$B$33,0),MATCH('CalcEng 2'!$Q$6,'Subdecision matrices'!$C$30:$G$30,0)),0)</f>
        <v>0</v>
      </c>
      <c r="R513" s="2">
        <f>_xlfn.IFERROR(INDEX('Subdecision matrices'!$C$31:$G$33,MATCH(Prioritization!J265,'Subdecision matrices'!$B$31:$B$33,0),MATCH('CalcEng 2'!$R$6,'Subdecision matrices'!$C$30:$G$30,0)),0)</f>
        <v>0</v>
      </c>
      <c r="S513" s="2">
        <f>_xlfn.IFERROR(INDEX('Subdecision matrices'!$C$31:$G$33,MATCH(Prioritization!J265,'Subdecision matrices'!$B$31:$B$33,0),MATCH('CalcEng 2'!$S$6,'Subdecision matrices'!$C$30:$G$30,0)),0)</f>
        <v>0</v>
      </c>
      <c r="T513" s="2">
        <f>_xlfn.IFERROR(INDEX('Subdecision matrices'!$C$31:$G$33,MATCH(Prioritization!J265,'Subdecision matrices'!$B$31:$B$33,0),MATCH('CalcEng 2'!$T$6,'Subdecision matrices'!$C$30:$G$30,0)),0)</f>
        <v>0</v>
      </c>
      <c r="U513" s="2">
        <f>_xlfn.IFERROR(INDEX('Subdecision matrices'!$C$31:$G$33,MATCH(Prioritization!J265,'Subdecision matrices'!$B$31:$B$33,0),MATCH('CalcEng 2'!$U$6,'Subdecision matrices'!$C$30:$G$30,0)),0)</f>
        <v>0</v>
      </c>
      <c r="V513" s="2">
        <f>_xlfn.IFERROR(VLOOKUP(Prioritization!K265,'Subdecision matrices'!$A$37:$C$41,3,TRUE),0)</f>
        <v>0</v>
      </c>
      <c r="W513" s="2">
        <f>_xlfn.IFERROR(VLOOKUP(Prioritization!K265,'Subdecision matrices'!$A$37:$D$41,4),0)</f>
        <v>0</v>
      </c>
      <c r="X513" s="2">
        <f>_xlfn.IFERROR(VLOOKUP(Prioritization!K265,'Subdecision matrices'!$A$37:$E$41,5),0)</f>
        <v>0</v>
      </c>
      <c r="Y513" s="2">
        <f>_xlfn.IFERROR(VLOOKUP(Prioritization!K265,'Subdecision matrices'!$A$37:$F$41,6),0)</f>
        <v>0</v>
      </c>
      <c r="Z513" s="2">
        <f>_xlfn.IFERROR(VLOOKUP(Prioritization!K265,'Subdecision matrices'!$A$37:$G$41,7),0)</f>
        <v>0</v>
      </c>
      <c r="AA513" s="2">
        <f>_xlfn.IFERROR(INDEX('Subdecision matrices'!$K$8:$O$11,MATCH(Prioritization!L265,'Subdecision matrices'!$J$8:$J$11,0),MATCH('CalcEng 2'!$AA$6,'Subdecision matrices'!$K$7:$O$7,0)),0)</f>
        <v>0</v>
      </c>
      <c r="AB513" s="2">
        <f>_xlfn.IFERROR(INDEX('Subdecision matrices'!$K$8:$O$11,MATCH(Prioritization!L265,'Subdecision matrices'!$J$8:$J$11,0),MATCH('CalcEng 2'!$AB$6,'Subdecision matrices'!$K$7:$O$7,0)),0)</f>
        <v>0</v>
      </c>
      <c r="AC513" s="2">
        <f>_xlfn.IFERROR(INDEX('Subdecision matrices'!$K$8:$O$11,MATCH(Prioritization!L265,'Subdecision matrices'!$J$8:$J$11,0),MATCH('CalcEng 2'!$AC$6,'Subdecision matrices'!$K$7:$O$7,0)),0)</f>
        <v>0</v>
      </c>
      <c r="AD513" s="2">
        <f>_xlfn.IFERROR(INDEX('Subdecision matrices'!$K$8:$O$11,MATCH(Prioritization!L265,'Subdecision matrices'!$J$8:$J$11,0),MATCH('CalcEng 2'!$AD$6,'Subdecision matrices'!$K$7:$O$7,0)),0)</f>
        <v>0</v>
      </c>
      <c r="AE513" s="2">
        <f>_xlfn.IFERROR(INDEX('Subdecision matrices'!$K$8:$O$11,MATCH(Prioritization!L265,'Subdecision matrices'!$J$8:$J$11,0),MATCH('CalcEng 2'!$AE$6,'Subdecision matrices'!$K$7:$O$7,0)),0)</f>
        <v>0</v>
      </c>
      <c r="AF513" s="2">
        <f>_xlfn.IFERROR(VLOOKUP(Prioritization!M265,'Subdecision matrices'!$I$15:$K$17,3,TRUE),0)</f>
        <v>0</v>
      </c>
      <c r="AG513" s="2">
        <f>_xlfn.IFERROR(VLOOKUP(Prioritization!M265,'Subdecision matrices'!$I$15:$L$17,4,TRUE),0)</f>
        <v>0</v>
      </c>
      <c r="AH513" s="2">
        <f>_xlfn.IFERROR(VLOOKUP(Prioritization!M265,'Subdecision matrices'!$I$15:$M$17,5,TRUE),0)</f>
        <v>0</v>
      </c>
      <c r="AI513" s="2">
        <f>_xlfn.IFERROR(VLOOKUP(Prioritization!M265,'Subdecision matrices'!$I$15:$N$17,6,TRUE),0)</f>
        <v>0</v>
      </c>
      <c r="AJ513" s="2">
        <f>_xlfn.IFERROR(VLOOKUP(Prioritization!M265,'Subdecision matrices'!$I$15:$O$17,7,TRUE),0)</f>
        <v>0</v>
      </c>
      <c r="AK513" s="2">
        <f>_xlfn.IFERROR(INDEX('Subdecision matrices'!$K$22:$O$24,MATCH(Prioritization!N265,'Subdecision matrices'!$J$22:$J$24,0),MATCH($AK$6,'Subdecision matrices'!$K$21:$O$21,0)),0)</f>
        <v>0</v>
      </c>
      <c r="AL513" s="2">
        <f>_xlfn.IFERROR(INDEX('Subdecision matrices'!$K$22:$O$24,MATCH(Prioritization!N265,'Subdecision matrices'!$J$22:$J$24,0),MATCH($AL$6,'Subdecision matrices'!$K$21:$O$21,0)),0)</f>
        <v>0</v>
      </c>
      <c r="AM513" s="2">
        <f>_xlfn.IFERROR(INDEX('Subdecision matrices'!$K$22:$O$24,MATCH(Prioritization!N265,'Subdecision matrices'!$J$22:$J$24,0),MATCH($AM$6,'Subdecision matrices'!$K$21:$O$21,0)),0)</f>
        <v>0</v>
      </c>
      <c r="AN513" s="2">
        <f>_xlfn.IFERROR(INDEX('Subdecision matrices'!$K$22:$O$24,MATCH(Prioritization!N265,'Subdecision matrices'!$J$22:$J$24,0),MATCH($AN$6,'Subdecision matrices'!$K$21:$O$21,0)),0)</f>
        <v>0</v>
      </c>
      <c r="AO513" s="2">
        <f>_xlfn.IFERROR(INDEX('Subdecision matrices'!$K$22:$O$24,MATCH(Prioritization!N265,'Subdecision matrices'!$J$22:$J$24,0),MATCH($AO$6,'Subdecision matrices'!$K$21:$O$21,0)),0)</f>
        <v>0</v>
      </c>
      <c r="AP513" s="2">
        <f>_xlfn.IFERROR(INDEX('Subdecision matrices'!$K$27:$O$30,MATCH(Prioritization!O265,'Subdecision matrices'!$J$27:$J$30,0),MATCH('CalcEng 2'!$AP$6,'Subdecision matrices'!$K$27:$O$27,0)),0)</f>
        <v>0</v>
      </c>
      <c r="AQ513" s="2">
        <f>_xlfn.IFERROR(INDEX('Subdecision matrices'!$K$27:$O$30,MATCH(Prioritization!O265,'Subdecision matrices'!$J$27:$J$30,0),MATCH('CalcEng 2'!$AQ$6,'Subdecision matrices'!$K$27:$O$27,0)),0)</f>
        <v>0</v>
      </c>
      <c r="AR513" s="2">
        <f>_xlfn.IFERROR(INDEX('Subdecision matrices'!$K$27:$O$30,MATCH(Prioritization!O265,'Subdecision matrices'!$J$27:$J$30,0),MATCH('CalcEng 2'!$AR$6,'Subdecision matrices'!$K$27:$O$27,0)),0)</f>
        <v>0</v>
      </c>
      <c r="AS513" s="2">
        <f>_xlfn.IFERROR(INDEX('Subdecision matrices'!$K$27:$O$30,MATCH(Prioritization!O265,'Subdecision matrices'!$J$27:$J$30,0),MATCH('CalcEng 2'!$AS$6,'Subdecision matrices'!$K$27:$O$27,0)),0)</f>
        <v>0</v>
      </c>
      <c r="AT513" s="2">
        <f>_xlfn.IFERROR(INDEX('Subdecision matrices'!$K$27:$O$30,MATCH(Prioritization!O265,'Subdecision matrices'!$J$27:$J$30,0),MATCH('CalcEng 2'!$AT$6,'Subdecision matrices'!$K$27:$O$27,0)),0)</f>
        <v>0</v>
      </c>
      <c r="AU513" s="2">
        <f>_xlfn.IFERROR(INDEX('Subdecision matrices'!$K$34:$O$36,MATCH(Prioritization!P265,'Subdecision matrices'!$J$34:$J$36,0),MATCH('CalcEng 2'!$AU$6,'Subdecision matrices'!$K$33:$O$33,0)),0)</f>
        <v>0</v>
      </c>
      <c r="AV513" s="2">
        <f>_xlfn.IFERROR(INDEX('Subdecision matrices'!$K$34:$O$36,MATCH(Prioritization!P265,'Subdecision matrices'!$J$34:$J$36,0),MATCH('CalcEng 2'!$AV$6,'Subdecision matrices'!$K$33:$O$33,0)),0)</f>
        <v>0</v>
      </c>
      <c r="AW513" s="2">
        <f>_xlfn.IFERROR(INDEX('Subdecision matrices'!$K$34:$O$36,MATCH(Prioritization!P265,'Subdecision matrices'!$J$34:$J$36,0),MATCH('CalcEng 2'!$AW$6,'Subdecision matrices'!$K$33:$O$33,0)),0)</f>
        <v>0</v>
      </c>
      <c r="AX513" s="2">
        <f>_xlfn.IFERROR(INDEX('Subdecision matrices'!$K$34:$O$36,MATCH(Prioritization!P265,'Subdecision matrices'!$J$34:$J$36,0),MATCH('CalcEng 2'!$AX$6,'Subdecision matrices'!$K$33:$O$33,0)),0)</f>
        <v>0</v>
      </c>
      <c r="AY513" s="2">
        <f>_xlfn.IFERROR(INDEX('Subdecision matrices'!$K$34:$O$36,MATCH(Prioritization!P265,'Subdecision matrices'!$J$34:$J$36,0),MATCH('CalcEng 2'!$AY$6,'Subdecision matrices'!$K$33:$O$33,0)),0)</f>
        <v>0</v>
      </c>
      <c r="AZ513" s="2"/>
      <c r="BA513" s="2"/>
      <c r="BB513" s="110">
        <f>((B513*B514)+(G513*G514)+(L513*L514)+(Q513*Q514)+(V513*V514)+(AA513*AA514)+(AF514*AF513)+(AK513*AK514)+(AP513*AP514)+(AU513*AU514))*10</f>
        <v>0</v>
      </c>
      <c r="BC513" s="110">
        <f aca="true" t="shared" si="1292" ref="BC513">((C513*C514)+(H513*H514)+(M513*M514)+(R513*R514)+(W513*W514)+(AB513*AB514)+(AG514*AG513)+(AL513*AL514)+(AQ513*AQ514)+(AV513*AV514))*10</f>
        <v>0</v>
      </c>
      <c r="BD513" s="110">
        <f aca="true" t="shared" si="1293" ref="BD513">((D513*D514)+(I513*I514)+(N513*N514)+(S513*S514)+(X513*X514)+(AC513*AC514)+(AH514*AH513)+(AM513*AM514)+(AR513*AR514)+(AW513*AW514))*10</f>
        <v>0</v>
      </c>
      <c r="BE513" s="110">
        <f aca="true" t="shared" si="1294" ref="BE513">((E513*E514)+(J513*J514)+(O513*O514)+(T513*T514)+(Y513*Y514)+(AD513*AD514)+(AI514*AI513)+(AN513*AN514)+(AS513*AS514)+(AX513*AX514))*10</f>
        <v>0</v>
      </c>
      <c r="BF513" s="110">
        <f aca="true" t="shared" si="1295" ref="BF513">((F513*F514)+(K513*K514)+(P513*P514)+(U513*U514)+(Z513*Z514)+(AE513*AE514)+(AJ514*AJ513)+(AO513*AO514)+(AT513*AT514)+(AY513*AY514))*10</f>
        <v>0</v>
      </c>
    </row>
    <row r="514" spans="1:58" ht="15.75" thickBot="1">
      <c r="A514" s="94"/>
      <c r="B514" s="5">
        <f>'Subdecision matrices'!$S$12</f>
        <v>0.1</v>
      </c>
      <c r="C514" s="5">
        <f>'Subdecision matrices'!$S$13</f>
        <v>0.1</v>
      </c>
      <c r="D514" s="5">
        <f>'Subdecision matrices'!$S$14</f>
        <v>0.1</v>
      </c>
      <c r="E514" s="5">
        <f>'Subdecision matrices'!$S$15</f>
        <v>0.1</v>
      </c>
      <c r="F514" s="5">
        <f>'Subdecision matrices'!$S$16</f>
        <v>0.1</v>
      </c>
      <c r="G514" s="5">
        <f>'Subdecision matrices'!$T$12</f>
        <v>0.1</v>
      </c>
      <c r="H514" s="5">
        <f>'Subdecision matrices'!$T$13</f>
        <v>0.1</v>
      </c>
      <c r="I514" s="5">
        <f>'Subdecision matrices'!$T$14</f>
        <v>0.1</v>
      </c>
      <c r="J514" s="5">
        <f>'Subdecision matrices'!$T$15</f>
        <v>0.1</v>
      </c>
      <c r="K514" s="5">
        <f>'Subdecision matrices'!$T$16</f>
        <v>0.1</v>
      </c>
      <c r="L514" s="5">
        <f>'Subdecision matrices'!$U$12</f>
        <v>0.05</v>
      </c>
      <c r="M514" s="5">
        <f>'Subdecision matrices'!$U$13</f>
        <v>0.05</v>
      </c>
      <c r="N514" s="5">
        <f>'Subdecision matrices'!$U$14</f>
        <v>0.05</v>
      </c>
      <c r="O514" s="5">
        <f>'Subdecision matrices'!$U$15</f>
        <v>0.05</v>
      </c>
      <c r="P514" s="5">
        <f>'Subdecision matrices'!$U$16</f>
        <v>0.05</v>
      </c>
      <c r="Q514" s="5">
        <f>'Subdecision matrices'!$V$12</f>
        <v>0.1</v>
      </c>
      <c r="R514" s="5">
        <f>'Subdecision matrices'!$V$13</f>
        <v>0.1</v>
      </c>
      <c r="S514" s="5">
        <f>'Subdecision matrices'!$V$14</f>
        <v>0.1</v>
      </c>
      <c r="T514" s="5">
        <f>'Subdecision matrices'!$V$15</f>
        <v>0.1</v>
      </c>
      <c r="U514" s="5">
        <f>'Subdecision matrices'!$V$16</f>
        <v>0.1</v>
      </c>
      <c r="V514" s="5">
        <f>'Subdecision matrices'!$W$12</f>
        <v>0.1</v>
      </c>
      <c r="W514" s="5">
        <f>'Subdecision matrices'!$W$13</f>
        <v>0.1</v>
      </c>
      <c r="X514" s="5">
        <f>'Subdecision matrices'!$W$14</f>
        <v>0.1</v>
      </c>
      <c r="Y514" s="5">
        <f>'Subdecision matrices'!$W$15</f>
        <v>0.1</v>
      </c>
      <c r="Z514" s="5">
        <f>'Subdecision matrices'!$W$16</f>
        <v>0.1</v>
      </c>
      <c r="AA514" s="5">
        <f>'Subdecision matrices'!$X$12</f>
        <v>0.05</v>
      </c>
      <c r="AB514" s="5">
        <f>'Subdecision matrices'!$X$13</f>
        <v>0.1</v>
      </c>
      <c r="AC514" s="5">
        <f>'Subdecision matrices'!$X$14</f>
        <v>0.1</v>
      </c>
      <c r="AD514" s="5">
        <f>'Subdecision matrices'!$X$15</f>
        <v>0.1</v>
      </c>
      <c r="AE514" s="5">
        <f>'Subdecision matrices'!$X$16</f>
        <v>0.1</v>
      </c>
      <c r="AF514" s="5">
        <f>'Subdecision matrices'!$Y$12</f>
        <v>0.1</v>
      </c>
      <c r="AG514" s="5">
        <f>'Subdecision matrices'!$Y$13</f>
        <v>0.1</v>
      </c>
      <c r="AH514" s="5">
        <f>'Subdecision matrices'!$Y$14</f>
        <v>0.1</v>
      </c>
      <c r="AI514" s="5">
        <f>'Subdecision matrices'!$Y$15</f>
        <v>0.05</v>
      </c>
      <c r="AJ514" s="5">
        <f>'Subdecision matrices'!$Y$16</f>
        <v>0.05</v>
      </c>
      <c r="AK514" s="5">
        <f>'Subdecision matrices'!$Z$12</f>
        <v>0.15</v>
      </c>
      <c r="AL514" s="5">
        <f>'Subdecision matrices'!$Z$13</f>
        <v>0.15</v>
      </c>
      <c r="AM514" s="5">
        <f>'Subdecision matrices'!$Z$14</f>
        <v>0.15</v>
      </c>
      <c r="AN514" s="5">
        <f>'Subdecision matrices'!$Z$15</f>
        <v>0.15</v>
      </c>
      <c r="AO514" s="5">
        <f>'Subdecision matrices'!$Z$16</f>
        <v>0.15</v>
      </c>
      <c r="AP514" s="5">
        <f>'Subdecision matrices'!$AA$12</f>
        <v>0.1</v>
      </c>
      <c r="AQ514" s="5">
        <f>'Subdecision matrices'!$AA$13</f>
        <v>0.1</v>
      </c>
      <c r="AR514" s="5">
        <f>'Subdecision matrices'!$AA$14</f>
        <v>0.1</v>
      </c>
      <c r="AS514" s="5">
        <f>'Subdecision matrices'!$AA$15</f>
        <v>0.1</v>
      </c>
      <c r="AT514" s="5">
        <f>'Subdecision matrices'!$AA$16</f>
        <v>0.15</v>
      </c>
      <c r="AU514" s="5">
        <f>'Subdecision matrices'!$AB$12</f>
        <v>0.15</v>
      </c>
      <c r="AV514" s="5">
        <f>'Subdecision matrices'!$AB$13</f>
        <v>0.1</v>
      </c>
      <c r="AW514" s="5">
        <f>'Subdecision matrices'!$AB$14</f>
        <v>0.1</v>
      </c>
      <c r="AX514" s="5">
        <f>'Subdecision matrices'!$AB$15</f>
        <v>0.15</v>
      </c>
      <c r="AY514" s="5">
        <f>'Subdecision matrices'!$AB$16</f>
        <v>0.1</v>
      </c>
      <c r="AZ514" s="3">
        <f aca="true" t="shared" si="1296" ref="AZ514">SUM(L514:AY514)</f>
        <v>4</v>
      </c>
      <c r="BA514" s="3"/>
      <c r="BB514" s="114"/>
      <c r="BC514" s="114"/>
      <c r="BD514" s="114"/>
      <c r="BE514" s="114"/>
      <c r="BF514" s="114"/>
    </row>
    <row r="515" spans="1:58" ht="15">
      <c r="A515" s="94">
        <v>255</v>
      </c>
      <c r="B515" s="30">
        <f>_xlfn.IFERROR(VLOOKUP(Prioritization!G266,'Subdecision matrices'!$B$7:$C$8,2,TRUE),0)</f>
        <v>0</v>
      </c>
      <c r="C515" s="30">
        <f>_xlfn.IFERROR(VLOOKUP(Prioritization!G266,'Subdecision matrices'!$B$7:$D$8,3,TRUE),0)</f>
        <v>0</v>
      </c>
      <c r="D515" s="30">
        <f>_xlfn.IFERROR(VLOOKUP(Prioritization!G266,'Subdecision matrices'!$B$7:$E$8,4,TRUE),0)</f>
        <v>0</v>
      </c>
      <c r="E515" s="30">
        <f>_xlfn.IFERROR(VLOOKUP(Prioritization!G266,'Subdecision matrices'!$B$7:$F$8,5,TRUE),0)</f>
        <v>0</v>
      </c>
      <c r="F515" s="30">
        <f>_xlfn.IFERROR(VLOOKUP(Prioritization!G266,'Subdecision matrices'!$B$7:$G$8,6,TRUE),0)</f>
        <v>0</v>
      </c>
      <c r="G515" s="30">
        <f>VLOOKUP(Prioritization!H266,'Subdecision matrices'!$B$12:$C$19,2,TRUE)</f>
        <v>0</v>
      </c>
      <c r="H515" s="30">
        <f>VLOOKUP(Prioritization!H266,'Subdecision matrices'!$B$12:$D$19,3,TRUE)</f>
        <v>0</v>
      </c>
      <c r="I515" s="30">
        <f>VLOOKUP(Prioritization!H266,'Subdecision matrices'!$B$12:$E$19,4,TRUE)</f>
        <v>0</v>
      </c>
      <c r="J515" s="30">
        <f>VLOOKUP(Prioritization!H266,'Subdecision matrices'!$B$12:$F$19,5,TRUE)</f>
        <v>0</v>
      </c>
      <c r="K515" s="30">
        <f>VLOOKUP(Prioritization!H266,'Subdecision matrices'!$B$12:$G$19,6,TRUE)</f>
        <v>0</v>
      </c>
      <c r="L515" s="2">
        <f>_xlfn.IFERROR(INDEX('Subdecision matrices'!$C$23:$G$27,MATCH(Prioritization!I266,'Subdecision matrices'!$B$23:$B$27,0),MATCH('CalcEng 2'!$L$6,'Subdecision matrices'!$C$22:$G$22,0)),0)</f>
        <v>0</v>
      </c>
      <c r="M515" s="2">
        <f>_xlfn.IFERROR(INDEX('Subdecision matrices'!$C$23:$G$27,MATCH(Prioritization!I266,'Subdecision matrices'!$B$23:$B$27,0),MATCH('CalcEng 2'!$M$6,'Subdecision matrices'!$C$30:$G$30,0)),0)</f>
        <v>0</v>
      </c>
      <c r="N515" s="2">
        <f>_xlfn.IFERROR(INDEX('Subdecision matrices'!$C$23:$G$27,MATCH(Prioritization!I266,'Subdecision matrices'!$B$23:$B$27,0),MATCH('CalcEng 2'!$N$6,'Subdecision matrices'!$C$22:$G$22,0)),0)</f>
        <v>0</v>
      </c>
      <c r="O515" s="2">
        <f>_xlfn.IFERROR(INDEX('Subdecision matrices'!$C$23:$G$27,MATCH(Prioritization!I266,'Subdecision matrices'!$B$23:$B$27,0),MATCH('CalcEng 2'!$O$6,'Subdecision matrices'!$C$22:$G$22,0)),0)</f>
        <v>0</v>
      </c>
      <c r="P515" s="2">
        <f>_xlfn.IFERROR(INDEX('Subdecision matrices'!$C$23:$G$27,MATCH(Prioritization!I266,'Subdecision matrices'!$B$23:$B$27,0),MATCH('CalcEng 2'!$P$6,'Subdecision matrices'!$C$22:$G$22,0)),0)</f>
        <v>0</v>
      </c>
      <c r="Q515" s="2">
        <f>_xlfn.IFERROR(INDEX('Subdecision matrices'!$C$31:$G$33,MATCH(Prioritization!J266,'Subdecision matrices'!$B$31:$B$33,0),MATCH('CalcEng 2'!$Q$6,'Subdecision matrices'!$C$30:$G$30,0)),0)</f>
        <v>0</v>
      </c>
      <c r="R515" s="2">
        <f>_xlfn.IFERROR(INDEX('Subdecision matrices'!$C$31:$G$33,MATCH(Prioritization!J266,'Subdecision matrices'!$B$31:$B$33,0),MATCH('CalcEng 2'!$R$6,'Subdecision matrices'!$C$30:$G$30,0)),0)</f>
        <v>0</v>
      </c>
      <c r="S515" s="2">
        <f>_xlfn.IFERROR(INDEX('Subdecision matrices'!$C$31:$G$33,MATCH(Prioritization!J266,'Subdecision matrices'!$B$31:$B$33,0),MATCH('CalcEng 2'!$S$6,'Subdecision matrices'!$C$30:$G$30,0)),0)</f>
        <v>0</v>
      </c>
      <c r="T515" s="2">
        <f>_xlfn.IFERROR(INDEX('Subdecision matrices'!$C$31:$G$33,MATCH(Prioritization!J266,'Subdecision matrices'!$B$31:$B$33,0),MATCH('CalcEng 2'!$T$6,'Subdecision matrices'!$C$30:$G$30,0)),0)</f>
        <v>0</v>
      </c>
      <c r="U515" s="2">
        <f>_xlfn.IFERROR(INDEX('Subdecision matrices'!$C$31:$G$33,MATCH(Prioritization!J266,'Subdecision matrices'!$B$31:$B$33,0),MATCH('CalcEng 2'!$U$6,'Subdecision matrices'!$C$30:$G$30,0)),0)</f>
        <v>0</v>
      </c>
      <c r="V515" s="2">
        <f>_xlfn.IFERROR(VLOOKUP(Prioritization!K266,'Subdecision matrices'!$A$37:$C$41,3,TRUE),0)</f>
        <v>0</v>
      </c>
      <c r="W515" s="2">
        <f>_xlfn.IFERROR(VLOOKUP(Prioritization!K266,'Subdecision matrices'!$A$37:$D$41,4),0)</f>
        <v>0</v>
      </c>
      <c r="X515" s="2">
        <f>_xlfn.IFERROR(VLOOKUP(Prioritization!K266,'Subdecision matrices'!$A$37:$E$41,5),0)</f>
        <v>0</v>
      </c>
      <c r="Y515" s="2">
        <f>_xlfn.IFERROR(VLOOKUP(Prioritization!K266,'Subdecision matrices'!$A$37:$F$41,6),0)</f>
        <v>0</v>
      </c>
      <c r="Z515" s="2">
        <f>_xlfn.IFERROR(VLOOKUP(Prioritization!K266,'Subdecision matrices'!$A$37:$G$41,7),0)</f>
        <v>0</v>
      </c>
      <c r="AA515" s="2">
        <f>_xlfn.IFERROR(INDEX('Subdecision matrices'!$K$8:$O$11,MATCH(Prioritization!L266,'Subdecision matrices'!$J$8:$J$11,0),MATCH('CalcEng 2'!$AA$6,'Subdecision matrices'!$K$7:$O$7,0)),0)</f>
        <v>0</v>
      </c>
      <c r="AB515" s="2">
        <f>_xlfn.IFERROR(INDEX('Subdecision matrices'!$K$8:$O$11,MATCH(Prioritization!L266,'Subdecision matrices'!$J$8:$J$11,0),MATCH('CalcEng 2'!$AB$6,'Subdecision matrices'!$K$7:$O$7,0)),0)</f>
        <v>0</v>
      </c>
      <c r="AC515" s="2">
        <f>_xlfn.IFERROR(INDEX('Subdecision matrices'!$K$8:$O$11,MATCH(Prioritization!L266,'Subdecision matrices'!$J$8:$J$11,0),MATCH('CalcEng 2'!$AC$6,'Subdecision matrices'!$K$7:$O$7,0)),0)</f>
        <v>0</v>
      </c>
      <c r="AD515" s="2">
        <f>_xlfn.IFERROR(INDEX('Subdecision matrices'!$K$8:$O$11,MATCH(Prioritization!L266,'Subdecision matrices'!$J$8:$J$11,0),MATCH('CalcEng 2'!$AD$6,'Subdecision matrices'!$K$7:$O$7,0)),0)</f>
        <v>0</v>
      </c>
      <c r="AE515" s="2">
        <f>_xlfn.IFERROR(INDEX('Subdecision matrices'!$K$8:$O$11,MATCH(Prioritization!L266,'Subdecision matrices'!$J$8:$J$11,0),MATCH('CalcEng 2'!$AE$6,'Subdecision matrices'!$K$7:$O$7,0)),0)</f>
        <v>0</v>
      </c>
      <c r="AF515" s="2">
        <f>_xlfn.IFERROR(VLOOKUP(Prioritization!M266,'Subdecision matrices'!$I$15:$K$17,3,TRUE),0)</f>
        <v>0</v>
      </c>
      <c r="AG515" s="2">
        <f>_xlfn.IFERROR(VLOOKUP(Prioritization!M266,'Subdecision matrices'!$I$15:$L$17,4,TRUE),0)</f>
        <v>0</v>
      </c>
      <c r="AH515" s="2">
        <f>_xlfn.IFERROR(VLOOKUP(Prioritization!M266,'Subdecision matrices'!$I$15:$M$17,5,TRUE),0)</f>
        <v>0</v>
      </c>
      <c r="AI515" s="2">
        <f>_xlfn.IFERROR(VLOOKUP(Prioritization!M266,'Subdecision matrices'!$I$15:$N$17,6,TRUE),0)</f>
        <v>0</v>
      </c>
      <c r="AJ515" s="2">
        <f>_xlfn.IFERROR(VLOOKUP(Prioritization!M266,'Subdecision matrices'!$I$15:$O$17,7,TRUE),0)</f>
        <v>0</v>
      </c>
      <c r="AK515" s="2">
        <f>_xlfn.IFERROR(INDEX('Subdecision matrices'!$K$22:$O$24,MATCH(Prioritization!N266,'Subdecision matrices'!$J$22:$J$24,0),MATCH($AK$6,'Subdecision matrices'!$K$21:$O$21,0)),0)</f>
        <v>0</v>
      </c>
      <c r="AL515" s="2">
        <f>_xlfn.IFERROR(INDEX('Subdecision matrices'!$K$22:$O$24,MATCH(Prioritization!N266,'Subdecision matrices'!$J$22:$J$24,0),MATCH($AL$6,'Subdecision matrices'!$K$21:$O$21,0)),0)</f>
        <v>0</v>
      </c>
      <c r="AM515" s="2">
        <f>_xlfn.IFERROR(INDEX('Subdecision matrices'!$K$22:$O$24,MATCH(Prioritization!N266,'Subdecision matrices'!$J$22:$J$24,0),MATCH($AM$6,'Subdecision matrices'!$K$21:$O$21,0)),0)</f>
        <v>0</v>
      </c>
      <c r="AN515" s="2">
        <f>_xlfn.IFERROR(INDEX('Subdecision matrices'!$K$22:$O$24,MATCH(Prioritization!N266,'Subdecision matrices'!$J$22:$J$24,0),MATCH($AN$6,'Subdecision matrices'!$K$21:$O$21,0)),0)</f>
        <v>0</v>
      </c>
      <c r="AO515" s="2">
        <f>_xlfn.IFERROR(INDEX('Subdecision matrices'!$K$22:$O$24,MATCH(Prioritization!N266,'Subdecision matrices'!$J$22:$J$24,0),MATCH($AO$6,'Subdecision matrices'!$K$21:$O$21,0)),0)</f>
        <v>0</v>
      </c>
      <c r="AP515" s="2">
        <f>_xlfn.IFERROR(INDEX('Subdecision matrices'!$K$27:$O$30,MATCH(Prioritization!O266,'Subdecision matrices'!$J$27:$J$30,0),MATCH('CalcEng 2'!$AP$6,'Subdecision matrices'!$K$27:$O$27,0)),0)</f>
        <v>0</v>
      </c>
      <c r="AQ515" s="2">
        <f>_xlfn.IFERROR(INDEX('Subdecision matrices'!$K$27:$O$30,MATCH(Prioritization!O266,'Subdecision matrices'!$J$27:$J$30,0),MATCH('CalcEng 2'!$AQ$6,'Subdecision matrices'!$K$27:$O$27,0)),0)</f>
        <v>0</v>
      </c>
      <c r="AR515" s="2">
        <f>_xlfn.IFERROR(INDEX('Subdecision matrices'!$K$27:$O$30,MATCH(Prioritization!O266,'Subdecision matrices'!$J$27:$J$30,0),MATCH('CalcEng 2'!$AR$6,'Subdecision matrices'!$K$27:$O$27,0)),0)</f>
        <v>0</v>
      </c>
      <c r="AS515" s="2">
        <f>_xlfn.IFERROR(INDEX('Subdecision matrices'!$K$27:$O$30,MATCH(Prioritization!O266,'Subdecision matrices'!$J$27:$J$30,0),MATCH('CalcEng 2'!$AS$6,'Subdecision matrices'!$K$27:$O$27,0)),0)</f>
        <v>0</v>
      </c>
      <c r="AT515" s="2">
        <f>_xlfn.IFERROR(INDEX('Subdecision matrices'!$K$27:$O$30,MATCH(Prioritization!O266,'Subdecision matrices'!$J$27:$J$30,0),MATCH('CalcEng 2'!$AT$6,'Subdecision matrices'!$K$27:$O$27,0)),0)</f>
        <v>0</v>
      </c>
      <c r="AU515" s="2">
        <f>_xlfn.IFERROR(INDEX('Subdecision matrices'!$K$34:$O$36,MATCH(Prioritization!P266,'Subdecision matrices'!$J$34:$J$36,0),MATCH('CalcEng 2'!$AU$6,'Subdecision matrices'!$K$33:$O$33,0)),0)</f>
        <v>0</v>
      </c>
      <c r="AV515" s="2">
        <f>_xlfn.IFERROR(INDEX('Subdecision matrices'!$K$34:$O$36,MATCH(Prioritization!P266,'Subdecision matrices'!$J$34:$J$36,0),MATCH('CalcEng 2'!$AV$6,'Subdecision matrices'!$K$33:$O$33,0)),0)</f>
        <v>0</v>
      </c>
      <c r="AW515" s="2">
        <f>_xlfn.IFERROR(INDEX('Subdecision matrices'!$K$34:$O$36,MATCH(Prioritization!P266,'Subdecision matrices'!$J$34:$J$36,0),MATCH('CalcEng 2'!$AW$6,'Subdecision matrices'!$K$33:$O$33,0)),0)</f>
        <v>0</v>
      </c>
      <c r="AX515" s="2">
        <f>_xlfn.IFERROR(INDEX('Subdecision matrices'!$K$34:$O$36,MATCH(Prioritization!P266,'Subdecision matrices'!$J$34:$J$36,0),MATCH('CalcEng 2'!$AX$6,'Subdecision matrices'!$K$33:$O$33,0)),0)</f>
        <v>0</v>
      </c>
      <c r="AY515" s="2">
        <f>_xlfn.IFERROR(INDEX('Subdecision matrices'!$K$34:$O$36,MATCH(Prioritization!P266,'Subdecision matrices'!$J$34:$J$36,0),MATCH('CalcEng 2'!$AY$6,'Subdecision matrices'!$K$33:$O$33,0)),0)</f>
        <v>0</v>
      </c>
      <c r="AZ515" s="2"/>
      <c r="BA515" s="2"/>
      <c r="BB515" s="110">
        <f>((B515*B516)+(G515*G516)+(L515*L516)+(Q515*Q516)+(V515*V516)+(AA515*AA516)+(AF516*AF515)+(AK515*AK516)+(AP515*AP516)+(AU515*AU516))*10</f>
        <v>0</v>
      </c>
      <c r="BC515" s="110">
        <f aca="true" t="shared" si="1297" ref="BC515">((C515*C516)+(H515*H516)+(M515*M516)+(R515*R516)+(W515*W516)+(AB515*AB516)+(AG516*AG515)+(AL515*AL516)+(AQ515*AQ516)+(AV515*AV516))*10</f>
        <v>0</v>
      </c>
      <c r="BD515" s="110">
        <f aca="true" t="shared" si="1298" ref="BD515">((D515*D516)+(I515*I516)+(N515*N516)+(S515*S516)+(X515*X516)+(AC515*AC516)+(AH516*AH515)+(AM515*AM516)+(AR515*AR516)+(AW515*AW516))*10</f>
        <v>0</v>
      </c>
      <c r="BE515" s="110">
        <f aca="true" t="shared" si="1299" ref="BE515">((E515*E516)+(J515*J516)+(O515*O516)+(T515*T516)+(Y515*Y516)+(AD515*AD516)+(AI516*AI515)+(AN515*AN516)+(AS515*AS516)+(AX515*AX516))*10</f>
        <v>0</v>
      </c>
      <c r="BF515" s="110">
        <f aca="true" t="shared" si="1300" ref="BF515">((F515*F516)+(K515*K516)+(P515*P516)+(U515*U516)+(Z515*Z516)+(AE515*AE516)+(AJ516*AJ515)+(AO515*AO516)+(AT515*AT516)+(AY515*AY516))*10</f>
        <v>0</v>
      </c>
    </row>
    <row r="516" spans="1:58" ht="15.75" thickBot="1">
      <c r="A516" s="94"/>
      <c r="B516" s="5">
        <f>'Subdecision matrices'!$S$12</f>
        <v>0.1</v>
      </c>
      <c r="C516" s="5">
        <f>'Subdecision matrices'!$S$13</f>
        <v>0.1</v>
      </c>
      <c r="D516" s="5">
        <f>'Subdecision matrices'!$S$14</f>
        <v>0.1</v>
      </c>
      <c r="E516" s="5">
        <f>'Subdecision matrices'!$S$15</f>
        <v>0.1</v>
      </c>
      <c r="F516" s="5">
        <f>'Subdecision matrices'!$S$16</f>
        <v>0.1</v>
      </c>
      <c r="G516" s="5">
        <f>'Subdecision matrices'!$T$12</f>
        <v>0.1</v>
      </c>
      <c r="H516" s="5">
        <f>'Subdecision matrices'!$T$13</f>
        <v>0.1</v>
      </c>
      <c r="I516" s="5">
        <f>'Subdecision matrices'!$T$14</f>
        <v>0.1</v>
      </c>
      <c r="J516" s="5">
        <f>'Subdecision matrices'!$T$15</f>
        <v>0.1</v>
      </c>
      <c r="K516" s="5">
        <f>'Subdecision matrices'!$T$16</f>
        <v>0.1</v>
      </c>
      <c r="L516" s="5">
        <f>'Subdecision matrices'!$U$12</f>
        <v>0.05</v>
      </c>
      <c r="M516" s="5">
        <f>'Subdecision matrices'!$U$13</f>
        <v>0.05</v>
      </c>
      <c r="N516" s="5">
        <f>'Subdecision matrices'!$U$14</f>
        <v>0.05</v>
      </c>
      <c r="O516" s="5">
        <f>'Subdecision matrices'!$U$15</f>
        <v>0.05</v>
      </c>
      <c r="P516" s="5">
        <f>'Subdecision matrices'!$U$16</f>
        <v>0.05</v>
      </c>
      <c r="Q516" s="5">
        <f>'Subdecision matrices'!$V$12</f>
        <v>0.1</v>
      </c>
      <c r="R516" s="5">
        <f>'Subdecision matrices'!$V$13</f>
        <v>0.1</v>
      </c>
      <c r="S516" s="5">
        <f>'Subdecision matrices'!$V$14</f>
        <v>0.1</v>
      </c>
      <c r="T516" s="5">
        <f>'Subdecision matrices'!$V$15</f>
        <v>0.1</v>
      </c>
      <c r="U516" s="5">
        <f>'Subdecision matrices'!$V$16</f>
        <v>0.1</v>
      </c>
      <c r="V516" s="5">
        <f>'Subdecision matrices'!$W$12</f>
        <v>0.1</v>
      </c>
      <c r="W516" s="5">
        <f>'Subdecision matrices'!$W$13</f>
        <v>0.1</v>
      </c>
      <c r="X516" s="5">
        <f>'Subdecision matrices'!$W$14</f>
        <v>0.1</v>
      </c>
      <c r="Y516" s="5">
        <f>'Subdecision matrices'!$W$15</f>
        <v>0.1</v>
      </c>
      <c r="Z516" s="5">
        <f>'Subdecision matrices'!$W$16</f>
        <v>0.1</v>
      </c>
      <c r="AA516" s="5">
        <f>'Subdecision matrices'!$X$12</f>
        <v>0.05</v>
      </c>
      <c r="AB516" s="5">
        <f>'Subdecision matrices'!$X$13</f>
        <v>0.1</v>
      </c>
      <c r="AC516" s="5">
        <f>'Subdecision matrices'!$X$14</f>
        <v>0.1</v>
      </c>
      <c r="AD516" s="5">
        <f>'Subdecision matrices'!$X$15</f>
        <v>0.1</v>
      </c>
      <c r="AE516" s="5">
        <f>'Subdecision matrices'!$X$16</f>
        <v>0.1</v>
      </c>
      <c r="AF516" s="5">
        <f>'Subdecision matrices'!$Y$12</f>
        <v>0.1</v>
      </c>
      <c r="AG516" s="5">
        <f>'Subdecision matrices'!$Y$13</f>
        <v>0.1</v>
      </c>
      <c r="AH516" s="5">
        <f>'Subdecision matrices'!$Y$14</f>
        <v>0.1</v>
      </c>
      <c r="AI516" s="5">
        <f>'Subdecision matrices'!$Y$15</f>
        <v>0.05</v>
      </c>
      <c r="AJ516" s="5">
        <f>'Subdecision matrices'!$Y$16</f>
        <v>0.05</v>
      </c>
      <c r="AK516" s="5">
        <f>'Subdecision matrices'!$Z$12</f>
        <v>0.15</v>
      </c>
      <c r="AL516" s="5">
        <f>'Subdecision matrices'!$Z$13</f>
        <v>0.15</v>
      </c>
      <c r="AM516" s="5">
        <f>'Subdecision matrices'!$Z$14</f>
        <v>0.15</v>
      </c>
      <c r="AN516" s="5">
        <f>'Subdecision matrices'!$Z$15</f>
        <v>0.15</v>
      </c>
      <c r="AO516" s="5">
        <f>'Subdecision matrices'!$Z$16</f>
        <v>0.15</v>
      </c>
      <c r="AP516" s="5">
        <f>'Subdecision matrices'!$AA$12</f>
        <v>0.1</v>
      </c>
      <c r="AQ516" s="5">
        <f>'Subdecision matrices'!$AA$13</f>
        <v>0.1</v>
      </c>
      <c r="AR516" s="5">
        <f>'Subdecision matrices'!$AA$14</f>
        <v>0.1</v>
      </c>
      <c r="AS516" s="5">
        <f>'Subdecision matrices'!$AA$15</f>
        <v>0.1</v>
      </c>
      <c r="AT516" s="5">
        <f>'Subdecision matrices'!$AA$16</f>
        <v>0.15</v>
      </c>
      <c r="AU516" s="5">
        <f>'Subdecision matrices'!$AB$12</f>
        <v>0.15</v>
      </c>
      <c r="AV516" s="5">
        <f>'Subdecision matrices'!$AB$13</f>
        <v>0.1</v>
      </c>
      <c r="AW516" s="5">
        <f>'Subdecision matrices'!$AB$14</f>
        <v>0.1</v>
      </c>
      <c r="AX516" s="5">
        <f>'Subdecision matrices'!$AB$15</f>
        <v>0.15</v>
      </c>
      <c r="AY516" s="5">
        <f>'Subdecision matrices'!$AB$16</f>
        <v>0.1</v>
      </c>
      <c r="AZ516" s="3">
        <f aca="true" t="shared" si="1301" ref="AZ516">SUM(L516:AY516)</f>
        <v>4</v>
      </c>
      <c r="BA516" s="3"/>
      <c r="BB516" s="114"/>
      <c r="BC516" s="114"/>
      <c r="BD516" s="114"/>
      <c r="BE516" s="114"/>
      <c r="BF516" s="114"/>
    </row>
    <row r="517" spans="1:58" ht="15">
      <c r="A517" s="94">
        <v>256</v>
      </c>
      <c r="B517" s="30">
        <f>_xlfn.IFERROR(VLOOKUP(Prioritization!G267,'Subdecision matrices'!$B$7:$C$8,2,TRUE),0)</f>
        <v>0</v>
      </c>
      <c r="C517" s="30">
        <f>_xlfn.IFERROR(VLOOKUP(Prioritization!G267,'Subdecision matrices'!$B$7:$D$8,3,TRUE),0)</f>
        <v>0</v>
      </c>
      <c r="D517" s="30">
        <f>_xlfn.IFERROR(VLOOKUP(Prioritization!G267,'Subdecision matrices'!$B$7:$E$8,4,TRUE),0)</f>
        <v>0</v>
      </c>
      <c r="E517" s="30">
        <f>_xlfn.IFERROR(VLOOKUP(Prioritization!G267,'Subdecision matrices'!$B$7:$F$8,5,TRUE),0)</f>
        <v>0</v>
      </c>
      <c r="F517" s="30">
        <f>_xlfn.IFERROR(VLOOKUP(Prioritization!G267,'Subdecision matrices'!$B$7:$G$8,6,TRUE),0)</f>
        <v>0</v>
      </c>
      <c r="G517" s="30">
        <f>VLOOKUP(Prioritization!H267,'Subdecision matrices'!$B$12:$C$19,2,TRUE)</f>
        <v>0</v>
      </c>
      <c r="H517" s="30">
        <f>VLOOKUP(Prioritization!H267,'Subdecision matrices'!$B$12:$D$19,3,TRUE)</f>
        <v>0</v>
      </c>
      <c r="I517" s="30">
        <f>VLOOKUP(Prioritization!H267,'Subdecision matrices'!$B$12:$E$19,4,TRUE)</f>
        <v>0</v>
      </c>
      <c r="J517" s="30">
        <f>VLOOKUP(Prioritization!H267,'Subdecision matrices'!$B$12:$F$19,5,TRUE)</f>
        <v>0</v>
      </c>
      <c r="K517" s="30">
        <f>VLOOKUP(Prioritization!H267,'Subdecision matrices'!$B$12:$G$19,6,TRUE)</f>
        <v>0</v>
      </c>
      <c r="L517" s="2">
        <f>_xlfn.IFERROR(INDEX('Subdecision matrices'!$C$23:$G$27,MATCH(Prioritization!I267,'Subdecision matrices'!$B$23:$B$27,0),MATCH('CalcEng 2'!$L$6,'Subdecision matrices'!$C$22:$G$22,0)),0)</f>
        <v>0</v>
      </c>
      <c r="M517" s="2">
        <f>_xlfn.IFERROR(INDEX('Subdecision matrices'!$C$23:$G$27,MATCH(Prioritization!I267,'Subdecision matrices'!$B$23:$B$27,0),MATCH('CalcEng 2'!$M$6,'Subdecision matrices'!$C$30:$G$30,0)),0)</f>
        <v>0</v>
      </c>
      <c r="N517" s="2">
        <f>_xlfn.IFERROR(INDEX('Subdecision matrices'!$C$23:$G$27,MATCH(Prioritization!I267,'Subdecision matrices'!$B$23:$B$27,0),MATCH('CalcEng 2'!$N$6,'Subdecision matrices'!$C$22:$G$22,0)),0)</f>
        <v>0</v>
      </c>
      <c r="O517" s="2">
        <f>_xlfn.IFERROR(INDEX('Subdecision matrices'!$C$23:$G$27,MATCH(Prioritization!I267,'Subdecision matrices'!$B$23:$B$27,0),MATCH('CalcEng 2'!$O$6,'Subdecision matrices'!$C$22:$G$22,0)),0)</f>
        <v>0</v>
      </c>
      <c r="P517" s="2">
        <f>_xlfn.IFERROR(INDEX('Subdecision matrices'!$C$23:$G$27,MATCH(Prioritization!I267,'Subdecision matrices'!$B$23:$B$27,0),MATCH('CalcEng 2'!$P$6,'Subdecision matrices'!$C$22:$G$22,0)),0)</f>
        <v>0</v>
      </c>
      <c r="Q517" s="2">
        <f>_xlfn.IFERROR(INDEX('Subdecision matrices'!$C$31:$G$33,MATCH(Prioritization!J267,'Subdecision matrices'!$B$31:$B$33,0),MATCH('CalcEng 2'!$Q$6,'Subdecision matrices'!$C$30:$G$30,0)),0)</f>
        <v>0</v>
      </c>
      <c r="R517" s="2">
        <f>_xlfn.IFERROR(INDEX('Subdecision matrices'!$C$31:$G$33,MATCH(Prioritization!J267,'Subdecision matrices'!$B$31:$B$33,0),MATCH('CalcEng 2'!$R$6,'Subdecision matrices'!$C$30:$G$30,0)),0)</f>
        <v>0</v>
      </c>
      <c r="S517" s="2">
        <f>_xlfn.IFERROR(INDEX('Subdecision matrices'!$C$31:$G$33,MATCH(Prioritization!J267,'Subdecision matrices'!$B$31:$B$33,0),MATCH('CalcEng 2'!$S$6,'Subdecision matrices'!$C$30:$G$30,0)),0)</f>
        <v>0</v>
      </c>
      <c r="T517" s="2">
        <f>_xlfn.IFERROR(INDEX('Subdecision matrices'!$C$31:$G$33,MATCH(Prioritization!J267,'Subdecision matrices'!$B$31:$B$33,0),MATCH('CalcEng 2'!$T$6,'Subdecision matrices'!$C$30:$G$30,0)),0)</f>
        <v>0</v>
      </c>
      <c r="U517" s="2">
        <f>_xlfn.IFERROR(INDEX('Subdecision matrices'!$C$31:$G$33,MATCH(Prioritization!J267,'Subdecision matrices'!$B$31:$B$33,0),MATCH('CalcEng 2'!$U$6,'Subdecision matrices'!$C$30:$G$30,0)),0)</f>
        <v>0</v>
      </c>
      <c r="V517" s="2">
        <f>_xlfn.IFERROR(VLOOKUP(Prioritization!K267,'Subdecision matrices'!$A$37:$C$41,3,TRUE),0)</f>
        <v>0</v>
      </c>
      <c r="W517" s="2">
        <f>_xlfn.IFERROR(VLOOKUP(Prioritization!K267,'Subdecision matrices'!$A$37:$D$41,4),0)</f>
        <v>0</v>
      </c>
      <c r="X517" s="2">
        <f>_xlfn.IFERROR(VLOOKUP(Prioritization!K267,'Subdecision matrices'!$A$37:$E$41,5),0)</f>
        <v>0</v>
      </c>
      <c r="Y517" s="2">
        <f>_xlfn.IFERROR(VLOOKUP(Prioritization!K267,'Subdecision matrices'!$A$37:$F$41,6),0)</f>
        <v>0</v>
      </c>
      <c r="Z517" s="2">
        <f>_xlfn.IFERROR(VLOOKUP(Prioritization!K267,'Subdecision matrices'!$A$37:$G$41,7),0)</f>
        <v>0</v>
      </c>
      <c r="AA517" s="2">
        <f>_xlfn.IFERROR(INDEX('Subdecision matrices'!$K$8:$O$11,MATCH(Prioritization!L267,'Subdecision matrices'!$J$8:$J$11,0),MATCH('CalcEng 2'!$AA$6,'Subdecision matrices'!$K$7:$O$7,0)),0)</f>
        <v>0</v>
      </c>
      <c r="AB517" s="2">
        <f>_xlfn.IFERROR(INDEX('Subdecision matrices'!$K$8:$O$11,MATCH(Prioritization!L267,'Subdecision matrices'!$J$8:$J$11,0),MATCH('CalcEng 2'!$AB$6,'Subdecision matrices'!$K$7:$O$7,0)),0)</f>
        <v>0</v>
      </c>
      <c r="AC517" s="2">
        <f>_xlfn.IFERROR(INDEX('Subdecision matrices'!$K$8:$O$11,MATCH(Prioritization!L267,'Subdecision matrices'!$J$8:$J$11,0),MATCH('CalcEng 2'!$AC$6,'Subdecision matrices'!$K$7:$O$7,0)),0)</f>
        <v>0</v>
      </c>
      <c r="AD517" s="2">
        <f>_xlfn.IFERROR(INDEX('Subdecision matrices'!$K$8:$O$11,MATCH(Prioritization!L267,'Subdecision matrices'!$J$8:$J$11,0),MATCH('CalcEng 2'!$AD$6,'Subdecision matrices'!$K$7:$O$7,0)),0)</f>
        <v>0</v>
      </c>
      <c r="AE517" s="2">
        <f>_xlfn.IFERROR(INDEX('Subdecision matrices'!$K$8:$O$11,MATCH(Prioritization!L267,'Subdecision matrices'!$J$8:$J$11,0),MATCH('CalcEng 2'!$AE$6,'Subdecision matrices'!$K$7:$O$7,0)),0)</f>
        <v>0</v>
      </c>
      <c r="AF517" s="2">
        <f>_xlfn.IFERROR(VLOOKUP(Prioritization!M267,'Subdecision matrices'!$I$15:$K$17,3,TRUE),0)</f>
        <v>0</v>
      </c>
      <c r="AG517" s="2">
        <f>_xlfn.IFERROR(VLOOKUP(Prioritization!M267,'Subdecision matrices'!$I$15:$L$17,4,TRUE),0)</f>
        <v>0</v>
      </c>
      <c r="AH517" s="2">
        <f>_xlfn.IFERROR(VLOOKUP(Prioritization!M267,'Subdecision matrices'!$I$15:$M$17,5,TRUE),0)</f>
        <v>0</v>
      </c>
      <c r="AI517" s="2">
        <f>_xlfn.IFERROR(VLOOKUP(Prioritization!M267,'Subdecision matrices'!$I$15:$N$17,6,TRUE),0)</f>
        <v>0</v>
      </c>
      <c r="AJ517" s="2">
        <f>_xlfn.IFERROR(VLOOKUP(Prioritization!M267,'Subdecision matrices'!$I$15:$O$17,7,TRUE),0)</f>
        <v>0</v>
      </c>
      <c r="AK517" s="2">
        <f>_xlfn.IFERROR(INDEX('Subdecision matrices'!$K$22:$O$24,MATCH(Prioritization!N267,'Subdecision matrices'!$J$22:$J$24,0),MATCH($AK$6,'Subdecision matrices'!$K$21:$O$21,0)),0)</f>
        <v>0</v>
      </c>
      <c r="AL517" s="2">
        <f>_xlfn.IFERROR(INDEX('Subdecision matrices'!$K$22:$O$24,MATCH(Prioritization!N267,'Subdecision matrices'!$J$22:$J$24,0),MATCH($AL$6,'Subdecision matrices'!$K$21:$O$21,0)),0)</f>
        <v>0</v>
      </c>
      <c r="AM517" s="2">
        <f>_xlfn.IFERROR(INDEX('Subdecision matrices'!$K$22:$O$24,MATCH(Prioritization!N267,'Subdecision matrices'!$J$22:$J$24,0),MATCH($AM$6,'Subdecision matrices'!$K$21:$O$21,0)),0)</f>
        <v>0</v>
      </c>
      <c r="AN517" s="2">
        <f>_xlfn.IFERROR(INDEX('Subdecision matrices'!$K$22:$O$24,MATCH(Prioritization!N267,'Subdecision matrices'!$J$22:$J$24,0),MATCH($AN$6,'Subdecision matrices'!$K$21:$O$21,0)),0)</f>
        <v>0</v>
      </c>
      <c r="AO517" s="2">
        <f>_xlfn.IFERROR(INDEX('Subdecision matrices'!$K$22:$O$24,MATCH(Prioritization!N267,'Subdecision matrices'!$J$22:$J$24,0),MATCH($AO$6,'Subdecision matrices'!$K$21:$O$21,0)),0)</f>
        <v>0</v>
      </c>
      <c r="AP517" s="2">
        <f>_xlfn.IFERROR(INDEX('Subdecision matrices'!$K$27:$O$30,MATCH(Prioritization!O267,'Subdecision matrices'!$J$27:$J$30,0),MATCH('CalcEng 2'!$AP$6,'Subdecision matrices'!$K$27:$O$27,0)),0)</f>
        <v>0</v>
      </c>
      <c r="AQ517" s="2">
        <f>_xlfn.IFERROR(INDEX('Subdecision matrices'!$K$27:$O$30,MATCH(Prioritization!O267,'Subdecision matrices'!$J$27:$J$30,0),MATCH('CalcEng 2'!$AQ$6,'Subdecision matrices'!$K$27:$O$27,0)),0)</f>
        <v>0</v>
      </c>
      <c r="AR517" s="2">
        <f>_xlfn.IFERROR(INDEX('Subdecision matrices'!$K$27:$O$30,MATCH(Prioritization!O267,'Subdecision matrices'!$J$27:$J$30,0),MATCH('CalcEng 2'!$AR$6,'Subdecision matrices'!$K$27:$O$27,0)),0)</f>
        <v>0</v>
      </c>
      <c r="AS517" s="2">
        <f>_xlfn.IFERROR(INDEX('Subdecision matrices'!$K$27:$O$30,MATCH(Prioritization!O267,'Subdecision matrices'!$J$27:$J$30,0),MATCH('CalcEng 2'!$AS$6,'Subdecision matrices'!$K$27:$O$27,0)),0)</f>
        <v>0</v>
      </c>
      <c r="AT517" s="2">
        <f>_xlfn.IFERROR(INDEX('Subdecision matrices'!$K$27:$O$30,MATCH(Prioritization!O267,'Subdecision matrices'!$J$27:$J$30,0),MATCH('CalcEng 2'!$AT$6,'Subdecision matrices'!$K$27:$O$27,0)),0)</f>
        <v>0</v>
      </c>
      <c r="AU517" s="2">
        <f>_xlfn.IFERROR(INDEX('Subdecision matrices'!$K$34:$O$36,MATCH(Prioritization!P267,'Subdecision matrices'!$J$34:$J$36,0),MATCH('CalcEng 2'!$AU$6,'Subdecision matrices'!$K$33:$O$33,0)),0)</f>
        <v>0</v>
      </c>
      <c r="AV517" s="2">
        <f>_xlfn.IFERROR(INDEX('Subdecision matrices'!$K$34:$O$36,MATCH(Prioritization!P267,'Subdecision matrices'!$J$34:$J$36,0),MATCH('CalcEng 2'!$AV$6,'Subdecision matrices'!$K$33:$O$33,0)),0)</f>
        <v>0</v>
      </c>
      <c r="AW517" s="2">
        <f>_xlfn.IFERROR(INDEX('Subdecision matrices'!$K$34:$O$36,MATCH(Prioritization!P267,'Subdecision matrices'!$J$34:$J$36,0),MATCH('CalcEng 2'!$AW$6,'Subdecision matrices'!$K$33:$O$33,0)),0)</f>
        <v>0</v>
      </c>
      <c r="AX517" s="2">
        <f>_xlfn.IFERROR(INDEX('Subdecision matrices'!$K$34:$O$36,MATCH(Prioritization!P267,'Subdecision matrices'!$J$34:$J$36,0),MATCH('CalcEng 2'!$AX$6,'Subdecision matrices'!$K$33:$O$33,0)),0)</f>
        <v>0</v>
      </c>
      <c r="AY517" s="2">
        <f>_xlfn.IFERROR(INDEX('Subdecision matrices'!$K$34:$O$36,MATCH(Prioritization!P267,'Subdecision matrices'!$J$34:$J$36,0),MATCH('CalcEng 2'!$AY$6,'Subdecision matrices'!$K$33:$O$33,0)),0)</f>
        <v>0</v>
      </c>
      <c r="AZ517" s="2"/>
      <c r="BA517" s="2"/>
      <c r="BB517" s="110">
        <f>((B517*B518)+(G517*G518)+(L517*L518)+(Q517*Q518)+(V517*V518)+(AA517*AA518)+(AF518*AF517)+(AK517*AK518)+(AP517*AP518)+(AU517*AU518))*10</f>
        <v>0</v>
      </c>
      <c r="BC517" s="110">
        <f aca="true" t="shared" si="1302" ref="BC517">((C517*C518)+(H517*H518)+(M517*M518)+(R517*R518)+(W517*W518)+(AB517*AB518)+(AG518*AG517)+(AL517*AL518)+(AQ517*AQ518)+(AV517*AV518))*10</f>
        <v>0</v>
      </c>
      <c r="BD517" s="110">
        <f aca="true" t="shared" si="1303" ref="BD517">((D517*D518)+(I517*I518)+(N517*N518)+(S517*S518)+(X517*X518)+(AC517*AC518)+(AH518*AH517)+(AM517*AM518)+(AR517*AR518)+(AW517*AW518))*10</f>
        <v>0</v>
      </c>
      <c r="BE517" s="110">
        <f aca="true" t="shared" si="1304" ref="BE517">((E517*E518)+(J517*J518)+(O517*O518)+(T517*T518)+(Y517*Y518)+(AD517*AD518)+(AI518*AI517)+(AN517*AN518)+(AS517*AS518)+(AX517*AX518))*10</f>
        <v>0</v>
      </c>
      <c r="BF517" s="110">
        <f aca="true" t="shared" si="1305" ref="BF517">((F517*F518)+(K517*K518)+(P517*P518)+(U517*U518)+(Z517*Z518)+(AE517*AE518)+(AJ518*AJ517)+(AO517*AO518)+(AT517*AT518)+(AY517*AY518))*10</f>
        <v>0</v>
      </c>
    </row>
    <row r="518" spans="1:58" ht="15.75" thickBot="1">
      <c r="A518" s="94"/>
      <c r="B518" s="5">
        <f>'Subdecision matrices'!$S$12</f>
        <v>0.1</v>
      </c>
      <c r="C518" s="5">
        <f>'Subdecision matrices'!$S$13</f>
        <v>0.1</v>
      </c>
      <c r="D518" s="5">
        <f>'Subdecision matrices'!$S$14</f>
        <v>0.1</v>
      </c>
      <c r="E518" s="5">
        <f>'Subdecision matrices'!$S$15</f>
        <v>0.1</v>
      </c>
      <c r="F518" s="5">
        <f>'Subdecision matrices'!$S$16</f>
        <v>0.1</v>
      </c>
      <c r="G518" s="5">
        <f>'Subdecision matrices'!$T$12</f>
        <v>0.1</v>
      </c>
      <c r="H518" s="5">
        <f>'Subdecision matrices'!$T$13</f>
        <v>0.1</v>
      </c>
      <c r="I518" s="5">
        <f>'Subdecision matrices'!$T$14</f>
        <v>0.1</v>
      </c>
      <c r="J518" s="5">
        <f>'Subdecision matrices'!$T$15</f>
        <v>0.1</v>
      </c>
      <c r="K518" s="5">
        <f>'Subdecision matrices'!$T$16</f>
        <v>0.1</v>
      </c>
      <c r="L518" s="5">
        <f>'Subdecision matrices'!$U$12</f>
        <v>0.05</v>
      </c>
      <c r="M518" s="5">
        <f>'Subdecision matrices'!$U$13</f>
        <v>0.05</v>
      </c>
      <c r="N518" s="5">
        <f>'Subdecision matrices'!$U$14</f>
        <v>0.05</v>
      </c>
      <c r="O518" s="5">
        <f>'Subdecision matrices'!$U$15</f>
        <v>0.05</v>
      </c>
      <c r="P518" s="5">
        <f>'Subdecision matrices'!$U$16</f>
        <v>0.05</v>
      </c>
      <c r="Q518" s="5">
        <f>'Subdecision matrices'!$V$12</f>
        <v>0.1</v>
      </c>
      <c r="R518" s="5">
        <f>'Subdecision matrices'!$V$13</f>
        <v>0.1</v>
      </c>
      <c r="S518" s="5">
        <f>'Subdecision matrices'!$V$14</f>
        <v>0.1</v>
      </c>
      <c r="T518" s="5">
        <f>'Subdecision matrices'!$V$15</f>
        <v>0.1</v>
      </c>
      <c r="U518" s="5">
        <f>'Subdecision matrices'!$V$16</f>
        <v>0.1</v>
      </c>
      <c r="V518" s="5">
        <f>'Subdecision matrices'!$W$12</f>
        <v>0.1</v>
      </c>
      <c r="W518" s="5">
        <f>'Subdecision matrices'!$W$13</f>
        <v>0.1</v>
      </c>
      <c r="X518" s="5">
        <f>'Subdecision matrices'!$W$14</f>
        <v>0.1</v>
      </c>
      <c r="Y518" s="5">
        <f>'Subdecision matrices'!$W$15</f>
        <v>0.1</v>
      </c>
      <c r="Z518" s="5">
        <f>'Subdecision matrices'!$W$16</f>
        <v>0.1</v>
      </c>
      <c r="AA518" s="5">
        <f>'Subdecision matrices'!$X$12</f>
        <v>0.05</v>
      </c>
      <c r="AB518" s="5">
        <f>'Subdecision matrices'!$X$13</f>
        <v>0.1</v>
      </c>
      <c r="AC518" s="5">
        <f>'Subdecision matrices'!$X$14</f>
        <v>0.1</v>
      </c>
      <c r="AD518" s="5">
        <f>'Subdecision matrices'!$X$15</f>
        <v>0.1</v>
      </c>
      <c r="AE518" s="5">
        <f>'Subdecision matrices'!$X$16</f>
        <v>0.1</v>
      </c>
      <c r="AF518" s="5">
        <f>'Subdecision matrices'!$Y$12</f>
        <v>0.1</v>
      </c>
      <c r="AG518" s="5">
        <f>'Subdecision matrices'!$Y$13</f>
        <v>0.1</v>
      </c>
      <c r="AH518" s="5">
        <f>'Subdecision matrices'!$Y$14</f>
        <v>0.1</v>
      </c>
      <c r="AI518" s="5">
        <f>'Subdecision matrices'!$Y$15</f>
        <v>0.05</v>
      </c>
      <c r="AJ518" s="5">
        <f>'Subdecision matrices'!$Y$16</f>
        <v>0.05</v>
      </c>
      <c r="AK518" s="5">
        <f>'Subdecision matrices'!$Z$12</f>
        <v>0.15</v>
      </c>
      <c r="AL518" s="5">
        <f>'Subdecision matrices'!$Z$13</f>
        <v>0.15</v>
      </c>
      <c r="AM518" s="5">
        <f>'Subdecision matrices'!$Z$14</f>
        <v>0.15</v>
      </c>
      <c r="AN518" s="5">
        <f>'Subdecision matrices'!$Z$15</f>
        <v>0.15</v>
      </c>
      <c r="AO518" s="5">
        <f>'Subdecision matrices'!$Z$16</f>
        <v>0.15</v>
      </c>
      <c r="AP518" s="5">
        <f>'Subdecision matrices'!$AA$12</f>
        <v>0.1</v>
      </c>
      <c r="AQ518" s="5">
        <f>'Subdecision matrices'!$AA$13</f>
        <v>0.1</v>
      </c>
      <c r="AR518" s="5">
        <f>'Subdecision matrices'!$AA$14</f>
        <v>0.1</v>
      </c>
      <c r="AS518" s="5">
        <f>'Subdecision matrices'!$AA$15</f>
        <v>0.1</v>
      </c>
      <c r="AT518" s="5">
        <f>'Subdecision matrices'!$AA$16</f>
        <v>0.15</v>
      </c>
      <c r="AU518" s="5">
        <f>'Subdecision matrices'!$AB$12</f>
        <v>0.15</v>
      </c>
      <c r="AV518" s="5">
        <f>'Subdecision matrices'!$AB$13</f>
        <v>0.1</v>
      </c>
      <c r="AW518" s="5">
        <f>'Subdecision matrices'!$AB$14</f>
        <v>0.1</v>
      </c>
      <c r="AX518" s="5">
        <f>'Subdecision matrices'!$AB$15</f>
        <v>0.15</v>
      </c>
      <c r="AY518" s="5">
        <f>'Subdecision matrices'!$AB$16</f>
        <v>0.1</v>
      </c>
      <c r="AZ518" s="3">
        <f aca="true" t="shared" si="1306" ref="AZ518">SUM(L518:AY518)</f>
        <v>4</v>
      </c>
      <c r="BA518" s="3"/>
      <c r="BB518" s="114"/>
      <c r="BC518" s="114"/>
      <c r="BD518" s="114"/>
      <c r="BE518" s="114"/>
      <c r="BF518" s="114"/>
    </row>
    <row r="519" spans="1:58" ht="15">
      <c r="A519" s="94">
        <v>257</v>
      </c>
      <c r="B519" s="30">
        <f>_xlfn.IFERROR(VLOOKUP(Prioritization!G268,'Subdecision matrices'!$B$7:$C$8,2,TRUE),0)</f>
        <v>0</v>
      </c>
      <c r="C519" s="30">
        <f>_xlfn.IFERROR(VLOOKUP(Prioritization!G268,'Subdecision matrices'!$B$7:$D$8,3,TRUE),0)</f>
        <v>0</v>
      </c>
      <c r="D519" s="30">
        <f>_xlfn.IFERROR(VLOOKUP(Prioritization!G268,'Subdecision matrices'!$B$7:$E$8,4,TRUE),0)</f>
        <v>0</v>
      </c>
      <c r="E519" s="30">
        <f>_xlfn.IFERROR(VLOOKUP(Prioritization!G268,'Subdecision matrices'!$B$7:$F$8,5,TRUE),0)</f>
        <v>0</v>
      </c>
      <c r="F519" s="30">
        <f>_xlfn.IFERROR(VLOOKUP(Prioritization!G268,'Subdecision matrices'!$B$7:$G$8,6,TRUE),0)</f>
        <v>0</v>
      </c>
      <c r="G519" s="30">
        <f>VLOOKUP(Prioritization!H268,'Subdecision matrices'!$B$12:$C$19,2,TRUE)</f>
        <v>0</v>
      </c>
      <c r="H519" s="30">
        <f>VLOOKUP(Prioritization!H268,'Subdecision matrices'!$B$12:$D$19,3,TRUE)</f>
        <v>0</v>
      </c>
      <c r="I519" s="30">
        <f>VLOOKUP(Prioritization!H268,'Subdecision matrices'!$B$12:$E$19,4,TRUE)</f>
        <v>0</v>
      </c>
      <c r="J519" s="30">
        <f>VLOOKUP(Prioritization!H268,'Subdecision matrices'!$B$12:$F$19,5,TRUE)</f>
        <v>0</v>
      </c>
      <c r="K519" s="30">
        <f>VLOOKUP(Prioritization!H268,'Subdecision matrices'!$B$12:$G$19,6,TRUE)</f>
        <v>0</v>
      </c>
      <c r="L519" s="2">
        <f>_xlfn.IFERROR(INDEX('Subdecision matrices'!$C$23:$G$27,MATCH(Prioritization!I268,'Subdecision matrices'!$B$23:$B$27,0),MATCH('CalcEng 2'!$L$6,'Subdecision matrices'!$C$22:$G$22,0)),0)</f>
        <v>0</v>
      </c>
      <c r="M519" s="2">
        <f>_xlfn.IFERROR(INDEX('Subdecision matrices'!$C$23:$G$27,MATCH(Prioritization!I268,'Subdecision matrices'!$B$23:$B$27,0),MATCH('CalcEng 2'!$M$6,'Subdecision matrices'!$C$30:$G$30,0)),0)</f>
        <v>0</v>
      </c>
      <c r="N519" s="2">
        <f>_xlfn.IFERROR(INDEX('Subdecision matrices'!$C$23:$G$27,MATCH(Prioritization!I268,'Subdecision matrices'!$B$23:$B$27,0),MATCH('CalcEng 2'!$N$6,'Subdecision matrices'!$C$22:$G$22,0)),0)</f>
        <v>0</v>
      </c>
      <c r="O519" s="2">
        <f>_xlfn.IFERROR(INDEX('Subdecision matrices'!$C$23:$G$27,MATCH(Prioritization!I268,'Subdecision matrices'!$B$23:$B$27,0),MATCH('CalcEng 2'!$O$6,'Subdecision matrices'!$C$22:$G$22,0)),0)</f>
        <v>0</v>
      </c>
      <c r="P519" s="2">
        <f>_xlfn.IFERROR(INDEX('Subdecision matrices'!$C$23:$G$27,MATCH(Prioritization!I268,'Subdecision matrices'!$B$23:$B$27,0),MATCH('CalcEng 2'!$P$6,'Subdecision matrices'!$C$22:$G$22,0)),0)</f>
        <v>0</v>
      </c>
      <c r="Q519" s="2">
        <f>_xlfn.IFERROR(INDEX('Subdecision matrices'!$C$31:$G$33,MATCH(Prioritization!J268,'Subdecision matrices'!$B$31:$B$33,0),MATCH('CalcEng 2'!$Q$6,'Subdecision matrices'!$C$30:$G$30,0)),0)</f>
        <v>0</v>
      </c>
      <c r="R519" s="2">
        <f>_xlfn.IFERROR(INDEX('Subdecision matrices'!$C$31:$G$33,MATCH(Prioritization!J268,'Subdecision matrices'!$B$31:$B$33,0),MATCH('CalcEng 2'!$R$6,'Subdecision matrices'!$C$30:$G$30,0)),0)</f>
        <v>0</v>
      </c>
      <c r="S519" s="2">
        <f>_xlfn.IFERROR(INDEX('Subdecision matrices'!$C$31:$G$33,MATCH(Prioritization!J268,'Subdecision matrices'!$B$31:$B$33,0),MATCH('CalcEng 2'!$S$6,'Subdecision matrices'!$C$30:$G$30,0)),0)</f>
        <v>0</v>
      </c>
      <c r="T519" s="2">
        <f>_xlfn.IFERROR(INDEX('Subdecision matrices'!$C$31:$G$33,MATCH(Prioritization!J268,'Subdecision matrices'!$B$31:$B$33,0),MATCH('CalcEng 2'!$T$6,'Subdecision matrices'!$C$30:$G$30,0)),0)</f>
        <v>0</v>
      </c>
      <c r="U519" s="2">
        <f>_xlfn.IFERROR(INDEX('Subdecision matrices'!$C$31:$G$33,MATCH(Prioritization!J268,'Subdecision matrices'!$B$31:$B$33,0),MATCH('CalcEng 2'!$U$6,'Subdecision matrices'!$C$30:$G$30,0)),0)</f>
        <v>0</v>
      </c>
      <c r="V519" s="2">
        <f>_xlfn.IFERROR(VLOOKUP(Prioritization!K268,'Subdecision matrices'!$A$37:$C$41,3,TRUE),0)</f>
        <v>0</v>
      </c>
      <c r="W519" s="2">
        <f>_xlfn.IFERROR(VLOOKUP(Prioritization!K268,'Subdecision matrices'!$A$37:$D$41,4),0)</f>
        <v>0</v>
      </c>
      <c r="X519" s="2">
        <f>_xlfn.IFERROR(VLOOKUP(Prioritization!K268,'Subdecision matrices'!$A$37:$E$41,5),0)</f>
        <v>0</v>
      </c>
      <c r="Y519" s="2">
        <f>_xlfn.IFERROR(VLOOKUP(Prioritization!K268,'Subdecision matrices'!$A$37:$F$41,6),0)</f>
        <v>0</v>
      </c>
      <c r="Z519" s="2">
        <f>_xlfn.IFERROR(VLOOKUP(Prioritization!K268,'Subdecision matrices'!$A$37:$G$41,7),0)</f>
        <v>0</v>
      </c>
      <c r="AA519" s="2">
        <f>_xlfn.IFERROR(INDEX('Subdecision matrices'!$K$8:$O$11,MATCH(Prioritization!L268,'Subdecision matrices'!$J$8:$J$11,0),MATCH('CalcEng 2'!$AA$6,'Subdecision matrices'!$K$7:$O$7,0)),0)</f>
        <v>0</v>
      </c>
      <c r="AB519" s="2">
        <f>_xlfn.IFERROR(INDEX('Subdecision matrices'!$K$8:$O$11,MATCH(Prioritization!L268,'Subdecision matrices'!$J$8:$J$11,0),MATCH('CalcEng 2'!$AB$6,'Subdecision matrices'!$K$7:$O$7,0)),0)</f>
        <v>0</v>
      </c>
      <c r="AC519" s="2">
        <f>_xlfn.IFERROR(INDEX('Subdecision matrices'!$K$8:$O$11,MATCH(Prioritization!L268,'Subdecision matrices'!$J$8:$J$11,0),MATCH('CalcEng 2'!$AC$6,'Subdecision matrices'!$K$7:$O$7,0)),0)</f>
        <v>0</v>
      </c>
      <c r="AD519" s="2">
        <f>_xlfn.IFERROR(INDEX('Subdecision matrices'!$K$8:$O$11,MATCH(Prioritization!L268,'Subdecision matrices'!$J$8:$J$11,0),MATCH('CalcEng 2'!$AD$6,'Subdecision matrices'!$K$7:$O$7,0)),0)</f>
        <v>0</v>
      </c>
      <c r="AE519" s="2">
        <f>_xlfn.IFERROR(INDEX('Subdecision matrices'!$K$8:$O$11,MATCH(Prioritization!L268,'Subdecision matrices'!$J$8:$J$11,0),MATCH('CalcEng 2'!$AE$6,'Subdecision matrices'!$K$7:$O$7,0)),0)</f>
        <v>0</v>
      </c>
      <c r="AF519" s="2">
        <f>_xlfn.IFERROR(VLOOKUP(Prioritization!M268,'Subdecision matrices'!$I$15:$K$17,3,TRUE),0)</f>
        <v>0</v>
      </c>
      <c r="AG519" s="2">
        <f>_xlfn.IFERROR(VLOOKUP(Prioritization!M268,'Subdecision matrices'!$I$15:$L$17,4,TRUE),0)</f>
        <v>0</v>
      </c>
      <c r="AH519" s="2">
        <f>_xlfn.IFERROR(VLOOKUP(Prioritization!M268,'Subdecision matrices'!$I$15:$M$17,5,TRUE),0)</f>
        <v>0</v>
      </c>
      <c r="AI519" s="2">
        <f>_xlfn.IFERROR(VLOOKUP(Prioritization!M268,'Subdecision matrices'!$I$15:$N$17,6,TRUE),0)</f>
        <v>0</v>
      </c>
      <c r="AJ519" s="2">
        <f>_xlfn.IFERROR(VLOOKUP(Prioritization!M268,'Subdecision matrices'!$I$15:$O$17,7,TRUE),0)</f>
        <v>0</v>
      </c>
      <c r="AK519" s="2">
        <f>_xlfn.IFERROR(INDEX('Subdecision matrices'!$K$22:$O$24,MATCH(Prioritization!N268,'Subdecision matrices'!$J$22:$J$24,0),MATCH($AK$6,'Subdecision matrices'!$K$21:$O$21,0)),0)</f>
        <v>0</v>
      </c>
      <c r="AL519" s="2">
        <f>_xlfn.IFERROR(INDEX('Subdecision matrices'!$K$22:$O$24,MATCH(Prioritization!N268,'Subdecision matrices'!$J$22:$J$24,0),MATCH($AL$6,'Subdecision matrices'!$K$21:$O$21,0)),0)</f>
        <v>0</v>
      </c>
      <c r="AM519" s="2">
        <f>_xlfn.IFERROR(INDEX('Subdecision matrices'!$K$22:$O$24,MATCH(Prioritization!N268,'Subdecision matrices'!$J$22:$J$24,0),MATCH($AM$6,'Subdecision matrices'!$K$21:$O$21,0)),0)</f>
        <v>0</v>
      </c>
      <c r="AN519" s="2">
        <f>_xlfn.IFERROR(INDEX('Subdecision matrices'!$K$22:$O$24,MATCH(Prioritization!N268,'Subdecision matrices'!$J$22:$J$24,0),MATCH($AN$6,'Subdecision matrices'!$K$21:$O$21,0)),0)</f>
        <v>0</v>
      </c>
      <c r="AO519" s="2">
        <f>_xlfn.IFERROR(INDEX('Subdecision matrices'!$K$22:$O$24,MATCH(Prioritization!N268,'Subdecision matrices'!$J$22:$J$24,0),MATCH($AO$6,'Subdecision matrices'!$K$21:$O$21,0)),0)</f>
        <v>0</v>
      </c>
      <c r="AP519" s="2">
        <f>_xlfn.IFERROR(INDEX('Subdecision matrices'!$K$27:$O$30,MATCH(Prioritization!O268,'Subdecision matrices'!$J$27:$J$30,0),MATCH('CalcEng 2'!$AP$6,'Subdecision matrices'!$K$27:$O$27,0)),0)</f>
        <v>0</v>
      </c>
      <c r="AQ519" s="2">
        <f>_xlfn.IFERROR(INDEX('Subdecision matrices'!$K$27:$O$30,MATCH(Prioritization!O268,'Subdecision matrices'!$J$27:$J$30,0),MATCH('CalcEng 2'!$AQ$6,'Subdecision matrices'!$K$27:$O$27,0)),0)</f>
        <v>0</v>
      </c>
      <c r="AR519" s="2">
        <f>_xlfn.IFERROR(INDEX('Subdecision matrices'!$K$27:$O$30,MATCH(Prioritization!O268,'Subdecision matrices'!$J$27:$J$30,0),MATCH('CalcEng 2'!$AR$6,'Subdecision matrices'!$K$27:$O$27,0)),0)</f>
        <v>0</v>
      </c>
      <c r="AS519" s="2">
        <f>_xlfn.IFERROR(INDEX('Subdecision matrices'!$K$27:$O$30,MATCH(Prioritization!O268,'Subdecision matrices'!$J$27:$J$30,0),MATCH('CalcEng 2'!$AS$6,'Subdecision matrices'!$K$27:$O$27,0)),0)</f>
        <v>0</v>
      </c>
      <c r="AT519" s="2">
        <f>_xlfn.IFERROR(INDEX('Subdecision matrices'!$K$27:$O$30,MATCH(Prioritization!O268,'Subdecision matrices'!$J$27:$J$30,0),MATCH('CalcEng 2'!$AT$6,'Subdecision matrices'!$K$27:$O$27,0)),0)</f>
        <v>0</v>
      </c>
      <c r="AU519" s="2">
        <f>_xlfn.IFERROR(INDEX('Subdecision matrices'!$K$34:$O$36,MATCH(Prioritization!P268,'Subdecision matrices'!$J$34:$J$36,0),MATCH('CalcEng 2'!$AU$6,'Subdecision matrices'!$K$33:$O$33,0)),0)</f>
        <v>0</v>
      </c>
      <c r="AV519" s="2">
        <f>_xlfn.IFERROR(INDEX('Subdecision matrices'!$K$34:$O$36,MATCH(Prioritization!P268,'Subdecision matrices'!$J$34:$J$36,0),MATCH('CalcEng 2'!$AV$6,'Subdecision matrices'!$K$33:$O$33,0)),0)</f>
        <v>0</v>
      </c>
      <c r="AW519" s="2">
        <f>_xlfn.IFERROR(INDEX('Subdecision matrices'!$K$34:$O$36,MATCH(Prioritization!P268,'Subdecision matrices'!$J$34:$J$36,0),MATCH('CalcEng 2'!$AW$6,'Subdecision matrices'!$K$33:$O$33,0)),0)</f>
        <v>0</v>
      </c>
      <c r="AX519" s="2">
        <f>_xlfn.IFERROR(INDEX('Subdecision matrices'!$K$34:$O$36,MATCH(Prioritization!P268,'Subdecision matrices'!$J$34:$J$36,0),MATCH('CalcEng 2'!$AX$6,'Subdecision matrices'!$K$33:$O$33,0)),0)</f>
        <v>0</v>
      </c>
      <c r="AY519" s="2">
        <f>_xlfn.IFERROR(INDEX('Subdecision matrices'!$K$34:$O$36,MATCH(Prioritization!P268,'Subdecision matrices'!$J$34:$J$36,0),MATCH('CalcEng 2'!$AY$6,'Subdecision matrices'!$K$33:$O$33,0)),0)</f>
        <v>0</v>
      </c>
      <c r="AZ519" s="2"/>
      <c r="BA519" s="2"/>
      <c r="BB519" s="110">
        <f>((B519*B520)+(G519*G520)+(L519*L520)+(Q519*Q520)+(V519*V520)+(AA519*AA520)+(AF520*AF519)+(AK519*AK520)+(AP519*AP520)+(AU519*AU520))*10</f>
        <v>0</v>
      </c>
      <c r="BC519" s="110">
        <f aca="true" t="shared" si="1307" ref="BC519">((C519*C520)+(H519*H520)+(M519*M520)+(R519*R520)+(W519*W520)+(AB519*AB520)+(AG520*AG519)+(AL519*AL520)+(AQ519*AQ520)+(AV519*AV520))*10</f>
        <v>0</v>
      </c>
      <c r="BD519" s="110">
        <f aca="true" t="shared" si="1308" ref="BD519">((D519*D520)+(I519*I520)+(N519*N520)+(S519*S520)+(X519*X520)+(AC519*AC520)+(AH520*AH519)+(AM519*AM520)+(AR519*AR520)+(AW519*AW520))*10</f>
        <v>0</v>
      </c>
      <c r="BE519" s="110">
        <f aca="true" t="shared" si="1309" ref="BE519">((E519*E520)+(J519*J520)+(O519*O520)+(T519*T520)+(Y519*Y520)+(AD519*AD520)+(AI520*AI519)+(AN519*AN520)+(AS519*AS520)+(AX519*AX520))*10</f>
        <v>0</v>
      </c>
      <c r="BF519" s="110">
        <f aca="true" t="shared" si="1310" ref="BF519">((F519*F520)+(K519*K520)+(P519*P520)+(U519*U520)+(Z519*Z520)+(AE519*AE520)+(AJ520*AJ519)+(AO519*AO520)+(AT519*AT520)+(AY519*AY520))*10</f>
        <v>0</v>
      </c>
    </row>
    <row r="520" spans="1:58" ht="15.75" thickBot="1">
      <c r="A520" s="94"/>
      <c r="B520" s="5">
        <f>'Subdecision matrices'!$S$12</f>
        <v>0.1</v>
      </c>
      <c r="C520" s="5">
        <f>'Subdecision matrices'!$S$13</f>
        <v>0.1</v>
      </c>
      <c r="D520" s="5">
        <f>'Subdecision matrices'!$S$14</f>
        <v>0.1</v>
      </c>
      <c r="E520" s="5">
        <f>'Subdecision matrices'!$S$15</f>
        <v>0.1</v>
      </c>
      <c r="F520" s="5">
        <f>'Subdecision matrices'!$S$16</f>
        <v>0.1</v>
      </c>
      <c r="G520" s="5">
        <f>'Subdecision matrices'!$T$12</f>
        <v>0.1</v>
      </c>
      <c r="H520" s="5">
        <f>'Subdecision matrices'!$T$13</f>
        <v>0.1</v>
      </c>
      <c r="I520" s="5">
        <f>'Subdecision matrices'!$T$14</f>
        <v>0.1</v>
      </c>
      <c r="J520" s="5">
        <f>'Subdecision matrices'!$T$15</f>
        <v>0.1</v>
      </c>
      <c r="K520" s="5">
        <f>'Subdecision matrices'!$T$16</f>
        <v>0.1</v>
      </c>
      <c r="L520" s="5">
        <f>'Subdecision matrices'!$U$12</f>
        <v>0.05</v>
      </c>
      <c r="M520" s="5">
        <f>'Subdecision matrices'!$U$13</f>
        <v>0.05</v>
      </c>
      <c r="N520" s="5">
        <f>'Subdecision matrices'!$U$14</f>
        <v>0.05</v>
      </c>
      <c r="O520" s="5">
        <f>'Subdecision matrices'!$U$15</f>
        <v>0.05</v>
      </c>
      <c r="P520" s="5">
        <f>'Subdecision matrices'!$U$16</f>
        <v>0.05</v>
      </c>
      <c r="Q520" s="5">
        <f>'Subdecision matrices'!$V$12</f>
        <v>0.1</v>
      </c>
      <c r="R520" s="5">
        <f>'Subdecision matrices'!$V$13</f>
        <v>0.1</v>
      </c>
      <c r="S520" s="5">
        <f>'Subdecision matrices'!$V$14</f>
        <v>0.1</v>
      </c>
      <c r="T520" s="5">
        <f>'Subdecision matrices'!$V$15</f>
        <v>0.1</v>
      </c>
      <c r="U520" s="5">
        <f>'Subdecision matrices'!$V$16</f>
        <v>0.1</v>
      </c>
      <c r="V520" s="5">
        <f>'Subdecision matrices'!$W$12</f>
        <v>0.1</v>
      </c>
      <c r="W520" s="5">
        <f>'Subdecision matrices'!$W$13</f>
        <v>0.1</v>
      </c>
      <c r="X520" s="5">
        <f>'Subdecision matrices'!$W$14</f>
        <v>0.1</v>
      </c>
      <c r="Y520" s="5">
        <f>'Subdecision matrices'!$W$15</f>
        <v>0.1</v>
      </c>
      <c r="Z520" s="5">
        <f>'Subdecision matrices'!$W$16</f>
        <v>0.1</v>
      </c>
      <c r="AA520" s="5">
        <f>'Subdecision matrices'!$X$12</f>
        <v>0.05</v>
      </c>
      <c r="AB520" s="5">
        <f>'Subdecision matrices'!$X$13</f>
        <v>0.1</v>
      </c>
      <c r="AC520" s="5">
        <f>'Subdecision matrices'!$X$14</f>
        <v>0.1</v>
      </c>
      <c r="AD520" s="5">
        <f>'Subdecision matrices'!$X$15</f>
        <v>0.1</v>
      </c>
      <c r="AE520" s="5">
        <f>'Subdecision matrices'!$X$16</f>
        <v>0.1</v>
      </c>
      <c r="AF520" s="5">
        <f>'Subdecision matrices'!$Y$12</f>
        <v>0.1</v>
      </c>
      <c r="AG520" s="5">
        <f>'Subdecision matrices'!$Y$13</f>
        <v>0.1</v>
      </c>
      <c r="AH520" s="5">
        <f>'Subdecision matrices'!$Y$14</f>
        <v>0.1</v>
      </c>
      <c r="AI520" s="5">
        <f>'Subdecision matrices'!$Y$15</f>
        <v>0.05</v>
      </c>
      <c r="AJ520" s="5">
        <f>'Subdecision matrices'!$Y$16</f>
        <v>0.05</v>
      </c>
      <c r="AK520" s="5">
        <f>'Subdecision matrices'!$Z$12</f>
        <v>0.15</v>
      </c>
      <c r="AL520" s="5">
        <f>'Subdecision matrices'!$Z$13</f>
        <v>0.15</v>
      </c>
      <c r="AM520" s="5">
        <f>'Subdecision matrices'!$Z$14</f>
        <v>0.15</v>
      </c>
      <c r="AN520" s="5">
        <f>'Subdecision matrices'!$Z$15</f>
        <v>0.15</v>
      </c>
      <c r="AO520" s="5">
        <f>'Subdecision matrices'!$Z$16</f>
        <v>0.15</v>
      </c>
      <c r="AP520" s="5">
        <f>'Subdecision matrices'!$AA$12</f>
        <v>0.1</v>
      </c>
      <c r="AQ520" s="5">
        <f>'Subdecision matrices'!$AA$13</f>
        <v>0.1</v>
      </c>
      <c r="AR520" s="5">
        <f>'Subdecision matrices'!$AA$14</f>
        <v>0.1</v>
      </c>
      <c r="AS520" s="5">
        <f>'Subdecision matrices'!$AA$15</f>
        <v>0.1</v>
      </c>
      <c r="AT520" s="5">
        <f>'Subdecision matrices'!$AA$16</f>
        <v>0.15</v>
      </c>
      <c r="AU520" s="5">
        <f>'Subdecision matrices'!$AB$12</f>
        <v>0.15</v>
      </c>
      <c r="AV520" s="5">
        <f>'Subdecision matrices'!$AB$13</f>
        <v>0.1</v>
      </c>
      <c r="AW520" s="5">
        <f>'Subdecision matrices'!$AB$14</f>
        <v>0.1</v>
      </c>
      <c r="AX520" s="5">
        <f>'Subdecision matrices'!$AB$15</f>
        <v>0.15</v>
      </c>
      <c r="AY520" s="5">
        <f>'Subdecision matrices'!$AB$16</f>
        <v>0.1</v>
      </c>
      <c r="AZ520" s="3">
        <f aca="true" t="shared" si="1311" ref="AZ520">SUM(L520:AY520)</f>
        <v>4</v>
      </c>
      <c r="BA520" s="3"/>
      <c r="BB520" s="114"/>
      <c r="BC520" s="114"/>
      <c r="BD520" s="114"/>
      <c r="BE520" s="114"/>
      <c r="BF520" s="114"/>
    </row>
    <row r="521" spans="1:58" ht="15">
      <c r="A521" s="94">
        <v>258</v>
      </c>
      <c r="B521" s="30">
        <f>_xlfn.IFERROR(VLOOKUP(Prioritization!G269,'Subdecision matrices'!$B$7:$C$8,2,TRUE),0)</f>
        <v>0</v>
      </c>
      <c r="C521" s="30">
        <f>_xlfn.IFERROR(VLOOKUP(Prioritization!G269,'Subdecision matrices'!$B$7:$D$8,3,TRUE),0)</f>
        <v>0</v>
      </c>
      <c r="D521" s="30">
        <f>_xlfn.IFERROR(VLOOKUP(Prioritization!G269,'Subdecision matrices'!$B$7:$E$8,4,TRUE),0)</f>
        <v>0</v>
      </c>
      <c r="E521" s="30">
        <f>_xlfn.IFERROR(VLOOKUP(Prioritization!G269,'Subdecision matrices'!$B$7:$F$8,5,TRUE),0)</f>
        <v>0</v>
      </c>
      <c r="F521" s="30">
        <f>_xlfn.IFERROR(VLOOKUP(Prioritization!G269,'Subdecision matrices'!$B$7:$G$8,6,TRUE),0)</f>
        <v>0</v>
      </c>
      <c r="G521" s="30">
        <f>VLOOKUP(Prioritization!H269,'Subdecision matrices'!$B$12:$C$19,2,TRUE)</f>
        <v>0</v>
      </c>
      <c r="H521" s="30">
        <f>VLOOKUP(Prioritization!H269,'Subdecision matrices'!$B$12:$D$19,3,TRUE)</f>
        <v>0</v>
      </c>
      <c r="I521" s="30">
        <f>VLOOKUP(Prioritization!H269,'Subdecision matrices'!$B$12:$E$19,4,TRUE)</f>
        <v>0</v>
      </c>
      <c r="J521" s="30">
        <f>VLOOKUP(Prioritization!H269,'Subdecision matrices'!$B$12:$F$19,5,TRUE)</f>
        <v>0</v>
      </c>
      <c r="K521" s="30">
        <f>VLOOKUP(Prioritization!H269,'Subdecision matrices'!$B$12:$G$19,6,TRUE)</f>
        <v>0</v>
      </c>
      <c r="L521" s="2">
        <f>_xlfn.IFERROR(INDEX('Subdecision matrices'!$C$23:$G$27,MATCH(Prioritization!I269,'Subdecision matrices'!$B$23:$B$27,0),MATCH('CalcEng 2'!$L$6,'Subdecision matrices'!$C$22:$G$22,0)),0)</f>
        <v>0</v>
      </c>
      <c r="M521" s="2">
        <f>_xlfn.IFERROR(INDEX('Subdecision matrices'!$C$23:$G$27,MATCH(Prioritization!I269,'Subdecision matrices'!$B$23:$B$27,0),MATCH('CalcEng 2'!$M$6,'Subdecision matrices'!$C$30:$G$30,0)),0)</f>
        <v>0</v>
      </c>
      <c r="N521" s="2">
        <f>_xlfn.IFERROR(INDEX('Subdecision matrices'!$C$23:$G$27,MATCH(Prioritization!I269,'Subdecision matrices'!$B$23:$B$27,0),MATCH('CalcEng 2'!$N$6,'Subdecision matrices'!$C$22:$G$22,0)),0)</f>
        <v>0</v>
      </c>
      <c r="O521" s="2">
        <f>_xlfn.IFERROR(INDEX('Subdecision matrices'!$C$23:$G$27,MATCH(Prioritization!I269,'Subdecision matrices'!$B$23:$B$27,0),MATCH('CalcEng 2'!$O$6,'Subdecision matrices'!$C$22:$G$22,0)),0)</f>
        <v>0</v>
      </c>
      <c r="P521" s="2">
        <f>_xlfn.IFERROR(INDEX('Subdecision matrices'!$C$23:$G$27,MATCH(Prioritization!I269,'Subdecision matrices'!$B$23:$B$27,0),MATCH('CalcEng 2'!$P$6,'Subdecision matrices'!$C$22:$G$22,0)),0)</f>
        <v>0</v>
      </c>
      <c r="Q521" s="2">
        <f>_xlfn.IFERROR(INDEX('Subdecision matrices'!$C$31:$G$33,MATCH(Prioritization!J269,'Subdecision matrices'!$B$31:$B$33,0),MATCH('CalcEng 2'!$Q$6,'Subdecision matrices'!$C$30:$G$30,0)),0)</f>
        <v>0</v>
      </c>
      <c r="R521" s="2">
        <f>_xlfn.IFERROR(INDEX('Subdecision matrices'!$C$31:$G$33,MATCH(Prioritization!J269,'Subdecision matrices'!$B$31:$B$33,0),MATCH('CalcEng 2'!$R$6,'Subdecision matrices'!$C$30:$G$30,0)),0)</f>
        <v>0</v>
      </c>
      <c r="S521" s="2">
        <f>_xlfn.IFERROR(INDEX('Subdecision matrices'!$C$31:$G$33,MATCH(Prioritization!J269,'Subdecision matrices'!$B$31:$B$33,0),MATCH('CalcEng 2'!$S$6,'Subdecision matrices'!$C$30:$G$30,0)),0)</f>
        <v>0</v>
      </c>
      <c r="T521" s="2">
        <f>_xlfn.IFERROR(INDEX('Subdecision matrices'!$C$31:$G$33,MATCH(Prioritization!J269,'Subdecision matrices'!$B$31:$B$33,0),MATCH('CalcEng 2'!$T$6,'Subdecision matrices'!$C$30:$G$30,0)),0)</f>
        <v>0</v>
      </c>
      <c r="U521" s="2">
        <f>_xlfn.IFERROR(INDEX('Subdecision matrices'!$C$31:$G$33,MATCH(Prioritization!J269,'Subdecision matrices'!$B$31:$B$33,0),MATCH('CalcEng 2'!$U$6,'Subdecision matrices'!$C$30:$G$30,0)),0)</f>
        <v>0</v>
      </c>
      <c r="V521" s="2">
        <f>_xlfn.IFERROR(VLOOKUP(Prioritization!K269,'Subdecision matrices'!$A$37:$C$41,3,TRUE),0)</f>
        <v>0</v>
      </c>
      <c r="W521" s="2">
        <f>_xlfn.IFERROR(VLOOKUP(Prioritization!K269,'Subdecision matrices'!$A$37:$D$41,4),0)</f>
        <v>0</v>
      </c>
      <c r="X521" s="2">
        <f>_xlfn.IFERROR(VLOOKUP(Prioritization!K269,'Subdecision matrices'!$A$37:$E$41,5),0)</f>
        <v>0</v>
      </c>
      <c r="Y521" s="2">
        <f>_xlfn.IFERROR(VLOOKUP(Prioritization!K269,'Subdecision matrices'!$A$37:$F$41,6),0)</f>
        <v>0</v>
      </c>
      <c r="Z521" s="2">
        <f>_xlfn.IFERROR(VLOOKUP(Prioritization!K269,'Subdecision matrices'!$A$37:$G$41,7),0)</f>
        <v>0</v>
      </c>
      <c r="AA521" s="2">
        <f>_xlfn.IFERROR(INDEX('Subdecision matrices'!$K$8:$O$11,MATCH(Prioritization!L269,'Subdecision matrices'!$J$8:$J$11,0),MATCH('CalcEng 2'!$AA$6,'Subdecision matrices'!$K$7:$O$7,0)),0)</f>
        <v>0</v>
      </c>
      <c r="AB521" s="2">
        <f>_xlfn.IFERROR(INDEX('Subdecision matrices'!$K$8:$O$11,MATCH(Prioritization!L269,'Subdecision matrices'!$J$8:$J$11,0),MATCH('CalcEng 2'!$AB$6,'Subdecision matrices'!$K$7:$O$7,0)),0)</f>
        <v>0</v>
      </c>
      <c r="AC521" s="2">
        <f>_xlfn.IFERROR(INDEX('Subdecision matrices'!$K$8:$O$11,MATCH(Prioritization!L269,'Subdecision matrices'!$J$8:$J$11,0),MATCH('CalcEng 2'!$AC$6,'Subdecision matrices'!$K$7:$O$7,0)),0)</f>
        <v>0</v>
      </c>
      <c r="AD521" s="2">
        <f>_xlfn.IFERROR(INDEX('Subdecision matrices'!$K$8:$O$11,MATCH(Prioritization!L269,'Subdecision matrices'!$J$8:$J$11,0),MATCH('CalcEng 2'!$AD$6,'Subdecision matrices'!$K$7:$O$7,0)),0)</f>
        <v>0</v>
      </c>
      <c r="AE521" s="2">
        <f>_xlfn.IFERROR(INDEX('Subdecision matrices'!$K$8:$O$11,MATCH(Prioritization!L269,'Subdecision matrices'!$J$8:$J$11,0),MATCH('CalcEng 2'!$AE$6,'Subdecision matrices'!$K$7:$O$7,0)),0)</f>
        <v>0</v>
      </c>
      <c r="AF521" s="2">
        <f>_xlfn.IFERROR(VLOOKUP(Prioritization!M269,'Subdecision matrices'!$I$15:$K$17,3,TRUE),0)</f>
        <v>0</v>
      </c>
      <c r="AG521" s="2">
        <f>_xlfn.IFERROR(VLOOKUP(Prioritization!M269,'Subdecision matrices'!$I$15:$L$17,4,TRUE),0)</f>
        <v>0</v>
      </c>
      <c r="AH521" s="2">
        <f>_xlfn.IFERROR(VLOOKUP(Prioritization!M269,'Subdecision matrices'!$I$15:$M$17,5,TRUE),0)</f>
        <v>0</v>
      </c>
      <c r="AI521" s="2">
        <f>_xlfn.IFERROR(VLOOKUP(Prioritization!M269,'Subdecision matrices'!$I$15:$N$17,6,TRUE),0)</f>
        <v>0</v>
      </c>
      <c r="AJ521" s="2">
        <f>_xlfn.IFERROR(VLOOKUP(Prioritization!M269,'Subdecision matrices'!$I$15:$O$17,7,TRUE),0)</f>
        <v>0</v>
      </c>
      <c r="AK521" s="2">
        <f>_xlfn.IFERROR(INDEX('Subdecision matrices'!$K$22:$O$24,MATCH(Prioritization!N269,'Subdecision matrices'!$J$22:$J$24,0),MATCH($AK$6,'Subdecision matrices'!$K$21:$O$21,0)),0)</f>
        <v>0</v>
      </c>
      <c r="AL521" s="2">
        <f>_xlfn.IFERROR(INDEX('Subdecision matrices'!$K$22:$O$24,MATCH(Prioritization!N269,'Subdecision matrices'!$J$22:$J$24,0),MATCH($AL$6,'Subdecision matrices'!$K$21:$O$21,0)),0)</f>
        <v>0</v>
      </c>
      <c r="AM521" s="2">
        <f>_xlfn.IFERROR(INDEX('Subdecision matrices'!$K$22:$O$24,MATCH(Prioritization!N269,'Subdecision matrices'!$J$22:$J$24,0),MATCH($AM$6,'Subdecision matrices'!$K$21:$O$21,0)),0)</f>
        <v>0</v>
      </c>
      <c r="AN521" s="2">
        <f>_xlfn.IFERROR(INDEX('Subdecision matrices'!$K$22:$O$24,MATCH(Prioritization!N269,'Subdecision matrices'!$J$22:$J$24,0),MATCH($AN$6,'Subdecision matrices'!$K$21:$O$21,0)),0)</f>
        <v>0</v>
      </c>
      <c r="AO521" s="2">
        <f>_xlfn.IFERROR(INDEX('Subdecision matrices'!$K$22:$O$24,MATCH(Prioritization!N269,'Subdecision matrices'!$J$22:$J$24,0),MATCH($AO$6,'Subdecision matrices'!$K$21:$O$21,0)),0)</f>
        <v>0</v>
      </c>
      <c r="AP521" s="2">
        <f>_xlfn.IFERROR(INDEX('Subdecision matrices'!$K$27:$O$30,MATCH(Prioritization!O269,'Subdecision matrices'!$J$27:$J$30,0),MATCH('CalcEng 2'!$AP$6,'Subdecision matrices'!$K$27:$O$27,0)),0)</f>
        <v>0</v>
      </c>
      <c r="AQ521" s="2">
        <f>_xlfn.IFERROR(INDEX('Subdecision matrices'!$K$27:$O$30,MATCH(Prioritization!O269,'Subdecision matrices'!$J$27:$J$30,0),MATCH('CalcEng 2'!$AQ$6,'Subdecision matrices'!$K$27:$O$27,0)),0)</f>
        <v>0</v>
      </c>
      <c r="AR521" s="2">
        <f>_xlfn.IFERROR(INDEX('Subdecision matrices'!$K$27:$O$30,MATCH(Prioritization!O269,'Subdecision matrices'!$J$27:$J$30,0),MATCH('CalcEng 2'!$AR$6,'Subdecision matrices'!$K$27:$O$27,0)),0)</f>
        <v>0</v>
      </c>
      <c r="AS521" s="2">
        <f>_xlfn.IFERROR(INDEX('Subdecision matrices'!$K$27:$O$30,MATCH(Prioritization!O269,'Subdecision matrices'!$J$27:$J$30,0),MATCH('CalcEng 2'!$AS$6,'Subdecision matrices'!$K$27:$O$27,0)),0)</f>
        <v>0</v>
      </c>
      <c r="AT521" s="2">
        <f>_xlfn.IFERROR(INDEX('Subdecision matrices'!$K$27:$O$30,MATCH(Prioritization!O269,'Subdecision matrices'!$J$27:$J$30,0),MATCH('CalcEng 2'!$AT$6,'Subdecision matrices'!$K$27:$O$27,0)),0)</f>
        <v>0</v>
      </c>
      <c r="AU521" s="2">
        <f>_xlfn.IFERROR(INDEX('Subdecision matrices'!$K$34:$O$36,MATCH(Prioritization!P269,'Subdecision matrices'!$J$34:$J$36,0),MATCH('CalcEng 2'!$AU$6,'Subdecision matrices'!$K$33:$O$33,0)),0)</f>
        <v>0</v>
      </c>
      <c r="AV521" s="2">
        <f>_xlfn.IFERROR(INDEX('Subdecision matrices'!$K$34:$O$36,MATCH(Prioritization!P269,'Subdecision matrices'!$J$34:$J$36,0),MATCH('CalcEng 2'!$AV$6,'Subdecision matrices'!$K$33:$O$33,0)),0)</f>
        <v>0</v>
      </c>
      <c r="AW521" s="2">
        <f>_xlfn.IFERROR(INDEX('Subdecision matrices'!$K$34:$O$36,MATCH(Prioritization!P269,'Subdecision matrices'!$J$34:$J$36,0),MATCH('CalcEng 2'!$AW$6,'Subdecision matrices'!$K$33:$O$33,0)),0)</f>
        <v>0</v>
      </c>
      <c r="AX521" s="2">
        <f>_xlfn.IFERROR(INDEX('Subdecision matrices'!$K$34:$O$36,MATCH(Prioritization!P269,'Subdecision matrices'!$J$34:$J$36,0),MATCH('CalcEng 2'!$AX$6,'Subdecision matrices'!$K$33:$O$33,0)),0)</f>
        <v>0</v>
      </c>
      <c r="AY521" s="2">
        <f>_xlfn.IFERROR(INDEX('Subdecision matrices'!$K$34:$O$36,MATCH(Prioritization!P269,'Subdecision matrices'!$J$34:$J$36,0),MATCH('CalcEng 2'!$AY$6,'Subdecision matrices'!$K$33:$O$33,0)),0)</f>
        <v>0</v>
      </c>
      <c r="AZ521" s="2"/>
      <c r="BA521" s="2"/>
      <c r="BB521" s="110">
        <f>((B521*B522)+(G521*G522)+(L521*L522)+(Q521*Q522)+(V521*V522)+(AA521*AA522)+(AF522*AF521)+(AK521*AK522)+(AP521*AP522)+(AU521*AU522))*10</f>
        <v>0</v>
      </c>
      <c r="BC521" s="110">
        <f aca="true" t="shared" si="1312" ref="BC521">((C521*C522)+(H521*H522)+(M521*M522)+(R521*R522)+(W521*W522)+(AB521*AB522)+(AG522*AG521)+(AL521*AL522)+(AQ521*AQ522)+(AV521*AV522))*10</f>
        <v>0</v>
      </c>
      <c r="BD521" s="110">
        <f aca="true" t="shared" si="1313" ref="BD521">((D521*D522)+(I521*I522)+(N521*N522)+(S521*S522)+(X521*X522)+(AC521*AC522)+(AH522*AH521)+(AM521*AM522)+(AR521*AR522)+(AW521*AW522))*10</f>
        <v>0</v>
      </c>
      <c r="BE521" s="110">
        <f aca="true" t="shared" si="1314" ref="BE521">((E521*E522)+(J521*J522)+(O521*O522)+(T521*T522)+(Y521*Y522)+(AD521*AD522)+(AI522*AI521)+(AN521*AN522)+(AS521*AS522)+(AX521*AX522))*10</f>
        <v>0</v>
      </c>
      <c r="BF521" s="110">
        <f aca="true" t="shared" si="1315" ref="BF521">((F521*F522)+(K521*K522)+(P521*P522)+(U521*U522)+(Z521*Z522)+(AE521*AE522)+(AJ522*AJ521)+(AO521*AO522)+(AT521*AT522)+(AY521*AY522))*10</f>
        <v>0</v>
      </c>
    </row>
    <row r="522" spans="1:58" ht="15.75" thickBot="1">
      <c r="A522" s="94"/>
      <c r="B522" s="5">
        <f>'Subdecision matrices'!$S$12</f>
        <v>0.1</v>
      </c>
      <c r="C522" s="5">
        <f>'Subdecision matrices'!$S$13</f>
        <v>0.1</v>
      </c>
      <c r="D522" s="5">
        <f>'Subdecision matrices'!$S$14</f>
        <v>0.1</v>
      </c>
      <c r="E522" s="5">
        <f>'Subdecision matrices'!$S$15</f>
        <v>0.1</v>
      </c>
      <c r="F522" s="5">
        <f>'Subdecision matrices'!$S$16</f>
        <v>0.1</v>
      </c>
      <c r="G522" s="5">
        <f>'Subdecision matrices'!$T$12</f>
        <v>0.1</v>
      </c>
      <c r="H522" s="5">
        <f>'Subdecision matrices'!$T$13</f>
        <v>0.1</v>
      </c>
      <c r="I522" s="5">
        <f>'Subdecision matrices'!$T$14</f>
        <v>0.1</v>
      </c>
      <c r="J522" s="5">
        <f>'Subdecision matrices'!$T$15</f>
        <v>0.1</v>
      </c>
      <c r="K522" s="5">
        <f>'Subdecision matrices'!$T$16</f>
        <v>0.1</v>
      </c>
      <c r="L522" s="5">
        <f>'Subdecision matrices'!$U$12</f>
        <v>0.05</v>
      </c>
      <c r="M522" s="5">
        <f>'Subdecision matrices'!$U$13</f>
        <v>0.05</v>
      </c>
      <c r="N522" s="5">
        <f>'Subdecision matrices'!$U$14</f>
        <v>0.05</v>
      </c>
      <c r="O522" s="5">
        <f>'Subdecision matrices'!$U$15</f>
        <v>0.05</v>
      </c>
      <c r="P522" s="5">
        <f>'Subdecision matrices'!$U$16</f>
        <v>0.05</v>
      </c>
      <c r="Q522" s="5">
        <f>'Subdecision matrices'!$V$12</f>
        <v>0.1</v>
      </c>
      <c r="R522" s="5">
        <f>'Subdecision matrices'!$V$13</f>
        <v>0.1</v>
      </c>
      <c r="S522" s="5">
        <f>'Subdecision matrices'!$V$14</f>
        <v>0.1</v>
      </c>
      <c r="T522" s="5">
        <f>'Subdecision matrices'!$V$15</f>
        <v>0.1</v>
      </c>
      <c r="U522" s="5">
        <f>'Subdecision matrices'!$V$16</f>
        <v>0.1</v>
      </c>
      <c r="V522" s="5">
        <f>'Subdecision matrices'!$W$12</f>
        <v>0.1</v>
      </c>
      <c r="W522" s="5">
        <f>'Subdecision matrices'!$W$13</f>
        <v>0.1</v>
      </c>
      <c r="X522" s="5">
        <f>'Subdecision matrices'!$W$14</f>
        <v>0.1</v>
      </c>
      <c r="Y522" s="5">
        <f>'Subdecision matrices'!$W$15</f>
        <v>0.1</v>
      </c>
      <c r="Z522" s="5">
        <f>'Subdecision matrices'!$W$16</f>
        <v>0.1</v>
      </c>
      <c r="AA522" s="5">
        <f>'Subdecision matrices'!$X$12</f>
        <v>0.05</v>
      </c>
      <c r="AB522" s="5">
        <f>'Subdecision matrices'!$X$13</f>
        <v>0.1</v>
      </c>
      <c r="AC522" s="5">
        <f>'Subdecision matrices'!$X$14</f>
        <v>0.1</v>
      </c>
      <c r="AD522" s="5">
        <f>'Subdecision matrices'!$X$15</f>
        <v>0.1</v>
      </c>
      <c r="AE522" s="5">
        <f>'Subdecision matrices'!$X$16</f>
        <v>0.1</v>
      </c>
      <c r="AF522" s="5">
        <f>'Subdecision matrices'!$Y$12</f>
        <v>0.1</v>
      </c>
      <c r="AG522" s="5">
        <f>'Subdecision matrices'!$Y$13</f>
        <v>0.1</v>
      </c>
      <c r="AH522" s="5">
        <f>'Subdecision matrices'!$Y$14</f>
        <v>0.1</v>
      </c>
      <c r="AI522" s="5">
        <f>'Subdecision matrices'!$Y$15</f>
        <v>0.05</v>
      </c>
      <c r="AJ522" s="5">
        <f>'Subdecision matrices'!$Y$16</f>
        <v>0.05</v>
      </c>
      <c r="AK522" s="5">
        <f>'Subdecision matrices'!$Z$12</f>
        <v>0.15</v>
      </c>
      <c r="AL522" s="5">
        <f>'Subdecision matrices'!$Z$13</f>
        <v>0.15</v>
      </c>
      <c r="AM522" s="5">
        <f>'Subdecision matrices'!$Z$14</f>
        <v>0.15</v>
      </c>
      <c r="AN522" s="5">
        <f>'Subdecision matrices'!$Z$15</f>
        <v>0.15</v>
      </c>
      <c r="AO522" s="5">
        <f>'Subdecision matrices'!$Z$16</f>
        <v>0.15</v>
      </c>
      <c r="AP522" s="5">
        <f>'Subdecision matrices'!$AA$12</f>
        <v>0.1</v>
      </c>
      <c r="AQ522" s="5">
        <f>'Subdecision matrices'!$AA$13</f>
        <v>0.1</v>
      </c>
      <c r="AR522" s="5">
        <f>'Subdecision matrices'!$AA$14</f>
        <v>0.1</v>
      </c>
      <c r="AS522" s="5">
        <f>'Subdecision matrices'!$AA$15</f>
        <v>0.1</v>
      </c>
      <c r="AT522" s="5">
        <f>'Subdecision matrices'!$AA$16</f>
        <v>0.15</v>
      </c>
      <c r="AU522" s="5">
        <f>'Subdecision matrices'!$AB$12</f>
        <v>0.15</v>
      </c>
      <c r="AV522" s="5">
        <f>'Subdecision matrices'!$AB$13</f>
        <v>0.1</v>
      </c>
      <c r="AW522" s="5">
        <f>'Subdecision matrices'!$AB$14</f>
        <v>0.1</v>
      </c>
      <c r="AX522" s="5">
        <f>'Subdecision matrices'!$AB$15</f>
        <v>0.15</v>
      </c>
      <c r="AY522" s="5">
        <f>'Subdecision matrices'!$AB$16</f>
        <v>0.1</v>
      </c>
      <c r="AZ522" s="3">
        <f aca="true" t="shared" si="1316" ref="AZ522">SUM(L522:AY522)</f>
        <v>4</v>
      </c>
      <c r="BA522" s="3"/>
      <c r="BB522" s="114"/>
      <c r="BC522" s="114"/>
      <c r="BD522" s="114"/>
      <c r="BE522" s="114"/>
      <c r="BF522" s="114"/>
    </row>
    <row r="523" spans="1:58" ht="15">
      <c r="A523" s="94">
        <v>259</v>
      </c>
      <c r="B523" s="30">
        <f>_xlfn.IFERROR(VLOOKUP(Prioritization!G270,'Subdecision matrices'!$B$7:$C$8,2,TRUE),0)</f>
        <v>0</v>
      </c>
      <c r="C523" s="30">
        <f>_xlfn.IFERROR(VLOOKUP(Prioritization!G270,'Subdecision matrices'!$B$7:$D$8,3,TRUE),0)</f>
        <v>0</v>
      </c>
      <c r="D523" s="30">
        <f>_xlfn.IFERROR(VLOOKUP(Prioritization!G270,'Subdecision matrices'!$B$7:$E$8,4,TRUE),0)</f>
        <v>0</v>
      </c>
      <c r="E523" s="30">
        <f>_xlfn.IFERROR(VLOOKUP(Prioritization!G270,'Subdecision matrices'!$B$7:$F$8,5,TRUE),0)</f>
        <v>0</v>
      </c>
      <c r="F523" s="30">
        <f>_xlfn.IFERROR(VLOOKUP(Prioritization!G270,'Subdecision matrices'!$B$7:$G$8,6,TRUE),0)</f>
        <v>0</v>
      </c>
      <c r="G523" s="30">
        <f>VLOOKUP(Prioritization!H270,'Subdecision matrices'!$B$12:$C$19,2,TRUE)</f>
        <v>0</v>
      </c>
      <c r="H523" s="30">
        <f>VLOOKUP(Prioritization!H270,'Subdecision matrices'!$B$12:$D$19,3,TRUE)</f>
        <v>0</v>
      </c>
      <c r="I523" s="30">
        <f>VLOOKUP(Prioritization!H270,'Subdecision matrices'!$B$12:$E$19,4,TRUE)</f>
        <v>0</v>
      </c>
      <c r="J523" s="30">
        <f>VLOOKUP(Prioritization!H270,'Subdecision matrices'!$B$12:$F$19,5,TRUE)</f>
        <v>0</v>
      </c>
      <c r="K523" s="30">
        <f>VLOOKUP(Prioritization!H270,'Subdecision matrices'!$B$12:$G$19,6,TRUE)</f>
        <v>0</v>
      </c>
      <c r="L523" s="2">
        <f>_xlfn.IFERROR(INDEX('Subdecision matrices'!$C$23:$G$27,MATCH(Prioritization!I270,'Subdecision matrices'!$B$23:$B$27,0),MATCH('CalcEng 2'!$L$6,'Subdecision matrices'!$C$22:$G$22,0)),0)</f>
        <v>0</v>
      </c>
      <c r="M523" s="2">
        <f>_xlfn.IFERROR(INDEX('Subdecision matrices'!$C$23:$G$27,MATCH(Prioritization!I270,'Subdecision matrices'!$B$23:$B$27,0),MATCH('CalcEng 2'!$M$6,'Subdecision matrices'!$C$30:$G$30,0)),0)</f>
        <v>0</v>
      </c>
      <c r="N523" s="2">
        <f>_xlfn.IFERROR(INDEX('Subdecision matrices'!$C$23:$G$27,MATCH(Prioritization!I270,'Subdecision matrices'!$B$23:$B$27,0),MATCH('CalcEng 2'!$N$6,'Subdecision matrices'!$C$22:$G$22,0)),0)</f>
        <v>0</v>
      </c>
      <c r="O523" s="2">
        <f>_xlfn.IFERROR(INDEX('Subdecision matrices'!$C$23:$G$27,MATCH(Prioritization!I270,'Subdecision matrices'!$B$23:$B$27,0),MATCH('CalcEng 2'!$O$6,'Subdecision matrices'!$C$22:$G$22,0)),0)</f>
        <v>0</v>
      </c>
      <c r="P523" s="2">
        <f>_xlfn.IFERROR(INDEX('Subdecision matrices'!$C$23:$G$27,MATCH(Prioritization!I270,'Subdecision matrices'!$B$23:$B$27,0),MATCH('CalcEng 2'!$P$6,'Subdecision matrices'!$C$22:$G$22,0)),0)</f>
        <v>0</v>
      </c>
      <c r="Q523" s="2">
        <f>_xlfn.IFERROR(INDEX('Subdecision matrices'!$C$31:$G$33,MATCH(Prioritization!J270,'Subdecision matrices'!$B$31:$B$33,0),MATCH('CalcEng 2'!$Q$6,'Subdecision matrices'!$C$30:$G$30,0)),0)</f>
        <v>0</v>
      </c>
      <c r="R523" s="2">
        <f>_xlfn.IFERROR(INDEX('Subdecision matrices'!$C$31:$G$33,MATCH(Prioritization!J270,'Subdecision matrices'!$B$31:$B$33,0),MATCH('CalcEng 2'!$R$6,'Subdecision matrices'!$C$30:$G$30,0)),0)</f>
        <v>0</v>
      </c>
      <c r="S523" s="2">
        <f>_xlfn.IFERROR(INDEX('Subdecision matrices'!$C$31:$G$33,MATCH(Prioritization!J270,'Subdecision matrices'!$B$31:$B$33,0),MATCH('CalcEng 2'!$S$6,'Subdecision matrices'!$C$30:$G$30,0)),0)</f>
        <v>0</v>
      </c>
      <c r="T523" s="2">
        <f>_xlfn.IFERROR(INDEX('Subdecision matrices'!$C$31:$G$33,MATCH(Prioritization!J270,'Subdecision matrices'!$B$31:$B$33,0),MATCH('CalcEng 2'!$T$6,'Subdecision matrices'!$C$30:$G$30,0)),0)</f>
        <v>0</v>
      </c>
      <c r="U523" s="2">
        <f>_xlfn.IFERROR(INDEX('Subdecision matrices'!$C$31:$G$33,MATCH(Prioritization!J270,'Subdecision matrices'!$B$31:$B$33,0),MATCH('CalcEng 2'!$U$6,'Subdecision matrices'!$C$30:$G$30,0)),0)</f>
        <v>0</v>
      </c>
      <c r="V523" s="2">
        <f>_xlfn.IFERROR(VLOOKUP(Prioritization!K270,'Subdecision matrices'!$A$37:$C$41,3,TRUE),0)</f>
        <v>0</v>
      </c>
      <c r="W523" s="2">
        <f>_xlfn.IFERROR(VLOOKUP(Prioritization!K270,'Subdecision matrices'!$A$37:$D$41,4),0)</f>
        <v>0</v>
      </c>
      <c r="X523" s="2">
        <f>_xlfn.IFERROR(VLOOKUP(Prioritization!K270,'Subdecision matrices'!$A$37:$E$41,5),0)</f>
        <v>0</v>
      </c>
      <c r="Y523" s="2">
        <f>_xlfn.IFERROR(VLOOKUP(Prioritization!K270,'Subdecision matrices'!$A$37:$F$41,6),0)</f>
        <v>0</v>
      </c>
      <c r="Z523" s="2">
        <f>_xlfn.IFERROR(VLOOKUP(Prioritization!K270,'Subdecision matrices'!$A$37:$G$41,7),0)</f>
        <v>0</v>
      </c>
      <c r="AA523" s="2">
        <f>_xlfn.IFERROR(INDEX('Subdecision matrices'!$K$8:$O$11,MATCH(Prioritization!L270,'Subdecision matrices'!$J$8:$J$11,0),MATCH('CalcEng 2'!$AA$6,'Subdecision matrices'!$K$7:$O$7,0)),0)</f>
        <v>0</v>
      </c>
      <c r="AB523" s="2">
        <f>_xlfn.IFERROR(INDEX('Subdecision matrices'!$K$8:$O$11,MATCH(Prioritization!L270,'Subdecision matrices'!$J$8:$J$11,0),MATCH('CalcEng 2'!$AB$6,'Subdecision matrices'!$K$7:$O$7,0)),0)</f>
        <v>0</v>
      </c>
      <c r="AC523" s="2">
        <f>_xlfn.IFERROR(INDEX('Subdecision matrices'!$K$8:$O$11,MATCH(Prioritization!L270,'Subdecision matrices'!$J$8:$J$11,0),MATCH('CalcEng 2'!$AC$6,'Subdecision matrices'!$K$7:$O$7,0)),0)</f>
        <v>0</v>
      </c>
      <c r="AD523" s="2">
        <f>_xlfn.IFERROR(INDEX('Subdecision matrices'!$K$8:$O$11,MATCH(Prioritization!L270,'Subdecision matrices'!$J$8:$J$11,0),MATCH('CalcEng 2'!$AD$6,'Subdecision matrices'!$K$7:$O$7,0)),0)</f>
        <v>0</v>
      </c>
      <c r="AE523" s="2">
        <f>_xlfn.IFERROR(INDEX('Subdecision matrices'!$K$8:$O$11,MATCH(Prioritization!L270,'Subdecision matrices'!$J$8:$J$11,0),MATCH('CalcEng 2'!$AE$6,'Subdecision matrices'!$K$7:$O$7,0)),0)</f>
        <v>0</v>
      </c>
      <c r="AF523" s="2">
        <f>_xlfn.IFERROR(VLOOKUP(Prioritization!M270,'Subdecision matrices'!$I$15:$K$17,3,TRUE),0)</f>
        <v>0</v>
      </c>
      <c r="AG523" s="2">
        <f>_xlfn.IFERROR(VLOOKUP(Prioritization!M270,'Subdecision matrices'!$I$15:$L$17,4,TRUE),0)</f>
        <v>0</v>
      </c>
      <c r="AH523" s="2">
        <f>_xlfn.IFERROR(VLOOKUP(Prioritization!M270,'Subdecision matrices'!$I$15:$M$17,5,TRUE),0)</f>
        <v>0</v>
      </c>
      <c r="AI523" s="2">
        <f>_xlfn.IFERROR(VLOOKUP(Prioritization!M270,'Subdecision matrices'!$I$15:$N$17,6,TRUE),0)</f>
        <v>0</v>
      </c>
      <c r="AJ523" s="2">
        <f>_xlfn.IFERROR(VLOOKUP(Prioritization!M270,'Subdecision matrices'!$I$15:$O$17,7,TRUE),0)</f>
        <v>0</v>
      </c>
      <c r="AK523" s="2">
        <f>_xlfn.IFERROR(INDEX('Subdecision matrices'!$K$22:$O$24,MATCH(Prioritization!N270,'Subdecision matrices'!$J$22:$J$24,0),MATCH($AK$6,'Subdecision matrices'!$K$21:$O$21,0)),0)</f>
        <v>0</v>
      </c>
      <c r="AL523" s="2">
        <f>_xlfn.IFERROR(INDEX('Subdecision matrices'!$K$22:$O$24,MATCH(Prioritization!N270,'Subdecision matrices'!$J$22:$J$24,0),MATCH($AL$6,'Subdecision matrices'!$K$21:$O$21,0)),0)</f>
        <v>0</v>
      </c>
      <c r="AM523" s="2">
        <f>_xlfn.IFERROR(INDEX('Subdecision matrices'!$K$22:$O$24,MATCH(Prioritization!N270,'Subdecision matrices'!$J$22:$J$24,0),MATCH($AM$6,'Subdecision matrices'!$K$21:$O$21,0)),0)</f>
        <v>0</v>
      </c>
      <c r="AN523" s="2">
        <f>_xlfn.IFERROR(INDEX('Subdecision matrices'!$K$22:$O$24,MATCH(Prioritization!N270,'Subdecision matrices'!$J$22:$J$24,0),MATCH($AN$6,'Subdecision matrices'!$K$21:$O$21,0)),0)</f>
        <v>0</v>
      </c>
      <c r="AO523" s="2">
        <f>_xlfn.IFERROR(INDEX('Subdecision matrices'!$K$22:$O$24,MATCH(Prioritization!N270,'Subdecision matrices'!$J$22:$J$24,0),MATCH($AO$6,'Subdecision matrices'!$K$21:$O$21,0)),0)</f>
        <v>0</v>
      </c>
      <c r="AP523" s="2">
        <f>_xlfn.IFERROR(INDEX('Subdecision matrices'!$K$27:$O$30,MATCH(Prioritization!O270,'Subdecision matrices'!$J$27:$J$30,0),MATCH('CalcEng 2'!$AP$6,'Subdecision matrices'!$K$27:$O$27,0)),0)</f>
        <v>0</v>
      </c>
      <c r="AQ523" s="2">
        <f>_xlfn.IFERROR(INDEX('Subdecision matrices'!$K$27:$O$30,MATCH(Prioritization!O270,'Subdecision matrices'!$J$27:$J$30,0),MATCH('CalcEng 2'!$AQ$6,'Subdecision matrices'!$K$27:$O$27,0)),0)</f>
        <v>0</v>
      </c>
      <c r="AR523" s="2">
        <f>_xlfn.IFERROR(INDEX('Subdecision matrices'!$K$27:$O$30,MATCH(Prioritization!O270,'Subdecision matrices'!$J$27:$J$30,0),MATCH('CalcEng 2'!$AR$6,'Subdecision matrices'!$K$27:$O$27,0)),0)</f>
        <v>0</v>
      </c>
      <c r="AS523" s="2">
        <f>_xlfn.IFERROR(INDEX('Subdecision matrices'!$K$27:$O$30,MATCH(Prioritization!O270,'Subdecision matrices'!$J$27:$J$30,0),MATCH('CalcEng 2'!$AS$6,'Subdecision matrices'!$K$27:$O$27,0)),0)</f>
        <v>0</v>
      </c>
      <c r="AT523" s="2">
        <f>_xlfn.IFERROR(INDEX('Subdecision matrices'!$K$27:$O$30,MATCH(Prioritization!O270,'Subdecision matrices'!$J$27:$J$30,0),MATCH('CalcEng 2'!$AT$6,'Subdecision matrices'!$K$27:$O$27,0)),0)</f>
        <v>0</v>
      </c>
      <c r="AU523" s="2">
        <f>_xlfn.IFERROR(INDEX('Subdecision matrices'!$K$34:$O$36,MATCH(Prioritization!P270,'Subdecision matrices'!$J$34:$J$36,0),MATCH('CalcEng 2'!$AU$6,'Subdecision matrices'!$K$33:$O$33,0)),0)</f>
        <v>0</v>
      </c>
      <c r="AV523" s="2">
        <f>_xlfn.IFERROR(INDEX('Subdecision matrices'!$K$34:$O$36,MATCH(Prioritization!P270,'Subdecision matrices'!$J$34:$J$36,0),MATCH('CalcEng 2'!$AV$6,'Subdecision matrices'!$K$33:$O$33,0)),0)</f>
        <v>0</v>
      </c>
      <c r="AW523" s="2">
        <f>_xlfn.IFERROR(INDEX('Subdecision matrices'!$K$34:$O$36,MATCH(Prioritization!P270,'Subdecision matrices'!$J$34:$J$36,0),MATCH('CalcEng 2'!$AW$6,'Subdecision matrices'!$K$33:$O$33,0)),0)</f>
        <v>0</v>
      </c>
      <c r="AX523" s="2">
        <f>_xlfn.IFERROR(INDEX('Subdecision matrices'!$K$34:$O$36,MATCH(Prioritization!P270,'Subdecision matrices'!$J$34:$J$36,0),MATCH('CalcEng 2'!$AX$6,'Subdecision matrices'!$K$33:$O$33,0)),0)</f>
        <v>0</v>
      </c>
      <c r="AY523" s="2">
        <f>_xlfn.IFERROR(INDEX('Subdecision matrices'!$K$34:$O$36,MATCH(Prioritization!P270,'Subdecision matrices'!$J$34:$J$36,0),MATCH('CalcEng 2'!$AY$6,'Subdecision matrices'!$K$33:$O$33,0)),0)</f>
        <v>0</v>
      </c>
      <c r="AZ523" s="2"/>
      <c r="BA523" s="2"/>
      <c r="BB523" s="110">
        <f>((B523*B524)+(G523*G524)+(L523*L524)+(Q523*Q524)+(V523*V524)+(AA523*AA524)+(AF524*AF523)+(AK523*AK524)+(AP523*AP524)+(AU523*AU524))*10</f>
        <v>0</v>
      </c>
      <c r="BC523" s="110">
        <f aca="true" t="shared" si="1317" ref="BC523">((C523*C524)+(H523*H524)+(M523*M524)+(R523*R524)+(W523*W524)+(AB523*AB524)+(AG524*AG523)+(AL523*AL524)+(AQ523*AQ524)+(AV523*AV524))*10</f>
        <v>0</v>
      </c>
      <c r="BD523" s="110">
        <f aca="true" t="shared" si="1318" ref="BD523">((D523*D524)+(I523*I524)+(N523*N524)+(S523*S524)+(X523*X524)+(AC523*AC524)+(AH524*AH523)+(AM523*AM524)+(AR523*AR524)+(AW523*AW524))*10</f>
        <v>0</v>
      </c>
      <c r="BE523" s="110">
        <f aca="true" t="shared" si="1319" ref="BE523">((E523*E524)+(J523*J524)+(O523*O524)+(T523*T524)+(Y523*Y524)+(AD523*AD524)+(AI524*AI523)+(AN523*AN524)+(AS523*AS524)+(AX523*AX524))*10</f>
        <v>0</v>
      </c>
      <c r="BF523" s="110">
        <f aca="true" t="shared" si="1320" ref="BF523">((F523*F524)+(K523*K524)+(P523*P524)+(U523*U524)+(Z523*Z524)+(AE523*AE524)+(AJ524*AJ523)+(AO523*AO524)+(AT523*AT524)+(AY523*AY524))*10</f>
        <v>0</v>
      </c>
    </row>
    <row r="524" spans="1:58" ht="15.75" thickBot="1">
      <c r="A524" s="94"/>
      <c r="B524" s="5">
        <f>'Subdecision matrices'!$S$12</f>
        <v>0.1</v>
      </c>
      <c r="C524" s="5">
        <f>'Subdecision matrices'!$S$13</f>
        <v>0.1</v>
      </c>
      <c r="D524" s="5">
        <f>'Subdecision matrices'!$S$14</f>
        <v>0.1</v>
      </c>
      <c r="E524" s="5">
        <f>'Subdecision matrices'!$S$15</f>
        <v>0.1</v>
      </c>
      <c r="F524" s="5">
        <f>'Subdecision matrices'!$S$16</f>
        <v>0.1</v>
      </c>
      <c r="G524" s="5">
        <f>'Subdecision matrices'!$T$12</f>
        <v>0.1</v>
      </c>
      <c r="H524" s="5">
        <f>'Subdecision matrices'!$T$13</f>
        <v>0.1</v>
      </c>
      <c r="I524" s="5">
        <f>'Subdecision matrices'!$T$14</f>
        <v>0.1</v>
      </c>
      <c r="J524" s="5">
        <f>'Subdecision matrices'!$T$15</f>
        <v>0.1</v>
      </c>
      <c r="K524" s="5">
        <f>'Subdecision matrices'!$T$16</f>
        <v>0.1</v>
      </c>
      <c r="L524" s="5">
        <f>'Subdecision matrices'!$U$12</f>
        <v>0.05</v>
      </c>
      <c r="M524" s="5">
        <f>'Subdecision matrices'!$U$13</f>
        <v>0.05</v>
      </c>
      <c r="N524" s="5">
        <f>'Subdecision matrices'!$U$14</f>
        <v>0.05</v>
      </c>
      <c r="O524" s="5">
        <f>'Subdecision matrices'!$U$15</f>
        <v>0.05</v>
      </c>
      <c r="P524" s="5">
        <f>'Subdecision matrices'!$U$16</f>
        <v>0.05</v>
      </c>
      <c r="Q524" s="5">
        <f>'Subdecision matrices'!$V$12</f>
        <v>0.1</v>
      </c>
      <c r="R524" s="5">
        <f>'Subdecision matrices'!$V$13</f>
        <v>0.1</v>
      </c>
      <c r="S524" s="5">
        <f>'Subdecision matrices'!$V$14</f>
        <v>0.1</v>
      </c>
      <c r="T524" s="5">
        <f>'Subdecision matrices'!$V$15</f>
        <v>0.1</v>
      </c>
      <c r="U524" s="5">
        <f>'Subdecision matrices'!$V$16</f>
        <v>0.1</v>
      </c>
      <c r="V524" s="5">
        <f>'Subdecision matrices'!$W$12</f>
        <v>0.1</v>
      </c>
      <c r="W524" s="5">
        <f>'Subdecision matrices'!$W$13</f>
        <v>0.1</v>
      </c>
      <c r="X524" s="5">
        <f>'Subdecision matrices'!$W$14</f>
        <v>0.1</v>
      </c>
      <c r="Y524" s="5">
        <f>'Subdecision matrices'!$W$15</f>
        <v>0.1</v>
      </c>
      <c r="Z524" s="5">
        <f>'Subdecision matrices'!$W$16</f>
        <v>0.1</v>
      </c>
      <c r="AA524" s="5">
        <f>'Subdecision matrices'!$X$12</f>
        <v>0.05</v>
      </c>
      <c r="AB524" s="5">
        <f>'Subdecision matrices'!$X$13</f>
        <v>0.1</v>
      </c>
      <c r="AC524" s="5">
        <f>'Subdecision matrices'!$X$14</f>
        <v>0.1</v>
      </c>
      <c r="AD524" s="5">
        <f>'Subdecision matrices'!$X$15</f>
        <v>0.1</v>
      </c>
      <c r="AE524" s="5">
        <f>'Subdecision matrices'!$X$16</f>
        <v>0.1</v>
      </c>
      <c r="AF524" s="5">
        <f>'Subdecision matrices'!$Y$12</f>
        <v>0.1</v>
      </c>
      <c r="AG524" s="5">
        <f>'Subdecision matrices'!$Y$13</f>
        <v>0.1</v>
      </c>
      <c r="AH524" s="5">
        <f>'Subdecision matrices'!$Y$14</f>
        <v>0.1</v>
      </c>
      <c r="AI524" s="5">
        <f>'Subdecision matrices'!$Y$15</f>
        <v>0.05</v>
      </c>
      <c r="AJ524" s="5">
        <f>'Subdecision matrices'!$Y$16</f>
        <v>0.05</v>
      </c>
      <c r="AK524" s="5">
        <f>'Subdecision matrices'!$Z$12</f>
        <v>0.15</v>
      </c>
      <c r="AL524" s="5">
        <f>'Subdecision matrices'!$Z$13</f>
        <v>0.15</v>
      </c>
      <c r="AM524" s="5">
        <f>'Subdecision matrices'!$Z$14</f>
        <v>0.15</v>
      </c>
      <c r="AN524" s="5">
        <f>'Subdecision matrices'!$Z$15</f>
        <v>0.15</v>
      </c>
      <c r="AO524" s="5">
        <f>'Subdecision matrices'!$Z$16</f>
        <v>0.15</v>
      </c>
      <c r="AP524" s="5">
        <f>'Subdecision matrices'!$AA$12</f>
        <v>0.1</v>
      </c>
      <c r="AQ524" s="5">
        <f>'Subdecision matrices'!$AA$13</f>
        <v>0.1</v>
      </c>
      <c r="AR524" s="5">
        <f>'Subdecision matrices'!$AA$14</f>
        <v>0.1</v>
      </c>
      <c r="AS524" s="5">
        <f>'Subdecision matrices'!$AA$15</f>
        <v>0.1</v>
      </c>
      <c r="AT524" s="5">
        <f>'Subdecision matrices'!$AA$16</f>
        <v>0.15</v>
      </c>
      <c r="AU524" s="5">
        <f>'Subdecision matrices'!$AB$12</f>
        <v>0.15</v>
      </c>
      <c r="AV524" s="5">
        <f>'Subdecision matrices'!$AB$13</f>
        <v>0.1</v>
      </c>
      <c r="AW524" s="5">
        <f>'Subdecision matrices'!$AB$14</f>
        <v>0.1</v>
      </c>
      <c r="AX524" s="5">
        <f>'Subdecision matrices'!$AB$15</f>
        <v>0.15</v>
      </c>
      <c r="AY524" s="5">
        <f>'Subdecision matrices'!$AB$16</f>
        <v>0.1</v>
      </c>
      <c r="AZ524" s="3">
        <f aca="true" t="shared" si="1321" ref="AZ524">SUM(L524:AY524)</f>
        <v>4</v>
      </c>
      <c r="BA524" s="3"/>
      <c r="BB524" s="114"/>
      <c r="BC524" s="114"/>
      <c r="BD524" s="114"/>
      <c r="BE524" s="114"/>
      <c r="BF524" s="114"/>
    </row>
    <row r="525" spans="1:58" ht="15">
      <c r="A525" s="94">
        <v>260</v>
      </c>
      <c r="B525" s="30">
        <f>_xlfn.IFERROR(VLOOKUP(Prioritization!G271,'Subdecision matrices'!$B$7:$C$8,2,TRUE),0)</f>
        <v>0</v>
      </c>
      <c r="C525" s="30">
        <f>_xlfn.IFERROR(VLOOKUP(Prioritization!G271,'Subdecision matrices'!$B$7:$D$8,3,TRUE),0)</f>
        <v>0</v>
      </c>
      <c r="D525" s="30">
        <f>_xlfn.IFERROR(VLOOKUP(Prioritization!G271,'Subdecision matrices'!$B$7:$E$8,4,TRUE),0)</f>
        <v>0</v>
      </c>
      <c r="E525" s="30">
        <f>_xlfn.IFERROR(VLOOKUP(Prioritization!G271,'Subdecision matrices'!$B$7:$F$8,5,TRUE),0)</f>
        <v>0</v>
      </c>
      <c r="F525" s="30">
        <f>_xlfn.IFERROR(VLOOKUP(Prioritization!G271,'Subdecision matrices'!$B$7:$G$8,6,TRUE),0)</f>
        <v>0</v>
      </c>
      <c r="G525" s="30">
        <f>VLOOKUP(Prioritization!H271,'Subdecision matrices'!$B$12:$C$19,2,TRUE)</f>
        <v>0</v>
      </c>
      <c r="H525" s="30">
        <f>VLOOKUP(Prioritization!H271,'Subdecision matrices'!$B$12:$D$19,3,TRUE)</f>
        <v>0</v>
      </c>
      <c r="I525" s="30">
        <f>VLOOKUP(Prioritization!H271,'Subdecision matrices'!$B$12:$E$19,4,TRUE)</f>
        <v>0</v>
      </c>
      <c r="J525" s="30">
        <f>VLOOKUP(Prioritization!H271,'Subdecision matrices'!$B$12:$F$19,5,TRUE)</f>
        <v>0</v>
      </c>
      <c r="K525" s="30">
        <f>VLOOKUP(Prioritization!H271,'Subdecision matrices'!$B$12:$G$19,6,TRUE)</f>
        <v>0</v>
      </c>
      <c r="L525" s="2">
        <f>_xlfn.IFERROR(INDEX('Subdecision matrices'!$C$23:$G$27,MATCH(Prioritization!I271,'Subdecision matrices'!$B$23:$B$27,0),MATCH('CalcEng 2'!$L$6,'Subdecision matrices'!$C$22:$G$22,0)),0)</f>
        <v>0</v>
      </c>
      <c r="M525" s="2">
        <f>_xlfn.IFERROR(INDEX('Subdecision matrices'!$C$23:$G$27,MATCH(Prioritization!I271,'Subdecision matrices'!$B$23:$B$27,0),MATCH('CalcEng 2'!$M$6,'Subdecision matrices'!$C$30:$G$30,0)),0)</f>
        <v>0</v>
      </c>
      <c r="N525" s="2">
        <f>_xlfn.IFERROR(INDEX('Subdecision matrices'!$C$23:$G$27,MATCH(Prioritization!I271,'Subdecision matrices'!$B$23:$B$27,0),MATCH('CalcEng 2'!$N$6,'Subdecision matrices'!$C$22:$G$22,0)),0)</f>
        <v>0</v>
      </c>
      <c r="O525" s="2">
        <f>_xlfn.IFERROR(INDEX('Subdecision matrices'!$C$23:$G$27,MATCH(Prioritization!I271,'Subdecision matrices'!$B$23:$B$27,0),MATCH('CalcEng 2'!$O$6,'Subdecision matrices'!$C$22:$G$22,0)),0)</f>
        <v>0</v>
      </c>
      <c r="P525" s="2">
        <f>_xlfn.IFERROR(INDEX('Subdecision matrices'!$C$23:$G$27,MATCH(Prioritization!I271,'Subdecision matrices'!$B$23:$B$27,0),MATCH('CalcEng 2'!$P$6,'Subdecision matrices'!$C$22:$G$22,0)),0)</f>
        <v>0</v>
      </c>
      <c r="Q525" s="2">
        <f>_xlfn.IFERROR(INDEX('Subdecision matrices'!$C$31:$G$33,MATCH(Prioritization!J271,'Subdecision matrices'!$B$31:$B$33,0),MATCH('CalcEng 2'!$Q$6,'Subdecision matrices'!$C$30:$G$30,0)),0)</f>
        <v>0</v>
      </c>
      <c r="R525" s="2">
        <f>_xlfn.IFERROR(INDEX('Subdecision matrices'!$C$31:$G$33,MATCH(Prioritization!J271,'Subdecision matrices'!$B$31:$B$33,0),MATCH('CalcEng 2'!$R$6,'Subdecision matrices'!$C$30:$G$30,0)),0)</f>
        <v>0</v>
      </c>
      <c r="S525" s="2">
        <f>_xlfn.IFERROR(INDEX('Subdecision matrices'!$C$31:$G$33,MATCH(Prioritization!J271,'Subdecision matrices'!$B$31:$B$33,0),MATCH('CalcEng 2'!$S$6,'Subdecision matrices'!$C$30:$G$30,0)),0)</f>
        <v>0</v>
      </c>
      <c r="T525" s="2">
        <f>_xlfn.IFERROR(INDEX('Subdecision matrices'!$C$31:$G$33,MATCH(Prioritization!J271,'Subdecision matrices'!$B$31:$B$33,0),MATCH('CalcEng 2'!$T$6,'Subdecision matrices'!$C$30:$G$30,0)),0)</f>
        <v>0</v>
      </c>
      <c r="U525" s="2">
        <f>_xlfn.IFERROR(INDEX('Subdecision matrices'!$C$31:$G$33,MATCH(Prioritization!J271,'Subdecision matrices'!$B$31:$B$33,0),MATCH('CalcEng 2'!$U$6,'Subdecision matrices'!$C$30:$G$30,0)),0)</f>
        <v>0</v>
      </c>
      <c r="V525" s="2">
        <f>_xlfn.IFERROR(VLOOKUP(Prioritization!K271,'Subdecision matrices'!$A$37:$C$41,3,TRUE),0)</f>
        <v>0</v>
      </c>
      <c r="W525" s="2">
        <f>_xlfn.IFERROR(VLOOKUP(Prioritization!K271,'Subdecision matrices'!$A$37:$D$41,4),0)</f>
        <v>0</v>
      </c>
      <c r="X525" s="2">
        <f>_xlfn.IFERROR(VLOOKUP(Prioritization!K271,'Subdecision matrices'!$A$37:$E$41,5),0)</f>
        <v>0</v>
      </c>
      <c r="Y525" s="2">
        <f>_xlfn.IFERROR(VLOOKUP(Prioritization!K271,'Subdecision matrices'!$A$37:$F$41,6),0)</f>
        <v>0</v>
      </c>
      <c r="Z525" s="2">
        <f>_xlfn.IFERROR(VLOOKUP(Prioritization!K271,'Subdecision matrices'!$A$37:$G$41,7),0)</f>
        <v>0</v>
      </c>
      <c r="AA525" s="2">
        <f>_xlfn.IFERROR(INDEX('Subdecision matrices'!$K$8:$O$11,MATCH(Prioritization!L271,'Subdecision matrices'!$J$8:$J$11,0),MATCH('CalcEng 2'!$AA$6,'Subdecision matrices'!$K$7:$O$7,0)),0)</f>
        <v>0</v>
      </c>
      <c r="AB525" s="2">
        <f>_xlfn.IFERROR(INDEX('Subdecision matrices'!$K$8:$O$11,MATCH(Prioritization!L271,'Subdecision matrices'!$J$8:$J$11,0),MATCH('CalcEng 2'!$AB$6,'Subdecision matrices'!$K$7:$O$7,0)),0)</f>
        <v>0</v>
      </c>
      <c r="AC525" s="2">
        <f>_xlfn.IFERROR(INDEX('Subdecision matrices'!$K$8:$O$11,MATCH(Prioritization!L271,'Subdecision matrices'!$J$8:$J$11,0),MATCH('CalcEng 2'!$AC$6,'Subdecision matrices'!$K$7:$O$7,0)),0)</f>
        <v>0</v>
      </c>
      <c r="AD525" s="2">
        <f>_xlfn.IFERROR(INDEX('Subdecision matrices'!$K$8:$O$11,MATCH(Prioritization!L271,'Subdecision matrices'!$J$8:$J$11,0),MATCH('CalcEng 2'!$AD$6,'Subdecision matrices'!$K$7:$O$7,0)),0)</f>
        <v>0</v>
      </c>
      <c r="AE525" s="2">
        <f>_xlfn.IFERROR(INDEX('Subdecision matrices'!$K$8:$O$11,MATCH(Prioritization!L271,'Subdecision matrices'!$J$8:$J$11,0),MATCH('CalcEng 2'!$AE$6,'Subdecision matrices'!$K$7:$O$7,0)),0)</f>
        <v>0</v>
      </c>
      <c r="AF525" s="2">
        <f>_xlfn.IFERROR(VLOOKUP(Prioritization!M271,'Subdecision matrices'!$I$15:$K$17,3,TRUE),0)</f>
        <v>0</v>
      </c>
      <c r="AG525" s="2">
        <f>_xlfn.IFERROR(VLOOKUP(Prioritization!M271,'Subdecision matrices'!$I$15:$L$17,4,TRUE),0)</f>
        <v>0</v>
      </c>
      <c r="AH525" s="2">
        <f>_xlfn.IFERROR(VLOOKUP(Prioritization!M271,'Subdecision matrices'!$I$15:$M$17,5,TRUE),0)</f>
        <v>0</v>
      </c>
      <c r="AI525" s="2">
        <f>_xlfn.IFERROR(VLOOKUP(Prioritization!M271,'Subdecision matrices'!$I$15:$N$17,6,TRUE),0)</f>
        <v>0</v>
      </c>
      <c r="AJ525" s="2">
        <f>_xlfn.IFERROR(VLOOKUP(Prioritization!M271,'Subdecision matrices'!$I$15:$O$17,7,TRUE),0)</f>
        <v>0</v>
      </c>
      <c r="AK525" s="2">
        <f>_xlfn.IFERROR(INDEX('Subdecision matrices'!$K$22:$O$24,MATCH(Prioritization!N271,'Subdecision matrices'!$J$22:$J$24,0),MATCH($AK$6,'Subdecision matrices'!$K$21:$O$21,0)),0)</f>
        <v>0</v>
      </c>
      <c r="AL525" s="2">
        <f>_xlfn.IFERROR(INDEX('Subdecision matrices'!$K$22:$O$24,MATCH(Prioritization!N271,'Subdecision matrices'!$J$22:$J$24,0),MATCH($AL$6,'Subdecision matrices'!$K$21:$O$21,0)),0)</f>
        <v>0</v>
      </c>
      <c r="AM525" s="2">
        <f>_xlfn.IFERROR(INDEX('Subdecision matrices'!$K$22:$O$24,MATCH(Prioritization!N271,'Subdecision matrices'!$J$22:$J$24,0),MATCH($AM$6,'Subdecision matrices'!$K$21:$O$21,0)),0)</f>
        <v>0</v>
      </c>
      <c r="AN525" s="2">
        <f>_xlfn.IFERROR(INDEX('Subdecision matrices'!$K$22:$O$24,MATCH(Prioritization!N271,'Subdecision matrices'!$J$22:$J$24,0),MATCH($AN$6,'Subdecision matrices'!$K$21:$O$21,0)),0)</f>
        <v>0</v>
      </c>
      <c r="AO525" s="2">
        <f>_xlfn.IFERROR(INDEX('Subdecision matrices'!$K$22:$O$24,MATCH(Prioritization!N271,'Subdecision matrices'!$J$22:$J$24,0),MATCH($AO$6,'Subdecision matrices'!$K$21:$O$21,0)),0)</f>
        <v>0</v>
      </c>
      <c r="AP525" s="2">
        <f>_xlfn.IFERROR(INDEX('Subdecision matrices'!$K$27:$O$30,MATCH(Prioritization!O271,'Subdecision matrices'!$J$27:$J$30,0),MATCH('CalcEng 2'!$AP$6,'Subdecision matrices'!$K$27:$O$27,0)),0)</f>
        <v>0</v>
      </c>
      <c r="AQ525" s="2">
        <f>_xlfn.IFERROR(INDEX('Subdecision matrices'!$K$27:$O$30,MATCH(Prioritization!O271,'Subdecision matrices'!$J$27:$J$30,0),MATCH('CalcEng 2'!$AQ$6,'Subdecision matrices'!$K$27:$O$27,0)),0)</f>
        <v>0</v>
      </c>
      <c r="AR525" s="2">
        <f>_xlfn.IFERROR(INDEX('Subdecision matrices'!$K$27:$O$30,MATCH(Prioritization!O271,'Subdecision matrices'!$J$27:$J$30,0),MATCH('CalcEng 2'!$AR$6,'Subdecision matrices'!$K$27:$O$27,0)),0)</f>
        <v>0</v>
      </c>
      <c r="AS525" s="2">
        <f>_xlfn.IFERROR(INDEX('Subdecision matrices'!$K$27:$O$30,MATCH(Prioritization!O271,'Subdecision matrices'!$J$27:$J$30,0),MATCH('CalcEng 2'!$AS$6,'Subdecision matrices'!$K$27:$O$27,0)),0)</f>
        <v>0</v>
      </c>
      <c r="AT525" s="2">
        <f>_xlfn.IFERROR(INDEX('Subdecision matrices'!$K$27:$O$30,MATCH(Prioritization!O271,'Subdecision matrices'!$J$27:$J$30,0),MATCH('CalcEng 2'!$AT$6,'Subdecision matrices'!$K$27:$O$27,0)),0)</f>
        <v>0</v>
      </c>
      <c r="AU525" s="2">
        <f>_xlfn.IFERROR(INDEX('Subdecision matrices'!$K$34:$O$36,MATCH(Prioritization!P271,'Subdecision matrices'!$J$34:$J$36,0),MATCH('CalcEng 2'!$AU$6,'Subdecision matrices'!$K$33:$O$33,0)),0)</f>
        <v>0</v>
      </c>
      <c r="AV525" s="2">
        <f>_xlfn.IFERROR(INDEX('Subdecision matrices'!$K$34:$O$36,MATCH(Prioritization!P271,'Subdecision matrices'!$J$34:$J$36,0),MATCH('CalcEng 2'!$AV$6,'Subdecision matrices'!$K$33:$O$33,0)),0)</f>
        <v>0</v>
      </c>
      <c r="AW525" s="2">
        <f>_xlfn.IFERROR(INDEX('Subdecision matrices'!$K$34:$O$36,MATCH(Prioritization!P271,'Subdecision matrices'!$J$34:$J$36,0),MATCH('CalcEng 2'!$AW$6,'Subdecision matrices'!$K$33:$O$33,0)),0)</f>
        <v>0</v>
      </c>
      <c r="AX525" s="2">
        <f>_xlfn.IFERROR(INDEX('Subdecision matrices'!$K$34:$O$36,MATCH(Prioritization!P271,'Subdecision matrices'!$J$34:$J$36,0),MATCH('CalcEng 2'!$AX$6,'Subdecision matrices'!$K$33:$O$33,0)),0)</f>
        <v>0</v>
      </c>
      <c r="AY525" s="2">
        <f>_xlfn.IFERROR(INDEX('Subdecision matrices'!$K$34:$O$36,MATCH(Prioritization!P271,'Subdecision matrices'!$J$34:$J$36,0),MATCH('CalcEng 2'!$AY$6,'Subdecision matrices'!$K$33:$O$33,0)),0)</f>
        <v>0</v>
      </c>
      <c r="AZ525" s="2"/>
      <c r="BA525" s="2"/>
      <c r="BB525" s="110">
        <f>((B525*B526)+(G525*G526)+(L525*L526)+(Q525*Q526)+(V525*V526)+(AA525*AA526)+(AF526*AF525)+(AK525*AK526)+(AP525*AP526)+(AU525*AU526))*10</f>
        <v>0</v>
      </c>
      <c r="BC525" s="110">
        <f aca="true" t="shared" si="1322" ref="BC525">((C525*C526)+(H525*H526)+(M525*M526)+(R525*R526)+(W525*W526)+(AB525*AB526)+(AG526*AG525)+(AL525*AL526)+(AQ525*AQ526)+(AV525*AV526))*10</f>
        <v>0</v>
      </c>
      <c r="BD525" s="110">
        <f aca="true" t="shared" si="1323" ref="BD525">((D525*D526)+(I525*I526)+(N525*N526)+(S525*S526)+(X525*X526)+(AC525*AC526)+(AH526*AH525)+(AM525*AM526)+(AR525*AR526)+(AW525*AW526))*10</f>
        <v>0</v>
      </c>
      <c r="BE525" s="110">
        <f aca="true" t="shared" si="1324" ref="BE525">((E525*E526)+(J525*J526)+(O525*O526)+(T525*T526)+(Y525*Y526)+(AD525*AD526)+(AI526*AI525)+(AN525*AN526)+(AS525*AS526)+(AX525*AX526))*10</f>
        <v>0</v>
      </c>
      <c r="BF525" s="110">
        <f aca="true" t="shared" si="1325" ref="BF525">((F525*F526)+(K525*K526)+(P525*P526)+(U525*U526)+(Z525*Z526)+(AE525*AE526)+(AJ526*AJ525)+(AO525*AO526)+(AT525*AT526)+(AY525*AY526))*10</f>
        <v>0</v>
      </c>
    </row>
    <row r="526" spans="1:58" ht="15.75" thickBot="1">
      <c r="A526" s="94"/>
      <c r="B526" s="5">
        <f>'Subdecision matrices'!$S$12</f>
        <v>0.1</v>
      </c>
      <c r="C526" s="5">
        <f>'Subdecision matrices'!$S$13</f>
        <v>0.1</v>
      </c>
      <c r="D526" s="5">
        <f>'Subdecision matrices'!$S$14</f>
        <v>0.1</v>
      </c>
      <c r="E526" s="5">
        <f>'Subdecision matrices'!$S$15</f>
        <v>0.1</v>
      </c>
      <c r="F526" s="5">
        <f>'Subdecision matrices'!$S$16</f>
        <v>0.1</v>
      </c>
      <c r="G526" s="5">
        <f>'Subdecision matrices'!$T$12</f>
        <v>0.1</v>
      </c>
      <c r="H526" s="5">
        <f>'Subdecision matrices'!$T$13</f>
        <v>0.1</v>
      </c>
      <c r="I526" s="5">
        <f>'Subdecision matrices'!$T$14</f>
        <v>0.1</v>
      </c>
      <c r="J526" s="5">
        <f>'Subdecision matrices'!$T$15</f>
        <v>0.1</v>
      </c>
      <c r="K526" s="5">
        <f>'Subdecision matrices'!$T$16</f>
        <v>0.1</v>
      </c>
      <c r="L526" s="5">
        <f>'Subdecision matrices'!$U$12</f>
        <v>0.05</v>
      </c>
      <c r="M526" s="5">
        <f>'Subdecision matrices'!$U$13</f>
        <v>0.05</v>
      </c>
      <c r="N526" s="5">
        <f>'Subdecision matrices'!$U$14</f>
        <v>0.05</v>
      </c>
      <c r="O526" s="5">
        <f>'Subdecision matrices'!$U$15</f>
        <v>0.05</v>
      </c>
      <c r="P526" s="5">
        <f>'Subdecision matrices'!$U$16</f>
        <v>0.05</v>
      </c>
      <c r="Q526" s="5">
        <f>'Subdecision matrices'!$V$12</f>
        <v>0.1</v>
      </c>
      <c r="R526" s="5">
        <f>'Subdecision matrices'!$V$13</f>
        <v>0.1</v>
      </c>
      <c r="S526" s="5">
        <f>'Subdecision matrices'!$V$14</f>
        <v>0.1</v>
      </c>
      <c r="T526" s="5">
        <f>'Subdecision matrices'!$V$15</f>
        <v>0.1</v>
      </c>
      <c r="U526" s="5">
        <f>'Subdecision matrices'!$V$16</f>
        <v>0.1</v>
      </c>
      <c r="V526" s="5">
        <f>'Subdecision matrices'!$W$12</f>
        <v>0.1</v>
      </c>
      <c r="W526" s="5">
        <f>'Subdecision matrices'!$W$13</f>
        <v>0.1</v>
      </c>
      <c r="X526" s="5">
        <f>'Subdecision matrices'!$W$14</f>
        <v>0.1</v>
      </c>
      <c r="Y526" s="5">
        <f>'Subdecision matrices'!$W$15</f>
        <v>0.1</v>
      </c>
      <c r="Z526" s="5">
        <f>'Subdecision matrices'!$W$16</f>
        <v>0.1</v>
      </c>
      <c r="AA526" s="5">
        <f>'Subdecision matrices'!$X$12</f>
        <v>0.05</v>
      </c>
      <c r="AB526" s="5">
        <f>'Subdecision matrices'!$X$13</f>
        <v>0.1</v>
      </c>
      <c r="AC526" s="5">
        <f>'Subdecision matrices'!$X$14</f>
        <v>0.1</v>
      </c>
      <c r="AD526" s="5">
        <f>'Subdecision matrices'!$X$15</f>
        <v>0.1</v>
      </c>
      <c r="AE526" s="5">
        <f>'Subdecision matrices'!$X$16</f>
        <v>0.1</v>
      </c>
      <c r="AF526" s="5">
        <f>'Subdecision matrices'!$Y$12</f>
        <v>0.1</v>
      </c>
      <c r="AG526" s="5">
        <f>'Subdecision matrices'!$Y$13</f>
        <v>0.1</v>
      </c>
      <c r="AH526" s="5">
        <f>'Subdecision matrices'!$Y$14</f>
        <v>0.1</v>
      </c>
      <c r="AI526" s="5">
        <f>'Subdecision matrices'!$Y$15</f>
        <v>0.05</v>
      </c>
      <c r="AJ526" s="5">
        <f>'Subdecision matrices'!$Y$16</f>
        <v>0.05</v>
      </c>
      <c r="AK526" s="5">
        <f>'Subdecision matrices'!$Z$12</f>
        <v>0.15</v>
      </c>
      <c r="AL526" s="5">
        <f>'Subdecision matrices'!$Z$13</f>
        <v>0.15</v>
      </c>
      <c r="AM526" s="5">
        <f>'Subdecision matrices'!$Z$14</f>
        <v>0.15</v>
      </c>
      <c r="AN526" s="5">
        <f>'Subdecision matrices'!$Z$15</f>
        <v>0.15</v>
      </c>
      <c r="AO526" s="5">
        <f>'Subdecision matrices'!$Z$16</f>
        <v>0.15</v>
      </c>
      <c r="AP526" s="5">
        <f>'Subdecision matrices'!$AA$12</f>
        <v>0.1</v>
      </c>
      <c r="AQ526" s="5">
        <f>'Subdecision matrices'!$AA$13</f>
        <v>0.1</v>
      </c>
      <c r="AR526" s="5">
        <f>'Subdecision matrices'!$AA$14</f>
        <v>0.1</v>
      </c>
      <c r="AS526" s="5">
        <f>'Subdecision matrices'!$AA$15</f>
        <v>0.1</v>
      </c>
      <c r="AT526" s="5">
        <f>'Subdecision matrices'!$AA$16</f>
        <v>0.15</v>
      </c>
      <c r="AU526" s="5">
        <f>'Subdecision matrices'!$AB$12</f>
        <v>0.15</v>
      </c>
      <c r="AV526" s="5">
        <f>'Subdecision matrices'!$AB$13</f>
        <v>0.1</v>
      </c>
      <c r="AW526" s="5">
        <f>'Subdecision matrices'!$AB$14</f>
        <v>0.1</v>
      </c>
      <c r="AX526" s="5">
        <f>'Subdecision matrices'!$AB$15</f>
        <v>0.15</v>
      </c>
      <c r="AY526" s="5">
        <f>'Subdecision matrices'!$AB$16</f>
        <v>0.1</v>
      </c>
      <c r="AZ526" s="3">
        <f aca="true" t="shared" si="1326" ref="AZ526">SUM(L526:AY526)</f>
        <v>4</v>
      </c>
      <c r="BA526" s="3"/>
      <c r="BB526" s="114"/>
      <c r="BC526" s="114"/>
      <c r="BD526" s="114"/>
      <c r="BE526" s="114"/>
      <c r="BF526" s="114"/>
    </row>
    <row r="527" spans="1:58" ht="15">
      <c r="A527" s="94">
        <v>261</v>
      </c>
      <c r="B527" s="30">
        <f>_xlfn.IFERROR(VLOOKUP(Prioritization!G272,'Subdecision matrices'!$B$7:$C$8,2,TRUE),0)</f>
        <v>0</v>
      </c>
      <c r="C527" s="30">
        <f>_xlfn.IFERROR(VLOOKUP(Prioritization!G272,'Subdecision matrices'!$B$7:$D$8,3,TRUE),0)</f>
        <v>0</v>
      </c>
      <c r="D527" s="30">
        <f>_xlfn.IFERROR(VLOOKUP(Prioritization!G272,'Subdecision matrices'!$B$7:$E$8,4,TRUE),0)</f>
        <v>0</v>
      </c>
      <c r="E527" s="30">
        <f>_xlfn.IFERROR(VLOOKUP(Prioritization!G272,'Subdecision matrices'!$B$7:$F$8,5,TRUE),0)</f>
        <v>0</v>
      </c>
      <c r="F527" s="30">
        <f>_xlfn.IFERROR(VLOOKUP(Prioritization!G272,'Subdecision matrices'!$B$7:$G$8,6,TRUE),0)</f>
        <v>0</v>
      </c>
      <c r="G527" s="30">
        <f>VLOOKUP(Prioritization!H272,'Subdecision matrices'!$B$12:$C$19,2,TRUE)</f>
        <v>0</v>
      </c>
      <c r="H527" s="30">
        <f>VLOOKUP(Prioritization!H272,'Subdecision matrices'!$B$12:$D$19,3,TRUE)</f>
        <v>0</v>
      </c>
      <c r="I527" s="30">
        <f>VLOOKUP(Prioritization!H272,'Subdecision matrices'!$B$12:$E$19,4,TRUE)</f>
        <v>0</v>
      </c>
      <c r="J527" s="30">
        <f>VLOOKUP(Prioritization!H272,'Subdecision matrices'!$B$12:$F$19,5,TRUE)</f>
        <v>0</v>
      </c>
      <c r="K527" s="30">
        <f>VLOOKUP(Prioritization!H272,'Subdecision matrices'!$B$12:$G$19,6,TRUE)</f>
        <v>0</v>
      </c>
      <c r="L527" s="2">
        <f>_xlfn.IFERROR(INDEX('Subdecision matrices'!$C$23:$G$27,MATCH(Prioritization!I272,'Subdecision matrices'!$B$23:$B$27,0),MATCH('CalcEng 2'!$L$6,'Subdecision matrices'!$C$22:$G$22,0)),0)</f>
        <v>0</v>
      </c>
      <c r="M527" s="2">
        <f>_xlfn.IFERROR(INDEX('Subdecision matrices'!$C$23:$G$27,MATCH(Prioritization!I272,'Subdecision matrices'!$B$23:$B$27,0),MATCH('CalcEng 2'!$M$6,'Subdecision matrices'!$C$30:$G$30,0)),0)</f>
        <v>0</v>
      </c>
      <c r="N527" s="2">
        <f>_xlfn.IFERROR(INDEX('Subdecision matrices'!$C$23:$G$27,MATCH(Prioritization!I272,'Subdecision matrices'!$B$23:$B$27,0),MATCH('CalcEng 2'!$N$6,'Subdecision matrices'!$C$22:$G$22,0)),0)</f>
        <v>0</v>
      </c>
      <c r="O527" s="2">
        <f>_xlfn.IFERROR(INDEX('Subdecision matrices'!$C$23:$G$27,MATCH(Prioritization!I272,'Subdecision matrices'!$B$23:$B$27,0),MATCH('CalcEng 2'!$O$6,'Subdecision matrices'!$C$22:$G$22,0)),0)</f>
        <v>0</v>
      </c>
      <c r="P527" s="2">
        <f>_xlfn.IFERROR(INDEX('Subdecision matrices'!$C$23:$G$27,MATCH(Prioritization!I272,'Subdecision matrices'!$B$23:$B$27,0),MATCH('CalcEng 2'!$P$6,'Subdecision matrices'!$C$22:$G$22,0)),0)</f>
        <v>0</v>
      </c>
      <c r="Q527" s="2">
        <f>_xlfn.IFERROR(INDEX('Subdecision matrices'!$C$31:$G$33,MATCH(Prioritization!J272,'Subdecision matrices'!$B$31:$B$33,0),MATCH('CalcEng 2'!$Q$6,'Subdecision matrices'!$C$30:$G$30,0)),0)</f>
        <v>0</v>
      </c>
      <c r="R527" s="2">
        <f>_xlfn.IFERROR(INDEX('Subdecision matrices'!$C$31:$G$33,MATCH(Prioritization!J272,'Subdecision matrices'!$B$31:$B$33,0),MATCH('CalcEng 2'!$R$6,'Subdecision matrices'!$C$30:$G$30,0)),0)</f>
        <v>0</v>
      </c>
      <c r="S527" s="2">
        <f>_xlfn.IFERROR(INDEX('Subdecision matrices'!$C$31:$G$33,MATCH(Prioritization!J272,'Subdecision matrices'!$B$31:$B$33,0),MATCH('CalcEng 2'!$S$6,'Subdecision matrices'!$C$30:$G$30,0)),0)</f>
        <v>0</v>
      </c>
      <c r="T527" s="2">
        <f>_xlfn.IFERROR(INDEX('Subdecision matrices'!$C$31:$G$33,MATCH(Prioritization!J272,'Subdecision matrices'!$B$31:$B$33,0),MATCH('CalcEng 2'!$T$6,'Subdecision matrices'!$C$30:$G$30,0)),0)</f>
        <v>0</v>
      </c>
      <c r="U527" s="2">
        <f>_xlfn.IFERROR(INDEX('Subdecision matrices'!$C$31:$G$33,MATCH(Prioritization!J272,'Subdecision matrices'!$B$31:$B$33,0),MATCH('CalcEng 2'!$U$6,'Subdecision matrices'!$C$30:$G$30,0)),0)</f>
        <v>0</v>
      </c>
      <c r="V527" s="2">
        <f>_xlfn.IFERROR(VLOOKUP(Prioritization!K272,'Subdecision matrices'!$A$37:$C$41,3,TRUE),0)</f>
        <v>0</v>
      </c>
      <c r="W527" s="2">
        <f>_xlfn.IFERROR(VLOOKUP(Prioritization!K272,'Subdecision matrices'!$A$37:$D$41,4),0)</f>
        <v>0</v>
      </c>
      <c r="X527" s="2">
        <f>_xlfn.IFERROR(VLOOKUP(Prioritization!K272,'Subdecision matrices'!$A$37:$E$41,5),0)</f>
        <v>0</v>
      </c>
      <c r="Y527" s="2">
        <f>_xlfn.IFERROR(VLOOKUP(Prioritization!K272,'Subdecision matrices'!$A$37:$F$41,6),0)</f>
        <v>0</v>
      </c>
      <c r="Z527" s="2">
        <f>_xlfn.IFERROR(VLOOKUP(Prioritization!K272,'Subdecision matrices'!$A$37:$G$41,7),0)</f>
        <v>0</v>
      </c>
      <c r="AA527" s="2">
        <f>_xlfn.IFERROR(INDEX('Subdecision matrices'!$K$8:$O$11,MATCH(Prioritization!L272,'Subdecision matrices'!$J$8:$J$11,0),MATCH('CalcEng 2'!$AA$6,'Subdecision matrices'!$K$7:$O$7,0)),0)</f>
        <v>0</v>
      </c>
      <c r="AB527" s="2">
        <f>_xlfn.IFERROR(INDEX('Subdecision matrices'!$K$8:$O$11,MATCH(Prioritization!L272,'Subdecision matrices'!$J$8:$J$11,0),MATCH('CalcEng 2'!$AB$6,'Subdecision matrices'!$K$7:$O$7,0)),0)</f>
        <v>0</v>
      </c>
      <c r="AC527" s="2">
        <f>_xlfn.IFERROR(INDEX('Subdecision matrices'!$K$8:$O$11,MATCH(Prioritization!L272,'Subdecision matrices'!$J$8:$J$11,0),MATCH('CalcEng 2'!$AC$6,'Subdecision matrices'!$K$7:$O$7,0)),0)</f>
        <v>0</v>
      </c>
      <c r="AD527" s="2">
        <f>_xlfn.IFERROR(INDEX('Subdecision matrices'!$K$8:$O$11,MATCH(Prioritization!L272,'Subdecision matrices'!$J$8:$J$11,0),MATCH('CalcEng 2'!$AD$6,'Subdecision matrices'!$K$7:$O$7,0)),0)</f>
        <v>0</v>
      </c>
      <c r="AE527" s="2">
        <f>_xlfn.IFERROR(INDEX('Subdecision matrices'!$K$8:$O$11,MATCH(Prioritization!L272,'Subdecision matrices'!$J$8:$J$11,0),MATCH('CalcEng 2'!$AE$6,'Subdecision matrices'!$K$7:$O$7,0)),0)</f>
        <v>0</v>
      </c>
      <c r="AF527" s="2">
        <f>_xlfn.IFERROR(VLOOKUP(Prioritization!M272,'Subdecision matrices'!$I$15:$K$17,3,TRUE),0)</f>
        <v>0</v>
      </c>
      <c r="AG527" s="2">
        <f>_xlfn.IFERROR(VLOOKUP(Prioritization!M272,'Subdecision matrices'!$I$15:$L$17,4,TRUE),0)</f>
        <v>0</v>
      </c>
      <c r="AH527" s="2">
        <f>_xlfn.IFERROR(VLOOKUP(Prioritization!M272,'Subdecision matrices'!$I$15:$M$17,5,TRUE),0)</f>
        <v>0</v>
      </c>
      <c r="AI527" s="2">
        <f>_xlfn.IFERROR(VLOOKUP(Prioritization!M272,'Subdecision matrices'!$I$15:$N$17,6,TRUE),0)</f>
        <v>0</v>
      </c>
      <c r="AJ527" s="2">
        <f>_xlfn.IFERROR(VLOOKUP(Prioritization!M272,'Subdecision matrices'!$I$15:$O$17,7,TRUE),0)</f>
        <v>0</v>
      </c>
      <c r="AK527" s="2">
        <f>_xlfn.IFERROR(INDEX('Subdecision matrices'!$K$22:$O$24,MATCH(Prioritization!N272,'Subdecision matrices'!$J$22:$J$24,0),MATCH($AK$6,'Subdecision matrices'!$K$21:$O$21,0)),0)</f>
        <v>0</v>
      </c>
      <c r="AL527" s="2">
        <f>_xlfn.IFERROR(INDEX('Subdecision matrices'!$K$22:$O$24,MATCH(Prioritization!N272,'Subdecision matrices'!$J$22:$J$24,0),MATCH($AL$6,'Subdecision matrices'!$K$21:$O$21,0)),0)</f>
        <v>0</v>
      </c>
      <c r="AM527" s="2">
        <f>_xlfn.IFERROR(INDEX('Subdecision matrices'!$K$22:$O$24,MATCH(Prioritization!N272,'Subdecision matrices'!$J$22:$J$24,0),MATCH($AM$6,'Subdecision matrices'!$K$21:$O$21,0)),0)</f>
        <v>0</v>
      </c>
      <c r="AN527" s="2">
        <f>_xlfn.IFERROR(INDEX('Subdecision matrices'!$K$22:$O$24,MATCH(Prioritization!N272,'Subdecision matrices'!$J$22:$J$24,0),MATCH($AN$6,'Subdecision matrices'!$K$21:$O$21,0)),0)</f>
        <v>0</v>
      </c>
      <c r="AO527" s="2">
        <f>_xlfn.IFERROR(INDEX('Subdecision matrices'!$K$22:$O$24,MATCH(Prioritization!N272,'Subdecision matrices'!$J$22:$J$24,0),MATCH($AO$6,'Subdecision matrices'!$K$21:$O$21,0)),0)</f>
        <v>0</v>
      </c>
      <c r="AP527" s="2">
        <f>_xlfn.IFERROR(INDEX('Subdecision matrices'!$K$27:$O$30,MATCH(Prioritization!O272,'Subdecision matrices'!$J$27:$J$30,0),MATCH('CalcEng 2'!$AP$6,'Subdecision matrices'!$K$27:$O$27,0)),0)</f>
        <v>0</v>
      </c>
      <c r="AQ527" s="2">
        <f>_xlfn.IFERROR(INDEX('Subdecision matrices'!$K$27:$O$30,MATCH(Prioritization!O272,'Subdecision matrices'!$J$27:$J$30,0),MATCH('CalcEng 2'!$AQ$6,'Subdecision matrices'!$K$27:$O$27,0)),0)</f>
        <v>0</v>
      </c>
      <c r="AR527" s="2">
        <f>_xlfn.IFERROR(INDEX('Subdecision matrices'!$K$27:$O$30,MATCH(Prioritization!O272,'Subdecision matrices'!$J$27:$J$30,0),MATCH('CalcEng 2'!$AR$6,'Subdecision matrices'!$K$27:$O$27,0)),0)</f>
        <v>0</v>
      </c>
      <c r="AS527" s="2">
        <f>_xlfn.IFERROR(INDEX('Subdecision matrices'!$K$27:$O$30,MATCH(Prioritization!O272,'Subdecision matrices'!$J$27:$J$30,0),MATCH('CalcEng 2'!$AS$6,'Subdecision matrices'!$K$27:$O$27,0)),0)</f>
        <v>0</v>
      </c>
      <c r="AT527" s="2">
        <f>_xlfn.IFERROR(INDEX('Subdecision matrices'!$K$27:$O$30,MATCH(Prioritization!O272,'Subdecision matrices'!$J$27:$J$30,0),MATCH('CalcEng 2'!$AT$6,'Subdecision matrices'!$K$27:$O$27,0)),0)</f>
        <v>0</v>
      </c>
      <c r="AU527" s="2">
        <f>_xlfn.IFERROR(INDEX('Subdecision matrices'!$K$34:$O$36,MATCH(Prioritization!P272,'Subdecision matrices'!$J$34:$J$36,0),MATCH('CalcEng 2'!$AU$6,'Subdecision matrices'!$K$33:$O$33,0)),0)</f>
        <v>0</v>
      </c>
      <c r="AV527" s="2">
        <f>_xlfn.IFERROR(INDEX('Subdecision matrices'!$K$34:$O$36,MATCH(Prioritization!P272,'Subdecision matrices'!$J$34:$J$36,0),MATCH('CalcEng 2'!$AV$6,'Subdecision matrices'!$K$33:$O$33,0)),0)</f>
        <v>0</v>
      </c>
      <c r="AW527" s="2">
        <f>_xlfn.IFERROR(INDEX('Subdecision matrices'!$K$34:$O$36,MATCH(Prioritization!P272,'Subdecision matrices'!$J$34:$J$36,0),MATCH('CalcEng 2'!$AW$6,'Subdecision matrices'!$K$33:$O$33,0)),0)</f>
        <v>0</v>
      </c>
      <c r="AX527" s="2">
        <f>_xlfn.IFERROR(INDEX('Subdecision matrices'!$K$34:$O$36,MATCH(Prioritization!P272,'Subdecision matrices'!$J$34:$J$36,0),MATCH('CalcEng 2'!$AX$6,'Subdecision matrices'!$K$33:$O$33,0)),0)</f>
        <v>0</v>
      </c>
      <c r="AY527" s="2">
        <f>_xlfn.IFERROR(INDEX('Subdecision matrices'!$K$34:$O$36,MATCH(Prioritization!P272,'Subdecision matrices'!$J$34:$J$36,0),MATCH('CalcEng 2'!$AY$6,'Subdecision matrices'!$K$33:$O$33,0)),0)</f>
        <v>0</v>
      </c>
      <c r="AZ527" s="2"/>
      <c r="BA527" s="2"/>
      <c r="BB527" s="110">
        <f>((B527*B528)+(G527*G528)+(L527*L528)+(Q527*Q528)+(V527*V528)+(AA527*AA528)+(AF528*AF527)+(AK527*AK528)+(AP527*AP528)+(AU527*AU528))*10</f>
        <v>0</v>
      </c>
      <c r="BC527" s="110">
        <f aca="true" t="shared" si="1327" ref="BC527">((C527*C528)+(H527*H528)+(M527*M528)+(R527*R528)+(W527*W528)+(AB527*AB528)+(AG528*AG527)+(AL527*AL528)+(AQ527*AQ528)+(AV527*AV528))*10</f>
        <v>0</v>
      </c>
      <c r="BD527" s="110">
        <f aca="true" t="shared" si="1328" ref="BD527">((D527*D528)+(I527*I528)+(N527*N528)+(S527*S528)+(X527*X528)+(AC527*AC528)+(AH528*AH527)+(AM527*AM528)+(AR527*AR528)+(AW527*AW528))*10</f>
        <v>0</v>
      </c>
      <c r="BE527" s="110">
        <f aca="true" t="shared" si="1329" ref="BE527">((E527*E528)+(J527*J528)+(O527*O528)+(T527*T528)+(Y527*Y528)+(AD527*AD528)+(AI528*AI527)+(AN527*AN528)+(AS527*AS528)+(AX527*AX528))*10</f>
        <v>0</v>
      </c>
      <c r="BF527" s="110">
        <f aca="true" t="shared" si="1330" ref="BF527">((F527*F528)+(K527*K528)+(P527*P528)+(U527*U528)+(Z527*Z528)+(AE527*AE528)+(AJ528*AJ527)+(AO527*AO528)+(AT527*AT528)+(AY527*AY528))*10</f>
        <v>0</v>
      </c>
    </row>
    <row r="528" spans="1:58" ht="15.75" thickBot="1">
      <c r="A528" s="94"/>
      <c r="B528" s="5">
        <f>'Subdecision matrices'!$S$12</f>
        <v>0.1</v>
      </c>
      <c r="C528" s="5">
        <f>'Subdecision matrices'!$S$13</f>
        <v>0.1</v>
      </c>
      <c r="D528" s="5">
        <f>'Subdecision matrices'!$S$14</f>
        <v>0.1</v>
      </c>
      <c r="E528" s="5">
        <f>'Subdecision matrices'!$S$15</f>
        <v>0.1</v>
      </c>
      <c r="F528" s="5">
        <f>'Subdecision matrices'!$S$16</f>
        <v>0.1</v>
      </c>
      <c r="G528" s="5">
        <f>'Subdecision matrices'!$T$12</f>
        <v>0.1</v>
      </c>
      <c r="H528" s="5">
        <f>'Subdecision matrices'!$T$13</f>
        <v>0.1</v>
      </c>
      <c r="I528" s="5">
        <f>'Subdecision matrices'!$T$14</f>
        <v>0.1</v>
      </c>
      <c r="J528" s="5">
        <f>'Subdecision matrices'!$T$15</f>
        <v>0.1</v>
      </c>
      <c r="K528" s="5">
        <f>'Subdecision matrices'!$T$16</f>
        <v>0.1</v>
      </c>
      <c r="L528" s="5">
        <f>'Subdecision matrices'!$U$12</f>
        <v>0.05</v>
      </c>
      <c r="M528" s="5">
        <f>'Subdecision matrices'!$U$13</f>
        <v>0.05</v>
      </c>
      <c r="N528" s="5">
        <f>'Subdecision matrices'!$U$14</f>
        <v>0.05</v>
      </c>
      <c r="O528" s="5">
        <f>'Subdecision matrices'!$U$15</f>
        <v>0.05</v>
      </c>
      <c r="P528" s="5">
        <f>'Subdecision matrices'!$U$16</f>
        <v>0.05</v>
      </c>
      <c r="Q528" s="5">
        <f>'Subdecision matrices'!$V$12</f>
        <v>0.1</v>
      </c>
      <c r="R528" s="5">
        <f>'Subdecision matrices'!$V$13</f>
        <v>0.1</v>
      </c>
      <c r="S528" s="5">
        <f>'Subdecision matrices'!$V$14</f>
        <v>0.1</v>
      </c>
      <c r="T528" s="5">
        <f>'Subdecision matrices'!$V$15</f>
        <v>0.1</v>
      </c>
      <c r="U528" s="5">
        <f>'Subdecision matrices'!$V$16</f>
        <v>0.1</v>
      </c>
      <c r="V528" s="5">
        <f>'Subdecision matrices'!$W$12</f>
        <v>0.1</v>
      </c>
      <c r="W528" s="5">
        <f>'Subdecision matrices'!$W$13</f>
        <v>0.1</v>
      </c>
      <c r="X528" s="5">
        <f>'Subdecision matrices'!$W$14</f>
        <v>0.1</v>
      </c>
      <c r="Y528" s="5">
        <f>'Subdecision matrices'!$W$15</f>
        <v>0.1</v>
      </c>
      <c r="Z528" s="5">
        <f>'Subdecision matrices'!$W$16</f>
        <v>0.1</v>
      </c>
      <c r="AA528" s="5">
        <f>'Subdecision matrices'!$X$12</f>
        <v>0.05</v>
      </c>
      <c r="AB528" s="5">
        <f>'Subdecision matrices'!$X$13</f>
        <v>0.1</v>
      </c>
      <c r="AC528" s="5">
        <f>'Subdecision matrices'!$X$14</f>
        <v>0.1</v>
      </c>
      <c r="AD528" s="5">
        <f>'Subdecision matrices'!$X$15</f>
        <v>0.1</v>
      </c>
      <c r="AE528" s="5">
        <f>'Subdecision matrices'!$X$16</f>
        <v>0.1</v>
      </c>
      <c r="AF528" s="5">
        <f>'Subdecision matrices'!$Y$12</f>
        <v>0.1</v>
      </c>
      <c r="AG528" s="5">
        <f>'Subdecision matrices'!$Y$13</f>
        <v>0.1</v>
      </c>
      <c r="AH528" s="5">
        <f>'Subdecision matrices'!$Y$14</f>
        <v>0.1</v>
      </c>
      <c r="AI528" s="5">
        <f>'Subdecision matrices'!$Y$15</f>
        <v>0.05</v>
      </c>
      <c r="AJ528" s="5">
        <f>'Subdecision matrices'!$Y$16</f>
        <v>0.05</v>
      </c>
      <c r="AK528" s="5">
        <f>'Subdecision matrices'!$Z$12</f>
        <v>0.15</v>
      </c>
      <c r="AL528" s="5">
        <f>'Subdecision matrices'!$Z$13</f>
        <v>0.15</v>
      </c>
      <c r="AM528" s="5">
        <f>'Subdecision matrices'!$Z$14</f>
        <v>0.15</v>
      </c>
      <c r="AN528" s="5">
        <f>'Subdecision matrices'!$Z$15</f>
        <v>0.15</v>
      </c>
      <c r="AO528" s="5">
        <f>'Subdecision matrices'!$Z$16</f>
        <v>0.15</v>
      </c>
      <c r="AP528" s="5">
        <f>'Subdecision matrices'!$AA$12</f>
        <v>0.1</v>
      </c>
      <c r="AQ528" s="5">
        <f>'Subdecision matrices'!$AA$13</f>
        <v>0.1</v>
      </c>
      <c r="AR528" s="5">
        <f>'Subdecision matrices'!$AA$14</f>
        <v>0.1</v>
      </c>
      <c r="AS528" s="5">
        <f>'Subdecision matrices'!$AA$15</f>
        <v>0.1</v>
      </c>
      <c r="AT528" s="5">
        <f>'Subdecision matrices'!$AA$16</f>
        <v>0.15</v>
      </c>
      <c r="AU528" s="5">
        <f>'Subdecision matrices'!$AB$12</f>
        <v>0.15</v>
      </c>
      <c r="AV528" s="5">
        <f>'Subdecision matrices'!$AB$13</f>
        <v>0.1</v>
      </c>
      <c r="AW528" s="5">
        <f>'Subdecision matrices'!$AB$14</f>
        <v>0.1</v>
      </c>
      <c r="AX528" s="5">
        <f>'Subdecision matrices'!$AB$15</f>
        <v>0.15</v>
      </c>
      <c r="AY528" s="5">
        <f>'Subdecision matrices'!$AB$16</f>
        <v>0.1</v>
      </c>
      <c r="AZ528" s="3">
        <f aca="true" t="shared" si="1331" ref="AZ528">SUM(L528:AY528)</f>
        <v>4</v>
      </c>
      <c r="BA528" s="3"/>
      <c r="BB528" s="114"/>
      <c r="BC528" s="114"/>
      <c r="BD528" s="114"/>
      <c r="BE528" s="114"/>
      <c r="BF528" s="114"/>
    </row>
    <row r="529" spans="1:58" ht="15">
      <c r="A529" s="94">
        <v>262</v>
      </c>
      <c r="B529" s="30">
        <f>_xlfn.IFERROR(VLOOKUP(Prioritization!G273,'Subdecision matrices'!$B$7:$C$8,2,TRUE),0)</f>
        <v>0</v>
      </c>
      <c r="C529" s="30">
        <f>_xlfn.IFERROR(VLOOKUP(Prioritization!G273,'Subdecision matrices'!$B$7:$D$8,3,TRUE),0)</f>
        <v>0</v>
      </c>
      <c r="D529" s="30">
        <f>_xlfn.IFERROR(VLOOKUP(Prioritization!G273,'Subdecision matrices'!$B$7:$E$8,4,TRUE),0)</f>
        <v>0</v>
      </c>
      <c r="E529" s="30">
        <f>_xlfn.IFERROR(VLOOKUP(Prioritization!G273,'Subdecision matrices'!$B$7:$F$8,5,TRUE),0)</f>
        <v>0</v>
      </c>
      <c r="F529" s="30">
        <f>_xlfn.IFERROR(VLOOKUP(Prioritization!G273,'Subdecision matrices'!$B$7:$G$8,6,TRUE),0)</f>
        <v>0</v>
      </c>
      <c r="G529" s="30">
        <f>VLOOKUP(Prioritization!H273,'Subdecision matrices'!$B$12:$C$19,2,TRUE)</f>
        <v>0</v>
      </c>
      <c r="H529" s="30">
        <f>VLOOKUP(Prioritization!H273,'Subdecision matrices'!$B$12:$D$19,3,TRUE)</f>
        <v>0</v>
      </c>
      <c r="I529" s="30">
        <f>VLOOKUP(Prioritization!H273,'Subdecision matrices'!$B$12:$E$19,4,TRUE)</f>
        <v>0</v>
      </c>
      <c r="J529" s="30">
        <f>VLOOKUP(Prioritization!H273,'Subdecision matrices'!$B$12:$F$19,5,TRUE)</f>
        <v>0</v>
      </c>
      <c r="K529" s="30">
        <f>VLOOKUP(Prioritization!H273,'Subdecision matrices'!$B$12:$G$19,6,TRUE)</f>
        <v>0</v>
      </c>
      <c r="L529" s="2">
        <f>_xlfn.IFERROR(INDEX('Subdecision matrices'!$C$23:$G$27,MATCH(Prioritization!I273,'Subdecision matrices'!$B$23:$B$27,0),MATCH('CalcEng 2'!$L$6,'Subdecision matrices'!$C$22:$G$22,0)),0)</f>
        <v>0</v>
      </c>
      <c r="M529" s="2">
        <f>_xlfn.IFERROR(INDEX('Subdecision matrices'!$C$23:$G$27,MATCH(Prioritization!I273,'Subdecision matrices'!$B$23:$B$27,0),MATCH('CalcEng 2'!$M$6,'Subdecision matrices'!$C$30:$G$30,0)),0)</f>
        <v>0</v>
      </c>
      <c r="N529" s="2">
        <f>_xlfn.IFERROR(INDEX('Subdecision matrices'!$C$23:$G$27,MATCH(Prioritization!I273,'Subdecision matrices'!$B$23:$B$27,0),MATCH('CalcEng 2'!$N$6,'Subdecision matrices'!$C$22:$G$22,0)),0)</f>
        <v>0</v>
      </c>
      <c r="O529" s="2">
        <f>_xlfn.IFERROR(INDEX('Subdecision matrices'!$C$23:$G$27,MATCH(Prioritization!I273,'Subdecision matrices'!$B$23:$B$27,0),MATCH('CalcEng 2'!$O$6,'Subdecision matrices'!$C$22:$G$22,0)),0)</f>
        <v>0</v>
      </c>
      <c r="P529" s="2">
        <f>_xlfn.IFERROR(INDEX('Subdecision matrices'!$C$23:$G$27,MATCH(Prioritization!I273,'Subdecision matrices'!$B$23:$B$27,0),MATCH('CalcEng 2'!$P$6,'Subdecision matrices'!$C$22:$G$22,0)),0)</f>
        <v>0</v>
      </c>
      <c r="Q529" s="2">
        <f>_xlfn.IFERROR(INDEX('Subdecision matrices'!$C$31:$G$33,MATCH(Prioritization!J273,'Subdecision matrices'!$B$31:$B$33,0),MATCH('CalcEng 2'!$Q$6,'Subdecision matrices'!$C$30:$G$30,0)),0)</f>
        <v>0</v>
      </c>
      <c r="R529" s="2">
        <f>_xlfn.IFERROR(INDEX('Subdecision matrices'!$C$31:$G$33,MATCH(Prioritization!J273,'Subdecision matrices'!$B$31:$B$33,0),MATCH('CalcEng 2'!$R$6,'Subdecision matrices'!$C$30:$G$30,0)),0)</f>
        <v>0</v>
      </c>
      <c r="S529" s="2">
        <f>_xlfn.IFERROR(INDEX('Subdecision matrices'!$C$31:$G$33,MATCH(Prioritization!J273,'Subdecision matrices'!$B$31:$B$33,0),MATCH('CalcEng 2'!$S$6,'Subdecision matrices'!$C$30:$G$30,0)),0)</f>
        <v>0</v>
      </c>
      <c r="T529" s="2">
        <f>_xlfn.IFERROR(INDEX('Subdecision matrices'!$C$31:$G$33,MATCH(Prioritization!J273,'Subdecision matrices'!$B$31:$B$33,0),MATCH('CalcEng 2'!$T$6,'Subdecision matrices'!$C$30:$G$30,0)),0)</f>
        <v>0</v>
      </c>
      <c r="U529" s="2">
        <f>_xlfn.IFERROR(INDEX('Subdecision matrices'!$C$31:$G$33,MATCH(Prioritization!J273,'Subdecision matrices'!$B$31:$B$33,0),MATCH('CalcEng 2'!$U$6,'Subdecision matrices'!$C$30:$G$30,0)),0)</f>
        <v>0</v>
      </c>
      <c r="V529" s="2">
        <f>_xlfn.IFERROR(VLOOKUP(Prioritization!K273,'Subdecision matrices'!$A$37:$C$41,3,TRUE),0)</f>
        <v>0</v>
      </c>
      <c r="W529" s="2">
        <f>_xlfn.IFERROR(VLOOKUP(Prioritization!K273,'Subdecision matrices'!$A$37:$D$41,4),0)</f>
        <v>0</v>
      </c>
      <c r="X529" s="2">
        <f>_xlfn.IFERROR(VLOOKUP(Prioritization!K273,'Subdecision matrices'!$A$37:$E$41,5),0)</f>
        <v>0</v>
      </c>
      <c r="Y529" s="2">
        <f>_xlfn.IFERROR(VLOOKUP(Prioritization!K273,'Subdecision matrices'!$A$37:$F$41,6),0)</f>
        <v>0</v>
      </c>
      <c r="Z529" s="2">
        <f>_xlfn.IFERROR(VLOOKUP(Prioritization!K273,'Subdecision matrices'!$A$37:$G$41,7),0)</f>
        <v>0</v>
      </c>
      <c r="AA529" s="2">
        <f>_xlfn.IFERROR(INDEX('Subdecision matrices'!$K$8:$O$11,MATCH(Prioritization!L273,'Subdecision matrices'!$J$8:$J$11,0),MATCH('CalcEng 2'!$AA$6,'Subdecision matrices'!$K$7:$O$7,0)),0)</f>
        <v>0</v>
      </c>
      <c r="AB529" s="2">
        <f>_xlfn.IFERROR(INDEX('Subdecision matrices'!$K$8:$O$11,MATCH(Prioritization!L273,'Subdecision matrices'!$J$8:$J$11,0),MATCH('CalcEng 2'!$AB$6,'Subdecision matrices'!$K$7:$O$7,0)),0)</f>
        <v>0</v>
      </c>
      <c r="AC529" s="2">
        <f>_xlfn.IFERROR(INDEX('Subdecision matrices'!$K$8:$O$11,MATCH(Prioritization!L273,'Subdecision matrices'!$J$8:$J$11,0),MATCH('CalcEng 2'!$AC$6,'Subdecision matrices'!$K$7:$O$7,0)),0)</f>
        <v>0</v>
      </c>
      <c r="AD529" s="2">
        <f>_xlfn.IFERROR(INDEX('Subdecision matrices'!$K$8:$O$11,MATCH(Prioritization!L273,'Subdecision matrices'!$J$8:$J$11,0),MATCH('CalcEng 2'!$AD$6,'Subdecision matrices'!$K$7:$O$7,0)),0)</f>
        <v>0</v>
      </c>
      <c r="AE529" s="2">
        <f>_xlfn.IFERROR(INDEX('Subdecision matrices'!$K$8:$O$11,MATCH(Prioritization!L273,'Subdecision matrices'!$J$8:$J$11,0),MATCH('CalcEng 2'!$AE$6,'Subdecision matrices'!$K$7:$O$7,0)),0)</f>
        <v>0</v>
      </c>
      <c r="AF529" s="2">
        <f>_xlfn.IFERROR(VLOOKUP(Prioritization!M273,'Subdecision matrices'!$I$15:$K$17,3,TRUE),0)</f>
        <v>0</v>
      </c>
      <c r="AG529" s="2">
        <f>_xlfn.IFERROR(VLOOKUP(Prioritization!M273,'Subdecision matrices'!$I$15:$L$17,4,TRUE),0)</f>
        <v>0</v>
      </c>
      <c r="AH529" s="2">
        <f>_xlfn.IFERROR(VLOOKUP(Prioritization!M273,'Subdecision matrices'!$I$15:$M$17,5,TRUE),0)</f>
        <v>0</v>
      </c>
      <c r="AI529" s="2">
        <f>_xlfn.IFERROR(VLOOKUP(Prioritization!M273,'Subdecision matrices'!$I$15:$N$17,6,TRUE),0)</f>
        <v>0</v>
      </c>
      <c r="AJ529" s="2">
        <f>_xlfn.IFERROR(VLOOKUP(Prioritization!M273,'Subdecision matrices'!$I$15:$O$17,7,TRUE),0)</f>
        <v>0</v>
      </c>
      <c r="AK529" s="2">
        <f>_xlfn.IFERROR(INDEX('Subdecision matrices'!$K$22:$O$24,MATCH(Prioritization!N273,'Subdecision matrices'!$J$22:$J$24,0),MATCH($AK$6,'Subdecision matrices'!$K$21:$O$21,0)),0)</f>
        <v>0</v>
      </c>
      <c r="AL529" s="2">
        <f>_xlfn.IFERROR(INDEX('Subdecision matrices'!$K$22:$O$24,MATCH(Prioritization!N273,'Subdecision matrices'!$J$22:$J$24,0),MATCH($AL$6,'Subdecision matrices'!$K$21:$O$21,0)),0)</f>
        <v>0</v>
      </c>
      <c r="AM529" s="2">
        <f>_xlfn.IFERROR(INDEX('Subdecision matrices'!$K$22:$O$24,MATCH(Prioritization!N273,'Subdecision matrices'!$J$22:$J$24,0),MATCH($AM$6,'Subdecision matrices'!$K$21:$O$21,0)),0)</f>
        <v>0</v>
      </c>
      <c r="AN529" s="2">
        <f>_xlfn.IFERROR(INDEX('Subdecision matrices'!$K$22:$O$24,MATCH(Prioritization!N273,'Subdecision matrices'!$J$22:$J$24,0),MATCH($AN$6,'Subdecision matrices'!$K$21:$O$21,0)),0)</f>
        <v>0</v>
      </c>
      <c r="AO529" s="2">
        <f>_xlfn.IFERROR(INDEX('Subdecision matrices'!$K$22:$O$24,MATCH(Prioritization!N273,'Subdecision matrices'!$J$22:$J$24,0),MATCH($AO$6,'Subdecision matrices'!$K$21:$O$21,0)),0)</f>
        <v>0</v>
      </c>
      <c r="AP529" s="2">
        <f>_xlfn.IFERROR(INDEX('Subdecision matrices'!$K$27:$O$30,MATCH(Prioritization!O273,'Subdecision matrices'!$J$27:$J$30,0),MATCH('CalcEng 2'!$AP$6,'Subdecision matrices'!$K$27:$O$27,0)),0)</f>
        <v>0</v>
      </c>
      <c r="AQ529" s="2">
        <f>_xlfn.IFERROR(INDEX('Subdecision matrices'!$K$27:$O$30,MATCH(Prioritization!O273,'Subdecision matrices'!$J$27:$J$30,0),MATCH('CalcEng 2'!$AQ$6,'Subdecision matrices'!$K$27:$O$27,0)),0)</f>
        <v>0</v>
      </c>
      <c r="AR529" s="2">
        <f>_xlfn.IFERROR(INDEX('Subdecision matrices'!$K$27:$O$30,MATCH(Prioritization!O273,'Subdecision matrices'!$J$27:$J$30,0),MATCH('CalcEng 2'!$AR$6,'Subdecision matrices'!$K$27:$O$27,0)),0)</f>
        <v>0</v>
      </c>
      <c r="AS529" s="2">
        <f>_xlfn.IFERROR(INDEX('Subdecision matrices'!$K$27:$O$30,MATCH(Prioritization!O273,'Subdecision matrices'!$J$27:$J$30,0),MATCH('CalcEng 2'!$AS$6,'Subdecision matrices'!$K$27:$O$27,0)),0)</f>
        <v>0</v>
      </c>
      <c r="AT529" s="2">
        <f>_xlfn.IFERROR(INDEX('Subdecision matrices'!$K$27:$O$30,MATCH(Prioritization!O273,'Subdecision matrices'!$J$27:$J$30,0),MATCH('CalcEng 2'!$AT$6,'Subdecision matrices'!$K$27:$O$27,0)),0)</f>
        <v>0</v>
      </c>
      <c r="AU529" s="2">
        <f>_xlfn.IFERROR(INDEX('Subdecision matrices'!$K$34:$O$36,MATCH(Prioritization!P273,'Subdecision matrices'!$J$34:$J$36,0),MATCH('CalcEng 2'!$AU$6,'Subdecision matrices'!$K$33:$O$33,0)),0)</f>
        <v>0</v>
      </c>
      <c r="AV529" s="2">
        <f>_xlfn.IFERROR(INDEX('Subdecision matrices'!$K$34:$O$36,MATCH(Prioritization!P273,'Subdecision matrices'!$J$34:$J$36,0),MATCH('CalcEng 2'!$AV$6,'Subdecision matrices'!$K$33:$O$33,0)),0)</f>
        <v>0</v>
      </c>
      <c r="AW529" s="2">
        <f>_xlfn.IFERROR(INDEX('Subdecision matrices'!$K$34:$O$36,MATCH(Prioritization!P273,'Subdecision matrices'!$J$34:$J$36,0),MATCH('CalcEng 2'!$AW$6,'Subdecision matrices'!$K$33:$O$33,0)),0)</f>
        <v>0</v>
      </c>
      <c r="AX529" s="2">
        <f>_xlfn.IFERROR(INDEX('Subdecision matrices'!$K$34:$O$36,MATCH(Prioritization!P273,'Subdecision matrices'!$J$34:$J$36,0),MATCH('CalcEng 2'!$AX$6,'Subdecision matrices'!$K$33:$O$33,0)),0)</f>
        <v>0</v>
      </c>
      <c r="AY529" s="2">
        <f>_xlfn.IFERROR(INDEX('Subdecision matrices'!$K$34:$O$36,MATCH(Prioritization!P273,'Subdecision matrices'!$J$34:$J$36,0),MATCH('CalcEng 2'!$AY$6,'Subdecision matrices'!$K$33:$O$33,0)),0)</f>
        <v>0</v>
      </c>
      <c r="AZ529" s="2"/>
      <c r="BA529" s="2"/>
      <c r="BB529" s="110">
        <f>((B529*B530)+(G529*G530)+(L529*L530)+(Q529*Q530)+(V529*V530)+(AA529*AA530)+(AF530*AF529)+(AK529*AK530)+(AP529*AP530)+(AU529*AU530))*10</f>
        <v>0</v>
      </c>
      <c r="BC529" s="110">
        <f aca="true" t="shared" si="1332" ref="BC529">((C529*C530)+(H529*H530)+(M529*M530)+(R529*R530)+(W529*W530)+(AB529*AB530)+(AG530*AG529)+(AL529*AL530)+(AQ529*AQ530)+(AV529*AV530))*10</f>
        <v>0</v>
      </c>
      <c r="BD529" s="110">
        <f aca="true" t="shared" si="1333" ref="BD529">((D529*D530)+(I529*I530)+(N529*N530)+(S529*S530)+(X529*X530)+(AC529*AC530)+(AH530*AH529)+(AM529*AM530)+(AR529*AR530)+(AW529*AW530))*10</f>
        <v>0</v>
      </c>
      <c r="BE529" s="110">
        <f aca="true" t="shared" si="1334" ref="BE529">((E529*E530)+(J529*J530)+(O529*O530)+(T529*T530)+(Y529*Y530)+(AD529*AD530)+(AI530*AI529)+(AN529*AN530)+(AS529*AS530)+(AX529*AX530))*10</f>
        <v>0</v>
      </c>
      <c r="BF529" s="110">
        <f aca="true" t="shared" si="1335" ref="BF529">((F529*F530)+(K529*K530)+(P529*P530)+(U529*U530)+(Z529*Z530)+(AE529*AE530)+(AJ530*AJ529)+(AO529*AO530)+(AT529*AT530)+(AY529*AY530))*10</f>
        <v>0</v>
      </c>
    </row>
    <row r="530" spans="1:58" ht="15.75" thickBot="1">
      <c r="A530" s="94"/>
      <c r="B530" s="5">
        <f>'Subdecision matrices'!$S$12</f>
        <v>0.1</v>
      </c>
      <c r="C530" s="5">
        <f>'Subdecision matrices'!$S$13</f>
        <v>0.1</v>
      </c>
      <c r="D530" s="5">
        <f>'Subdecision matrices'!$S$14</f>
        <v>0.1</v>
      </c>
      <c r="E530" s="5">
        <f>'Subdecision matrices'!$S$15</f>
        <v>0.1</v>
      </c>
      <c r="F530" s="5">
        <f>'Subdecision matrices'!$S$16</f>
        <v>0.1</v>
      </c>
      <c r="G530" s="5">
        <f>'Subdecision matrices'!$T$12</f>
        <v>0.1</v>
      </c>
      <c r="H530" s="5">
        <f>'Subdecision matrices'!$T$13</f>
        <v>0.1</v>
      </c>
      <c r="I530" s="5">
        <f>'Subdecision matrices'!$T$14</f>
        <v>0.1</v>
      </c>
      <c r="J530" s="5">
        <f>'Subdecision matrices'!$T$15</f>
        <v>0.1</v>
      </c>
      <c r="K530" s="5">
        <f>'Subdecision matrices'!$T$16</f>
        <v>0.1</v>
      </c>
      <c r="L530" s="5">
        <f>'Subdecision matrices'!$U$12</f>
        <v>0.05</v>
      </c>
      <c r="M530" s="5">
        <f>'Subdecision matrices'!$U$13</f>
        <v>0.05</v>
      </c>
      <c r="N530" s="5">
        <f>'Subdecision matrices'!$U$14</f>
        <v>0.05</v>
      </c>
      <c r="O530" s="5">
        <f>'Subdecision matrices'!$U$15</f>
        <v>0.05</v>
      </c>
      <c r="P530" s="5">
        <f>'Subdecision matrices'!$U$16</f>
        <v>0.05</v>
      </c>
      <c r="Q530" s="5">
        <f>'Subdecision matrices'!$V$12</f>
        <v>0.1</v>
      </c>
      <c r="R530" s="5">
        <f>'Subdecision matrices'!$V$13</f>
        <v>0.1</v>
      </c>
      <c r="S530" s="5">
        <f>'Subdecision matrices'!$V$14</f>
        <v>0.1</v>
      </c>
      <c r="T530" s="5">
        <f>'Subdecision matrices'!$V$15</f>
        <v>0.1</v>
      </c>
      <c r="U530" s="5">
        <f>'Subdecision matrices'!$V$16</f>
        <v>0.1</v>
      </c>
      <c r="V530" s="5">
        <f>'Subdecision matrices'!$W$12</f>
        <v>0.1</v>
      </c>
      <c r="W530" s="5">
        <f>'Subdecision matrices'!$W$13</f>
        <v>0.1</v>
      </c>
      <c r="X530" s="5">
        <f>'Subdecision matrices'!$W$14</f>
        <v>0.1</v>
      </c>
      <c r="Y530" s="5">
        <f>'Subdecision matrices'!$W$15</f>
        <v>0.1</v>
      </c>
      <c r="Z530" s="5">
        <f>'Subdecision matrices'!$W$16</f>
        <v>0.1</v>
      </c>
      <c r="AA530" s="5">
        <f>'Subdecision matrices'!$X$12</f>
        <v>0.05</v>
      </c>
      <c r="AB530" s="5">
        <f>'Subdecision matrices'!$X$13</f>
        <v>0.1</v>
      </c>
      <c r="AC530" s="5">
        <f>'Subdecision matrices'!$X$14</f>
        <v>0.1</v>
      </c>
      <c r="AD530" s="5">
        <f>'Subdecision matrices'!$X$15</f>
        <v>0.1</v>
      </c>
      <c r="AE530" s="5">
        <f>'Subdecision matrices'!$X$16</f>
        <v>0.1</v>
      </c>
      <c r="AF530" s="5">
        <f>'Subdecision matrices'!$Y$12</f>
        <v>0.1</v>
      </c>
      <c r="AG530" s="5">
        <f>'Subdecision matrices'!$Y$13</f>
        <v>0.1</v>
      </c>
      <c r="AH530" s="5">
        <f>'Subdecision matrices'!$Y$14</f>
        <v>0.1</v>
      </c>
      <c r="AI530" s="5">
        <f>'Subdecision matrices'!$Y$15</f>
        <v>0.05</v>
      </c>
      <c r="AJ530" s="5">
        <f>'Subdecision matrices'!$Y$16</f>
        <v>0.05</v>
      </c>
      <c r="AK530" s="5">
        <f>'Subdecision matrices'!$Z$12</f>
        <v>0.15</v>
      </c>
      <c r="AL530" s="5">
        <f>'Subdecision matrices'!$Z$13</f>
        <v>0.15</v>
      </c>
      <c r="AM530" s="5">
        <f>'Subdecision matrices'!$Z$14</f>
        <v>0.15</v>
      </c>
      <c r="AN530" s="5">
        <f>'Subdecision matrices'!$Z$15</f>
        <v>0.15</v>
      </c>
      <c r="AO530" s="5">
        <f>'Subdecision matrices'!$Z$16</f>
        <v>0.15</v>
      </c>
      <c r="AP530" s="5">
        <f>'Subdecision matrices'!$AA$12</f>
        <v>0.1</v>
      </c>
      <c r="AQ530" s="5">
        <f>'Subdecision matrices'!$AA$13</f>
        <v>0.1</v>
      </c>
      <c r="AR530" s="5">
        <f>'Subdecision matrices'!$AA$14</f>
        <v>0.1</v>
      </c>
      <c r="AS530" s="5">
        <f>'Subdecision matrices'!$AA$15</f>
        <v>0.1</v>
      </c>
      <c r="AT530" s="5">
        <f>'Subdecision matrices'!$AA$16</f>
        <v>0.15</v>
      </c>
      <c r="AU530" s="5">
        <f>'Subdecision matrices'!$AB$12</f>
        <v>0.15</v>
      </c>
      <c r="AV530" s="5">
        <f>'Subdecision matrices'!$AB$13</f>
        <v>0.1</v>
      </c>
      <c r="AW530" s="5">
        <f>'Subdecision matrices'!$AB$14</f>
        <v>0.1</v>
      </c>
      <c r="AX530" s="5">
        <f>'Subdecision matrices'!$AB$15</f>
        <v>0.15</v>
      </c>
      <c r="AY530" s="5">
        <f>'Subdecision matrices'!$AB$16</f>
        <v>0.1</v>
      </c>
      <c r="AZ530" s="3">
        <f aca="true" t="shared" si="1336" ref="AZ530">SUM(L530:AY530)</f>
        <v>4</v>
      </c>
      <c r="BA530" s="3"/>
      <c r="BB530" s="114"/>
      <c r="BC530" s="114"/>
      <c r="BD530" s="114"/>
      <c r="BE530" s="114"/>
      <c r="BF530" s="114"/>
    </row>
    <row r="531" spans="1:58" ht="15">
      <c r="A531" s="94">
        <v>263</v>
      </c>
      <c r="B531" s="30">
        <f>_xlfn.IFERROR(VLOOKUP(Prioritization!G274,'Subdecision matrices'!$B$7:$C$8,2,TRUE),0)</f>
        <v>0</v>
      </c>
      <c r="C531" s="30">
        <f>_xlfn.IFERROR(VLOOKUP(Prioritization!G274,'Subdecision matrices'!$B$7:$D$8,3,TRUE),0)</f>
        <v>0</v>
      </c>
      <c r="D531" s="30">
        <f>_xlfn.IFERROR(VLOOKUP(Prioritization!G274,'Subdecision matrices'!$B$7:$E$8,4,TRUE),0)</f>
        <v>0</v>
      </c>
      <c r="E531" s="30">
        <f>_xlfn.IFERROR(VLOOKUP(Prioritization!G274,'Subdecision matrices'!$B$7:$F$8,5,TRUE),0)</f>
        <v>0</v>
      </c>
      <c r="F531" s="30">
        <f>_xlfn.IFERROR(VLOOKUP(Prioritization!G274,'Subdecision matrices'!$B$7:$G$8,6,TRUE),0)</f>
        <v>0</v>
      </c>
      <c r="G531" s="30">
        <f>VLOOKUP(Prioritization!H274,'Subdecision matrices'!$B$12:$C$19,2,TRUE)</f>
        <v>0</v>
      </c>
      <c r="H531" s="30">
        <f>VLOOKUP(Prioritization!H274,'Subdecision matrices'!$B$12:$D$19,3,TRUE)</f>
        <v>0</v>
      </c>
      <c r="I531" s="30">
        <f>VLOOKUP(Prioritization!H274,'Subdecision matrices'!$B$12:$E$19,4,TRUE)</f>
        <v>0</v>
      </c>
      <c r="J531" s="30">
        <f>VLOOKUP(Prioritization!H274,'Subdecision matrices'!$B$12:$F$19,5,TRUE)</f>
        <v>0</v>
      </c>
      <c r="K531" s="30">
        <f>VLOOKUP(Prioritization!H274,'Subdecision matrices'!$B$12:$G$19,6,TRUE)</f>
        <v>0</v>
      </c>
      <c r="L531" s="2">
        <f>_xlfn.IFERROR(INDEX('Subdecision matrices'!$C$23:$G$27,MATCH(Prioritization!I274,'Subdecision matrices'!$B$23:$B$27,0),MATCH('CalcEng 2'!$L$6,'Subdecision matrices'!$C$22:$G$22,0)),0)</f>
        <v>0</v>
      </c>
      <c r="M531" s="2">
        <f>_xlfn.IFERROR(INDEX('Subdecision matrices'!$C$23:$G$27,MATCH(Prioritization!I274,'Subdecision matrices'!$B$23:$B$27,0),MATCH('CalcEng 2'!$M$6,'Subdecision matrices'!$C$30:$G$30,0)),0)</f>
        <v>0</v>
      </c>
      <c r="N531" s="2">
        <f>_xlfn.IFERROR(INDEX('Subdecision matrices'!$C$23:$G$27,MATCH(Prioritization!I274,'Subdecision matrices'!$B$23:$B$27,0),MATCH('CalcEng 2'!$N$6,'Subdecision matrices'!$C$22:$G$22,0)),0)</f>
        <v>0</v>
      </c>
      <c r="O531" s="2">
        <f>_xlfn.IFERROR(INDEX('Subdecision matrices'!$C$23:$G$27,MATCH(Prioritization!I274,'Subdecision matrices'!$B$23:$B$27,0),MATCH('CalcEng 2'!$O$6,'Subdecision matrices'!$C$22:$G$22,0)),0)</f>
        <v>0</v>
      </c>
      <c r="P531" s="2">
        <f>_xlfn.IFERROR(INDEX('Subdecision matrices'!$C$23:$G$27,MATCH(Prioritization!I274,'Subdecision matrices'!$B$23:$B$27,0),MATCH('CalcEng 2'!$P$6,'Subdecision matrices'!$C$22:$G$22,0)),0)</f>
        <v>0</v>
      </c>
      <c r="Q531" s="2">
        <f>_xlfn.IFERROR(INDEX('Subdecision matrices'!$C$31:$G$33,MATCH(Prioritization!J274,'Subdecision matrices'!$B$31:$B$33,0),MATCH('CalcEng 2'!$Q$6,'Subdecision matrices'!$C$30:$G$30,0)),0)</f>
        <v>0</v>
      </c>
      <c r="R531" s="2">
        <f>_xlfn.IFERROR(INDEX('Subdecision matrices'!$C$31:$G$33,MATCH(Prioritization!J274,'Subdecision matrices'!$B$31:$B$33,0),MATCH('CalcEng 2'!$R$6,'Subdecision matrices'!$C$30:$G$30,0)),0)</f>
        <v>0</v>
      </c>
      <c r="S531" s="2">
        <f>_xlfn.IFERROR(INDEX('Subdecision matrices'!$C$31:$G$33,MATCH(Prioritization!J274,'Subdecision matrices'!$B$31:$B$33,0),MATCH('CalcEng 2'!$S$6,'Subdecision matrices'!$C$30:$G$30,0)),0)</f>
        <v>0</v>
      </c>
      <c r="T531" s="2">
        <f>_xlfn.IFERROR(INDEX('Subdecision matrices'!$C$31:$G$33,MATCH(Prioritization!J274,'Subdecision matrices'!$B$31:$B$33,0),MATCH('CalcEng 2'!$T$6,'Subdecision matrices'!$C$30:$G$30,0)),0)</f>
        <v>0</v>
      </c>
      <c r="U531" s="2">
        <f>_xlfn.IFERROR(INDEX('Subdecision matrices'!$C$31:$G$33,MATCH(Prioritization!J274,'Subdecision matrices'!$B$31:$B$33,0),MATCH('CalcEng 2'!$U$6,'Subdecision matrices'!$C$30:$G$30,0)),0)</f>
        <v>0</v>
      </c>
      <c r="V531" s="2">
        <f>_xlfn.IFERROR(VLOOKUP(Prioritization!K274,'Subdecision matrices'!$A$37:$C$41,3,TRUE),0)</f>
        <v>0</v>
      </c>
      <c r="W531" s="2">
        <f>_xlfn.IFERROR(VLOOKUP(Prioritization!K274,'Subdecision matrices'!$A$37:$D$41,4),0)</f>
        <v>0</v>
      </c>
      <c r="X531" s="2">
        <f>_xlfn.IFERROR(VLOOKUP(Prioritization!K274,'Subdecision matrices'!$A$37:$E$41,5),0)</f>
        <v>0</v>
      </c>
      <c r="Y531" s="2">
        <f>_xlfn.IFERROR(VLOOKUP(Prioritization!K274,'Subdecision matrices'!$A$37:$F$41,6),0)</f>
        <v>0</v>
      </c>
      <c r="Z531" s="2">
        <f>_xlfn.IFERROR(VLOOKUP(Prioritization!K274,'Subdecision matrices'!$A$37:$G$41,7),0)</f>
        <v>0</v>
      </c>
      <c r="AA531" s="2">
        <f>_xlfn.IFERROR(INDEX('Subdecision matrices'!$K$8:$O$11,MATCH(Prioritization!L274,'Subdecision matrices'!$J$8:$J$11,0),MATCH('CalcEng 2'!$AA$6,'Subdecision matrices'!$K$7:$O$7,0)),0)</f>
        <v>0</v>
      </c>
      <c r="AB531" s="2">
        <f>_xlfn.IFERROR(INDEX('Subdecision matrices'!$K$8:$O$11,MATCH(Prioritization!L274,'Subdecision matrices'!$J$8:$J$11,0),MATCH('CalcEng 2'!$AB$6,'Subdecision matrices'!$K$7:$O$7,0)),0)</f>
        <v>0</v>
      </c>
      <c r="AC531" s="2">
        <f>_xlfn.IFERROR(INDEX('Subdecision matrices'!$K$8:$O$11,MATCH(Prioritization!L274,'Subdecision matrices'!$J$8:$J$11,0),MATCH('CalcEng 2'!$AC$6,'Subdecision matrices'!$K$7:$O$7,0)),0)</f>
        <v>0</v>
      </c>
      <c r="AD531" s="2">
        <f>_xlfn.IFERROR(INDEX('Subdecision matrices'!$K$8:$O$11,MATCH(Prioritization!L274,'Subdecision matrices'!$J$8:$J$11,0),MATCH('CalcEng 2'!$AD$6,'Subdecision matrices'!$K$7:$O$7,0)),0)</f>
        <v>0</v>
      </c>
      <c r="AE531" s="2">
        <f>_xlfn.IFERROR(INDEX('Subdecision matrices'!$K$8:$O$11,MATCH(Prioritization!L274,'Subdecision matrices'!$J$8:$J$11,0),MATCH('CalcEng 2'!$AE$6,'Subdecision matrices'!$K$7:$O$7,0)),0)</f>
        <v>0</v>
      </c>
      <c r="AF531" s="2">
        <f>_xlfn.IFERROR(VLOOKUP(Prioritization!M274,'Subdecision matrices'!$I$15:$K$17,3,TRUE),0)</f>
        <v>0</v>
      </c>
      <c r="AG531" s="2">
        <f>_xlfn.IFERROR(VLOOKUP(Prioritization!M274,'Subdecision matrices'!$I$15:$L$17,4,TRUE),0)</f>
        <v>0</v>
      </c>
      <c r="AH531" s="2">
        <f>_xlfn.IFERROR(VLOOKUP(Prioritization!M274,'Subdecision matrices'!$I$15:$M$17,5,TRUE),0)</f>
        <v>0</v>
      </c>
      <c r="AI531" s="2">
        <f>_xlfn.IFERROR(VLOOKUP(Prioritization!M274,'Subdecision matrices'!$I$15:$N$17,6,TRUE),0)</f>
        <v>0</v>
      </c>
      <c r="AJ531" s="2">
        <f>_xlfn.IFERROR(VLOOKUP(Prioritization!M274,'Subdecision matrices'!$I$15:$O$17,7,TRUE),0)</f>
        <v>0</v>
      </c>
      <c r="AK531" s="2">
        <f>_xlfn.IFERROR(INDEX('Subdecision matrices'!$K$22:$O$24,MATCH(Prioritization!N274,'Subdecision matrices'!$J$22:$J$24,0),MATCH($AK$6,'Subdecision matrices'!$K$21:$O$21,0)),0)</f>
        <v>0</v>
      </c>
      <c r="AL531" s="2">
        <f>_xlfn.IFERROR(INDEX('Subdecision matrices'!$K$22:$O$24,MATCH(Prioritization!N274,'Subdecision matrices'!$J$22:$J$24,0),MATCH($AL$6,'Subdecision matrices'!$K$21:$O$21,0)),0)</f>
        <v>0</v>
      </c>
      <c r="AM531" s="2">
        <f>_xlfn.IFERROR(INDEX('Subdecision matrices'!$K$22:$O$24,MATCH(Prioritization!N274,'Subdecision matrices'!$J$22:$J$24,0),MATCH($AM$6,'Subdecision matrices'!$K$21:$O$21,0)),0)</f>
        <v>0</v>
      </c>
      <c r="AN531" s="2">
        <f>_xlfn.IFERROR(INDEX('Subdecision matrices'!$K$22:$O$24,MATCH(Prioritization!N274,'Subdecision matrices'!$J$22:$J$24,0),MATCH($AN$6,'Subdecision matrices'!$K$21:$O$21,0)),0)</f>
        <v>0</v>
      </c>
      <c r="AO531" s="2">
        <f>_xlfn.IFERROR(INDEX('Subdecision matrices'!$K$22:$O$24,MATCH(Prioritization!N274,'Subdecision matrices'!$J$22:$J$24,0),MATCH($AO$6,'Subdecision matrices'!$K$21:$O$21,0)),0)</f>
        <v>0</v>
      </c>
      <c r="AP531" s="2">
        <f>_xlfn.IFERROR(INDEX('Subdecision matrices'!$K$27:$O$30,MATCH(Prioritization!O274,'Subdecision matrices'!$J$27:$J$30,0),MATCH('CalcEng 2'!$AP$6,'Subdecision matrices'!$K$27:$O$27,0)),0)</f>
        <v>0</v>
      </c>
      <c r="AQ531" s="2">
        <f>_xlfn.IFERROR(INDEX('Subdecision matrices'!$K$27:$O$30,MATCH(Prioritization!O274,'Subdecision matrices'!$J$27:$J$30,0),MATCH('CalcEng 2'!$AQ$6,'Subdecision matrices'!$K$27:$O$27,0)),0)</f>
        <v>0</v>
      </c>
      <c r="AR531" s="2">
        <f>_xlfn.IFERROR(INDEX('Subdecision matrices'!$K$27:$O$30,MATCH(Prioritization!O274,'Subdecision matrices'!$J$27:$J$30,0),MATCH('CalcEng 2'!$AR$6,'Subdecision matrices'!$K$27:$O$27,0)),0)</f>
        <v>0</v>
      </c>
      <c r="AS531" s="2">
        <f>_xlfn.IFERROR(INDEX('Subdecision matrices'!$K$27:$O$30,MATCH(Prioritization!O274,'Subdecision matrices'!$J$27:$J$30,0),MATCH('CalcEng 2'!$AS$6,'Subdecision matrices'!$K$27:$O$27,0)),0)</f>
        <v>0</v>
      </c>
      <c r="AT531" s="2">
        <f>_xlfn.IFERROR(INDEX('Subdecision matrices'!$K$27:$O$30,MATCH(Prioritization!O274,'Subdecision matrices'!$J$27:$J$30,0),MATCH('CalcEng 2'!$AT$6,'Subdecision matrices'!$K$27:$O$27,0)),0)</f>
        <v>0</v>
      </c>
      <c r="AU531" s="2">
        <f>_xlfn.IFERROR(INDEX('Subdecision matrices'!$K$34:$O$36,MATCH(Prioritization!P274,'Subdecision matrices'!$J$34:$J$36,0),MATCH('CalcEng 2'!$AU$6,'Subdecision matrices'!$K$33:$O$33,0)),0)</f>
        <v>0</v>
      </c>
      <c r="AV531" s="2">
        <f>_xlfn.IFERROR(INDEX('Subdecision matrices'!$K$34:$O$36,MATCH(Prioritization!P274,'Subdecision matrices'!$J$34:$J$36,0),MATCH('CalcEng 2'!$AV$6,'Subdecision matrices'!$K$33:$O$33,0)),0)</f>
        <v>0</v>
      </c>
      <c r="AW531" s="2">
        <f>_xlfn.IFERROR(INDEX('Subdecision matrices'!$K$34:$O$36,MATCH(Prioritization!P274,'Subdecision matrices'!$J$34:$J$36,0),MATCH('CalcEng 2'!$AW$6,'Subdecision matrices'!$K$33:$O$33,0)),0)</f>
        <v>0</v>
      </c>
      <c r="AX531" s="2">
        <f>_xlfn.IFERROR(INDEX('Subdecision matrices'!$K$34:$O$36,MATCH(Prioritization!P274,'Subdecision matrices'!$J$34:$J$36,0),MATCH('CalcEng 2'!$AX$6,'Subdecision matrices'!$K$33:$O$33,0)),0)</f>
        <v>0</v>
      </c>
      <c r="AY531" s="2">
        <f>_xlfn.IFERROR(INDEX('Subdecision matrices'!$K$34:$O$36,MATCH(Prioritization!P274,'Subdecision matrices'!$J$34:$J$36,0),MATCH('CalcEng 2'!$AY$6,'Subdecision matrices'!$K$33:$O$33,0)),0)</f>
        <v>0</v>
      </c>
      <c r="AZ531" s="2"/>
      <c r="BA531" s="2"/>
      <c r="BB531" s="110">
        <f>((B531*B532)+(G531*G532)+(L531*L532)+(Q531*Q532)+(V531*V532)+(AA531*AA532)+(AF532*AF531)+(AK531*AK532)+(AP531*AP532)+(AU531*AU532))*10</f>
        <v>0</v>
      </c>
      <c r="BC531" s="110">
        <f aca="true" t="shared" si="1337" ref="BC531">((C531*C532)+(H531*H532)+(M531*M532)+(R531*R532)+(W531*W532)+(AB531*AB532)+(AG532*AG531)+(AL531*AL532)+(AQ531*AQ532)+(AV531*AV532))*10</f>
        <v>0</v>
      </c>
      <c r="BD531" s="110">
        <f aca="true" t="shared" si="1338" ref="BD531">((D531*D532)+(I531*I532)+(N531*N532)+(S531*S532)+(X531*X532)+(AC531*AC532)+(AH532*AH531)+(AM531*AM532)+(AR531*AR532)+(AW531*AW532))*10</f>
        <v>0</v>
      </c>
      <c r="BE531" s="110">
        <f aca="true" t="shared" si="1339" ref="BE531">((E531*E532)+(J531*J532)+(O531*O532)+(T531*T532)+(Y531*Y532)+(AD531*AD532)+(AI532*AI531)+(AN531*AN532)+(AS531*AS532)+(AX531*AX532))*10</f>
        <v>0</v>
      </c>
      <c r="BF531" s="110">
        <f aca="true" t="shared" si="1340" ref="BF531">((F531*F532)+(K531*K532)+(P531*P532)+(U531*U532)+(Z531*Z532)+(AE531*AE532)+(AJ532*AJ531)+(AO531*AO532)+(AT531*AT532)+(AY531*AY532))*10</f>
        <v>0</v>
      </c>
    </row>
    <row r="532" spans="1:58" ht="15.75" thickBot="1">
      <c r="A532" s="94"/>
      <c r="B532" s="5">
        <f>'Subdecision matrices'!$S$12</f>
        <v>0.1</v>
      </c>
      <c r="C532" s="5">
        <f>'Subdecision matrices'!$S$13</f>
        <v>0.1</v>
      </c>
      <c r="D532" s="5">
        <f>'Subdecision matrices'!$S$14</f>
        <v>0.1</v>
      </c>
      <c r="E532" s="5">
        <f>'Subdecision matrices'!$S$15</f>
        <v>0.1</v>
      </c>
      <c r="F532" s="5">
        <f>'Subdecision matrices'!$S$16</f>
        <v>0.1</v>
      </c>
      <c r="G532" s="5">
        <f>'Subdecision matrices'!$T$12</f>
        <v>0.1</v>
      </c>
      <c r="H532" s="5">
        <f>'Subdecision matrices'!$T$13</f>
        <v>0.1</v>
      </c>
      <c r="I532" s="5">
        <f>'Subdecision matrices'!$T$14</f>
        <v>0.1</v>
      </c>
      <c r="J532" s="5">
        <f>'Subdecision matrices'!$T$15</f>
        <v>0.1</v>
      </c>
      <c r="K532" s="5">
        <f>'Subdecision matrices'!$T$16</f>
        <v>0.1</v>
      </c>
      <c r="L532" s="5">
        <f>'Subdecision matrices'!$U$12</f>
        <v>0.05</v>
      </c>
      <c r="M532" s="5">
        <f>'Subdecision matrices'!$U$13</f>
        <v>0.05</v>
      </c>
      <c r="N532" s="5">
        <f>'Subdecision matrices'!$U$14</f>
        <v>0.05</v>
      </c>
      <c r="O532" s="5">
        <f>'Subdecision matrices'!$U$15</f>
        <v>0.05</v>
      </c>
      <c r="P532" s="5">
        <f>'Subdecision matrices'!$U$16</f>
        <v>0.05</v>
      </c>
      <c r="Q532" s="5">
        <f>'Subdecision matrices'!$V$12</f>
        <v>0.1</v>
      </c>
      <c r="R532" s="5">
        <f>'Subdecision matrices'!$V$13</f>
        <v>0.1</v>
      </c>
      <c r="S532" s="5">
        <f>'Subdecision matrices'!$V$14</f>
        <v>0.1</v>
      </c>
      <c r="T532" s="5">
        <f>'Subdecision matrices'!$V$15</f>
        <v>0.1</v>
      </c>
      <c r="U532" s="5">
        <f>'Subdecision matrices'!$V$16</f>
        <v>0.1</v>
      </c>
      <c r="V532" s="5">
        <f>'Subdecision matrices'!$W$12</f>
        <v>0.1</v>
      </c>
      <c r="W532" s="5">
        <f>'Subdecision matrices'!$W$13</f>
        <v>0.1</v>
      </c>
      <c r="X532" s="5">
        <f>'Subdecision matrices'!$W$14</f>
        <v>0.1</v>
      </c>
      <c r="Y532" s="5">
        <f>'Subdecision matrices'!$W$15</f>
        <v>0.1</v>
      </c>
      <c r="Z532" s="5">
        <f>'Subdecision matrices'!$W$16</f>
        <v>0.1</v>
      </c>
      <c r="AA532" s="5">
        <f>'Subdecision matrices'!$X$12</f>
        <v>0.05</v>
      </c>
      <c r="AB532" s="5">
        <f>'Subdecision matrices'!$X$13</f>
        <v>0.1</v>
      </c>
      <c r="AC532" s="5">
        <f>'Subdecision matrices'!$X$14</f>
        <v>0.1</v>
      </c>
      <c r="AD532" s="5">
        <f>'Subdecision matrices'!$X$15</f>
        <v>0.1</v>
      </c>
      <c r="AE532" s="5">
        <f>'Subdecision matrices'!$X$16</f>
        <v>0.1</v>
      </c>
      <c r="AF532" s="5">
        <f>'Subdecision matrices'!$Y$12</f>
        <v>0.1</v>
      </c>
      <c r="AG532" s="5">
        <f>'Subdecision matrices'!$Y$13</f>
        <v>0.1</v>
      </c>
      <c r="AH532" s="5">
        <f>'Subdecision matrices'!$Y$14</f>
        <v>0.1</v>
      </c>
      <c r="AI532" s="5">
        <f>'Subdecision matrices'!$Y$15</f>
        <v>0.05</v>
      </c>
      <c r="AJ532" s="5">
        <f>'Subdecision matrices'!$Y$16</f>
        <v>0.05</v>
      </c>
      <c r="AK532" s="5">
        <f>'Subdecision matrices'!$Z$12</f>
        <v>0.15</v>
      </c>
      <c r="AL532" s="5">
        <f>'Subdecision matrices'!$Z$13</f>
        <v>0.15</v>
      </c>
      <c r="AM532" s="5">
        <f>'Subdecision matrices'!$Z$14</f>
        <v>0.15</v>
      </c>
      <c r="AN532" s="5">
        <f>'Subdecision matrices'!$Z$15</f>
        <v>0.15</v>
      </c>
      <c r="AO532" s="5">
        <f>'Subdecision matrices'!$Z$16</f>
        <v>0.15</v>
      </c>
      <c r="AP532" s="5">
        <f>'Subdecision matrices'!$AA$12</f>
        <v>0.1</v>
      </c>
      <c r="AQ532" s="5">
        <f>'Subdecision matrices'!$AA$13</f>
        <v>0.1</v>
      </c>
      <c r="AR532" s="5">
        <f>'Subdecision matrices'!$AA$14</f>
        <v>0.1</v>
      </c>
      <c r="AS532" s="5">
        <f>'Subdecision matrices'!$AA$15</f>
        <v>0.1</v>
      </c>
      <c r="AT532" s="5">
        <f>'Subdecision matrices'!$AA$16</f>
        <v>0.15</v>
      </c>
      <c r="AU532" s="5">
        <f>'Subdecision matrices'!$AB$12</f>
        <v>0.15</v>
      </c>
      <c r="AV532" s="5">
        <f>'Subdecision matrices'!$AB$13</f>
        <v>0.1</v>
      </c>
      <c r="AW532" s="5">
        <f>'Subdecision matrices'!$AB$14</f>
        <v>0.1</v>
      </c>
      <c r="AX532" s="5">
        <f>'Subdecision matrices'!$AB$15</f>
        <v>0.15</v>
      </c>
      <c r="AY532" s="5">
        <f>'Subdecision matrices'!$AB$16</f>
        <v>0.1</v>
      </c>
      <c r="AZ532" s="3">
        <f aca="true" t="shared" si="1341" ref="AZ532">SUM(L532:AY532)</f>
        <v>4</v>
      </c>
      <c r="BA532" s="3"/>
      <c r="BB532" s="114"/>
      <c r="BC532" s="114"/>
      <c r="BD532" s="114"/>
      <c r="BE532" s="114"/>
      <c r="BF532" s="114"/>
    </row>
    <row r="533" spans="1:58" ht="15">
      <c r="A533" s="94">
        <v>264</v>
      </c>
      <c r="B533" s="30">
        <f>_xlfn.IFERROR(VLOOKUP(Prioritization!G275,'Subdecision matrices'!$B$7:$C$8,2,TRUE),0)</f>
        <v>0</v>
      </c>
      <c r="C533" s="30">
        <f>_xlfn.IFERROR(VLOOKUP(Prioritization!G275,'Subdecision matrices'!$B$7:$D$8,3,TRUE),0)</f>
        <v>0</v>
      </c>
      <c r="D533" s="30">
        <f>_xlfn.IFERROR(VLOOKUP(Prioritization!G275,'Subdecision matrices'!$B$7:$E$8,4,TRUE),0)</f>
        <v>0</v>
      </c>
      <c r="E533" s="30">
        <f>_xlfn.IFERROR(VLOOKUP(Prioritization!G275,'Subdecision matrices'!$B$7:$F$8,5,TRUE),0)</f>
        <v>0</v>
      </c>
      <c r="F533" s="30">
        <f>_xlfn.IFERROR(VLOOKUP(Prioritization!G275,'Subdecision matrices'!$B$7:$G$8,6,TRUE),0)</f>
        <v>0</v>
      </c>
      <c r="G533" s="30">
        <f>VLOOKUP(Prioritization!H275,'Subdecision matrices'!$B$12:$C$19,2,TRUE)</f>
        <v>0</v>
      </c>
      <c r="H533" s="30">
        <f>VLOOKUP(Prioritization!H275,'Subdecision matrices'!$B$12:$D$19,3,TRUE)</f>
        <v>0</v>
      </c>
      <c r="I533" s="30">
        <f>VLOOKUP(Prioritization!H275,'Subdecision matrices'!$B$12:$E$19,4,TRUE)</f>
        <v>0</v>
      </c>
      <c r="J533" s="30">
        <f>VLOOKUP(Prioritization!H275,'Subdecision matrices'!$B$12:$F$19,5,TRUE)</f>
        <v>0</v>
      </c>
      <c r="K533" s="30">
        <f>VLOOKUP(Prioritization!H275,'Subdecision matrices'!$B$12:$G$19,6,TRUE)</f>
        <v>0</v>
      </c>
      <c r="L533" s="2">
        <f>_xlfn.IFERROR(INDEX('Subdecision matrices'!$C$23:$G$27,MATCH(Prioritization!I275,'Subdecision matrices'!$B$23:$B$27,0),MATCH('CalcEng 2'!$L$6,'Subdecision matrices'!$C$22:$G$22,0)),0)</f>
        <v>0</v>
      </c>
      <c r="M533" s="2">
        <f>_xlfn.IFERROR(INDEX('Subdecision matrices'!$C$23:$G$27,MATCH(Prioritization!I275,'Subdecision matrices'!$B$23:$B$27,0),MATCH('CalcEng 2'!$M$6,'Subdecision matrices'!$C$30:$G$30,0)),0)</f>
        <v>0</v>
      </c>
      <c r="N533" s="2">
        <f>_xlfn.IFERROR(INDEX('Subdecision matrices'!$C$23:$G$27,MATCH(Prioritization!I275,'Subdecision matrices'!$B$23:$B$27,0),MATCH('CalcEng 2'!$N$6,'Subdecision matrices'!$C$22:$G$22,0)),0)</f>
        <v>0</v>
      </c>
      <c r="O533" s="2">
        <f>_xlfn.IFERROR(INDEX('Subdecision matrices'!$C$23:$G$27,MATCH(Prioritization!I275,'Subdecision matrices'!$B$23:$B$27,0),MATCH('CalcEng 2'!$O$6,'Subdecision matrices'!$C$22:$G$22,0)),0)</f>
        <v>0</v>
      </c>
      <c r="P533" s="2">
        <f>_xlfn.IFERROR(INDEX('Subdecision matrices'!$C$23:$G$27,MATCH(Prioritization!I275,'Subdecision matrices'!$B$23:$B$27,0),MATCH('CalcEng 2'!$P$6,'Subdecision matrices'!$C$22:$G$22,0)),0)</f>
        <v>0</v>
      </c>
      <c r="Q533" s="2">
        <f>_xlfn.IFERROR(INDEX('Subdecision matrices'!$C$31:$G$33,MATCH(Prioritization!J275,'Subdecision matrices'!$B$31:$B$33,0),MATCH('CalcEng 2'!$Q$6,'Subdecision matrices'!$C$30:$G$30,0)),0)</f>
        <v>0</v>
      </c>
      <c r="R533" s="2">
        <f>_xlfn.IFERROR(INDEX('Subdecision matrices'!$C$31:$G$33,MATCH(Prioritization!J275,'Subdecision matrices'!$B$31:$B$33,0),MATCH('CalcEng 2'!$R$6,'Subdecision matrices'!$C$30:$G$30,0)),0)</f>
        <v>0</v>
      </c>
      <c r="S533" s="2">
        <f>_xlfn.IFERROR(INDEX('Subdecision matrices'!$C$31:$G$33,MATCH(Prioritization!J275,'Subdecision matrices'!$B$31:$B$33,0),MATCH('CalcEng 2'!$S$6,'Subdecision matrices'!$C$30:$G$30,0)),0)</f>
        <v>0</v>
      </c>
      <c r="T533" s="2">
        <f>_xlfn.IFERROR(INDEX('Subdecision matrices'!$C$31:$G$33,MATCH(Prioritization!J275,'Subdecision matrices'!$B$31:$B$33,0),MATCH('CalcEng 2'!$T$6,'Subdecision matrices'!$C$30:$G$30,0)),0)</f>
        <v>0</v>
      </c>
      <c r="U533" s="2">
        <f>_xlfn.IFERROR(INDEX('Subdecision matrices'!$C$31:$G$33,MATCH(Prioritization!J275,'Subdecision matrices'!$B$31:$B$33,0),MATCH('CalcEng 2'!$U$6,'Subdecision matrices'!$C$30:$G$30,0)),0)</f>
        <v>0</v>
      </c>
      <c r="V533" s="2">
        <f>_xlfn.IFERROR(VLOOKUP(Prioritization!K275,'Subdecision matrices'!$A$37:$C$41,3,TRUE),0)</f>
        <v>0</v>
      </c>
      <c r="W533" s="2">
        <f>_xlfn.IFERROR(VLOOKUP(Prioritization!K275,'Subdecision matrices'!$A$37:$D$41,4),0)</f>
        <v>0</v>
      </c>
      <c r="X533" s="2">
        <f>_xlfn.IFERROR(VLOOKUP(Prioritization!K275,'Subdecision matrices'!$A$37:$E$41,5),0)</f>
        <v>0</v>
      </c>
      <c r="Y533" s="2">
        <f>_xlfn.IFERROR(VLOOKUP(Prioritization!K275,'Subdecision matrices'!$A$37:$F$41,6),0)</f>
        <v>0</v>
      </c>
      <c r="Z533" s="2">
        <f>_xlfn.IFERROR(VLOOKUP(Prioritization!K275,'Subdecision matrices'!$A$37:$G$41,7),0)</f>
        <v>0</v>
      </c>
      <c r="AA533" s="2">
        <f>_xlfn.IFERROR(INDEX('Subdecision matrices'!$K$8:$O$11,MATCH(Prioritization!L275,'Subdecision matrices'!$J$8:$J$11,0),MATCH('CalcEng 2'!$AA$6,'Subdecision matrices'!$K$7:$O$7,0)),0)</f>
        <v>0</v>
      </c>
      <c r="AB533" s="2">
        <f>_xlfn.IFERROR(INDEX('Subdecision matrices'!$K$8:$O$11,MATCH(Prioritization!L275,'Subdecision matrices'!$J$8:$J$11,0),MATCH('CalcEng 2'!$AB$6,'Subdecision matrices'!$K$7:$O$7,0)),0)</f>
        <v>0</v>
      </c>
      <c r="AC533" s="2">
        <f>_xlfn.IFERROR(INDEX('Subdecision matrices'!$K$8:$O$11,MATCH(Prioritization!L275,'Subdecision matrices'!$J$8:$J$11,0),MATCH('CalcEng 2'!$AC$6,'Subdecision matrices'!$K$7:$O$7,0)),0)</f>
        <v>0</v>
      </c>
      <c r="AD533" s="2">
        <f>_xlfn.IFERROR(INDEX('Subdecision matrices'!$K$8:$O$11,MATCH(Prioritization!L275,'Subdecision matrices'!$J$8:$J$11,0),MATCH('CalcEng 2'!$AD$6,'Subdecision matrices'!$K$7:$O$7,0)),0)</f>
        <v>0</v>
      </c>
      <c r="AE533" s="2">
        <f>_xlfn.IFERROR(INDEX('Subdecision matrices'!$K$8:$O$11,MATCH(Prioritization!L275,'Subdecision matrices'!$J$8:$J$11,0),MATCH('CalcEng 2'!$AE$6,'Subdecision matrices'!$K$7:$O$7,0)),0)</f>
        <v>0</v>
      </c>
      <c r="AF533" s="2">
        <f>_xlfn.IFERROR(VLOOKUP(Prioritization!M275,'Subdecision matrices'!$I$15:$K$17,3,TRUE),0)</f>
        <v>0</v>
      </c>
      <c r="AG533" s="2">
        <f>_xlfn.IFERROR(VLOOKUP(Prioritization!M275,'Subdecision matrices'!$I$15:$L$17,4,TRUE),0)</f>
        <v>0</v>
      </c>
      <c r="AH533" s="2">
        <f>_xlfn.IFERROR(VLOOKUP(Prioritization!M275,'Subdecision matrices'!$I$15:$M$17,5,TRUE),0)</f>
        <v>0</v>
      </c>
      <c r="AI533" s="2">
        <f>_xlfn.IFERROR(VLOOKUP(Prioritization!M275,'Subdecision matrices'!$I$15:$N$17,6,TRUE),0)</f>
        <v>0</v>
      </c>
      <c r="AJ533" s="2">
        <f>_xlfn.IFERROR(VLOOKUP(Prioritization!M275,'Subdecision matrices'!$I$15:$O$17,7,TRUE),0)</f>
        <v>0</v>
      </c>
      <c r="AK533" s="2">
        <f>_xlfn.IFERROR(INDEX('Subdecision matrices'!$K$22:$O$24,MATCH(Prioritization!N275,'Subdecision matrices'!$J$22:$J$24,0),MATCH($AK$6,'Subdecision matrices'!$K$21:$O$21,0)),0)</f>
        <v>0</v>
      </c>
      <c r="AL533" s="2">
        <f>_xlfn.IFERROR(INDEX('Subdecision matrices'!$K$22:$O$24,MATCH(Prioritization!N275,'Subdecision matrices'!$J$22:$J$24,0),MATCH($AL$6,'Subdecision matrices'!$K$21:$O$21,0)),0)</f>
        <v>0</v>
      </c>
      <c r="AM533" s="2">
        <f>_xlfn.IFERROR(INDEX('Subdecision matrices'!$K$22:$O$24,MATCH(Prioritization!N275,'Subdecision matrices'!$J$22:$J$24,0),MATCH($AM$6,'Subdecision matrices'!$K$21:$O$21,0)),0)</f>
        <v>0</v>
      </c>
      <c r="AN533" s="2">
        <f>_xlfn.IFERROR(INDEX('Subdecision matrices'!$K$22:$O$24,MATCH(Prioritization!N275,'Subdecision matrices'!$J$22:$J$24,0),MATCH($AN$6,'Subdecision matrices'!$K$21:$O$21,0)),0)</f>
        <v>0</v>
      </c>
      <c r="AO533" s="2">
        <f>_xlfn.IFERROR(INDEX('Subdecision matrices'!$K$22:$O$24,MATCH(Prioritization!N275,'Subdecision matrices'!$J$22:$J$24,0),MATCH($AO$6,'Subdecision matrices'!$K$21:$O$21,0)),0)</f>
        <v>0</v>
      </c>
      <c r="AP533" s="2">
        <f>_xlfn.IFERROR(INDEX('Subdecision matrices'!$K$27:$O$30,MATCH(Prioritization!O275,'Subdecision matrices'!$J$27:$J$30,0),MATCH('CalcEng 2'!$AP$6,'Subdecision matrices'!$K$27:$O$27,0)),0)</f>
        <v>0</v>
      </c>
      <c r="AQ533" s="2">
        <f>_xlfn.IFERROR(INDEX('Subdecision matrices'!$K$27:$O$30,MATCH(Prioritization!O275,'Subdecision matrices'!$J$27:$J$30,0),MATCH('CalcEng 2'!$AQ$6,'Subdecision matrices'!$K$27:$O$27,0)),0)</f>
        <v>0</v>
      </c>
      <c r="AR533" s="2">
        <f>_xlfn.IFERROR(INDEX('Subdecision matrices'!$K$27:$O$30,MATCH(Prioritization!O275,'Subdecision matrices'!$J$27:$J$30,0),MATCH('CalcEng 2'!$AR$6,'Subdecision matrices'!$K$27:$O$27,0)),0)</f>
        <v>0</v>
      </c>
      <c r="AS533" s="2">
        <f>_xlfn.IFERROR(INDEX('Subdecision matrices'!$K$27:$O$30,MATCH(Prioritization!O275,'Subdecision matrices'!$J$27:$J$30,0),MATCH('CalcEng 2'!$AS$6,'Subdecision matrices'!$K$27:$O$27,0)),0)</f>
        <v>0</v>
      </c>
      <c r="AT533" s="2">
        <f>_xlfn.IFERROR(INDEX('Subdecision matrices'!$K$27:$O$30,MATCH(Prioritization!O275,'Subdecision matrices'!$J$27:$J$30,0),MATCH('CalcEng 2'!$AT$6,'Subdecision matrices'!$K$27:$O$27,0)),0)</f>
        <v>0</v>
      </c>
      <c r="AU533" s="2">
        <f>_xlfn.IFERROR(INDEX('Subdecision matrices'!$K$34:$O$36,MATCH(Prioritization!P275,'Subdecision matrices'!$J$34:$J$36,0),MATCH('CalcEng 2'!$AU$6,'Subdecision matrices'!$K$33:$O$33,0)),0)</f>
        <v>0</v>
      </c>
      <c r="AV533" s="2">
        <f>_xlfn.IFERROR(INDEX('Subdecision matrices'!$K$34:$O$36,MATCH(Prioritization!P275,'Subdecision matrices'!$J$34:$J$36,0),MATCH('CalcEng 2'!$AV$6,'Subdecision matrices'!$K$33:$O$33,0)),0)</f>
        <v>0</v>
      </c>
      <c r="AW533" s="2">
        <f>_xlfn.IFERROR(INDEX('Subdecision matrices'!$K$34:$O$36,MATCH(Prioritization!P275,'Subdecision matrices'!$J$34:$J$36,0),MATCH('CalcEng 2'!$AW$6,'Subdecision matrices'!$K$33:$O$33,0)),0)</f>
        <v>0</v>
      </c>
      <c r="AX533" s="2">
        <f>_xlfn.IFERROR(INDEX('Subdecision matrices'!$K$34:$O$36,MATCH(Prioritization!P275,'Subdecision matrices'!$J$34:$J$36,0),MATCH('CalcEng 2'!$AX$6,'Subdecision matrices'!$K$33:$O$33,0)),0)</f>
        <v>0</v>
      </c>
      <c r="AY533" s="2">
        <f>_xlfn.IFERROR(INDEX('Subdecision matrices'!$K$34:$O$36,MATCH(Prioritization!P275,'Subdecision matrices'!$J$34:$J$36,0),MATCH('CalcEng 2'!$AY$6,'Subdecision matrices'!$K$33:$O$33,0)),0)</f>
        <v>0</v>
      </c>
      <c r="AZ533" s="2"/>
      <c r="BA533" s="2"/>
      <c r="BB533" s="110">
        <f>((B533*B534)+(G533*G534)+(L533*L534)+(Q533*Q534)+(V533*V534)+(AA533*AA534)+(AF534*AF533)+(AK533*AK534)+(AP533*AP534)+(AU533*AU534))*10</f>
        <v>0</v>
      </c>
      <c r="BC533" s="110">
        <f aca="true" t="shared" si="1342" ref="BC533">((C533*C534)+(H533*H534)+(M533*M534)+(R533*R534)+(W533*W534)+(AB533*AB534)+(AG534*AG533)+(AL533*AL534)+(AQ533*AQ534)+(AV533*AV534))*10</f>
        <v>0</v>
      </c>
      <c r="BD533" s="110">
        <f aca="true" t="shared" si="1343" ref="BD533">((D533*D534)+(I533*I534)+(N533*N534)+(S533*S534)+(X533*X534)+(AC533*AC534)+(AH534*AH533)+(AM533*AM534)+(AR533*AR534)+(AW533*AW534))*10</f>
        <v>0</v>
      </c>
      <c r="BE533" s="110">
        <f aca="true" t="shared" si="1344" ref="BE533">((E533*E534)+(J533*J534)+(O533*O534)+(T533*T534)+(Y533*Y534)+(AD533*AD534)+(AI534*AI533)+(AN533*AN534)+(AS533*AS534)+(AX533*AX534))*10</f>
        <v>0</v>
      </c>
      <c r="BF533" s="110">
        <f aca="true" t="shared" si="1345" ref="BF533">((F533*F534)+(K533*K534)+(P533*P534)+(U533*U534)+(Z533*Z534)+(AE533*AE534)+(AJ534*AJ533)+(AO533*AO534)+(AT533*AT534)+(AY533*AY534))*10</f>
        <v>0</v>
      </c>
    </row>
    <row r="534" spans="1:58" ht="15.75" thickBot="1">
      <c r="A534" s="94"/>
      <c r="B534" s="5">
        <f>'Subdecision matrices'!$S$12</f>
        <v>0.1</v>
      </c>
      <c r="C534" s="5">
        <f>'Subdecision matrices'!$S$13</f>
        <v>0.1</v>
      </c>
      <c r="D534" s="5">
        <f>'Subdecision matrices'!$S$14</f>
        <v>0.1</v>
      </c>
      <c r="E534" s="5">
        <f>'Subdecision matrices'!$S$15</f>
        <v>0.1</v>
      </c>
      <c r="F534" s="5">
        <f>'Subdecision matrices'!$S$16</f>
        <v>0.1</v>
      </c>
      <c r="G534" s="5">
        <f>'Subdecision matrices'!$T$12</f>
        <v>0.1</v>
      </c>
      <c r="H534" s="5">
        <f>'Subdecision matrices'!$T$13</f>
        <v>0.1</v>
      </c>
      <c r="I534" s="5">
        <f>'Subdecision matrices'!$T$14</f>
        <v>0.1</v>
      </c>
      <c r="J534" s="5">
        <f>'Subdecision matrices'!$T$15</f>
        <v>0.1</v>
      </c>
      <c r="K534" s="5">
        <f>'Subdecision matrices'!$T$16</f>
        <v>0.1</v>
      </c>
      <c r="L534" s="5">
        <f>'Subdecision matrices'!$U$12</f>
        <v>0.05</v>
      </c>
      <c r="M534" s="5">
        <f>'Subdecision matrices'!$U$13</f>
        <v>0.05</v>
      </c>
      <c r="N534" s="5">
        <f>'Subdecision matrices'!$U$14</f>
        <v>0.05</v>
      </c>
      <c r="O534" s="5">
        <f>'Subdecision matrices'!$U$15</f>
        <v>0.05</v>
      </c>
      <c r="P534" s="5">
        <f>'Subdecision matrices'!$U$16</f>
        <v>0.05</v>
      </c>
      <c r="Q534" s="5">
        <f>'Subdecision matrices'!$V$12</f>
        <v>0.1</v>
      </c>
      <c r="R534" s="5">
        <f>'Subdecision matrices'!$V$13</f>
        <v>0.1</v>
      </c>
      <c r="S534" s="5">
        <f>'Subdecision matrices'!$V$14</f>
        <v>0.1</v>
      </c>
      <c r="T534" s="5">
        <f>'Subdecision matrices'!$V$15</f>
        <v>0.1</v>
      </c>
      <c r="U534" s="5">
        <f>'Subdecision matrices'!$V$16</f>
        <v>0.1</v>
      </c>
      <c r="V534" s="5">
        <f>'Subdecision matrices'!$W$12</f>
        <v>0.1</v>
      </c>
      <c r="W534" s="5">
        <f>'Subdecision matrices'!$W$13</f>
        <v>0.1</v>
      </c>
      <c r="X534" s="5">
        <f>'Subdecision matrices'!$W$14</f>
        <v>0.1</v>
      </c>
      <c r="Y534" s="5">
        <f>'Subdecision matrices'!$W$15</f>
        <v>0.1</v>
      </c>
      <c r="Z534" s="5">
        <f>'Subdecision matrices'!$W$16</f>
        <v>0.1</v>
      </c>
      <c r="AA534" s="5">
        <f>'Subdecision matrices'!$X$12</f>
        <v>0.05</v>
      </c>
      <c r="AB534" s="5">
        <f>'Subdecision matrices'!$X$13</f>
        <v>0.1</v>
      </c>
      <c r="AC534" s="5">
        <f>'Subdecision matrices'!$X$14</f>
        <v>0.1</v>
      </c>
      <c r="AD534" s="5">
        <f>'Subdecision matrices'!$X$15</f>
        <v>0.1</v>
      </c>
      <c r="AE534" s="5">
        <f>'Subdecision matrices'!$X$16</f>
        <v>0.1</v>
      </c>
      <c r="AF534" s="5">
        <f>'Subdecision matrices'!$Y$12</f>
        <v>0.1</v>
      </c>
      <c r="AG534" s="5">
        <f>'Subdecision matrices'!$Y$13</f>
        <v>0.1</v>
      </c>
      <c r="AH534" s="5">
        <f>'Subdecision matrices'!$Y$14</f>
        <v>0.1</v>
      </c>
      <c r="AI534" s="5">
        <f>'Subdecision matrices'!$Y$15</f>
        <v>0.05</v>
      </c>
      <c r="AJ534" s="5">
        <f>'Subdecision matrices'!$Y$16</f>
        <v>0.05</v>
      </c>
      <c r="AK534" s="5">
        <f>'Subdecision matrices'!$Z$12</f>
        <v>0.15</v>
      </c>
      <c r="AL534" s="5">
        <f>'Subdecision matrices'!$Z$13</f>
        <v>0.15</v>
      </c>
      <c r="AM534" s="5">
        <f>'Subdecision matrices'!$Z$14</f>
        <v>0.15</v>
      </c>
      <c r="AN534" s="5">
        <f>'Subdecision matrices'!$Z$15</f>
        <v>0.15</v>
      </c>
      <c r="AO534" s="5">
        <f>'Subdecision matrices'!$Z$16</f>
        <v>0.15</v>
      </c>
      <c r="AP534" s="5">
        <f>'Subdecision matrices'!$AA$12</f>
        <v>0.1</v>
      </c>
      <c r="AQ534" s="5">
        <f>'Subdecision matrices'!$AA$13</f>
        <v>0.1</v>
      </c>
      <c r="AR534" s="5">
        <f>'Subdecision matrices'!$AA$14</f>
        <v>0.1</v>
      </c>
      <c r="AS534" s="5">
        <f>'Subdecision matrices'!$AA$15</f>
        <v>0.1</v>
      </c>
      <c r="AT534" s="5">
        <f>'Subdecision matrices'!$AA$16</f>
        <v>0.15</v>
      </c>
      <c r="AU534" s="5">
        <f>'Subdecision matrices'!$AB$12</f>
        <v>0.15</v>
      </c>
      <c r="AV534" s="5">
        <f>'Subdecision matrices'!$AB$13</f>
        <v>0.1</v>
      </c>
      <c r="AW534" s="5">
        <f>'Subdecision matrices'!$AB$14</f>
        <v>0.1</v>
      </c>
      <c r="AX534" s="5">
        <f>'Subdecision matrices'!$AB$15</f>
        <v>0.15</v>
      </c>
      <c r="AY534" s="5">
        <f>'Subdecision matrices'!$AB$16</f>
        <v>0.1</v>
      </c>
      <c r="AZ534" s="3">
        <f aca="true" t="shared" si="1346" ref="AZ534">SUM(L534:AY534)</f>
        <v>4</v>
      </c>
      <c r="BA534" s="3"/>
      <c r="BB534" s="114"/>
      <c r="BC534" s="114"/>
      <c r="BD534" s="114"/>
      <c r="BE534" s="114"/>
      <c r="BF534" s="114"/>
    </row>
    <row r="535" spans="1:58" ht="15">
      <c r="A535" s="94">
        <v>265</v>
      </c>
      <c r="B535" s="30">
        <f>_xlfn.IFERROR(VLOOKUP(Prioritization!G276,'Subdecision matrices'!$B$7:$C$8,2,TRUE),0)</f>
        <v>0</v>
      </c>
      <c r="C535" s="30">
        <f>_xlfn.IFERROR(VLOOKUP(Prioritization!G276,'Subdecision matrices'!$B$7:$D$8,3,TRUE),0)</f>
        <v>0</v>
      </c>
      <c r="D535" s="30">
        <f>_xlfn.IFERROR(VLOOKUP(Prioritization!G276,'Subdecision matrices'!$B$7:$E$8,4,TRUE),0)</f>
        <v>0</v>
      </c>
      <c r="E535" s="30">
        <f>_xlfn.IFERROR(VLOOKUP(Prioritization!G276,'Subdecision matrices'!$B$7:$F$8,5,TRUE),0)</f>
        <v>0</v>
      </c>
      <c r="F535" s="30">
        <f>_xlfn.IFERROR(VLOOKUP(Prioritization!G276,'Subdecision matrices'!$B$7:$G$8,6,TRUE),0)</f>
        <v>0</v>
      </c>
      <c r="G535" s="30">
        <f>VLOOKUP(Prioritization!H276,'Subdecision matrices'!$B$12:$C$19,2,TRUE)</f>
        <v>0</v>
      </c>
      <c r="H535" s="30">
        <f>VLOOKUP(Prioritization!H276,'Subdecision matrices'!$B$12:$D$19,3,TRUE)</f>
        <v>0</v>
      </c>
      <c r="I535" s="30">
        <f>VLOOKUP(Prioritization!H276,'Subdecision matrices'!$B$12:$E$19,4,TRUE)</f>
        <v>0</v>
      </c>
      <c r="J535" s="30">
        <f>VLOOKUP(Prioritization!H276,'Subdecision matrices'!$B$12:$F$19,5,TRUE)</f>
        <v>0</v>
      </c>
      <c r="K535" s="30">
        <f>VLOOKUP(Prioritization!H276,'Subdecision matrices'!$B$12:$G$19,6,TRUE)</f>
        <v>0</v>
      </c>
      <c r="L535" s="2">
        <f>_xlfn.IFERROR(INDEX('Subdecision matrices'!$C$23:$G$27,MATCH(Prioritization!I276,'Subdecision matrices'!$B$23:$B$27,0),MATCH('CalcEng 2'!$L$6,'Subdecision matrices'!$C$22:$G$22,0)),0)</f>
        <v>0</v>
      </c>
      <c r="M535" s="2">
        <f>_xlfn.IFERROR(INDEX('Subdecision matrices'!$C$23:$G$27,MATCH(Prioritization!I276,'Subdecision matrices'!$B$23:$B$27,0),MATCH('CalcEng 2'!$M$6,'Subdecision matrices'!$C$30:$G$30,0)),0)</f>
        <v>0</v>
      </c>
      <c r="N535" s="2">
        <f>_xlfn.IFERROR(INDEX('Subdecision matrices'!$C$23:$G$27,MATCH(Prioritization!I276,'Subdecision matrices'!$B$23:$B$27,0),MATCH('CalcEng 2'!$N$6,'Subdecision matrices'!$C$22:$G$22,0)),0)</f>
        <v>0</v>
      </c>
      <c r="O535" s="2">
        <f>_xlfn.IFERROR(INDEX('Subdecision matrices'!$C$23:$G$27,MATCH(Prioritization!I276,'Subdecision matrices'!$B$23:$B$27,0),MATCH('CalcEng 2'!$O$6,'Subdecision matrices'!$C$22:$G$22,0)),0)</f>
        <v>0</v>
      </c>
      <c r="P535" s="2">
        <f>_xlfn.IFERROR(INDEX('Subdecision matrices'!$C$23:$G$27,MATCH(Prioritization!I276,'Subdecision matrices'!$B$23:$B$27,0),MATCH('CalcEng 2'!$P$6,'Subdecision matrices'!$C$22:$G$22,0)),0)</f>
        <v>0</v>
      </c>
      <c r="Q535" s="2">
        <f>_xlfn.IFERROR(INDEX('Subdecision matrices'!$C$31:$G$33,MATCH(Prioritization!J276,'Subdecision matrices'!$B$31:$B$33,0),MATCH('CalcEng 2'!$Q$6,'Subdecision matrices'!$C$30:$G$30,0)),0)</f>
        <v>0</v>
      </c>
      <c r="R535" s="2">
        <f>_xlfn.IFERROR(INDEX('Subdecision matrices'!$C$31:$G$33,MATCH(Prioritization!J276,'Subdecision matrices'!$B$31:$B$33,0),MATCH('CalcEng 2'!$R$6,'Subdecision matrices'!$C$30:$G$30,0)),0)</f>
        <v>0</v>
      </c>
      <c r="S535" s="2">
        <f>_xlfn.IFERROR(INDEX('Subdecision matrices'!$C$31:$G$33,MATCH(Prioritization!J276,'Subdecision matrices'!$B$31:$B$33,0),MATCH('CalcEng 2'!$S$6,'Subdecision matrices'!$C$30:$G$30,0)),0)</f>
        <v>0</v>
      </c>
      <c r="T535" s="2">
        <f>_xlfn.IFERROR(INDEX('Subdecision matrices'!$C$31:$G$33,MATCH(Prioritization!J276,'Subdecision matrices'!$B$31:$B$33,0),MATCH('CalcEng 2'!$T$6,'Subdecision matrices'!$C$30:$G$30,0)),0)</f>
        <v>0</v>
      </c>
      <c r="U535" s="2">
        <f>_xlfn.IFERROR(INDEX('Subdecision matrices'!$C$31:$G$33,MATCH(Prioritization!J276,'Subdecision matrices'!$B$31:$B$33,0),MATCH('CalcEng 2'!$U$6,'Subdecision matrices'!$C$30:$G$30,0)),0)</f>
        <v>0</v>
      </c>
      <c r="V535" s="2">
        <f>_xlfn.IFERROR(VLOOKUP(Prioritization!K276,'Subdecision matrices'!$A$37:$C$41,3,TRUE),0)</f>
        <v>0</v>
      </c>
      <c r="W535" s="2">
        <f>_xlfn.IFERROR(VLOOKUP(Prioritization!K276,'Subdecision matrices'!$A$37:$D$41,4),0)</f>
        <v>0</v>
      </c>
      <c r="X535" s="2">
        <f>_xlfn.IFERROR(VLOOKUP(Prioritization!K276,'Subdecision matrices'!$A$37:$E$41,5),0)</f>
        <v>0</v>
      </c>
      <c r="Y535" s="2">
        <f>_xlfn.IFERROR(VLOOKUP(Prioritization!K276,'Subdecision matrices'!$A$37:$F$41,6),0)</f>
        <v>0</v>
      </c>
      <c r="Z535" s="2">
        <f>_xlfn.IFERROR(VLOOKUP(Prioritization!K276,'Subdecision matrices'!$A$37:$G$41,7),0)</f>
        <v>0</v>
      </c>
      <c r="AA535" s="2">
        <f>_xlfn.IFERROR(INDEX('Subdecision matrices'!$K$8:$O$11,MATCH(Prioritization!L276,'Subdecision matrices'!$J$8:$J$11,0),MATCH('CalcEng 2'!$AA$6,'Subdecision matrices'!$K$7:$O$7,0)),0)</f>
        <v>0</v>
      </c>
      <c r="AB535" s="2">
        <f>_xlfn.IFERROR(INDEX('Subdecision matrices'!$K$8:$O$11,MATCH(Prioritization!L276,'Subdecision matrices'!$J$8:$J$11,0),MATCH('CalcEng 2'!$AB$6,'Subdecision matrices'!$K$7:$O$7,0)),0)</f>
        <v>0</v>
      </c>
      <c r="AC535" s="2">
        <f>_xlfn.IFERROR(INDEX('Subdecision matrices'!$K$8:$O$11,MATCH(Prioritization!L276,'Subdecision matrices'!$J$8:$J$11,0),MATCH('CalcEng 2'!$AC$6,'Subdecision matrices'!$K$7:$O$7,0)),0)</f>
        <v>0</v>
      </c>
      <c r="AD535" s="2">
        <f>_xlfn.IFERROR(INDEX('Subdecision matrices'!$K$8:$O$11,MATCH(Prioritization!L276,'Subdecision matrices'!$J$8:$J$11,0),MATCH('CalcEng 2'!$AD$6,'Subdecision matrices'!$K$7:$O$7,0)),0)</f>
        <v>0</v>
      </c>
      <c r="AE535" s="2">
        <f>_xlfn.IFERROR(INDEX('Subdecision matrices'!$K$8:$O$11,MATCH(Prioritization!L276,'Subdecision matrices'!$J$8:$J$11,0),MATCH('CalcEng 2'!$AE$6,'Subdecision matrices'!$K$7:$O$7,0)),0)</f>
        <v>0</v>
      </c>
      <c r="AF535" s="2">
        <f>_xlfn.IFERROR(VLOOKUP(Prioritization!M276,'Subdecision matrices'!$I$15:$K$17,3,TRUE),0)</f>
        <v>0</v>
      </c>
      <c r="AG535" s="2">
        <f>_xlfn.IFERROR(VLOOKUP(Prioritization!M276,'Subdecision matrices'!$I$15:$L$17,4,TRUE),0)</f>
        <v>0</v>
      </c>
      <c r="AH535" s="2">
        <f>_xlfn.IFERROR(VLOOKUP(Prioritization!M276,'Subdecision matrices'!$I$15:$M$17,5,TRUE),0)</f>
        <v>0</v>
      </c>
      <c r="AI535" s="2">
        <f>_xlfn.IFERROR(VLOOKUP(Prioritization!M276,'Subdecision matrices'!$I$15:$N$17,6,TRUE),0)</f>
        <v>0</v>
      </c>
      <c r="AJ535" s="2">
        <f>_xlfn.IFERROR(VLOOKUP(Prioritization!M276,'Subdecision matrices'!$I$15:$O$17,7,TRUE),0)</f>
        <v>0</v>
      </c>
      <c r="AK535" s="2">
        <f>_xlfn.IFERROR(INDEX('Subdecision matrices'!$K$22:$O$24,MATCH(Prioritization!N276,'Subdecision matrices'!$J$22:$J$24,0),MATCH($AK$6,'Subdecision matrices'!$K$21:$O$21,0)),0)</f>
        <v>0</v>
      </c>
      <c r="AL535" s="2">
        <f>_xlfn.IFERROR(INDEX('Subdecision matrices'!$K$22:$O$24,MATCH(Prioritization!N276,'Subdecision matrices'!$J$22:$J$24,0),MATCH($AL$6,'Subdecision matrices'!$K$21:$O$21,0)),0)</f>
        <v>0</v>
      </c>
      <c r="AM535" s="2">
        <f>_xlfn.IFERROR(INDEX('Subdecision matrices'!$K$22:$O$24,MATCH(Prioritization!N276,'Subdecision matrices'!$J$22:$J$24,0),MATCH($AM$6,'Subdecision matrices'!$K$21:$O$21,0)),0)</f>
        <v>0</v>
      </c>
      <c r="AN535" s="2">
        <f>_xlfn.IFERROR(INDEX('Subdecision matrices'!$K$22:$O$24,MATCH(Prioritization!N276,'Subdecision matrices'!$J$22:$J$24,0),MATCH($AN$6,'Subdecision matrices'!$K$21:$O$21,0)),0)</f>
        <v>0</v>
      </c>
      <c r="AO535" s="2">
        <f>_xlfn.IFERROR(INDEX('Subdecision matrices'!$K$22:$O$24,MATCH(Prioritization!N276,'Subdecision matrices'!$J$22:$J$24,0),MATCH($AO$6,'Subdecision matrices'!$K$21:$O$21,0)),0)</f>
        <v>0</v>
      </c>
      <c r="AP535" s="2">
        <f>_xlfn.IFERROR(INDEX('Subdecision matrices'!$K$27:$O$30,MATCH(Prioritization!O276,'Subdecision matrices'!$J$27:$J$30,0),MATCH('CalcEng 2'!$AP$6,'Subdecision matrices'!$K$27:$O$27,0)),0)</f>
        <v>0</v>
      </c>
      <c r="AQ535" s="2">
        <f>_xlfn.IFERROR(INDEX('Subdecision matrices'!$K$27:$O$30,MATCH(Prioritization!O276,'Subdecision matrices'!$J$27:$J$30,0),MATCH('CalcEng 2'!$AQ$6,'Subdecision matrices'!$K$27:$O$27,0)),0)</f>
        <v>0</v>
      </c>
      <c r="AR535" s="2">
        <f>_xlfn.IFERROR(INDEX('Subdecision matrices'!$K$27:$O$30,MATCH(Prioritization!O276,'Subdecision matrices'!$J$27:$J$30,0),MATCH('CalcEng 2'!$AR$6,'Subdecision matrices'!$K$27:$O$27,0)),0)</f>
        <v>0</v>
      </c>
      <c r="AS535" s="2">
        <f>_xlfn.IFERROR(INDEX('Subdecision matrices'!$K$27:$O$30,MATCH(Prioritization!O276,'Subdecision matrices'!$J$27:$J$30,0),MATCH('CalcEng 2'!$AS$6,'Subdecision matrices'!$K$27:$O$27,0)),0)</f>
        <v>0</v>
      </c>
      <c r="AT535" s="2">
        <f>_xlfn.IFERROR(INDEX('Subdecision matrices'!$K$27:$O$30,MATCH(Prioritization!O276,'Subdecision matrices'!$J$27:$J$30,0),MATCH('CalcEng 2'!$AT$6,'Subdecision matrices'!$K$27:$O$27,0)),0)</f>
        <v>0</v>
      </c>
      <c r="AU535" s="2">
        <f>_xlfn.IFERROR(INDEX('Subdecision matrices'!$K$34:$O$36,MATCH(Prioritization!P276,'Subdecision matrices'!$J$34:$J$36,0),MATCH('CalcEng 2'!$AU$6,'Subdecision matrices'!$K$33:$O$33,0)),0)</f>
        <v>0</v>
      </c>
      <c r="AV535" s="2">
        <f>_xlfn.IFERROR(INDEX('Subdecision matrices'!$K$34:$O$36,MATCH(Prioritization!P276,'Subdecision matrices'!$J$34:$J$36,0),MATCH('CalcEng 2'!$AV$6,'Subdecision matrices'!$K$33:$O$33,0)),0)</f>
        <v>0</v>
      </c>
      <c r="AW535" s="2">
        <f>_xlfn.IFERROR(INDEX('Subdecision matrices'!$K$34:$O$36,MATCH(Prioritization!P276,'Subdecision matrices'!$J$34:$J$36,0),MATCH('CalcEng 2'!$AW$6,'Subdecision matrices'!$K$33:$O$33,0)),0)</f>
        <v>0</v>
      </c>
      <c r="AX535" s="2">
        <f>_xlfn.IFERROR(INDEX('Subdecision matrices'!$K$34:$O$36,MATCH(Prioritization!P276,'Subdecision matrices'!$J$34:$J$36,0),MATCH('CalcEng 2'!$AX$6,'Subdecision matrices'!$K$33:$O$33,0)),0)</f>
        <v>0</v>
      </c>
      <c r="AY535" s="2">
        <f>_xlfn.IFERROR(INDEX('Subdecision matrices'!$K$34:$O$36,MATCH(Prioritization!P276,'Subdecision matrices'!$J$34:$J$36,0),MATCH('CalcEng 2'!$AY$6,'Subdecision matrices'!$K$33:$O$33,0)),0)</f>
        <v>0</v>
      </c>
      <c r="AZ535" s="2"/>
      <c r="BA535" s="2"/>
      <c r="BB535" s="110">
        <f>((B535*B536)+(G535*G536)+(L535*L536)+(Q535*Q536)+(V535*V536)+(AA535*AA536)+(AF536*AF535)+(AK535*AK536)+(AP535*AP536)+(AU535*AU536))*10</f>
        <v>0</v>
      </c>
      <c r="BC535" s="110">
        <f aca="true" t="shared" si="1347" ref="BC535">((C535*C536)+(H535*H536)+(M535*M536)+(R535*R536)+(W535*W536)+(AB535*AB536)+(AG536*AG535)+(AL535*AL536)+(AQ535*AQ536)+(AV535*AV536))*10</f>
        <v>0</v>
      </c>
      <c r="BD535" s="110">
        <f aca="true" t="shared" si="1348" ref="BD535">((D535*D536)+(I535*I536)+(N535*N536)+(S535*S536)+(X535*X536)+(AC535*AC536)+(AH536*AH535)+(AM535*AM536)+(AR535*AR536)+(AW535*AW536))*10</f>
        <v>0</v>
      </c>
      <c r="BE535" s="110">
        <f aca="true" t="shared" si="1349" ref="BE535">((E535*E536)+(J535*J536)+(O535*O536)+(T535*T536)+(Y535*Y536)+(AD535*AD536)+(AI536*AI535)+(AN535*AN536)+(AS535*AS536)+(AX535*AX536))*10</f>
        <v>0</v>
      </c>
      <c r="BF535" s="110">
        <f aca="true" t="shared" si="1350" ref="BF535">((F535*F536)+(K535*K536)+(P535*P536)+(U535*U536)+(Z535*Z536)+(AE535*AE536)+(AJ536*AJ535)+(AO535*AO536)+(AT535*AT536)+(AY535*AY536))*10</f>
        <v>0</v>
      </c>
    </row>
    <row r="536" spans="1:58" ht="15.75" thickBot="1">
      <c r="A536" s="94"/>
      <c r="B536" s="5">
        <f>'Subdecision matrices'!$S$12</f>
        <v>0.1</v>
      </c>
      <c r="C536" s="5">
        <f>'Subdecision matrices'!$S$13</f>
        <v>0.1</v>
      </c>
      <c r="D536" s="5">
        <f>'Subdecision matrices'!$S$14</f>
        <v>0.1</v>
      </c>
      <c r="E536" s="5">
        <f>'Subdecision matrices'!$S$15</f>
        <v>0.1</v>
      </c>
      <c r="F536" s="5">
        <f>'Subdecision matrices'!$S$16</f>
        <v>0.1</v>
      </c>
      <c r="G536" s="5">
        <f>'Subdecision matrices'!$T$12</f>
        <v>0.1</v>
      </c>
      <c r="H536" s="5">
        <f>'Subdecision matrices'!$T$13</f>
        <v>0.1</v>
      </c>
      <c r="I536" s="5">
        <f>'Subdecision matrices'!$T$14</f>
        <v>0.1</v>
      </c>
      <c r="J536" s="5">
        <f>'Subdecision matrices'!$T$15</f>
        <v>0.1</v>
      </c>
      <c r="K536" s="5">
        <f>'Subdecision matrices'!$T$16</f>
        <v>0.1</v>
      </c>
      <c r="L536" s="5">
        <f>'Subdecision matrices'!$U$12</f>
        <v>0.05</v>
      </c>
      <c r="M536" s="5">
        <f>'Subdecision matrices'!$U$13</f>
        <v>0.05</v>
      </c>
      <c r="N536" s="5">
        <f>'Subdecision matrices'!$U$14</f>
        <v>0.05</v>
      </c>
      <c r="O536" s="5">
        <f>'Subdecision matrices'!$U$15</f>
        <v>0.05</v>
      </c>
      <c r="P536" s="5">
        <f>'Subdecision matrices'!$U$16</f>
        <v>0.05</v>
      </c>
      <c r="Q536" s="5">
        <f>'Subdecision matrices'!$V$12</f>
        <v>0.1</v>
      </c>
      <c r="R536" s="5">
        <f>'Subdecision matrices'!$V$13</f>
        <v>0.1</v>
      </c>
      <c r="S536" s="5">
        <f>'Subdecision matrices'!$V$14</f>
        <v>0.1</v>
      </c>
      <c r="T536" s="5">
        <f>'Subdecision matrices'!$V$15</f>
        <v>0.1</v>
      </c>
      <c r="U536" s="5">
        <f>'Subdecision matrices'!$V$16</f>
        <v>0.1</v>
      </c>
      <c r="V536" s="5">
        <f>'Subdecision matrices'!$W$12</f>
        <v>0.1</v>
      </c>
      <c r="W536" s="5">
        <f>'Subdecision matrices'!$W$13</f>
        <v>0.1</v>
      </c>
      <c r="X536" s="5">
        <f>'Subdecision matrices'!$W$14</f>
        <v>0.1</v>
      </c>
      <c r="Y536" s="5">
        <f>'Subdecision matrices'!$W$15</f>
        <v>0.1</v>
      </c>
      <c r="Z536" s="5">
        <f>'Subdecision matrices'!$W$16</f>
        <v>0.1</v>
      </c>
      <c r="AA536" s="5">
        <f>'Subdecision matrices'!$X$12</f>
        <v>0.05</v>
      </c>
      <c r="AB536" s="5">
        <f>'Subdecision matrices'!$X$13</f>
        <v>0.1</v>
      </c>
      <c r="AC536" s="5">
        <f>'Subdecision matrices'!$X$14</f>
        <v>0.1</v>
      </c>
      <c r="AD536" s="5">
        <f>'Subdecision matrices'!$X$15</f>
        <v>0.1</v>
      </c>
      <c r="AE536" s="5">
        <f>'Subdecision matrices'!$X$16</f>
        <v>0.1</v>
      </c>
      <c r="AF536" s="5">
        <f>'Subdecision matrices'!$Y$12</f>
        <v>0.1</v>
      </c>
      <c r="AG536" s="5">
        <f>'Subdecision matrices'!$Y$13</f>
        <v>0.1</v>
      </c>
      <c r="AH536" s="5">
        <f>'Subdecision matrices'!$Y$14</f>
        <v>0.1</v>
      </c>
      <c r="AI536" s="5">
        <f>'Subdecision matrices'!$Y$15</f>
        <v>0.05</v>
      </c>
      <c r="AJ536" s="5">
        <f>'Subdecision matrices'!$Y$16</f>
        <v>0.05</v>
      </c>
      <c r="AK536" s="5">
        <f>'Subdecision matrices'!$Z$12</f>
        <v>0.15</v>
      </c>
      <c r="AL536" s="5">
        <f>'Subdecision matrices'!$Z$13</f>
        <v>0.15</v>
      </c>
      <c r="AM536" s="5">
        <f>'Subdecision matrices'!$Z$14</f>
        <v>0.15</v>
      </c>
      <c r="AN536" s="5">
        <f>'Subdecision matrices'!$Z$15</f>
        <v>0.15</v>
      </c>
      <c r="AO536" s="5">
        <f>'Subdecision matrices'!$Z$16</f>
        <v>0.15</v>
      </c>
      <c r="AP536" s="5">
        <f>'Subdecision matrices'!$AA$12</f>
        <v>0.1</v>
      </c>
      <c r="AQ536" s="5">
        <f>'Subdecision matrices'!$AA$13</f>
        <v>0.1</v>
      </c>
      <c r="AR536" s="5">
        <f>'Subdecision matrices'!$AA$14</f>
        <v>0.1</v>
      </c>
      <c r="AS536" s="5">
        <f>'Subdecision matrices'!$AA$15</f>
        <v>0.1</v>
      </c>
      <c r="AT536" s="5">
        <f>'Subdecision matrices'!$AA$16</f>
        <v>0.15</v>
      </c>
      <c r="AU536" s="5">
        <f>'Subdecision matrices'!$AB$12</f>
        <v>0.15</v>
      </c>
      <c r="AV536" s="5">
        <f>'Subdecision matrices'!$AB$13</f>
        <v>0.1</v>
      </c>
      <c r="AW536" s="5">
        <f>'Subdecision matrices'!$AB$14</f>
        <v>0.1</v>
      </c>
      <c r="AX536" s="5">
        <f>'Subdecision matrices'!$AB$15</f>
        <v>0.15</v>
      </c>
      <c r="AY536" s="5">
        <f>'Subdecision matrices'!$AB$16</f>
        <v>0.1</v>
      </c>
      <c r="AZ536" s="3">
        <f aca="true" t="shared" si="1351" ref="AZ536">SUM(L536:AY536)</f>
        <v>4</v>
      </c>
      <c r="BA536" s="3"/>
      <c r="BB536" s="114"/>
      <c r="BC536" s="114"/>
      <c r="BD536" s="114"/>
      <c r="BE536" s="114"/>
      <c r="BF536" s="114"/>
    </row>
    <row r="537" spans="1:58" ht="15">
      <c r="A537" s="94">
        <v>266</v>
      </c>
      <c r="B537" s="30">
        <f>_xlfn.IFERROR(VLOOKUP(Prioritization!G277,'Subdecision matrices'!$B$7:$C$8,2,TRUE),0)</f>
        <v>0</v>
      </c>
      <c r="C537" s="30">
        <f>_xlfn.IFERROR(VLOOKUP(Prioritization!G277,'Subdecision matrices'!$B$7:$D$8,3,TRUE),0)</f>
        <v>0</v>
      </c>
      <c r="D537" s="30">
        <f>_xlfn.IFERROR(VLOOKUP(Prioritization!G277,'Subdecision matrices'!$B$7:$E$8,4,TRUE),0)</f>
        <v>0</v>
      </c>
      <c r="E537" s="30">
        <f>_xlfn.IFERROR(VLOOKUP(Prioritization!G277,'Subdecision matrices'!$B$7:$F$8,5,TRUE),0)</f>
        <v>0</v>
      </c>
      <c r="F537" s="30">
        <f>_xlfn.IFERROR(VLOOKUP(Prioritization!G277,'Subdecision matrices'!$B$7:$G$8,6,TRUE),0)</f>
        <v>0</v>
      </c>
      <c r="G537" s="30">
        <f>VLOOKUP(Prioritization!H277,'Subdecision matrices'!$B$12:$C$19,2,TRUE)</f>
        <v>0</v>
      </c>
      <c r="H537" s="30">
        <f>VLOOKUP(Prioritization!H277,'Subdecision matrices'!$B$12:$D$19,3,TRUE)</f>
        <v>0</v>
      </c>
      <c r="I537" s="30">
        <f>VLOOKUP(Prioritization!H277,'Subdecision matrices'!$B$12:$E$19,4,TRUE)</f>
        <v>0</v>
      </c>
      <c r="J537" s="30">
        <f>VLOOKUP(Prioritization!H277,'Subdecision matrices'!$B$12:$F$19,5,TRUE)</f>
        <v>0</v>
      </c>
      <c r="K537" s="30">
        <f>VLOOKUP(Prioritization!H277,'Subdecision matrices'!$B$12:$G$19,6,TRUE)</f>
        <v>0</v>
      </c>
      <c r="L537" s="2">
        <f>_xlfn.IFERROR(INDEX('Subdecision matrices'!$C$23:$G$27,MATCH(Prioritization!I277,'Subdecision matrices'!$B$23:$B$27,0),MATCH('CalcEng 2'!$L$6,'Subdecision matrices'!$C$22:$G$22,0)),0)</f>
        <v>0</v>
      </c>
      <c r="M537" s="2">
        <f>_xlfn.IFERROR(INDEX('Subdecision matrices'!$C$23:$G$27,MATCH(Prioritization!I277,'Subdecision matrices'!$B$23:$B$27,0),MATCH('CalcEng 2'!$M$6,'Subdecision matrices'!$C$30:$G$30,0)),0)</f>
        <v>0</v>
      </c>
      <c r="N537" s="2">
        <f>_xlfn.IFERROR(INDEX('Subdecision matrices'!$C$23:$G$27,MATCH(Prioritization!I277,'Subdecision matrices'!$B$23:$B$27,0),MATCH('CalcEng 2'!$N$6,'Subdecision matrices'!$C$22:$G$22,0)),0)</f>
        <v>0</v>
      </c>
      <c r="O537" s="2">
        <f>_xlfn.IFERROR(INDEX('Subdecision matrices'!$C$23:$G$27,MATCH(Prioritization!I277,'Subdecision matrices'!$B$23:$B$27,0),MATCH('CalcEng 2'!$O$6,'Subdecision matrices'!$C$22:$G$22,0)),0)</f>
        <v>0</v>
      </c>
      <c r="P537" s="2">
        <f>_xlfn.IFERROR(INDEX('Subdecision matrices'!$C$23:$G$27,MATCH(Prioritization!I277,'Subdecision matrices'!$B$23:$B$27,0),MATCH('CalcEng 2'!$P$6,'Subdecision matrices'!$C$22:$G$22,0)),0)</f>
        <v>0</v>
      </c>
      <c r="Q537" s="2">
        <f>_xlfn.IFERROR(INDEX('Subdecision matrices'!$C$31:$G$33,MATCH(Prioritization!J277,'Subdecision matrices'!$B$31:$B$33,0),MATCH('CalcEng 2'!$Q$6,'Subdecision matrices'!$C$30:$G$30,0)),0)</f>
        <v>0</v>
      </c>
      <c r="R537" s="2">
        <f>_xlfn.IFERROR(INDEX('Subdecision matrices'!$C$31:$G$33,MATCH(Prioritization!J277,'Subdecision matrices'!$B$31:$B$33,0),MATCH('CalcEng 2'!$R$6,'Subdecision matrices'!$C$30:$G$30,0)),0)</f>
        <v>0</v>
      </c>
      <c r="S537" s="2">
        <f>_xlfn.IFERROR(INDEX('Subdecision matrices'!$C$31:$G$33,MATCH(Prioritization!J277,'Subdecision matrices'!$B$31:$B$33,0),MATCH('CalcEng 2'!$S$6,'Subdecision matrices'!$C$30:$G$30,0)),0)</f>
        <v>0</v>
      </c>
      <c r="T537" s="2">
        <f>_xlfn.IFERROR(INDEX('Subdecision matrices'!$C$31:$G$33,MATCH(Prioritization!J277,'Subdecision matrices'!$B$31:$B$33,0),MATCH('CalcEng 2'!$T$6,'Subdecision matrices'!$C$30:$G$30,0)),0)</f>
        <v>0</v>
      </c>
      <c r="U537" s="2">
        <f>_xlfn.IFERROR(INDEX('Subdecision matrices'!$C$31:$G$33,MATCH(Prioritization!J277,'Subdecision matrices'!$B$31:$B$33,0),MATCH('CalcEng 2'!$U$6,'Subdecision matrices'!$C$30:$G$30,0)),0)</f>
        <v>0</v>
      </c>
      <c r="V537" s="2">
        <f>_xlfn.IFERROR(VLOOKUP(Prioritization!K277,'Subdecision matrices'!$A$37:$C$41,3,TRUE),0)</f>
        <v>0</v>
      </c>
      <c r="W537" s="2">
        <f>_xlfn.IFERROR(VLOOKUP(Prioritization!K277,'Subdecision matrices'!$A$37:$D$41,4),0)</f>
        <v>0</v>
      </c>
      <c r="X537" s="2">
        <f>_xlfn.IFERROR(VLOOKUP(Prioritization!K277,'Subdecision matrices'!$A$37:$E$41,5),0)</f>
        <v>0</v>
      </c>
      <c r="Y537" s="2">
        <f>_xlfn.IFERROR(VLOOKUP(Prioritization!K277,'Subdecision matrices'!$A$37:$F$41,6),0)</f>
        <v>0</v>
      </c>
      <c r="Z537" s="2">
        <f>_xlfn.IFERROR(VLOOKUP(Prioritization!K277,'Subdecision matrices'!$A$37:$G$41,7),0)</f>
        <v>0</v>
      </c>
      <c r="AA537" s="2">
        <f>_xlfn.IFERROR(INDEX('Subdecision matrices'!$K$8:$O$11,MATCH(Prioritization!L277,'Subdecision matrices'!$J$8:$J$11,0),MATCH('CalcEng 2'!$AA$6,'Subdecision matrices'!$K$7:$O$7,0)),0)</f>
        <v>0</v>
      </c>
      <c r="AB537" s="2">
        <f>_xlfn.IFERROR(INDEX('Subdecision matrices'!$K$8:$O$11,MATCH(Prioritization!L277,'Subdecision matrices'!$J$8:$J$11,0),MATCH('CalcEng 2'!$AB$6,'Subdecision matrices'!$K$7:$O$7,0)),0)</f>
        <v>0</v>
      </c>
      <c r="AC537" s="2">
        <f>_xlfn.IFERROR(INDEX('Subdecision matrices'!$K$8:$O$11,MATCH(Prioritization!L277,'Subdecision matrices'!$J$8:$J$11,0),MATCH('CalcEng 2'!$AC$6,'Subdecision matrices'!$K$7:$O$7,0)),0)</f>
        <v>0</v>
      </c>
      <c r="AD537" s="2">
        <f>_xlfn.IFERROR(INDEX('Subdecision matrices'!$K$8:$O$11,MATCH(Prioritization!L277,'Subdecision matrices'!$J$8:$J$11,0),MATCH('CalcEng 2'!$AD$6,'Subdecision matrices'!$K$7:$O$7,0)),0)</f>
        <v>0</v>
      </c>
      <c r="AE537" s="2">
        <f>_xlfn.IFERROR(INDEX('Subdecision matrices'!$K$8:$O$11,MATCH(Prioritization!L277,'Subdecision matrices'!$J$8:$J$11,0),MATCH('CalcEng 2'!$AE$6,'Subdecision matrices'!$K$7:$O$7,0)),0)</f>
        <v>0</v>
      </c>
      <c r="AF537" s="2">
        <f>_xlfn.IFERROR(VLOOKUP(Prioritization!M277,'Subdecision matrices'!$I$15:$K$17,3,TRUE),0)</f>
        <v>0</v>
      </c>
      <c r="AG537" s="2">
        <f>_xlfn.IFERROR(VLOOKUP(Prioritization!M277,'Subdecision matrices'!$I$15:$L$17,4,TRUE),0)</f>
        <v>0</v>
      </c>
      <c r="AH537" s="2">
        <f>_xlfn.IFERROR(VLOOKUP(Prioritization!M277,'Subdecision matrices'!$I$15:$M$17,5,TRUE),0)</f>
        <v>0</v>
      </c>
      <c r="AI537" s="2">
        <f>_xlfn.IFERROR(VLOOKUP(Prioritization!M277,'Subdecision matrices'!$I$15:$N$17,6,TRUE),0)</f>
        <v>0</v>
      </c>
      <c r="AJ537" s="2">
        <f>_xlfn.IFERROR(VLOOKUP(Prioritization!M277,'Subdecision matrices'!$I$15:$O$17,7,TRUE),0)</f>
        <v>0</v>
      </c>
      <c r="AK537" s="2">
        <f>_xlfn.IFERROR(INDEX('Subdecision matrices'!$K$22:$O$24,MATCH(Prioritization!N277,'Subdecision matrices'!$J$22:$J$24,0),MATCH($AK$6,'Subdecision matrices'!$K$21:$O$21,0)),0)</f>
        <v>0</v>
      </c>
      <c r="AL537" s="2">
        <f>_xlfn.IFERROR(INDEX('Subdecision matrices'!$K$22:$O$24,MATCH(Prioritization!N277,'Subdecision matrices'!$J$22:$J$24,0),MATCH($AL$6,'Subdecision matrices'!$K$21:$O$21,0)),0)</f>
        <v>0</v>
      </c>
      <c r="AM537" s="2">
        <f>_xlfn.IFERROR(INDEX('Subdecision matrices'!$K$22:$O$24,MATCH(Prioritization!N277,'Subdecision matrices'!$J$22:$J$24,0),MATCH($AM$6,'Subdecision matrices'!$K$21:$O$21,0)),0)</f>
        <v>0</v>
      </c>
      <c r="AN537" s="2">
        <f>_xlfn.IFERROR(INDEX('Subdecision matrices'!$K$22:$O$24,MATCH(Prioritization!N277,'Subdecision matrices'!$J$22:$J$24,0),MATCH($AN$6,'Subdecision matrices'!$K$21:$O$21,0)),0)</f>
        <v>0</v>
      </c>
      <c r="AO537" s="2">
        <f>_xlfn.IFERROR(INDEX('Subdecision matrices'!$K$22:$O$24,MATCH(Prioritization!N277,'Subdecision matrices'!$J$22:$J$24,0),MATCH($AO$6,'Subdecision matrices'!$K$21:$O$21,0)),0)</f>
        <v>0</v>
      </c>
      <c r="AP537" s="2">
        <f>_xlfn.IFERROR(INDEX('Subdecision matrices'!$K$27:$O$30,MATCH(Prioritization!O277,'Subdecision matrices'!$J$27:$J$30,0),MATCH('CalcEng 2'!$AP$6,'Subdecision matrices'!$K$27:$O$27,0)),0)</f>
        <v>0</v>
      </c>
      <c r="AQ537" s="2">
        <f>_xlfn.IFERROR(INDEX('Subdecision matrices'!$K$27:$O$30,MATCH(Prioritization!O277,'Subdecision matrices'!$J$27:$J$30,0),MATCH('CalcEng 2'!$AQ$6,'Subdecision matrices'!$K$27:$O$27,0)),0)</f>
        <v>0</v>
      </c>
      <c r="AR537" s="2">
        <f>_xlfn.IFERROR(INDEX('Subdecision matrices'!$K$27:$O$30,MATCH(Prioritization!O277,'Subdecision matrices'!$J$27:$J$30,0),MATCH('CalcEng 2'!$AR$6,'Subdecision matrices'!$K$27:$O$27,0)),0)</f>
        <v>0</v>
      </c>
      <c r="AS537" s="2">
        <f>_xlfn.IFERROR(INDEX('Subdecision matrices'!$K$27:$O$30,MATCH(Prioritization!O277,'Subdecision matrices'!$J$27:$J$30,0),MATCH('CalcEng 2'!$AS$6,'Subdecision matrices'!$K$27:$O$27,0)),0)</f>
        <v>0</v>
      </c>
      <c r="AT537" s="2">
        <f>_xlfn.IFERROR(INDEX('Subdecision matrices'!$K$27:$O$30,MATCH(Prioritization!O277,'Subdecision matrices'!$J$27:$J$30,0),MATCH('CalcEng 2'!$AT$6,'Subdecision matrices'!$K$27:$O$27,0)),0)</f>
        <v>0</v>
      </c>
      <c r="AU537" s="2">
        <f>_xlfn.IFERROR(INDEX('Subdecision matrices'!$K$34:$O$36,MATCH(Prioritization!P277,'Subdecision matrices'!$J$34:$J$36,0),MATCH('CalcEng 2'!$AU$6,'Subdecision matrices'!$K$33:$O$33,0)),0)</f>
        <v>0</v>
      </c>
      <c r="AV537" s="2">
        <f>_xlfn.IFERROR(INDEX('Subdecision matrices'!$K$34:$O$36,MATCH(Prioritization!P277,'Subdecision matrices'!$J$34:$J$36,0),MATCH('CalcEng 2'!$AV$6,'Subdecision matrices'!$K$33:$O$33,0)),0)</f>
        <v>0</v>
      </c>
      <c r="AW537" s="2">
        <f>_xlfn.IFERROR(INDEX('Subdecision matrices'!$K$34:$O$36,MATCH(Prioritization!P277,'Subdecision matrices'!$J$34:$J$36,0),MATCH('CalcEng 2'!$AW$6,'Subdecision matrices'!$K$33:$O$33,0)),0)</f>
        <v>0</v>
      </c>
      <c r="AX537" s="2">
        <f>_xlfn.IFERROR(INDEX('Subdecision matrices'!$K$34:$O$36,MATCH(Prioritization!P277,'Subdecision matrices'!$J$34:$J$36,0),MATCH('CalcEng 2'!$AX$6,'Subdecision matrices'!$K$33:$O$33,0)),0)</f>
        <v>0</v>
      </c>
      <c r="AY537" s="2">
        <f>_xlfn.IFERROR(INDEX('Subdecision matrices'!$K$34:$O$36,MATCH(Prioritization!P277,'Subdecision matrices'!$J$34:$J$36,0),MATCH('CalcEng 2'!$AY$6,'Subdecision matrices'!$K$33:$O$33,0)),0)</f>
        <v>0</v>
      </c>
      <c r="AZ537" s="2"/>
      <c r="BA537" s="2"/>
      <c r="BB537" s="110">
        <f>((B537*B538)+(G537*G538)+(L537*L538)+(Q537*Q538)+(V537*V538)+(AA537*AA538)+(AF538*AF537)+(AK537*AK538)+(AP537*AP538)+(AU537*AU538))*10</f>
        <v>0</v>
      </c>
      <c r="BC537" s="110">
        <f aca="true" t="shared" si="1352" ref="BC537">((C537*C538)+(H537*H538)+(M537*M538)+(R537*R538)+(W537*W538)+(AB537*AB538)+(AG538*AG537)+(AL537*AL538)+(AQ537*AQ538)+(AV537*AV538))*10</f>
        <v>0</v>
      </c>
      <c r="BD537" s="110">
        <f aca="true" t="shared" si="1353" ref="BD537">((D537*D538)+(I537*I538)+(N537*N538)+(S537*S538)+(X537*X538)+(AC537*AC538)+(AH538*AH537)+(AM537*AM538)+(AR537*AR538)+(AW537*AW538))*10</f>
        <v>0</v>
      </c>
      <c r="BE537" s="110">
        <f aca="true" t="shared" si="1354" ref="BE537">((E537*E538)+(J537*J538)+(O537*O538)+(T537*T538)+(Y537*Y538)+(AD537*AD538)+(AI538*AI537)+(AN537*AN538)+(AS537*AS538)+(AX537*AX538))*10</f>
        <v>0</v>
      </c>
      <c r="BF537" s="110">
        <f aca="true" t="shared" si="1355" ref="BF537">((F537*F538)+(K537*K538)+(P537*P538)+(U537*U538)+(Z537*Z538)+(AE537*AE538)+(AJ538*AJ537)+(AO537*AO538)+(AT537*AT538)+(AY537*AY538))*10</f>
        <v>0</v>
      </c>
    </row>
    <row r="538" spans="1:58" ht="15.75" thickBot="1">
      <c r="A538" s="94"/>
      <c r="B538" s="5">
        <f>'Subdecision matrices'!$S$12</f>
        <v>0.1</v>
      </c>
      <c r="C538" s="5">
        <f>'Subdecision matrices'!$S$13</f>
        <v>0.1</v>
      </c>
      <c r="D538" s="5">
        <f>'Subdecision matrices'!$S$14</f>
        <v>0.1</v>
      </c>
      <c r="E538" s="5">
        <f>'Subdecision matrices'!$S$15</f>
        <v>0.1</v>
      </c>
      <c r="F538" s="5">
        <f>'Subdecision matrices'!$S$16</f>
        <v>0.1</v>
      </c>
      <c r="G538" s="5">
        <f>'Subdecision matrices'!$T$12</f>
        <v>0.1</v>
      </c>
      <c r="H538" s="5">
        <f>'Subdecision matrices'!$T$13</f>
        <v>0.1</v>
      </c>
      <c r="I538" s="5">
        <f>'Subdecision matrices'!$T$14</f>
        <v>0.1</v>
      </c>
      <c r="J538" s="5">
        <f>'Subdecision matrices'!$T$15</f>
        <v>0.1</v>
      </c>
      <c r="K538" s="5">
        <f>'Subdecision matrices'!$T$16</f>
        <v>0.1</v>
      </c>
      <c r="L538" s="5">
        <f>'Subdecision matrices'!$U$12</f>
        <v>0.05</v>
      </c>
      <c r="M538" s="5">
        <f>'Subdecision matrices'!$U$13</f>
        <v>0.05</v>
      </c>
      <c r="N538" s="5">
        <f>'Subdecision matrices'!$U$14</f>
        <v>0.05</v>
      </c>
      <c r="O538" s="5">
        <f>'Subdecision matrices'!$U$15</f>
        <v>0.05</v>
      </c>
      <c r="P538" s="5">
        <f>'Subdecision matrices'!$U$16</f>
        <v>0.05</v>
      </c>
      <c r="Q538" s="5">
        <f>'Subdecision matrices'!$V$12</f>
        <v>0.1</v>
      </c>
      <c r="R538" s="5">
        <f>'Subdecision matrices'!$V$13</f>
        <v>0.1</v>
      </c>
      <c r="S538" s="5">
        <f>'Subdecision matrices'!$V$14</f>
        <v>0.1</v>
      </c>
      <c r="T538" s="5">
        <f>'Subdecision matrices'!$V$15</f>
        <v>0.1</v>
      </c>
      <c r="U538" s="5">
        <f>'Subdecision matrices'!$V$16</f>
        <v>0.1</v>
      </c>
      <c r="V538" s="5">
        <f>'Subdecision matrices'!$W$12</f>
        <v>0.1</v>
      </c>
      <c r="W538" s="5">
        <f>'Subdecision matrices'!$W$13</f>
        <v>0.1</v>
      </c>
      <c r="X538" s="5">
        <f>'Subdecision matrices'!$W$14</f>
        <v>0.1</v>
      </c>
      <c r="Y538" s="5">
        <f>'Subdecision matrices'!$W$15</f>
        <v>0.1</v>
      </c>
      <c r="Z538" s="5">
        <f>'Subdecision matrices'!$W$16</f>
        <v>0.1</v>
      </c>
      <c r="AA538" s="5">
        <f>'Subdecision matrices'!$X$12</f>
        <v>0.05</v>
      </c>
      <c r="AB538" s="5">
        <f>'Subdecision matrices'!$X$13</f>
        <v>0.1</v>
      </c>
      <c r="AC538" s="5">
        <f>'Subdecision matrices'!$X$14</f>
        <v>0.1</v>
      </c>
      <c r="AD538" s="5">
        <f>'Subdecision matrices'!$X$15</f>
        <v>0.1</v>
      </c>
      <c r="AE538" s="5">
        <f>'Subdecision matrices'!$X$16</f>
        <v>0.1</v>
      </c>
      <c r="AF538" s="5">
        <f>'Subdecision matrices'!$Y$12</f>
        <v>0.1</v>
      </c>
      <c r="AG538" s="5">
        <f>'Subdecision matrices'!$Y$13</f>
        <v>0.1</v>
      </c>
      <c r="AH538" s="5">
        <f>'Subdecision matrices'!$Y$14</f>
        <v>0.1</v>
      </c>
      <c r="AI538" s="5">
        <f>'Subdecision matrices'!$Y$15</f>
        <v>0.05</v>
      </c>
      <c r="AJ538" s="5">
        <f>'Subdecision matrices'!$Y$16</f>
        <v>0.05</v>
      </c>
      <c r="AK538" s="5">
        <f>'Subdecision matrices'!$Z$12</f>
        <v>0.15</v>
      </c>
      <c r="AL538" s="5">
        <f>'Subdecision matrices'!$Z$13</f>
        <v>0.15</v>
      </c>
      <c r="AM538" s="5">
        <f>'Subdecision matrices'!$Z$14</f>
        <v>0.15</v>
      </c>
      <c r="AN538" s="5">
        <f>'Subdecision matrices'!$Z$15</f>
        <v>0.15</v>
      </c>
      <c r="AO538" s="5">
        <f>'Subdecision matrices'!$Z$16</f>
        <v>0.15</v>
      </c>
      <c r="AP538" s="5">
        <f>'Subdecision matrices'!$AA$12</f>
        <v>0.1</v>
      </c>
      <c r="AQ538" s="5">
        <f>'Subdecision matrices'!$AA$13</f>
        <v>0.1</v>
      </c>
      <c r="AR538" s="5">
        <f>'Subdecision matrices'!$AA$14</f>
        <v>0.1</v>
      </c>
      <c r="AS538" s="5">
        <f>'Subdecision matrices'!$AA$15</f>
        <v>0.1</v>
      </c>
      <c r="AT538" s="5">
        <f>'Subdecision matrices'!$AA$16</f>
        <v>0.15</v>
      </c>
      <c r="AU538" s="5">
        <f>'Subdecision matrices'!$AB$12</f>
        <v>0.15</v>
      </c>
      <c r="AV538" s="5">
        <f>'Subdecision matrices'!$AB$13</f>
        <v>0.1</v>
      </c>
      <c r="AW538" s="5">
        <f>'Subdecision matrices'!$AB$14</f>
        <v>0.1</v>
      </c>
      <c r="AX538" s="5">
        <f>'Subdecision matrices'!$AB$15</f>
        <v>0.15</v>
      </c>
      <c r="AY538" s="5">
        <f>'Subdecision matrices'!$AB$16</f>
        <v>0.1</v>
      </c>
      <c r="AZ538" s="3">
        <f aca="true" t="shared" si="1356" ref="AZ538">SUM(L538:AY538)</f>
        <v>4</v>
      </c>
      <c r="BA538" s="3"/>
      <c r="BB538" s="114"/>
      <c r="BC538" s="114"/>
      <c r="BD538" s="114"/>
      <c r="BE538" s="114"/>
      <c r="BF538" s="114"/>
    </row>
    <row r="539" spans="1:58" ht="15">
      <c r="A539" s="94">
        <v>267</v>
      </c>
      <c r="B539" s="30">
        <f>_xlfn.IFERROR(VLOOKUP(Prioritization!G278,'Subdecision matrices'!$B$7:$C$8,2,TRUE),0)</f>
        <v>0</v>
      </c>
      <c r="C539" s="30">
        <f>_xlfn.IFERROR(VLOOKUP(Prioritization!G278,'Subdecision matrices'!$B$7:$D$8,3,TRUE),0)</f>
        <v>0</v>
      </c>
      <c r="D539" s="30">
        <f>_xlfn.IFERROR(VLOOKUP(Prioritization!G278,'Subdecision matrices'!$B$7:$E$8,4,TRUE),0)</f>
        <v>0</v>
      </c>
      <c r="E539" s="30">
        <f>_xlfn.IFERROR(VLOOKUP(Prioritization!G278,'Subdecision matrices'!$B$7:$F$8,5,TRUE),0)</f>
        <v>0</v>
      </c>
      <c r="F539" s="30">
        <f>_xlfn.IFERROR(VLOOKUP(Prioritization!G278,'Subdecision matrices'!$B$7:$G$8,6,TRUE),0)</f>
        <v>0</v>
      </c>
      <c r="G539" s="30">
        <f>VLOOKUP(Prioritization!H278,'Subdecision matrices'!$B$12:$C$19,2,TRUE)</f>
        <v>0</v>
      </c>
      <c r="H539" s="30">
        <f>VLOOKUP(Prioritization!H278,'Subdecision matrices'!$B$12:$D$19,3,TRUE)</f>
        <v>0</v>
      </c>
      <c r="I539" s="30">
        <f>VLOOKUP(Prioritization!H278,'Subdecision matrices'!$B$12:$E$19,4,TRUE)</f>
        <v>0</v>
      </c>
      <c r="J539" s="30">
        <f>VLOOKUP(Prioritization!H278,'Subdecision matrices'!$B$12:$F$19,5,TRUE)</f>
        <v>0</v>
      </c>
      <c r="K539" s="30">
        <f>VLOOKUP(Prioritization!H278,'Subdecision matrices'!$B$12:$G$19,6,TRUE)</f>
        <v>0</v>
      </c>
      <c r="L539" s="2">
        <f>_xlfn.IFERROR(INDEX('Subdecision matrices'!$C$23:$G$27,MATCH(Prioritization!I278,'Subdecision matrices'!$B$23:$B$27,0),MATCH('CalcEng 2'!$L$6,'Subdecision matrices'!$C$22:$G$22,0)),0)</f>
        <v>0</v>
      </c>
      <c r="M539" s="2">
        <f>_xlfn.IFERROR(INDEX('Subdecision matrices'!$C$23:$G$27,MATCH(Prioritization!I278,'Subdecision matrices'!$B$23:$B$27,0),MATCH('CalcEng 2'!$M$6,'Subdecision matrices'!$C$30:$G$30,0)),0)</f>
        <v>0</v>
      </c>
      <c r="N539" s="2">
        <f>_xlfn.IFERROR(INDEX('Subdecision matrices'!$C$23:$G$27,MATCH(Prioritization!I278,'Subdecision matrices'!$B$23:$B$27,0),MATCH('CalcEng 2'!$N$6,'Subdecision matrices'!$C$22:$G$22,0)),0)</f>
        <v>0</v>
      </c>
      <c r="O539" s="2">
        <f>_xlfn.IFERROR(INDEX('Subdecision matrices'!$C$23:$G$27,MATCH(Prioritization!I278,'Subdecision matrices'!$B$23:$B$27,0),MATCH('CalcEng 2'!$O$6,'Subdecision matrices'!$C$22:$G$22,0)),0)</f>
        <v>0</v>
      </c>
      <c r="P539" s="2">
        <f>_xlfn.IFERROR(INDEX('Subdecision matrices'!$C$23:$G$27,MATCH(Prioritization!I278,'Subdecision matrices'!$B$23:$B$27,0),MATCH('CalcEng 2'!$P$6,'Subdecision matrices'!$C$22:$G$22,0)),0)</f>
        <v>0</v>
      </c>
      <c r="Q539" s="2">
        <f>_xlfn.IFERROR(INDEX('Subdecision matrices'!$C$31:$G$33,MATCH(Prioritization!J278,'Subdecision matrices'!$B$31:$B$33,0),MATCH('CalcEng 2'!$Q$6,'Subdecision matrices'!$C$30:$G$30,0)),0)</f>
        <v>0</v>
      </c>
      <c r="R539" s="2">
        <f>_xlfn.IFERROR(INDEX('Subdecision matrices'!$C$31:$G$33,MATCH(Prioritization!J278,'Subdecision matrices'!$B$31:$B$33,0),MATCH('CalcEng 2'!$R$6,'Subdecision matrices'!$C$30:$G$30,0)),0)</f>
        <v>0</v>
      </c>
      <c r="S539" s="2">
        <f>_xlfn.IFERROR(INDEX('Subdecision matrices'!$C$31:$G$33,MATCH(Prioritization!J278,'Subdecision matrices'!$B$31:$B$33,0),MATCH('CalcEng 2'!$S$6,'Subdecision matrices'!$C$30:$G$30,0)),0)</f>
        <v>0</v>
      </c>
      <c r="T539" s="2">
        <f>_xlfn.IFERROR(INDEX('Subdecision matrices'!$C$31:$G$33,MATCH(Prioritization!J278,'Subdecision matrices'!$B$31:$B$33,0),MATCH('CalcEng 2'!$T$6,'Subdecision matrices'!$C$30:$G$30,0)),0)</f>
        <v>0</v>
      </c>
      <c r="U539" s="2">
        <f>_xlfn.IFERROR(INDEX('Subdecision matrices'!$C$31:$G$33,MATCH(Prioritization!J278,'Subdecision matrices'!$B$31:$B$33,0),MATCH('CalcEng 2'!$U$6,'Subdecision matrices'!$C$30:$G$30,0)),0)</f>
        <v>0</v>
      </c>
      <c r="V539" s="2">
        <f>_xlfn.IFERROR(VLOOKUP(Prioritization!K278,'Subdecision matrices'!$A$37:$C$41,3,TRUE),0)</f>
        <v>0</v>
      </c>
      <c r="W539" s="2">
        <f>_xlfn.IFERROR(VLOOKUP(Prioritization!K278,'Subdecision matrices'!$A$37:$D$41,4),0)</f>
        <v>0</v>
      </c>
      <c r="X539" s="2">
        <f>_xlfn.IFERROR(VLOOKUP(Prioritization!K278,'Subdecision matrices'!$A$37:$E$41,5),0)</f>
        <v>0</v>
      </c>
      <c r="Y539" s="2">
        <f>_xlfn.IFERROR(VLOOKUP(Prioritization!K278,'Subdecision matrices'!$A$37:$F$41,6),0)</f>
        <v>0</v>
      </c>
      <c r="Z539" s="2">
        <f>_xlfn.IFERROR(VLOOKUP(Prioritization!K278,'Subdecision matrices'!$A$37:$G$41,7),0)</f>
        <v>0</v>
      </c>
      <c r="AA539" s="2">
        <f>_xlfn.IFERROR(INDEX('Subdecision matrices'!$K$8:$O$11,MATCH(Prioritization!L278,'Subdecision matrices'!$J$8:$J$11,0),MATCH('CalcEng 2'!$AA$6,'Subdecision matrices'!$K$7:$O$7,0)),0)</f>
        <v>0</v>
      </c>
      <c r="AB539" s="2">
        <f>_xlfn.IFERROR(INDEX('Subdecision matrices'!$K$8:$O$11,MATCH(Prioritization!L278,'Subdecision matrices'!$J$8:$J$11,0),MATCH('CalcEng 2'!$AB$6,'Subdecision matrices'!$K$7:$O$7,0)),0)</f>
        <v>0</v>
      </c>
      <c r="AC539" s="2">
        <f>_xlfn.IFERROR(INDEX('Subdecision matrices'!$K$8:$O$11,MATCH(Prioritization!L278,'Subdecision matrices'!$J$8:$J$11,0),MATCH('CalcEng 2'!$AC$6,'Subdecision matrices'!$K$7:$O$7,0)),0)</f>
        <v>0</v>
      </c>
      <c r="AD539" s="2">
        <f>_xlfn.IFERROR(INDEX('Subdecision matrices'!$K$8:$O$11,MATCH(Prioritization!L278,'Subdecision matrices'!$J$8:$J$11,0),MATCH('CalcEng 2'!$AD$6,'Subdecision matrices'!$K$7:$O$7,0)),0)</f>
        <v>0</v>
      </c>
      <c r="AE539" s="2">
        <f>_xlfn.IFERROR(INDEX('Subdecision matrices'!$K$8:$O$11,MATCH(Prioritization!L278,'Subdecision matrices'!$J$8:$J$11,0),MATCH('CalcEng 2'!$AE$6,'Subdecision matrices'!$K$7:$O$7,0)),0)</f>
        <v>0</v>
      </c>
      <c r="AF539" s="2">
        <f>_xlfn.IFERROR(VLOOKUP(Prioritization!M278,'Subdecision matrices'!$I$15:$K$17,3,TRUE),0)</f>
        <v>0</v>
      </c>
      <c r="AG539" s="2">
        <f>_xlfn.IFERROR(VLOOKUP(Prioritization!M278,'Subdecision matrices'!$I$15:$L$17,4,TRUE),0)</f>
        <v>0</v>
      </c>
      <c r="AH539" s="2">
        <f>_xlfn.IFERROR(VLOOKUP(Prioritization!M278,'Subdecision matrices'!$I$15:$M$17,5,TRUE),0)</f>
        <v>0</v>
      </c>
      <c r="AI539" s="2">
        <f>_xlfn.IFERROR(VLOOKUP(Prioritization!M278,'Subdecision matrices'!$I$15:$N$17,6,TRUE),0)</f>
        <v>0</v>
      </c>
      <c r="AJ539" s="2">
        <f>_xlfn.IFERROR(VLOOKUP(Prioritization!M278,'Subdecision matrices'!$I$15:$O$17,7,TRUE),0)</f>
        <v>0</v>
      </c>
      <c r="AK539" s="2">
        <f>_xlfn.IFERROR(INDEX('Subdecision matrices'!$K$22:$O$24,MATCH(Prioritization!N278,'Subdecision matrices'!$J$22:$J$24,0),MATCH($AK$6,'Subdecision matrices'!$K$21:$O$21,0)),0)</f>
        <v>0</v>
      </c>
      <c r="AL539" s="2">
        <f>_xlfn.IFERROR(INDEX('Subdecision matrices'!$K$22:$O$24,MATCH(Prioritization!N278,'Subdecision matrices'!$J$22:$J$24,0),MATCH($AL$6,'Subdecision matrices'!$K$21:$O$21,0)),0)</f>
        <v>0</v>
      </c>
      <c r="AM539" s="2">
        <f>_xlfn.IFERROR(INDEX('Subdecision matrices'!$K$22:$O$24,MATCH(Prioritization!N278,'Subdecision matrices'!$J$22:$J$24,0),MATCH($AM$6,'Subdecision matrices'!$K$21:$O$21,0)),0)</f>
        <v>0</v>
      </c>
      <c r="AN539" s="2">
        <f>_xlfn.IFERROR(INDEX('Subdecision matrices'!$K$22:$O$24,MATCH(Prioritization!N278,'Subdecision matrices'!$J$22:$J$24,0),MATCH($AN$6,'Subdecision matrices'!$K$21:$O$21,0)),0)</f>
        <v>0</v>
      </c>
      <c r="AO539" s="2">
        <f>_xlfn.IFERROR(INDEX('Subdecision matrices'!$K$22:$O$24,MATCH(Prioritization!N278,'Subdecision matrices'!$J$22:$J$24,0),MATCH($AO$6,'Subdecision matrices'!$K$21:$O$21,0)),0)</f>
        <v>0</v>
      </c>
      <c r="AP539" s="2">
        <f>_xlfn.IFERROR(INDEX('Subdecision matrices'!$K$27:$O$30,MATCH(Prioritization!O278,'Subdecision matrices'!$J$27:$J$30,0),MATCH('CalcEng 2'!$AP$6,'Subdecision matrices'!$K$27:$O$27,0)),0)</f>
        <v>0</v>
      </c>
      <c r="AQ539" s="2">
        <f>_xlfn.IFERROR(INDEX('Subdecision matrices'!$K$27:$O$30,MATCH(Prioritization!O278,'Subdecision matrices'!$J$27:$J$30,0),MATCH('CalcEng 2'!$AQ$6,'Subdecision matrices'!$K$27:$O$27,0)),0)</f>
        <v>0</v>
      </c>
      <c r="AR539" s="2">
        <f>_xlfn.IFERROR(INDEX('Subdecision matrices'!$K$27:$O$30,MATCH(Prioritization!O278,'Subdecision matrices'!$J$27:$J$30,0),MATCH('CalcEng 2'!$AR$6,'Subdecision matrices'!$K$27:$O$27,0)),0)</f>
        <v>0</v>
      </c>
      <c r="AS539" s="2">
        <f>_xlfn.IFERROR(INDEX('Subdecision matrices'!$K$27:$O$30,MATCH(Prioritization!O278,'Subdecision matrices'!$J$27:$J$30,0),MATCH('CalcEng 2'!$AS$6,'Subdecision matrices'!$K$27:$O$27,0)),0)</f>
        <v>0</v>
      </c>
      <c r="AT539" s="2">
        <f>_xlfn.IFERROR(INDEX('Subdecision matrices'!$K$27:$O$30,MATCH(Prioritization!O278,'Subdecision matrices'!$J$27:$J$30,0),MATCH('CalcEng 2'!$AT$6,'Subdecision matrices'!$K$27:$O$27,0)),0)</f>
        <v>0</v>
      </c>
      <c r="AU539" s="2">
        <f>_xlfn.IFERROR(INDEX('Subdecision matrices'!$K$34:$O$36,MATCH(Prioritization!P278,'Subdecision matrices'!$J$34:$J$36,0),MATCH('CalcEng 2'!$AU$6,'Subdecision matrices'!$K$33:$O$33,0)),0)</f>
        <v>0</v>
      </c>
      <c r="AV539" s="2">
        <f>_xlfn.IFERROR(INDEX('Subdecision matrices'!$K$34:$O$36,MATCH(Prioritization!P278,'Subdecision matrices'!$J$34:$J$36,0),MATCH('CalcEng 2'!$AV$6,'Subdecision matrices'!$K$33:$O$33,0)),0)</f>
        <v>0</v>
      </c>
      <c r="AW539" s="2">
        <f>_xlfn.IFERROR(INDEX('Subdecision matrices'!$K$34:$O$36,MATCH(Prioritization!P278,'Subdecision matrices'!$J$34:$J$36,0),MATCH('CalcEng 2'!$AW$6,'Subdecision matrices'!$K$33:$O$33,0)),0)</f>
        <v>0</v>
      </c>
      <c r="AX539" s="2">
        <f>_xlfn.IFERROR(INDEX('Subdecision matrices'!$K$34:$O$36,MATCH(Prioritization!P278,'Subdecision matrices'!$J$34:$J$36,0),MATCH('CalcEng 2'!$AX$6,'Subdecision matrices'!$K$33:$O$33,0)),0)</f>
        <v>0</v>
      </c>
      <c r="AY539" s="2">
        <f>_xlfn.IFERROR(INDEX('Subdecision matrices'!$K$34:$O$36,MATCH(Prioritization!P278,'Subdecision matrices'!$J$34:$J$36,0),MATCH('CalcEng 2'!$AY$6,'Subdecision matrices'!$K$33:$O$33,0)),0)</f>
        <v>0</v>
      </c>
      <c r="AZ539" s="2"/>
      <c r="BA539" s="2"/>
      <c r="BB539" s="110">
        <f>((B539*B540)+(G539*G540)+(L539*L540)+(Q539*Q540)+(V539*V540)+(AA539*AA540)+(AF540*AF539)+(AK539*AK540)+(AP539*AP540)+(AU539*AU540))*10</f>
        <v>0</v>
      </c>
      <c r="BC539" s="110">
        <f aca="true" t="shared" si="1357" ref="BC539">((C539*C540)+(H539*H540)+(M539*M540)+(R539*R540)+(W539*W540)+(AB539*AB540)+(AG540*AG539)+(AL539*AL540)+(AQ539*AQ540)+(AV539*AV540))*10</f>
        <v>0</v>
      </c>
      <c r="BD539" s="110">
        <f aca="true" t="shared" si="1358" ref="BD539">((D539*D540)+(I539*I540)+(N539*N540)+(S539*S540)+(X539*X540)+(AC539*AC540)+(AH540*AH539)+(AM539*AM540)+(AR539*AR540)+(AW539*AW540))*10</f>
        <v>0</v>
      </c>
      <c r="BE539" s="110">
        <f aca="true" t="shared" si="1359" ref="BE539">((E539*E540)+(J539*J540)+(O539*O540)+(T539*T540)+(Y539*Y540)+(AD539*AD540)+(AI540*AI539)+(AN539*AN540)+(AS539*AS540)+(AX539*AX540))*10</f>
        <v>0</v>
      </c>
      <c r="BF539" s="110">
        <f aca="true" t="shared" si="1360" ref="BF539">((F539*F540)+(K539*K540)+(P539*P540)+(U539*U540)+(Z539*Z540)+(AE539*AE540)+(AJ540*AJ539)+(AO539*AO540)+(AT539*AT540)+(AY539*AY540))*10</f>
        <v>0</v>
      </c>
    </row>
    <row r="540" spans="1:58" ht="15.75" thickBot="1">
      <c r="A540" s="94"/>
      <c r="B540" s="5">
        <f>'Subdecision matrices'!$S$12</f>
        <v>0.1</v>
      </c>
      <c r="C540" s="5">
        <f>'Subdecision matrices'!$S$13</f>
        <v>0.1</v>
      </c>
      <c r="D540" s="5">
        <f>'Subdecision matrices'!$S$14</f>
        <v>0.1</v>
      </c>
      <c r="E540" s="5">
        <f>'Subdecision matrices'!$S$15</f>
        <v>0.1</v>
      </c>
      <c r="F540" s="5">
        <f>'Subdecision matrices'!$S$16</f>
        <v>0.1</v>
      </c>
      <c r="G540" s="5">
        <f>'Subdecision matrices'!$T$12</f>
        <v>0.1</v>
      </c>
      <c r="H540" s="5">
        <f>'Subdecision matrices'!$T$13</f>
        <v>0.1</v>
      </c>
      <c r="I540" s="5">
        <f>'Subdecision matrices'!$T$14</f>
        <v>0.1</v>
      </c>
      <c r="J540" s="5">
        <f>'Subdecision matrices'!$T$15</f>
        <v>0.1</v>
      </c>
      <c r="K540" s="5">
        <f>'Subdecision matrices'!$T$16</f>
        <v>0.1</v>
      </c>
      <c r="L540" s="5">
        <f>'Subdecision matrices'!$U$12</f>
        <v>0.05</v>
      </c>
      <c r="M540" s="5">
        <f>'Subdecision matrices'!$U$13</f>
        <v>0.05</v>
      </c>
      <c r="N540" s="5">
        <f>'Subdecision matrices'!$U$14</f>
        <v>0.05</v>
      </c>
      <c r="O540" s="5">
        <f>'Subdecision matrices'!$U$15</f>
        <v>0.05</v>
      </c>
      <c r="P540" s="5">
        <f>'Subdecision matrices'!$U$16</f>
        <v>0.05</v>
      </c>
      <c r="Q540" s="5">
        <f>'Subdecision matrices'!$V$12</f>
        <v>0.1</v>
      </c>
      <c r="R540" s="5">
        <f>'Subdecision matrices'!$V$13</f>
        <v>0.1</v>
      </c>
      <c r="S540" s="5">
        <f>'Subdecision matrices'!$V$14</f>
        <v>0.1</v>
      </c>
      <c r="T540" s="5">
        <f>'Subdecision matrices'!$V$15</f>
        <v>0.1</v>
      </c>
      <c r="U540" s="5">
        <f>'Subdecision matrices'!$V$16</f>
        <v>0.1</v>
      </c>
      <c r="V540" s="5">
        <f>'Subdecision matrices'!$W$12</f>
        <v>0.1</v>
      </c>
      <c r="W540" s="5">
        <f>'Subdecision matrices'!$W$13</f>
        <v>0.1</v>
      </c>
      <c r="X540" s="5">
        <f>'Subdecision matrices'!$W$14</f>
        <v>0.1</v>
      </c>
      <c r="Y540" s="5">
        <f>'Subdecision matrices'!$W$15</f>
        <v>0.1</v>
      </c>
      <c r="Z540" s="5">
        <f>'Subdecision matrices'!$W$16</f>
        <v>0.1</v>
      </c>
      <c r="AA540" s="5">
        <f>'Subdecision matrices'!$X$12</f>
        <v>0.05</v>
      </c>
      <c r="AB540" s="5">
        <f>'Subdecision matrices'!$X$13</f>
        <v>0.1</v>
      </c>
      <c r="AC540" s="5">
        <f>'Subdecision matrices'!$X$14</f>
        <v>0.1</v>
      </c>
      <c r="AD540" s="5">
        <f>'Subdecision matrices'!$X$15</f>
        <v>0.1</v>
      </c>
      <c r="AE540" s="5">
        <f>'Subdecision matrices'!$X$16</f>
        <v>0.1</v>
      </c>
      <c r="AF540" s="5">
        <f>'Subdecision matrices'!$Y$12</f>
        <v>0.1</v>
      </c>
      <c r="AG540" s="5">
        <f>'Subdecision matrices'!$Y$13</f>
        <v>0.1</v>
      </c>
      <c r="AH540" s="5">
        <f>'Subdecision matrices'!$Y$14</f>
        <v>0.1</v>
      </c>
      <c r="AI540" s="5">
        <f>'Subdecision matrices'!$Y$15</f>
        <v>0.05</v>
      </c>
      <c r="AJ540" s="5">
        <f>'Subdecision matrices'!$Y$16</f>
        <v>0.05</v>
      </c>
      <c r="AK540" s="5">
        <f>'Subdecision matrices'!$Z$12</f>
        <v>0.15</v>
      </c>
      <c r="AL540" s="5">
        <f>'Subdecision matrices'!$Z$13</f>
        <v>0.15</v>
      </c>
      <c r="AM540" s="5">
        <f>'Subdecision matrices'!$Z$14</f>
        <v>0.15</v>
      </c>
      <c r="AN540" s="5">
        <f>'Subdecision matrices'!$Z$15</f>
        <v>0.15</v>
      </c>
      <c r="AO540" s="5">
        <f>'Subdecision matrices'!$Z$16</f>
        <v>0.15</v>
      </c>
      <c r="AP540" s="5">
        <f>'Subdecision matrices'!$AA$12</f>
        <v>0.1</v>
      </c>
      <c r="AQ540" s="5">
        <f>'Subdecision matrices'!$AA$13</f>
        <v>0.1</v>
      </c>
      <c r="AR540" s="5">
        <f>'Subdecision matrices'!$AA$14</f>
        <v>0.1</v>
      </c>
      <c r="AS540" s="5">
        <f>'Subdecision matrices'!$AA$15</f>
        <v>0.1</v>
      </c>
      <c r="AT540" s="5">
        <f>'Subdecision matrices'!$AA$16</f>
        <v>0.15</v>
      </c>
      <c r="AU540" s="5">
        <f>'Subdecision matrices'!$AB$12</f>
        <v>0.15</v>
      </c>
      <c r="AV540" s="5">
        <f>'Subdecision matrices'!$AB$13</f>
        <v>0.1</v>
      </c>
      <c r="AW540" s="5">
        <f>'Subdecision matrices'!$AB$14</f>
        <v>0.1</v>
      </c>
      <c r="AX540" s="5">
        <f>'Subdecision matrices'!$AB$15</f>
        <v>0.15</v>
      </c>
      <c r="AY540" s="5">
        <f>'Subdecision matrices'!$AB$16</f>
        <v>0.1</v>
      </c>
      <c r="AZ540" s="3">
        <f aca="true" t="shared" si="1361" ref="AZ540">SUM(L540:AY540)</f>
        <v>4</v>
      </c>
      <c r="BA540" s="3"/>
      <c r="BB540" s="114"/>
      <c r="BC540" s="114"/>
      <c r="BD540" s="114"/>
      <c r="BE540" s="114"/>
      <c r="BF540" s="114"/>
    </row>
    <row r="541" spans="1:58" ht="15">
      <c r="A541" s="94">
        <v>268</v>
      </c>
      <c r="B541" s="30">
        <f>_xlfn.IFERROR(VLOOKUP(Prioritization!G279,'Subdecision matrices'!$B$7:$C$8,2,TRUE),0)</f>
        <v>0</v>
      </c>
      <c r="C541" s="30">
        <f>_xlfn.IFERROR(VLOOKUP(Prioritization!G279,'Subdecision matrices'!$B$7:$D$8,3,TRUE),0)</f>
        <v>0</v>
      </c>
      <c r="D541" s="30">
        <f>_xlfn.IFERROR(VLOOKUP(Prioritization!G279,'Subdecision matrices'!$B$7:$E$8,4,TRUE),0)</f>
        <v>0</v>
      </c>
      <c r="E541" s="30">
        <f>_xlfn.IFERROR(VLOOKUP(Prioritization!G279,'Subdecision matrices'!$B$7:$F$8,5,TRUE),0)</f>
        <v>0</v>
      </c>
      <c r="F541" s="30">
        <f>_xlfn.IFERROR(VLOOKUP(Prioritization!G279,'Subdecision matrices'!$B$7:$G$8,6,TRUE),0)</f>
        <v>0</v>
      </c>
      <c r="G541" s="30">
        <f>VLOOKUP(Prioritization!H279,'Subdecision matrices'!$B$12:$C$19,2,TRUE)</f>
        <v>0</v>
      </c>
      <c r="H541" s="30">
        <f>VLOOKUP(Prioritization!H279,'Subdecision matrices'!$B$12:$D$19,3,TRUE)</f>
        <v>0</v>
      </c>
      <c r="I541" s="30">
        <f>VLOOKUP(Prioritization!H279,'Subdecision matrices'!$B$12:$E$19,4,TRUE)</f>
        <v>0</v>
      </c>
      <c r="J541" s="30">
        <f>VLOOKUP(Prioritization!H279,'Subdecision matrices'!$B$12:$F$19,5,TRUE)</f>
        <v>0</v>
      </c>
      <c r="K541" s="30">
        <f>VLOOKUP(Prioritization!H279,'Subdecision matrices'!$B$12:$G$19,6,TRUE)</f>
        <v>0</v>
      </c>
      <c r="L541" s="2">
        <f>_xlfn.IFERROR(INDEX('Subdecision matrices'!$C$23:$G$27,MATCH(Prioritization!I279,'Subdecision matrices'!$B$23:$B$27,0),MATCH('CalcEng 2'!$L$6,'Subdecision matrices'!$C$22:$G$22,0)),0)</f>
        <v>0</v>
      </c>
      <c r="M541" s="2">
        <f>_xlfn.IFERROR(INDEX('Subdecision matrices'!$C$23:$G$27,MATCH(Prioritization!I279,'Subdecision matrices'!$B$23:$B$27,0),MATCH('CalcEng 2'!$M$6,'Subdecision matrices'!$C$30:$G$30,0)),0)</f>
        <v>0</v>
      </c>
      <c r="N541" s="2">
        <f>_xlfn.IFERROR(INDEX('Subdecision matrices'!$C$23:$G$27,MATCH(Prioritization!I279,'Subdecision matrices'!$B$23:$B$27,0),MATCH('CalcEng 2'!$N$6,'Subdecision matrices'!$C$22:$G$22,0)),0)</f>
        <v>0</v>
      </c>
      <c r="O541" s="2">
        <f>_xlfn.IFERROR(INDEX('Subdecision matrices'!$C$23:$G$27,MATCH(Prioritization!I279,'Subdecision matrices'!$B$23:$B$27,0),MATCH('CalcEng 2'!$O$6,'Subdecision matrices'!$C$22:$G$22,0)),0)</f>
        <v>0</v>
      </c>
      <c r="P541" s="2">
        <f>_xlfn.IFERROR(INDEX('Subdecision matrices'!$C$23:$G$27,MATCH(Prioritization!I279,'Subdecision matrices'!$B$23:$B$27,0),MATCH('CalcEng 2'!$P$6,'Subdecision matrices'!$C$22:$G$22,0)),0)</f>
        <v>0</v>
      </c>
      <c r="Q541" s="2">
        <f>_xlfn.IFERROR(INDEX('Subdecision matrices'!$C$31:$G$33,MATCH(Prioritization!J279,'Subdecision matrices'!$B$31:$B$33,0),MATCH('CalcEng 2'!$Q$6,'Subdecision matrices'!$C$30:$G$30,0)),0)</f>
        <v>0</v>
      </c>
      <c r="R541" s="2">
        <f>_xlfn.IFERROR(INDEX('Subdecision matrices'!$C$31:$G$33,MATCH(Prioritization!J279,'Subdecision matrices'!$B$31:$B$33,0),MATCH('CalcEng 2'!$R$6,'Subdecision matrices'!$C$30:$G$30,0)),0)</f>
        <v>0</v>
      </c>
      <c r="S541" s="2">
        <f>_xlfn.IFERROR(INDEX('Subdecision matrices'!$C$31:$G$33,MATCH(Prioritization!J279,'Subdecision matrices'!$B$31:$B$33,0),MATCH('CalcEng 2'!$S$6,'Subdecision matrices'!$C$30:$G$30,0)),0)</f>
        <v>0</v>
      </c>
      <c r="T541" s="2">
        <f>_xlfn.IFERROR(INDEX('Subdecision matrices'!$C$31:$G$33,MATCH(Prioritization!J279,'Subdecision matrices'!$B$31:$B$33,0),MATCH('CalcEng 2'!$T$6,'Subdecision matrices'!$C$30:$G$30,0)),0)</f>
        <v>0</v>
      </c>
      <c r="U541" s="2">
        <f>_xlfn.IFERROR(INDEX('Subdecision matrices'!$C$31:$G$33,MATCH(Prioritization!J279,'Subdecision matrices'!$B$31:$B$33,0),MATCH('CalcEng 2'!$U$6,'Subdecision matrices'!$C$30:$G$30,0)),0)</f>
        <v>0</v>
      </c>
      <c r="V541" s="2">
        <f>_xlfn.IFERROR(VLOOKUP(Prioritization!K279,'Subdecision matrices'!$A$37:$C$41,3,TRUE),0)</f>
        <v>0</v>
      </c>
      <c r="W541" s="2">
        <f>_xlfn.IFERROR(VLOOKUP(Prioritization!K279,'Subdecision matrices'!$A$37:$D$41,4),0)</f>
        <v>0</v>
      </c>
      <c r="X541" s="2">
        <f>_xlfn.IFERROR(VLOOKUP(Prioritization!K279,'Subdecision matrices'!$A$37:$E$41,5),0)</f>
        <v>0</v>
      </c>
      <c r="Y541" s="2">
        <f>_xlfn.IFERROR(VLOOKUP(Prioritization!K279,'Subdecision matrices'!$A$37:$F$41,6),0)</f>
        <v>0</v>
      </c>
      <c r="Z541" s="2">
        <f>_xlfn.IFERROR(VLOOKUP(Prioritization!K279,'Subdecision matrices'!$A$37:$G$41,7),0)</f>
        <v>0</v>
      </c>
      <c r="AA541" s="2">
        <f>_xlfn.IFERROR(INDEX('Subdecision matrices'!$K$8:$O$11,MATCH(Prioritization!L279,'Subdecision matrices'!$J$8:$J$11,0),MATCH('CalcEng 2'!$AA$6,'Subdecision matrices'!$K$7:$O$7,0)),0)</f>
        <v>0</v>
      </c>
      <c r="AB541" s="2">
        <f>_xlfn.IFERROR(INDEX('Subdecision matrices'!$K$8:$O$11,MATCH(Prioritization!L279,'Subdecision matrices'!$J$8:$J$11,0),MATCH('CalcEng 2'!$AB$6,'Subdecision matrices'!$K$7:$O$7,0)),0)</f>
        <v>0</v>
      </c>
      <c r="AC541" s="2">
        <f>_xlfn.IFERROR(INDEX('Subdecision matrices'!$K$8:$O$11,MATCH(Prioritization!L279,'Subdecision matrices'!$J$8:$J$11,0),MATCH('CalcEng 2'!$AC$6,'Subdecision matrices'!$K$7:$O$7,0)),0)</f>
        <v>0</v>
      </c>
      <c r="AD541" s="2">
        <f>_xlfn.IFERROR(INDEX('Subdecision matrices'!$K$8:$O$11,MATCH(Prioritization!L279,'Subdecision matrices'!$J$8:$J$11,0),MATCH('CalcEng 2'!$AD$6,'Subdecision matrices'!$K$7:$O$7,0)),0)</f>
        <v>0</v>
      </c>
      <c r="AE541" s="2">
        <f>_xlfn.IFERROR(INDEX('Subdecision matrices'!$K$8:$O$11,MATCH(Prioritization!L279,'Subdecision matrices'!$J$8:$J$11,0),MATCH('CalcEng 2'!$AE$6,'Subdecision matrices'!$K$7:$O$7,0)),0)</f>
        <v>0</v>
      </c>
      <c r="AF541" s="2">
        <f>_xlfn.IFERROR(VLOOKUP(Prioritization!M279,'Subdecision matrices'!$I$15:$K$17,3,TRUE),0)</f>
        <v>0</v>
      </c>
      <c r="AG541" s="2">
        <f>_xlfn.IFERROR(VLOOKUP(Prioritization!M279,'Subdecision matrices'!$I$15:$L$17,4,TRUE),0)</f>
        <v>0</v>
      </c>
      <c r="AH541" s="2">
        <f>_xlfn.IFERROR(VLOOKUP(Prioritization!M279,'Subdecision matrices'!$I$15:$M$17,5,TRUE),0)</f>
        <v>0</v>
      </c>
      <c r="AI541" s="2">
        <f>_xlfn.IFERROR(VLOOKUP(Prioritization!M279,'Subdecision matrices'!$I$15:$N$17,6,TRUE),0)</f>
        <v>0</v>
      </c>
      <c r="AJ541" s="2">
        <f>_xlfn.IFERROR(VLOOKUP(Prioritization!M279,'Subdecision matrices'!$I$15:$O$17,7,TRUE),0)</f>
        <v>0</v>
      </c>
      <c r="AK541" s="2">
        <f>_xlfn.IFERROR(INDEX('Subdecision matrices'!$K$22:$O$24,MATCH(Prioritization!N279,'Subdecision matrices'!$J$22:$J$24,0),MATCH($AK$6,'Subdecision matrices'!$K$21:$O$21,0)),0)</f>
        <v>0</v>
      </c>
      <c r="AL541" s="2">
        <f>_xlfn.IFERROR(INDEX('Subdecision matrices'!$K$22:$O$24,MATCH(Prioritization!N279,'Subdecision matrices'!$J$22:$J$24,0),MATCH($AL$6,'Subdecision matrices'!$K$21:$O$21,0)),0)</f>
        <v>0</v>
      </c>
      <c r="AM541" s="2">
        <f>_xlfn.IFERROR(INDEX('Subdecision matrices'!$K$22:$O$24,MATCH(Prioritization!N279,'Subdecision matrices'!$J$22:$J$24,0),MATCH($AM$6,'Subdecision matrices'!$K$21:$O$21,0)),0)</f>
        <v>0</v>
      </c>
      <c r="AN541" s="2">
        <f>_xlfn.IFERROR(INDEX('Subdecision matrices'!$K$22:$O$24,MATCH(Prioritization!N279,'Subdecision matrices'!$J$22:$J$24,0),MATCH($AN$6,'Subdecision matrices'!$K$21:$O$21,0)),0)</f>
        <v>0</v>
      </c>
      <c r="AO541" s="2">
        <f>_xlfn.IFERROR(INDEX('Subdecision matrices'!$K$22:$O$24,MATCH(Prioritization!N279,'Subdecision matrices'!$J$22:$J$24,0),MATCH($AO$6,'Subdecision matrices'!$K$21:$O$21,0)),0)</f>
        <v>0</v>
      </c>
      <c r="AP541" s="2">
        <f>_xlfn.IFERROR(INDEX('Subdecision matrices'!$K$27:$O$30,MATCH(Prioritization!O279,'Subdecision matrices'!$J$27:$J$30,0),MATCH('CalcEng 2'!$AP$6,'Subdecision matrices'!$K$27:$O$27,0)),0)</f>
        <v>0</v>
      </c>
      <c r="AQ541" s="2">
        <f>_xlfn.IFERROR(INDEX('Subdecision matrices'!$K$27:$O$30,MATCH(Prioritization!O279,'Subdecision matrices'!$J$27:$J$30,0),MATCH('CalcEng 2'!$AQ$6,'Subdecision matrices'!$K$27:$O$27,0)),0)</f>
        <v>0</v>
      </c>
      <c r="AR541" s="2">
        <f>_xlfn.IFERROR(INDEX('Subdecision matrices'!$K$27:$O$30,MATCH(Prioritization!O279,'Subdecision matrices'!$J$27:$J$30,0),MATCH('CalcEng 2'!$AR$6,'Subdecision matrices'!$K$27:$O$27,0)),0)</f>
        <v>0</v>
      </c>
      <c r="AS541" s="2">
        <f>_xlfn.IFERROR(INDEX('Subdecision matrices'!$K$27:$O$30,MATCH(Prioritization!O279,'Subdecision matrices'!$J$27:$J$30,0),MATCH('CalcEng 2'!$AS$6,'Subdecision matrices'!$K$27:$O$27,0)),0)</f>
        <v>0</v>
      </c>
      <c r="AT541" s="2">
        <f>_xlfn.IFERROR(INDEX('Subdecision matrices'!$K$27:$O$30,MATCH(Prioritization!O279,'Subdecision matrices'!$J$27:$J$30,0),MATCH('CalcEng 2'!$AT$6,'Subdecision matrices'!$K$27:$O$27,0)),0)</f>
        <v>0</v>
      </c>
      <c r="AU541" s="2">
        <f>_xlfn.IFERROR(INDEX('Subdecision matrices'!$K$34:$O$36,MATCH(Prioritization!P279,'Subdecision matrices'!$J$34:$J$36,0),MATCH('CalcEng 2'!$AU$6,'Subdecision matrices'!$K$33:$O$33,0)),0)</f>
        <v>0</v>
      </c>
      <c r="AV541" s="2">
        <f>_xlfn.IFERROR(INDEX('Subdecision matrices'!$K$34:$O$36,MATCH(Prioritization!P279,'Subdecision matrices'!$J$34:$J$36,0),MATCH('CalcEng 2'!$AV$6,'Subdecision matrices'!$K$33:$O$33,0)),0)</f>
        <v>0</v>
      </c>
      <c r="AW541" s="2">
        <f>_xlfn.IFERROR(INDEX('Subdecision matrices'!$K$34:$O$36,MATCH(Prioritization!P279,'Subdecision matrices'!$J$34:$J$36,0),MATCH('CalcEng 2'!$AW$6,'Subdecision matrices'!$K$33:$O$33,0)),0)</f>
        <v>0</v>
      </c>
      <c r="AX541" s="2">
        <f>_xlfn.IFERROR(INDEX('Subdecision matrices'!$K$34:$O$36,MATCH(Prioritization!P279,'Subdecision matrices'!$J$34:$J$36,0),MATCH('CalcEng 2'!$AX$6,'Subdecision matrices'!$K$33:$O$33,0)),0)</f>
        <v>0</v>
      </c>
      <c r="AY541" s="2">
        <f>_xlfn.IFERROR(INDEX('Subdecision matrices'!$K$34:$O$36,MATCH(Prioritization!P279,'Subdecision matrices'!$J$34:$J$36,0),MATCH('CalcEng 2'!$AY$6,'Subdecision matrices'!$K$33:$O$33,0)),0)</f>
        <v>0</v>
      </c>
      <c r="AZ541" s="2"/>
      <c r="BA541" s="2"/>
      <c r="BB541" s="110">
        <f>((B541*B542)+(G541*G542)+(L541*L542)+(Q541*Q542)+(V541*V542)+(AA541*AA542)+(AF542*AF541)+(AK541*AK542)+(AP541*AP542)+(AU541*AU542))*10</f>
        <v>0</v>
      </c>
      <c r="BC541" s="110">
        <f aca="true" t="shared" si="1362" ref="BC541">((C541*C542)+(H541*H542)+(M541*M542)+(R541*R542)+(W541*W542)+(AB541*AB542)+(AG542*AG541)+(AL541*AL542)+(AQ541*AQ542)+(AV541*AV542))*10</f>
        <v>0</v>
      </c>
      <c r="BD541" s="110">
        <f aca="true" t="shared" si="1363" ref="BD541">((D541*D542)+(I541*I542)+(N541*N542)+(S541*S542)+(X541*X542)+(AC541*AC542)+(AH542*AH541)+(AM541*AM542)+(AR541*AR542)+(AW541*AW542))*10</f>
        <v>0</v>
      </c>
      <c r="BE541" s="110">
        <f aca="true" t="shared" si="1364" ref="BE541">((E541*E542)+(J541*J542)+(O541*O542)+(T541*T542)+(Y541*Y542)+(AD541*AD542)+(AI542*AI541)+(AN541*AN542)+(AS541*AS542)+(AX541*AX542))*10</f>
        <v>0</v>
      </c>
      <c r="BF541" s="110">
        <f aca="true" t="shared" si="1365" ref="BF541">((F541*F542)+(K541*K542)+(P541*P542)+(U541*U542)+(Z541*Z542)+(AE541*AE542)+(AJ542*AJ541)+(AO541*AO542)+(AT541*AT542)+(AY541*AY542))*10</f>
        <v>0</v>
      </c>
    </row>
    <row r="542" spans="1:58" ht="15.75" thickBot="1">
      <c r="A542" s="94"/>
      <c r="B542" s="5">
        <f>'Subdecision matrices'!$S$12</f>
        <v>0.1</v>
      </c>
      <c r="C542" s="5">
        <f>'Subdecision matrices'!$S$13</f>
        <v>0.1</v>
      </c>
      <c r="D542" s="5">
        <f>'Subdecision matrices'!$S$14</f>
        <v>0.1</v>
      </c>
      <c r="E542" s="5">
        <f>'Subdecision matrices'!$S$15</f>
        <v>0.1</v>
      </c>
      <c r="F542" s="5">
        <f>'Subdecision matrices'!$S$16</f>
        <v>0.1</v>
      </c>
      <c r="G542" s="5">
        <f>'Subdecision matrices'!$T$12</f>
        <v>0.1</v>
      </c>
      <c r="H542" s="5">
        <f>'Subdecision matrices'!$T$13</f>
        <v>0.1</v>
      </c>
      <c r="I542" s="5">
        <f>'Subdecision matrices'!$T$14</f>
        <v>0.1</v>
      </c>
      <c r="J542" s="5">
        <f>'Subdecision matrices'!$T$15</f>
        <v>0.1</v>
      </c>
      <c r="K542" s="5">
        <f>'Subdecision matrices'!$T$16</f>
        <v>0.1</v>
      </c>
      <c r="L542" s="5">
        <f>'Subdecision matrices'!$U$12</f>
        <v>0.05</v>
      </c>
      <c r="M542" s="5">
        <f>'Subdecision matrices'!$U$13</f>
        <v>0.05</v>
      </c>
      <c r="N542" s="5">
        <f>'Subdecision matrices'!$U$14</f>
        <v>0.05</v>
      </c>
      <c r="O542" s="5">
        <f>'Subdecision matrices'!$U$15</f>
        <v>0.05</v>
      </c>
      <c r="P542" s="5">
        <f>'Subdecision matrices'!$U$16</f>
        <v>0.05</v>
      </c>
      <c r="Q542" s="5">
        <f>'Subdecision matrices'!$V$12</f>
        <v>0.1</v>
      </c>
      <c r="R542" s="5">
        <f>'Subdecision matrices'!$V$13</f>
        <v>0.1</v>
      </c>
      <c r="S542" s="5">
        <f>'Subdecision matrices'!$V$14</f>
        <v>0.1</v>
      </c>
      <c r="T542" s="5">
        <f>'Subdecision matrices'!$V$15</f>
        <v>0.1</v>
      </c>
      <c r="U542" s="5">
        <f>'Subdecision matrices'!$V$16</f>
        <v>0.1</v>
      </c>
      <c r="V542" s="5">
        <f>'Subdecision matrices'!$W$12</f>
        <v>0.1</v>
      </c>
      <c r="W542" s="5">
        <f>'Subdecision matrices'!$W$13</f>
        <v>0.1</v>
      </c>
      <c r="X542" s="5">
        <f>'Subdecision matrices'!$W$14</f>
        <v>0.1</v>
      </c>
      <c r="Y542" s="5">
        <f>'Subdecision matrices'!$W$15</f>
        <v>0.1</v>
      </c>
      <c r="Z542" s="5">
        <f>'Subdecision matrices'!$W$16</f>
        <v>0.1</v>
      </c>
      <c r="AA542" s="5">
        <f>'Subdecision matrices'!$X$12</f>
        <v>0.05</v>
      </c>
      <c r="AB542" s="5">
        <f>'Subdecision matrices'!$X$13</f>
        <v>0.1</v>
      </c>
      <c r="AC542" s="5">
        <f>'Subdecision matrices'!$X$14</f>
        <v>0.1</v>
      </c>
      <c r="AD542" s="5">
        <f>'Subdecision matrices'!$X$15</f>
        <v>0.1</v>
      </c>
      <c r="AE542" s="5">
        <f>'Subdecision matrices'!$X$16</f>
        <v>0.1</v>
      </c>
      <c r="AF542" s="5">
        <f>'Subdecision matrices'!$Y$12</f>
        <v>0.1</v>
      </c>
      <c r="AG542" s="5">
        <f>'Subdecision matrices'!$Y$13</f>
        <v>0.1</v>
      </c>
      <c r="AH542" s="5">
        <f>'Subdecision matrices'!$Y$14</f>
        <v>0.1</v>
      </c>
      <c r="AI542" s="5">
        <f>'Subdecision matrices'!$Y$15</f>
        <v>0.05</v>
      </c>
      <c r="AJ542" s="5">
        <f>'Subdecision matrices'!$Y$16</f>
        <v>0.05</v>
      </c>
      <c r="AK542" s="5">
        <f>'Subdecision matrices'!$Z$12</f>
        <v>0.15</v>
      </c>
      <c r="AL542" s="5">
        <f>'Subdecision matrices'!$Z$13</f>
        <v>0.15</v>
      </c>
      <c r="AM542" s="5">
        <f>'Subdecision matrices'!$Z$14</f>
        <v>0.15</v>
      </c>
      <c r="AN542" s="5">
        <f>'Subdecision matrices'!$Z$15</f>
        <v>0.15</v>
      </c>
      <c r="AO542" s="5">
        <f>'Subdecision matrices'!$Z$16</f>
        <v>0.15</v>
      </c>
      <c r="AP542" s="5">
        <f>'Subdecision matrices'!$AA$12</f>
        <v>0.1</v>
      </c>
      <c r="AQ542" s="5">
        <f>'Subdecision matrices'!$AA$13</f>
        <v>0.1</v>
      </c>
      <c r="AR542" s="5">
        <f>'Subdecision matrices'!$AA$14</f>
        <v>0.1</v>
      </c>
      <c r="AS542" s="5">
        <f>'Subdecision matrices'!$AA$15</f>
        <v>0.1</v>
      </c>
      <c r="AT542" s="5">
        <f>'Subdecision matrices'!$AA$16</f>
        <v>0.15</v>
      </c>
      <c r="AU542" s="5">
        <f>'Subdecision matrices'!$AB$12</f>
        <v>0.15</v>
      </c>
      <c r="AV542" s="5">
        <f>'Subdecision matrices'!$AB$13</f>
        <v>0.1</v>
      </c>
      <c r="AW542" s="5">
        <f>'Subdecision matrices'!$AB$14</f>
        <v>0.1</v>
      </c>
      <c r="AX542" s="5">
        <f>'Subdecision matrices'!$AB$15</f>
        <v>0.15</v>
      </c>
      <c r="AY542" s="5">
        <f>'Subdecision matrices'!$AB$16</f>
        <v>0.1</v>
      </c>
      <c r="AZ542" s="3">
        <f aca="true" t="shared" si="1366" ref="AZ542">SUM(L542:AY542)</f>
        <v>4</v>
      </c>
      <c r="BA542" s="3"/>
      <c r="BB542" s="114"/>
      <c r="BC542" s="114"/>
      <c r="BD542" s="114"/>
      <c r="BE542" s="114"/>
      <c r="BF542" s="114"/>
    </row>
    <row r="543" spans="1:58" ht="15">
      <c r="A543" s="94">
        <v>269</v>
      </c>
      <c r="B543" s="30">
        <f>_xlfn.IFERROR(VLOOKUP(Prioritization!G280,'Subdecision matrices'!$B$7:$C$8,2,TRUE),0)</f>
        <v>0</v>
      </c>
      <c r="C543" s="30">
        <f>_xlfn.IFERROR(VLOOKUP(Prioritization!G280,'Subdecision matrices'!$B$7:$D$8,3,TRUE),0)</f>
        <v>0</v>
      </c>
      <c r="D543" s="30">
        <f>_xlfn.IFERROR(VLOOKUP(Prioritization!G280,'Subdecision matrices'!$B$7:$E$8,4,TRUE),0)</f>
        <v>0</v>
      </c>
      <c r="E543" s="30">
        <f>_xlfn.IFERROR(VLOOKUP(Prioritization!G280,'Subdecision matrices'!$B$7:$F$8,5,TRUE),0)</f>
        <v>0</v>
      </c>
      <c r="F543" s="30">
        <f>_xlfn.IFERROR(VLOOKUP(Prioritization!G280,'Subdecision matrices'!$B$7:$G$8,6,TRUE),0)</f>
        <v>0</v>
      </c>
      <c r="G543" s="30">
        <f>VLOOKUP(Prioritization!H280,'Subdecision matrices'!$B$12:$C$19,2,TRUE)</f>
        <v>0</v>
      </c>
      <c r="H543" s="30">
        <f>VLOOKUP(Prioritization!H280,'Subdecision matrices'!$B$12:$D$19,3,TRUE)</f>
        <v>0</v>
      </c>
      <c r="I543" s="30">
        <f>VLOOKUP(Prioritization!H280,'Subdecision matrices'!$B$12:$E$19,4,TRUE)</f>
        <v>0</v>
      </c>
      <c r="J543" s="30">
        <f>VLOOKUP(Prioritization!H280,'Subdecision matrices'!$B$12:$F$19,5,TRUE)</f>
        <v>0</v>
      </c>
      <c r="K543" s="30">
        <f>VLOOKUP(Prioritization!H280,'Subdecision matrices'!$B$12:$G$19,6,TRUE)</f>
        <v>0</v>
      </c>
      <c r="L543" s="2">
        <f>_xlfn.IFERROR(INDEX('Subdecision matrices'!$C$23:$G$27,MATCH(Prioritization!I280,'Subdecision matrices'!$B$23:$B$27,0),MATCH('CalcEng 2'!$L$6,'Subdecision matrices'!$C$22:$G$22,0)),0)</f>
        <v>0</v>
      </c>
      <c r="M543" s="2">
        <f>_xlfn.IFERROR(INDEX('Subdecision matrices'!$C$23:$G$27,MATCH(Prioritization!I280,'Subdecision matrices'!$B$23:$B$27,0),MATCH('CalcEng 2'!$M$6,'Subdecision matrices'!$C$30:$G$30,0)),0)</f>
        <v>0</v>
      </c>
      <c r="N543" s="2">
        <f>_xlfn.IFERROR(INDEX('Subdecision matrices'!$C$23:$G$27,MATCH(Prioritization!I280,'Subdecision matrices'!$B$23:$B$27,0),MATCH('CalcEng 2'!$N$6,'Subdecision matrices'!$C$22:$G$22,0)),0)</f>
        <v>0</v>
      </c>
      <c r="O543" s="2">
        <f>_xlfn.IFERROR(INDEX('Subdecision matrices'!$C$23:$G$27,MATCH(Prioritization!I280,'Subdecision matrices'!$B$23:$B$27,0),MATCH('CalcEng 2'!$O$6,'Subdecision matrices'!$C$22:$G$22,0)),0)</f>
        <v>0</v>
      </c>
      <c r="P543" s="2">
        <f>_xlfn.IFERROR(INDEX('Subdecision matrices'!$C$23:$G$27,MATCH(Prioritization!I280,'Subdecision matrices'!$B$23:$B$27,0),MATCH('CalcEng 2'!$P$6,'Subdecision matrices'!$C$22:$G$22,0)),0)</f>
        <v>0</v>
      </c>
      <c r="Q543" s="2">
        <f>_xlfn.IFERROR(INDEX('Subdecision matrices'!$C$31:$G$33,MATCH(Prioritization!J280,'Subdecision matrices'!$B$31:$B$33,0),MATCH('CalcEng 2'!$Q$6,'Subdecision matrices'!$C$30:$G$30,0)),0)</f>
        <v>0</v>
      </c>
      <c r="R543" s="2">
        <f>_xlfn.IFERROR(INDEX('Subdecision matrices'!$C$31:$G$33,MATCH(Prioritization!J280,'Subdecision matrices'!$B$31:$B$33,0),MATCH('CalcEng 2'!$R$6,'Subdecision matrices'!$C$30:$G$30,0)),0)</f>
        <v>0</v>
      </c>
      <c r="S543" s="2">
        <f>_xlfn.IFERROR(INDEX('Subdecision matrices'!$C$31:$G$33,MATCH(Prioritization!J280,'Subdecision matrices'!$B$31:$B$33,0),MATCH('CalcEng 2'!$S$6,'Subdecision matrices'!$C$30:$G$30,0)),0)</f>
        <v>0</v>
      </c>
      <c r="T543" s="2">
        <f>_xlfn.IFERROR(INDEX('Subdecision matrices'!$C$31:$G$33,MATCH(Prioritization!J280,'Subdecision matrices'!$B$31:$B$33,0),MATCH('CalcEng 2'!$T$6,'Subdecision matrices'!$C$30:$G$30,0)),0)</f>
        <v>0</v>
      </c>
      <c r="U543" s="2">
        <f>_xlfn.IFERROR(INDEX('Subdecision matrices'!$C$31:$G$33,MATCH(Prioritization!J280,'Subdecision matrices'!$B$31:$B$33,0),MATCH('CalcEng 2'!$U$6,'Subdecision matrices'!$C$30:$G$30,0)),0)</f>
        <v>0</v>
      </c>
      <c r="V543" s="2">
        <f>_xlfn.IFERROR(VLOOKUP(Prioritization!K280,'Subdecision matrices'!$A$37:$C$41,3,TRUE),0)</f>
        <v>0</v>
      </c>
      <c r="W543" s="2">
        <f>_xlfn.IFERROR(VLOOKUP(Prioritization!K280,'Subdecision matrices'!$A$37:$D$41,4),0)</f>
        <v>0</v>
      </c>
      <c r="X543" s="2">
        <f>_xlfn.IFERROR(VLOOKUP(Prioritization!K280,'Subdecision matrices'!$A$37:$E$41,5),0)</f>
        <v>0</v>
      </c>
      <c r="Y543" s="2">
        <f>_xlfn.IFERROR(VLOOKUP(Prioritization!K280,'Subdecision matrices'!$A$37:$F$41,6),0)</f>
        <v>0</v>
      </c>
      <c r="Z543" s="2">
        <f>_xlfn.IFERROR(VLOOKUP(Prioritization!K280,'Subdecision matrices'!$A$37:$G$41,7),0)</f>
        <v>0</v>
      </c>
      <c r="AA543" s="2">
        <f>_xlfn.IFERROR(INDEX('Subdecision matrices'!$K$8:$O$11,MATCH(Prioritization!L280,'Subdecision matrices'!$J$8:$J$11,0),MATCH('CalcEng 2'!$AA$6,'Subdecision matrices'!$K$7:$O$7,0)),0)</f>
        <v>0</v>
      </c>
      <c r="AB543" s="2">
        <f>_xlfn.IFERROR(INDEX('Subdecision matrices'!$K$8:$O$11,MATCH(Prioritization!L280,'Subdecision matrices'!$J$8:$J$11,0),MATCH('CalcEng 2'!$AB$6,'Subdecision matrices'!$K$7:$O$7,0)),0)</f>
        <v>0</v>
      </c>
      <c r="AC543" s="2">
        <f>_xlfn.IFERROR(INDEX('Subdecision matrices'!$K$8:$O$11,MATCH(Prioritization!L280,'Subdecision matrices'!$J$8:$J$11,0),MATCH('CalcEng 2'!$AC$6,'Subdecision matrices'!$K$7:$O$7,0)),0)</f>
        <v>0</v>
      </c>
      <c r="AD543" s="2">
        <f>_xlfn.IFERROR(INDEX('Subdecision matrices'!$K$8:$O$11,MATCH(Prioritization!L280,'Subdecision matrices'!$J$8:$J$11,0),MATCH('CalcEng 2'!$AD$6,'Subdecision matrices'!$K$7:$O$7,0)),0)</f>
        <v>0</v>
      </c>
      <c r="AE543" s="2">
        <f>_xlfn.IFERROR(INDEX('Subdecision matrices'!$K$8:$O$11,MATCH(Prioritization!L280,'Subdecision matrices'!$J$8:$J$11,0),MATCH('CalcEng 2'!$AE$6,'Subdecision matrices'!$K$7:$O$7,0)),0)</f>
        <v>0</v>
      </c>
      <c r="AF543" s="2">
        <f>_xlfn.IFERROR(VLOOKUP(Prioritization!M280,'Subdecision matrices'!$I$15:$K$17,3,TRUE),0)</f>
        <v>0</v>
      </c>
      <c r="AG543" s="2">
        <f>_xlfn.IFERROR(VLOOKUP(Prioritization!M280,'Subdecision matrices'!$I$15:$L$17,4,TRUE),0)</f>
        <v>0</v>
      </c>
      <c r="AH543" s="2">
        <f>_xlfn.IFERROR(VLOOKUP(Prioritization!M280,'Subdecision matrices'!$I$15:$M$17,5,TRUE),0)</f>
        <v>0</v>
      </c>
      <c r="AI543" s="2">
        <f>_xlfn.IFERROR(VLOOKUP(Prioritization!M280,'Subdecision matrices'!$I$15:$N$17,6,TRUE),0)</f>
        <v>0</v>
      </c>
      <c r="AJ543" s="2">
        <f>_xlfn.IFERROR(VLOOKUP(Prioritization!M280,'Subdecision matrices'!$I$15:$O$17,7,TRUE),0)</f>
        <v>0</v>
      </c>
      <c r="AK543" s="2">
        <f>_xlfn.IFERROR(INDEX('Subdecision matrices'!$K$22:$O$24,MATCH(Prioritization!N280,'Subdecision matrices'!$J$22:$J$24,0),MATCH($AK$6,'Subdecision matrices'!$K$21:$O$21,0)),0)</f>
        <v>0</v>
      </c>
      <c r="AL543" s="2">
        <f>_xlfn.IFERROR(INDEX('Subdecision matrices'!$K$22:$O$24,MATCH(Prioritization!N280,'Subdecision matrices'!$J$22:$J$24,0),MATCH($AL$6,'Subdecision matrices'!$K$21:$O$21,0)),0)</f>
        <v>0</v>
      </c>
      <c r="AM543" s="2">
        <f>_xlfn.IFERROR(INDEX('Subdecision matrices'!$K$22:$O$24,MATCH(Prioritization!N280,'Subdecision matrices'!$J$22:$J$24,0),MATCH($AM$6,'Subdecision matrices'!$K$21:$O$21,0)),0)</f>
        <v>0</v>
      </c>
      <c r="AN543" s="2">
        <f>_xlfn.IFERROR(INDEX('Subdecision matrices'!$K$22:$O$24,MATCH(Prioritization!N280,'Subdecision matrices'!$J$22:$J$24,0),MATCH($AN$6,'Subdecision matrices'!$K$21:$O$21,0)),0)</f>
        <v>0</v>
      </c>
      <c r="AO543" s="2">
        <f>_xlfn.IFERROR(INDEX('Subdecision matrices'!$K$22:$O$24,MATCH(Prioritization!N280,'Subdecision matrices'!$J$22:$J$24,0),MATCH($AO$6,'Subdecision matrices'!$K$21:$O$21,0)),0)</f>
        <v>0</v>
      </c>
      <c r="AP543" s="2">
        <f>_xlfn.IFERROR(INDEX('Subdecision matrices'!$K$27:$O$30,MATCH(Prioritization!O280,'Subdecision matrices'!$J$27:$J$30,0),MATCH('CalcEng 2'!$AP$6,'Subdecision matrices'!$K$27:$O$27,0)),0)</f>
        <v>0</v>
      </c>
      <c r="AQ543" s="2">
        <f>_xlfn.IFERROR(INDEX('Subdecision matrices'!$K$27:$O$30,MATCH(Prioritization!O280,'Subdecision matrices'!$J$27:$J$30,0),MATCH('CalcEng 2'!$AQ$6,'Subdecision matrices'!$K$27:$O$27,0)),0)</f>
        <v>0</v>
      </c>
      <c r="AR543" s="2">
        <f>_xlfn.IFERROR(INDEX('Subdecision matrices'!$K$27:$O$30,MATCH(Prioritization!O280,'Subdecision matrices'!$J$27:$J$30,0),MATCH('CalcEng 2'!$AR$6,'Subdecision matrices'!$K$27:$O$27,0)),0)</f>
        <v>0</v>
      </c>
      <c r="AS543" s="2">
        <f>_xlfn.IFERROR(INDEX('Subdecision matrices'!$K$27:$O$30,MATCH(Prioritization!O280,'Subdecision matrices'!$J$27:$J$30,0),MATCH('CalcEng 2'!$AS$6,'Subdecision matrices'!$K$27:$O$27,0)),0)</f>
        <v>0</v>
      </c>
      <c r="AT543" s="2">
        <f>_xlfn.IFERROR(INDEX('Subdecision matrices'!$K$27:$O$30,MATCH(Prioritization!O280,'Subdecision matrices'!$J$27:$J$30,0),MATCH('CalcEng 2'!$AT$6,'Subdecision matrices'!$K$27:$O$27,0)),0)</f>
        <v>0</v>
      </c>
      <c r="AU543" s="2">
        <f>_xlfn.IFERROR(INDEX('Subdecision matrices'!$K$34:$O$36,MATCH(Prioritization!P280,'Subdecision matrices'!$J$34:$J$36,0),MATCH('CalcEng 2'!$AU$6,'Subdecision matrices'!$K$33:$O$33,0)),0)</f>
        <v>0</v>
      </c>
      <c r="AV543" s="2">
        <f>_xlfn.IFERROR(INDEX('Subdecision matrices'!$K$34:$O$36,MATCH(Prioritization!P280,'Subdecision matrices'!$J$34:$J$36,0),MATCH('CalcEng 2'!$AV$6,'Subdecision matrices'!$K$33:$O$33,0)),0)</f>
        <v>0</v>
      </c>
      <c r="AW543" s="2">
        <f>_xlfn.IFERROR(INDEX('Subdecision matrices'!$K$34:$O$36,MATCH(Prioritization!P280,'Subdecision matrices'!$J$34:$J$36,0),MATCH('CalcEng 2'!$AW$6,'Subdecision matrices'!$K$33:$O$33,0)),0)</f>
        <v>0</v>
      </c>
      <c r="AX543" s="2">
        <f>_xlfn.IFERROR(INDEX('Subdecision matrices'!$K$34:$O$36,MATCH(Prioritization!P280,'Subdecision matrices'!$J$34:$J$36,0),MATCH('CalcEng 2'!$AX$6,'Subdecision matrices'!$K$33:$O$33,0)),0)</f>
        <v>0</v>
      </c>
      <c r="AY543" s="2">
        <f>_xlfn.IFERROR(INDEX('Subdecision matrices'!$K$34:$O$36,MATCH(Prioritization!P280,'Subdecision matrices'!$J$34:$J$36,0),MATCH('CalcEng 2'!$AY$6,'Subdecision matrices'!$K$33:$O$33,0)),0)</f>
        <v>0</v>
      </c>
      <c r="AZ543" s="2"/>
      <c r="BA543" s="2"/>
      <c r="BB543" s="110">
        <f>((B543*B544)+(G543*G544)+(L543*L544)+(Q543*Q544)+(V543*V544)+(AA543*AA544)+(AF544*AF543)+(AK543*AK544)+(AP543*AP544)+(AU543*AU544))*10</f>
        <v>0</v>
      </c>
      <c r="BC543" s="110">
        <f aca="true" t="shared" si="1367" ref="BC543">((C543*C544)+(H543*H544)+(M543*M544)+(R543*R544)+(W543*W544)+(AB543*AB544)+(AG544*AG543)+(AL543*AL544)+(AQ543*AQ544)+(AV543*AV544))*10</f>
        <v>0</v>
      </c>
      <c r="BD543" s="110">
        <f aca="true" t="shared" si="1368" ref="BD543">((D543*D544)+(I543*I544)+(N543*N544)+(S543*S544)+(X543*X544)+(AC543*AC544)+(AH544*AH543)+(AM543*AM544)+(AR543*AR544)+(AW543*AW544))*10</f>
        <v>0</v>
      </c>
      <c r="BE543" s="110">
        <f aca="true" t="shared" si="1369" ref="BE543">((E543*E544)+(J543*J544)+(O543*O544)+(T543*T544)+(Y543*Y544)+(AD543*AD544)+(AI544*AI543)+(AN543*AN544)+(AS543*AS544)+(AX543*AX544))*10</f>
        <v>0</v>
      </c>
      <c r="BF543" s="110">
        <f aca="true" t="shared" si="1370" ref="BF543">((F543*F544)+(K543*K544)+(P543*P544)+(U543*U544)+(Z543*Z544)+(AE543*AE544)+(AJ544*AJ543)+(AO543*AO544)+(AT543*AT544)+(AY543*AY544))*10</f>
        <v>0</v>
      </c>
    </row>
    <row r="544" spans="1:58" ht="15.75" thickBot="1">
      <c r="A544" s="94"/>
      <c r="B544" s="5">
        <f>'Subdecision matrices'!$S$12</f>
        <v>0.1</v>
      </c>
      <c r="C544" s="5">
        <f>'Subdecision matrices'!$S$13</f>
        <v>0.1</v>
      </c>
      <c r="D544" s="5">
        <f>'Subdecision matrices'!$S$14</f>
        <v>0.1</v>
      </c>
      <c r="E544" s="5">
        <f>'Subdecision matrices'!$S$15</f>
        <v>0.1</v>
      </c>
      <c r="F544" s="5">
        <f>'Subdecision matrices'!$S$16</f>
        <v>0.1</v>
      </c>
      <c r="G544" s="5">
        <f>'Subdecision matrices'!$T$12</f>
        <v>0.1</v>
      </c>
      <c r="H544" s="5">
        <f>'Subdecision matrices'!$T$13</f>
        <v>0.1</v>
      </c>
      <c r="I544" s="5">
        <f>'Subdecision matrices'!$T$14</f>
        <v>0.1</v>
      </c>
      <c r="J544" s="5">
        <f>'Subdecision matrices'!$T$15</f>
        <v>0.1</v>
      </c>
      <c r="K544" s="5">
        <f>'Subdecision matrices'!$T$16</f>
        <v>0.1</v>
      </c>
      <c r="L544" s="5">
        <f>'Subdecision matrices'!$U$12</f>
        <v>0.05</v>
      </c>
      <c r="M544" s="5">
        <f>'Subdecision matrices'!$U$13</f>
        <v>0.05</v>
      </c>
      <c r="N544" s="5">
        <f>'Subdecision matrices'!$U$14</f>
        <v>0.05</v>
      </c>
      <c r="O544" s="5">
        <f>'Subdecision matrices'!$U$15</f>
        <v>0.05</v>
      </c>
      <c r="P544" s="5">
        <f>'Subdecision matrices'!$U$16</f>
        <v>0.05</v>
      </c>
      <c r="Q544" s="5">
        <f>'Subdecision matrices'!$V$12</f>
        <v>0.1</v>
      </c>
      <c r="R544" s="5">
        <f>'Subdecision matrices'!$V$13</f>
        <v>0.1</v>
      </c>
      <c r="S544" s="5">
        <f>'Subdecision matrices'!$V$14</f>
        <v>0.1</v>
      </c>
      <c r="T544" s="5">
        <f>'Subdecision matrices'!$V$15</f>
        <v>0.1</v>
      </c>
      <c r="U544" s="5">
        <f>'Subdecision matrices'!$V$16</f>
        <v>0.1</v>
      </c>
      <c r="V544" s="5">
        <f>'Subdecision matrices'!$W$12</f>
        <v>0.1</v>
      </c>
      <c r="W544" s="5">
        <f>'Subdecision matrices'!$W$13</f>
        <v>0.1</v>
      </c>
      <c r="X544" s="5">
        <f>'Subdecision matrices'!$W$14</f>
        <v>0.1</v>
      </c>
      <c r="Y544" s="5">
        <f>'Subdecision matrices'!$W$15</f>
        <v>0.1</v>
      </c>
      <c r="Z544" s="5">
        <f>'Subdecision matrices'!$W$16</f>
        <v>0.1</v>
      </c>
      <c r="AA544" s="5">
        <f>'Subdecision matrices'!$X$12</f>
        <v>0.05</v>
      </c>
      <c r="AB544" s="5">
        <f>'Subdecision matrices'!$X$13</f>
        <v>0.1</v>
      </c>
      <c r="AC544" s="5">
        <f>'Subdecision matrices'!$X$14</f>
        <v>0.1</v>
      </c>
      <c r="AD544" s="5">
        <f>'Subdecision matrices'!$X$15</f>
        <v>0.1</v>
      </c>
      <c r="AE544" s="5">
        <f>'Subdecision matrices'!$X$16</f>
        <v>0.1</v>
      </c>
      <c r="AF544" s="5">
        <f>'Subdecision matrices'!$Y$12</f>
        <v>0.1</v>
      </c>
      <c r="AG544" s="5">
        <f>'Subdecision matrices'!$Y$13</f>
        <v>0.1</v>
      </c>
      <c r="AH544" s="5">
        <f>'Subdecision matrices'!$Y$14</f>
        <v>0.1</v>
      </c>
      <c r="AI544" s="5">
        <f>'Subdecision matrices'!$Y$15</f>
        <v>0.05</v>
      </c>
      <c r="AJ544" s="5">
        <f>'Subdecision matrices'!$Y$16</f>
        <v>0.05</v>
      </c>
      <c r="AK544" s="5">
        <f>'Subdecision matrices'!$Z$12</f>
        <v>0.15</v>
      </c>
      <c r="AL544" s="5">
        <f>'Subdecision matrices'!$Z$13</f>
        <v>0.15</v>
      </c>
      <c r="AM544" s="5">
        <f>'Subdecision matrices'!$Z$14</f>
        <v>0.15</v>
      </c>
      <c r="AN544" s="5">
        <f>'Subdecision matrices'!$Z$15</f>
        <v>0.15</v>
      </c>
      <c r="AO544" s="5">
        <f>'Subdecision matrices'!$Z$16</f>
        <v>0.15</v>
      </c>
      <c r="AP544" s="5">
        <f>'Subdecision matrices'!$AA$12</f>
        <v>0.1</v>
      </c>
      <c r="AQ544" s="5">
        <f>'Subdecision matrices'!$AA$13</f>
        <v>0.1</v>
      </c>
      <c r="AR544" s="5">
        <f>'Subdecision matrices'!$AA$14</f>
        <v>0.1</v>
      </c>
      <c r="AS544" s="5">
        <f>'Subdecision matrices'!$AA$15</f>
        <v>0.1</v>
      </c>
      <c r="AT544" s="5">
        <f>'Subdecision matrices'!$AA$16</f>
        <v>0.15</v>
      </c>
      <c r="AU544" s="5">
        <f>'Subdecision matrices'!$AB$12</f>
        <v>0.15</v>
      </c>
      <c r="AV544" s="5">
        <f>'Subdecision matrices'!$AB$13</f>
        <v>0.1</v>
      </c>
      <c r="AW544" s="5">
        <f>'Subdecision matrices'!$AB$14</f>
        <v>0.1</v>
      </c>
      <c r="AX544" s="5">
        <f>'Subdecision matrices'!$AB$15</f>
        <v>0.15</v>
      </c>
      <c r="AY544" s="5">
        <f>'Subdecision matrices'!$AB$16</f>
        <v>0.1</v>
      </c>
      <c r="AZ544" s="3">
        <f aca="true" t="shared" si="1371" ref="AZ544">SUM(L544:AY544)</f>
        <v>4</v>
      </c>
      <c r="BA544" s="3"/>
      <c r="BB544" s="114"/>
      <c r="BC544" s="114"/>
      <c r="BD544" s="114"/>
      <c r="BE544" s="114"/>
      <c r="BF544" s="114"/>
    </row>
    <row r="545" spans="1:58" ht="15">
      <c r="A545" s="94">
        <v>270</v>
      </c>
      <c r="B545" s="30">
        <f>_xlfn.IFERROR(VLOOKUP(Prioritization!G281,'Subdecision matrices'!$B$7:$C$8,2,TRUE),0)</f>
        <v>0</v>
      </c>
      <c r="C545" s="30">
        <f>_xlfn.IFERROR(VLOOKUP(Prioritization!G281,'Subdecision matrices'!$B$7:$D$8,3,TRUE),0)</f>
        <v>0</v>
      </c>
      <c r="D545" s="30">
        <f>_xlfn.IFERROR(VLOOKUP(Prioritization!G281,'Subdecision matrices'!$B$7:$E$8,4,TRUE),0)</f>
        <v>0</v>
      </c>
      <c r="E545" s="30">
        <f>_xlfn.IFERROR(VLOOKUP(Prioritization!G281,'Subdecision matrices'!$B$7:$F$8,5,TRUE),0)</f>
        <v>0</v>
      </c>
      <c r="F545" s="30">
        <f>_xlfn.IFERROR(VLOOKUP(Prioritization!G281,'Subdecision matrices'!$B$7:$G$8,6,TRUE),0)</f>
        <v>0</v>
      </c>
      <c r="G545" s="30">
        <f>VLOOKUP(Prioritization!H281,'Subdecision matrices'!$B$12:$C$19,2,TRUE)</f>
        <v>0</v>
      </c>
      <c r="H545" s="30">
        <f>VLOOKUP(Prioritization!H281,'Subdecision matrices'!$B$12:$D$19,3,TRUE)</f>
        <v>0</v>
      </c>
      <c r="I545" s="30">
        <f>VLOOKUP(Prioritization!H281,'Subdecision matrices'!$B$12:$E$19,4,TRUE)</f>
        <v>0</v>
      </c>
      <c r="J545" s="30">
        <f>VLOOKUP(Prioritization!H281,'Subdecision matrices'!$B$12:$F$19,5,TRUE)</f>
        <v>0</v>
      </c>
      <c r="K545" s="30">
        <f>VLOOKUP(Prioritization!H281,'Subdecision matrices'!$B$12:$G$19,6,TRUE)</f>
        <v>0</v>
      </c>
      <c r="L545" s="2">
        <f>_xlfn.IFERROR(INDEX('Subdecision matrices'!$C$23:$G$27,MATCH(Prioritization!I281,'Subdecision matrices'!$B$23:$B$27,0),MATCH('CalcEng 2'!$L$6,'Subdecision matrices'!$C$22:$G$22,0)),0)</f>
        <v>0</v>
      </c>
      <c r="M545" s="2">
        <f>_xlfn.IFERROR(INDEX('Subdecision matrices'!$C$23:$G$27,MATCH(Prioritization!I281,'Subdecision matrices'!$B$23:$B$27,0),MATCH('CalcEng 2'!$M$6,'Subdecision matrices'!$C$30:$G$30,0)),0)</f>
        <v>0</v>
      </c>
      <c r="N545" s="2">
        <f>_xlfn.IFERROR(INDEX('Subdecision matrices'!$C$23:$G$27,MATCH(Prioritization!I281,'Subdecision matrices'!$B$23:$B$27,0),MATCH('CalcEng 2'!$N$6,'Subdecision matrices'!$C$22:$G$22,0)),0)</f>
        <v>0</v>
      </c>
      <c r="O545" s="2">
        <f>_xlfn.IFERROR(INDEX('Subdecision matrices'!$C$23:$G$27,MATCH(Prioritization!I281,'Subdecision matrices'!$B$23:$B$27,0),MATCH('CalcEng 2'!$O$6,'Subdecision matrices'!$C$22:$G$22,0)),0)</f>
        <v>0</v>
      </c>
      <c r="P545" s="2">
        <f>_xlfn.IFERROR(INDEX('Subdecision matrices'!$C$23:$G$27,MATCH(Prioritization!I281,'Subdecision matrices'!$B$23:$B$27,0),MATCH('CalcEng 2'!$P$6,'Subdecision matrices'!$C$22:$G$22,0)),0)</f>
        <v>0</v>
      </c>
      <c r="Q545" s="2">
        <f>_xlfn.IFERROR(INDEX('Subdecision matrices'!$C$31:$G$33,MATCH(Prioritization!J281,'Subdecision matrices'!$B$31:$B$33,0),MATCH('CalcEng 2'!$Q$6,'Subdecision matrices'!$C$30:$G$30,0)),0)</f>
        <v>0</v>
      </c>
      <c r="R545" s="2">
        <f>_xlfn.IFERROR(INDEX('Subdecision matrices'!$C$31:$G$33,MATCH(Prioritization!J281,'Subdecision matrices'!$B$31:$B$33,0),MATCH('CalcEng 2'!$R$6,'Subdecision matrices'!$C$30:$G$30,0)),0)</f>
        <v>0</v>
      </c>
      <c r="S545" s="2">
        <f>_xlfn.IFERROR(INDEX('Subdecision matrices'!$C$31:$G$33,MATCH(Prioritization!J281,'Subdecision matrices'!$B$31:$B$33,0),MATCH('CalcEng 2'!$S$6,'Subdecision matrices'!$C$30:$G$30,0)),0)</f>
        <v>0</v>
      </c>
      <c r="T545" s="2">
        <f>_xlfn.IFERROR(INDEX('Subdecision matrices'!$C$31:$G$33,MATCH(Prioritization!J281,'Subdecision matrices'!$B$31:$B$33,0),MATCH('CalcEng 2'!$T$6,'Subdecision matrices'!$C$30:$G$30,0)),0)</f>
        <v>0</v>
      </c>
      <c r="U545" s="2">
        <f>_xlfn.IFERROR(INDEX('Subdecision matrices'!$C$31:$G$33,MATCH(Prioritization!J281,'Subdecision matrices'!$B$31:$B$33,0),MATCH('CalcEng 2'!$U$6,'Subdecision matrices'!$C$30:$G$30,0)),0)</f>
        <v>0</v>
      </c>
      <c r="V545" s="2">
        <f>_xlfn.IFERROR(VLOOKUP(Prioritization!K281,'Subdecision matrices'!$A$37:$C$41,3,TRUE),0)</f>
        <v>0</v>
      </c>
      <c r="W545" s="2">
        <f>_xlfn.IFERROR(VLOOKUP(Prioritization!K281,'Subdecision matrices'!$A$37:$D$41,4),0)</f>
        <v>0</v>
      </c>
      <c r="X545" s="2">
        <f>_xlfn.IFERROR(VLOOKUP(Prioritization!K281,'Subdecision matrices'!$A$37:$E$41,5),0)</f>
        <v>0</v>
      </c>
      <c r="Y545" s="2">
        <f>_xlfn.IFERROR(VLOOKUP(Prioritization!K281,'Subdecision matrices'!$A$37:$F$41,6),0)</f>
        <v>0</v>
      </c>
      <c r="Z545" s="2">
        <f>_xlfn.IFERROR(VLOOKUP(Prioritization!K281,'Subdecision matrices'!$A$37:$G$41,7),0)</f>
        <v>0</v>
      </c>
      <c r="AA545" s="2">
        <f>_xlfn.IFERROR(INDEX('Subdecision matrices'!$K$8:$O$11,MATCH(Prioritization!L281,'Subdecision matrices'!$J$8:$J$11,0),MATCH('CalcEng 2'!$AA$6,'Subdecision matrices'!$K$7:$O$7,0)),0)</f>
        <v>0</v>
      </c>
      <c r="AB545" s="2">
        <f>_xlfn.IFERROR(INDEX('Subdecision matrices'!$K$8:$O$11,MATCH(Prioritization!L281,'Subdecision matrices'!$J$8:$J$11,0),MATCH('CalcEng 2'!$AB$6,'Subdecision matrices'!$K$7:$O$7,0)),0)</f>
        <v>0</v>
      </c>
      <c r="AC545" s="2">
        <f>_xlfn.IFERROR(INDEX('Subdecision matrices'!$K$8:$O$11,MATCH(Prioritization!L281,'Subdecision matrices'!$J$8:$J$11,0),MATCH('CalcEng 2'!$AC$6,'Subdecision matrices'!$K$7:$O$7,0)),0)</f>
        <v>0</v>
      </c>
      <c r="AD545" s="2">
        <f>_xlfn.IFERROR(INDEX('Subdecision matrices'!$K$8:$O$11,MATCH(Prioritization!L281,'Subdecision matrices'!$J$8:$J$11,0),MATCH('CalcEng 2'!$AD$6,'Subdecision matrices'!$K$7:$O$7,0)),0)</f>
        <v>0</v>
      </c>
      <c r="AE545" s="2">
        <f>_xlfn.IFERROR(INDEX('Subdecision matrices'!$K$8:$O$11,MATCH(Prioritization!L281,'Subdecision matrices'!$J$8:$J$11,0),MATCH('CalcEng 2'!$AE$6,'Subdecision matrices'!$K$7:$O$7,0)),0)</f>
        <v>0</v>
      </c>
      <c r="AF545" s="2">
        <f>_xlfn.IFERROR(VLOOKUP(Prioritization!M281,'Subdecision matrices'!$I$15:$K$17,3,TRUE),0)</f>
        <v>0</v>
      </c>
      <c r="AG545" s="2">
        <f>_xlfn.IFERROR(VLOOKUP(Prioritization!M281,'Subdecision matrices'!$I$15:$L$17,4,TRUE),0)</f>
        <v>0</v>
      </c>
      <c r="AH545" s="2">
        <f>_xlfn.IFERROR(VLOOKUP(Prioritization!M281,'Subdecision matrices'!$I$15:$M$17,5,TRUE),0)</f>
        <v>0</v>
      </c>
      <c r="AI545" s="2">
        <f>_xlfn.IFERROR(VLOOKUP(Prioritization!M281,'Subdecision matrices'!$I$15:$N$17,6,TRUE),0)</f>
        <v>0</v>
      </c>
      <c r="AJ545" s="2">
        <f>_xlfn.IFERROR(VLOOKUP(Prioritization!M281,'Subdecision matrices'!$I$15:$O$17,7,TRUE),0)</f>
        <v>0</v>
      </c>
      <c r="AK545" s="2">
        <f>_xlfn.IFERROR(INDEX('Subdecision matrices'!$K$22:$O$24,MATCH(Prioritization!N281,'Subdecision matrices'!$J$22:$J$24,0),MATCH($AK$6,'Subdecision matrices'!$K$21:$O$21,0)),0)</f>
        <v>0</v>
      </c>
      <c r="AL545" s="2">
        <f>_xlfn.IFERROR(INDEX('Subdecision matrices'!$K$22:$O$24,MATCH(Prioritization!N281,'Subdecision matrices'!$J$22:$J$24,0),MATCH($AL$6,'Subdecision matrices'!$K$21:$O$21,0)),0)</f>
        <v>0</v>
      </c>
      <c r="AM545" s="2">
        <f>_xlfn.IFERROR(INDEX('Subdecision matrices'!$K$22:$O$24,MATCH(Prioritization!N281,'Subdecision matrices'!$J$22:$J$24,0),MATCH($AM$6,'Subdecision matrices'!$K$21:$O$21,0)),0)</f>
        <v>0</v>
      </c>
      <c r="AN545" s="2">
        <f>_xlfn.IFERROR(INDEX('Subdecision matrices'!$K$22:$O$24,MATCH(Prioritization!N281,'Subdecision matrices'!$J$22:$J$24,0),MATCH($AN$6,'Subdecision matrices'!$K$21:$O$21,0)),0)</f>
        <v>0</v>
      </c>
      <c r="AO545" s="2">
        <f>_xlfn.IFERROR(INDEX('Subdecision matrices'!$K$22:$O$24,MATCH(Prioritization!N281,'Subdecision matrices'!$J$22:$J$24,0),MATCH($AO$6,'Subdecision matrices'!$K$21:$O$21,0)),0)</f>
        <v>0</v>
      </c>
      <c r="AP545" s="2">
        <f>_xlfn.IFERROR(INDEX('Subdecision matrices'!$K$27:$O$30,MATCH(Prioritization!O281,'Subdecision matrices'!$J$27:$J$30,0),MATCH('CalcEng 2'!$AP$6,'Subdecision matrices'!$K$27:$O$27,0)),0)</f>
        <v>0</v>
      </c>
      <c r="AQ545" s="2">
        <f>_xlfn.IFERROR(INDEX('Subdecision matrices'!$K$27:$O$30,MATCH(Prioritization!O281,'Subdecision matrices'!$J$27:$J$30,0),MATCH('CalcEng 2'!$AQ$6,'Subdecision matrices'!$K$27:$O$27,0)),0)</f>
        <v>0</v>
      </c>
      <c r="AR545" s="2">
        <f>_xlfn.IFERROR(INDEX('Subdecision matrices'!$K$27:$O$30,MATCH(Prioritization!O281,'Subdecision matrices'!$J$27:$J$30,0),MATCH('CalcEng 2'!$AR$6,'Subdecision matrices'!$K$27:$O$27,0)),0)</f>
        <v>0</v>
      </c>
      <c r="AS545" s="2">
        <f>_xlfn.IFERROR(INDEX('Subdecision matrices'!$K$27:$O$30,MATCH(Prioritization!O281,'Subdecision matrices'!$J$27:$J$30,0),MATCH('CalcEng 2'!$AS$6,'Subdecision matrices'!$K$27:$O$27,0)),0)</f>
        <v>0</v>
      </c>
      <c r="AT545" s="2">
        <f>_xlfn.IFERROR(INDEX('Subdecision matrices'!$K$27:$O$30,MATCH(Prioritization!O281,'Subdecision matrices'!$J$27:$J$30,0),MATCH('CalcEng 2'!$AT$6,'Subdecision matrices'!$K$27:$O$27,0)),0)</f>
        <v>0</v>
      </c>
      <c r="AU545" s="2">
        <f>_xlfn.IFERROR(INDEX('Subdecision matrices'!$K$34:$O$36,MATCH(Prioritization!P281,'Subdecision matrices'!$J$34:$J$36,0),MATCH('CalcEng 2'!$AU$6,'Subdecision matrices'!$K$33:$O$33,0)),0)</f>
        <v>0</v>
      </c>
      <c r="AV545" s="2">
        <f>_xlfn.IFERROR(INDEX('Subdecision matrices'!$K$34:$O$36,MATCH(Prioritization!P281,'Subdecision matrices'!$J$34:$J$36,0),MATCH('CalcEng 2'!$AV$6,'Subdecision matrices'!$K$33:$O$33,0)),0)</f>
        <v>0</v>
      </c>
      <c r="AW545" s="2">
        <f>_xlfn.IFERROR(INDEX('Subdecision matrices'!$K$34:$O$36,MATCH(Prioritization!P281,'Subdecision matrices'!$J$34:$J$36,0),MATCH('CalcEng 2'!$AW$6,'Subdecision matrices'!$K$33:$O$33,0)),0)</f>
        <v>0</v>
      </c>
      <c r="AX545" s="2">
        <f>_xlfn.IFERROR(INDEX('Subdecision matrices'!$K$34:$O$36,MATCH(Prioritization!P281,'Subdecision matrices'!$J$34:$J$36,0),MATCH('CalcEng 2'!$AX$6,'Subdecision matrices'!$K$33:$O$33,0)),0)</f>
        <v>0</v>
      </c>
      <c r="AY545" s="2">
        <f>_xlfn.IFERROR(INDEX('Subdecision matrices'!$K$34:$O$36,MATCH(Prioritization!P281,'Subdecision matrices'!$J$34:$J$36,0),MATCH('CalcEng 2'!$AY$6,'Subdecision matrices'!$K$33:$O$33,0)),0)</f>
        <v>0</v>
      </c>
      <c r="AZ545" s="2"/>
      <c r="BA545" s="2"/>
      <c r="BB545" s="110">
        <f>((B545*B546)+(G545*G546)+(L545*L546)+(Q545*Q546)+(V545*V546)+(AA545*AA546)+(AF546*AF545)+(AK545*AK546)+(AP545*AP546)+(AU545*AU546))*10</f>
        <v>0</v>
      </c>
      <c r="BC545" s="110">
        <f aca="true" t="shared" si="1372" ref="BC545">((C545*C546)+(H545*H546)+(M545*M546)+(R545*R546)+(W545*W546)+(AB545*AB546)+(AG546*AG545)+(AL545*AL546)+(AQ545*AQ546)+(AV545*AV546))*10</f>
        <v>0</v>
      </c>
      <c r="BD545" s="110">
        <f aca="true" t="shared" si="1373" ref="BD545">((D545*D546)+(I545*I546)+(N545*N546)+(S545*S546)+(X545*X546)+(AC545*AC546)+(AH546*AH545)+(AM545*AM546)+(AR545*AR546)+(AW545*AW546))*10</f>
        <v>0</v>
      </c>
      <c r="BE545" s="110">
        <f aca="true" t="shared" si="1374" ref="BE545">((E545*E546)+(J545*J546)+(O545*O546)+(T545*T546)+(Y545*Y546)+(AD545*AD546)+(AI546*AI545)+(AN545*AN546)+(AS545*AS546)+(AX545*AX546))*10</f>
        <v>0</v>
      </c>
      <c r="BF545" s="110">
        <f aca="true" t="shared" si="1375" ref="BF545">((F545*F546)+(K545*K546)+(P545*P546)+(U545*U546)+(Z545*Z546)+(AE545*AE546)+(AJ546*AJ545)+(AO545*AO546)+(AT545*AT546)+(AY545*AY546))*10</f>
        <v>0</v>
      </c>
    </row>
    <row r="546" spans="1:58" ht="15.75" thickBot="1">
      <c r="A546" s="94"/>
      <c r="B546" s="5">
        <f>'Subdecision matrices'!$S$12</f>
        <v>0.1</v>
      </c>
      <c r="C546" s="5">
        <f>'Subdecision matrices'!$S$13</f>
        <v>0.1</v>
      </c>
      <c r="D546" s="5">
        <f>'Subdecision matrices'!$S$14</f>
        <v>0.1</v>
      </c>
      <c r="E546" s="5">
        <f>'Subdecision matrices'!$S$15</f>
        <v>0.1</v>
      </c>
      <c r="F546" s="5">
        <f>'Subdecision matrices'!$S$16</f>
        <v>0.1</v>
      </c>
      <c r="G546" s="5">
        <f>'Subdecision matrices'!$T$12</f>
        <v>0.1</v>
      </c>
      <c r="H546" s="5">
        <f>'Subdecision matrices'!$T$13</f>
        <v>0.1</v>
      </c>
      <c r="I546" s="5">
        <f>'Subdecision matrices'!$T$14</f>
        <v>0.1</v>
      </c>
      <c r="J546" s="5">
        <f>'Subdecision matrices'!$T$15</f>
        <v>0.1</v>
      </c>
      <c r="K546" s="5">
        <f>'Subdecision matrices'!$T$16</f>
        <v>0.1</v>
      </c>
      <c r="L546" s="5">
        <f>'Subdecision matrices'!$U$12</f>
        <v>0.05</v>
      </c>
      <c r="M546" s="5">
        <f>'Subdecision matrices'!$U$13</f>
        <v>0.05</v>
      </c>
      <c r="N546" s="5">
        <f>'Subdecision matrices'!$U$14</f>
        <v>0.05</v>
      </c>
      <c r="O546" s="5">
        <f>'Subdecision matrices'!$U$15</f>
        <v>0.05</v>
      </c>
      <c r="P546" s="5">
        <f>'Subdecision matrices'!$U$16</f>
        <v>0.05</v>
      </c>
      <c r="Q546" s="5">
        <f>'Subdecision matrices'!$V$12</f>
        <v>0.1</v>
      </c>
      <c r="R546" s="5">
        <f>'Subdecision matrices'!$V$13</f>
        <v>0.1</v>
      </c>
      <c r="S546" s="5">
        <f>'Subdecision matrices'!$V$14</f>
        <v>0.1</v>
      </c>
      <c r="T546" s="5">
        <f>'Subdecision matrices'!$V$15</f>
        <v>0.1</v>
      </c>
      <c r="U546" s="5">
        <f>'Subdecision matrices'!$V$16</f>
        <v>0.1</v>
      </c>
      <c r="V546" s="5">
        <f>'Subdecision matrices'!$W$12</f>
        <v>0.1</v>
      </c>
      <c r="W546" s="5">
        <f>'Subdecision matrices'!$W$13</f>
        <v>0.1</v>
      </c>
      <c r="X546" s="5">
        <f>'Subdecision matrices'!$W$14</f>
        <v>0.1</v>
      </c>
      <c r="Y546" s="5">
        <f>'Subdecision matrices'!$W$15</f>
        <v>0.1</v>
      </c>
      <c r="Z546" s="5">
        <f>'Subdecision matrices'!$W$16</f>
        <v>0.1</v>
      </c>
      <c r="AA546" s="5">
        <f>'Subdecision matrices'!$X$12</f>
        <v>0.05</v>
      </c>
      <c r="AB546" s="5">
        <f>'Subdecision matrices'!$X$13</f>
        <v>0.1</v>
      </c>
      <c r="AC546" s="5">
        <f>'Subdecision matrices'!$X$14</f>
        <v>0.1</v>
      </c>
      <c r="AD546" s="5">
        <f>'Subdecision matrices'!$X$15</f>
        <v>0.1</v>
      </c>
      <c r="AE546" s="5">
        <f>'Subdecision matrices'!$X$16</f>
        <v>0.1</v>
      </c>
      <c r="AF546" s="5">
        <f>'Subdecision matrices'!$Y$12</f>
        <v>0.1</v>
      </c>
      <c r="AG546" s="5">
        <f>'Subdecision matrices'!$Y$13</f>
        <v>0.1</v>
      </c>
      <c r="AH546" s="5">
        <f>'Subdecision matrices'!$Y$14</f>
        <v>0.1</v>
      </c>
      <c r="AI546" s="5">
        <f>'Subdecision matrices'!$Y$15</f>
        <v>0.05</v>
      </c>
      <c r="AJ546" s="5">
        <f>'Subdecision matrices'!$Y$16</f>
        <v>0.05</v>
      </c>
      <c r="AK546" s="5">
        <f>'Subdecision matrices'!$Z$12</f>
        <v>0.15</v>
      </c>
      <c r="AL546" s="5">
        <f>'Subdecision matrices'!$Z$13</f>
        <v>0.15</v>
      </c>
      <c r="AM546" s="5">
        <f>'Subdecision matrices'!$Z$14</f>
        <v>0.15</v>
      </c>
      <c r="AN546" s="5">
        <f>'Subdecision matrices'!$Z$15</f>
        <v>0.15</v>
      </c>
      <c r="AO546" s="5">
        <f>'Subdecision matrices'!$Z$16</f>
        <v>0.15</v>
      </c>
      <c r="AP546" s="5">
        <f>'Subdecision matrices'!$AA$12</f>
        <v>0.1</v>
      </c>
      <c r="AQ546" s="5">
        <f>'Subdecision matrices'!$AA$13</f>
        <v>0.1</v>
      </c>
      <c r="AR546" s="5">
        <f>'Subdecision matrices'!$AA$14</f>
        <v>0.1</v>
      </c>
      <c r="AS546" s="5">
        <f>'Subdecision matrices'!$AA$15</f>
        <v>0.1</v>
      </c>
      <c r="AT546" s="5">
        <f>'Subdecision matrices'!$AA$16</f>
        <v>0.15</v>
      </c>
      <c r="AU546" s="5">
        <f>'Subdecision matrices'!$AB$12</f>
        <v>0.15</v>
      </c>
      <c r="AV546" s="5">
        <f>'Subdecision matrices'!$AB$13</f>
        <v>0.1</v>
      </c>
      <c r="AW546" s="5">
        <f>'Subdecision matrices'!$AB$14</f>
        <v>0.1</v>
      </c>
      <c r="AX546" s="5">
        <f>'Subdecision matrices'!$AB$15</f>
        <v>0.15</v>
      </c>
      <c r="AY546" s="5">
        <f>'Subdecision matrices'!$AB$16</f>
        <v>0.1</v>
      </c>
      <c r="AZ546" s="3">
        <f aca="true" t="shared" si="1376" ref="AZ546">SUM(L546:AY546)</f>
        <v>4</v>
      </c>
      <c r="BA546" s="3"/>
      <c r="BB546" s="114"/>
      <c r="BC546" s="114"/>
      <c r="BD546" s="114"/>
      <c r="BE546" s="114"/>
      <c r="BF546" s="114"/>
    </row>
    <row r="547" spans="1:58" ht="15">
      <c r="A547" s="94">
        <v>271</v>
      </c>
      <c r="B547" s="30">
        <f>_xlfn.IFERROR(VLOOKUP(Prioritization!G282,'Subdecision matrices'!$B$7:$C$8,2,TRUE),0)</f>
        <v>0</v>
      </c>
      <c r="C547" s="30">
        <f>_xlfn.IFERROR(VLOOKUP(Prioritization!G282,'Subdecision matrices'!$B$7:$D$8,3,TRUE),0)</f>
        <v>0</v>
      </c>
      <c r="D547" s="30">
        <f>_xlfn.IFERROR(VLOOKUP(Prioritization!G282,'Subdecision matrices'!$B$7:$E$8,4,TRUE),0)</f>
        <v>0</v>
      </c>
      <c r="E547" s="30">
        <f>_xlfn.IFERROR(VLOOKUP(Prioritization!G282,'Subdecision matrices'!$B$7:$F$8,5,TRUE),0)</f>
        <v>0</v>
      </c>
      <c r="F547" s="30">
        <f>_xlfn.IFERROR(VLOOKUP(Prioritization!G282,'Subdecision matrices'!$B$7:$G$8,6,TRUE),0)</f>
        <v>0</v>
      </c>
      <c r="G547" s="30">
        <f>VLOOKUP(Prioritization!H282,'Subdecision matrices'!$B$12:$C$19,2,TRUE)</f>
        <v>0</v>
      </c>
      <c r="H547" s="30">
        <f>VLOOKUP(Prioritization!H282,'Subdecision matrices'!$B$12:$D$19,3,TRUE)</f>
        <v>0</v>
      </c>
      <c r="I547" s="30">
        <f>VLOOKUP(Prioritization!H282,'Subdecision matrices'!$B$12:$E$19,4,TRUE)</f>
        <v>0</v>
      </c>
      <c r="J547" s="30">
        <f>VLOOKUP(Prioritization!H282,'Subdecision matrices'!$B$12:$F$19,5,TRUE)</f>
        <v>0</v>
      </c>
      <c r="K547" s="30">
        <f>VLOOKUP(Prioritization!H282,'Subdecision matrices'!$B$12:$G$19,6,TRUE)</f>
        <v>0</v>
      </c>
      <c r="L547" s="2">
        <f>_xlfn.IFERROR(INDEX('Subdecision matrices'!$C$23:$G$27,MATCH(Prioritization!I282,'Subdecision matrices'!$B$23:$B$27,0),MATCH('CalcEng 2'!$L$6,'Subdecision matrices'!$C$22:$G$22,0)),0)</f>
        <v>0</v>
      </c>
      <c r="M547" s="2">
        <f>_xlfn.IFERROR(INDEX('Subdecision matrices'!$C$23:$G$27,MATCH(Prioritization!I282,'Subdecision matrices'!$B$23:$B$27,0),MATCH('CalcEng 2'!$M$6,'Subdecision matrices'!$C$30:$G$30,0)),0)</f>
        <v>0</v>
      </c>
      <c r="N547" s="2">
        <f>_xlfn.IFERROR(INDEX('Subdecision matrices'!$C$23:$G$27,MATCH(Prioritization!I282,'Subdecision matrices'!$B$23:$B$27,0),MATCH('CalcEng 2'!$N$6,'Subdecision matrices'!$C$22:$G$22,0)),0)</f>
        <v>0</v>
      </c>
      <c r="O547" s="2">
        <f>_xlfn.IFERROR(INDEX('Subdecision matrices'!$C$23:$G$27,MATCH(Prioritization!I282,'Subdecision matrices'!$B$23:$B$27,0),MATCH('CalcEng 2'!$O$6,'Subdecision matrices'!$C$22:$G$22,0)),0)</f>
        <v>0</v>
      </c>
      <c r="P547" s="2">
        <f>_xlfn.IFERROR(INDEX('Subdecision matrices'!$C$23:$G$27,MATCH(Prioritization!I282,'Subdecision matrices'!$B$23:$B$27,0),MATCH('CalcEng 2'!$P$6,'Subdecision matrices'!$C$22:$G$22,0)),0)</f>
        <v>0</v>
      </c>
      <c r="Q547" s="2">
        <f>_xlfn.IFERROR(INDEX('Subdecision matrices'!$C$31:$G$33,MATCH(Prioritization!J282,'Subdecision matrices'!$B$31:$B$33,0),MATCH('CalcEng 2'!$Q$6,'Subdecision matrices'!$C$30:$G$30,0)),0)</f>
        <v>0</v>
      </c>
      <c r="R547" s="2">
        <f>_xlfn.IFERROR(INDEX('Subdecision matrices'!$C$31:$G$33,MATCH(Prioritization!J282,'Subdecision matrices'!$B$31:$B$33,0),MATCH('CalcEng 2'!$R$6,'Subdecision matrices'!$C$30:$G$30,0)),0)</f>
        <v>0</v>
      </c>
      <c r="S547" s="2">
        <f>_xlfn.IFERROR(INDEX('Subdecision matrices'!$C$31:$G$33,MATCH(Prioritization!J282,'Subdecision matrices'!$B$31:$B$33,0),MATCH('CalcEng 2'!$S$6,'Subdecision matrices'!$C$30:$G$30,0)),0)</f>
        <v>0</v>
      </c>
      <c r="T547" s="2">
        <f>_xlfn.IFERROR(INDEX('Subdecision matrices'!$C$31:$G$33,MATCH(Prioritization!J282,'Subdecision matrices'!$B$31:$B$33,0),MATCH('CalcEng 2'!$T$6,'Subdecision matrices'!$C$30:$G$30,0)),0)</f>
        <v>0</v>
      </c>
      <c r="U547" s="2">
        <f>_xlfn.IFERROR(INDEX('Subdecision matrices'!$C$31:$G$33,MATCH(Prioritization!J282,'Subdecision matrices'!$B$31:$B$33,0),MATCH('CalcEng 2'!$U$6,'Subdecision matrices'!$C$30:$G$30,0)),0)</f>
        <v>0</v>
      </c>
      <c r="V547" s="2">
        <f>_xlfn.IFERROR(VLOOKUP(Prioritization!K282,'Subdecision matrices'!$A$37:$C$41,3,TRUE),0)</f>
        <v>0</v>
      </c>
      <c r="W547" s="2">
        <f>_xlfn.IFERROR(VLOOKUP(Prioritization!K282,'Subdecision matrices'!$A$37:$D$41,4),0)</f>
        <v>0</v>
      </c>
      <c r="X547" s="2">
        <f>_xlfn.IFERROR(VLOOKUP(Prioritization!K282,'Subdecision matrices'!$A$37:$E$41,5),0)</f>
        <v>0</v>
      </c>
      <c r="Y547" s="2">
        <f>_xlfn.IFERROR(VLOOKUP(Prioritization!K282,'Subdecision matrices'!$A$37:$F$41,6),0)</f>
        <v>0</v>
      </c>
      <c r="Z547" s="2">
        <f>_xlfn.IFERROR(VLOOKUP(Prioritization!K282,'Subdecision matrices'!$A$37:$G$41,7),0)</f>
        <v>0</v>
      </c>
      <c r="AA547" s="2">
        <f>_xlfn.IFERROR(INDEX('Subdecision matrices'!$K$8:$O$11,MATCH(Prioritization!L282,'Subdecision matrices'!$J$8:$J$11,0),MATCH('CalcEng 2'!$AA$6,'Subdecision matrices'!$K$7:$O$7,0)),0)</f>
        <v>0</v>
      </c>
      <c r="AB547" s="2">
        <f>_xlfn.IFERROR(INDEX('Subdecision matrices'!$K$8:$O$11,MATCH(Prioritization!L282,'Subdecision matrices'!$J$8:$J$11,0),MATCH('CalcEng 2'!$AB$6,'Subdecision matrices'!$K$7:$O$7,0)),0)</f>
        <v>0</v>
      </c>
      <c r="AC547" s="2">
        <f>_xlfn.IFERROR(INDEX('Subdecision matrices'!$K$8:$O$11,MATCH(Prioritization!L282,'Subdecision matrices'!$J$8:$J$11,0),MATCH('CalcEng 2'!$AC$6,'Subdecision matrices'!$K$7:$O$7,0)),0)</f>
        <v>0</v>
      </c>
      <c r="AD547" s="2">
        <f>_xlfn.IFERROR(INDEX('Subdecision matrices'!$K$8:$O$11,MATCH(Prioritization!L282,'Subdecision matrices'!$J$8:$J$11,0),MATCH('CalcEng 2'!$AD$6,'Subdecision matrices'!$K$7:$O$7,0)),0)</f>
        <v>0</v>
      </c>
      <c r="AE547" s="2">
        <f>_xlfn.IFERROR(INDEX('Subdecision matrices'!$K$8:$O$11,MATCH(Prioritization!L282,'Subdecision matrices'!$J$8:$J$11,0),MATCH('CalcEng 2'!$AE$6,'Subdecision matrices'!$K$7:$O$7,0)),0)</f>
        <v>0</v>
      </c>
      <c r="AF547" s="2">
        <f>_xlfn.IFERROR(VLOOKUP(Prioritization!M282,'Subdecision matrices'!$I$15:$K$17,3,TRUE),0)</f>
        <v>0</v>
      </c>
      <c r="AG547" s="2">
        <f>_xlfn.IFERROR(VLOOKUP(Prioritization!M282,'Subdecision matrices'!$I$15:$L$17,4,TRUE),0)</f>
        <v>0</v>
      </c>
      <c r="AH547" s="2">
        <f>_xlfn.IFERROR(VLOOKUP(Prioritization!M282,'Subdecision matrices'!$I$15:$M$17,5,TRUE),0)</f>
        <v>0</v>
      </c>
      <c r="AI547" s="2">
        <f>_xlfn.IFERROR(VLOOKUP(Prioritization!M282,'Subdecision matrices'!$I$15:$N$17,6,TRUE),0)</f>
        <v>0</v>
      </c>
      <c r="AJ547" s="2">
        <f>_xlfn.IFERROR(VLOOKUP(Prioritization!M282,'Subdecision matrices'!$I$15:$O$17,7,TRUE),0)</f>
        <v>0</v>
      </c>
      <c r="AK547" s="2">
        <f>_xlfn.IFERROR(INDEX('Subdecision matrices'!$K$22:$O$24,MATCH(Prioritization!N282,'Subdecision matrices'!$J$22:$J$24,0),MATCH($AK$6,'Subdecision matrices'!$K$21:$O$21,0)),0)</f>
        <v>0</v>
      </c>
      <c r="AL547" s="2">
        <f>_xlfn.IFERROR(INDEX('Subdecision matrices'!$K$22:$O$24,MATCH(Prioritization!N282,'Subdecision matrices'!$J$22:$J$24,0),MATCH($AL$6,'Subdecision matrices'!$K$21:$O$21,0)),0)</f>
        <v>0</v>
      </c>
      <c r="AM547" s="2">
        <f>_xlfn.IFERROR(INDEX('Subdecision matrices'!$K$22:$O$24,MATCH(Prioritization!N282,'Subdecision matrices'!$J$22:$J$24,0),MATCH($AM$6,'Subdecision matrices'!$K$21:$O$21,0)),0)</f>
        <v>0</v>
      </c>
      <c r="AN547" s="2">
        <f>_xlfn.IFERROR(INDEX('Subdecision matrices'!$K$22:$O$24,MATCH(Prioritization!N282,'Subdecision matrices'!$J$22:$J$24,0),MATCH($AN$6,'Subdecision matrices'!$K$21:$O$21,0)),0)</f>
        <v>0</v>
      </c>
      <c r="AO547" s="2">
        <f>_xlfn.IFERROR(INDEX('Subdecision matrices'!$K$22:$O$24,MATCH(Prioritization!N282,'Subdecision matrices'!$J$22:$J$24,0),MATCH($AO$6,'Subdecision matrices'!$K$21:$O$21,0)),0)</f>
        <v>0</v>
      </c>
      <c r="AP547" s="2">
        <f>_xlfn.IFERROR(INDEX('Subdecision matrices'!$K$27:$O$30,MATCH(Prioritization!O282,'Subdecision matrices'!$J$27:$J$30,0),MATCH('CalcEng 2'!$AP$6,'Subdecision matrices'!$K$27:$O$27,0)),0)</f>
        <v>0</v>
      </c>
      <c r="AQ547" s="2">
        <f>_xlfn.IFERROR(INDEX('Subdecision matrices'!$K$27:$O$30,MATCH(Prioritization!O282,'Subdecision matrices'!$J$27:$J$30,0),MATCH('CalcEng 2'!$AQ$6,'Subdecision matrices'!$K$27:$O$27,0)),0)</f>
        <v>0</v>
      </c>
      <c r="AR547" s="2">
        <f>_xlfn.IFERROR(INDEX('Subdecision matrices'!$K$27:$O$30,MATCH(Prioritization!O282,'Subdecision matrices'!$J$27:$J$30,0),MATCH('CalcEng 2'!$AR$6,'Subdecision matrices'!$K$27:$O$27,0)),0)</f>
        <v>0</v>
      </c>
      <c r="AS547" s="2">
        <f>_xlfn.IFERROR(INDEX('Subdecision matrices'!$K$27:$O$30,MATCH(Prioritization!O282,'Subdecision matrices'!$J$27:$J$30,0),MATCH('CalcEng 2'!$AS$6,'Subdecision matrices'!$K$27:$O$27,0)),0)</f>
        <v>0</v>
      </c>
      <c r="AT547" s="2">
        <f>_xlfn.IFERROR(INDEX('Subdecision matrices'!$K$27:$O$30,MATCH(Prioritization!O282,'Subdecision matrices'!$J$27:$J$30,0),MATCH('CalcEng 2'!$AT$6,'Subdecision matrices'!$K$27:$O$27,0)),0)</f>
        <v>0</v>
      </c>
      <c r="AU547" s="2">
        <f>_xlfn.IFERROR(INDEX('Subdecision matrices'!$K$34:$O$36,MATCH(Prioritization!P282,'Subdecision matrices'!$J$34:$J$36,0),MATCH('CalcEng 2'!$AU$6,'Subdecision matrices'!$K$33:$O$33,0)),0)</f>
        <v>0</v>
      </c>
      <c r="AV547" s="2">
        <f>_xlfn.IFERROR(INDEX('Subdecision matrices'!$K$34:$O$36,MATCH(Prioritization!P282,'Subdecision matrices'!$J$34:$J$36,0),MATCH('CalcEng 2'!$AV$6,'Subdecision matrices'!$K$33:$O$33,0)),0)</f>
        <v>0</v>
      </c>
      <c r="AW547" s="2">
        <f>_xlfn.IFERROR(INDEX('Subdecision matrices'!$K$34:$O$36,MATCH(Prioritization!P282,'Subdecision matrices'!$J$34:$J$36,0),MATCH('CalcEng 2'!$AW$6,'Subdecision matrices'!$K$33:$O$33,0)),0)</f>
        <v>0</v>
      </c>
      <c r="AX547" s="2">
        <f>_xlfn.IFERROR(INDEX('Subdecision matrices'!$K$34:$O$36,MATCH(Prioritization!P282,'Subdecision matrices'!$J$34:$J$36,0),MATCH('CalcEng 2'!$AX$6,'Subdecision matrices'!$K$33:$O$33,0)),0)</f>
        <v>0</v>
      </c>
      <c r="AY547" s="2">
        <f>_xlfn.IFERROR(INDEX('Subdecision matrices'!$K$34:$O$36,MATCH(Prioritization!P282,'Subdecision matrices'!$J$34:$J$36,0),MATCH('CalcEng 2'!$AY$6,'Subdecision matrices'!$K$33:$O$33,0)),0)</f>
        <v>0</v>
      </c>
      <c r="AZ547" s="2"/>
      <c r="BA547" s="2"/>
      <c r="BB547" s="110">
        <f>((B547*B548)+(G547*G548)+(L547*L548)+(Q547*Q548)+(V547*V548)+(AA547*AA548)+(AF548*AF547)+(AK547*AK548)+(AP547*AP548)+(AU547*AU548))*10</f>
        <v>0</v>
      </c>
      <c r="BC547" s="110">
        <f aca="true" t="shared" si="1377" ref="BC547">((C547*C548)+(H547*H548)+(M547*M548)+(R547*R548)+(W547*W548)+(AB547*AB548)+(AG548*AG547)+(AL547*AL548)+(AQ547*AQ548)+(AV547*AV548))*10</f>
        <v>0</v>
      </c>
      <c r="BD547" s="110">
        <f aca="true" t="shared" si="1378" ref="BD547">((D547*D548)+(I547*I548)+(N547*N548)+(S547*S548)+(X547*X548)+(AC547*AC548)+(AH548*AH547)+(AM547*AM548)+(AR547*AR548)+(AW547*AW548))*10</f>
        <v>0</v>
      </c>
      <c r="BE547" s="110">
        <f aca="true" t="shared" si="1379" ref="BE547">((E547*E548)+(J547*J548)+(O547*O548)+(T547*T548)+(Y547*Y548)+(AD547*AD548)+(AI548*AI547)+(AN547*AN548)+(AS547*AS548)+(AX547*AX548))*10</f>
        <v>0</v>
      </c>
      <c r="BF547" s="110">
        <f aca="true" t="shared" si="1380" ref="BF547">((F547*F548)+(K547*K548)+(P547*P548)+(U547*U548)+(Z547*Z548)+(AE547*AE548)+(AJ548*AJ547)+(AO547*AO548)+(AT547*AT548)+(AY547*AY548))*10</f>
        <v>0</v>
      </c>
    </row>
    <row r="548" spans="1:58" ht="15.75" thickBot="1">
      <c r="A548" s="94"/>
      <c r="B548" s="5">
        <f>'Subdecision matrices'!$S$12</f>
        <v>0.1</v>
      </c>
      <c r="C548" s="5">
        <f>'Subdecision matrices'!$S$13</f>
        <v>0.1</v>
      </c>
      <c r="D548" s="5">
        <f>'Subdecision matrices'!$S$14</f>
        <v>0.1</v>
      </c>
      <c r="E548" s="5">
        <f>'Subdecision matrices'!$S$15</f>
        <v>0.1</v>
      </c>
      <c r="F548" s="5">
        <f>'Subdecision matrices'!$S$16</f>
        <v>0.1</v>
      </c>
      <c r="G548" s="5">
        <f>'Subdecision matrices'!$T$12</f>
        <v>0.1</v>
      </c>
      <c r="H548" s="5">
        <f>'Subdecision matrices'!$T$13</f>
        <v>0.1</v>
      </c>
      <c r="I548" s="5">
        <f>'Subdecision matrices'!$T$14</f>
        <v>0.1</v>
      </c>
      <c r="J548" s="5">
        <f>'Subdecision matrices'!$T$15</f>
        <v>0.1</v>
      </c>
      <c r="K548" s="5">
        <f>'Subdecision matrices'!$T$16</f>
        <v>0.1</v>
      </c>
      <c r="L548" s="5">
        <f>'Subdecision matrices'!$U$12</f>
        <v>0.05</v>
      </c>
      <c r="M548" s="5">
        <f>'Subdecision matrices'!$U$13</f>
        <v>0.05</v>
      </c>
      <c r="N548" s="5">
        <f>'Subdecision matrices'!$U$14</f>
        <v>0.05</v>
      </c>
      <c r="O548" s="5">
        <f>'Subdecision matrices'!$U$15</f>
        <v>0.05</v>
      </c>
      <c r="P548" s="5">
        <f>'Subdecision matrices'!$U$16</f>
        <v>0.05</v>
      </c>
      <c r="Q548" s="5">
        <f>'Subdecision matrices'!$V$12</f>
        <v>0.1</v>
      </c>
      <c r="R548" s="5">
        <f>'Subdecision matrices'!$V$13</f>
        <v>0.1</v>
      </c>
      <c r="S548" s="5">
        <f>'Subdecision matrices'!$V$14</f>
        <v>0.1</v>
      </c>
      <c r="T548" s="5">
        <f>'Subdecision matrices'!$V$15</f>
        <v>0.1</v>
      </c>
      <c r="U548" s="5">
        <f>'Subdecision matrices'!$V$16</f>
        <v>0.1</v>
      </c>
      <c r="V548" s="5">
        <f>'Subdecision matrices'!$W$12</f>
        <v>0.1</v>
      </c>
      <c r="W548" s="5">
        <f>'Subdecision matrices'!$W$13</f>
        <v>0.1</v>
      </c>
      <c r="X548" s="5">
        <f>'Subdecision matrices'!$W$14</f>
        <v>0.1</v>
      </c>
      <c r="Y548" s="5">
        <f>'Subdecision matrices'!$W$15</f>
        <v>0.1</v>
      </c>
      <c r="Z548" s="5">
        <f>'Subdecision matrices'!$W$16</f>
        <v>0.1</v>
      </c>
      <c r="AA548" s="5">
        <f>'Subdecision matrices'!$X$12</f>
        <v>0.05</v>
      </c>
      <c r="AB548" s="5">
        <f>'Subdecision matrices'!$X$13</f>
        <v>0.1</v>
      </c>
      <c r="AC548" s="5">
        <f>'Subdecision matrices'!$X$14</f>
        <v>0.1</v>
      </c>
      <c r="AD548" s="5">
        <f>'Subdecision matrices'!$X$15</f>
        <v>0.1</v>
      </c>
      <c r="AE548" s="5">
        <f>'Subdecision matrices'!$X$16</f>
        <v>0.1</v>
      </c>
      <c r="AF548" s="5">
        <f>'Subdecision matrices'!$Y$12</f>
        <v>0.1</v>
      </c>
      <c r="AG548" s="5">
        <f>'Subdecision matrices'!$Y$13</f>
        <v>0.1</v>
      </c>
      <c r="AH548" s="5">
        <f>'Subdecision matrices'!$Y$14</f>
        <v>0.1</v>
      </c>
      <c r="AI548" s="5">
        <f>'Subdecision matrices'!$Y$15</f>
        <v>0.05</v>
      </c>
      <c r="AJ548" s="5">
        <f>'Subdecision matrices'!$Y$16</f>
        <v>0.05</v>
      </c>
      <c r="AK548" s="5">
        <f>'Subdecision matrices'!$Z$12</f>
        <v>0.15</v>
      </c>
      <c r="AL548" s="5">
        <f>'Subdecision matrices'!$Z$13</f>
        <v>0.15</v>
      </c>
      <c r="AM548" s="5">
        <f>'Subdecision matrices'!$Z$14</f>
        <v>0.15</v>
      </c>
      <c r="AN548" s="5">
        <f>'Subdecision matrices'!$Z$15</f>
        <v>0.15</v>
      </c>
      <c r="AO548" s="5">
        <f>'Subdecision matrices'!$Z$16</f>
        <v>0.15</v>
      </c>
      <c r="AP548" s="5">
        <f>'Subdecision matrices'!$AA$12</f>
        <v>0.1</v>
      </c>
      <c r="AQ548" s="5">
        <f>'Subdecision matrices'!$AA$13</f>
        <v>0.1</v>
      </c>
      <c r="AR548" s="5">
        <f>'Subdecision matrices'!$AA$14</f>
        <v>0.1</v>
      </c>
      <c r="AS548" s="5">
        <f>'Subdecision matrices'!$AA$15</f>
        <v>0.1</v>
      </c>
      <c r="AT548" s="5">
        <f>'Subdecision matrices'!$AA$16</f>
        <v>0.15</v>
      </c>
      <c r="AU548" s="5">
        <f>'Subdecision matrices'!$AB$12</f>
        <v>0.15</v>
      </c>
      <c r="AV548" s="5">
        <f>'Subdecision matrices'!$AB$13</f>
        <v>0.1</v>
      </c>
      <c r="AW548" s="5">
        <f>'Subdecision matrices'!$AB$14</f>
        <v>0.1</v>
      </c>
      <c r="AX548" s="5">
        <f>'Subdecision matrices'!$AB$15</f>
        <v>0.15</v>
      </c>
      <c r="AY548" s="5">
        <f>'Subdecision matrices'!$AB$16</f>
        <v>0.1</v>
      </c>
      <c r="AZ548" s="3">
        <f aca="true" t="shared" si="1381" ref="AZ548">SUM(L548:AY548)</f>
        <v>4</v>
      </c>
      <c r="BA548" s="3"/>
      <c r="BB548" s="114"/>
      <c r="BC548" s="114"/>
      <c r="BD548" s="114"/>
      <c r="BE548" s="114"/>
      <c r="BF548" s="114"/>
    </row>
    <row r="549" spans="1:58" ht="15">
      <c r="A549" s="94">
        <v>272</v>
      </c>
      <c r="B549" s="30">
        <f>_xlfn.IFERROR(VLOOKUP(Prioritization!G283,'Subdecision matrices'!$B$7:$C$8,2,TRUE),0)</f>
        <v>0</v>
      </c>
      <c r="C549" s="30">
        <f>_xlfn.IFERROR(VLOOKUP(Prioritization!G283,'Subdecision matrices'!$B$7:$D$8,3,TRUE),0)</f>
        <v>0</v>
      </c>
      <c r="D549" s="30">
        <f>_xlfn.IFERROR(VLOOKUP(Prioritization!G283,'Subdecision matrices'!$B$7:$E$8,4,TRUE),0)</f>
        <v>0</v>
      </c>
      <c r="E549" s="30">
        <f>_xlfn.IFERROR(VLOOKUP(Prioritization!G283,'Subdecision matrices'!$B$7:$F$8,5,TRUE),0)</f>
        <v>0</v>
      </c>
      <c r="F549" s="30">
        <f>_xlfn.IFERROR(VLOOKUP(Prioritization!G283,'Subdecision matrices'!$B$7:$G$8,6,TRUE),0)</f>
        <v>0</v>
      </c>
      <c r="G549" s="30">
        <f>VLOOKUP(Prioritization!H283,'Subdecision matrices'!$B$12:$C$19,2,TRUE)</f>
        <v>0</v>
      </c>
      <c r="H549" s="30">
        <f>VLOOKUP(Prioritization!H283,'Subdecision matrices'!$B$12:$D$19,3,TRUE)</f>
        <v>0</v>
      </c>
      <c r="I549" s="30">
        <f>VLOOKUP(Prioritization!H283,'Subdecision matrices'!$B$12:$E$19,4,TRUE)</f>
        <v>0</v>
      </c>
      <c r="J549" s="30">
        <f>VLOOKUP(Prioritization!H283,'Subdecision matrices'!$B$12:$F$19,5,TRUE)</f>
        <v>0</v>
      </c>
      <c r="K549" s="30">
        <f>VLOOKUP(Prioritization!H283,'Subdecision matrices'!$B$12:$G$19,6,TRUE)</f>
        <v>0</v>
      </c>
      <c r="L549" s="2">
        <f>_xlfn.IFERROR(INDEX('Subdecision matrices'!$C$23:$G$27,MATCH(Prioritization!I283,'Subdecision matrices'!$B$23:$B$27,0),MATCH('CalcEng 2'!$L$6,'Subdecision matrices'!$C$22:$G$22,0)),0)</f>
        <v>0</v>
      </c>
      <c r="M549" s="2">
        <f>_xlfn.IFERROR(INDEX('Subdecision matrices'!$C$23:$G$27,MATCH(Prioritization!I283,'Subdecision matrices'!$B$23:$B$27,0),MATCH('CalcEng 2'!$M$6,'Subdecision matrices'!$C$30:$G$30,0)),0)</f>
        <v>0</v>
      </c>
      <c r="N549" s="2">
        <f>_xlfn.IFERROR(INDEX('Subdecision matrices'!$C$23:$G$27,MATCH(Prioritization!I283,'Subdecision matrices'!$B$23:$B$27,0),MATCH('CalcEng 2'!$N$6,'Subdecision matrices'!$C$22:$G$22,0)),0)</f>
        <v>0</v>
      </c>
      <c r="O549" s="2">
        <f>_xlfn.IFERROR(INDEX('Subdecision matrices'!$C$23:$G$27,MATCH(Prioritization!I283,'Subdecision matrices'!$B$23:$B$27,0),MATCH('CalcEng 2'!$O$6,'Subdecision matrices'!$C$22:$G$22,0)),0)</f>
        <v>0</v>
      </c>
      <c r="P549" s="2">
        <f>_xlfn.IFERROR(INDEX('Subdecision matrices'!$C$23:$G$27,MATCH(Prioritization!I283,'Subdecision matrices'!$B$23:$B$27,0),MATCH('CalcEng 2'!$P$6,'Subdecision matrices'!$C$22:$G$22,0)),0)</f>
        <v>0</v>
      </c>
      <c r="Q549" s="2">
        <f>_xlfn.IFERROR(INDEX('Subdecision matrices'!$C$31:$G$33,MATCH(Prioritization!J283,'Subdecision matrices'!$B$31:$B$33,0),MATCH('CalcEng 2'!$Q$6,'Subdecision matrices'!$C$30:$G$30,0)),0)</f>
        <v>0</v>
      </c>
      <c r="R549" s="2">
        <f>_xlfn.IFERROR(INDEX('Subdecision matrices'!$C$31:$G$33,MATCH(Prioritization!J283,'Subdecision matrices'!$B$31:$B$33,0),MATCH('CalcEng 2'!$R$6,'Subdecision matrices'!$C$30:$G$30,0)),0)</f>
        <v>0</v>
      </c>
      <c r="S549" s="2">
        <f>_xlfn.IFERROR(INDEX('Subdecision matrices'!$C$31:$G$33,MATCH(Prioritization!J283,'Subdecision matrices'!$B$31:$B$33,0),MATCH('CalcEng 2'!$S$6,'Subdecision matrices'!$C$30:$G$30,0)),0)</f>
        <v>0</v>
      </c>
      <c r="T549" s="2">
        <f>_xlfn.IFERROR(INDEX('Subdecision matrices'!$C$31:$G$33,MATCH(Prioritization!J283,'Subdecision matrices'!$B$31:$B$33,0),MATCH('CalcEng 2'!$T$6,'Subdecision matrices'!$C$30:$G$30,0)),0)</f>
        <v>0</v>
      </c>
      <c r="U549" s="2">
        <f>_xlfn.IFERROR(INDEX('Subdecision matrices'!$C$31:$G$33,MATCH(Prioritization!J283,'Subdecision matrices'!$B$31:$B$33,0),MATCH('CalcEng 2'!$U$6,'Subdecision matrices'!$C$30:$G$30,0)),0)</f>
        <v>0</v>
      </c>
      <c r="V549" s="2">
        <f>_xlfn.IFERROR(VLOOKUP(Prioritization!K283,'Subdecision matrices'!$A$37:$C$41,3,TRUE),0)</f>
        <v>0</v>
      </c>
      <c r="W549" s="2">
        <f>_xlfn.IFERROR(VLOOKUP(Prioritization!K283,'Subdecision matrices'!$A$37:$D$41,4),0)</f>
        <v>0</v>
      </c>
      <c r="X549" s="2">
        <f>_xlfn.IFERROR(VLOOKUP(Prioritization!K283,'Subdecision matrices'!$A$37:$E$41,5),0)</f>
        <v>0</v>
      </c>
      <c r="Y549" s="2">
        <f>_xlfn.IFERROR(VLOOKUP(Prioritization!K283,'Subdecision matrices'!$A$37:$F$41,6),0)</f>
        <v>0</v>
      </c>
      <c r="Z549" s="2">
        <f>_xlfn.IFERROR(VLOOKUP(Prioritization!K283,'Subdecision matrices'!$A$37:$G$41,7),0)</f>
        <v>0</v>
      </c>
      <c r="AA549" s="2">
        <f>_xlfn.IFERROR(INDEX('Subdecision matrices'!$K$8:$O$11,MATCH(Prioritization!L283,'Subdecision matrices'!$J$8:$J$11,0),MATCH('CalcEng 2'!$AA$6,'Subdecision matrices'!$K$7:$O$7,0)),0)</f>
        <v>0</v>
      </c>
      <c r="AB549" s="2">
        <f>_xlfn.IFERROR(INDEX('Subdecision matrices'!$K$8:$O$11,MATCH(Prioritization!L283,'Subdecision matrices'!$J$8:$J$11,0),MATCH('CalcEng 2'!$AB$6,'Subdecision matrices'!$K$7:$O$7,0)),0)</f>
        <v>0</v>
      </c>
      <c r="AC549" s="2">
        <f>_xlfn.IFERROR(INDEX('Subdecision matrices'!$K$8:$O$11,MATCH(Prioritization!L283,'Subdecision matrices'!$J$8:$J$11,0),MATCH('CalcEng 2'!$AC$6,'Subdecision matrices'!$K$7:$O$7,0)),0)</f>
        <v>0</v>
      </c>
      <c r="AD549" s="2">
        <f>_xlfn.IFERROR(INDEX('Subdecision matrices'!$K$8:$O$11,MATCH(Prioritization!L283,'Subdecision matrices'!$J$8:$J$11,0),MATCH('CalcEng 2'!$AD$6,'Subdecision matrices'!$K$7:$O$7,0)),0)</f>
        <v>0</v>
      </c>
      <c r="AE549" s="2">
        <f>_xlfn.IFERROR(INDEX('Subdecision matrices'!$K$8:$O$11,MATCH(Prioritization!L283,'Subdecision matrices'!$J$8:$J$11,0),MATCH('CalcEng 2'!$AE$6,'Subdecision matrices'!$K$7:$O$7,0)),0)</f>
        <v>0</v>
      </c>
      <c r="AF549" s="2">
        <f>_xlfn.IFERROR(VLOOKUP(Prioritization!M283,'Subdecision matrices'!$I$15:$K$17,3,TRUE),0)</f>
        <v>0</v>
      </c>
      <c r="AG549" s="2">
        <f>_xlfn.IFERROR(VLOOKUP(Prioritization!M283,'Subdecision matrices'!$I$15:$L$17,4,TRUE),0)</f>
        <v>0</v>
      </c>
      <c r="AH549" s="2">
        <f>_xlfn.IFERROR(VLOOKUP(Prioritization!M283,'Subdecision matrices'!$I$15:$M$17,5,TRUE),0)</f>
        <v>0</v>
      </c>
      <c r="AI549" s="2">
        <f>_xlfn.IFERROR(VLOOKUP(Prioritization!M283,'Subdecision matrices'!$I$15:$N$17,6,TRUE),0)</f>
        <v>0</v>
      </c>
      <c r="AJ549" s="2">
        <f>_xlfn.IFERROR(VLOOKUP(Prioritization!M283,'Subdecision matrices'!$I$15:$O$17,7,TRUE),0)</f>
        <v>0</v>
      </c>
      <c r="AK549" s="2">
        <f>_xlfn.IFERROR(INDEX('Subdecision matrices'!$K$22:$O$24,MATCH(Prioritization!N283,'Subdecision matrices'!$J$22:$J$24,0),MATCH($AK$6,'Subdecision matrices'!$K$21:$O$21,0)),0)</f>
        <v>0</v>
      </c>
      <c r="AL549" s="2">
        <f>_xlfn.IFERROR(INDEX('Subdecision matrices'!$K$22:$O$24,MATCH(Prioritization!N283,'Subdecision matrices'!$J$22:$J$24,0),MATCH($AL$6,'Subdecision matrices'!$K$21:$O$21,0)),0)</f>
        <v>0</v>
      </c>
      <c r="AM549" s="2">
        <f>_xlfn.IFERROR(INDEX('Subdecision matrices'!$K$22:$O$24,MATCH(Prioritization!N283,'Subdecision matrices'!$J$22:$J$24,0),MATCH($AM$6,'Subdecision matrices'!$K$21:$O$21,0)),0)</f>
        <v>0</v>
      </c>
      <c r="AN549" s="2">
        <f>_xlfn.IFERROR(INDEX('Subdecision matrices'!$K$22:$O$24,MATCH(Prioritization!N283,'Subdecision matrices'!$J$22:$J$24,0),MATCH($AN$6,'Subdecision matrices'!$K$21:$O$21,0)),0)</f>
        <v>0</v>
      </c>
      <c r="AO549" s="2">
        <f>_xlfn.IFERROR(INDEX('Subdecision matrices'!$K$22:$O$24,MATCH(Prioritization!N283,'Subdecision matrices'!$J$22:$J$24,0),MATCH($AO$6,'Subdecision matrices'!$K$21:$O$21,0)),0)</f>
        <v>0</v>
      </c>
      <c r="AP549" s="2">
        <f>_xlfn.IFERROR(INDEX('Subdecision matrices'!$K$27:$O$30,MATCH(Prioritization!O283,'Subdecision matrices'!$J$27:$J$30,0),MATCH('CalcEng 2'!$AP$6,'Subdecision matrices'!$K$27:$O$27,0)),0)</f>
        <v>0</v>
      </c>
      <c r="AQ549" s="2">
        <f>_xlfn.IFERROR(INDEX('Subdecision matrices'!$K$27:$O$30,MATCH(Prioritization!O283,'Subdecision matrices'!$J$27:$J$30,0),MATCH('CalcEng 2'!$AQ$6,'Subdecision matrices'!$K$27:$O$27,0)),0)</f>
        <v>0</v>
      </c>
      <c r="AR549" s="2">
        <f>_xlfn.IFERROR(INDEX('Subdecision matrices'!$K$27:$O$30,MATCH(Prioritization!O283,'Subdecision matrices'!$J$27:$J$30,0),MATCH('CalcEng 2'!$AR$6,'Subdecision matrices'!$K$27:$O$27,0)),0)</f>
        <v>0</v>
      </c>
      <c r="AS549" s="2">
        <f>_xlfn.IFERROR(INDEX('Subdecision matrices'!$K$27:$O$30,MATCH(Prioritization!O283,'Subdecision matrices'!$J$27:$J$30,0),MATCH('CalcEng 2'!$AS$6,'Subdecision matrices'!$K$27:$O$27,0)),0)</f>
        <v>0</v>
      </c>
      <c r="AT549" s="2">
        <f>_xlfn.IFERROR(INDEX('Subdecision matrices'!$K$27:$O$30,MATCH(Prioritization!O283,'Subdecision matrices'!$J$27:$J$30,0),MATCH('CalcEng 2'!$AT$6,'Subdecision matrices'!$K$27:$O$27,0)),0)</f>
        <v>0</v>
      </c>
      <c r="AU549" s="2">
        <f>_xlfn.IFERROR(INDEX('Subdecision matrices'!$K$34:$O$36,MATCH(Prioritization!P283,'Subdecision matrices'!$J$34:$J$36,0),MATCH('CalcEng 2'!$AU$6,'Subdecision matrices'!$K$33:$O$33,0)),0)</f>
        <v>0</v>
      </c>
      <c r="AV549" s="2">
        <f>_xlfn.IFERROR(INDEX('Subdecision matrices'!$K$34:$O$36,MATCH(Prioritization!P283,'Subdecision matrices'!$J$34:$J$36,0),MATCH('CalcEng 2'!$AV$6,'Subdecision matrices'!$K$33:$O$33,0)),0)</f>
        <v>0</v>
      </c>
      <c r="AW549" s="2">
        <f>_xlfn.IFERROR(INDEX('Subdecision matrices'!$K$34:$O$36,MATCH(Prioritization!P283,'Subdecision matrices'!$J$34:$J$36,0),MATCH('CalcEng 2'!$AW$6,'Subdecision matrices'!$K$33:$O$33,0)),0)</f>
        <v>0</v>
      </c>
      <c r="AX549" s="2">
        <f>_xlfn.IFERROR(INDEX('Subdecision matrices'!$K$34:$O$36,MATCH(Prioritization!P283,'Subdecision matrices'!$J$34:$J$36,0),MATCH('CalcEng 2'!$AX$6,'Subdecision matrices'!$K$33:$O$33,0)),0)</f>
        <v>0</v>
      </c>
      <c r="AY549" s="2">
        <f>_xlfn.IFERROR(INDEX('Subdecision matrices'!$K$34:$O$36,MATCH(Prioritization!P283,'Subdecision matrices'!$J$34:$J$36,0),MATCH('CalcEng 2'!$AY$6,'Subdecision matrices'!$K$33:$O$33,0)),0)</f>
        <v>0</v>
      </c>
      <c r="AZ549" s="2"/>
      <c r="BA549" s="2"/>
      <c r="BB549" s="110">
        <f>((B549*B550)+(G549*G550)+(L549*L550)+(Q549*Q550)+(V549*V550)+(AA549*AA550)+(AF550*AF549)+(AK549*AK550)+(AP549*AP550)+(AU549*AU550))*10</f>
        <v>0</v>
      </c>
      <c r="BC549" s="110">
        <f aca="true" t="shared" si="1382" ref="BC549">((C549*C550)+(H549*H550)+(M549*M550)+(R549*R550)+(W549*W550)+(AB549*AB550)+(AG550*AG549)+(AL549*AL550)+(AQ549*AQ550)+(AV549*AV550))*10</f>
        <v>0</v>
      </c>
      <c r="BD549" s="110">
        <f aca="true" t="shared" si="1383" ref="BD549">((D549*D550)+(I549*I550)+(N549*N550)+(S549*S550)+(X549*X550)+(AC549*AC550)+(AH550*AH549)+(AM549*AM550)+(AR549*AR550)+(AW549*AW550))*10</f>
        <v>0</v>
      </c>
      <c r="BE549" s="110">
        <f aca="true" t="shared" si="1384" ref="BE549">((E549*E550)+(J549*J550)+(O549*O550)+(T549*T550)+(Y549*Y550)+(AD549*AD550)+(AI550*AI549)+(AN549*AN550)+(AS549*AS550)+(AX549*AX550))*10</f>
        <v>0</v>
      </c>
      <c r="BF549" s="110">
        <f aca="true" t="shared" si="1385" ref="BF549">((F549*F550)+(K549*K550)+(P549*P550)+(U549*U550)+(Z549*Z550)+(AE549*AE550)+(AJ550*AJ549)+(AO549*AO550)+(AT549*AT550)+(AY549*AY550))*10</f>
        <v>0</v>
      </c>
    </row>
    <row r="550" spans="1:58" ht="15.75" thickBot="1">
      <c r="A550" s="94"/>
      <c r="B550" s="5">
        <f>'Subdecision matrices'!$S$12</f>
        <v>0.1</v>
      </c>
      <c r="C550" s="5">
        <f>'Subdecision matrices'!$S$13</f>
        <v>0.1</v>
      </c>
      <c r="D550" s="5">
        <f>'Subdecision matrices'!$S$14</f>
        <v>0.1</v>
      </c>
      <c r="E550" s="5">
        <f>'Subdecision matrices'!$S$15</f>
        <v>0.1</v>
      </c>
      <c r="F550" s="5">
        <f>'Subdecision matrices'!$S$16</f>
        <v>0.1</v>
      </c>
      <c r="G550" s="5">
        <f>'Subdecision matrices'!$T$12</f>
        <v>0.1</v>
      </c>
      <c r="H550" s="5">
        <f>'Subdecision matrices'!$T$13</f>
        <v>0.1</v>
      </c>
      <c r="I550" s="5">
        <f>'Subdecision matrices'!$T$14</f>
        <v>0.1</v>
      </c>
      <c r="J550" s="5">
        <f>'Subdecision matrices'!$T$15</f>
        <v>0.1</v>
      </c>
      <c r="K550" s="5">
        <f>'Subdecision matrices'!$T$16</f>
        <v>0.1</v>
      </c>
      <c r="L550" s="5">
        <f>'Subdecision matrices'!$U$12</f>
        <v>0.05</v>
      </c>
      <c r="M550" s="5">
        <f>'Subdecision matrices'!$U$13</f>
        <v>0.05</v>
      </c>
      <c r="N550" s="5">
        <f>'Subdecision matrices'!$U$14</f>
        <v>0.05</v>
      </c>
      <c r="O550" s="5">
        <f>'Subdecision matrices'!$U$15</f>
        <v>0.05</v>
      </c>
      <c r="P550" s="5">
        <f>'Subdecision matrices'!$U$16</f>
        <v>0.05</v>
      </c>
      <c r="Q550" s="5">
        <f>'Subdecision matrices'!$V$12</f>
        <v>0.1</v>
      </c>
      <c r="R550" s="5">
        <f>'Subdecision matrices'!$V$13</f>
        <v>0.1</v>
      </c>
      <c r="S550" s="5">
        <f>'Subdecision matrices'!$V$14</f>
        <v>0.1</v>
      </c>
      <c r="T550" s="5">
        <f>'Subdecision matrices'!$V$15</f>
        <v>0.1</v>
      </c>
      <c r="U550" s="5">
        <f>'Subdecision matrices'!$V$16</f>
        <v>0.1</v>
      </c>
      <c r="V550" s="5">
        <f>'Subdecision matrices'!$W$12</f>
        <v>0.1</v>
      </c>
      <c r="W550" s="5">
        <f>'Subdecision matrices'!$W$13</f>
        <v>0.1</v>
      </c>
      <c r="X550" s="5">
        <f>'Subdecision matrices'!$W$14</f>
        <v>0.1</v>
      </c>
      <c r="Y550" s="5">
        <f>'Subdecision matrices'!$W$15</f>
        <v>0.1</v>
      </c>
      <c r="Z550" s="5">
        <f>'Subdecision matrices'!$W$16</f>
        <v>0.1</v>
      </c>
      <c r="AA550" s="5">
        <f>'Subdecision matrices'!$X$12</f>
        <v>0.05</v>
      </c>
      <c r="AB550" s="5">
        <f>'Subdecision matrices'!$X$13</f>
        <v>0.1</v>
      </c>
      <c r="AC550" s="5">
        <f>'Subdecision matrices'!$X$14</f>
        <v>0.1</v>
      </c>
      <c r="AD550" s="5">
        <f>'Subdecision matrices'!$X$15</f>
        <v>0.1</v>
      </c>
      <c r="AE550" s="5">
        <f>'Subdecision matrices'!$X$16</f>
        <v>0.1</v>
      </c>
      <c r="AF550" s="5">
        <f>'Subdecision matrices'!$Y$12</f>
        <v>0.1</v>
      </c>
      <c r="AG550" s="5">
        <f>'Subdecision matrices'!$Y$13</f>
        <v>0.1</v>
      </c>
      <c r="AH550" s="5">
        <f>'Subdecision matrices'!$Y$14</f>
        <v>0.1</v>
      </c>
      <c r="AI550" s="5">
        <f>'Subdecision matrices'!$Y$15</f>
        <v>0.05</v>
      </c>
      <c r="AJ550" s="5">
        <f>'Subdecision matrices'!$Y$16</f>
        <v>0.05</v>
      </c>
      <c r="AK550" s="5">
        <f>'Subdecision matrices'!$Z$12</f>
        <v>0.15</v>
      </c>
      <c r="AL550" s="5">
        <f>'Subdecision matrices'!$Z$13</f>
        <v>0.15</v>
      </c>
      <c r="AM550" s="5">
        <f>'Subdecision matrices'!$Z$14</f>
        <v>0.15</v>
      </c>
      <c r="AN550" s="5">
        <f>'Subdecision matrices'!$Z$15</f>
        <v>0.15</v>
      </c>
      <c r="AO550" s="5">
        <f>'Subdecision matrices'!$Z$16</f>
        <v>0.15</v>
      </c>
      <c r="AP550" s="5">
        <f>'Subdecision matrices'!$AA$12</f>
        <v>0.1</v>
      </c>
      <c r="AQ550" s="5">
        <f>'Subdecision matrices'!$AA$13</f>
        <v>0.1</v>
      </c>
      <c r="AR550" s="5">
        <f>'Subdecision matrices'!$AA$14</f>
        <v>0.1</v>
      </c>
      <c r="AS550" s="5">
        <f>'Subdecision matrices'!$AA$15</f>
        <v>0.1</v>
      </c>
      <c r="AT550" s="5">
        <f>'Subdecision matrices'!$AA$16</f>
        <v>0.15</v>
      </c>
      <c r="AU550" s="5">
        <f>'Subdecision matrices'!$AB$12</f>
        <v>0.15</v>
      </c>
      <c r="AV550" s="5">
        <f>'Subdecision matrices'!$AB$13</f>
        <v>0.1</v>
      </c>
      <c r="AW550" s="5">
        <f>'Subdecision matrices'!$AB$14</f>
        <v>0.1</v>
      </c>
      <c r="AX550" s="5">
        <f>'Subdecision matrices'!$AB$15</f>
        <v>0.15</v>
      </c>
      <c r="AY550" s="5">
        <f>'Subdecision matrices'!$AB$16</f>
        <v>0.1</v>
      </c>
      <c r="AZ550" s="3">
        <f aca="true" t="shared" si="1386" ref="AZ550">SUM(L550:AY550)</f>
        <v>4</v>
      </c>
      <c r="BA550" s="3"/>
      <c r="BB550" s="114"/>
      <c r="BC550" s="114"/>
      <c r="BD550" s="114"/>
      <c r="BE550" s="114"/>
      <c r="BF550" s="114"/>
    </row>
    <row r="551" spans="1:58" ht="15">
      <c r="A551" s="94">
        <v>273</v>
      </c>
      <c r="B551" s="30">
        <f>_xlfn.IFERROR(VLOOKUP(Prioritization!G284,'Subdecision matrices'!$B$7:$C$8,2,TRUE),0)</f>
        <v>0</v>
      </c>
      <c r="C551" s="30">
        <f>_xlfn.IFERROR(VLOOKUP(Prioritization!G284,'Subdecision matrices'!$B$7:$D$8,3,TRUE),0)</f>
        <v>0</v>
      </c>
      <c r="D551" s="30">
        <f>_xlfn.IFERROR(VLOOKUP(Prioritization!G284,'Subdecision matrices'!$B$7:$E$8,4,TRUE),0)</f>
        <v>0</v>
      </c>
      <c r="E551" s="30">
        <f>_xlfn.IFERROR(VLOOKUP(Prioritization!G284,'Subdecision matrices'!$B$7:$F$8,5,TRUE),0)</f>
        <v>0</v>
      </c>
      <c r="F551" s="30">
        <f>_xlfn.IFERROR(VLOOKUP(Prioritization!G284,'Subdecision matrices'!$B$7:$G$8,6,TRUE),0)</f>
        <v>0</v>
      </c>
      <c r="G551" s="30">
        <f>VLOOKUP(Prioritization!H284,'Subdecision matrices'!$B$12:$C$19,2,TRUE)</f>
        <v>0</v>
      </c>
      <c r="H551" s="30">
        <f>VLOOKUP(Prioritization!H284,'Subdecision matrices'!$B$12:$D$19,3,TRUE)</f>
        <v>0</v>
      </c>
      <c r="I551" s="30">
        <f>VLOOKUP(Prioritization!H284,'Subdecision matrices'!$B$12:$E$19,4,TRUE)</f>
        <v>0</v>
      </c>
      <c r="J551" s="30">
        <f>VLOOKUP(Prioritization!H284,'Subdecision matrices'!$B$12:$F$19,5,TRUE)</f>
        <v>0</v>
      </c>
      <c r="K551" s="30">
        <f>VLOOKUP(Prioritization!H284,'Subdecision matrices'!$B$12:$G$19,6,TRUE)</f>
        <v>0</v>
      </c>
      <c r="L551" s="2">
        <f>_xlfn.IFERROR(INDEX('Subdecision matrices'!$C$23:$G$27,MATCH(Prioritization!I284,'Subdecision matrices'!$B$23:$B$27,0),MATCH('CalcEng 2'!$L$6,'Subdecision matrices'!$C$22:$G$22,0)),0)</f>
        <v>0</v>
      </c>
      <c r="M551" s="2">
        <f>_xlfn.IFERROR(INDEX('Subdecision matrices'!$C$23:$G$27,MATCH(Prioritization!I284,'Subdecision matrices'!$B$23:$B$27,0),MATCH('CalcEng 2'!$M$6,'Subdecision matrices'!$C$30:$G$30,0)),0)</f>
        <v>0</v>
      </c>
      <c r="N551" s="2">
        <f>_xlfn.IFERROR(INDEX('Subdecision matrices'!$C$23:$G$27,MATCH(Prioritization!I284,'Subdecision matrices'!$B$23:$B$27,0),MATCH('CalcEng 2'!$N$6,'Subdecision matrices'!$C$22:$G$22,0)),0)</f>
        <v>0</v>
      </c>
      <c r="O551" s="2">
        <f>_xlfn.IFERROR(INDEX('Subdecision matrices'!$C$23:$G$27,MATCH(Prioritization!I284,'Subdecision matrices'!$B$23:$B$27,0),MATCH('CalcEng 2'!$O$6,'Subdecision matrices'!$C$22:$G$22,0)),0)</f>
        <v>0</v>
      </c>
      <c r="P551" s="2">
        <f>_xlfn.IFERROR(INDEX('Subdecision matrices'!$C$23:$G$27,MATCH(Prioritization!I284,'Subdecision matrices'!$B$23:$B$27,0),MATCH('CalcEng 2'!$P$6,'Subdecision matrices'!$C$22:$G$22,0)),0)</f>
        <v>0</v>
      </c>
      <c r="Q551" s="2">
        <f>_xlfn.IFERROR(INDEX('Subdecision matrices'!$C$31:$G$33,MATCH(Prioritization!J284,'Subdecision matrices'!$B$31:$B$33,0),MATCH('CalcEng 2'!$Q$6,'Subdecision matrices'!$C$30:$G$30,0)),0)</f>
        <v>0</v>
      </c>
      <c r="R551" s="2">
        <f>_xlfn.IFERROR(INDEX('Subdecision matrices'!$C$31:$G$33,MATCH(Prioritization!J284,'Subdecision matrices'!$B$31:$B$33,0),MATCH('CalcEng 2'!$R$6,'Subdecision matrices'!$C$30:$G$30,0)),0)</f>
        <v>0</v>
      </c>
      <c r="S551" s="2">
        <f>_xlfn.IFERROR(INDEX('Subdecision matrices'!$C$31:$G$33,MATCH(Prioritization!J284,'Subdecision matrices'!$B$31:$B$33,0),MATCH('CalcEng 2'!$S$6,'Subdecision matrices'!$C$30:$G$30,0)),0)</f>
        <v>0</v>
      </c>
      <c r="T551" s="2">
        <f>_xlfn.IFERROR(INDEX('Subdecision matrices'!$C$31:$G$33,MATCH(Prioritization!J284,'Subdecision matrices'!$B$31:$B$33,0),MATCH('CalcEng 2'!$T$6,'Subdecision matrices'!$C$30:$G$30,0)),0)</f>
        <v>0</v>
      </c>
      <c r="U551" s="2">
        <f>_xlfn.IFERROR(INDEX('Subdecision matrices'!$C$31:$G$33,MATCH(Prioritization!J284,'Subdecision matrices'!$B$31:$B$33,0),MATCH('CalcEng 2'!$U$6,'Subdecision matrices'!$C$30:$G$30,0)),0)</f>
        <v>0</v>
      </c>
      <c r="V551" s="2">
        <f>_xlfn.IFERROR(VLOOKUP(Prioritization!K284,'Subdecision matrices'!$A$37:$C$41,3,TRUE),0)</f>
        <v>0</v>
      </c>
      <c r="W551" s="2">
        <f>_xlfn.IFERROR(VLOOKUP(Prioritization!K284,'Subdecision matrices'!$A$37:$D$41,4),0)</f>
        <v>0</v>
      </c>
      <c r="X551" s="2">
        <f>_xlfn.IFERROR(VLOOKUP(Prioritization!K284,'Subdecision matrices'!$A$37:$E$41,5),0)</f>
        <v>0</v>
      </c>
      <c r="Y551" s="2">
        <f>_xlfn.IFERROR(VLOOKUP(Prioritization!K284,'Subdecision matrices'!$A$37:$F$41,6),0)</f>
        <v>0</v>
      </c>
      <c r="Z551" s="2">
        <f>_xlfn.IFERROR(VLOOKUP(Prioritization!K284,'Subdecision matrices'!$A$37:$G$41,7),0)</f>
        <v>0</v>
      </c>
      <c r="AA551" s="2">
        <f>_xlfn.IFERROR(INDEX('Subdecision matrices'!$K$8:$O$11,MATCH(Prioritization!L284,'Subdecision matrices'!$J$8:$J$11,0),MATCH('CalcEng 2'!$AA$6,'Subdecision matrices'!$K$7:$O$7,0)),0)</f>
        <v>0</v>
      </c>
      <c r="AB551" s="2">
        <f>_xlfn.IFERROR(INDEX('Subdecision matrices'!$K$8:$O$11,MATCH(Prioritization!L284,'Subdecision matrices'!$J$8:$J$11,0),MATCH('CalcEng 2'!$AB$6,'Subdecision matrices'!$K$7:$O$7,0)),0)</f>
        <v>0</v>
      </c>
      <c r="AC551" s="2">
        <f>_xlfn.IFERROR(INDEX('Subdecision matrices'!$K$8:$O$11,MATCH(Prioritization!L284,'Subdecision matrices'!$J$8:$J$11,0),MATCH('CalcEng 2'!$AC$6,'Subdecision matrices'!$K$7:$O$7,0)),0)</f>
        <v>0</v>
      </c>
      <c r="AD551" s="2">
        <f>_xlfn.IFERROR(INDEX('Subdecision matrices'!$K$8:$O$11,MATCH(Prioritization!L284,'Subdecision matrices'!$J$8:$J$11,0),MATCH('CalcEng 2'!$AD$6,'Subdecision matrices'!$K$7:$O$7,0)),0)</f>
        <v>0</v>
      </c>
      <c r="AE551" s="2">
        <f>_xlfn.IFERROR(INDEX('Subdecision matrices'!$K$8:$O$11,MATCH(Prioritization!L284,'Subdecision matrices'!$J$8:$J$11,0),MATCH('CalcEng 2'!$AE$6,'Subdecision matrices'!$K$7:$O$7,0)),0)</f>
        <v>0</v>
      </c>
      <c r="AF551" s="2">
        <f>_xlfn.IFERROR(VLOOKUP(Prioritization!M284,'Subdecision matrices'!$I$15:$K$17,3,TRUE),0)</f>
        <v>0</v>
      </c>
      <c r="AG551" s="2">
        <f>_xlfn.IFERROR(VLOOKUP(Prioritization!M284,'Subdecision matrices'!$I$15:$L$17,4,TRUE),0)</f>
        <v>0</v>
      </c>
      <c r="AH551" s="2">
        <f>_xlfn.IFERROR(VLOOKUP(Prioritization!M284,'Subdecision matrices'!$I$15:$M$17,5,TRUE),0)</f>
        <v>0</v>
      </c>
      <c r="AI551" s="2">
        <f>_xlfn.IFERROR(VLOOKUP(Prioritization!M284,'Subdecision matrices'!$I$15:$N$17,6,TRUE),0)</f>
        <v>0</v>
      </c>
      <c r="AJ551" s="2">
        <f>_xlfn.IFERROR(VLOOKUP(Prioritization!M284,'Subdecision matrices'!$I$15:$O$17,7,TRUE),0)</f>
        <v>0</v>
      </c>
      <c r="AK551" s="2">
        <f>_xlfn.IFERROR(INDEX('Subdecision matrices'!$K$22:$O$24,MATCH(Prioritization!N284,'Subdecision matrices'!$J$22:$J$24,0),MATCH($AK$6,'Subdecision matrices'!$K$21:$O$21,0)),0)</f>
        <v>0</v>
      </c>
      <c r="AL551" s="2">
        <f>_xlfn.IFERROR(INDEX('Subdecision matrices'!$K$22:$O$24,MATCH(Prioritization!N284,'Subdecision matrices'!$J$22:$J$24,0),MATCH($AL$6,'Subdecision matrices'!$K$21:$O$21,0)),0)</f>
        <v>0</v>
      </c>
      <c r="AM551" s="2">
        <f>_xlfn.IFERROR(INDEX('Subdecision matrices'!$K$22:$O$24,MATCH(Prioritization!N284,'Subdecision matrices'!$J$22:$J$24,0),MATCH($AM$6,'Subdecision matrices'!$K$21:$O$21,0)),0)</f>
        <v>0</v>
      </c>
      <c r="AN551" s="2">
        <f>_xlfn.IFERROR(INDEX('Subdecision matrices'!$K$22:$O$24,MATCH(Prioritization!N284,'Subdecision matrices'!$J$22:$J$24,0),MATCH($AN$6,'Subdecision matrices'!$K$21:$O$21,0)),0)</f>
        <v>0</v>
      </c>
      <c r="AO551" s="2">
        <f>_xlfn.IFERROR(INDEX('Subdecision matrices'!$K$22:$O$24,MATCH(Prioritization!N284,'Subdecision matrices'!$J$22:$J$24,0),MATCH($AO$6,'Subdecision matrices'!$K$21:$O$21,0)),0)</f>
        <v>0</v>
      </c>
      <c r="AP551" s="2">
        <f>_xlfn.IFERROR(INDEX('Subdecision matrices'!$K$27:$O$30,MATCH(Prioritization!O284,'Subdecision matrices'!$J$27:$J$30,0),MATCH('CalcEng 2'!$AP$6,'Subdecision matrices'!$K$27:$O$27,0)),0)</f>
        <v>0</v>
      </c>
      <c r="AQ551" s="2">
        <f>_xlfn.IFERROR(INDEX('Subdecision matrices'!$K$27:$O$30,MATCH(Prioritization!O284,'Subdecision matrices'!$J$27:$J$30,0),MATCH('CalcEng 2'!$AQ$6,'Subdecision matrices'!$K$27:$O$27,0)),0)</f>
        <v>0</v>
      </c>
      <c r="AR551" s="2">
        <f>_xlfn.IFERROR(INDEX('Subdecision matrices'!$K$27:$O$30,MATCH(Prioritization!O284,'Subdecision matrices'!$J$27:$J$30,0),MATCH('CalcEng 2'!$AR$6,'Subdecision matrices'!$K$27:$O$27,0)),0)</f>
        <v>0</v>
      </c>
      <c r="AS551" s="2">
        <f>_xlfn.IFERROR(INDEX('Subdecision matrices'!$K$27:$O$30,MATCH(Prioritization!O284,'Subdecision matrices'!$J$27:$J$30,0),MATCH('CalcEng 2'!$AS$6,'Subdecision matrices'!$K$27:$O$27,0)),0)</f>
        <v>0</v>
      </c>
      <c r="AT551" s="2">
        <f>_xlfn.IFERROR(INDEX('Subdecision matrices'!$K$27:$O$30,MATCH(Prioritization!O284,'Subdecision matrices'!$J$27:$J$30,0),MATCH('CalcEng 2'!$AT$6,'Subdecision matrices'!$K$27:$O$27,0)),0)</f>
        <v>0</v>
      </c>
      <c r="AU551" s="2">
        <f>_xlfn.IFERROR(INDEX('Subdecision matrices'!$K$34:$O$36,MATCH(Prioritization!P284,'Subdecision matrices'!$J$34:$J$36,0),MATCH('CalcEng 2'!$AU$6,'Subdecision matrices'!$K$33:$O$33,0)),0)</f>
        <v>0</v>
      </c>
      <c r="AV551" s="2">
        <f>_xlfn.IFERROR(INDEX('Subdecision matrices'!$K$34:$O$36,MATCH(Prioritization!P284,'Subdecision matrices'!$J$34:$J$36,0),MATCH('CalcEng 2'!$AV$6,'Subdecision matrices'!$K$33:$O$33,0)),0)</f>
        <v>0</v>
      </c>
      <c r="AW551" s="2">
        <f>_xlfn.IFERROR(INDEX('Subdecision matrices'!$K$34:$O$36,MATCH(Prioritization!P284,'Subdecision matrices'!$J$34:$J$36,0),MATCH('CalcEng 2'!$AW$6,'Subdecision matrices'!$K$33:$O$33,0)),0)</f>
        <v>0</v>
      </c>
      <c r="AX551" s="2">
        <f>_xlfn.IFERROR(INDEX('Subdecision matrices'!$K$34:$O$36,MATCH(Prioritization!P284,'Subdecision matrices'!$J$34:$J$36,0),MATCH('CalcEng 2'!$AX$6,'Subdecision matrices'!$K$33:$O$33,0)),0)</f>
        <v>0</v>
      </c>
      <c r="AY551" s="2">
        <f>_xlfn.IFERROR(INDEX('Subdecision matrices'!$K$34:$O$36,MATCH(Prioritization!P284,'Subdecision matrices'!$J$34:$J$36,0),MATCH('CalcEng 2'!$AY$6,'Subdecision matrices'!$K$33:$O$33,0)),0)</f>
        <v>0</v>
      </c>
      <c r="AZ551" s="2"/>
      <c r="BA551" s="2"/>
      <c r="BB551" s="110">
        <f>((B551*B552)+(G551*G552)+(L551*L552)+(Q551*Q552)+(V551*V552)+(AA551*AA552)+(AF552*AF551)+(AK551*AK552)+(AP551*AP552)+(AU551*AU552))*10</f>
        <v>0</v>
      </c>
      <c r="BC551" s="110">
        <f aca="true" t="shared" si="1387" ref="BC551">((C551*C552)+(H551*H552)+(M551*M552)+(R551*R552)+(W551*W552)+(AB551*AB552)+(AG552*AG551)+(AL551*AL552)+(AQ551*AQ552)+(AV551*AV552))*10</f>
        <v>0</v>
      </c>
      <c r="BD551" s="110">
        <f aca="true" t="shared" si="1388" ref="BD551">((D551*D552)+(I551*I552)+(N551*N552)+(S551*S552)+(X551*X552)+(AC551*AC552)+(AH552*AH551)+(AM551*AM552)+(AR551*AR552)+(AW551*AW552))*10</f>
        <v>0</v>
      </c>
      <c r="BE551" s="110">
        <f aca="true" t="shared" si="1389" ref="BE551">((E551*E552)+(J551*J552)+(O551*O552)+(T551*T552)+(Y551*Y552)+(AD551*AD552)+(AI552*AI551)+(AN551*AN552)+(AS551*AS552)+(AX551*AX552))*10</f>
        <v>0</v>
      </c>
      <c r="BF551" s="110">
        <f aca="true" t="shared" si="1390" ref="BF551">((F551*F552)+(K551*K552)+(P551*P552)+(U551*U552)+(Z551*Z552)+(AE551*AE552)+(AJ552*AJ551)+(AO551*AO552)+(AT551*AT552)+(AY551*AY552))*10</f>
        <v>0</v>
      </c>
    </row>
    <row r="552" spans="1:58" ht="15.75" thickBot="1">
      <c r="A552" s="94"/>
      <c r="B552" s="5">
        <f>'Subdecision matrices'!$S$12</f>
        <v>0.1</v>
      </c>
      <c r="C552" s="5">
        <f>'Subdecision matrices'!$S$13</f>
        <v>0.1</v>
      </c>
      <c r="D552" s="5">
        <f>'Subdecision matrices'!$S$14</f>
        <v>0.1</v>
      </c>
      <c r="E552" s="5">
        <f>'Subdecision matrices'!$S$15</f>
        <v>0.1</v>
      </c>
      <c r="F552" s="5">
        <f>'Subdecision matrices'!$S$16</f>
        <v>0.1</v>
      </c>
      <c r="G552" s="5">
        <f>'Subdecision matrices'!$T$12</f>
        <v>0.1</v>
      </c>
      <c r="H552" s="5">
        <f>'Subdecision matrices'!$T$13</f>
        <v>0.1</v>
      </c>
      <c r="I552" s="5">
        <f>'Subdecision matrices'!$T$14</f>
        <v>0.1</v>
      </c>
      <c r="J552" s="5">
        <f>'Subdecision matrices'!$T$15</f>
        <v>0.1</v>
      </c>
      <c r="K552" s="5">
        <f>'Subdecision matrices'!$T$16</f>
        <v>0.1</v>
      </c>
      <c r="L552" s="5">
        <f>'Subdecision matrices'!$U$12</f>
        <v>0.05</v>
      </c>
      <c r="M552" s="5">
        <f>'Subdecision matrices'!$U$13</f>
        <v>0.05</v>
      </c>
      <c r="N552" s="5">
        <f>'Subdecision matrices'!$U$14</f>
        <v>0.05</v>
      </c>
      <c r="O552" s="5">
        <f>'Subdecision matrices'!$U$15</f>
        <v>0.05</v>
      </c>
      <c r="P552" s="5">
        <f>'Subdecision matrices'!$U$16</f>
        <v>0.05</v>
      </c>
      <c r="Q552" s="5">
        <f>'Subdecision matrices'!$V$12</f>
        <v>0.1</v>
      </c>
      <c r="R552" s="5">
        <f>'Subdecision matrices'!$V$13</f>
        <v>0.1</v>
      </c>
      <c r="S552" s="5">
        <f>'Subdecision matrices'!$V$14</f>
        <v>0.1</v>
      </c>
      <c r="T552" s="5">
        <f>'Subdecision matrices'!$V$15</f>
        <v>0.1</v>
      </c>
      <c r="U552" s="5">
        <f>'Subdecision matrices'!$V$16</f>
        <v>0.1</v>
      </c>
      <c r="V552" s="5">
        <f>'Subdecision matrices'!$W$12</f>
        <v>0.1</v>
      </c>
      <c r="W552" s="5">
        <f>'Subdecision matrices'!$W$13</f>
        <v>0.1</v>
      </c>
      <c r="X552" s="5">
        <f>'Subdecision matrices'!$W$14</f>
        <v>0.1</v>
      </c>
      <c r="Y552" s="5">
        <f>'Subdecision matrices'!$W$15</f>
        <v>0.1</v>
      </c>
      <c r="Z552" s="5">
        <f>'Subdecision matrices'!$W$16</f>
        <v>0.1</v>
      </c>
      <c r="AA552" s="5">
        <f>'Subdecision matrices'!$X$12</f>
        <v>0.05</v>
      </c>
      <c r="AB552" s="5">
        <f>'Subdecision matrices'!$X$13</f>
        <v>0.1</v>
      </c>
      <c r="AC552" s="5">
        <f>'Subdecision matrices'!$X$14</f>
        <v>0.1</v>
      </c>
      <c r="AD552" s="5">
        <f>'Subdecision matrices'!$X$15</f>
        <v>0.1</v>
      </c>
      <c r="AE552" s="5">
        <f>'Subdecision matrices'!$X$16</f>
        <v>0.1</v>
      </c>
      <c r="AF552" s="5">
        <f>'Subdecision matrices'!$Y$12</f>
        <v>0.1</v>
      </c>
      <c r="AG552" s="5">
        <f>'Subdecision matrices'!$Y$13</f>
        <v>0.1</v>
      </c>
      <c r="AH552" s="5">
        <f>'Subdecision matrices'!$Y$14</f>
        <v>0.1</v>
      </c>
      <c r="AI552" s="5">
        <f>'Subdecision matrices'!$Y$15</f>
        <v>0.05</v>
      </c>
      <c r="AJ552" s="5">
        <f>'Subdecision matrices'!$Y$16</f>
        <v>0.05</v>
      </c>
      <c r="AK552" s="5">
        <f>'Subdecision matrices'!$Z$12</f>
        <v>0.15</v>
      </c>
      <c r="AL552" s="5">
        <f>'Subdecision matrices'!$Z$13</f>
        <v>0.15</v>
      </c>
      <c r="AM552" s="5">
        <f>'Subdecision matrices'!$Z$14</f>
        <v>0.15</v>
      </c>
      <c r="AN552" s="5">
        <f>'Subdecision matrices'!$Z$15</f>
        <v>0.15</v>
      </c>
      <c r="AO552" s="5">
        <f>'Subdecision matrices'!$Z$16</f>
        <v>0.15</v>
      </c>
      <c r="AP552" s="5">
        <f>'Subdecision matrices'!$AA$12</f>
        <v>0.1</v>
      </c>
      <c r="AQ552" s="5">
        <f>'Subdecision matrices'!$AA$13</f>
        <v>0.1</v>
      </c>
      <c r="AR552" s="5">
        <f>'Subdecision matrices'!$AA$14</f>
        <v>0.1</v>
      </c>
      <c r="AS552" s="5">
        <f>'Subdecision matrices'!$AA$15</f>
        <v>0.1</v>
      </c>
      <c r="AT552" s="5">
        <f>'Subdecision matrices'!$AA$16</f>
        <v>0.15</v>
      </c>
      <c r="AU552" s="5">
        <f>'Subdecision matrices'!$AB$12</f>
        <v>0.15</v>
      </c>
      <c r="AV552" s="5">
        <f>'Subdecision matrices'!$AB$13</f>
        <v>0.1</v>
      </c>
      <c r="AW552" s="5">
        <f>'Subdecision matrices'!$AB$14</f>
        <v>0.1</v>
      </c>
      <c r="AX552" s="5">
        <f>'Subdecision matrices'!$AB$15</f>
        <v>0.15</v>
      </c>
      <c r="AY552" s="5">
        <f>'Subdecision matrices'!$AB$16</f>
        <v>0.1</v>
      </c>
      <c r="AZ552" s="3">
        <f aca="true" t="shared" si="1391" ref="AZ552">SUM(L552:AY552)</f>
        <v>4</v>
      </c>
      <c r="BA552" s="3"/>
      <c r="BB552" s="114"/>
      <c r="BC552" s="114"/>
      <c r="BD552" s="114"/>
      <c r="BE552" s="114"/>
      <c r="BF552" s="114"/>
    </row>
    <row r="553" spans="1:58" ht="15">
      <c r="A553" s="94">
        <v>274</v>
      </c>
      <c r="B553" s="30">
        <f>_xlfn.IFERROR(VLOOKUP(Prioritization!G285,'Subdecision matrices'!$B$7:$C$8,2,TRUE),0)</f>
        <v>0</v>
      </c>
      <c r="C553" s="30">
        <f>_xlfn.IFERROR(VLOOKUP(Prioritization!G285,'Subdecision matrices'!$B$7:$D$8,3,TRUE),0)</f>
        <v>0</v>
      </c>
      <c r="D553" s="30">
        <f>_xlfn.IFERROR(VLOOKUP(Prioritization!G285,'Subdecision matrices'!$B$7:$E$8,4,TRUE),0)</f>
        <v>0</v>
      </c>
      <c r="E553" s="30">
        <f>_xlfn.IFERROR(VLOOKUP(Prioritization!G285,'Subdecision matrices'!$B$7:$F$8,5,TRUE),0)</f>
        <v>0</v>
      </c>
      <c r="F553" s="30">
        <f>_xlfn.IFERROR(VLOOKUP(Prioritization!G285,'Subdecision matrices'!$B$7:$G$8,6,TRUE),0)</f>
        <v>0</v>
      </c>
      <c r="G553" s="30">
        <f>VLOOKUP(Prioritization!H285,'Subdecision matrices'!$B$12:$C$19,2,TRUE)</f>
        <v>0</v>
      </c>
      <c r="H553" s="30">
        <f>VLOOKUP(Prioritization!H285,'Subdecision matrices'!$B$12:$D$19,3,TRUE)</f>
        <v>0</v>
      </c>
      <c r="I553" s="30">
        <f>VLOOKUP(Prioritization!H285,'Subdecision matrices'!$B$12:$E$19,4,TRUE)</f>
        <v>0</v>
      </c>
      <c r="J553" s="30">
        <f>VLOOKUP(Prioritization!H285,'Subdecision matrices'!$B$12:$F$19,5,TRUE)</f>
        <v>0</v>
      </c>
      <c r="K553" s="30">
        <f>VLOOKUP(Prioritization!H285,'Subdecision matrices'!$B$12:$G$19,6,TRUE)</f>
        <v>0</v>
      </c>
      <c r="L553" s="2">
        <f>_xlfn.IFERROR(INDEX('Subdecision matrices'!$C$23:$G$27,MATCH(Prioritization!I285,'Subdecision matrices'!$B$23:$B$27,0),MATCH('CalcEng 2'!$L$6,'Subdecision matrices'!$C$22:$G$22,0)),0)</f>
        <v>0</v>
      </c>
      <c r="M553" s="2">
        <f>_xlfn.IFERROR(INDEX('Subdecision matrices'!$C$23:$G$27,MATCH(Prioritization!I285,'Subdecision matrices'!$B$23:$B$27,0),MATCH('CalcEng 2'!$M$6,'Subdecision matrices'!$C$30:$G$30,0)),0)</f>
        <v>0</v>
      </c>
      <c r="N553" s="2">
        <f>_xlfn.IFERROR(INDEX('Subdecision matrices'!$C$23:$G$27,MATCH(Prioritization!I285,'Subdecision matrices'!$B$23:$B$27,0),MATCH('CalcEng 2'!$N$6,'Subdecision matrices'!$C$22:$G$22,0)),0)</f>
        <v>0</v>
      </c>
      <c r="O553" s="2">
        <f>_xlfn.IFERROR(INDEX('Subdecision matrices'!$C$23:$G$27,MATCH(Prioritization!I285,'Subdecision matrices'!$B$23:$B$27,0),MATCH('CalcEng 2'!$O$6,'Subdecision matrices'!$C$22:$G$22,0)),0)</f>
        <v>0</v>
      </c>
      <c r="P553" s="2">
        <f>_xlfn.IFERROR(INDEX('Subdecision matrices'!$C$23:$G$27,MATCH(Prioritization!I285,'Subdecision matrices'!$B$23:$B$27,0),MATCH('CalcEng 2'!$P$6,'Subdecision matrices'!$C$22:$G$22,0)),0)</f>
        <v>0</v>
      </c>
      <c r="Q553" s="2">
        <f>_xlfn.IFERROR(INDEX('Subdecision matrices'!$C$31:$G$33,MATCH(Prioritization!J285,'Subdecision matrices'!$B$31:$B$33,0),MATCH('CalcEng 2'!$Q$6,'Subdecision matrices'!$C$30:$G$30,0)),0)</f>
        <v>0</v>
      </c>
      <c r="R553" s="2">
        <f>_xlfn.IFERROR(INDEX('Subdecision matrices'!$C$31:$G$33,MATCH(Prioritization!J285,'Subdecision matrices'!$B$31:$B$33,0),MATCH('CalcEng 2'!$R$6,'Subdecision matrices'!$C$30:$G$30,0)),0)</f>
        <v>0</v>
      </c>
      <c r="S553" s="2">
        <f>_xlfn.IFERROR(INDEX('Subdecision matrices'!$C$31:$G$33,MATCH(Prioritization!J285,'Subdecision matrices'!$B$31:$B$33,0),MATCH('CalcEng 2'!$S$6,'Subdecision matrices'!$C$30:$G$30,0)),0)</f>
        <v>0</v>
      </c>
      <c r="T553" s="2">
        <f>_xlfn.IFERROR(INDEX('Subdecision matrices'!$C$31:$G$33,MATCH(Prioritization!J285,'Subdecision matrices'!$B$31:$B$33,0),MATCH('CalcEng 2'!$T$6,'Subdecision matrices'!$C$30:$G$30,0)),0)</f>
        <v>0</v>
      </c>
      <c r="U553" s="2">
        <f>_xlfn.IFERROR(INDEX('Subdecision matrices'!$C$31:$G$33,MATCH(Prioritization!J285,'Subdecision matrices'!$B$31:$B$33,0),MATCH('CalcEng 2'!$U$6,'Subdecision matrices'!$C$30:$G$30,0)),0)</f>
        <v>0</v>
      </c>
      <c r="V553" s="2">
        <f>_xlfn.IFERROR(VLOOKUP(Prioritization!K285,'Subdecision matrices'!$A$37:$C$41,3,TRUE),0)</f>
        <v>0</v>
      </c>
      <c r="W553" s="2">
        <f>_xlfn.IFERROR(VLOOKUP(Prioritization!K285,'Subdecision matrices'!$A$37:$D$41,4),0)</f>
        <v>0</v>
      </c>
      <c r="X553" s="2">
        <f>_xlfn.IFERROR(VLOOKUP(Prioritization!K285,'Subdecision matrices'!$A$37:$E$41,5),0)</f>
        <v>0</v>
      </c>
      <c r="Y553" s="2">
        <f>_xlfn.IFERROR(VLOOKUP(Prioritization!K285,'Subdecision matrices'!$A$37:$F$41,6),0)</f>
        <v>0</v>
      </c>
      <c r="Z553" s="2">
        <f>_xlfn.IFERROR(VLOOKUP(Prioritization!K285,'Subdecision matrices'!$A$37:$G$41,7),0)</f>
        <v>0</v>
      </c>
      <c r="AA553" s="2">
        <f>_xlfn.IFERROR(INDEX('Subdecision matrices'!$K$8:$O$11,MATCH(Prioritization!L285,'Subdecision matrices'!$J$8:$J$11,0),MATCH('CalcEng 2'!$AA$6,'Subdecision matrices'!$K$7:$O$7,0)),0)</f>
        <v>0</v>
      </c>
      <c r="AB553" s="2">
        <f>_xlfn.IFERROR(INDEX('Subdecision matrices'!$K$8:$O$11,MATCH(Prioritization!L285,'Subdecision matrices'!$J$8:$J$11,0),MATCH('CalcEng 2'!$AB$6,'Subdecision matrices'!$K$7:$O$7,0)),0)</f>
        <v>0</v>
      </c>
      <c r="AC553" s="2">
        <f>_xlfn.IFERROR(INDEX('Subdecision matrices'!$K$8:$O$11,MATCH(Prioritization!L285,'Subdecision matrices'!$J$8:$J$11,0),MATCH('CalcEng 2'!$AC$6,'Subdecision matrices'!$K$7:$O$7,0)),0)</f>
        <v>0</v>
      </c>
      <c r="AD553" s="2">
        <f>_xlfn.IFERROR(INDEX('Subdecision matrices'!$K$8:$O$11,MATCH(Prioritization!L285,'Subdecision matrices'!$J$8:$J$11,0),MATCH('CalcEng 2'!$AD$6,'Subdecision matrices'!$K$7:$O$7,0)),0)</f>
        <v>0</v>
      </c>
      <c r="AE553" s="2">
        <f>_xlfn.IFERROR(INDEX('Subdecision matrices'!$K$8:$O$11,MATCH(Prioritization!L285,'Subdecision matrices'!$J$8:$J$11,0),MATCH('CalcEng 2'!$AE$6,'Subdecision matrices'!$K$7:$O$7,0)),0)</f>
        <v>0</v>
      </c>
      <c r="AF553" s="2">
        <f>_xlfn.IFERROR(VLOOKUP(Prioritization!M285,'Subdecision matrices'!$I$15:$K$17,3,TRUE),0)</f>
        <v>0</v>
      </c>
      <c r="AG553" s="2">
        <f>_xlfn.IFERROR(VLOOKUP(Prioritization!M285,'Subdecision matrices'!$I$15:$L$17,4,TRUE),0)</f>
        <v>0</v>
      </c>
      <c r="AH553" s="2">
        <f>_xlfn.IFERROR(VLOOKUP(Prioritization!M285,'Subdecision matrices'!$I$15:$M$17,5,TRUE),0)</f>
        <v>0</v>
      </c>
      <c r="AI553" s="2">
        <f>_xlfn.IFERROR(VLOOKUP(Prioritization!M285,'Subdecision matrices'!$I$15:$N$17,6,TRUE),0)</f>
        <v>0</v>
      </c>
      <c r="AJ553" s="2">
        <f>_xlfn.IFERROR(VLOOKUP(Prioritization!M285,'Subdecision matrices'!$I$15:$O$17,7,TRUE),0)</f>
        <v>0</v>
      </c>
      <c r="AK553" s="2">
        <f>_xlfn.IFERROR(INDEX('Subdecision matrices'!$K$22:$O$24,MATCH(Prioritization!N285,'Subdecision matrices'!$J$22:$J$24,0),MATCH($AK$6,'Subdecision matrices'!$K$21:$O$21,0)),0)</f>
        <v>0</v>
      </c>
      <c r="AL553" s="2">
        <f>_xlfn.IFERROR(INDEX('Subdecision matrices'!$K$22:$O$24,MATCH(Prioritization!N285,'Subdecision matrices'!$J$22:$J$24,0),MATCH($AL$6,'Subdecision matrices'!$K$21:$O$21,0)),0)</f>
        <v>0</v>
      </c>
      <c r="AM553" s="2">
        <f>_xlfn.IFERROR(INDEX('Subdecision matrices'!$K$22:$O$24,MATCH(Prioritization!N285,'Subdecision matrices'!$J$22:$J$24,0),MATCH($AM$6,'Subdecision matrices'!$K$21:$O$21,0)),0)</f>
        <v>0</v>
      </c>
      <c r="AN553" s="2">
        <f>_xlfn.IFERROR(INDEX('Subdecision matrices'!$K$22:$O$24,MATCH(Prioritization!N285,'Subdecision matrices'!$J$22:$J$24,0),MATCH($AN$6,'Subdecision matrices'!$K$21:$O$21,0)),0)</f>
        <v>0</v>
      </c>
      <c r="AO553" s="2">
        <f>_xlfn.IFERROR(INDEX('Subdecision matrices'!$K$22:$O$24,MATCH(Prioritization!N285,'Subdecision matrices'!$J$22:$J$24,0),MATCH($AO$6,'Subdecision matrices'!$K$21:$O$21,0)),0)</f>
        <v>0</v>
      </c>
      <c r="AP553" s="2">
        <f>_xlfn.IFERROR(INDEX('Subdecision matrices'!$K$27:$O$30,MATCH(Prioritization!O285,'Subdecision matrices'!$J$27:$J$30,0),MATCH('CalcEng 2'!$AP$6,'Subdecision matrices'!$K$27:$O$27,0)),0)</f>
        <v>0</v>
      </c>
      <c r="AQ553" s="2">
        <f>_xlfn.IFERROR(INDEX('Subdecision matrices'!$K$27:$O$30,MATCH(Prioritization!O285,'Subdecision matrices'!$J$27:$J$30,0),MATCH('CalcEng 2'!$AQ$6,'Subdecision matrices'!$K$27:$O$27,0)),0)</f>
        <v>0</v>
      </c>
      <c r="AR553" s="2">
        <f>_xlfn.IFERROR(INDEX('Subdecision matrices'!$K$27:$O$30,MATCH(Prioritization!O285,'Subdecision matrices'!$J$27:$J$30,0),MATCH('CalcEng 2'!$AR$6,'Subdecision matrices'!$K$27:$O$27,0)),0)</f>
        <v>0</v>
      </c>
      <c r="AS553" s="2">
        <f>_xlfn.IFERROR(INDEX('Subdecision matrices'!$K$27:$O$30,MATCH(Prioritization!O285,'Subdecision matrices'!$J$27:$J$30,0),MATCH('CalcEng 2'!$AS$6,'Subdecision matrices'!$K$27:$O$27,0)),0)</f>
        <v>0</v>
      </c>
      <c r="AT553" s="2">
        <f>_xlfn.IFERROR(INDEX('Subdecision matrices'!$K$27:$O$30,MATCH(Prioritization!O285,'Subdecision matrices'!$J$27:$J$30,0),MATCH('CalcEng 2'!$AT$6,'Subdecision matrices'!$K$27:$O$27,0)),0)</f>
        <v>0</v>
      </c>
      <c r="AU553" s="2">
        <f>_xlfn.IFERROR(INDEX('Subdecision matrices'!$K$34:$O$36,MATCH(Prioritization!P285,'Subdecision matrices'!$J$34:$J$36,0),MATCH('CalcEng 2'!$AU$6,'Subdecision matrices'!$K$33:$O$33,0)),0)</f>
        <v>0</v>
      </c>
      <c r="AV553" s="2">
        <f>_xlfn.IFERROR(INDEX('Subdecision matrices'!$K$34:$O$36,MATCH(Prioritization!P285,'Subdecision matrices'!$J$34:$J$36,0),MATCH('CalcEng 2'!$AV$6,'Subdecision matrices'!$K$33:$O$33,0)),0)</f>
        <v>0</v>
      </c>
      <c r="AW553" s="2">
        <f>_xlfn.IFERROR(INDEX('Subdecision matrices'!$K$34:$O$36,MATCH(Prioritization!P285,'Subdecision matrices'!$J$34:$J$36,0),MATCH('CalcEng 2'!$AW$6,'Subdecision matrices'!$K$33:$O$33,0)),0)</f>
        <v>0</v>
      </c>
      <c r="AX553" s="2">
        <f>_xlfn.IFERROR(INDEX('Subdecision matrices'!$K$34:$O$36,MATCH(Prioritization!P285,'Subdecision matrices'!$J$34:$J$36,0),MATCH('CalcEng 2'!$AX$6,'Subdecision matrices'!$K$33:$O$33,0)),0)</f>
        <v>0</v>
      </c>
      <c r="AY553" s="2">
        <f>_xlfn.IFERROR(INDEX('Subdecision matrices'!$K$34:$O$36,MATCH(Prioritization!P285,'Subdecision matrices'!$J$34:$J$36,0),MATCH('CalcEng 2'!$AY$6,'Subdecision matrices'!$K$33:$O$33,0)),0)</f>
        <v>0</v>
      </c>
      <c r="AZ553" s="2"/>
      <c r="BA553" s="2"/>
      <c r="BB553" s="110">
        <f>((B553*B554)+(G553*G554)+(L553*L554)+(Q553*Q554)+(V553*V554)+(AA553*AA554)+(AF554*AF553)+(AK553*AK554)+(AP553*AP554)+(AU553*AU554))*10</f>
        <v>0</v>
      </c>
      <c r="BC553" s="110">
        <f aca="true" t="shared" si="1392" ref="BC553">((C553*C554)+(H553*H554)+(M553*M554)+(R553*R554)+(W553*W554)+(AB553*AB554)+(AG554*AG553)+(AL553*AL554)+(AQ553*AQ554)+(AV553*AV554))*10</f>
        <v>0</v>
      </c>
      <c r="BD553" s="110">
        <f aca="true" t="shared" si="1393" ref="BD553">((D553*D554)+(I553*I554)+(N553*N554)+(S553*S554)+(X553*X554)+(AC553*AC554)+(AH554*AH553)+(AM553*AM554)+(AR553*AR554)+(AW553*AW554))*10</f>
        <v>0</v>
      </c>
      <c r="BE553" s="110">
        <f aca="true" t="shared" si="1394" ref="BE553">((E553*E554)+(J553*J554)+(O553*O554)+(T553*T554)+(Y553*Y554)+(AD553*AD554)+(AI554*AI553)+(AN553*AN554)+(AS553*AS554)+(AX553*AX554))*10</f>
        <v>0</v>
      </c>
      <c r="BF553" s="110">
        <f aca="true" t="shared" si="1395" ref="BF553">((F553*F554)+(K553*K554)+(P553*P554)+(U553*U554)+(Z553*Z554)+(AE553*AE554)+(AJ554*AJ553)+(AO553*AO554)+(AT553*AT554)+(AY553*AY554))*10</f>
        <v>0</v>
      </c>
    </row>
    <row r="554" spans="1:58" ht="15.75" thickBot="1">
      <c r="A554" s="94"/>
      <c r="B554" s="5">
        <f>'Subdecision matrices'!$S$12</f>
        <v>0.1</v>
      </c>
      <c r="C554" s="5">
        <f>'Subdecision matrices'!$S$13</f>
        <v>0.1</v>
      </c>
      <c r="D554" s="5">
        <f>'Subdecision matrices'!$S$14</f>
        <v>0.1</v>
      </c>
      <c r="E554" s="5">
        <f>'Subdecision matrices'!$S$15</f>
        <v>0.1</v>
      </c>
      <c r="F554" s="5">
        <f>'Subdecision matrices'!$S$16</f>
        <v>0.1</v>
      </c>
      <c r="G554" s="5">
        <f>'Subdecision matrices'!$T$12</f>
        <v>0.1</v>
      </c>
      <c r="H554" s="5">
        <f>'Subdecision matrices'!$T$13</f>
        <v>0.1</v>
      </c>
      <c r="I554" s="5">
        <f>'Subdecision matrices'!$T$14</f>
        <v>0.1</v>
      </c>
      <c r="J554" s="5">
        <f>'Subdecision matrices'!$T$15</f>
        <v>0.1</v>
      </c>
      <c r="K554" s="5">
        <f>'Subdecision matrices'!$T$16</f>
        <v>0.1</v>
      </c>
      <c r="L554" s="5">
        <f>'Subdecision matrices'!$U$12</f>
        <v>0.05</v>
      </c>
      <c r="M554" s="5">
        <f>'Subdecision matrices'!$U$13</f>
        <v>0.05</v>
      </c>
      <c r="N554" s="5">
        <f>'Subdecision matrices'!$U$14</f>
        <v>0.05</v>
      </c>
      <c r="O554" s="5">
        <f>'Subdecision matrices'!$U$15</f>
        <v>0.05</v>
      </c>
      <c r="P554" s="5">
        <f>'Subdecision matrices'!$U$16</f>
        <v>0.05</v>
      </c>
      <c r="Q554" s="5">
        <f>'Subdecision matrices'!$V$12</f>
        <v>0.1</v>
      </c>
      <c r="R554" s="5">
        <f>'Subdecision matrices'!$V$13</f>
        <v>0.1</v>
      </c>
      <c r="S554" s="5">
        <f>'Subdecision matrices'!$V$14</f>
        <v>0.1</v>
      </c>
      <c r="T554" s="5">
        <f>'Subdecision matrices'!$V$15</f>
        <v>0.1</v>
      </c>
      <c r="U554" s="5">
        <f>'Subdecision matrices'!$V$16</f>
        <v>0.1</v>
      </c>
      <c r="V554" s="5">
        <f>'Subdecision matrices'!$W$12</f>
        <v>0.1</v>
      </c>
      <c r="W554" s="5">
        <f>'Subdecision matrices'!$W$13</f>
        <v>0.1</v>
      </c>
      <c r="X554" s="5">
        <f>'Subdecision matrices'!$W$14</f>
        <v>0.1</v>
      </c>
      <c r="Y554" s="5">
        <f>'Subdecision matrices'!$W$15</f>
        <v>0.1</v>
      </c>
      <c r="Z554" s="5">
        <f>'Subdecision matrices'!$W$16</f>
        <v>0.1</v>
      </c>
      <c r="AA554" s="5">
        <f>'Subdecision matrices'!$X$12</f>
        <v>0.05</v>
      </c>
      <c r="AB554" s="5">
        <f>'Subdecision matrices'!$X$13</f>
        <v>0.1</v>
      </c>
      <c r="AC554" s="5">
        <f>'Subdecision matrices'!$X$14</f>
        <v>0.1</v>
      </c>
      <c r="AD554" s="5">
        <f>'Subdecision matrices'!$X$15</f>
        <v>0.1</v>
      </c>
      <c r="AE554" s="5">
        <f>'Subdecision matrices'!$X$16</f>
        <v>0.1</v>
      </c>
      <c r="AF554" s="5">
        <f>'Subdecision matrices'!$Y$12</f>
        <v>0.1</v>
      </c>
      <c r="AG554" s="5">
        <f>'Subdecision matrices'!$Y$13</f>
        <v>0.1</v>
      </c>
      <c r="AH554" s="5">
        <f>'Subdecision matrices'!$Y$14</f>
        <v>0.1</v>
      </c>
      <c r="AI554" s="5">
        <f>'Subdecision matrices'!$Y$15</f>
        <v>0.05</v>
      </c>
      <c r="AJ554" s="5">
        <f>'Subdecision matrices'!$Y$16</f>
        <v>0.05</v>
      </c>
      <c r="AK554" s="5">
        <f>'Subdecision matrices'!$Z$12</f>
        <v>0.15</v>
      </c>
      <c r="AL554" s="5">
        <f>'Subdecision matrices'!$Z$13</f>
        <v>0.15</v>
      </c>
      <c r="AM554" s="5">
        <f>'Subdecision matrices'!$Z$14</f>
        <v>0.15</v>
      </c>
      <c r="AN554" s="5">
        <f>'Subdecision matrices'!$Z$15</f>
        <v>0.15</v>
      </c>
      <c r="AO554" s="5">
        <f>'Subdecision matrices'!$Z$16</f>
        <v>0.15</v>
      </c>
      <c r="AP554" s="5">
        <f>'Subdecision matrices'!$AA$12</f>
        <v>0.1</v>
      </c>
      <c r="AQ554" s="5">
        <f>'Subdecision matrices'!$AA$13</f>
        <v>0.1</v>
      </c>
      <c r="AR554" s="5">
        <f>'Subdecision matrices'!$AA$14</f>
        <v>0.1</v>
      </c>
      <c r="AS554" s="5">
        <f>'Subdecision matrices'!$AA$15</f>
        <v>0.1</v>
      </c>
      <c r="AT554" s="5">
        <f>'Subdecision matrices'!$AA$16</f>
        <v>0.15</v>
      </c>
      <c r="AU554" s="5">
        <f>'Subdecision matrices'!$AB$12</f>
        <v>0.15</v>
      </c>
      <c r="AV554" s="5">
        <f>'Subdecision matrices'!$AB$13</f>
        <v>0.1</v>
      </c>
      <c r="AW554" s="5">
        <f>'Subdecision matrices'!$AB$14</f>
        <v>0.1</v>
      </c>
      <c r="AX554" s="5">
        <f>'Subdecision matrices'!$AB$15</f>
        <v>0.15</v>
      </c>
      <c r="AY554" s="5">
        <f>'Subdecision matrices'!$AB$16</f>
        <v>0.1</v>
      </c>
      <c r="AZ554" s="3">
        <f aca="true" t="shared" si="1396" ref="AZ554">SUM(L554:AY554)</f>
        <v>4</v>
      </c>
      <c r="BA554" s="3"/>
      <c r="BB554" s="114"/>
      <c r="BC554" s="114"/>
      <c r="BD554" s="114"/>
      <c r="BE554" s="114"/>
      <c r="BF554" s="114"/>
    </row>
    <row r="555" spans="1:58" ht="15">
      <c r="A555" s="94">
        <v>275</v>
      </c>
      <c r="B555" s="30">
        <f>_xlfn.IFERROR(VLOOKUP(Prioritization!G286,'Subdecision matrices'!$B$7:$C$8,2,TRUE),0)</f>
        <v>0</v>
      </c>
      <c r="C555" s="30">
        <f>_xlfn.IFERROR(VLOOKUP(Prioritization!G286,'Subdecision matrices'!$B$7:$D$8,3,TRUE),0)</f>
        <v>0</v>
      </c>
      <c r="D555" s="30">
        <f>_xlfn.IFERROR(VLOOKUP(Prioritization!G286,'Subdecision matrices'!$B$7:$E$8,4,TRUE),0)</f>
        <v>0</v>
      </c>
      <c r="E555" s="30">
        <f>_xlfn.IFERROR(VLOOKUP(Prioritization!G286,'Subdecision matrices'!$B$7:$F$8,5,TRUE),0)</f>
        <v>0</v>
      </c>
      <c r="F555" s="30">
        <f>_xlfn.IFERROR(VLOOKUP(Prioritization!G286,'Subdecision matrices'!$B$7:$G$8,6,TRUE),0)</f>
        <v>0</v>
      </c>
      <c r="G555" s="30">
        <f>VLOOKUP(Prioritization!H286,'Subdecision matrices'!$B$12:$C$19,2,TRUE)</f>
        <v>0</v>
      </c>
      <c r="H555" s="30">
        <f>VLOOKUP(Prioritization!H286,'Subdecision matrices'!$B$12:$D$19,3,TRUE)</f>
        <v>0</v>
      </c>
      <c r="I555" s="30">
        <f>VLOOKUP(Prioritization!H286,'Subdecision matrices'!$B$12:$E$19,4,TRUE)</f>
        <v>0</v>
      </c>
      <c r="J555" s="30">
        <f>VLOOKUP(Prioritization!H286,'Subdecision matrices'!$B$12:$F$19,5,TRUE)</f>
        <v>0</v>
      </c>
      <c r="K555" s="30">
        <f>VLOOKUP(Prioritization!H286,'Subdecision matrices'!$B$12:$G$19,6,TRUE)</f>
        <v>0</v>
      </c>
      <c r="L555" s="2">
        <f>_xlfn.IFERROR(INDEX('Subdecision matrices'!$C$23:$G$27,MATCH(Prioritization!I286,'Subdecision matrices'!$B$23:$B$27,0),MATCH('CalcEng 2'!$L$6,'Subdecision matrices'!$C$22:$G$22,0)),0)</f>
        <v>0</v>
      </c>
      <c r="M555" s="2">
        <f>_xlfn.IFERROR(INDEX('Subdecision matrices'!$C$23:$G$27,MATCH(Prioritization!I286,'Subdecision matrices'!$B$23:$B$27,0),MATCH('CalcEng 2'!$M$6,'Subdecision matrices'!$C$30:$G$30,0)),0)</f>
        <v>0</v>
      </c>
      <c r="N555" s="2">
        <f>_xlfn.IFERROR(INDEX('Subdecision matrices'!$C$23:$G$27,MATCH(Prioritization!I286,'Subdecision matrices'!$B$23:$B$27,0),MATCH('CalcEng 2'!$N$6,'Subdecision matrices'!$C$22:$G$22,0)),0)</f>
        <v>0</v>
      </c>
      <c r="O555" s="2">
        <f>_xlfn.IFERROR(INDEX('Subdecision matrices'!$C$23:$G$27,MATCH(Prioritization!I286,'Subdecision matrices'!$B$23:$B$27,0),MATCH('CalcEng 2'!$O$6,'Subdecision matrices'!$C$22:$G$22,0)),0)</f>
        <v>0</v>
      </c>
      <c r="P555" s="2">
        <f>_xlfn.IFERROR(INDEX('Subdecision matrices'!$C$23:$G$27,MATCH(Prioritization!I286,'Subdecision matrices'!$B$23:$B$27,0),MATCH('CalcEng 2'!$P$6,'Subdecision matrices'!$C$22:$G$22,0)),0)</f>
        <v>0</v>
      </c>
      <c r="Q555" s="2">
        <f>_xlfn.IFERROR(INDEX('Subdecision matrices'!$C$31:$G$33,MATCH(Prioritization!J286,'Subdecision matrices'!$B$31:$B$33,0),MATCH('CalcEng 2'!$Q$6,'Subdecision matrices'!$C$30:$G$30,0)),0)</f>
        <v>0</v>
      </c>
      <c r="R555" s="2">
        <f>_xlfn.IFERROR(INDEX('Subdecision matrices'!$C$31:$G$33,MATCH(Prioritization!J286,'Subdecision matrices'!$B$31:$B$33,0),MATCH('CalcEng 2'!$R$6,'Subdecision matrices'!$C$30:$G$30,0)),0)</f>
        <v>0</v>
      </c>
      <c r="S555" s="2">
        <f>_xlfn.IFERROR(INDEX('Subdecision matrices'!$C$31:$G$33,MATCH(Prioritization!J286,'Subdecision matrices'!$B$31:$B$33,0),MATCH('CalcEng 2'!$S$6,'Subdecision matrices'!$C$30:$G$30,0)),0)</f>
        <v>0</v>
      </c>
      <c r="T555" s="2">
        <f>_xlfn.IFERROR(INDEX('Subdecision matrices'!$C$31:$G$33,MATCH(Prioritization!J286,'Subdecision matrices'!$B$31:$B$33,0),MATCH('CalcEng 2'!$T$6,'Subdecision matrices'!$C$30:$G$30,0)),0)</f>
        <v>0</v>
      </c>
      <c r="U555" s="2">
        <f>_xlfn.IFERROR(INDEX('Subdecision matrices'!$C$31:$G$33,MATCH(Prioritization!J286,'Subdecision matrices'!$B$31:$B$33,0),MATCH('CalcEng 2'!$U$6,'Subdecision matrices'!$C$30:$G$30,0)),0)</f>
        <v>0</v>
      </c>
      <c r="V555" s="2">
        <f>_xlfn.IFERROR(VLOOKUP(Prioritization!K286,'Subdecision matrices'!$A$37:$C$41,3,TRUE),0)</f>
        <v>0</v>
      </c>
      <c r="W555" s="2">
        <f>_xlfn.IFERROR(VLOOKUP(Prioritization!K286,'Subdecision matrices'!$A$37:$D$41,4),0)</f>
        <v>0</v>
      </c>
      <c r="X555" s="2">
        <f>_xlfn.IFERROR(VLOOKUP(Prioritization!K286,'Subdecision matrices'!$A$37:$E$41,5),0)</f>
        <v>0</v>
      </c>
      <c r="Y555" s="2">
        <f>_xlfn.IFERROR(VLOOKUP(Prioritization!K286,'Subdecision matrices'!$A$37:$F$41,6),0)</f>
        <v>0</v>
      </c>
      <c r="Z555" s="2">
        <f>_xlfn.IFERROR(VLOOKUP(Prioritization!K286,'Subdecision matrices'!$A$37:$G$41,7),0)</f>
        <v>0</v>
      </c>
      <c r="AA555" s="2">
        <f>_xlfn.IFERROR(INDEX('Subdecision matrices'!$K$8:$O$11,MATCH(Prioritization!L286,'Subdecision matrices'!$J$8:$J$11,0),MATCH('CalcEng 2'!$AA$6,'Subdecision matrices'!$K$7:$O$7,0)),0)</f>
        <v>0</v>
      </c>
      <c r="AB555" s="2">
        <f>_xlfn.IFERROR(INDEX('Subdecision matrices'!$K$8:$O$11,MATCH(Prioritization!L286,'Subdecision matrices'!$J$8:$J$11,0),MATCH('CalcEng 2'!$AB$6,'Subdecision matrices'!$K$7:$O$7,0)),0)</f>
        <v>0</v>
      </c>
      <c r="AC555" s="2">
        <f>_xlfn.IFERROR(INDEX('Subdecision matrices'!$K$8:$O$11,MATCH(Prioritization!L286,'Subdecision matrices'!$J$8:$J$11,0),MATCH('CalcEng 2'!$AC$6,'Subdecision matrices'!$K$7:$O$7,0)),0)</f>
        <v>0</v>
      </c>
      <c r="AD555" s="2">
        <f>_xlfn.IFERROR(INDEX('Subdecision matrices'!$K$8:$O$11,MATCH(Prioritization!L286,'Subdecision matrices'!$J$8:$J$11,0),MATCH('CalcEng 2'!$AD$6,'Subdecision matrices'!$K$7:$O$7,0)),0)</f>
        <v>0</v>
      </c>
      <c r="AE555" s="2">
        <f>_xlfn.IFERROR(INDEX('Subdecision matrices'!$K$8:$O$11,MATCH(Prioritization!L286,'Subdecision matrices'!$J$8:$J$11,0),MATCH('CalcEng 2'!$AE$6,'Subdecision matrices'!$K$7:$O$7,0)),0)</f>
        <v>0</v>
      </c>
      <c r="AF555" s="2">
        <f>_xlfn.IFERROR(VLOOKUP(Prioritization!M286,'Subdecision matrices'!$I$15:$K$17,3,TRUE),0)</f>
        <v>0</v>
      </c>
      <c r="AG555" s="2">
        <f>_xlfn.IFERROR(VLOOKUP(Prioritization!M286,'Subdecision matrices'!$I$15:$L$17,4,TRUE),0)</f>
        <v>0</v>
      </c>
      <c r="AH555" s="2">
        <f>_xlfn.IFERROR(VLOOKUP(Prioritization!M286,'Subdecision matrices'!$I$15:$M$17,5,TRUE),0)</f>
        <v>0</v>
      </c>
      <c r="AI555" s="2">
        <f>_xlfn.IFERROR(VLOOKUP(Prioritization!M286,'Subdecision matrices'!$I$15:$N$17,6,TRUE),0)</f>
        <v>0</v>
      </c>
      <c r="AJ555" s="2">
        <f>_xlfn.IFERROR(VLOOKUP(Prioritization!M286,'Subdecision matrices'!$I$15:$O$17,7,TRUE),0)</f>
        <v>0</v>
      </c>
      <c r="AK555" s="2">
        <f>_xlfn.IFERROR(INDEX('Subdecision matrices'!$K$22:$O$24,MATCH(Prioritization!N286,'Subdecision matrices'!$J$22:$J$24,0),MATCH($AK$6,'Subdecision matrices'!$K$21:$O$21,0)),0)</f>
        <v>0</v>
      </c>
      <c r="AL555" s="2">
        <f>_xlfn.IFERROR(INDEX('Subdecision matrices'!$K$22:$O$24,MATCH(Prioritization!N286,'Subdecision matrices'!$J$22:$J$24,0),MATCH($AL$6,'Subdecision matrices'!$K$21:$O$21,0)),0)</f>
        <v>0</v>
      </c>
      <c r="AM555" s="2">
        <f>_xlfn.IFERROR(INDEX('Subdecision matrices'!$K$22:$O$24,MATCH(Prioritization!N286,'Subdecision matrices'!$J$22:$J$24,0),MATCH($AM$6,'Subdecision matrices'!$K$21:$O$21,0)),0)</f>
        <v>0</v>
      </c>
      <c r="AN555" s="2">
        <f>_xlfn.IFERROR(INDEX('Subdecision matrices'!$K$22:$O$24,MATCH(Prioritization!N286,'Subdecision matrices'!$J$22:$J$24,0),MATCH($AN$6,'Subdecision matrices'!$K$21:$O$21,0)),0)</f>
        <v>0</v>
      </c>
      <c r="AO555" s="2">
        <f>_xlfn.IFERROR(INDEX('Subdecision matrices'!$K$22:$O$24,MATCH(Prioritization!N286,'Subdecision matrices'!$J$22:$J$24,0),MATCH($AO$6,'Subdecision matrices'!$K$21:$O$21,0)),0)</f>
        <v>0</v>
      </c>
      <c r="AP555" s="2">
        <f>_xlfn.IFERROR(INDEX('Subdecision matrices'!$K$27:$O$30,MATCH(Prioritization!O286,'Subdecision matrices'!$J$27:$J$30,0),MATCH('CalcEng 2'!$AP$6,'Subdecision matrices'!$K$27:$O$27,0)),0)</f>
        <v>0</v>
      </c>
      <c r="AQ555" s="2">
        <f>_xlfn.IFERROR(INDEX('Subdecision matrices'!$K$27:$O$30,MATCH(Prioritization!O286,'Subdecision matrices'!$J$27:$J$30,0),MATCH('CalcEng 2'!$AQ$6,'Subdecision matrices'!$K$27:$O$27,0)),0)</f>
        <v>0</v>
      </c>
      <c r="AR555" s="2">
        <f>_xlfn.IFERROR(INDEX('Subdecision matrices'!$K$27:$O$30,MATCH(Prioritization!O286,'Subdecision matrices'!$J$27:$J$30,0),MATCH('CalcEng 2'!$AR$6,'Subdecision matrices'!$K$27:$O$27,0)),0)</f>
        <v>0</v>
      </c>
      <c r="AS555" s="2">
        <f>_xlfn.IFERROR(INDEX('Subdecision matrices'!$K$27:$O$30,MATCH(Prioritization!O286,'Subdecision matrices'!$J$27:$J$30,0),MATCH('CalcEng 2'!$AS$6,'Subdecision matrices'!$K$27:$O$27,0)),0)</f>
        <v>0</v>
      </c>
      <c r="AT555" s="2">
        <f>_xlfn.IFERROR(INDEX('Subdecision matrices'!$K$27:$O$30,MATCH(Prioritization!O286,'Subdecision matrices'!$J$27:$J$30,0),MATCH('CalcEng 2'!$AT$6,'Subdecision matrices'!$K$27:$O$27,0)),0)</f>
        <v>0</v>
      </c>
      <c r="AU555" s="2">
        <f>_xlfn.IFERROR(INDEX('Subdecision matrices'!$K$34:$O$36,MATCH(Prioritization!P286,'Subdecision matrices'!$J$34:$J$36,0),MATCH('CalcEng 2'!$AU$6,'Subdecision matrices'!$K$33:$O$33,0)),0)</f>
        <v>0</v>
      </c>
      <c r="AV555" s="2">
        <f>_xlfn.IFERROR(INDEX('Subdecision matrices'!$K$34:$O$36,MATCH(Prioritization!P286,'Subdecision matrices'!$J$34:$J$36,0),MATCH('CalcEng 2'!$AV$6,'Subdecision matrices'!$K$33:$O$33,0)),0)</f>
        <v>0</v>
      </c>
      <c r="AW555" s="2">
        <f>_xlfn.IFERROR(INDEX('Subdecision matrices'!$K$34:$O$36,MATCH(Prioritization!P286,'Subdecision matrices'!$J$34:$J$36,0),MATCH('CalcEng 2'!$AW$6,'Subdecision matrices'!$K$33:$O$33,0)),0)</f>
        <v>0</v>
      </c>
      <c r="AX555" s="2">
        <f>_xlfn.IFERROR(INDEX('Subdecision matrices'!$K$34:$O$36,MATCH(Prioritization!P286,'Subdecision matrices'!$J$34:$J$36,0),MATCH('CalcEng 2'!$AX$6,'Subdecision matrices'!$K$33:$O$33,0)),0)</f>
        <v>0</v>
      </c>
      <c r="AY555" s="2">
        <f>_xlfn.IFERROR(INDEX('Subdecision matrices'!$K$34:$O$36,MATCH(Prioritization!P286,'Subdecision matrices'!$J$34:$J$36,0),MATCH('CalcEng 2'!$AY$6,'Subdecision matrices'!$K$33:$O$33,0)),0)</f>
        <v>0</v>
      </c>
      <c r="AZ555" s="2"/>
      <c r="BA555" s="2"/>
      <c r="BB555" s="110">
        <f>((B555*B556)+(G555*G556)+(L555*L556)+(Q555*Q556)+(V555*V556)+(AA555*AA556)+(AF556*AF555)+(AK555*AK556)+(AP555*AP556)+(AU555*AU556))*10</f>
        <v>0</v>
      </c>
      <c r="BC555" s="110">
        <f aca="true" t="shared" si="1397" ref="BC555">((C555*C556)+(H555*H556)+(M555*M556)+(R555*R556)+(W555*W556)+(AB555*AB556)+(AG556*AG555)+(AL555*AL556)+(AQ555*AQ556)+(AV555*AV556))*10</f>
        <v>0</v>
      </c>
      <c r="BD555" s="110">
        <f aca="true" t="shared" si="1398" ref="BD555">((D555*D556)+(I555*I556)+(N555*N556)+(S555*S556)+(X555*X556)+(AC555*AC556)+(AH556*AH555)+(AM555*AM556)+(AR555*AR556)+(AW555*AW556))*10</f>
        <v>0</v>
      </c>
      <c r="BE555" s="110">
        <f aca="true" t="shared" si="1399" ref="BE555">((E555*E556)+(J555*J556)+(O555*O556)+(T555*T556)+(Y555*Y556)+(AD555*AD556)+(AI556*AI555)+(AN555*AN556)+(AS555*AS556)+(AX555*AX556))*10</f>
        <v>0</v>
      </c>
      <c r="BF555" s="110">
        <f aca="true" t="shared" si="1400" ref="BF555">((F555*F556)+(K555*K556)+(P555*P556)+(U555*U556)+(Z555*Z556)+(AE555*AE556)+(AJ556*AJ555)+(AO555*AO556)+(AT555*AT556)+(AY555*AY556))*10</f>
        <v>0</v>
      </c>
    </row>
    <row r="556" spans="1:58" ht="15.75" thickBot="1">
      <c r="A556" s="94"/>
      <c r="B556" s="5">
        <f>'Subdecision matrices'!$S$12</f>
        <v>0.1</v>
      </c>
      <c r="C556" s="5">
        <f>'Subdecision matrices'!$S$13</f>
        <v>0.1</v>
      </c>
      <c r="D556" s="5">
        <f>'Subdecision matrices'!$S$14</f>
        <v>0.1</v>
      </c>
      <c r="E556" s="5">
        <f>'Subdecision matrices'!$S$15</f>
        <v>0.1</v>
      </c>
      <c r="F556" s="5">
        <f>'Subdecision matrices'!$S$16</f>
        <v>0.1</v>
      </c>
      <c r="G556" s="5">
        <f>'Subdecision matrices'!$T$12</f>
        <v>0.1</v>
      </c>
      <c r="H556" s="5">
        <f>'Subdecision matrices'!$T$13</f>
        <v>0.1</v>
      </c>
      <c r="I556" s="5">
        <f>'Subdecision matrices'!$T$14</f>
        <v>0.1</v>
      </c>
      <c r="J556" s="5">
        <f>'Subdecision matrices'!$T$15</f>
        <v>0.1</v>
      </c>
      <c r="K556" s="5">
        <f>'Subdecision matrices'!$T$16</f>
        <v>0.1</v>
      </c>
      <c r="L556" s="5">
        <f>'Subdecision matrices'!$U$12</f>
        <v>0.05</v>
      </c>
      <c r="M556" s="5">
        <f>'Subdecision matrices'!$U$13</f>
        <v>0.05</v>
      </c>
      <c r="N556" s="5">
        <f>'Subdecision matrices'!$U$14</f>
        <v>0.05</v>
      </c>
      <c r="O556" s="5">
        <f>'Subdecision matrices'!$U$15</f>
        <v>0.05</v>
      </c>
      <c r="P556" s="5">
        <f>'Subdecision matrices'!$U$16</f>
        <v>0.05</v>
      </c>
      <c r="Q556" s="5">
        <f>'Subdecision matrices'!$V$12</f>
        <v>0.1</v>
      </c>
      <c r="R556" s="5">
        <f>'Subdecision matrices'!$V$13</f>
        <v>0.1</v>
      </c>
      <c r="S556" s="5">
        <f>'Subdecision matrices'!$V$14</f>
        <v>0.1</v>
      </c>
      <c r="T556" s="5">
        <f>'Subdecision matrices'!$V$15</f>
        <v>0.1</v>
      </c>
      <c r="U556" s="5">
        <f>'Subdecision matrices'!$V$16</f>
        <v>0.1</v>
      </c>
      <c r="V556" s="5">
        <f>'Subdecision matrices'!$W$12</f>
        <v>0.1</v>
      </c>
      <c r="W556" s="5">
        <f>'Subdecision matrices'!$W$13</f>
        <v>0.1</v>
      </c>
      <c r="X556" s="5">
        <f>'Subdecision matrices'!$W$14</f>
        <v>0.1</v>
      </c>
      <c r="Y556" s="5">
        <f>'Subdecision matrices'!$W$15</f>
        <v>0.1</v>
      </c>
      <c r="Z556" s="5">
        <f>'Subdecision matrices'!$W$16</f>
        <v>0.1</v>
      </c>
      <c r="AA556" s="5">
        <f>'Subdecision matrices'!$X$12</f>
        <v>0.05</v>
      </c>
      <c r="AB556" s="5">
        <f>'Subdecision matrices'!$X$13</f>
        <v>0.1</v>
      </c>
      <c r="AC556" s="5">
        <f>'Subdecision matrices'!$X$14</f>
        <v>0.1</v>
      </c>
      <c r="AD556" s="5">
        <f>'Subdecision matrices'!$X$15</f>
        <v>0.1</v>
      </c>
      <c r="AE556" s="5">
        <f>'Subdecision matrices'!$X$16</f>
        <v>0.1</v>
      </c>
      <c r="AF556" s="5">
        <f>'Subdecision matrices'!$Y$12</f>
        <v>0.1</v>
      </c>
      <c r="AG556" s="5">
        <f>'Subdecision matrices'!$Y$13</f>
        <v>0.1</v>
      </c>
      <c r="AH556" s="5">
        <f>'Subdecision matrices'!$Y$14</f>
        <v>0.1</v>
      </c>
      <c r="AI556" s="5">
        <f>'Subdecision matrices'!$Y$15</f>
        <v>0.05</v>
      </c>
      <c r="AJ556" s="5">
        <f>'Subdecision matrices'!$Y$16</f>
        <v>0.05</v>
      </c>
      <c r="AK556" s="5">
        <f>'Subdecision matrices'!$Z$12</f>
        <v>0.15</v>
      </c>
      <c r="AL556" s="5">
        <f>'Subdecision matrices'!$Z$13</f>
        <v>0.15</v>
      </c>
      <c r="AM556" s="5">
        <f>'Subdecision matrices'!$Z$14</f>
        <v>0.15</v>
      </c>
      <c r="AN556" s="5">
        <f>'Subdecision matrices'!$Z$15</f>
        <v>0.15</v>
      </c>
      <c r="AO556" s="5">
        <f>'Subdecision matrices'!$Z$16</f>
        <v>0.15</v>
      </c>
      <c r="AP556" s="5">
        <f>'Subdecision matrices'!$AA$12</f>
        <v>0.1</v>
      </c>
      <c r="AQ556" s="5">
        <f>'Subdecision matrices'!$AA$13</f>
        <v>0.1</v>
      </c>
      <c r="AR556" s="5">
        <f>'Subdecision matrices'!$AA$14</f>
        <v>0.1</v>
      </c>
      <c r="AS556" s="5">
        <f>'Subdecision matrices'!$AA$15</f>
        <v>0.1</v>
      </c>
      <c r="AT556" s="5">
        <f>'Subdecision matrices'!$AA$16</f>
        <v>0.15</v>
      </c>
      <c r="AU556" s="5">
        <f>'Subdecision matrices'!$AB$12</f>
        <v>0.15</v>
      </c>
      <c r="AV556" s="5">
        <f>'Subdecision matrices'!$AB$13</f>
        <v>0.1</v>
      </c>
      <c r="AW556" s="5">
        <f>'Subdecision matrices'!$AB$14</f>
        <v>0.1</v>
      </c>
      <c r="AX556" s="5">
        <f>'Subdecision matrices'!$AB$15</f>
        <v>0.15</v>
      </c>
      <c r="AY556" s="5">
        <f>'Subdecision matrices'!$AB$16</f>
        <v>0.1</v>
      </c>
      <c r="AZ556" s="3">
        <f aca="true" t="shared" si="1401" ref="AZ556">SUM(L556:AY556)</f>
        <v>4</v>
      </c>
      <c r="BA556" s="3"/>
      <c r="BB556" s="114"/>
      <c r="BC556" s="114"/>
      <c r="BD556" s="114"/>
      <c r="BE556" s="114"/>
      <c r="BF556" s="114"/>
    </row>
    <row r="557" spans="1:58" ht="15">
      <c r="A557" s="94">
        <v>276</v>
      </c>
      <c r="B557" s="30">
        <f>_xlfn.IFERROR(VLOOKUP(Prioritization!G287,'Subdecision matrices'!$B$7:$C$8,2,TRUE),0)</f>
        <v>0</v>
      </c>
      <c r="C557" s="30">
        <f>_xlfn.IFERROR(VLOOKUP(Prioritization!G287,'Subdecision matrices'!$B$7:$D$8,3,TRUE),0)</f>
        <v>0</v>
      </c>
      <c r="D557" s="30">
        <f>_xlfn.IFERROR(VLOOKUP(Prioritization!G287,'Subdecision matrices'!$B$7:$E$8,4,TRUE),0)</f>
        <v>0</v>
      </c>
      <c r="E557" s="30">
        <f>_xlfn.IFERROR(VLOOKUP(Prioritization!G287,'Subdecision matrices'!$B$7:$F$8,5,TRUE),0)</f>
        <v>0</v>
      </c>
      <c r="F557" s="30">
        <f>_xlfn.IFERROR(VLOOKUP(Prioritization!G287,'Subdecision matrices'!$B$7:$G$8,6,TRUE),0)</f>
        <v>0</v>
      </c>
      <c r="G557" s="30">
        <f>VLOOKUP(Prioritization!H287,'Subdecision matrices'!$B$12:$C$19,2,TRUE)</f>
        <v>0</v>
      </c>
      <c r="H557" s="30">
        <f>VLOOKUP(Prioritization!H287,'Subdecision matrices'!$B$12:$D$19,3,TRUE)</f>
        <v>0</v>
      </c>
      <c r="I557" s="30">
        <f>VLOOKUP(Prioritization!H287,'Subdecision matrices'!$B$12:$E$19,4,TRUE)</f>
        <v>0</v>
      </c>
      <c r="J557" s="30">
        <f>VLOOKUP(Prioritization!H287,'Subdecision matrices'!$B$12:$F$19,5,TRUE)</f>
        <v>0</v>
      </c>
      <c r="K557" s="30">
        <f>VLOOKUP(Prioritization!H287,'Subdecision matrices'!$B$12:$G$19,6,TRUE)</f>
        <v>0</v>
      </c>
      <c r="L557" s="2">
        <f>_xlfn.IFERROR(INDEX('Subdecision matrices'!$C$23:$G$27,MATCH(Prioritization!I287,'Subdecision matrices'!$B$23:$B$27,0),MATCH('CalcEng 2'!$L$6,'Subdecision matrices'!$C$22:$G$22,0)),0)</f>
        <v>0</v>
      </c>
      <c r="M557" s="2">
        <f>_xlfn.IFERROR(INDEX('Subdecision matrices'!$C$23:$G$27,MATCH(Prioritization!I287,'Subdecision matrices'!$B$23:$B$27,0),MATCH('CalcEng 2'!$M$6,'Subdecision matrices'!$C$30:$G$30,0)),0)</f>
        <v>0</v>
      </c>
      <c r="N557" s="2">
        <f>_xlfn.IFERROR(INDEX('Subdecision matrices'!$C$23:$G$27,MATCH(Prioritization!I287,'Subdecision matrices'!$B$23:$B$27,0),MATCH('CalcEng 2'!$N$6,'Subdecision matrices'!$C$22:$G$22,0)),0)</f>
        <v>0</v>
      </c>
      <c r="O557" s="2">
        <f>_xlfn.IFERROR(INDEX('Subdecision matrices'!$C$23:$G$27,MATCH(Prioritization!I287,'Subdecision matrices'!$B$23:$B$27,0),MATCH('CalcEng 2'!$O$6,'Subdecision matrices'!$C$22:$G$22,0)),0)</f>
        <v>0</v>
      </c>
      <c r="P557" s="2">
        <f>_xlfn.IFERROR(INDEX('Subdecision matrices'!$C$23:$G$27,MATCH(Prioritization!I287,'Subdecision matrices'!$B$23:$B$27,0),MATCH('CalcEng 2'!$P$6,'Subdecision matrices'!$C$22:$G$22,0)),0)</f>
        <v>0</v>
      </c>
      <c r="Q557" s="2">
        <f>_xlfn.IFERROR(INDEX('Subdecision matrices'!$C$31:$G$33,MATCH(Prioritization!J287,'Subdecision matrices'!$B$31:$B$33,0),MATCH('CalcEng 2'!$Q$6,'Subdecision matrices'!$C$30:$G$30,0)),0)</f>
        <v>0</v>
      </c>
      <c r="R557" s="2">
        <f>_xlfn.IFERROR(INDEX('Subdecision matrices'!$C$31:$G$33,MATCH(Prioritization!J287,'Subdecision matrices'!$B$31:$B$33,0),MATCH('CalcEng 2'!$R$6,'Subdecision matrices'!$C$30:$G$30,0)),0)</f>
        <v>0</v>
      </c>
      <c r="S557" s="2">
        <f>_xlfn.IFERROR(INDEX('Subdecision matrices'!$C$31:$G$33,MATCH(Prioritization!J287,'Subdecision matrices'!$B$31:$B$33,0),MATCH('CalcEng 2'!$S$6,'Subdecision matrices'!$C$30:$G$30,0)),0)</f>
        <v>0</v>
      </c>
      <c r="T557" s="2">
        <f>_xlfn.IFERROR(INDEX('Subdecision matrices'!$C$31:$G$33,MATCH(Prioritization!J287,'Subdecision matrices'!$B$31:$B$33,0),MATCH('CalcEng 2'!$T$6,'Subdecision matrices'!$C$30:$G$30,0)),0)</f>
        <v>0</v>
      </c>
      <c r="U557" s="2">
        <f>_xlfn.IFERROR(INDEX('Subdecision matrices'!$C$31:$G$33,MATCH(Prioritization!J287,'Subdecision matrices'!$B$31:$B$33,0),MATCH('CalcEng 2'!$U$6,'Subdecision matrices'!$C$30:$G$30,0)),0)</f>
        <v>0</v>
      </c>
      <c r="V557" s="2">
        <f>_xlfn.IFERROR(VLOOKUP(Prioritization!K287,'Subdecision matrices'!$A$37:$C$41,3,TRUE),0)</f>
        <v>0</v>
      </c>
      <c r="W557" s="2">
        <f>_xlfn.IFERROR(VLOOKUP(Prioritization!K287,'Subdecision matrices'!$A$37:$D$41,4),0)</f>
        <v>0</v>
      </c>
      <c r="X557" s="2">
        <f>_xlfn.IFERROR(VLOOKUP(Prioritization!K287,'Subdecision matrices'!$A$37:$E$41,5),0)</f>
        <v>0</v>
      </c>
      <c r="Y557" s="2">
        <f>_xlfn.IFERROR(VLOOKUP(Prioritization!K287,'Subdecision matrices'!$A$37:$F$41,6),0)</f>
        <v>0</v>
      </c>
      <c r="Z557" s="2">
        <f>_xlfn.IFERROR(VLOOKUP(Prioritization!K287,'Subdecision matrices'!$A$37:$G$41,7),0)</f>
        <v>0</v>
      </c>
      <c r="AA557" s="2">
        <f>_xlfn.IFERROR(INDEX('Subdecision matrices'!$K$8:$O$11,MATCH(Prioritization!L287,'Subdecision matrices'!$J$8:$J$11,0),MATCH('CalcEng 2'!$AA$6,'Subdecision matrices'!$K$7:$O$7,0)),0)</f>
        <v>0</v>
      </c>
      <c r="AB557" s="2">
        <f>_xlfn.IFERROR(INDEX('Subdecision matrices'!$K$8:$O$11,MATCH(Prioritization!L287,'Subdecision matrices'!$J$8:$J$11,0),MATCH('CalcEng 2'!$AB$6,'Subdecision matrices'!$K$7:$O$7,0)),0)</f>
        <v>0</v>
      </c>
      <c r="AC557" s="2">
        <f>_xlfn.IFERROR(INDEX('Subdecision matrices'!$K$8:$O$11,MATCH(Prioritization!L287,'Subdecision matrices'!$J$8:$J$11,0),MATCH('CalcEng 2'!$AC$6,'Subdecision matrices'!$K$7:$O$7,0)),0)</f>
        <v>0</v>
      </c>
      <c r="AD557" s="2">
        <f>_xlfn.IFERROR(INDEX('Subdecision matrices'!$K$8:$O$11,MATCH(Prioritization!L287,'Subdecision matrices'!$J$8:$J$11,0),MATCH('CalcEng 2'!$AD$6,'Subdecision matrices'!$K$7:$O$7,0)),0)</f>
        <v>0</v>
      </c>
      <c r="AE557" s="2">
        <f>_xlfn.IFERROR(INDEX('Subdecision matrices'!$K$8:$O$11,MATCH(Prioritization!L287,'Subdecision matrices'!$J$8:$J$11,0),MATCH('CalcEng 2'!$AE$6,'Subdecision matrices'!$K$7:$O$7,0)),0)</f>
        <v>0</v>
      </c>
      <c r="AF557" s="2">
        <f>_xlfn.IFERROR(VLOOKUP(Prioritization!M287,'Subdecision matrices'!$I$15:$K$17,3,TRUE),0)</f>
        <v>0</v>
      </c>
      <c r="AG557" s="2">
        <f>_xlfn.IFERROR(VLOOKUP(Prioritization!M287,'Subdecision matrices'!$I$15:$L$17,4,TRUE),0)</f>
        <v>0</v>
      </c>
      <c r="AH557" s="2">
        <f>_xlfn.IFERROR(VLOOKUP(Prioritization!M287,'Subdecision matrices'!$I$15:$M$17,5,TRUE),0)</f>
        <v>0</v>
      </c>
      <c r="AI557" s="2">
        <f>_xlfn.IFERROR(VLOOKUP(Prioritization!M287,'Subdecision matrices'!$I$15:$N$17,6,TRUE),0)</f>
        <v>0</v>
      </c>
      <c r="AJ557" s="2">
        <f>_xlfn.IFERROR(VLOOKUP(Prioritization!M287,'Subdecision matrices'!$I$15:$O$17,7,TRUE),0)</f>
        <v>0</v>
      </c>
      <c r="AK557" s="2">
        <f>_xlfn.IFERROR(INDEX('Subdecision matrices'!$K$22:$O$24,MATCH(Prioritization!N287,'Subdecision matrices'!$J$22:$J$24,0),MATCH($AK$6,'Subdecision matrices'!$K$21:$O$21,0)),0)</f>
        <v>0</v>
      </c>
      <c r="AL557" s="2">
        <f>_xlfn.IFERROR(INDEX('Subdecision matrices'!$K$22:$O$24,MATCH(Prioritization!N287,'Subdecision matrices'!$J$22:$J$24,0),MATCH($AL$6,'Subdecision matrices'!$K$21:$O$21,0)),0)</f>
        <v>0</v>
      </c>
      <c r="AM557" s="2">
        <f>_xlfn.IFERROR(INDEX('Subdecision matrices'!$K$22:$O$24,MATCH(Prioritization!N287,'Subdecision matrices'!$J$22:$J$24,0),MATCH($AM$6,'Subdecision matrices'!$K$21:$O$21,0)),0)</f>
        <v>0</v>
      </c>
      <c r="AN557" s="2">
        <f>_xlfn.IFERROR(INDEX('Subdecision matrices'!$K$22:$O$24,MATCH(Prioritization!N287,'Subdecision matrices'!$J$22:$J$24,0),MATCH($AN$6,'Subdecision matrices'!$K$21:$O$21,0)),0)</f>
        <v>0</v>
      </c>
      <c r="AO557" s="2">
        <f>_xlfn.IFERROR(INDEX('Subdecision matrices'!$K$22:$O$24,MATCH(Prioritization!N287,'Subdecision matrices'!$J$22:$J$24,0),MATCH($AO$6,'Subdecision matrices'!$K$21:$O$21,0)),0)</f>
        <v>0</v>
      </c>
      <c r="AP557" s="2">
        <f>_xlfn.IFERROR(INDEX('Subdecision matrices'!$K$27:$O$30,MATCH(Prioritization!O287,'Subdecision matrices'!$J$27:$J$30,0),MATCH('CalcEng 2'!$AP$6,'Subdecision matrices'!$K$27:$O$27,0)),0)</f>
        <v>0</v>
      </c>
      <c r="AQ557" s="2">
        <f>_xlfn.IFERROR(INDEX('Subdecision matrices'!$K$27:$O$30,MATCH(Prioritization!O287,'Subdecision matrices'!$J$27:$J$30,0),MATCH('CalcEng 2'!$AQ$6,'Subdecision matrices'!$K$27:$O$27,0)),0)</f>
        <v>0</v>
      </c>
      <c r="AR557" s="2">
        <f>_xlfn.IFERROR(INDEX('Subdecision matrices'!$K$27:$O$30,MATCH(Prioritization!O287,'Subdecision matrices'!$J$27:$J$30,0),MATCH('CalcEng 2'!$AR$6,'Subdecision matrices'!$K$27:$O$27,0)),0)</f>
        <v>0</v>
      </c>
      <c r="AS557" s="2">
        <f>_xlfn.IFERROR(INDEX('Subdecision matrices'!$K$27:$O$30,MATCH(Prioritization!O287,'Subdecision matrices'!$J$27:$J$30,0),MATCH('CalcEng 2'!$AS$6,'Subdecision matrices'!$K$27:$O$27,0)),0)</f>
        <v>0</v>
      </c>
      <c r="AT557" s="2">
        <f>_xlfn.IFERROR(INDEX('Subdecision matrices'!$K$27:$O$30,MATCH(Prioritization!O287,'Subdecision matrices'!$J$27:$J$30,0),MATCH('CalcEng 2'!$AT$6,'Subdecision matrices'!$K$27:$O$27,0)),0)</f>
        <v>0</v>
      </c>
      <c r="AU557" s="2">
        <f>_xlfn.IFERROR(INDEX('Subdecision matrices'!$K$34:$O$36,MATCH(Prioritization!P287,'Subdecision matrices'!$J$34:$J$36,0),MATCH('CalcEng 2'!$AU$6,'Subdecision matrices'!$K$33:$O$33,0)),0)</f>
        <v>0</v>
      </c>
      <c r="AV557" s="2">
        <f>_xlfn.IFERROR(INDEX('Subdecision matrices'!$K$34:$O$36,MATCH(Prioritization!P287,'Subdecision matrices'!$J$34:$J$36,0),MATCH('CalcEng 2'!$AV$6,'Subdecision matrices'!$K$33:$O$33,0)),0)</f>
        <v>0</v>
      </c>
      <c r="AW557" s="2">
        <f>_xlfn.IFERROR(INDEX('Subdecision matrices'!$K$34:$O$36,MATCH(Prioritization!P287,'Subdecision matrices'!$J$34:$J$36,0),MATCH('CalcEng 2'!$AW$6,'Subdecision matrices'!$K$33:$O$33,0)),0)</f>
        <v>0</v>
      </c>
      <c r="AX557" s="2">
        <f>_xlfn.IFERROR(INDEX('Subdecision matrices'!$K$34:$O$36,MATCH(Prioritization!P287,'Subdecision matrices'!$J$34:$J$36,0),MATCH('CalcEng 2'!$AX$6,'Subdecision matrices'!$K$33:$O$33,0)),0)</f>
        <v>0</v>
      </c>
      <c r="AY557" s="2">
        <f>_xlfn.IFERROR(INDEX('Subdecision matrices'!$K$34:$O$36,MATCH(Prioritization!P287,'Subdecision matrices'!$J$34:$J$36,0),MATCH('CalcEng 2'!$AY$6,'Subdecision matrices'!$K$33:$O$33,0)),0)</f>
        <v>0</v>
      </c>
      <c r="AZ557" s="2"/>
      <c r="BA557" s="2"/>
      <c r="BB557" s="110">
        <f>((B557*B558)+(G557*G558)+(L557*L558)+(Q557*Q558)+(V557*V558)+(AA557*AA558)+(AF558*AF557)+(AK557*AK558)+(AP557*AP558)+(AU557*AU558))*10</f>
        <v>0</v>
      </c>
      <c r="BC557" s="110">
        <f aca="true" t="shared" si="1402" ref="BC557">((C557*C558)+(H557*H558)+(M557*M558)+(R557*R558)+(W557*W558)+(AB557*AB558)+(AG558*AG557)+(AL557*AL558)+(AQ557*AQ558)+(AV557*AV558))*10</f>
        <v>0</v>
      </c>
      <c r="BD557" s="110">
        <f aca="true" t="shared" si="1403" ref="BD557">((D557*D558)+(I557*I558)+(N557*N558)+(S557*S558)+(X557*X558)+(AC557*AC558)+(AH558*AH557)+(AM557*AM558)+(AR557*AR558)+(AW557*AW558))*10</f>
        <v>0</v>
      </c>
      <c r="BE557" s="110">
        <f aca="true" t="shared" si="1404" ref="BE557">((E557*E558)+(J557*J558)+(O557*O558)+(T557*T558)+(Y557*Y558)+(AD557*AD558)+(AI558*AI557)+(AN557*AN558)+(AS557*AS558)+(AX557*AX558))*10</f>
        <v>0</v>
      </c>
      <c r="BF557" s="110">
        <f aca="true" t="shared" si="1405" ref="BF557">((F557*F558)+(K557*K558)+(P557*P558)+(U557*U558)+(Z557*Z558)+(AE557*AE558)+(AJ558*AJ557)+(AO557*AO558)+(AT557*AT558)+(AY557*AY558))*10</f>
        <v>0</v>
      </c>
    </row>
    <row r="558" spans="1:58" ht="15.75" thickBot="1">
      <c r="A558" s="94"/>
      <c r="B558" s="5">
        <f>'Subdecision matrices'!$S$12</f>
        <v>0.1</v>
      </c>
      <c r="C558" s="5">
        <f>'Subdecision matrices'!$S$13</f>
        <v>0.1</v>
      </c>
      <c r="D558" s="5">
        <f>'Subdecision matrices'!$S$14</f>
        <v>0.1</v>
      </c>
      <c r="E558" s="5">
        <f>'Subdecision matrices'!$S$15</f>
        <v>0.1</v>
      </c>
      <c r="F558" s="5">
        <f>'Subdecision matrices'!$S$16</f>
        <v>0.1</v>
      </c>
      <c r="G558" s="5">
        <f>'Subdecision matrices'!$T$12</f>
        <v>0.1</v>
      </c>
      <c r="H558" s="5">
        <f>'Subdecision matrices'!$T$13</f>
        <v>0.1</v>
      </c>
      <c r="I558" s="5">
        <f>'Subdecision matrices'!$T$14</f>
        <v>0.1</v>
      </c>
      <c r="J558" s="5">
        <f>'Subdecision matrices'!$T$15</f>
        <v>0.1</v>
      </c>
      <c r="K558" s="5">
        <f>'Subdecision matrices'!$T$16</f>
        <v>0.1</v>
      </c>
      <c r="L558" s="5">
        <f>'Subdecision matrices'!$U$12</f>
        <v>0.05</v>
      </c>
      <c r="M558" s="5">
        <f>'Subdecision matrices'!$U$13</f>
        <v>0.05</v>
      </c>
      <c r="N558" s="5">
        <f>'Subdecision matrices'!$U$14</f>
        <v>0.05</v>
      </c>
      <c r="O558" s="5">
        <f>'Subdecision matrices'!$U$15</f>
        <v>0.05</v>
      </c>
      <c r="P558" s="5">
        <f>'Subdecision matrices'!$U$16</f>
        <v>0.05</v>
      </c>
      <c r="Q558" s="5">
        <f>'Subdecision matrices'!$V$12</f>
        <v>0.1</v>
      </c>
      <c r="R558" s="5">
        <f>'Subdecision matrices'!$V$13</f>
        <v>0.1</v>
      </c>
      <c r="S558" s="5">
        <f>'Subdecision matrices'!$V$14</f>
        <v>0.1</v>
      </c>
      <c r="T558" s="5">
        <f>'Subdecision matrices'!$V$15</f>
        <v>0.1</v>
      </c>
      <c r="U558" s="5">
        <f>'Subdecision matrices'!$V$16</f>
        <v>0.1</v>
      </c>
      <c r="V558" s="5">
        <f>'Subdecision matrices'!$W$12</f>
        <v>0.1</v>
      </c>
      <c r="W558" s="5">
        <f>'Subdecision matrices'!$W$13</f>
        <v>0.1</v>
      </c>
      <c r="X558" s="5">
        <f>'Subdecision matrices'!$W$14</f>
        <v>0.1</v>
      </c>
      <c r="Y558" s="5">
        <f>'Subdecision matrices'!$W$15</f>
        <v>0.1</v>
      </c>
      <c r="Z558" s="5">
        <f>'Subdecision matrices'!$W$16</f>
        <v>0.1</v>
      </c>
      <c r="AA558" s="5">
        <f>'Subdecision matrices'!$X$12</f>
        <v>0.05</v>
      </c>
      <c r="AB558" s="5">
        <f>'Subdecision matrices'!$X$13</f>
        <v>0.1</v>
      </c>
      <c r="AC558" s="5">
        <f>'Subdecision matrices'!$X$14</f>
        <v>0.1</v>
      </c>
      <c r="AD558" s="5">
        <f>'Subdecision matrices'!$X$15</f>
        <v>0.1</v>
      </c>
      <c r="AE558" s="5">
        <f>'Subdecision matrices'!$X$16</f>
        <v>0.1</v>
      </c>
      <c r="AF558" s="5">
        <f>'Subdecision matrices'!$Y$12</f>
        <v>0.1</v>
      </c>
      <c r="AG558" s="5">
        <f>'Subdecision matrices'!$Y$13</f>
        <v>0.1</v>
      </c>
      <c r="AH558" s="5">
        <f>'Subdecision matrices'!$Y$14</f>
        <v>0.1</v>
      </c>
      <c r="AI558" s="5">
        <f>'Subdecision matrices'!$Y$15</f>
        <v>0.05</v>
      </c>
      <c r="AJ558" s="5">
        <f>'Subdecision matrices'!$Y$16</f>
        <v>0.05</v>
      </c>
      <c r="AK558" s="5">
        <f>'Subdecision matrices'!$Z$12</f>
        <v>0.15</v>
      </c>
      <c r="AL558" s="5">
        <f>'Subdecision matrices'!$Z$13</f>
        <v>0.15</v>
      </c>
      <c r="AM558" s="5">
        <f>'Subdecision matrices'!$Z$14</f>
        <v>0.15</v>
      </c>
      <c r="AN558" s="5">
        <f>'Subdecision matrices'!$Z$15</f>
        <v>0.15</v>
      </c>
      <c r="AO558" s="5">
        <f>'Subdecision matrices'!$Z$16</f>
        <v>0.15</v>
      </c>
      <c r="AP558" s="5">
        <f>'Subdecision matrices'!$AA$12</f>
        <v>0.1</v>
      </c>
      <c r="AQ558" s="5">
        <f>'Subdecision matrices'!$AA$13</f>
        <v>0.1</v>
      </c>
      <c r="AR558" s="5">
        <f>'Subdecision matrices'!$AA$14</f>
        <v>0.1</v>
      </c>
      <c r="AS558" s="5">
        <f>'Subdecision matrices'!$AA$15</f>
        <v>0.1</v>
      </c>
      <c r="AT558" s="5">
        <f>'Subdecision matrices'!$AA$16</f>
        <v>0.15</v>
      </c>
      <c r="AU558" s="5">
        <f>'Subdecision matrices'!$AB$12</f>
        <v>0.15</v>
      </c>
      <c r="AV558" s="5">
        <f>'Subdecision matrices'!$AB$13</f>
        <v>0.1</v>
      </c>
      <c r="AW558" s="5">
        <f>'Subdecision matrices'!$AB$14</f>
        <v>0.1</v>
      </c>
      <c r="AX558" s="5">
        <f>'Subdecision matrices'!$AB$15</f>
        <v>0.15</v>
      </c>
      <c r="AY558" s="5">
        <f>'Subdecision matrices'!$AB$16</f>
        <v>0.1</v>
      </c>
      <c r="AZ558" s="3">
        <f aca="true" t="shared" si="1406" ref="AZ558">SUM(L558:AY558)</f>
        <v>4</v>
      </c>
      <c r="BA558" s="3"/>
      <c r="BB558" s="114"/>
      <c r="BC558" s="114"/>
      <c r="BD558" s="114"/>
      <c r="BE558" s="114"/>
      <c r="BF558" s="114"/>
    </row>
    <row r="559" spans="1:58" ht="15">
      <c r="A559" s="94">
        <v>277</v>
      </c>
      <c r="B559" s="30">
        <f>_xlfn.IFERROR(VLOOKUP(Prioritization!G288,'Subdecision matrices'!$B$7:$C$8,2,TRUE),0)</f>
        <v>0</v>
      </c>
      <c r="C559" s="30">
        <f>_xlfn.IFERROR(VLOOKUP(Prioritization!G288,'Subdecision matrices'!$B$7:$D$8,3,TRUE),0)</f>
        <v>0</v>
      </c>
      <c r="D559" s="30">
        <f>_xlfn.IFERROR(VLOOKUP(Prioritization!G288,'Subdecision matrices'!$B$7:$E$8,4,TRUE),0)</f>
        <v>0</v>
      </c>
      <c r="E559" s="30">
        <f>_xlfn.IFERROR(VLOOKUP(Prioritization!G288,'Subdecision matrices'!$B$7:$F$8,5,TRUE),0)</f>
        <v>0</v>
      </c>
      <c r="F559" s="30">
        <f>_xlfn.IFERROR(VLOOKUP(Prioritization!G288,'Subdecision matrices'!$B$7:$G$8,6,TRUE),0)</f>
        <v>0</v>
      </c>
      <c r="G559" s="30">
        <f>VLOOKUP(Prioritization!H288,'Subdecision matrices'!$B$12:$C$19,2,TRUE)</f>
        <v>0</v>
      </c>
      <c r="H559" s="30">
        <f>VLOOKUP(Prioritization!H288,'Subdecision matrices'!$B$12:$D$19,3,TRUE)</f>
        <v>0</v>
      </c>
      <c r="I559" s="30">
        <f>VLOOKUP(Prioritization!H288,'Subdecision matrices'!$B$12:$E$19,4,TRUE)</f>
        <v>0</v>
      </c>
      <c r="J559" s="30">
        <f>VLOOKUP(Prioritization!H288,'Subdecision matrices'!$B$12:$F$19,5,TRUE)</f>
        <v>0</v>
      </c>
      <c r="K559" s="30">
        <f>VLOOKUP(Prioritization!H288,'Subdecision matrices'!$B$12:$G$19,6,TRUE)</f>
        <v>0</v>
      </c>
      <c r="L559" s="2">
        <f>_xlfn.IFERROR(INDEX('Subdecision matrices'!$C$23:$G$27,MATCH(Prioritization!I288,'Subdecision matrices'!$B$23:$B$27,0),MATCH('CalcEng 2'!$L$6,'Subdecision matrices'!$C$22:$G$22,0)),0)</f>
        <v>0</v>
      </c>
      <c r="M559" s="2">
        <f>_xlfn.IFERROR(INDEX('Subdecision matrices'!$C$23:$G$27,MATCH(Prioritization!I288,'Subdecision matrices'!$B$23:$B$27,0),MATCH('CalcEng 2'!$M$6,'Subdecision matrices'!$C$30:$G$30,0)),0)</f>
        <v>0</v>
      </c>
      <c r="N559" s="2">
        <f>_xlfn.IFERROR(INDEX('Subdecision matrices'!$C$23:$G$27,MATCH(Prioritization!I288,'Subdecision matrices'!$B$23:$B$27,0),MATCH('CalcEng 2'!$N$6,'Subdecision matrices'!$C$22:$G$22,0)),0)</f>
        <v>0</v>
      </c>
      <c r="O559" s="2">
        <f>_xlfn.IFERROR(INDEX('Subdecision matrices'!$C$23:$G$27,MATCH(Prioritization!I288,'Subdecision matrices'!$B$23:$B$27,0),MATCH('CalcEng 2'!$O$6,'Subdecision matrices'!$C$22:$G$22,0)),0)</f>
        <v>0</v>
      </c>
      <c r="P559" s="2">
        <f>_xlfn.IFERROR(INDEX('Subdecision matrices'!$C$23:$G$27,MATCH(Prioritization!I288,'Subdecision matrices'!$B$23:$B$27,0),MATCH('CalcEng 2'!$P$6,'Subdecision matrices'!$C$22:$G$22,0)),0)</f>
        <v>0</v>
      </c>
      <c r="Q559" s="2">
        <f>_xlfn.IFERROR(INDEX('Subdecision matrices'!$C$31:$G$33,MATCH(Prioritization!J288,'Subdecision matrices'!$B$31:$B$33,0),MATCH('CalcEng 2'!$Q$6,'Subdecision matrices'!$C$30:$G$30,0)),0)</f>
        <v>0</v>
      </c>
      <c r="R559" s="2">
        <f>_xlfn.IFERROR(INDEX('Subdecision matrices'!$C$31:$G$33,MATCH(Prioritization!J288,'Subdecision matrices'!$B$31:$B$33,0),MATCH('CalcEng 2'!$R$6,'Subdecision matrices'!$C$30:$G$30,0)),0)</f>
        <v>0</v>
      </c>
      <c r="S559" s="2">
        <f>_xlfn.IFERROR(INDEX('Subdecision matrices'!$C$31:$G$33,MATCH(Prioritization!J288,'Subdecision matrices'!$B$31:$B$33,0),MATCH('CalcEng 2'!$S$6,'Subdecision matrices'!$C$30:$G$30,0)),0)</f>
        <v>0</v>
      </c>
      <c r="T559" s="2">
        <f>_xlfn.IFERROR(INDEX('Subdecision matrices'!$C$31:$G$33,MATCH(Prioritization!J288,'Subdecision matrices'!$B$31:$B$33,0),MATCH('CalcEng 2'!$T$6,'Subdecision matrices'!$C$30:$G$30,0)),0)</f>
        <v>0</v>
      </c>
      <c r="U559" s="2">
        <f>_xlfn.IFERROR(INDEX('Subdecision matrices'!$C$31:$G$33,MATCH(Prioritization!J288,'Subdecision matrices'!$B$31:$B$33,0),MATCH('CalcEng 2'!$U$6,'Subdecision matrices'!$C$30:$G$30,0)),0)</f>
        <v>0</v>
      </c>
      <c r="V559" s="2">
        <f>_xlfn.IFERROR(VLOOKUP(Prioritization!K288,'Subdecision matrices'!$A$37:$C$41,3,TRUE),0)</f>
        <v>0</v>
      </c>
      <c r="W559" s="2">
        <f>_xlfn.IFERROR(VLOOKUP(Prioritization!K288,'Subdecision matrices'!$A$37:$D$41,4),0)</f>
        <v>0</v>
      </c>
      <c r="X559" s="2">
        <f>_xlfn.IFERROR(VLOOKUP(Prioritization!K288,'Subdecision matrices'!$A$37:$E$41,5),0)</f>
        <v>0</v>
      </c>
      <c r="Y559" s="2">
        <f>_xlfn.IFERROR(VLOOKUP(Prioritization!K288,'Subdecision matrices'!$A$37:$F$41,6),0)</f>
        <v>0</v>
      </c>
      <c r="Z559" s="2">
        <f>_xlfn.IFERROR(VLOOKUP(Prioritization!K288,'Subdecision matrices'!$A$37:$G$41,7),0)</f>
        <v>0</v>
      </c>
      <c r="AA559" s="2">
        <f>_xlfn.IFERROR(INDEX('Subdecision matrices'!$K$8:$O$11,MATCH(Prioritization!L288,'Subdecision matrices'!$J$8:$J$11,0),MATCH('CalcEng 2'!$AA$6,'Subdecision matrices'!$K$7:$O$7,0)),0)</f>
        <v>0</v>
      </c>
      <c r="AB559" s="2">
        <f>_xlfn.IFERROR(INDEX('Subdecision matrices'!$K$8:$O$11,MATCH(Prioritization!L288,'Subdecision matrices'!$J$8:$J$11,0),MATCH('CalcEng 2'!$AB$6,'Subdecision matrices'!$K$7:$O$7,0)),0)</f>
        <v>0</v>
      </c>
      <c r="AC559" s="2">
        <f>_xlfn.IFERROR(INDEX('Subdecision matrices'!$K$8:$O$11,MATCH(Prioritization!L288,'Subdecision matrices'!$J$8:$J$11,0),MATCH('CalcEng 2'!$AC$6,'Subdecision matrices'!$K$7:$O$7,0)),0)</f>
        <v>0</v>
      </c>
      <c r="AD559" s="2">
        <f>_xlfn.IFERROR(INDEX('Subdecision matrices'!$K$8:$O$11,MATCH(Prioritization!L288,'Subdecision matrices'!$J$8:$J$11,0),MATCH('CalcEng 2'!$AD$6,'Subdecision matrices'!$K$7:$O$7,0)),0)</f>
        <v>0</v>
      </c>
      <c r="AE559" s="2">
        <f>_xlfn.IFERROR(INDEX('Subdecision matrices'!$K$8:$O$11,MATCH(Prioritization!L288,'Subdecision matrices'!$J$8:$J$11,0),MATCH('CalcEng 2'!$AE$6,'Subdecision matrices'!$K$7:$O$7,0)),0)</f>
        <v>0</v>
      </c>
      <c r="AF559" s="2">
        <f>_xlfn.IFERROR(VLOOKUP(Prioritization!M288,'Subdecision matrices'!$I$15:$K$17,3,TRUE),0)</f>
        <v>0</v>
      </c>
      <c r="AG559" s="2">
        <f>_xlfn.IFERROR(VLOOKUP(Prioritization!M288,'Subdecision matrices'!$I$15:$L$17,4,TRUE),0)</f>
        <v>0</v>
      </c>
      <c r="AH559" s="2">
        <f>_xlfn.IFERROR(VLOOKUP(Prioritization!M288,'Subdecision matrices'!$I$15:$M$17,5,TRUE),0)</f>
        <v>0</v>
      </c>
      <c r="AI559" s="2">
        <f>_xlfn.IFERROR(VLOOKUP(Prioritization!M288,'Subdecision matrices'!$I$15:$N$17,6,TRUE),0)</f>
        <v>0</v>
      </c>
      <c r="AJ559" s="2">
        <f>_xlfn.IFERROR(VLOOKUP(Prioritization!M288,'Subdecision matrices'!$I$15:$O$17,7,TRUE),0)</f>
        <v>0</v>
      </c>
      <c r="AK559" s="2">
        <f>_xlfn.IFERROR(INDEX('Subdecision matrices'!$K$22:$O$24,MATCH(Prioritization!N288,'Subdecision matrices'!$J$22:$J$24,0),MATCH($AK$6,'Subdecision matrices'!$K$21:$O$21,0)),0)</f>
        <v>0</v>
      </c>
      <c r="AL559" s="2">
        <f>_xlfn.IFERROR(INDEX('Subdecision matrices'!$K$22:$O$24,MATCH(Prioritization!N288,'Subdecision matrices'!$J$22:$J$24,0),MATCH($AL$6,'Subdecision matrices'!$K$21:$O$21,0)),0)</f>
        <v>0</v>
      </c>
      <c r="AM559" s="2">
        <f>_xlfn.IFERROR(INDEX('Subdecision matrices'!$K$22:$O$24,MATCH(Prioritization!N288,'Subdecision matrices'!$J$22:$J$24,0),MATCH($AM$6,'Subdecision matrices'!$K$21:$O$21,0)),0)</f>
        <v>0</v>
      </c>
      <c r="AN559" s="2">
        <f>_xlfn.IFERROR(INDEX('Subdecision matrices'!$K$22:$O$24,MATCH(Prioritization!N288,'Subdecision matrices'!$J$22:$J$24,0),MATCH($AN$6,'Subdecision matrices'!$K$21:$O$21,0)),0)</f>
        <v>0</v>
      </c>
      <c r="AO559" s="2">
        <f>_xlfn.IFERROR(INDEX('Subdecision matrices'!$K$22:$O$24,MATCH(Prioritization!N288,'Subdecision matrices'!$J$22:$J$24,0),MATCH($AO$6,'Subdecision matrices'!$K$21:$O$21,0)),0)</f>
        <v>0</v>
      </c>
      <c r="AP559" s="2">
        <f>_xlfn.IFERROR(INDEX('Subdecision matrices'!$K$27:$O$30,MATCH(Prioritization!O288,'Subdecision matrices'!$J$27:$J$30,0),MATCH('CalcEng 2'!$AP$6,'Subdecision matrices'!$K$27:$O$27,0)),0)</f>
        <v>0</v>
      </c>
      <c r="AQ559" s="2">
        <f>_xlfn.IFERROR(INDEX('Subdecision matrices'!$K$27:$O$30,MATCH(Prioritization!O288,'Subdecision matrices'!$J$27:$J$30,0),MATCH('CalcEng 2'!$AQ$6,'Subdecision matrices'!$K$27:$O$27,0)),0)</f>
        <v>0</v>
      </c>
      <c r="AR559" s="2">
        <f>_xlfn.IFERROR(INDEX('Subdecision matrices'!$K$27:$O$30,MATCH(Prioritization!O288,'Subdecision matrices'!$J$27:$J$30,0),MATCH('CalcEng 2'!$AR$6,'Subdecision matrices'!$K$27:$O$27,0)),0)</f>
        <v>0</v>
      </c>
      <c r="AS559" s="2">
        <f>_xlfn.IFERROR(INDEX('Subdecision matrices'!$K$27:$O$30,MATCH(Prioritization!O288,'Subdecision matrices'!$J$27:$J$30,0),MATCH('CalcEng 2'!$AS$6,'Subdecision matrices'!$K$27:$O$27,0)),0)</f>
        <v>0</v>
      </c>
      <c r="AT559" s="2">
        <f>_xlfn.IFERROR(INDEX('Subdecision matrices'!$K$27:$O$30,MATCH(Prioritization!O288,'Subdecision matrices'!$J$27:$J$30,0),MATCH('CalcEng 2'!$AT$6,'Subdecision matrices'!$K$27:$O$27,0)),0)</f>
        <v>0</v>
      </c>
      <c r="AU559" s="2">
        <f>_xlfn.IFERROR(INDEX('Subdecision matrices'!$K$34:$O$36,MATCH(Prioritization!P288,'Subdecision matrices'!$J$34:$J$36,0),MATCH('CalcEng 2'!$AU$6,'Subdecision matrices'!$K$33:$O$33,0)),0)</f>
        <v>0</v>
      </c>
      <c r="AV559" s="2">
        <f>_xlfn.IFERROR(INDEX('Subdecision matrices'!$K$34:$O$36,MATCH(Prioritization!P288,'Subdecision matrices'!$J$34:$J$36,0),MATCH('CalcEng 2'!$AV$6,'Subdecision matrices'!$K$33:$O$33,0)),0)</f>
        <v>0</v>
      </c>
      <c r="AW559" s="2">
        <f>_xlfn.IFERROR(INDEX('Subdecision matrices'!$K$34:$O$36,MATCH(Prioritization!P288,'Subdecision matrices'!$J$34:$J$36,0),MATCH('CalcEng 2'!$AW$6,'Subdecision matrices'!$K$33:$O$33,0)),0)</f>
        <v>0</v>
      </c>
      <c r="AX559" s="2">
        <f>_xlfn.IFERROR(INDEX('Subdecision matrices'!$K$34:$O$36,MATCH(Prioritization!P288,'Subdecision matrices'!$J$34:$J$36,0),MATCH('CalcEng 2'!$AX$6,'Subdecision matrices'!$K$33:$O$33,0)),0)</f>
        <v>0</v>
      </c>
      <c r="AY559" s="2">
        <f>_xlfn.IFERROR(INDEX('Subdecision matrices'!$K$34:$O$36,MATCH(Prioritization!P288,'Subdecision matrices'!$J$34:$J$36,0),MATCH('CalcEng 2'!$AY$6,'Subdecision matrices'!$K$33:$O$33,0)),0)</f>
        <v>0</v>
      </c>
      <c r="AZ559" s="2"/>
      <c r="BA559" s="2"/>
      <c r="BB559" s="110">
        <f>((B559*B560)+(G559*G560)+(L559*L560)+(Q559*Q560)+(V559*V560)+(AA559*AA560)+(AF560*AF559)+(AK559*AK560)+(AP559*AP560)+(AU559*AU560))*10</f>
        <v>0</v>
      </c>
      <c r="BC559" s="110">
        <f aca="true" t="shared" si="1407" ref="BC559">((C559*C560)+(H559*H560)+(M559*M560)+(R559*R560)+(W559*W560)+(AB559*AB560)+(AG560*AG559)+(AL559*AL560)+(AQ559*AQ560)+(AV559*AV560))*10</f>
        <v>0</v>
      </c>
      <c r="BD559" s="110">
        <f aca="true" t="shared" si="1408" ref="BD559">((D559*D560)+(I559*I560)+(N559*N560)+(S559*S560)+(X559*X560)+(AC559*AC560)+(AH560*AH559)+(AM559*AM560)+(AR559*AR560)+(AW559*AW560))*10</f>
        <v>0</v>
      </c>
      <c r="BE559" s="110">
        <f aca="true" t="shared" si="1409" ref="BE559">((E559*E560)+(J559*J560)+(O559*O560)+(T559*T560)+(Y559*Y560)+(AD559*AD560)+(AI560*AI559)+(AN559*AN560)+(AS559*AS560)+(AX559*AX560))*10</f>
        <v>0</v>
      </c>
      <c r="BF559" s="110">
        <f aca="true" t="shared" si="1410" ref="BF559">((F559*F560)+(K559*K560)+(P559*P560)+(U559*U560)+(Z559*Z560)+(AE559*AE560)+(AJ560*AJ559)+(AO559*AO560)+(AT559*AT560)+(AY559*AY560))*10</f>
        <v>0</v>
      </c>
    </row>
    <row r="560" spans="1:58" ht="15.75" thickBot="1">
      <c r="A560" s="94"/>
      <c r="B560" s="5">
        <f>'Subdecision matrices'!$S$12</f>
        <v>0.1</v>
      </c>
      <c r="C560" s="5">
        <f>'Subdecision matrices'!$S$13</f>
        <v>0.1</v>
      </c>
      <c r="D560" s="5">
        <f>'Subdecision matrices'!$S$14</f>
        <v>0.1</v>
      </c>
      <c r="E560" s="5">
        <f>'Subdecision matrices'!$S$15</f>
        <v>0.1</v>
      </c>
      <c r="F560" s="5">
        <f>'Subdecision matrices'!$S$16</f>
        <v>0.1</v>
      </c>
      <c r="G560" s="5">
        <f>'Subdecision matrices'!$T$12</f>
        <v>0.1</v>
      </c>
      <c r="H560" s="5">
        <f>'Subdecision matrices'!$T$13</f>
        <v>0.1</v>
      </c>
      <c r="I560" s="5">
        <f>'Subdecision matrices'!$T$14</f>
        <v>0.1</v>
      </c>
      <c r="J560" s="5">
        <f>'Subdecision matrices'!$T$15</f>
        <v>0.1</v>
      </c>
      <c r="K560" s="5">
        <f>'Subdecision matrices'!$T$16</f>
        <v>0.1</v>
      </c>
      <c r="L560" s="5">
        <f>'Subdecision matrices'!$U$12</f>
        <v>0.05</v>
      </c>
      <c r="M560" s="5">
        <f>'Subdecision matrices'!$U$13</f>
        <v>0.05</v>
      </c>
      <c r="N560" s="5">
        <f>'Subdecision matrices'!$U$14</f>
        <v>0.05</v>
      </c>
      <c r="O560" s="5">
        <f>'Subdecision matrices'!$U$15</f>
        <v>0.05</v>
      </c>
      <c r="P560" s="5">
        <f>'Subdecision matrices'!$U$16</f>
        <v>0.05</v>
      </c>
      <c r="Q560" s="5">
        <f>'Subdecision matrices'!$V$12</f>
        <v>0.1</v>
      </c>
      <c r="R560" s="5">
        <f>'Subdecision matrices'!$V$13</f>
        <v>0.1</v>
      </c>
      <c r="S560" s="5">
        <f>'Subdecision matrices'!$V$14</f>
        <v>0.1</v>
      </c>
      <c r="T560" s="5">
        <f>'Subdecision matrices'!$V$15</f>
        <v>0.1</v>
      </c>
      <c r="U560" s="5">
        <f>'Subdecision matrices'!$V$16</f>
        <v>0.1</v>
      </c>
      <c r="V560" s="5">
        <f>'Subdecision matrices'!$W$12</f>
        <v>0.1</v>
      </c>
      <c r="W560" s="5">
        <f>'Subdecision matrices'!$W$13</f>
        <v>0.1</v>
      </c>
      <c r="X560" s="5">
        <f>'Subdecision matrices'!$W$14</f>
        <v>0.1</v>
      </c>
      <c r="Y560" s="5">
        <f>'Subdecision matrices'!$W$15</f>
        <v>0.1</v>
      </c>
      <c r="Z560" s="5">
        <f>'Subdecision matrices'!$W$16</f>
        <v>0.1</v>
      </c>
      <c r="AA560" s="5">
        <f>'Subdecision matrices'!$X$12</f>
        <v>0.05</v>
      </c>
      <c r="AB560" s="5">
        <f>'Subdecision matrices'!$X$13</f>
        <v>0.1</v>
      </c>
      <c r="AC560" s="5">
        <f>'Subdecision matrices'!$X$14</f>
        <v>0.1</v>
      </c>
      <c r="AD560" s="5">
        <f>'Subdecision matrices'!$X$15</f>
        <v>0.1</v>
      </c>
      <c r="AE560" s="5">
        <f>'Subdecision matrices'!$X$16</f>
        <v>0.1</v>
      </c>
      <c r="AF560" s="5">
        <f>'Subdecision matrices'!$Y$12</f>
        <v>0.1</v>
      </c>
      <c r="AG560" s="5">
        <f>'Subdecision matrices'!$Y$13</f>
        <v>0.1</v>
      </c>
      <c r="AH560" s="5">
        <f>'Subdecision matrices'!$Y$14</f>
        <v>0.1</v>
      </c>
      <c r="AI560" s="5">
        <f>'Subdecision matrices'!$Y$15</f>
        <v>0.05</v>
      </c>
      <c r="AJ560" s="5">
        <f>'Subdecision matrices'!$Y$16</f>
        <v>0.05</v>
      </c>
      <c r="AK560" s="5">
        <f>'Subdecision matrices'!$Z$12</f>
        <v>0.15</v>
      </c>
      <c r="AL560" s="5">
        <f>'Subdecision matrices'!$Z$13</f>
        <v>0.15</v>
      </c>
      <c r="AM560" s="5">
        <f>'Subdecision matrices'!$Z$14</f>
        <v>0.15</v>
      </c>
      <c r="AN560" s="5">
        <f>'Subdecision matrices'!$Z$15</f>
        <v>0.15</v>
      </c>
      <c r="AO560" s="5">
        <f>'Subdecision matrices'!$Z$16</f>
        <v>0.15</v>
      </c>
      <c r="AP560" s="5">
        <f>'Subdecision matrices'!$AA$12</f>
        <v>0.1</v>
      </c>
      <c r="AQ560" s="5">
        <f>'Subdecision matrices'!$AA$13</f>
        <v>0.1</v>
      </c>
      <c r="AR560" s="5">
        <f>'Subdecision matrices'!$AA$14</f>
        <v>0.1</v>
      </c>
      <c r="AS560" s="5">
        <f>'Subdecision matrices'!$AA$15</f>
        <v>0.1</v>
      </c>
      <c r="AT560" s="5">
        <f>'Subdecision matrices'!$AA$16</f>
        <v>0.15</v>
      </c>
      <c r="AU560" s="5">
        <f>'Subdecision matrices'!$AB$12</f>
        <v>0.15</v>
      </c>
      <c r="AV560" s="5">
        <f>'Subdecision matrices'!$AB$13</f>
        <v>0.1</v>
      </c>
      <c r="AW560" s="5">
        <f>'Subdecision matrices'!$AB$14</f>
        <v>0.1</v>
      </c>
      <c r="AX560" s="5">
        <f>'Subdecision matrices'!$AB$15</f>
        <v>0.15</v>
      </c>
      <c r="AY560" s="5">
        <f>'Subdecision matrices'!$AB$16</f>
        <v>0.1</v>
      </c>
      <c r="AZ560" s="3">
        <f aca="true" t="shared" si="1411" ref="AZ560">SUM(L560:AY560)</f>
        <v>4</v>
      </c>
      <c r="BA560" s="3"/>
      <c r="BB560" s="114"/>
      <c r="BC560" s="114"/>
      <c r="BD560" s="114"/>
      <c r="BE560" s="114"/>
      <c r="BF560" s="114"/>
    </row>
    <row r="561" spans="1:58" ht="15">
      <c r="A561" s="94">
        <v>278</v>
      </c>
      <c r="B561" s="30">
        <f>_xlfn.IFERROR(VLOOKUP(Prioritization!G289,'Subdecision matrices'!$B$7:$C$8,2,TRUE),0)</f>
        <v>0</v>
      </c>
      <c r="C561" s="30">
        <f>_xlfn.IFERROR(VLOOKUP(Prioritization!G289,'Subdecision matrices'!$B$7:$D$8,3,TRUE),0)</f>
        <v>0</v>
      </c>
      <c r="D561" s="30">
        <f>_xlfn.IFERROR(VLOOKUP(Prioritization!G289,'Subdecision matrices'!$B$7:$E$8,4,TRUE),0)</f>
        <v>0</v>
      </c>
      <c r="E561" s="30">
        <f>_xlfn.IFERROR(VLOOKUP(Prioritization!G289,'Subdecision matrices'!$B$7:$F$8,5,TRUE),0)</f>
        <v>0</v>
      </c>
      <c r="F561" s="30">
        <f>_xlfn.IFERROR(VLOOKUP(Prioritization!G289,'Subdecision matrices'!$B$7:$G$8,6,TRUE),0)</f>
        <v>0</v>
      </c>
      <c r="G561" s="30">
        <f>VLOOKUP(Prioritization!H289,'Subdecision matrices'!$B$12:$C$19,2,TRUE)</f>
        <v>0</v>
      </c>
      <c r="H561" s="30">
        <f>VLOOKUP(Prioritization!H289,'Subdecision matrices'!$B$12:$D$19,3,TRUE)</f>
        <v>0</v>
      </c>
      <c r="I561" s="30">
        <f>VLOOKUP(Prioritization!H289,'Subdecision matrices'!$B$12:$E$19,4,TRUE)</f>
        <v>0</v>
      </c>
      <c r="J561" s="30">
        <f>VLOOKUP(Prioritization!H289,'Subdecision matrices'!$B$12:$F$19,5,TRUE)</f>
        <v>0</v>
      </c>
      <c r="K561" s="30">
        <f>VLOOKUP(Prioritization!H289,'Subdecision matrices'!$B$12:$G$19,6,TRUE)</f>
        <v>0</v>
      </c>
      <c r="L561" s="2">
        <f>_xlfn.IFERROR(INDEX('Subdecision matrices'!$C$23:$G$27,MATCH(Prioritization!I289,'Subdecision matrices'!$B$23:$B$27,0),MATCH('CalcEng 2'!$L$6,'Subdecision matrices'!$C$22:$G$22,0)),0)</f>
        <v>0</v>
      </c>
      <c r="M561" s="2">
        <f>_xlfn.IFERROR(INDEX('Subdecision matrices'!$C$23:$G$27,MATCH(Prioritization!I289,'Subdecision matrices'!$B$23:$B$27,0),MATCH('CalcEng 2'!$M$6,'Subdecision matrices'!$C$30:$G$30,0)),0)</f>
        <v>0</v>
      </c>
      <c r="N561" s="2">
        <f>_xlfn.IFERROR(INDEX('Subdecision matrices'!$C$23:$G$27,MATCH(Prioritization!I289,'Subdecision matrices'!$B$23:$B$27,0),MATCH('CalcEng 2'!$N$6,'Subdecision matrices'!$C$22:$G$22,0)),0)</f>
        <v>0</v>
      </c>
      <c r="O561" s="2">
        <f>_xlfn.IFERROR(INDEX('Subdecision matrices'!$C$23:$G$27,MATCH(Prioritization!I289,'Subdecision matrices'!$B$23:$B$27,0),MATCH('CalcEng 2'!$O$6,'Subdecision matrices'!$C$22:$G$22,0)),0)</f>
        <v>0</v>
      </c>
      <c r="P561" s="2">
        <f>_xlfn.IFERROR(INDEX('Subdecision matrices'!$C$23:$G$27,MATCH(Prioritization!I289,'Subdecision matrices'!$B$23:$B$27,0),MATCH('CalcEng 2'!$P$6,'Subdecision matrices'!$C$22:$G$22,0)),0)</f>
        <v>0</v>
      </c>
      <c r="Q561" s="2">
        <f>_xlfn.IFERROR(INDEX('Subdecision matrices'!$C$31:$G$33,MATCH(Prioritization!J289,'Subdecision matrices'!$B$31:$B$33,0),MATCH('CalcEng 2'!$Q$6,'Subdecision matrices'!$C$30:$G$30,0)),0)</f>
        <v>0</v>
      </c>
      <c r="R561" s="2">
        <f>_xlfn.IFERROR(INDEX('Subdecision matrices'!$C$31:$G$33,MATCH(Prioritization!J289,'Subdecision matrices'!$B$31:$B$33,0),MATCH('CalcEng 2'!$R$6,'Subdecision matrices'!$C$30:$G$30,0)),0)</f>
        <v>0</v>
      </c>
      <c r="S561" s="2">
        <f>_xlfn.IFERROR(INDEX('Subdecision matrices'!$C$31:$G$33,MATCH(Prioritization!J289,'Subdecision matrices'!$B$31:$B$33,0),MATCH('CalcEng 2'!$S$6,'Subdecision matrices'!$C$30:$G$30,0)),0)</f>
        <v>0</v>
      </c>
      <c r="T561" s="2">
        <f>_xlfn.IFERROR(INDEX('Subdecision matrices'!$C$31:$G$33,MATCH(Prioritization!J289,'Subdecision matrices'!$B$31:$B$33,0),MATCH('CalcEng 2'!$T$6,'Subdecision matrices'!$C$30:$G$30,0)),0)</f>
        <v>0</v>
      </c>
      <c r="U561" s="2">
        <f>_xlfn.IFERROR(INDEX('Subdecision matrices'!$C$31:$G$33,MATCH(Prioritization!J289,'Subdecision matrices'!$B$31:$B$33,0),MATCH('CalcEng 2'!$U$6,'Subdecision matrices'!$C$30:$G$30,0)),0)</f>
        <v>0</v>
      </c>
      <c r="V561" s="2">
        <f>_xlfn.IFERROR(VLOOKUP(Prioritization!K289,'Subdecision matrices'!$A$37:$C$41,3,TRUE),0)</f>
        <v>0</v>
      </c>
      <c r="W561" s="2">
        <f>_xlfn.IFERROR(VLOOKUP(Prioritization!K289,'Subdecision matrices'!$A$37:$D$41,4),0)</f>
        <v>0</v>
      </c>
      <c r="X561" s="2">
        <f>_xlfn.IFERROR(VLOOKUP(Prioritization!K289,'Subdecision matrices'!$A$37:$E$41,5),0)</f>
        <v>0</v>
      </c>
      <c r="Y561" s="2">
        <f>_xlfn.IFERROR(VLOOKUP(Prioritization!K289,'Subdecision matrices'!$A$37:$F$41,6),0)</f>
        <v>0</v>
      </c>
      <c r="Z561" s="2">
        <f>_xlfn.IFERROR(VLOOKUP(Prioritization!K289,'Subdecision matrices'!$A$37:$G$41,7),0)</f>
        <v>0</v>
      </c>
      <c r="AA561" s="2">
        <f>_xlfn.IFERROR(INDEX('Subdecision matrices'!$K$8:$O$11,MATCH(Prioritization!L289,'Subdecision matrices'!$J$8:$J$11,0),MATCH('CalcEng 2'!$AA$6,'Subdecision matrices'!$K$7:$O$7,0)),0)</f>
        <v>0</v>
      </c>
      <c r="AB561" s="2">
        <f>_xlfn.IFERROR(INDEX('Subdecision matrices'!$K$8:$O$11,MATCH(Prioritization!L289,'Subdecision matrices'!$J$8:$J$11,0),MATCH('CalcEng 2'!$AB$6,'Subdecision matrices'!$K$7:$O$7,0)),0)</f>
        <v>0</v>
      </c>
      <c r="AC561" s="2">
        <f>_xlfn.IFERROR(INDEX('Subdecision matrices'!$K$8:$O$11,MATCH(Prioritization!L289,'Subdecision matrices'!$J$8:$J$11,0),MATCH('CalcEng 2'!$AC$6,'Subdecision matrices'!$K$7:$O$7,0)),0)</f>
        <v>0</v>
      </c>
      <c r="AD561" s="2">
        <f>_xlfn.IFERROR(INDEX('Subdecision matrices'!$K$8:$O$11,MATCH(Prioritization!L289,'Subdecision matrices'!$J$8:$J$11,0),MATCH('CalcEng 2'!$AD$6,'Subdecision matrices'!$K$7:$O$7,0)),0)</f>
        <v>0</v>
      </c>
      <c r="AE561" s="2">
        <f>_xlfn.IFERROR(INDEX('Subdecision matrices'!$K$8:$O$11,MATCH(Prioritization!L289,'Subdecision matrices'!$J$8:$J$11,0),MATCH('CalcEng 2'!$AE$6,'Subdecision matrices'!$K$7:$O$7,0)),0)</f>
        <v>0</v>
      </c>
      <c r="AF561" s="2">
        <f>_xlfn.IFERROR(VLOOKUP(Prioritization!M289,'Subdecision matrices'!$I$15:$K$17,3,TRUE),0)</f>
        <v>0</v>
      </c>
      <c r="AG561" s="2">
        <f>_xlfn.IFERROR(VLOOKUP(Prioritization!M289,'Subdecision matrices'!$I$15:$L$17,4,TRUE),0)</f>
        <v>0</v>
      </c>
      <c r="AH561" s="2">
        <f>_xlfn.IFERROR(VLOOKUP(Prioritization!M289,'Subdecision matrices'!$I$15:$M$17,5,TRUE),0)</f>
        <v>0</v>
      </c>
      <c r="AI561" s="2">
        <f>_xlfn.IFERROR(VLOOKUP(Prioritization!M289,'Subdecision matrices'!$I$15:$N$17,6,TRUE),0)</f>
        <v>0</v>
      </c>
      <c r="AJ561" s="2">
        <f>_xlfn.IFERROR(VLOOKUP(Prioritization!M289,'Subdecision matrices'!$I$15:$O$17,7,TRUE),0)</f>
        <v>0</v>
      </c>
      <c r="AK561" s="2">
        <f>_xlfn.IFERROR(INDEX('Subdecision matrices'!$K$22:$O$24,MATCH(Prioritization!N289,'Subdecision matrices'!$J$22:$J$24,0),MATCH($AK$6,'Subdecision matrices'!$K$21:$O$21,0)),0)</f>
        <v>0</v>
      </c>
      <c r="AL561" s="2">
        <f>_xlfn.IFERROR(INDEX('Subdecision matrices'!$K$22:$O$24,MATCH(Prioritization!N289,'Subdecision matrices'!$J$22:$J$24,0),MATCH($AL$6,'Subdecision matrices'!$K$21:$O$21,0)),0)</f>
        <v>0</v>
      </c>
      <c r="AM561" s="2">
        <f>_xlfn.IFERROR(INDEX('Subdecision matrices'!$K$22:$O$24,MATCH(Prioritization!N289,'Subdecision matrices'!$J$22:$J$24,0),MATCH($AM$6,'Subdecision matrices'!$K$21:$O$21,0)),0)</f>
        <v>0</v>
      </c>
      <c r="AN561" s="2">
        <f>_xlfn.IFERROR(INDEX('Subdecision matrices'!$K$22:$O$24,MATCH(Prioritization!N289,'Subdecision matrices'!$J$22:$J$24,0),MATCH($AN$6,'Subdecision matrices'!$K$21:$O$21,0)),0)</f>
        <v>0</v>
      </c>
      <c r="AO561" s="2">
        <f>_xlfn.IFERROR(INDEX('Subdecision matrices'!$K$22:$O$24,MATCH(Prioritization!N289,'Subdecision matrices'!$J$22:$J$24,0),MATCH($AO$6,'Subdecision matrices'!$K$21:$O$21,0)),0)</f>
        <v>0</v>
      </c>
      <c r="AP561" s="2">
        <f>_xlfn.IFERROR(INDEX('Subdecision matrices'!$K$27:$O$30,MATCH(Prioritization!O289,'Subdecision matrices'!$J$27:$J$30,0),MATCH('CalcEng 2'!$AP$6,'Subdecision matrices'!$K$27:$O$27,0)),0)</f>
        <v>0</v>
      </c>
      <c r="AQ561" s="2">
        <f>_xlfn.IFERROR(INDEX('Subdecision matrices'!$K$27:$O$30,MATCH(Prioritization!O289,'Subdecision matrices'!$J$27:$J$30,0),MATCH('CalcEng 2'!$AQ$6,'Subdecision matrices'!$K$27:$O$27,0)),0)</f>
        <v>0</v>
      </c>
      <c r="AR561" s="2">
        <f>_xlfn.IFERROR(INDEX('Subdecision matrices'!$K$27:$O$30,MATCH(Prioritization!O289,'Subdecision matrices'!$J$27:$J$30,0),MATCH('CalcEng 2'!$AR$6,'Subdecision matrices'!$K$27:$O$27,0)),0)</f>
        <v>0</v>
      </c>
      <c r="AS561" s="2">
        <f>_xlfn.IFERROR(INDEX('Subdecision matrices'!$K$27:$O$30,MATCH(Prioritization!O289,'Subdecision matrices'!$J$27:$J$30,0),MATCH('CalcEng 2'!$AS$6,'Subdecision matrices'!$K$27:$O$27,0)),0)</f>
        <v>0</v>
      </c>
      <c r="AT561" s="2">
        <f>_xlfn.IFERROR(INDEX('Subdecision matrices'!$K$27:$O$30,MATCH(Prioritization!O289,'Subdecision matrices'!$J$27:$J$30,0),MATCH('CalcEng 2'!$AT$6,'Subdecision matrices'!$K$27:$O$27,0)),0)</f>
        <v>0</v>
      </c>
      <c r="AU561" s="2">
        <f>_xlfn.IFERROR(INDEX('Subdecision matrices'!$K$34:$O$36,MATCH(Prioritization!P289,'Subdecision matrices'!$J$34:$J$36,0),MATCH('CalcEng 2'!$AU$6,'Subdecision matrices'!$K$33:$O$33,0)),0)</f>
        <v>0</v>
      </c>
      <c r="AV561" s="2">
        <f>_xlfn.IFERROR(INDEX('Subdecision matrices'!$K$34:$O$36,MATCH(Prioritization!P289,'Subdecision matrices'!$J$34:$J$36,0),MATCH('CalcEng 2'!$AV$6,'Subdecision matrices'!$K$33:$O$33,0)),0)</f>
        <v>0</v>
      </c>
      <c r="AW561" s="2">
        <f>_xlfn.IFERROR(INDEX('Subdecision matrices'!$K$34:$O$36,MATCH(Prioritization!P289,'Subdecision matrices'!$J$34:$J$36,0),MATCH('CalcEng 2'!$AW$6,'Subdecision matrices'!$K$33:$O$33,0)),0)</f>
        <v>0</v>
      </c>
      <c r="AX561" s="2">
        <f>_xlfn.IFERROR(INDEX('Subdecision matrices'!$K$34:$O$36,MATCH(Prioritization!P289,'Subdecision matrices'!$J$34:$J$36,0),MATCH('CalcEng 2'!$AX$6,'Subdecision matrices'!$K$33:$O$33,0)),0)</f>
        <v>0</v>
      </c>
      <c r="AY561" s="2">
        <f>_xlfn.IFERROR(INDEX('Subdecision matrices'!$K$34:$O$36,MATCH(Prioritization!P289,'Subdecision matrices'!$J$34:$J$36,0),MATCH('CalcEng 2'!$AY$6,'Subdecision matrices'!$K$33:$O$33,0)),0)</f>
        <v>0</v>
      </c>
      <c r="AZ561" s="2"/>
      <c r="BA561" s="2"/>
      <c r="BB561" s="110">
        <f>((B561*B562)+(G561*G562)+(L561*L562)+(Q561*Q562)+(V561*V562)+(AA561*AA562)+(AF562*AF561)+(AK561*AK562)+(AP561*AP562)+(AU561*AU562))*10</f>
        <v>0</v>
      </c>
      <c r="BC561" s="110">
        <f aca="true" t="shared" si="1412" ref="BC561">((C561*C562)+(H561*H562)+(M561*M562)+(R561*R562)+(W561*W562)+(AB561*AB562)+(AG562*AG561)+(AL561*AL562)+(AQ561*AQ562)+(AV561*AV562))*10</f>
        <v>0</v>
      </c>
      <c r="BD561" s="110">
        <f aca="true" t="shared" si="1413" ref="BD561">((D561*D562)+(I561*I562)+(N561*N562)+(S561*S562)+(X561*X562)+(AC561*AC562)+(AH562*AH561)+(AM561*AM562)+(AR561*AR562)+(AW561*AW562))*10</f>
        <v>0</v>
      </c>
      <c r="BE561" s="110">
        <f aca="true" t="shared" si="1414" ref="BE561">((E561*E562)+(J561*J562)+(O561*O562)+(T561*T562)+(Y561*Y562)+(AD561*AD562)+(AI562*AI561)+(AN561*AN562)+(AS561*AS562)+(AX561*AX562))*10</f>
        <v>0</v>
      </c>
      <c r="BF561" s="110">
        <f aca="true" t="shared" si="1415" ref="BF561">((F561*F562)+(K561*K562)+(P561*P562)+(U561*U562)+(Z561*Z562)+(AE561*AE562)+(AJ562*AJ561)+(AO561*AO562)+(AT561*AT562)+(AY561*AY562))*10</f>
        <v>0</v>
      </c>
    </row>
    <row r="562" spans="1:58" ht="15.75" thickBot="1">
      <c r="A562" s="94"/>
      <c r="B562" s="5">
        <f>'Subdecision matrices'!$S$12</f>
        <v>0.1</v>
      </c>
      <c r="C562" s="5">
        <f>'Subdecision matrices'!$S$13</f>
        <v>0.1</v>
      </c>
      <c r="D562" s="5">
        <f>'Subdecision matrices'!$S$14</f>
        <v>0.1</v>
      </c>
      <c r="E562" s="5">
        <f>'Subdecision matrices'!$S$15</f>
        <v>0.1</v>
      </c>
      <c r="F562" s="5">
        <f>'Subdecision matrices'!$S$16</f>
        <v>0.1</v>
      </c>
      <c r="G562" s="5">
        <f>'Subdecision matrices'!$T$12</f>
        <v>0.1</v>
      </c>
      <c r="H562" s="5">
        <f>'Subdecision matrices'!$T$13</f>
        <v>0.1</v>
      </c>
      <c r="I562" s="5">
        <f>'Subdecision matrices'!$T$14</f>
        <v>0.1</v>
      </c>
      <c r="J562" s="5">
        <f>'Subdecision matrices'!$T$15</f>
        <v>0.1</v>
      </c>
      <c r="K562" s="5">
        <f>'Subdecision matrices'!$T$16</f>
        <v>0.1</v>
      </c>
      <c r="L562" s="5">
        <f>'Subdecision matrices'!$U$12</f>
        <v>0.05</v>
      </c>
      <c r="M562" s="5">
        <f>'Subdecision matrices'!$U$13</f>
        <v>0.05</v>
      </c>
      <c r="N562" s="5">
        <f>'Subdecision matrices'!$U$14</f>
        <v>0.05</v>
      </c>
      <c r="O562" s="5">
        <f>'Subdecision matrices'!$U$15</f>
        <v>0.05</v>
      </c>
      <c r="P562" s="5">
        <f>'Subdecision matrices'!$U$16</f>
        <v>0.05</v>
      </c>
      <c r="Q562" s="5">
        <f>'Subdecision matrices'!$V$12</f>
        <v>0.1</v>
      </c>
      <c r="R562" s="5">
        <f>'Subdecision matrices'!$V$13</f>
        <v>0.1</v>
      </c>
      <c r="S562" s="5">
        <f>'Subdecision matrices'!$V$14</f>
        <v>0.1</v>
      </c>
      <c r="T562" s="5">
        <f>'Subdecision matrices'!$V$15</f>
        <v>0.1</v>
      </c>
      <c r="U562" s="5">
        <f>'Subdecision matrices'!$V$16</f>
        <v>0.1</v>
      </c>
      <c r="V562" s="5">
        <f>'Subdecision matrices'!$W$12</f>
        <v>0.1</v>
      </c>
      <c r="W562" s="5">
        <f>'Subdecision matrices'!$W$13</f>
        <v>0.1</v>
      </c>
      <c r="X562" s="5">
        <f>'Subdecision matrices'!$W$14</f>
        <v>0.1</v>
      </c>
      <c r="Y562" s="5">
        <f>'Subdecision matrices'!$W$15</f>
        <v>0.1</v>
      </c>
      <c r="Z562" s="5">
        <f>'Subdecision matrices'!$W$16</f>
        <v>0.1</v>
      </c>
      <c r="AA562" s="5">
        <f>'Subdecision matrices'!$X$12</f>
        <v>0.05</v>
      </c>
      <c r="AB562" s="5">
        <f>'Subdecision matrices'!$X$13</f>
        <v>0.1</v>
      </c>
      <c r="AC562" s="5">
        <f>'Subdecision matrices'!$X$14</f>
        <v>0.1</v>
      </c>
      <c r="AD562" s="5">
        <f>'Subdecision matrices'!$X$15</f>
        <v>0.1</v>
      </c>
      <c r="AE562" s="5">
        <f>'Subdecision matrices'!$X$16</f>
        <v>0.1</v>
      </c>
      <c r="AF562" s="5">
        <f>'Subdecision matrices'!$Y$12</f>
        <v>0.1</v>
      </c>
      <c r="AG562" s="5">
        <f>'Subdecision matrices'!$Y$13</f>
        <v>0.1</v>
      </c>
      <c r="AH562" s="5">
        <f>'Subdecision matrices'!$Y$14</f>
        <v>0.1</v>
      </c>
      <c r="AI562" s="5">
        <f>'Subdecision matrices'!$Y$15</f>
        <v>0.05</v>
      </c>
      <c r="AJ562" s="5">
        <f>'Subdecision matrices'!$Y$16</f>
        <v>0.05</v>
      </c>
      <c r="AK562" s="5">
        <f>'Subdecision matrices'!$Z$12</f>
        <v>0.15</v>
      </c>
      <c r="AL562" s="5">
        <f>'Subdecision matrices'!$Z$13</f>
        <v>0.15</v>
      </c>
      <c r="AM562" s="5">
        <f>'Subdecision matrices'!$Z$14</f>
        <v>0.15</v>
      </c>
      <c r="AN562" s="5">
        <f>'Subdecision matrices'!$Z$15</f>
        <v>0.15</v>
      </c>
      <c r="AO562" s="5">
        <f>'Subdecision matrices'!$Z$16</f>
        <v>0.15</v>
      </c>
      <c r="AP562" s="5">
        <f>'Subdecision matrices'!$AA$12</f>
        <v>0.1</v>
      </c>
      <c r="AQ562" s="5">
        <f>'Subdecision matrices'!$AA$13</f>
        <v>0.1</v>
      </c>
      <c r="AR562" s="5">
        <f>'Subdecision matrices'!$AA$14</f>
        <v>0.1</v>
      </c>
      <c r="AS562" s="5">
        <f>'Subdecision matrices'!$AA$15</f>
        <v>0.1</v>
      </c>
      <c r="AT562" s="5">
        <f>'Subdecision matrices'!$AA$16</f>
        <v>0.15</v>
      </c>
      <c r="AU562" s="5">
        <f>'Subdecision matrices'!$AB$12</f>
        <v>0.15</v>
      </c>
      <c r="AV562" s="5">
        <f>'Subdecision matrices'!$AB$13</f>
        <v>0.1</v>
      </c>
      <c r="AW562" s="5">
        <f>'Subdecision matrices'!$AB$14</f>
        <v>0.1</v>
      </c>
      <c r="AX562" s="5">
        <f>'Subdecision matrices'!$AB$15</f>
        <v>0.15</v>
      </c>
      <c r="AY562" s="5">
        <f>'Subdecision matrices'!$AB$16</f>
        <v>0.1</v>
      </c>
      <c r="AZ562" s="3">
        <f aca="true" t="shared" si="1416" ref="AZ562">SUM(L562:AY562)</f>
        <v>4</v>
      </c>
      <c r="BA562" s="3"/>
      <c r="BB562" s="114"/>
      <c r="BC562" s="114"/>
      <c r="BD562" s="114"/>
      <c r="BE562" s="114"/>
      <c r="BF562" s="114"/>
    </row>
    <row r="563" spans="1:58" ht="15">
      <c r="A563" s="94">
        <v>279</v>
      </c>
      <c r="B563" s="30">
        <f>_xlfn.IFERROR(VLOOKUP(Prioritization!G290,'Subdecision matrices'!$B$7:$C$8,2,TRUE),0)</f>
        <v>0</v>
      </c>
      <c r="C563" s="30">
        <f>_xlfn.IFERROR(VLOOKUP(Prioritization!G290,'Subdecision matrices'!$B$7:$D$8,3,TRUE),0)</f>
        <v>0</v>
      </c>
      <c r="D563" s="30">
        <f>_xlfn.IFERROR(VLOOKUP(Prioritization!G290,'Subdecision matrices'!$B$7:$E$8,4,TRUE),0)</f>
        <v>0</v>
      </c>
      <c r="E563" s="30">
        <f>_xlfn.IFERROR(VLOOKUP(Prioritization!G290,'Subdecision matrices'!$B$7:$F$8,5,TRUE),0)</f>
        <v>0</v>
      </c>
      <c r="F563" s="30">
        <f>_xlfn.IFERROR(VLOOKUP(Prioritization!G290,'Subdecision matrices'!$B$7:$G$8,6,TRUE),0)</f>
        <v>0</v>
      </c>
      <c r="G563" s="30">
        <f>VLOOKUP(Prioritization!H290,'Subdecision matrices'!$B$12:$C$19,2,TRUE)</f>
        <v>0</v>
      </c>
      <c r="H563" s="30">
        <f>VLOOKUP(Prioritization!H290,'Subdecision matrices'!$B$12:$D$19,3,TRUE)</f>
        <v>0</v>
      </c>
      <c r="I563" s="30">
        <f>VLOOKUP(Prioritization!H290,'Subdecision matrices'!$B$12:$E$19,4,TRUE)</f>
        <v>0</v>
      </c>
      <c r="J563" s="30">
        <f>VLOOKUP(Prioritization!H290,'Subdecision matrices'!$B$12:$F$19,5,TRUE)</f>
        <v>0</v>
      </c>
      <c r="K563" s="30">
        <f>VLOOKUP(Prioritization!H290,'Subdecision matrices'!$B$12:$G$19,6,TRUE)</f>
        <v>0</v>
      </c>
      <c r="L563" s="2">
        <f>_xlfn.IFERROR(INDEX('Subdecision matrices'!$C$23:$G$27,MATCH(Prioritization!I290,'Subdecision matrices'!$B$23:$B$27,0),MATCH('CalcEng 2'!$L$6,'Subdecision matrices'!$C$22:$G$22,0)),0)</f>
        <v>0</v>
      </c>
      <c r="M563" s="2">
        <f>_xlfn.IFERROR(INDEX('Subdecision matrices'!$C$23:$G$27,MATCH(Prioritization!I290,'Subdecision matrices'!$B$23:$B$27,0),MATCH('CalcEng 2'!$M$6,'Subdecision matrices'!$C$30:$G$30,0)),0)</f>
        <v>0</v>
      </c>
      <c r="N563" s="2">
        <f>_xlfn.IFERROR(INDEX('Subdecision matrices'!$C$23:$G$27,MATCH(Prioritization!I290,'Subdecision matrices'!$B$23:$B$27,0),MATCH('CalcEng 2'!$N$6,'Subdecision matrices'!$C$22:$G$22,0)),0)</f>
        <v>0</v>
      </c>
      <c r="O563" s="2">
        <f>_xlfn.IFERROR(INDEX('Subdecision matrices'!$C$23:$G$27,MATCH(Prioritization!I290,'Subdecision matrices'!$B$23:$B$27,0),MATCH('CalcEng 2'!$O$6,'Subdecision matrices'!$C$22:$G$22,0)),0)</f>
        <v>0</v>
      </c>
      <c r="P563" s="2">
        <f>_xlfn.IFERROR(INDEX('Subdecision matrices'!$C$23:$G$27,MATCH(Prioritization!I290,'Subdecision matrices'!$B$23:$B$27,0),MATCH('CalcEng 2'!$P$6,'Subdecision matrices'!$C$22:$G$22,0)),0)</f>
        <v>0</v>
      </c>
      <c r="Q563" s="2">
        <f>_xlfn.IFERROR(INDEX('Subdecision matrices'!$C$31:$G$33,MATCH(Prioritization!J290,'Subdecision matrices'!$B$31:$B$33,0),MATCH('CalcEng 2'!$Q$6,'Subdecision matrices'!$C$30:$G$30,0)),0)</f>
        <v>0</v>
      </c>
      <c r="R563" s="2">
        <f>_xlfn.IFERROR(INDEX('Subdecision matrices'!$C$31:$G$33,MATCH(Prioritization!J290,'Subdecision matrices'!$B$31:$B$33,0),MATCH('CalcEng 2'!$R$6,'Subdecision matrices'!$C$30:$G$30,0)),0)</f>
        <v>0</v>
      </c>
      <c r="S563" s="2">
        <f>_xlfn.IFERROR(INDEX('Subdecision matrices'!$C$31:$G$33,MATCH(Prioritization!J290,'Subdecision matrices'!$B$31:$B$33,0),MATCH('CalcEng 2'!$S$6,'Subdecision matrices'!$C$30:$G$30,0)),0)</f>
        <v>0</v>
      </c>
      <c r="T563" s="2">
        <f>_xlfn.IFERROR(INDEX('Subdecision matrices'!$C$31:$G$33,MATCH(Prioritization!J290,'Subdecision matrices'!$B$31:$B$33,0),MATCH('CalcEng 2'!$T$6,'Subdecision matrices'!$C$30:$G$30,0)),0)</f>
        <v>0</v>
      </c>
      <c r="U563" s="2">
        <f>_xlfn.IFERROR(INDEX('Subdecision matrices'!$C$31:$G$33,MATCH(Prioritization!J290,'Subdecision matrices'!$B$31:$B$33,0),MATCH('CalcEng 2'!$U$6,'Subdecision matrices'!$C$30:$G$30,0)),0)</f>
        <v>0</v>
      </c>
      <c r="V563" s="2">
        <f>_xlfn.IFERROR(VLOOKUP(Prioritization!K290,'Subdecision matrices'!$A$37:$C$41,3,TRUE),0)</f>
        <v>0</v>
      </c>
      <c r="W563" s="2">
        <f>_xlfn.IFERROR(VLOOKUP(Prioritization!K290,'Subdecision matrices'!$A$37:$D$41,4),0)</f>
        <v>0</v>
      </c>
      <c r="X563" s="2">
        <f>_xlfn.IFERROR(VLOOKUP(Prioritization!K290,'Subdecision matrices'!$A$37:$E$41,5),0)</f>
        <v>0</v>
      </c>
      <c r="Y563" s="2">
        <f>_xlfn.IFERROR(VLOOKUP(Prioritization!K290,'Subdecision matrices'!$A$37:$F$41,6),0)</f>
        <v>0</v>
      </c>
      <c r="Z563" s="2">
        <f>_xlfn.IFERROR(VLOOKUP(Prioritization!K290,'Subdecision matrices'!$A$37:$G$41,7),0)</f>
        <v>0</v>
      </c>
      <c r="AA563" s="2">
        <f>_xlfn.IFERROR(INDEX('Subdecision matrices'!$K$8:$O$11,MATCH(Prioritization!L290,'Subdecision matrices'!$J$8:$J$11,0),MATCH('CalcEng 2'!$AA$6,'Subdecision matrices'!$K$7:$O$7,0)),0)</f>
        <v>0</v>
      </c>
      <c r="AB563" s="2">
        <f>_xlfn.IFERROR(INDEX('Subdecision matrices'!$K$8:$O$11,MATCH(Prioritization!L290,'Subdecision matrices'!$J$8:$J$11,0),MATCH('CalcEng 2'!$AB$6,'Subdecision matrices'!$K$7:$O$7,0)),0)</f>
        <v>0</v>
      </c>
      <c r="AC563" s="2">
        <f>_xlfn.IFERROR(INDEX('Subdecision matrices'!$K$8:$O$11,MATCH(Prioritization!L290,'Subdecision matrices'!$J$8:$J$11,0),MATCH('CalcEng 2'!$AC$6,'Subdecision matrices'!$K$7:$O$7,0)),0)</f>
        <v>0</v>
      </c>
      <c r="AD563" s="2">
        <f>_xlfn.IFERROR(INDEX('Subdecision matrices'!$K$8:$O$11,MATCH(Prioritization!L290,'Subdecision matrices'!$J$8:$J$11,0),MATCH('CalcEng 2'!$AD$6,'Subdecision matrices'!$K$7:$O$7,0)),0)</f>
        <v>0</v>
      </c>
      <c r="AE563" s="2">
        <f>_xlfn.IFERROR(INDEX('Subdecision matrices'!$K$8:$O$11,MATCH(Prioritization!L290,'Subdecision matrices'!$J$8:$J$11,0),MATCH('CalcEng 2'!$AE$6,'Subdecision matrices'!$K$7:$O$7,0)),0)</f>
        <v>0</v>
      </c>
      <c r="AF563" s="2">
        <f>_xlfn.IFERROR(VLOOKUP(Prioritization!M290,'Subdecision matrices'!$I$15:$K$17,3,TRUE),0)</f>
        <v>0</v>
      </c>
      <c r="AG563" s="2">
        <f>_xlfn.IFERROR(VLOOKUP(Prioritization!M290,'Subdecision matrices'!$I$15:$L$17,4,TRUE),0)</f>
        <v>0</v>
      </c>
      <c r="AH563" s="2">
        <f>_xlfn.IFERROR(VLOOKUP(Prioritization!M290,'Subdecision matrices'!$I$15:$M$17,5,TRUE),0)</f>
        <v>0</v>
      </c>
      <c r="AI563" s="2">
        <f>_xlfn.IFERROR(VLOOKUP(Prioritization!M290,'Subdecision matrices'!$I$15:$N$17,6,TRUE),0)</f>
        <v>0</v>
      </c>
      <c r="AJ563" s="2">
        <f>_xlfn.IFERROR(VLOOKUP(Prioritization!M290,'Subdecision matrices'!$I$15:$O$17,7,TRUE),0)</f>
        <v>0</v>
      </c>
      <c r="AK563" s="2">
        <f>_xlfn.IFERROR(INDEX('Subdecision matrices'!$K$22:$O$24,MATCH(Prioritization!N290,'Subdecision matrices'!$J$22:$J$24,0),MATCH($AK$6,'Subdecision matrices'!$K$21:$O$21,0)),0)</f>
        <v>0</v>
      </c>
      <c r="AL563" s="2">
        <f>_xlfn.IFERROR(INDEX('Subdecision matrices'!$K$22:$O$24,MATCH(Prioritization!N290,'Subdecision matrices'!$J$22:$J$24,0),MATCH($AL$6,'Subdecision matrices'!$K$21:$O$21,0)),0)</f>
        <v>0</v>
      </c>
      <c r="AM563" s="2">
        <f>_xlfn.IFERROR(INDEX('Subdecision matrices'!$K$22:$O$24,MATCH(Prioritization!N290,'Subdecision matrices'!$J$22:$J$24,0),MATCH($AM$6,'Subdecision matrices'!$K$21:$O$21,0)),0)</f>
        <v>0</v>
      </c>
      <c r="AN563" s="2">
        <f>_xlfn.IFERROR(INDEX('Subdecision matrices'!$K$22:$O$24,MATCH(Prioritization!N290,'Subdecision matrices'!$J$22:$J$24,0),MATCH($AN$6,'Subdecision matrices'!$K$21:$O$21,0)),0)</f>
        <v>0</v>
      </c>
      <c r="AO563" s="2">
        <f>_xlfn.IFERROR(INDEX('Subdecision matrices'!$K$22:$O$24,MATCH(Prioritization!N290,'Subdecision matrices'!$J$22:$J$24,0),MATCH($AO$6,'Subdecision matrices'!$K$21:$O$21,0)),0)</f>
        <v>0</v>
      </c>
      <c r="AP563" s="2">
        <f>_xlfn.IFERROR(INDEX('Subdecision matrices'!$K$27:$O$30,MATCH(Prioritization!O290,'Subdecision matrices'!$J$27:$J$30,0),MATCH('CalcEng 2'!$AP$6,'Subdecision matrices'!$K$27:$O$27,0)),0)</f>
        <v>0</v>
      </c>
      <c r="AQ563" s="2">
        <f>_xlfn.IFERROR(INDEX('Subdecision matrices'!$K$27:$O$30,MATCH(Prioritization!O290,'Subdecision matrices'!$J$27:$J$30,0),MATCH('CalcEng 2'!$AQ$6,'Subdecision matrices'!$K$27:$O$27,0)),0)</f>
        <v>0</v>
      </c>
      <c r="AR563" s="2">
        <f>_xlfn.IFERROR(INDEX('Subdecision matrices'!$K$27:$O$30,MATCH(Prioritization!O290,'Subdecision matrices'!$J$27:$J$30,0),MATCH('CalcEng 2'!$AR$6,'Subdecision matrices'!$K$27:$O$27,0)),0)</f>
        <v>0</v>
      </c>
      <c r="AS563" s="2">
        <f>_xlfn.IFERROR(INDEX('Subdecision matrices'!$K$27:$O$30,MATCH(Prioritization!O290,'Subdecision matrices'!$J$27:$J$30,0),MATCH('CalcEng 2'!$AS$6,'Subdecision matrices'!$K$27:$O$27,0)),0)</f>
        <v>0</v>
      </c>
      <c r="AT563" s="2">
        <f>_xlfn.IFERROR(INDEX('Subdecision matrices'!$K$27:$O$30,MATCH(Prioritization!O290,'Subdecision matrices'!$J$27:$J$30,0),MATCH('CalcEng 2'!$AT$6,'Subdecision matrices'!$K$27:$O$27,0)),0)</f>
        <v>0</v>
      </c>
      <c r="AU563" s="2">
        <f>_xlfn.IFERROR(INDEX('Subdecision matrices'!$K$34:$O$36,MATCH(Prioritization!P290,'Subdecision matrices'!$J$34:$J$36,0),MATCH('CalcEng 2'!$AU$6,'Subdecision matrices'!$K$33:$O$33,0)),0)</f>
        <v>0</v>
      </c>
      <c r="AV563" s="2">
        <f>_xlfn.IFERROR(INDEX('Subdecision matrices'!$K$34:$O$36,MATCH(Prioritization!P290,'Subdecision matrices'!$J$34:$J$36,0),MATCH('CalcEng 2'!$AV$6,'Subdecision matrices'!$K$33:$O$33,0)),0)</f>
        <v>0</v>
      </c>
      <c r="AW563" s="2">
        <f>_xlfn.IFERROR(INDEX('Subdecision matrices'!$K$34:$O$36,MATCH(Prioritization!P290,'Subdecision matrices'!$J$34:$J$36,0),MATCH('CalcEng 2'!$AW$6,'Subdecision matrices'!$K$33:$O$33,0)),0)</f>
        <v>0</v>
      </c>
      <c r="AX563" s="2">
        <f>_xlfn.IFERROR(INDEX('Subdecision matrices'!$K$34:$O$36,MATCH(Prioritization!P290,'Subdecision matrices'!$J$34:$J$36,0),MATCH('CalcEng 2'!$AX$6,'Subdecision matrices'!$K$33:$O$33,0)),0)</f>
        <v>0</v>
      </c>
      <c r="AY563" s="2">
        <f>_xlfn.IFERROR(INDEX('Subdecision matrices'!$K$34:$O$36,MATCH(Prioritization!P290,'Subdecision matrices'!$J$34:$J$36,0),MATCH('CalcEng 2'!$AY$6,'Subdecision matrices'!$K$33:$O$33,0)),0)</f>
        <v>0</v>
      </c>
      <c r="AZ563" s="2"/>
      <c r="BA563" s="2"/>
      <c r="BB563" s="110">
        <f>((B563*B564)+(G563*G564)+(L563*L564)+(Q563*Q564)+(V563*V564)+(AA563*AA564)+(AF564*AF563)+(AK563*AK564)+(AP563*AP564)+(AU563*AU564))*10</f>
        <v>0</v>
      </c>
      <c r="BC563" s="110">
        <f aca="true" t="shared" si="1417" ref="BC563">((C563*C564)+(H563*H564)+(M563*M564)+(R563*R564)+(W563*W564)+(AB563*AB564)+(AG564*AG563)+(AL563*AL564)+(AQ563*AQ564)+(AV563*AV564))*10</f>
        <v>0</v>
      </c>
      <c r="BD563" s="110">
        <f aca="true" t="shared" si="1418" ref="BD563">((D563*D564)+(I563*I564)+(N563*N564)+(S563*S564)+(X563*X564)+(AC563*AC564)+(AH564*AH563)+(AM563*AM564)+(AR563*AR564)+(AW563*AW564))*10</f>
        <v>0</v>
      </c>
      <c r="BE563" s="110">
        <f aca="true" t="shared" si="1419" ref="BE563">((E563*E564)+(J563*J564)+(O563*O564)+(T563*T564)+(Y563*Y564)+(AD563*AD564)+(AI564*AI563)+(AN563*AN564)+(AS563*AS564)+(AX563*AX564))*10</f>
        <v>0</v>
      </c>
      <c r="BF563" s="110">
        <f aca="true" t="shared" si="1420" ref="BF563">((F563*F564)+(K563*K564)+(P563*P564)+(U563*U564)+(Z563*Z564)+(AE563*AE564)+(AJ564*AJ563)+(AO563*AO564)+(AT563*AT564)+(AY563*AY564))*10</f>
        <v>0</v>
      </c>
    </row>
    <row r="564" spans="1:58" ht="15.75" thickBot="1">
      <c r="A564" s="94"/>
      <c r="B564" s="5">
        <f>'Subdecision matrices'!$S$12</f>
        <v>0.1</v>
      </c>
      <c r="C564" s="5">
        <f>'Subdecision matrices'!$S$13</f>
        <v>0.1</v>
      </c>
      <c r="D564" s="5">
        <f>'Subdecision matrices'!$S$14</f>
        <v>0.1</v>
      </c>
      <c r="E564" s="5">
        <f>'Subdecision matrices'!$S$15</f>
        <v>0.1</v>
      </c>
      <c r="F564" s="5">
        <f>'Subdecision matrices'!$S$16</f>
        <v>0.1</v>
      </c>
      <c r="G564" s="5">
        <f>'Subdecision matrices'!$T$12</f>
        <v>0.1</v>
      </c>
      <c r="H564" s="5">
        <f>'Subdecision matrices'!$T$13</f>
        <v>0.1</v>
      </c>
      <c r="I564" s="5">
        <f>'Subdecision matrices'!$T$14</f>
        <v>0.1</v>
      </c>
      <c r="J564" s="5">
        <f>'Subdecision matrices'!$T$15</f>
        <v>0.1</v>
      </c>
      <c r="K564" s="5">
        <f>'Subdecision matrices'!$T$16</f>
        <v>0.1</v>
      </c>
      <c r="L564" s="5">
        <f>'Subdecision matrices'!$U$12</f>
        <v>0.05</v>
      </c>
      <c r="M564" s="5">
        <f>'Subdecision matrices'!$U$13</f>
        <v>0.05</v>
      </c>
      <c r="N564" s="5">
        <f>'Subdecision matrices'!$U$14</f>
        <v>0.05</v>
      </c>
      <c r="O564" s="5">
        <f>'Subdecision matrices'!$U$15</f>
        <v>0.05</v>
      </c>
      <c r="P564" s="5">
        <f>'Subdecision matrices'!$U$16</f>
        <v>0.05</v>
      </c>
      <c r="Q564" s="5">
        <f>'Subdecision matrices'!$V$12</f>
        <v>0.1</v>
      </c>
      <c r="R564" s="5">
        <f>'Subdecision matrices'!$V$13</f>
        <v>0.1</v>
      </c>
      <c r="S564" s="5">
        <f>'Subdecision matrices'!$V$14</f>
        <v>0.1</v>
      </c>
      <c r="T564" s="5">
        <f>'Subdecision matrices'!$V$15</f>
        <v>0.1</v>
      </c>
      <c r="U564" s="5">
        <f>'Subdecision matrices'!$V$16</f>
        <v>0.1</v>
      </c>
      <c r="V564" s="5">
        <f>'Subdecision matrices'!$W$12</f>
        <v>0.1</v>
      </c>
      <c r="W564" s="5">
        <f>'Subdecision matrices'!$W$13</f>
        <v>0.1</v>
      </c>
      <c r="X564" s="5">
        <f>'Subdecision matrices'!$W$14</f>
        <v>0.1</v>
      </c>
      <c r="Y564" s="5">
        <f>'Subdecision matrices'!$W$15</f>
        <v>0.1</v>
      </c>
      <c r="Z564" s="5">
        <f>'Subdecision matrices'!$W$16</f>
        <v>0.1</v>
      </c>
      <c r="AA564" s="5">
        <f>'Subdecision matrices'!$X$12</f>
        <v>0.05</v>
      </c>
      <c r="AB564" s="5">
        <f>'Subdecision matrices'!$X$13</f>
        <v>0.1</v>
      </c>
      <c r="AC564" s="5">
        <f>'Subdecision matrices'!$X$14</f>
        <v>0.1</v>
      </c>
      <c r="AD564" s="5">
        <f>'Subdecision matrices'!$X$15</f>
        <v>0.1</v>
      </c>
      <c r="AE564" s="5">
        <f>'Subdecision matrices'!$X$16</f>
        <v>0.1</v>
      </c>
      <c r="AF564" s="5">
        <f>'Subdecision matrices'!$Y$12</f>
        <v>0.1</v>
      </c>
      <c r="AG564" s="5">
        <f>'Subdecision matrices'!$Y$13</f>
        <v>0.1</v>
      </c>
      <c r="AH564" s="5">
        <f>'Subdecision matrices'!$Y$14</f>
        <v>0.1</v>
      </c>
      <c r="AI564" s="5">
        <f>'Subdecision matrices'!$Y$15</f>
        <v>0.05</v>
      </c>
      <c r="AJ564" s="5">
        <f>'Subdecision matrices'!$Y$16</f>
        <v>0.05</v>
      </c>
      <c r="AK564" s="5">
        <f>'Subdecision matrices'!$Z$12</f>
        <v>0.15</v>
      </c>
      <c r="AL564" s="5">
        <f>'Subdecision matrices'!$Z$13</f>
        <v>0.15</v>
      </c>
      <c r="AM564" s="5">
        <f>'Subdecision matrices'!$Z$14</f>
        <v>0.15</v>
      </c>
      <c r="AN564" s="5">
        <f>'Subdecision matrices'!$Z$15</f>
        <v>0.15</v>
      </c>
      <c r="AO564" s="5">
        <f>'Subdecision matrices'!$Z$16</f>
        <v>0.15</v>
      </c>
      <c r="AP564" s="5">
        <f>'Subdecision matrices'!$AA$12</f>
        <v>0.1</v>
      </c>
      <c r="AQ564" s="5">
        <f>'Subdecision matrices'!$AA$13</f>
        <v>0.1</v>
      </c>
      <c r="AR564" s="5">
        <f>'Subdecision matrices'!$AA$14</f>
        <v>0.1</v>
      </c>
      <c r="AS564" s="5">
        <f>'Subdecision matrices'!$AA$15</f>
        <v>0.1</v>
      </c>
      <c r="AT564" s="5">
        <f>'Subdecision matrices'!$AA$16</f>
        <v>0.15</v>
      </c>
      <c r="AU564" s="5">
        <f>'Subdecision matrices'!$AB$12</f>
        <v>0.15</v>
      </c>
      <c r="AV564" s="5">
        <f>'Subdecision matrices'!$AB$13</f>
        <v>0.1</v>
      </c>
      <c r="AW564" s="5">
        <f>'Subdecision matrices'!$AB$14</f>
        <v>0.1</v>
      </c>
      <c r="AX564" s="5">
        <f>'Subdecision matrices'!$AB$15</f>
        <v>0.15</v>
      </c>
      <c r="AY564" s="5">
        <f>'Subdecision matrices'!$AB$16</f>
        <v>0.1</v>
      </c>
      <c r="AZ564" s="3">
        <f aca="true" t="shared" si="1421" ref="AZ564">SUM(L564:AY564)</f>
        <v>4</v>
      </c>
      <c r="BA564" s="3"/>
      <c r="BB564" s="114"/>
      <c r="BC564" s="114"/>
      <c r="BD564" s="114"/>
      <c r="BE564" s="114"/>
      <c r="BF564" s="114"/>
    </row>
    <row r="565" spans="1:58" ht="15">
      <c r="A565" s="94">
        <v>280</v>
      </c>
      <c r="B565" s="30">
        <f>_xlfn.IFERROR(VLOOKUP(Prioritization!G291,'Subdecision matrices'!$B$7:$C$8,2,TRUE),0)</f>
        <v>0</v>
      </c>
      <c r="C565" s="30">
        <f>_xlfn.IFERROR(VLOOKUP(Prioritization!G291,'Subdecision matrices'!$B$7:$D$8,3,TRUE),0)</f>
        <v>0</v>
      </c>
      <c r="D565" s="30">
        <f>_xlfn.IFERROR(VLOOKUP(Prioritization!G291,'Subdecision matrices'!$B$7:$E$8,4,TRUE),0)</f>
        <v>0</v>
      </c>
      <c r="E565" s="30">
        <f>_xlfn.IFERROR(VLOOKUP(Prioritization!G291,'Subdecision matrices'!$B$7:$F$8,5,TRUE),0)</f>
        <v>0</v>
      </c>
      <c r="F565" s="30">
        <f>_xlfn.IFERROR(VLOOKUP(Prioritization!G291,'Subdecision matrices'!$B$7:$G$8,6,TRUE),0)</f>
        <v>0</v>
      </c>
      <c r="G565" s="30">
        <f>VLOOKUP(Prioritization!H291,'Subdecision matrices'!$B$12:$C$19,2,TRUE)</f>
        <v>0</v>
      </c>
      <c r="H565" s="30">
        <f>VLOOKUP(Prioritization!H291,'Subdecision matrices'!$B$12:$D$19,3,TRUE)</f>
        <v>0</v>
      </c>
      <c r="I565" s="30">
        <f>VLOOKUP(Prioritization!H291,'Subdecision matrices'!$B$12:$E$19,4,TRUE)</f>
        <v>0</v>
      </c>
      <c r="J565" s="30">
        <f>VLOOKUP(Prioritization!H291,'Subdecision matrices'!$B$12:$F$19,5,TRUE)</f>
        <v>0</v>
      </c>
      <c r="K565" s="30">
        <f>VLOOKUP(Prioritization!H291,'Subdecision matrices'!$B$12:$G$19,6,TRUE)</f>
        <v>0</v>
      </c>
      <c r="L565" s="2">
        <f>_xlfn.IFERROR(INDEX('Subdecision matrices'!$C$23:$G$27,MATCH(Prioritization!I291,'Subdecision matrices'!$B$23:$B$27,0),MATCH('CalcEng 2'!$L$6,'Subdecision matrices'!$C$22:$G$22,0)),0)</f>
        <v>0</v>
      </c>
      <c r="M565" s="2">
        <f>_xlfn.IFERROR(INDEX('Subdecision matrices'!$C$23:$G$27,MATCH(Prioritization!I291,'Subdecision matrices'!$B$23:$B$27,0),MATCH('CalcEng 2'!$M$6,'Subdecision matrices'!$C$30:$G$30,0)),0)</f>
        <v>0</v>
      </c>
      <c r="N565" s="2">
        <f>_xlfn.IFERROR(INDEX('Subdecision matrices'!$C$23:$G$27,MATCH(Prioritization!I291,'Subdecision matrices'!$B$23:$B$27,0),MATCH('CalcEng 2'!$N$6,'Subdecision matrices'!$C$22:$G$22,0)),0)</f>
        <v>0</v>
      </c>
      <c r="O565" s="2">
        <f>_xlfn.IFERROR(INDEX('Subdecision matrices'!$C$23:$G$27,MATCH(Prioritization!I291,'Subdecision matrices'!$B$23:$B$27,0),MATCH('CalcEng 2'!$O$6,'Subdecision matrices'!$C$22:$G$22,0)),0)</f>
        <v>0</v>
      </c>
      <c r="P565" s="2">
        <f>_xlfn.IFERROR(INDEX('Subdecision matrices'!$C$23:$G$27,MATCH(Prioritization!I291,'Subdecision matrices'!$B$23:$B$27,0),MATCH('CalcEng 2'!$P$6,'Subdecision matrices'!$C$22:$G$22,0)),0)</f>
        <v>0</v>
      </c>
      <c r="Q565" s="2">
        <f>_xlfn.IFERROR(INDEX('Subdecision matrices'!$C$31:$G$33,MATCH(Prioritization!J291,'Subdecision matrices'!$B$31:$B$33,0),MATCH('CalcEng 2'!$Q$6,'Subdecision matrices'!$C$30:$G$30,0)),0)</f>
        <v>0</v>
      </c>
      <c r="R565" s="2">
        <f>_xlfn.IFERROR(INDEX('Subdecision matrices'!$C$31:$G$33,MATCH(Prioritization!J291,'Subdecision matrices'!$B$31:$B$33,0),MATCH('CalcEng 2'!$R$6,'Subdecision matrices'!$C$30:$G$30,0)),0)</f>
        <v>0</v>
      </c>
      <c r="S565" s="2">
        <f>_xlfn.IFERROR(INDEX('Subdecision matrices'!$C$31:$G$33,MATCH(Prioritization!J291,'Subdecision matrices'!$B$31:$B$33,0),MATCH('CalcEng 2'!$S$6,'Subdecision matrices'!$C$30:$G$30,0)),0)</f>
        <v>0</v>
      </c>
      <c r="T565" s="2">
        <f>_xlfn.IFERROR(INDEX('Subdecision matrices'!$C$31:$G$33,MATCH(Prioritization!J291,'Subdecision matrices'!$B$31:$B$33,0),MATCH('CalcEng 2'!$T$6,'Subdecision matrices'!$C$30:$G$30,0)),0)</f>
        <v>0</v>
      </c>
      <c r="U565" s="2">
        <f>_xlfn.IFERROR(INDEX('Subdecision matrices'!$C$31:$G$33,MATCH(Prioritization!J291,'Subdecision matrices'!$B$31:$B$33,0),MATCH('CalcEng 2'!$U$6,'Subdecision matrices'!$C$30:$G$30,0)),0)</f>
        <v>0</v>
      </c>
      <c r="V565" s="2">
        <f>_xlfn.IFERROR(VLOOKUP(Prioritization!K291,'Subdecision matrices'!$A$37:$C$41,3,TRUE),0)</f>
        <v>0</v>
      </c>
      <c r="W565" s="2">
        <f>_xlfn.IFERROR(VLOOKUP(Prioritization!K291,'Subdecision matrices'!$A$37:$D$41,4),0)</f>
        <v>0</v>
      </c>
      <c r="X565" s="2">
        <f>_xlfn.IFERROR(VLOOKUP(Prioritization!K291,'Subdecision matrices'!$A$37:$E$41,5),0)</f>
        <v>0</v>
      </c>
      <c r="Y565" s="2">
        <f>_xlfn.IFERROR(VLOOKUP(Prioritization!K291,'Subdecision matrices'!$A$37:$F$41,6),0)</f>
        <v>0</v>
      </c>
      <c r="Z565" s="2">
        <f>_xlfn.IFERROR(VLOOKUP(Prioritization!K291,'Subdecision matrices'!$A$37:$G$41,7),0)</f>
        <v>0</v>
      </c>
      <c r="AA565" s="2">
        <f>_xlfn.IFERROR(INDEX('Subdecision matrices'!$K$8:$O$11,MATCH(Prioritization!L291,'Subdecision matrices'!$J$8:$J$11,0),MATCH('CalcEng 2'!$AA$6,'Subdecision matrices'!$K$7:$O$7,0)),0)</f>
        <v>0</v>
      </c>
      <c r="AB565" s="2">
        <f>_xlfn.IFERROR(INDEX('Subdecision matrices'!$K$8:$O$11,MATCH(Prioritization!L291,'Subdecision matrices'!$J$8:$J$11,0),MATCH('CalcEng 2'!$AB$6,'Subdecision matrices'!$K$7:$O$7,0)),0)</f>
        <v>0</v>
      </c>
      <c r="AC565" s="2">
        <f>_xlfn.IFERROR(INDEX('Subdecision matrices'!$K$8:$O$11,MATCH(Prioritization!L291,'Subdecision matrices'!$J$8:$J$11,0),MATCH('CalcEng 2'!$AC$6,'Subdecision matrices'!$K$7:$O$7,0)),0)</f>
        <v>0</v>
      </c>
      <c r="AD565" s="2">
        <f>_xlfn.IFERROR(INDEX('Subdecision matrices'!$K$8:$O$11,MATCH(Prioritization!L291,'Subdecision matrices'!$J$8:$J$11,0),MATCH('CalcEng 2'!$AD$6,'Subdecision matrices'!$K$7:$O$7,0)),0)</f>
        <v>0</v>
      </c>
      <c r="AE565" s="2">
        <f>_xlfn.IFERROR(INDEX('Subdecision matrices'!$K$8:$O$11,MATCH(Prioritization!L291,'Subdecision matrices'!$J$8:$J$11,0),MATCH('CalcEng 2'!$AE$6,'Subdecision matrices'!$K$7:$O$7,0)),0)</f>
        <v>0</v>
      </c>
      <c r="AF565" s="2">
        <f>_xlfn.IFERROR(VLOOKUP(Prioritization!M291,'Subdecision matrices'!$I$15:$K$17,3,TRUE),0)</f>
        <v>0</v>
      </c>
      <c r="AG565" s="2">
        <f>_xlfn.IFERROR(VLOOKUP(Prioritization!M291,'Subdecision matrices'!$I$15:$L$17,4,TRUE),0)</f>
        <v>0</v>
      </c>
      <c r="AH565" s="2">
        <f>_xlfn.IFERROR(VLOOKUP(Prioritization!M291,'Subdecision matrices'!$I$15:$M$17,5,TRUE),0)</f>
        <v>0</v>
      </c>
      <c r="AI565" s="2">
        <f>_xlfn.IFERROR(VLOOKUP(Prioritization!M291,'Subdecision matrices'!$I$15:$N$17,6,TRUE),0)</f>
        <v>0</v>
      </c>
      <c r="AJ565" s="2">
        <f>_xlfn.IFERROR(VLOOKUP(Prioritization!M291,'Subdecision matrices'!$I$15:$O$17,7,TRUE),0)</f>
        <v>0</v>
      </c>
      <c r="AK565" s="2">
        <f>_xlfn.IFERROR(INDEX('Subdecision matrices'!$K$22:$O$24,MATCH(Prioritization!N291,'Subdecision matrices'!$J$22:$J$24,0),MATCH($AK$6,'Subdecision matrices'!$K$21:$O$21,0)),0)</f>
        <v>0</v>
      </c>
      <c r="AL565" s="2">
        <f>_xlfn.IFERROR(INDEX('Subdecision matrices'!$K$22:$O$24,MATCH(Prioritization!N291,'Subdecision matrices'!$J$22:$J$24,0),MATCH($AL$6,'Subdecision matrices'!$K$21:$O$21,0)),0)</f>
        <v>0</v>
      </c>
      <c r="AM565" s="2">
        <f>_xlfn.IFERROR(INDEX('Subdecision matrices'!$K$22:$O$24,MATCH(Prioritization!N291,'Subdecision matrices'!$J$22:$J$24,0),MATCH($AM$6,'Subdecision matrices'!$K$21:$O$21,0)),0)</f>
        <v>0</v>
      </c>
      <c r="AN565" s="2">
        <f>_xlfn.IFERROR(INDEX('Subdecision matrices'!$K$22:$O$24,MATCH(Prioritization!N291,'Subdecision matrices'!$J$22:$J$24,0),MATCH($AN$6,'Subdecision matrices'!$K$21:$O$21,0)),0)</f>
        <v>0</v>
      </c>
      <c r="AO565" s="2">
        <f>_xlfn.IFERROR(INDEX('Subdecision matrices'!$K$22:$O$24,MATCH(Prioritization!N291,'Subdecision matrices'!$J$22:$J$24,0),MATCH($AO$6,'Subdecision matrices'!$K$21:$O$21,0)),0)</f>
        <v>0</v>
      </c>
      <c r="AP565" s="2">
        <f>_xlfn.IFERROR(INDEX('Subdecision matrices'!$K$27:$O$30,MATCH(Prioritization!O291,'Subdecision matrices'!$J$27:$J$30,0),MATCH('CalcEng 2'!$AP$6,'Subdecision matrices'!$K$27:$O$27,0)),0)</f>
        <v>0</v>
      </c>
      <c r="AQ565" s="2">
        <f>_xlfn.IFERROR(INDEX('Subdecision matrices'!$K$27:$O$30,MATCH(Prioritization!O291,'Subdecision matrices'!$J$27:$J$30,0),MATCH('CalcEng 2'!$AQ$6,'Subdecision matrices'!$K$27:$O$27,0)),0)</f>
        <v>0</v>
      </c>
      <c r="AR565" s="2">
        <f>_xlfn.IFERROR(INDEX('Subdecision matrices'!$K$27:$O$30,MATCH(Prioritization!O291,'Subdecision matrices'!$J$27:$J$30,0),MATCH('CalcEng 2'!$AR$6,'Subdecision matrices'!$K$27:$O$27,0)),0)</f>
        <v>0</v>
      </c>
      <c r="AS565" s="2">
        <f>_xlfn.IFERROR(INDEX('Subdecision matrices'!$K$27:$O$30,MATCH(Prioritization!O291,'Subdecision matrices'!$J$27:$J$30,0),MATCH('CalcEng 2'!$AS$6,'Subdecision matrices'!$K$27:$O$27,0)),0)</f>
        <v>0</v>
      </c>
      <c r="AT565" s="2">
        <f>_xlfn.IFERROR(INDEX('Subdecision matrices'!$K$27:$O$30,MATCH(Prioritization!O291,'Subdecision matrices'!$J$27:$J$30,0),MATCH('CalcEng 2'!$AT$6,'Subdecision matrices'!$K$27:$O$27,0)),0)</f>
        <v>0</v>
      </c>
      <c r="AU565" s="2">
        <f>_xlfn.IFERROR(INDEX('Subdecision matrices'!$K$34:$O$36,MATCH(Prioritization!P291,'Subdecision matrices'!$J$34:$J$36,0),MATCH('CalcEng 2'!$AU$6,'Subdecision matrices'!$K$33:$O$33,0)),0)</f>
        <v>0</v>
      </c>
      <c r="AV565" s="2">
        <f>_xlfn.IFERROR(INDEX('Subdecision matrices'!$K$34:$O$36,MATCH(Prioritization!P291,'Subdecision matrices'!$J$34:$J$36,0),MATCH('CalcEng 2'!$AV$6,'Subdecision matrices'!$K$33:$O$33,0)),0)</f>
        <v>0</v>
      </c>
      <c r="AW565" s="2">
        <f>_xlfn.IFERROR(INDEX('Subdecision matrices'!$K$34:$O$36,MATCH(Prioritization!P291,'Subdecision matrices'!$J$34:$J$36,0),MATCH('CalcEng 2'!$AW$6,'Subdecision matrices'!$K$33:$O$33,0)),0)</f>
        <v>0</v>
      </c>
      <c r="AX565" s="2">
        <f>_xlfn.IFERROR(INDEX('Subdecision matrices'!$K$34:$O$36,MATCH(Prioritization!P291,'Subdecision matrices'!$J$34:$J$36,0),MATCH('CalcEng 2'!$AX$6,'Subdecision matrices'!$K$33:$O$33,0)),0)</f>
        <v>0</v>
      </c>
      <c r="AY565" s="2">
        <f>_xlfn.IFERROR(INDEX('Subdecision matrices'!$K$34:$O$36,MATCH(Prioritization!P291,'Subdecision matrices'!$J$34:$J$36,0),MATCH('CalcEng 2'!$AY$6,'Subdecision matrices'!$K$33:$O$33,0)),0)</f>
        <v>0</v>
      </c>
      <c r="AZ565" s="2"/>
      <c r="BA565" s="2"/>
      <c r="BB565" s="110">
        <f>((B565*B566)+(G565*G566)+(L565*L566)+(Q565*Q566)+(V565*V566)+(AA565*AA566)+(AF566*AF565)+(AK565*AK566)+(AP565*AP566)+(AU565*AU566))*10</f>
        <v>0</v>
      </c>
      <c r="BC565" s="110">
        <f aca="true" t="shared" si="1422" ref="BC565">((C565*C566)+(H565*H566)+(M565*M566)+(R565*R566)+(W565*W566)+(AB565*AB566)+(AG566*AG565)+(AL565*AL566)+(AQ565*AQ566)+(AV565*AV566))*10</f>
        <v>0</v>
      </c>
      <c r="BD565" s="110">
        <f aca="true" t="shared" si="1423" ref="BD565">((D565*D566)+(I565*I566)+(N565*N566)+(S565*S566)+(X565*X566)+(AC565*AC566)+(AH566*AH565)+(AM565*AM566)+(AR565*AR566)+(AW565*AW566))*10</f>
        <v>0</v>
      </c>
      <c r="BE565" s="110">
        <f aca="true" t="shared" si="1424" ref="BE565">((E565*E566)+(J565*J566)+(O565*O566)+(T565*T566)+(Y565*Y566)+(AD565*AD566)+(AI566*AI565)+(AN565*AN566)+(AS565*AS566)+(AX565*AX566))*10</f>
        <v>0</v>
      </c>
      <c r="BF565" s="110">
        <f aca="true" t="shared" si="1425" ref="BF565">((F565*F566)+(K565*K566)+(P565*P566)+(U565*U566)+(Z565*Z566)+(AE565*AE566)+(AJ566*AJ565)+(AO565*AO566)+(AT565*AT566)+(AY565*AY566))*10</f>
        <v>0</v>
      </c>
    </row>
    <row r="566" spans="1:58" ht="15.75" thickBot="1">
      <c r="A566" s="94"/>
      <c r="B566" s="5">
        <f>'Subdecision matrices'!$S$12</f>
        <v>0.1</v>
      </c>
      <c r="C566" s="5">
        <f>'Subdecision matrices'!$S$13</f>
        <v>0.1</v>
      </c>
      <c r="D566" s="5">
        <f>'Subdecision matrices'!$S$14</f>
        <v>0.1</v>
      </c>
      <c r="E566" s="5">
        <f>'Subdecision matrices'!$S$15</f>
        <v>0.1</v>
      </c>
      <c r="F566" s="5">
        <f>'Subdecision matrices'!$S$16</f>
        <v>0.1</v>
      </c>
      <c r="G566" s="5">
        <f>'Subdecision matrices'!$T$12</f>
        <v>0.1</v>
      </c>
      <c r="H566" s="5">
        <f>'Subdecision matrices'!$T$13</f>
        <v>0.1</v>
      </c>
      <c r="I566" s="5">
        <f>'Subdecision matrices'!$T$14</f>
        <v>0.1</v>
      </c>
      <c r="J566" s="5">
        <f>'Subdecision matrices'!$T$15</f>
        <v>0.1</v>
      </c>
      <c r="K566" s="5">
        <f>'Subdecision matrices'!$T$16</f>
        <v>0.1</v>
      </c>
      <c r="L566" s="5">
        <f>'Subdecision matrices'!$U$12</f>
        <v>0.05</v>
      </c>
      <c r="M566" s="5">
        <f>'Subdecision matrices'!$U$13</f>
        <v>0.05</v>
      </c>
      <c r="N566" s="5">
        <f>'Subdecision matrices'!$U$14</f>
        <v>0.05</v>
      </c>
      <c r="O566" s="5">
        <f>'Subdecision matrices'!$U$15</f>
        <v>0.05</v>
      </c>
      <c r="P566" s="5">
        <f>'Subdecision matrices'!$U$16</f>
        <v>0.05</v>
      </c>
      <c r="Q566" s="5">
        <f>'Subdecision matrices'!$V$12</f>
        <v>0.1</v>
      </c>
      <c r="R566" s="5">
        <f>'Subdecision matrices'!$V$13</f>
        <v>0.1</v>
      </c>
      <c r="S566" s="5">
        <f>'Subdecision matrices'!$V$14</f>
        <v>0.1</v>
      </c>
      <c r="T566" s="5">
        <f>'Subdecision matrices'!$V$15</f>
        <v>0.1</v>
      </c>
      <c r="U566" s="5">
        <f>'Subdecision matrices'!$V$16</f>
        <v>0.1</v>
      </c>
      <c r="V566" s="5">
        <f>'Subdecision matrices'!$W$12</f>
        <v>0.1</v>
      </c>
      <c r="W566" s="5">
        <f>'Subdecision matrices'!$W$13</f>
        <v>0.1</v>
      </c>
      <c r="X566" s="5">
        <f>'Subdecision matrices'!$W$14</f>
        <v>0.1</v>
      </c>
      <c r="Y566" s="5">
        <f>'Subdecision matrices'!$W$15</f>
        <v>0.1</v>
      </c>
      <c r="Z566" s="5">
        <f>'Subdecision matrices'!$W$16</f>
        <v>0.1</v>
      </c>
      <c r="AA566" s="5">
        <f>'Subdecision matrices'!$X$12</f>
        <v>0.05</v>
      </c>
      <c r="AB566" s="5">
        <f>'Subdecision matrices'!$X$13</f>
        <v>0.1</v>
      </c>
      <c r="AC566" s="5">
        <f>'Subdecision matrices'!$X$14</f>
        <v>0.1</v>
      </c>
      <c r="AD566" s="5">
        <f>'Subdecision matrices'!$X$15</f>
        <v>0.1</v>
      </c>
      <c r="AE566" s="5">
        <f>'Subdecision matrices'!$X$16</f>
        <v>0.1</v>
      </c>
      <c r="AF566" s="5">
        <f>'Subdecision matrices'!$Y$12</f>
        <v>0.1</v>
      </c>
      <c r="AG566" s="5">
        <f>'Subdecision matrices'!$Y$13</f>
        <v>0.1</v>
      </c>
      <c r="AH566" s="5">
        <f>'Subdecision matrices'!$Y$14</f>
        <v>0.1</v>
      </c>
      <c r="AI566" s="5">
        <f>'Subdecision matrices'!$Y$15</f>
        <v>0.05</v>
      </c>
      <c r="AJ566" s="5">
        <f>'Subdecision matrices'!$Y$16</f>
        <v>0.05</v>
      </c>
      <c r="AK566" s="5">
        <f>'Subdecision matrices'!$Z$12</f>
        <v>0.15</v>
      </c>
      <c r="AL566" s="5">
        <f>'Subdecision matrices'!$Z$13</f>
        <v>0.15</v>
      </c>
      <c r="AM566" s="5">
        <f>'Subdecision matrices'!$Z$14</f>
        <v>0.15</v>
      </c>
      <c r="AN566" s="5">
        <f>'Subdecision matrices'!$Z$15</f>
        <v>0.15</v>
      </c>
      <c r="AO566" s="5">
        <f>'Subdecision matrices'!$Z$16</f>
        <v>0.15</v>
      </c>
      <c r="AP566" s="5">
        <f>'Subdecision matrices'!$AA$12</f>
        <v>0.1</v>
      </c>
      <c r="AQ566" s="5">
        <f>'Subdecision matrices'!$AA$13</f>
        <v>0.1</v>
      </c>
      <c r="AR566" s="5">
        <f>'Subdecision matrices'!$AA$14</f>
        <v>0.1</v>
      </c>
      <c r="AS566" s="5">
        <f>'Subdecision matrices'!$AA$15</f>
        <v>0.1</v>
      </c>
      <c r="AT566" s="5">
        <f>'Subdecision matrices'!$AA$16</f>
        <v>0.15</v>
      </c>
      <c r="AU566" s="5">
        <f>'Subdecision matrices'!$AB$12</f>
        <v>0.15</v>
      </c>
      <c r="AV566" s="5">
        <f>'Subdecision matrices'!$AB$13</f>
        <v>0.1</v>
      </c>
      <c r="AW566" s="5">
        <f>'Subdecision matrices'!$AB$14</f>
        <v>0.1</v>
      </c>
      <c r="AX566" s="5">
        <f>'Subdecision matrices'!$AB$15</f>
        <v>0.15</v>
      </c>
      <c r="AY566" s="5">
        <f>'Subdecision matrices'!$AB$16</f>
        <v>0.1</v>
      </c>
      <c r="AZ566" s="3">
        <f aca="true" t="shared" si="1426" ref="AZ566">SUM(L566:AY566)</f>
        <v>4</v>
      </c>
      <c r="BA566" s="3"/>
      <c r="BB566" s="114"/>
      <c r="BC566" s="114"/>
      <c r="BD566" s="114"/>
      <c r="BE566" s="114"/>
      <c r="BF566" s="114"/>
    </row>
    <row r="567" spans="1:58" ht="15">
      <c r="A567" s="94">
        <v>281</v>
      </c>
      <c r="B567" s="30">
        <f>_xlfn.IFERROR(VLOOKUP(Prioritization!G292,'Subdecision matrices'!$B$7:$C$8,2,TRUE),0)</f>
        <v>0</v>
      </c>
      <c r="C567" s="30">
        <f>_xlfn.IFERROR(VLOOKUP(Prioritization!G292,'Subdecision matrices'!$B$7:$D$8,3,TRUE),0)</f>
        <v>0</v>
      </c>
      <c r="D567" s="30">
        <f>_xlfn.IFERROR(VLOOKUP(Prioritization!G292,'Subdecision matrices'!$B$7:$E$8,4,TRUE),0)</f>
        <v>0</v>
      </c>
      <c r="E567" s="30">
        <f>_xlfn.IFERROR(VLOOKUP(Prioritization!G292,'Subdecision matrices'!$B$7:$F$8,5,TRUE),0)</f>
        <v>0</v>
      </c>
      <c r="F567" s="30">
        <f>_xlfn.IFERROR(VLOOKUP(Prioritization!G292,'Subdecision matrices'!$B$7:$G$8,6,TRUE),0)</f>
        <v>0</v>
      </c>
      <c r="G567" s="30">
        <f>VLOOKUP(Prioritization!H292,'Subdecision matrices'!$B$12:$C$19,2,TRUE)</f>
        <v>0</v>
      </c>
      <c r="H567" s="30">
        <f>VLOOKUP(Prioritization!H292,'Subdecision matrices'!$B$12:$D$19,3,TRUE)</f>
        <v>0</v>
      </c>
      <c r="I567" s="30">
        <f>VLOOKUP(Prioritization!H292,'Subdecision matrices'!$B$12:$E$19,4,TRUE)</f>
        <v>0</v>
      </c>
      <c r="J567" s="30">
        <f>VLOOKUP(Prioritization!H292,'Subdecision matrices'!$B$12:$F$19,5,TRUE)</f>
        <v>0</v>
      </c>
      <c r="K567" s="30">
        <f>VLOOKUP(Prioritization!H292,'Subdecision matrices'!$B$12:$G$19,6,TRUE)</f>
        <v>0</v>
      </c>
      <c r="L567" s="2">
        <f>_xlfn.IFERROR(INDEX('Subdecision matrices'!$C$23:$G$27,MATCH(Prioritization!I292,'Subdecision matrices'!$B$23:$B$27,0),MATCH('CalcEng 2'!$L$6,'Subdecision matrices'!$C$22:$G$22,0)),0)</f>
        <v>0</v>
      </c>
      <c r="M567" s="2">
        <f>_xlfn.IFERROR(INDEX('Subdecision matrices'!$C$23:$G$27,MATCH(Prioritization!I292,'Subdecision matrices'!$B$23:$B$27,0),MATCH('CalcEng 2'!$M$6,'Subdecision matrices'!$C$30:$G$30,0)),0)</f>
        <v>0</v>
      </c>
      <c r="N567" s="2">
        <f>_xlfn.IFERROR(INDEX('Subdecision matrices'!$C$23:$G$27,MATCH(Prioritization!I292,'Subdecision matrices'!$B$23:$B$27,0),MATCH('CalcEng 2'!$N$6,'Subdecision matrices'!$C$22:$G$22,0)),0)</f>
        <v>0</v>
      </c>
      <c r="O567" s="2">
        <f>_xlfn.IFERROR(INDEX('Subdecision matrices'!$C$23:$G$27,MATCH(Prioritization!I292,'Subdecision matrices'!$B$23:$B$27,0),MATCH('CalcEng 2'!$O$6,'Subdecision matrices'!$C$22:$G$22,0)),0)</f>
        <v>0</v>
      </c>
      <c r="P567" s="2">
        <f>_xlfn.IFERROR(INDEX('Subdecision matrices'!$C$23:$G$27,MATCH(Prioritization!I292,'Subdecision matrices'!$B$23:$B$27,0),MATCH('CalcEng 2'!$P$6,'Subdecision matrices'!$C$22:$G$22,0)),0)</f>
        <v>0</v>
      </c>
      <c r="Q567" s="2">
        <f>_xlfn.IFERROR(INDEX('Subdecision matrices'!$C$31:$G$33,MATCH(Prioritization!J292,'Subdecision matrices'!$B$31:$B$33,0),MATCH('CalcEng 2'!$Q$6,'Subdecision matrices'!$C$30:$G$30,0)),0)</f>
        <v>0</v>
      </c>
      <c r="R567" s="2">
        <f>_xlfn.IFERROR(INDEX('Subdecision matrices'!$C$31:$G$33,MATCH(Prioritization!J292,'Subdecision matrices'!$B$31:$B$33,0),MATCH('CalcEng 2'!$R$6,'Subdecision matrices'!$C$30:$G$30,0)),0)</f>
        <v>0</v>
      </c>
      <c r="S567" s="2">
        <f>_xlfn.IFERROR(INDEX('Subdecision matrices'!$C$31:$G$33,MATCH(Prioritization!J292,'Subdecision matrices'!$B$31:$B$33,0),MATCH('CalcEng 2'!$S$6,'Subdecision matrices'!$C$30:$G$30,0)),0)</f>
        <v>0</v>
      </c>
      <c r="T567" s="2">
        <f>_xlfn.IFERROR(INDEX('Subdecision matrices'!$C$31:$G$33,MATCH(Prioritization!J292,'Subdecision matrices'!$B$31:$B$33,0),MATCH('CalcEng 2'!$T$6,'Subdecision matrices'!$C$30:$G$30,0)),0)</f>
        <v>0</v>
      </c>
      <c r="U567" s="2">
        <f>_xlfn.IFERROR(INDEX('Subdecision matrices'!$C$31:$G$33,MATCH(Prioritization!J292,'Subdecision matrices'!$B$31:$B$33,0),MATCH('CalcEng 2'!$U$6,'Subdecision matrices'!$C$30:$G$30,0)),0)</f>
        <v>0</v>
      </c>
      <c r="V567" s="2">
        <f>_xlfn.IFERROR(VLOOKUP(Prioritization!K292,'Subdecision matrices'!$A$37:$C$41,3,TRUE),0)</f>
        <v>0</v>
      </c>
      <c r="W567" s="2">
        <f>_xlfn.IFERROR(VLOOKUP(Prioritization!K292,'Subdecision matrices'!$A$37:$D$41,4),0)</f>
        <v>0</v>
      </c>
      <c r="X567" s="2">
        <f>_xlfn.IFERROR(VLOOKUP(Prioritization!K292,'Subdecision matrices'!$A$37:$E$41,5),0)</f>
        <v>0</v>
      </c>
      <c r="Y567" s="2">
        <f>_xlfn.IFERROR(VLOOKUP(Prioritization!K292,'Subdecision matrices'!$A$37:$F$41,6),0)</f>
        <v>0</v>
      </c>
      <c r="Z567" s="2">
        <f>_xlfn.IFERROR(VLOOKUP(Prioritization!K292,'Subdecision matrices'!$A$37:$G$41,7),0)</f>
        <v>0</v>
      </c>
      <c r="AA567" s="2">
        <f>_xlfn.IFERROR(INDEX('Subdecision matrices'!$K$8:$O$11,MATCH(Prioritization!L292,'Subdecision matrices'!$J$8:$J$11,0),MATCH('CalcEng 2'!$AA$6,'Subdecision matrices'!$K$7:$O$7,0)),0)</f>
        <v>0</v>
      </c>
      <c r="AB567" s="2">
        <f>_xlfn.IFERROR(INDEX('Subdecision matrices'!$K$8:$O$11,MATCH(Prioritization!L292,'Subdecision matrices'!$J$8:$J$11,0),MATCH('CalcEng 2'!$AB$6,'Subdecision matrices'!$K$7:$O$7,0)),0)</f>
        <v>0</v>
      </c>
      <c r="AC567" s="2">
        <f>_xlfn.IFERROR(INDEX('Subdecision matrices'!$K$8:$O$11,MATCH(Prioritization!L292,'Subdecision matrices'!$J$8:$J$11,0),MATCH('CalcEng 2'!$AC$6,'Subdecision matrices'!$K$7:$O$7,0)),0)</f>
        <v>0</v>
      </c>
      <c r="AD567" s="2">
        <f>_xlfn.IFERROR(INDEX('Subdecision matrices'!$K$8:$O$11,MATCH(Prioritization!L292,'Subdecision matrices'!$J$8:$J$11,0),MATCH('CalcEng 2'!$AD$6,'Subdecision matrices'!$K$7:$O$7,0)),0)</f>
        <v>0</v>
      </c>
      <c r="AE567" s="2">
        <f>_xlfn.IFERROR(INDEX('Subdecision matrices'!$K$8:$O$11,MATCH(Prioritization!L292,'Subdecision matrices'!$J$8:$J$11,0),MATCH('CalcEng 2'!$AE$6,'Subdecision matrices'!$K$7:$O$7,0)),0)</f>
        <v>0</v>
      </c>
      <c r="AF567" s="2">
        <f>_xlfn.IFERROR(VLOOKUP(Prioritization!M292,'Subdecision matrices'!$I$15:$K$17,3,TRUE),0)</f>
        <v>0</v>
      </c>
      <c r="AG567" s="2">
        <f>_xlfn.IFERROR(VLOOKUP(Prioritization!M292,'Subdecision matrices'!$I$15:$L$17,4,TRUE),0)</f>
        <v>0</v>
      </c>
      <c r="AH567" s="2">
        <f>_xlfn.IFERROR(VLOOKUP(Prioritization!M292,'Subdecision matrices'!$I$15:$M$17,5,TRUE),0)</f>
        <v>0</v>
      </c>
      <c r="AI567" s="2">
        <f>_xlfn.IFERROR(VLOOKUP(Prioritization!M292,'Subdecision matrices'!$I$15:$N$17,6,TRUE),0)</f>
        <v>0</v>
      </c>
      <c r="AJ567" s="2">
        <f>_xlfn.IFERROR(VLOOKUP(Prioritization!M292,'Subdecision matrices'!$I$15:$O$17,7,TRUE),0)</f>
        <v>0</v>
      </c>
      <c r="AK567" s="2">
        <f>_xlfn.IFERROR(INDEX('Subdecision matrices'!$K$22:$O$24,MATCH(Prioritization!N292,'Subdecision matrices'!$J$22:$J$24,0),MATCH($AK$6,'Subdecision matrices'!$K$21:$O$21,0)),0)</f>
        <v>0</v>
      </c>
      <c r="AL567" s="2">
        <f>_xlfn.IFERROR(INDEX('Subdecision matrices'!$K$22:$O$24,MATCH(Prioritization!N292,'Subdecision matrices'!$J$22:$J$24,0),MATCH($AL$6,'Subdecision matrices'!$K$21:$O$21,0)),0)</f>
        <v>0</v>
      </c>
      <c r="AM567" s="2">
        <f>_xlfn.IFERROR(INDEX('Subdecision matrices'!$K$22:$O$24,MATCH(Prioritization!N292,'Subdecision matrices'!$J$22:$J$24,0),MATCH($AM$6,'Subdecision matrices'!$K$21:$O$21,0)),0)</f>
        <v>0</v>
      </c>
      <c r="AN567" s="2">
        <f>_xlfn.IFERROR(INDEX('Subdecision matrices'!$K$22:$O$24,MATCH(Prioritization!N292,'Subdecision matrices'!$J$22:$J$24,0),MATCH($AN$6,'Subdecision matrices'!$K$21:$O$21,0)),0)</f>
        <v>0</v>
      </c>
      <c r="AO567" s="2">
        <f>_xlfn.IFERROR(INDEX('Subdecision matrices'!$K$22:$O$24,MATCH(Prioritization!N292,'Subdecision matrices'!$J$22:$J$24,0),MATCH($AO$6,'Subdecision matrices'!$K$21:$O$21,0)),0)</f>
        <v>0</v>
      </c>
      <c r="AP567" s="2">
        <f>_xlfn.IFERROR(INDEX('Subdecision matrices'!$K$27:$O$30,MATCH(Prioritization!O292,'Subdecision matrices'!$J$27:$J$30,0),MATCH('CalcEng 2'!$AP$6,'Subdecision matrices'!$K$27:$O$27,0)),0)</f>
        <v>0</v>
      </c>
      <c r="AQ567" s="2">
        <f>_xlfn.IFERROR(INDEX('Subdecision matrices'!$K$27:$O$30,MATCH(Prioritization!O292,'Subdecision matrices'!$J$27:$J$30,0),MATCH('CalcEng 2'!$AQ$6,'Subdecision matrices'!$K$27:$O$27,0)),0)</f>
        <v>0</v>
      </c>
      <c r="AR567" s="2">
        <f>_xlfn.IFERROR(INDEX('Subdecision matrices'!$K$27:$O$30,MATCH(Prioritization!O292,'Subdecision matrices'!$J$27:$J$30,0),MATCH('CalcEng 2'!$AR$6,'Subdecision matrices'!$K$27:$O$27,0)),0)</f>
        <v>0</v>
      </c>
      <c r="AS567" s="2">
        <f>_xlfn.IFERROR(INDEX('Subdecision matrices'!$K$27:$O$30,MATCH(Prioritization!O292,'Subdecision matrices'!$J$27:$J$30,0),MATCH('CalcEng 2'!$AS$6,'Subdecision matrices'!$K$27:$O$27,0)),0)</f>
        <v>0</v>
      </c>
      <c r="AT567" s="2">
        <f>_xlfn.IFERROR(INDEX('Subdecision matrices'!$K$27:$O$30,MATCH(Prioritization!O292,'Subdecision matrices'!$J$27:$J$30,0),MATCH('CalcEng 2'!$AT$6,'Subdecision matrices'!$K$27:$O$27,0)),0)</f>
        <v>0</v>
      </c>
      <c r="AU567" s="2">
        <f>_xlfn.IFERROR(INDEX('Subdecision matrices'!$K$34:$O$36,MATCH(Prioritization!P292,'Subdecision matrices'!$J$34:$J$36,0),MATCH('CalcEng 2'!$AU$6,'Subdecision matrices'!$K$33:$O$33,0)),0)</f>
        <v>0</v>
      </c>
      <c r="AV567" s="2">
        <f>_xlfn.IFERROR(INDEX('Subdecision matrices'!$K$34:$O$36,MATCH(Prioritization!P292,'Subdecision matrices'!$J$34:$J$36,0),MATCH('CalcEng 2'!$AV$6,'Subdecision matrices'!$K$33:$O$33,0)),0)</f>
        <v>0</v>
      </c>
      <c r="AW567" s="2">
        <f>_xlfn.IFERROR(INDEX('Subdecision matrices'!$K$34:$O$36,MATCH(Prioritization!P292,'Subdecision matrices'!$J$34:$J$36,0),MATCH('CalcEng 2'!$AW$6,'Subdecision matrices'!$K$33:$O$33,0)),0)</f>
        <v>0</v>
      </c>
      <c r="AX567" s="2">
        <f>_xlfn.IFERROR(INDEX('Subdecision matrices'!$K$34:$O$36,MATCH(Prioritization!P292,'Subdecision matrices'!$J$34:$J$36,0),MATCH('CalcEng 2'!$AX$6,'Subdecision matrices'!$K$33:$O$33,0)),0)</f>
        <v>0</v>
      </c>
      <c r="AY567" s="2">
        <f>_xlfn.IFERROR(INDEX('Subdecision matrices'!$K$34:$O$36,MATCH(Prioritization!P292,'Subdecision matrices'!$J$34:$J$36,0),MATCH('CalcEng 2'!$AY$6,'Subdecision matrices'!$K$33:$O$33,0)),0)</f>
        <v>0</v>
      </c>
      <c r="AZ567" s="2"/>
      <c r="BA567" s="2"/>
      <c r="BB567" s="110">
        <f>((B567*B568)+(G567*G568)+(L567*L568)+(Q567*Q568)+(V567*V568)+(AA567*AA568)+(AF568*AF567)+(AK567*AK568)+(AP567*AP568)+(AU567*AU568))*10</f>
        <v>0</v>
      </c>
      <c r="BC567" s="110">
        <f aca="true" t="shared" si="1427" ref="BC567">((C567*C568)+(H567*H568)+(M567*M568)+(R567*R568)+(W567*W568)+(AB567*AB568)+(AG568*AG567)+(AL567*AL568)+(AQ567*AQ568)+(AV567*AV568))*10</f>
        <v>0</v>
      </c>
      <c r="BD567" s="110">
        <f aca="true" t="shared" si="1428" ref="BD567">((D567*D568)+(I567*I568)+(N567*N568)+(S567*S568)+(X567*X568)+(AC567*AC568)+(AH568*AH567)+(AM567*AM568)+(AR567*AR568)+(AW567*AW568))*10</f>
        <v>0</v>
      </c>
      <c r="BE567" s="110">
        <f aca="true" t="shared" si="1429" ref="BE567">((E567*E568)+(J567*J568)+(O567*O568)+(T567*T568)+(Y567*Y568)+(AD567*AD568)+(AI568*AI567)+(AN567*AN568)+(AS567*AS568)+(AX567*AX568))*10</f>
        <v>0</v>
      </c>
      <c r="BF567" s="110">
        <f aca="true" t="shared" si="1430" ref="BF567">((F567*F568)+(K567*K568)+(P567*P568)+(U567*U568)+(Z567*Z568)+(AE567*AE568)+(AJ568*AJ567)+(AO567*AO568)+(AT567*AT568)+(AY567*AY568))*10</f>
        <v>0</v>
      </c>
    </row>
    <row r="568" spans="1:58" ht="15.75" thickBot="1">
      <c r="A568" s="94"/>
      <c r="B568" s="5">
        <f>'Subdecision matrices'!$S$12</f>
        <v>0.1</v>
      </c>
      <c r="C568" s="5">
        <f>'Subdecision matrices'!$S$13</f>
        <v>0.1</v>
      </c>
      <c r="D568" s="5">
        <f>'Subdecision matrices'!$S$14</f>
        <v>0.1</v>
      </c>
      <c r="E568" s="5">
        <f>'Subdecision matrices'!$S$15</f>
        <v>0.1</v>
      </c>
      <c r="F568" s="5">
        <f>'Subdecision matrices'!$S$16</f>
        <v>0.1</v>
      </c>
      <c r="G568" s="5">
        <f>'Subdecision matrices'!$T$12</f>
        <v>0.1</v>
      </c>
      <c r="H568" s="5">
        <f>'Subdecision matrices'!$T$13</f>
        <v>0.1</v>
      </c>
      <c r="I568" s="5">
        <f>'Subdecision matrices'!$T$14</f>
        <v>0.1</v>
      </c>
      <c r="J568" s="5">
        <f>'Subdecision matrices'!$T$15</f>
        <v>0.1</v>
      </c>
      <c r="K568" s="5">
        <f>'Subdecision matrices'!$T$16</f>
        <v>0.1</v>
      </c>
      <c r="L568" s="5">
        <f>'Subdecision matrices'!$U$12</f>
        <v>0.05</v>
      </c>
      <c r="M568" s="5">
        <f>'Subdecision matrices'!$U$13</f>
        <v>0.05</v>
      </c>
      <c r="N568" s="5">
        <f>'Subdecision matrices'!$U$14</f>
        <v>0.05</v>
      </c>
      <c r="O568" s="5">
        <f>'Subdecision matrices'!$U$15</f>
        <v>0.05</v>
      </c>
      <c r="P568" s="5">
        <f>'Subdecision matrices'!$U$16</f>
        <v>0.05</v>
      </c>
      <c r="Q568" s="5">
        <f>'Subdecision matrices'!$V$12</f>
        <v>0.1</v>
      </c>
      <c r="R568" s="5">
        <f>'Subdecision matrices'!$V$13</f>
        <v>0.1</v>
      </c>
      <c r="S568" s="5">
        <f>'Subdecision matrices'!$V$14</f>
        <v>0.1</v>
      </c>
      <c r="T568" s="5">
        <f>'Subdecision matrices'!$V$15</f>
        <v>0.1</v>
      </c>
      <c r="U568" s="5">
        <f>'Subdecision matrices'!$V$16</f>
        <v>0.1</v>
      </c>
      <c r="V568" s="5">
        <f>'Subdecision matrices'!$W$12</f>
        <v>0.1</v>
      </c>
      <c r="W568" s="5">
        <f>'Subdecision matrices'!$W$13</f>
        <v>0.1</v>
      </c>
      <c r="X568" s="5">
        <f>'Subdecision matrices'!$W$14</f>
        <v>0.1</v>
      </c>
      <c r="Y568" s="5">
        <f>'Subdecision matrices'!$W$15</f>
        <v>0.1</v>
      </c>
      <c r="Z568" s="5">
        <f>'Subdecision matrices'!$W$16</f>
        <v>0.1</v>
      </c>
      <c r="AA568" s="5">
        <f>'Subdecision matrices'!$X$12</f>
        <v>0.05</v>
      </c>
      <c r="AB568" s="5">
        <f>'Subdecision matrices'!$X$13</f>
        <v>0.1</v>
      </c>
      <c r="AC568" s="5">
        <f>'Subdecision matrices'!$X$14</f>
        <v>0.1</v>
      </c>
      <c r="AD568" s="5">
        <f>'Subdecision matrices'!$X$15</f>
        <v>0.1</v>
      </c>
      <c r="AE568" s="5">
        <f>'Subdecision matrices'!$X$16</f>
        <v>0.1</v>
      </c>
      <c r="AF568" s="5">
        <f>'Subdecision matrices'!$Y$12</f>
        <v>0.1</v>
      </c>
      <c r="AG568" s="5">
        <f>'Subdecision matrices'!$Y$13</f>
        <v>0.1</v>
      </c>
      <c r="AH568" s="5">
        <f>'Subdecision matrices'!$Y$14</f>
        <v>0.1</v>
      </c>
      <c r="AI568" s="5">
        <f>'Subdecision matrices'!$Y$15</f>
        <v>0.05</v>
      </c>
      <c r="AJ568" s="5">
        <f>'Subdecision matrices'!$Y$16</f>
        <v>0.05</v>
      </c>
      <c r="AK568" s="5">
        <f>'Subdecision matrices'!$Z$12</f>
        <v>0.15</v>
      </c>
      <c r="AL568" s="5">
        <f>'Subdecision matrices'!$Z$13</f>
        <v>0.15</v>
      </c>
      <c r="AM568" s="5">
        <f>'Subdecision matrices'!$Z$14</f>
        <v>0.15</v>
      </c>
      <c r="AN568" s="5">
        <f>'Subdecision matrices'!$Z$15</f>
        <v>0.15</v>
      </c>
      <c r="AO568" s="5">
        <f>'Subdecision matrices'!$Z$16</f>
        <v>0.15</v>
      </c>
      <c r="AP568" s="5">
        <f>'Subdecision matrices'!$AA$12</f>
        <v>0.1</v>
      </c>
      <c r="AQ568" s="5">
        <f>'Subdecision matrices'!$AA$13</f>
        <v>0.1</v>
      </c>
      <c r="AR568" s="5">
        <f>'Subdecision matrices'!$AA$14</f>
        <v>0.1</v>
      </c>
      <c r="AS568" s="5">
        <f>'Subdecision matrices'!$AA$15</f>
        <v>0.1</v>
      </c>
      <c r="AT568" s="5">
        <f>'Subdecision matrices'!$AA$16</f>
        <v>0.15</v>
      </c>
      <c r="AU568" s="5">
        <f>'Subdecision matrices'!$AB$12</f>
        <v>0.15</v>
      </c>
      <c r="AV568" s="5">
        <f>'Subdecision matrices'!$AB$13</f>
        <v>0.1</v>
      </c>
      <c r="AW568" s="5">
        <f>'Subdecision matrices'!$AB$14</f>
        <v>0.1</v>
      </c>
      <c r="AX568" s="5">
        <f>'Subdecision matrices'!$AB$15</f>
        <v>0.15</v>
      </c>
      <c r="AY568" s="5">
        <f>'Subdecision matrices'!$AB$16</f>
        <v>0.1</v>
      </c>
      <c r="AZ568" s="3">
        <f aca="true" t="shared" si="1431" ref="AZ568">SUM(L568:AY568)</f>
        <v>4</v>
      </c>
      <c r="BA568" s="3"/>
      <c r="BB568" s="114"/>
      <c r="BC568" s="114"/>
      <c r="BD568" s="114"/>
      <c r="BE568" s="114"/>
      <c r="BF568" s="114"/>
    </row>
    <row r="569" spans="1:58" ht="15">
      <c r="A569" s="94">
        <v>282</v>
      </c>
      <c r="B569" s="30">
        <f>_xlfn.IFERROR(VLOOKUP(Prioritization!G293,'Subdecision matrices'!$B$7:$C$8,2,TRUE),0)</f>
        <v>0</v>
      </c>
      <c r="C569" s="30">
        <f>_xlfn.IFERROR(VLOOKUP(Prioritization!G293,'Subdecision matrices'!$B$7:$D$8,3,TRUE),0)</f>
        <v>0</v>
      </c>
      <c r="D569" s="30">
        <f>_xlfn.IFERROR(VLOOKUP(Prioritization!G293,'Subdecision matrices'!$B$7:$E$8,4,TRUE),0)</f>
        <v>0</v>
      </c>
      <c r="E569" s="30">
        <f>_xlfn.IFERROR(VLOOKUP(Prioritization!G293,'Subdecision matrices'!$B$7:$F$8,5,TRUE),0)</f>
        <v>0</v>
      </c>
      <c r="F569" s="30">
        <f>_xlfn.IFERROR(VLOOKUP(Prioritization!G293,'Subdecision matrices'!$B$7:$G$8,6,TRUE),0)</f>
        <v>0</v>
      </c>
      <c r="G569" s="30">
        <f>VLOOKUP(Prioritization!H293,'Subdecision matrices'!$B$12:$C$19,2,TRUE)</f>
        <v>0</v>
      </c>
      <c r="H569" s="30">
        <f>VLOOKUP(Prioritization!H293,'Subdecision matrices'!$B$12:$D$19,3,TRUE)</f>
        <v>0</v>
      </c>
      <c r="I569" s="30">
        <f>VLOOKUP(Prioritization!H293,'Subdecision matrices'!$B$12:$E$19,4,TRUE)</f>
        <v>0</v>
      </c>
      <c r="J569" s="30">
        <f>VLOOKUP(Prioritization!H293,'Subdecision matrices'!$B$12:$F$19,5,TRUE)</f>
        <v>0</v>
      </c>
      <c r="K569" s="30">
        <f>VLOOKUP(Prioritization!H293,'Subdecision matrices'!$B$12:$G$19,6,TRUE)</f>
        <v>0</v>
      </c>
      <c r="L569" s="2">
        <f>_xlfn.IFERROR(INDEX('Subdecision matrices'!$C$23:$G$27,MATCH(Prioritization!I293,'Subdecision matrices'!$B$23:$B$27,0),MATCH('CalcEng 2'!$L$6,'Subdecision matrices'!$C$22:$G$22,0)),0)</f>
        <v>0</v>
      </c>
      <c r="M569" s="2">
        <f>_xlfn.IFERROR(INDEX('Subdecision matrices'!$C$23:$G$27,MATCH(Prioritization!I293,'Subdecision matrices'!$B$23:$B$27,0),MATCH('CalcEng 2'!$M$6,'Subdecision matrices'!$C$30:$G$30,0)),0)</f>
        <v>0</v>
      </c>
      <c r="N569" s="2">
        <f>_xlfn.IFERROR(INDEX('Subdecision matrices'!$C$23:$G$27,MATCH(Prioritization!I293,'Subdecision matrices'!$B$23:$B$27,0),MATCH('CalcEng 2'!$N$6,'Subdecision matrices'!$C$22:$G$22,0)),0)</f>
        <v>0</v>
      </c>
      <c r="O569" s="2">
        <f>_xlfn.IFERROR(INDEX('Subdecision matrices'!$C$23:$G$27,MATCH(Prioritization!I293,'Subdecision matrices'!$B$23:$B$27,0),MATCH('CalcEng 2'!$O$6,'Subdecision matrices'!$C$22:$G$22,0)),0)</f>
        <v>0</v>
      </c>
      <c r="P569" s="2">
        <f>_xlfn.IFERROR(INDEX('Subdecision matrices'!$C$23:$G$27,MATCH(Prioritization!I293,'Subdecision matrices'!$B$23:$B$27,0),MATCH('CalcEng 2'!$P$6,'Subdecision matrices'!$C$22:$G$22,0)),0)</f>
        <v>0</v>
      </c>
      <c r="Q569" s="2">
        <f>_xlfn.IFERROR(INDEX('Subdecision matrices'!$C$31:$G$33,MATCH(Prioritization!J293,'Subdecision matrices'!$B$31:$B$33,0),MATCH('CalcEng 2'!$Q$6,'Subdecision matrices'!$C$30:$G$30,0)),0)</f>
        <v>0</v>
      </c>
      <c r="R569" s="2">
        <f>_xlfn.IFERROR(INDEX('Subdecision matrices'!$C$31:$G$33,MATCH(Prioritization!J293,'Subdecision matrices'!$B$31:$B$33,0),MATCH('CalcEng 2'!$R$6,'Subdecision matrices'!$C$30:$G$30,0)),0)</f>
        <v>0</v>
      </c>
      <c r="S569" s="2">
        <f>_xlfn.IFERROR(INDEX('Subdecision matrices'!$C$31:$G$33,MATCH(Prioritization!J293,'Subdecision matrices'!$B$31:$B$33,0),MATCH('CalcEng 2'!$S$6,'Subdecision matrices'!$C$30:$G$30,0)),0)</f>
        <v>0</v>
      </c>
      <c r="T569" s="2">
        <f>_xlfn.IFERROR(INDEX('Subdecision matrices'!$C$31:$G$33,MATCH(Prioritization!J293,'Subdecision matrices'!$B$31:$B$33,0),MATCH('CalcEng 2'!$T$6,'Subdecision matrices'!$C$30:$G$30,0)),0)</f>
        <v>0</v>
      </c>
      <c r="U569" s="2">
        <f>_xlfn.IFERROR(INDEX('Subdecision matrices'!$C$31:$G$33,MATCH(Prioritization!J293,'Subdecision matrices'!$B$31:$B$33,0),MATCH('CalcEng 2'!$U$6,'Subdecision matrices'!$C$30:$G$30,0)),0)</f>
        <v>0</v>
      </c>
      <c r="V569" s="2">
        <f>_xlfn.IFERROR(VLOOKUP(Prioritization!K293,'Subdecision matrices'!$A$37:$C$41,3,TRUE),0)</f>
        <v>0</v>
      </c>
      <c r="W569" s="2">
        <f>_xlfn.IFERROR(VLOOKUP(Prioritization!K293,'Subdecision matrices'!$A$37:$D$41,4),0)</f>
        <v>0</v>
      </c>
      <c r="X569" s="2">
        <f>_xlfn.IFERROR(VLOOKUP(Prioritization!K293,'Subdecision matrices'!$A$37:$E$41,5),0)</f>
        <v>0</v>
      </c>
      <c r="Y569" s="2">
        <f>_xlfn.IFERROR(VLOOKUP(Prioritization!K293,'Subdecision matrices'!$A$37:$F$41,6),0)</f>
        <v>0</v>
      </c>
      <c r="Z569" s="2">
        <f>_xlfn.IFERROR(VLOOKUP(Prioritization!K293,'Subdecision matrices'!$A$37:$G$41,7),0)</f>
        <v>0</v>
      </c>
      <c r="AA569" s="2">
        <f>_xlfn.IFERROR(INDEX('Subdecision matrices'!$K$8:$O$11,MATCH(Prioritization!L293,'Subdecision matrices'!$J$8:$J$11,0),MATCH('CalcEng 2'!$AA$6,'Subdecision matrices'!$K$7:$O$7,0)),0)</f>
        <v>0</v>
      </c>
      <c r="AB569" s="2">
        <f>_xlfn.IFERROR(INDEX('Subdecision matrices'!$K$8:$O$11,MATCH(Prioritization!L293,'Subdecision matrices'!$J$8:$J$11,0),MATCH('CalcEng 2'!$AB$6,'Subdecision matrices'!$K$7:$O$7,0)),0)</f>
        <v>0</v>
      </c>
      <c r="AC569" s="2">
        <f>_xlfn.IFERROR(INDEX('Subdecision matrices'!$K$8:$O$11,MATCH(Prioritization!L293,'Subdecision matrices'!$J$8:$J$11,0),MATCH('CalcEng 2'!$AC$6,'Subdecision matrices'!$K$7:$O$7,0)),0)</f>
        <v>0</v>
      </c>
      <c r="AD569" s="2">
        <f>_xlfn.IFERROR(INDEX('Subdecision matrices'!$K$8:$O$11,MATCH(Prioritization!L293,'Subdecision matrices'!$J$8:$J$11,0),MATCH('CalcEng 2'!$AD$6,'Subdecision matrices'!$K$7:$O$7,0)),0)</f>
        <v>0</v>
      </c>
      <c r="AE569" s="2">
        <f>_xlfn.IFERROR(INDEX('Subdecision matrices'!$K$8:$O$11,MATCH(Prioritization!L293,'Subdecision matrices'!$J$8:$J$11,0),MATCH('CalcEng 2'!$AE$6,'Subdecision matrices'!$K$7:$O$7,0)),0)</f>
        <v>0</v>
      </c>
      <c r="AF569" s="2">
        <f>_xlfn.IFERROR(VLOOKUP(Prioritization!M293,'Subdecision matrices'!$I$15:$K$17,3,TRUE),0)</f>
        <v>0</v>
      </c>
      <c r="AG569" s="2">
        <f>_xlfn.IFERROR(VLOOKUP(Prioritization!M293,'Subdecision matrices'!$I$15:$L$17,4,TRUE),0)</f>
        <v>0</v>
      </c>
      <c r="AH569" s="2">
        <f>_xlfn.IFERROR(VLOOKUP(Prioritization!M293,'Subdecision matrices'!$I$15:$M$17,5,TRUE),0)</f>
        <v>0</v>
      </c>
      <c r="AI569" s="2">
        <f>_xlfn.IFERROR(VLOOKUP(Prioritization!M293,'Subdecision matrices'!$I$15:$N$17,6,TRUE),0)</f>
        <v>0</v>
      </c>
      <c r="AJ569" s="2">
        <f>_xlfn.IFERROR(VLOOKUP(Prioritization!M293,'Subdecision matrices'!$I$15:$O$17,7,TRUE),0)</f>
        <v>0</v>
      </c>
      <c r="AK569" s="2">
        <f>_xlfn.IFERROR(INDEX('Subdecision matrices'!$K$22:$O$24,MATCH(Prioritization!N293,'Subdecision matrices'!$J$22:$J$24,0),MATCH($AK$6,'Subdecision matrices'!$K$21:$O$21,0)),0)</f>
        <v>0</v>
      </c>
      <c r="AL569" s="2">
        <f>_xlfn.IFERROR(INDEX('Subdecision matrices'!$K$22:$O$24,MATCH(Prioritization!N293,'Subdecision matrices'!$J$22:$J$24,0),MATCH($AL$6,'Subdecision matrices'!$K$21:$O$21,0)),0)</f>
        <v>0</v>
      </c>
      <c r="AM569" s="2">
        <f>_xlfn.IFERROR(INDEX('Subdecision matrices'!$K$22:$O$24,MATCH(Prioritization!N293,'Subdecision matrices'!$J$22:$J$24,0),MATCH($AM$6,'Subdecision matrices'!$K$21:$O$21,0)),0)</f>
        <v>0</v>
      </c>
      <c r="AN569" s="2">
        <f>_xlfn.IFERROR(INDEX('Subdecision matrices'!$K$22:$O$24,MATCH(Prioritization!N293,'Subdecision matrices'!$J$22:$J$24,0),MATCH($AN$6,'Subdecision matrices'!$K$21:$O$21,0)),0)</f>
        <v>0</v>
      </c>
      <c r="AO569" s="2">
        <f>_xlfn.IFERROR(INDEX('Subdecision matrices'!$K$22:$O$24,MATCH(Prioritization!N293,'Subdecision matrices'!$J$22:$J$24,0),MATCH($AO$6,'Subdecision matrices'!$K$21:$O$21,0)),0)</f>
        <v>0</v>
      </c>
      <c r="AP569" s="2">
        <f>_xlfn.IFERROR(INDEX('Subdecision matrices'!$K$27:$O$30,MATCH(Prioritization!O293,'Subdecision matrices'!$J$27:$J$30,0),MATCH('CalcEng 2'!$AP$6,'Subdecision matrices'!$K$27:$O$27,0)),0)</f>
        <v>0</v>
      </c>
      <c r="AQ569" s="2">
        <f>_xlfn.IFERROR(INDEX('Subdecision matrices'!$K$27:$O$30,MATCH(Prioritization!O293,'Subdecision matrices'!$J$27:$J$30,0),MATCH('CalcEng 2'!$AQ$6,'Subdecision matrices'!$K$27:$O$27,0)),0)</f>
        <v>0</v>
      </c>
      <c r="AR569" s="2">
        <f>_xlfn.IFERROR(INDEX('Subdecision matrices'!$K$27:$O$30,MATCH(Prioritization!O293,'Subdecision matrices'!$J$27:$J$30,0),MATCH('CalcEng 2'!$AR$6,'Subdecision matrices'!$K$27:$O$27,0)),0)</f>
        <v>0</v>
      </c>
      <c r="AS569" s="2">
        <f>_xlfn.IFERROR(INDEX('Subdecision matrices'!$K$27:$O$30,MATCH(Prioritization!O293,'Subdecision matrices'!$J$27:$J$30,0),MATCH('CalcEng 2'!$AS$6,'Subdecision matrices'!$K$27:$O$27,0)),0)</f>
        <v>0</v>
      </c>
      <c r="AT569" s="2">
        <f>_xlfn.IFERROR(INDEX('Subdecision matrices'!$K$27:$O$30,MATCH(Prioritization!O293,'Subdecision matrices'!$J$27:$J$30,0),MATCH('CalcEng 2'!$AT$6,'Subdecision matrices'!$K$27:$O$27,0)),0)</f>
        <v>0</v>
      </c>
      <c r="AU569" s="2">
        <f>_xlfn.IFERROR(INDEX('Subdecision matrices'!$K$34:$O$36,MATCH(Prioritization!P293,'Subdecision matrices'!$J$34:$J$36,0),MATCH('CalcEng 2'!$AU$6,'Subdecision matrices'!$K$33:$O$33,0)),0)</f>
        <v>0</v>
      </c>
      <c r="AV569" s="2">
        <f>_xlfn.IFERROR(INDEX('Subdecision matrices'!$K$34:$O$36,MATCH(Prioritization!P293,'Subdecision matrices'!$J$34:$J$36,0),MATCH('CalcEng 2'!$AV$6,'Subdecision matrices'!$K$33:$O$33,0)),0)</f>
        <v>0</v>
      </c>
      <c r="AW569" s="2">
        <f>_xlfn.IFERROR(INDEX('Subdecision matrices'!$K$34:$O$36,MATCH(Prioritization!P293,'Subdecision matrices'!$J$34:$J$36,0),MATCH('CalcEng 2'!$AW$6,'Subdecision matrices'!$K$33:$O$33,0)),0)</f>
        <v>0</v>
      </c>
      <c r="AX569" s="2">
        <f>_xlfn.IFERROR(INDEX('Subdecision matrices'!$K$34:$O$36,MATCH(Prioritization!P293,'Subdecision matrices'!$J$34:$J$36,0),MATCH('CalcEng 2'!$AX$6,'Subdecision matrices'!$K$33:$O$33,0)),0)</f>
        <v>0</v>
      </c>
      <c r="AY569" s="2">
        <f>_xlfn.IFERROR(INDEX('Subdecision matrices'!$K$34:$O$36,MATCH(Prioritization!P293,'Subdecision matrices'!$J$34:$J$36,0),MATCH('CalcEng 2'!$AY$6,'Subdecision matrices'!$K$33:$O$33,0)),0)</f>
        <v>0</v>
      </c>
      <c r="AZ569" s="2"/>
      <c r="BA569" s="2"/>
      <c r="BB569" s="110">
        <f>((B569*B570)+(G569*G570)+(L569*L570)+(Q569*Q570)+(V569*V570)+(AA569*AA570)+(AF570*AF569)+(AK569*AK570)+(AP569*AP570)+(AU569*AU570))*10</f>
        <v>0</v>
      </c>
      <c r="BC569" s="110">
        <f aca="true" t="shared" si="1432" ref="BC569">((C569*C570)+(H569*H570)+(M569*M570)+(R569*R570)+(W569*W570)+(AB569*AB570)+(AG570*AG569)+(AL569*AL570)+(AQ569*AQ570)+(AV569*AV570))*10</f>
        <v>0</v>
      </c>
      <c r="BD569" s="110">
        <f aca="true" t="shared" si="1433" ref="BD569">((D569*D570)+(I569*I570)+(N569*N570)+(S569*S570)+(X569*X570)+(AC569*AC570)+(AH570*AH569)+(AM569*AM570)+(AR569*AR570)+(AW569*AW570))*10</f>
        <v>0</v>
      </c>
      <c r="BE569" s="110">
        <f aca="true" t="shared" si="1434" ref="BE569">((E569*E570)+(J569*J570)+(O569*O570)+(T569*T570)+(Y569*Y570)+(AD569*AD570)+(AI570*AI569)+(AN569*AN570)+(AS569*AS570)+(AX569*AX570))*10</f>
        <v>0</v>
      </c>
      <c r="BF569" s="110">
        <f aca="true" t="shared" si="1435" ref="BF569">((F569*F570)+(K569*K570)+(P569*P570)+(U569*U570)+(Z569*Z570)+(AE569*AE570)+(AJ570*AJ569)+(AO569*AO570)+(AT569*AT570)+(AY569*AY570))*10</f>
        <v>0</v>
      </c>
    </row>
    <row r="570" spans="1:58" ht="15.75" thickBot="1">
      <c r="A570" s="94"/>
      <c r="B570" s="5">
        <f>'Subdecision matrices'!$S$12</f>
        <v>0.1</v>
      </c>
      <c r="C570" s="5">
        <f>'Subdecision matrices'!$S$13</f>
        <v>0.1</v>
      </c>
      <c r="D570" s="5">
        <f>'Subdecision matrices'!$S$14</f>
        <v>0.1</v>
      </c>
      <c r="E570" s="5">
        <f>'Subdecision matrices'!$S$15</f>
        <v>0.1</v>
      </c>
      <c r="F570" s="5">
        <f>'Subdecision matrices'!$S$16</f>
        <v>0.1</v>
      </c>
      <c r="G570" s="5">
        <f>'Subdecision matrices'!$T$12</f>
        <v>0.1</v>
      </c>
      <c r="H570" s="5">
        <f>'Subdecision matrices'!$T$13</f>
        <v>0.1</v>
      </c>
      <c r="I570" s="5">
        <f>'Subdecision matrices'!$T$14</f>
        <v>0.1</v>
      </c>
      <c r="J570" s="5">
        <f>'Subdecision matrices'!$T$15</f>
        <v>0.1</v>
      </c>
      <c r="K570" s="5">
        <f>'Subdecision matrices'!$T$16</f>
        <v>0.1</v>
      </c>
      <c r="L570" s="5">
        <f>'Subdecision matrices'!$U$12</f>
        <v>0.05</v>
      </c>
      <c r="M570" s="5">
        <f>'Subdecision matrices'!$U$13</f>
        <v>0.05</v>
      </c>
      <c r="N570" s="5">
        <f>'Subdecision matrices'!$U$14</f>
        <v>0.05</v>
      </c>
      <c r="O570" s="5">
        <f>'Subdecision matrices'!$U$15</f>
        <v>0.05</v>
      </c>
      <c r="P570" s="5">
        <f>'Subdecision matrices'!$U$16</f>
        <v>0.05</v>
      </c>
      <c r="Q570" s="5">
        <f>'Subdecision matrices'!$V$12</f>
        <v>0.1</v>
      </c>
      <c r="R570" s="5">
        <f>'Subdecision matrices'!$V$13</f>
        <v>0.1</v>
      </c>
      <c r="S570" s="5">
        <f>'Subdecision matrices'!$V$14</f>
        <v>0.1</v>
      </c>
      <c r="T570" s="5">
        <f>'Subdecision matrices'!$V$15</f>
        <v>0.1</v>
      </c>
      <c r="U570" s="5">
        <f>'Subdecision matrices'!$V$16</f>
        <v>0.1</v>
      </c>
      <c r="V570" s="5">
        <f>'Subdecision matrices'!$W$12</f>
        <v>0.1</v>
      </c>
      <c r="W570" s="5">
        <f>'Subdecision matrices'!$W$13</f>
        <v>0.1</v>
      </c>
      <c r="X570" s="5">
        <f>'Subdecision matrices'!$W$14</f>
        <v>0.1</v>
      </c>
      <c r="Y570" s="5">
        <f>'Subdecision matrices'!$W$15</f>
        <v>0.1</v>
      </c>
      <c r="Z570" s="5">
        <f>'Subdecision matrices'!$W$16</f>
        <v>0.1</v>
      </c>
      <c r="AA570" s="5">
        <f>'Subdecision matrices'!$X$12</f>
        <v>0.05</v>
      </c>
      <c r="AB570" s="5">
        <f>'Subdecision matrices'!$X$13</f>
        <v>0.1</v>
      </c>
      <c r="AC570" s="5">
        <f>'Subdecision matrices'!$X$14</f>
        <v>0.1</v>
      </c>
      <c r="AD570" s="5">
        <f>'Subdecision matrices'!$X$15</f>
        <v>0.1</v>
      </c>
      <c r="AE570" s="5">
        <f>'Subdecision matrices'!$X$16</f>
        <v>0.1</v>
      </c>
      <c r="AF570" s="5">
        <f>'Subdecision matrices'!$Y$12</f>
        <v>0.1</v>
      </c>
      <c r="AG570" s="5">
        <f>'Subdecision matrices'!$Y$13</f>
        <v>0.1</v>
      </c>
      <c r="AH570" s="5">
        <f>'Subdecision matrices'!$Y$14</f>
        <v>0.1</v>
      </c>
      <c r="AI570" s="5">
        <f>'Subdecision matrices'!$Y$15</f>
        <v>0.05</v>
      </c>
      <c r="AJ570" s="5">
        <f>'Subdecision matrices'!$Y$16</f>
        <v>0.05</v>
      </c>
      <c r="AK570" s="5">
        <f>'Subdecision matrices'!$Z$12</f>
        <v>0.15</v>
      </c>
      <c r="AL570" s="5">
        <f>'Subdecision matrices'!$Z$13</f>
        <v>0.15</v>
      </c>
      <c r="AM570" s="5">
        <f>'Subdecision matrices'!$Z$14</f>
        <v>0.15</v>
      </c>
      <c r="AN570" s="5">
        <f>'Subdecision matrices'!$Z$15</f>
        <v>0.15</v>
      </c>
      <c r="AO570" s="5">
        <f>'Subdecision matrices'!$Z$16</f>
        <v>0.15</v>
      </c>
      <c r="AP570" s="5">
        <f>'Subdecision matrices'!$AA$12</f>
        <v>0.1</v>
      </c>
      <c r="AQ570" s="5">
        <f>'Subdecision matrices'!$AA$13</f>
        <v>0.1</v>
      </c>
      <c r="AR570" s="5">
        <f>'Subdecision matrices'!$AA$14</f>
        <v>0.1</v>
      </c>
      <c r="AS570" s="5">
        <f>'Subdecision matrices'!$AA$15</f>
        <v>0.1</v>
      </c>
      <c r="AT570" s="5">
        <f>'Subdecision matrices'!$AA$16</f>
        <v>0.15</v>
      </c>
      <c r="AU570" s="5">
        <f>'Subdecision matrices'!$AB$12</f>
        <v>0.15</v>
      </c>
      <c r="AV570" s="5">
        <f>'Subdecision matrices'!$AB$13</f>
        <v>0.1</v>
      </c>
      <c r="AW570" s="5">
        <f>'Subdecision matrices'!$AB$14</f>
        <v>0.1</v>
      </c>
      <c r="AX570" s="5">
        <f>'Subdecision matrices'!$AB$15</f>
        <v>0.15</v>
      </c>
      <c r="AY570" s="5">
        <f>'Subdecision matrices'!$AB$16</f>
        <v>0.1</v>
      </c>
      <c r="AZ570" s="3">
        <f aca="true" t="shared" si="1436" ref="AZ570">SUM(L570:AY570)</f>
        <v>4</v>
      </c>
      <c r="BA570" s="3"/>
      <c r="BB570" s="114"/>
      <c r="BC570" s="114"/>
      <c r="BD570" s="114"/>
      <c r="BE570" s="114"/>
      <c r="BF570" s="114"/>
    </row>
    <row r="571" spans="1:58" ht="15">
      <c r="A571" s="94">
        <v>283</v>
      </c>
      <c r="B571" s="30">
        <f>_xlfn.IFERROR(VLOOKUP(Prioritization!G294,'Subdecision matrices'!$B$7:$C$8,2,TRUE),0)</f>
        <v>0</v>
      </c>
      <c r="C571" s="30">
        <f>_xlfn.IFERROR(VLOOKUP(Prioritization!G294,'Subdecision matrices'!$B$7:$D$8,3,TRUE),0)</f>
        <v>0</v>
      </c>
      <c r="D571" s="30">
        <f>_xlfn.IFERROR(VLOOKUP(Prioritization!G294,'Subdecision matrices'!$B$7:$E$8,4,TRUE),0)</f>
        <v>0</v>
      </c>
      <c r="E571" s="30">
        <f>_xlfn.IFERROR(VLOOKUP(Prioritization!G294,'Subdecision matrices'!$B$7:$F$8,5,TRUE),0)</f>
        <v>0</v>
      </c>
      <c r="F571" s="30">
        <f>_xlfn.IFERROR(VLOOKUP(Prioritization!G294,'Subdecision matrices'!$B$7:$G$8,6,TRUE),0)</f>
        <v>0</v>
      </c>
      <c r="G571" s="30">
        <f>VLOOKUP(Prioritization!H294,'Subdecision matrices'!$B$12:$C$19,2,TRUE)</f>
        <v>0</v>
      </c>
      <c r="H571" s="30">
        <f>VLOOKUP(Prioritization!H294,'Subdecision matrices'!$B$12:$D$19,3,TRUE)</f>
        <v>0</v>
      </c>
      <c r="I571" s="30">
        <f>VLOOKUP(Prioritization!H294,'Subdecision matrices'!$B$12:$E$19,4,TRUE)</f>
        <v>0</v>
      </c>
      <c r="J571" s="30">
        <f>VLOOKUP(Prioritization!H294,'Subdecision matrices'!$B$12:$F$19,5,TRUE)</f>
        <v>0</v>
      </c>
      <c r="K571" s="30">
        <f>VLOOKUP(Prioritization!H294,'Subdecision matrices'!$B$12:$G$19,6,TRUE)</f>
        <v>0</v>
      </c>
      <c r="L571" s="2">
        <f>_xlfn.IFERROR(INDEX('Subdecision matrices'!$C$23:$G$27,MATCH(Prioritization!I294,'Subdecision matrices'!$B$23:$B$27,0),MATCH('CalcEng 2'!$L$6,'Subdecision matrices'!$C$22:$G$22,0)),0)</f>
        <v>0</v>
      </c>
      <c r="M571" s="2">
        <f>_xlfn.IFERROR(INDEX('Subdecision matrices'!$C$23:$G$27,MATCH(Prioritization!I294,'Subdecision matrices'!$B$23:$B$27,0),MATCH('CalcEng 2'!$M$6,'Subdecision matrices'!$C$30:$G$30,0)),0)</f>
        <v>0</v>
      </c>
      <c r="N571" s="2">
        <f>_xlfn.IFERROR(INDEX('Subdecision matrices'!$C$23:$G$27,MATCH(Prioritization!I294,'Subdecision matrices'!$B$23:$B$27,0),MATCH('CalcEng 2'!$N$6,'Subdecision matrices'!$C$22:$G$22,0)),0)</f>
        <v>0</v>
      </c>
      <c r="O571" s="2">
        <f>_xlfn.IFERROR(INDEX('Subdecision matrices'!$C$23:$G$27,MATCH(Prioritization!I294,'Subdecision matrices'!$B$23:$B$27,0),MATCH('CalcEng 2'!$O$6,'Subdecision matrices'!$C$22:$G$22,0)),0)</f>
        <v>0</v>
      </c>
      <c r="P571" s="2">
        <f>_xlfn.IFERROR(INDEX('Subdecision matrices'!$C$23:$G$27,MATCH(Prioritization!I294,'Subdecision matrices'!$B$23:$B$27,0),MATCH('CalcEng 2'!$P$6,'Subdecision matrices'!$C$22:$G$22,0)),0)</f>
        <v>0</v>
      </c>
      <c r="Q571" s="2">
        <f>_xlfn.IFERROR(INDEX('Subdecision matrices'!$C$31:$G$33,MATCH(Prioritization!J294,'Subdecision matrices'!$B$31:$B$33,0),MATCH('CalcEng 2'!$Q$6,'Subdecision matrices'!$C$30:$G$30,0)),0)</f>
        <v>0</v>
      </c>
      <c r="R571" s="2">
        <f>_xlfn.IFERROR(INDEX('Subdecision matrices'!$C$31:$G$33,MATCH(Prioritization!J294,'Subdecision matrices'!$B$31:$B$33,0),MATCH('CalcEng 2'!$R$6,'Subdecision matrices'!$C$30:$G$30,0)),0)</f>
        <v>0</v>
      </c>
      <c r="S571" s="2">
        <f>_xlfn.IFERROR(INDEX('Subdecision matrices'!$C$31:$G$33,MATCH(Prioritization!J294,'Subdecision matrices'!$B$31:$B$33,0),MATCH('CalcEng 2'!$S$6,'Subdecision matrices'!$C$30:$G$30,0)),0)</f>
        <v>0</v>
      </c>
      <c r="T571" s="2">
        <f>_xlfn.IFERROR(INDEX('Subdecision matrices'!$C$31:$G$33,MATCH(Prioritization!J294,'Subdecision matrices'!$B$31:$B$33,0),MATCH('CalcEng 2'!$T$6,'Subdecision matrices'!$C$30:$G$30,0)),0)</f>
        <v>0</v>
      </c>
      <c r="U571" s="2">
        <f>_xlfn.IFERROR(INDEX('Subdecision matrices'!$C$31:$G$33,MATCH(Prioritization!J294,'Subdecision matrices'!$B$31:$B$33,0),MATCH('CalcEng 2'!$U$6,'Subdecision matrices'!$C$30:$G$30,0)),0)</f>
        <v>0</v>
      </c>
      <c r="V571" s="2">
        <f>_xlfn.IFERROR(VLOOKUP(Prioritization!K294,'Subdecision matrices'!$A$37:$C$41,3,TRUE),0)</f>
        <v>0</v>
      </c>
      <c r="W571" s="2">
        <f>_xlfn.IFERROR(VLOOKUP(Prioritization!K294,'Subdecision matrices'!$A$37:$D$41,4),0)</f>
        <v>0</v>
      </c>
      <c r="X571" s="2">
        <f>_xlfn.IFERROR(VLOOKUP(Prioritization!K294,'Subdecision matrices'!$A$37:$E$41,5),0)</f>
        <v>0</v>
      </c>
      <c r="Y571" s="2">
        <f>_xlfn.IFERROR(VLOOKUP(Prioritization!K294,'Subdecision matrices'!$A$37:$F$41,6),0)</f>
        <v>0</v>
      </c>
      <c r="Z571" s="2">
        <f>_xlfn.IFERROR(VLOOKUP(Prioritization!K294,'Subdecision matrices'!$A$37:$G$41,7),0)</f>
        <v>0</v>
      </c>
      <c r="AA571" s="2">
        <f>_xlfn.IFERROR(INDEX('Subdecision matrices'!$K$8:$O$11,MATCH(Prioritization!L294,'Subdecision matrices'!$J$8:$J$11,0),MATCH('CalcEng 2'!$AA$6,'Subdecision matrices'!$K$7:$O$7,0)),0)</f>
        <v>0</v>
      </c>
      <c r="AB571" s="2">
        <f>_xlfn.IFERROR(INDEX('Subdecision matrices'!$K$8:$O$11,MATCH(Prioritization!L294,'Subdecision matrices'!$J$8:$J$11,0),MATCH('CalcEng 2'!$AB$6,'Subdecision matrices'!$K$7:$O$7,0)),0)</f>
        <v>0</v>
      </c>
      <c r="AC571" s="2">
        <f>_xlfn.IFERROR(INDEX('Subdecision matrices'!$K$8:$O$11,MATCH(Prioritization!L294,'Subdecision matrices'!$J$8:$J$11,0),MATCH('CalcEng 2'!$AC$6,'Subdecision matrices'!$K$7:$O$7,0)),0)</f>
        <v>0</v>
      </c>
      <c r="AD571" s="2">
        <f>_xlfn.IFERROR(INDEX('Subdecision matrices'!$K$8:$O$11,MATCH(Prioritization!L294,'Subdecision matrices'!$J$8:$J$11,0),MATCH('CalcEng 2'!$AD$6,'Subdecision matrices'!$K$7:$O$7,0)),0)</f>
        <v>0</v>
      </c>
      <c r="AE571" s="2">
        <f>_xlfn.IFERROR(INDEX('Subdecision matrices'!$K$8:$O$11,MATCH(Prioritization!L294,'Subdecision matrices'!$J$8:$J$11,0),MATCH('CalcEng 2'!$AE$6,'Subdecision matrices'!$K$7:$O$7,0)),0)</f>
        <v>0</v>
      </c>
      <c r="AF571" s="2">
        <f>_xlfn.IFERROR(VLOOKUP(Prioritization!M294,'Subdecision matrices'!$I$15:$K$17,3,TRUE),0)</f>
        <v>0</v>
      </c>
      <c r="AG571" s="2">
        <f>_xlfn.IFERROR(VLOOKUP(Prioritization!M294,'Subdecision matrices'!$I$15:$L$17,4,TRUE),0)</f>
        <v>0</v>
      </c>
      <c r="AH571" s="2">
        <f>_xlfn.IFERROR(VLOOKUP(Prioritization!M294,'Subdecision matrices'!$I$15:$M$17,5,TRUE),0)</f>
        <v>0</v>
      </c>
      <c r="AI571" s="2">
        <f>_xlfn.IFERROR(VLOOKUP(Prioritization!M294,'Subdecision matrices'!$I$15:$N$17,6,TRUE),0)</f>
        <v>0</v>
      </c>
      <c r="AJ571" s="2">
        <f>_xlfn.IFERROR(VLOOKUP(Prioritization!M294,'Subdecision matrices'!$I$15:$O$17,7,TRUE),0)</f>
        <v>0</v>
      </c>
      <c r="AK571" s="2">
        <f>_xlfn.IFERROR(INDEX('Subdecision matrices'!$K$22:$O$24,MATCH(Prioritization!N294,'Subdecision matrices'!$J$22:$J$24,0),MATCH($AK$6,'Subdecision matrices'!$K$21:$O$21,0)),0)</f>
        <v>0</v>
      </c>
      <c r="AL571" s="2">
        <f>_xlfn.IFERROR(INDEX('Subdecision matrices'!$K$22:$O$24,MATCH(Prioritization!N294,'Subdecision matrices'!$J$22:$J$24,0),MATCH($AL$6,'Subdecision matrices'!$K$21:$O$21,0)),0)</f>
        <v>0</v>
      </c>
      <c r="AM571" s="2">
        <f>_xlfn.IFERROR(INDEX('Subdecision matrices'!$K$22:$O$24,MATCH(Prioritization!N294,'Subdecision matrices'!$J$22:$J$24,0),MATCH($AM$6,'Subdecision matrices'!$K$21:$O$21,0)),0)</f>
        <v>0</v>
      </c>
      <c r="AN571" s="2">
        <f>_xlfn.IFERROR(INDEX('Subdecision matrices'!$K$22:$O$24,MATCH(Prioritization!N294,'Subdecision matrices'!$J$22:$J$24,0),MATCH($AN$6,'Subdecision matrices'!$K$21:$O$21,0)),0)</f>
        <v>0</v>
      </c>
      <c r="AO571" s="2">
        <f>_xlfn.IFERROR(INDEX('Subdecision matrices'!$K$22:$O$24,MATCH(Prioritization!N294,'Subdecision matrices'!$J$22:$J$24,0),MATCH($AO$6,'Subdecision matrices'!$K$21:$O$21,0)),0)</f>
        <v>0</v>
      </c>
      <c r="AP571" s="2">
        <f>_xlfn.IFERROR(INDEX('Subdecision matrices'!$K$27:$O$30,MATCH(Prioritization!O294,'Subdecision matrices'!$J$27:$J$30,0),MATCH('CalcEng 2'!$AP$6,'Subdecision matrices'!$K$27:$O$27,0)),0)</f>
        <v>0</v>
      </c>
      <c r="AQ571" s="2">
        <f>_xlfn.IFERROR(INDEX('Subdecision matrices'!$K$27:$O$30,MATCH(Prioritization!O294,'Subdecision matrices'!$J$27:$J$30,0),MATCH('CalcEng 2'!$AQ$6,'Subdecision matrices'!$K$27:$O$27,0)),0)</f>
        <v>0</v>
      </c>
      <c r="AR571" s="2">
        <f>_xlfn.IFERROR(INDEX('Subdecision matrices'!$K$27:$O$30,MATCH(Prioritization!O294,'Subdecision matrices'!$J$27:$J$30,0),MATCH('CalcEng 2'!$AR$6,'Subdecision matrices'!$K$27:$O$27,0)),0)</f>
        <v>0</v>
      </c>
      <c r="AS571" s="2">
        <f>_xlfn.IFERROR(INDEX('Subdecision matrices'!$K$27:$O$30,MATCH(Prioritization!O294,'Subdecision matrices'!$J$27:$J$30,0),MATCH('CalcEng 2'!$AS$6,'Subdecision matrices'!$K$27:$O$27,0)),0)</f>
        <v>0</v>
      </c>
      <c r="AT571" s="2">
        <f>_xlfn.IFERROR(INDEX('Subdecision matrices'!$K$27:$O$30,MATCH(Prioritization!O294,'Subdecision matrices'!$J$27:$J$30,0),MATCH('CalcEng 2'!$AT$6,'Subdecision matrices'!$K$27:$O$27,0)),0)</f>
        <v>0</v>
      </c>
      <c r="AU571" s="2">
        <f>_xlfn.IFERROR(INDEX('Subdecision matrices'!$K$34:$O$36,MATCH(Prioritization!P294,'Subdecision matrices'!$J$34:$J$36,0),MATCH('CalcEng 2'!$AU$6,'Subdecision matrices'!$K$33:$O$33,0)),0)</f>
        <v>0</v>
      </c>
      <c r="AV571" s="2">
        <f>_xlfn.IFERROR(INDEX('Subdecision matrices'!$K$34:$O$36,MATCH(Prioritization!P294,'Subdecision matrices'!$J$34:$J$36,0),MATCH('CalcEng 2'!$AV$6,'Subdecision matrices'!$K$33:$O$33,0)),0)</f>
        <v>0</v>
      </c>
      <c r="AW571" s="2">
        <f>_xlfn.IFERROR(INDEX('Subdecision matrices'!$K$34:$O$36,MATCH(Prioritization!P294,'Subdecision matrices'!$J$34:$J$36,0),MATCH('CalcEng 2'!$AW$6,'Subdecision matrices'!$K$33:$O$33,0)),0)</f>
        <v>0</v>
      </c>
      <c r="AX571" s="2">
        <f>_xlfn.IFERROR(INDEX('Subdecision matrices'!$K$34:$O$36,MATCH(Prioritization!P294,'Subdecision matrices'!$J$34:$J$36,0),MATCH('CalcEng 2'!$AX$6,'Subdecision matrices'!$K$33:$O$33,0)),0)</f>
        <v>0</v>
      </c>
      <c r="AY571" s="2">
        <f>_xlfn.IFERROR(INDEX('Subdecision matrices'!$K$34:$O$36,MATCH(Prioritization!P294,'Subdecision matrices'!$J$34:$J$36,0),MATCH('CalcEng 2'!$AY$6,'Subdecision matrices'!$K$33:$O$33,0)),0)</f>
        <v>0</v>
      </c>
      <c r="AZ571" s="2"/>
      <c r="BA571" s="2"/>
      <c r="BB571" s="110">
        <f>((B571*B572)+(G571*G572)+(L571*L572)+(Q571*Q572)+(V571*V572)+(AA571*AA572)+(AF572*AF571)+(AK571*AK572)+(AP571*AP572)+(AU571*AU572))*10</f>
        <v>0</v>
      </c>
      <c r="BC571" s="110">
        <f aca="true" t="shared" si="1437" ref="BC571">((C571*C572)+(H571*H572)+(M571*M572)+(R571*R572)+(W571*W572)+(AB571*AB572)+(AG572*AG571)+(AL571*AL572)+(AQ571*AQ572)+(AV571*AV572))*10</f>
        <v>0</v>
      </c>
      <c r="BD571" s="110">
        <f aca="true" t="shared" si="1438" ref="BD571">((D571*D572)+(I571*I572)+(N571*N572)+(S571*S572)+(X571*X572)+(AC571*AC572)+(AH572*AH571)+(AM571*AM572)+(AR571*AR572)+(AW571*AW572))*10</f>
        <v>0</v>
      </c>
      <c r="BE571" s="110">
        <f aca="true" t="shared" si="1439" ref="BE571">((E571*E572)+(J571*J572)+(O571*O572)+(T571*T572)+(Y571*Y572)+(AD571*AD572)+(AI572*AI571)+(AN571*AN572)+(AS571*AS572)+(AX571*AX572))*10</f>
        <v>0</v>
      </c>
      <c r="BF571" s="110">
        <f aca="true" t="shared" si="1440" ref="BF571">((F571*F572)+(K571*K572)+(P571*P572)+(U571*U572)+(Z571*Z572)+(AE571*AE572)+(AJ572*AJ571)+(AO571*AO572)+(AT571*AT572)+(AY571*AY572))*10</f>
        <v>0</v>
      </c>
    </row>
    <row r="572" spans="1:58" ht="15.75" thickBot="1">
      <c r="A572" s="94"/>
      <c r="B572" s="5">
        <f>'Subdecision matrices'!$S$12</f>
        <v>0.1</v>
      </c>
      <c r="C572" s="5">
        <f>'Subdecision matrices'!$S$13</f>
        <v>0.1</v>
      </c>
      <c r="D572" s="5">
        <f>'Subdecision matrices'!$S$14</f>
        <v>0.1</v>
      </c>
      <c r="E572" s="5">
        <f>'Subdecision matrices'!$S$15</f>
        <v>0.1</v>
      </c>
      <c r="F572" s="5">
        <f>'Subdecision matrices'!$S$16</f>
        <v>0.1</v>
      </c>
      <c r="G572" s="5">
        <f>'Subdecision matrices'!$T$12</f>
        <v>0.1</v>
      </c>
      <c r="H572" s="5">
        <f>'Subdecision matrices'!$T$13</f>
        <v>0.1</v>
      </c>
      <c r="I572" s="5">
        <f>'Subdecision matrices'!$T$14</f>
        <v>0.1</v>
      </c>
      <c r="J572" s="5">
        <f>'Subdecision matrices'!$T$15</f>
        <v>0.1</v>
      </c>
      <c r="K572" s="5">
        <f>'Subdecision matrices'!$T$16</f>
        <v>0.1</v>
      </c>
      <c r="L572" s="5">
        <f>'Subdecision matrices'!$U$12</f>
        <v>0.05</v>
      </c>
      <c r="M572" s="5">
        <f>'Subdecision matrices'!$U$13</f>
        <v>0.05</v>
      </c>
      <c r="N572" s="5">
        <f>'Subdecision matrices'!$U$14</f>
        <v>0.05</v>
      </c>
      <c r="O572" s="5">
        <f>'Subdecision matrices'!$U$15</f>
        <v>0.05</v>
      </c>
      <c r="P572" s="5">
        <f>'Subdecision matrices'!$U$16</f>
        <v>0.05</v>
      </c>
      <c r="Q572" s="5">
        <f>'Subdecision matrices'!$V$12</f>
        <v>0.1</v>
      </c>
      <c r="R572" s="5">
        <f>'Subdecision matrices'!$V$13</f>
        <v>0.1</v>
      </c>
      <c r="S572" s="5">
        <f>'Subdecision matrices'!$V$14</f>
        <v>0.1</v>
      </c>
      <c r="T572" s="5">
        <f>'Subdecision matrices'!$V$15</f>
        <v>0.1</v>
      </c>
      <c r="U572" s="5">
        <f>'Subdecision matrices'!$V$16</f>
        <v>0.1</v>
      </c>
      <c r="V572" s="5">
        <f>'Subdecision matrices'!$W$12</f>
        <v>0.1</v>
      </c>
      <c r="W572" s="5">
        <f>'Subdecision matrices'!$W$13</f>
        <v>0.1</v>
      </c>
      <c r="X572" s="5">
        <f>'Subdecision matrices'!$W$14</f>
        <v>0.1</v>
      </c>
      <c r="Y572" s="5">
        <f>'Subdecision matrices'!$W$15</f>
        <v>0.1</v>
      </c>
      <c r="Z572" s="5">
        <f>'Subdecision matrices'!$W$16</f>
        <v>0.1</v>
      </c>
      <c r="AA572" s="5">
        <f>'Subdecision matrices'!$X$12</f>
        <v>0.05</v>
      </c>
      <c r="AB572" s="5">
        <f>'Subdecision matrices'!$X$13</f>
        <v>0.1</v>
      </c>
      <c r="AC572" s="5">
        <f>'Subdecision matrices'!$X$14</f>
        <v>0.1</v>
      </c>
      <c r="AD572" s="5">
        <f>'Subdecision matrices'!$X$15</f>
        <v>0.1</v>
      </c>
      <c r="AE572" s="5">
        <f>'Subdecision matrices'!$X$16</f>
        <v>0.1</v>
      </c>
      <c r="AF572" s="5">
        <f>'Subdecision matrices'!$Y$12</f>
        <v>0.1</v>
      </c>
      <c r="AG572" s="5">
        <f>'Subdecision matrices'!$Y$13</f>
        <v>0.1</v>
      </c>
      <c r="AH572" s="5">
        <f>'Subdecision matrices'!$Y$14</f>
        <v>0.1</v>
      </c>
      <c r="AI572" s="5">
        <f>'Subdecision matrices'!$Y$15</f>
        <v>0.05</v>
      </c>
      <c r="AJ572" s="5">
        <f>'Subdecision matrices'!$Y$16</f>
        <v>0.05</v>
      </c>
      <c r="AK572" s="5">
        <f>'Subdecision matrices'!$Z$12</f>
        <v>0.15</v>
      </c>
      <c r="AL572" s="5">
        <f>'Subdecision matrices'!$Z$13</f>
        <v>0.15</v>
      </c>
      <c r="AM572" s="5">
        <f>'Subdecision matrices'!$Z$14</f>
        <v>0.15</v>
      </c>
      <c r="AN572" s="5">
        <f>'Subdecision matrices'!$Z$15</f>
        <v>0.15</v>
      </c>
      <c r="AO572" s="5">
        <f>'Subdecision matrices'!$Z$16</f>
        <v>0.15</v>
      </c>
      <c r="AP572" s="5">
        <f>'Subdecision matrices'!$AA$12</f>
        <v>0.1</v>
      </c>
      <c r="AQ572" s="5">
        <f>'Subdecision matrices'!$AA$13</f>
        <v>0.1</v>
      </c>
      <c r="AR572" s="5">
        <f>'Subdecision matrices'!$AA$14</f>
        <v>0.1</v>
      </c>
      <c r="AS572" s="5">
        <f>'Subdecision matrices'!$AA$15</f>
        <v>0.1</v>
      </c>
      <c r="AT572" s="5">
        <f>'Subdecision matrices'!$AA$16</f>
        <v>0.15</v>
      </c>
      <c r="AU572" s="5">
        <f>'Subdecision matrices'!$AB$12</f>
        <v>0.15</v>
      </c>
      <c r="AV572" s="5">
        <f>'Subdecision matrices'!$AB$13</f>
        <v>0.1</v>
      </c>
      <c r="AW572" s="5">
        <f>'Subdecision matrices'!$AB$14</f>
        <v>0.1</v>
      </c>
      <c r="AX572" s="5">
        <f>'Subdecision matrices'!$AB$15</f>
        <v>0.15</v>
      </c>
      <c r="AY572" s="5">
        <f>'Subdecision matrices'!$AB$16</f>
        <v>0.1</v>
      </c>
      <c r="AZ572" s="3">
        <f aca="true" t="shared" si="1441" ref="AZ572">SUM(L572:AY572)</f>
        <v>4</v>
      </c>
      <c r="BA572" s="3"/>
      <c r="BB572" s="114"/>
      <c r="BC572" s="114"/>
      <c r="BD572" s="114"/>
      <c r="BE572" s="114"/>
      <c r="BF572" s="114"/>
    </row>
    <row r="573" spans="1:58" ht="15">
      <c r="A573" s="94">
        <v>284</v>
      </c>
      <c r="B573" s="30">
        <f>_xlfn.IFERROR(VLOOKUP(Prioritization!G295,'Subdecision matrices'!$B$7:$C$8,2,TRUE),0)</f>
        <v>0</v>
      </c>
      <c r="C573" s="30">
        <f>_xlfn.IFERROR(VLOOKUP(Prioritization!G295,'Subdecision matrices'!$B$7:$D$8,3,TRUE),0)</f>
        <v>0</v>
      </c>
      <c r="D573" s="30">
        <f>_xlfn.IFERROR(VLOOKUP(Prioritization!G295,'Subdecision matrices'!$B$7:$E$8,4,TRUE),0)</f>
        <v>0</v>
      </c>
      <c r="E573" s="30">
        <f>_xlfn.IFERROR(VLOOKUP(Prioritization!G295,'Subdecision matrices'!$B$7:$F$8,5,TRUE),0)</f>
        <v>0</v>
      </c>
      <c r="F573" s="30">
        <f>_xlfn.IFERROR(VLOOKUP(Prioritization!G295,'Subdecision matrices'!$B$7:$G$8,6,TRUE),0)</f>
        <v>0</v>
      </c>
      <c r="G573" s="30">
        <f>VLOOKUP(Prioritization!H295,'Subdecision matrices'!$B$12:$C$19,2,TRUE)</f>
        <v>0</v>
      </c>
      <c r="H573" s="30">
        <f>VLOOKUP(Prioritization!H295,'Subdecision matrices'!$B$12:$D$19,3,TRUE)</f>
        <v>0</v>
      </c>
      <c r="I573" s="30">
        <f>VLOOKUP(Prioritization!H295,'Subdecision matrices'!$B$12:$E$19,4,TRUE)</f>
        <v>0</v>
      </c>
      <c r="J573" s="30">
        <f>VLOOKUP(Prioritization!H295,'Subdecision matrices'!$B$12:$F$19,5,TRUE)</f>
        <v>0</v>
      </c>
      <c r="K573" s="30">
        <f>VLOOKUP(Prioritization!H295,'Subdecision matrices'!$B$12:$G$19,6,TRUE)</f>
        <v>0</v>
      </c>
      <c r="L573" s="2">
        <f>_xlfn.IFERROR(INDEX('Subdecision matrices'!$C$23:$G$27,MATCH(Prioritization!I295,'Subdecision matrices'!$B$23:$B$27,0),MATCH('CalcEng 2'!$L$6,'Subdecision matrices'!$C$22:$G$22,0)),0)</f>
        <v>0</v>
      </c>
      <c r="M573" s="2">
        <f>_xlfn.IFERROR(INDEX('Subdecision matrices'!$C$23:$G$27,MATCH(Prioritization!I295,'Subdecision matrices'!$B$23:$B$27,0),MATCH('CalcEng 2'!$M$6,'Subdecision matrices'!$C$30:$G$30,0)),0)</f>
        <v>0</v>
      </c>
      <c r="N573" s="2">
        <f>_xlfn.IFERROR(INDEX('Subdecision matrices'!$C$23:$G$27,MATCH(Prioritization!I295,'Subdecision matrices'!$B$23:$B$27,0),MATCH('CalcEng 2'!$N$6,'Subdecision matrices'!$C$22:$G$22,0)),0)</f>
        <v>0</v>
      </c>
      <c r="O573" s="2">
        <f>_xlfn.IFERROR(INDEX('Subdecision matrices'!$C$23:$G$27,MATCH(Prioritization!I295,'Subdecision matrices'!$B$23:$B$27,0),MATCH('CalcEng 2'!$O$6,'Subdecision matrices'!$C$22:$G$22,0)),0)</f>
        <v>0</v>
      </c>
      <c r="P573" s="2">
        <f>_xlfn.IFERROR(INDEX('Subdecision matrices'!$C$23:$G$27,MATCH(Prioritization!I295,'Subdecision matrices'!$B$23:$B$27,0),MATCH('CalcEng 2'!$P$6,'Subdecision matrices'!$C$22:$G$22,0)),0)</f>
        <v>0</v>
      </c>
      <c r="Q573" s="2">
        <f>_xlfn.IFERROR(INDEX('Subdecision matrices'!$C$31:$G$33,MATCH(Prioritization!J295,'Subdecision matrices'!$B$31:$B$33,0),MATCH('CalcEng 2'!$Q$6,'Subdecision matrices'!$C$30:$G$30,0)),0)</f>
        <v>0</v>
      </c>
      <c r="R573" s="2">
        <f>_xlfn.IFERROR(INDEX('Subdecision matrices'!$C$31:$G$33,MATCH(Prioritization!J295,'Subdecision matrices'!$B$31:$B$33,0),MATCH('CalcEng 2'!$R$6,'Subdecision matrices'!$C$30:$G$30,0)),0)</f>
        <v>0</v>
      </c>
      <c r="S573" s="2">
        <f>_xlfn.IFERROR(INDEX('Subdecision matrices'!$C$31:$G$33,MATCH(Prioritization!J295,'Subdecision matrices'!$B$31:$B$33,0),MATCH('CalcEng 2'!$S$6,'Subdecision matrices'!$C$30:$G$30,0)),0)</f>
        <v>0</v>
      </c>
      <c r="T573" s="2">
        <f>_xlfn.IFERROR(INDEX('Subdecision matrices'!$C$31:$G$33,MATCH(Prioritization!J295,'Subdecision matrices'!$B$31:$B$33,0),MATCH('CalcEng 2'!$T$6,'Subdecision matrices'!$C$30:$G$30,0)),0)</f>
        <v>0</v>
      </c>
      <c r="U573" s="2">
        <f>_xlfn.IFERROR(INDEX('Subdecision matrices'!$C$31:$G$33,MATCH(Prioritization!J295,'Subdecision matrices'!$B$31:$B$33,0),MATCH('CalcEng 2'!$U$6,'Subdecision matrices'!$C$30:$G$30,0)),0)</f>
        <v>0</v>
      </c>
      <c r="V573" s="2">
        <f>_xlfn.IFERROR(VLOOKUP(Prioritization!K295,'Subdecision matrices'!$A$37:$C$41,3,TRUE),0)</f>
        <v>0</v>
      </c>
      <c r="W573" s="2">
        <f>_xlfn.IFERROR(VLOOKUP(Prioritization!K295,'Subdecision matrices'!$A$37:$D$41,4),0)</f>
        <v>0</v>
      </c>
      <c r="X573" s="2">
        <f>_xlfn.IFERROR(VLOOKUP(Prioritization!K295,'Subdecision matrices'!$A$37:$E$41,5),0)</f>
        <v>0</v>
      </c>
      <c r="Y573" s="2">
        <f>_xlfn.IFERROR(VLOOKUP(Prioritization!K295,'Subdecision matrices'!$A$37:$F$41,6),0)</f>
        <v>0</v>
      </c>
      <c r="Z573" s="2">
        <f>_xlfn.IFERROR(VLOOKUP(Prioritization!K295,'Subdecision matrices'!$A$37:$G$41,7),0)</f>
        <v>0</v>
      </c>
      <c r="AA573" s="2">
        <f>_xlfn.IFERROR(INDEX('Subdecision matrices'!$K$8:$O$11,MATCH(Prioritization!L295,'Subdecision matrices'!$J$8:$J$11,0),MATCH('CalcEng 2'!$AA$6,'Subdecision matrices'!$K$7:$O$7,0)),0)</f>
        <v>0</v>
      </c>
      <c r="AB573" s="2">
        <f>_xlfn.IFERROR(INDEX('Subdecision matrices'!$K$8:$O$11,MATCH(Prioritization!L295,'Subdecision matrices'!$J$8:$J$11,0),MATCH('CalcEng 2'!$AB$6,'Subdecision matrices'!$K$7:$O$7,0)),0)</f>
        <v>0</v>
      </c>
      <c r="AC573" s="2">
        <f>_xlfn.IFERROR(INDEX('Subdecision matrices'!$K$8:$O$11,MATCH(Prioritization!L295,'Subdecision matrices'!$J$8:$J$11,0),MATCH('CalcEng 2'!$AC$6,'Subdecision matrices'!$K$7:$O$7,0)),0)</f>
        <v>0</v>
      </c>
      <c r="AD573" s="2">
        <f>_xlfn.IFERROR(INDEX('Subdecision matrices'!$K$8:$O$11,MATCH(Prioritization!L295,'Subdecision matrices'!$J$8:$J$11,0),MATCH('CalcEng 2'!$AD$6,'Subdecision matrices'!$K$7:$O$7,0)),0)</f>
        <v>0</v>
      </c>
      <c r="AE573" s="2">
        <f>_xlfn.IFERROR(INDEX('Subdecision matrices'!$K$8:$O$11,MATCH(Prioritization!L295,'Subdecision matrices'!$J$8:$J$11,0),MATCH('CalcEng 2'!$AE$6,'Subdecision matrices'!$K$7:$O$7,0)),0)</f>
        <v>0</v>
      </c>
      <c r="AF573" s="2">
        <f>_xlfn.IFERROR(VLOOKUP(Prioritization!M295,'Subdecision matrices'!$I$15:$K$17,3,TRUE),0)</f>
        <v>0</v>
      </c>
      <c r="AG573" s="2">
        <f>_xlfn.IFERROR(VLOOKUP(Prioritization!M295,'Subdecision matrices'!$I$15:$L$17,4,TRUE),0)</f>
        <v>0</v>
      </c>
      <c r="AH573" s="2">
        <f>_xlfn.IFERROR(VLOOKUP(Prioritization!M295,'Subdecision matrices'!$I$15:$M$17,5,TRUE),0)</f>
        <v>0</v>
      </c>
      <c r="AI573" s="2">
        <f>_xlfn.IFERROR(VLOOKUP(Prioritization!M295,'Subdecision matrices'!$I$15:$N$17,6,TRUE),0)</f>
        <v>0</v>
      </c>
      <c r="AJ573" s="2">
        <f>_xlfn.IFERROR(VLOOKUP(Prioritization!M295,'Subdecision matrices'!$I$15:$O$17,7,TRUE),0)</f>
        <v>0</v>
      </c>
      <c r="AK573" s="2">
        <f>_xlfn.IFERROR(INDEX('Subdecision matrices'!$K$22:$O$24,MATCH(Prioritization!N295,'Subdecision matrices'!$J$22:$J$24,0),MATCH($AK$6,'Subdecision matrices'!$K$21:$O$21,0)),0)</f>
        <v>0</v>
      </c>
      <c r="AL573" s="2">
        <f>_xlfn.IFERROR(INDEX('Subdecision matrices'!$K$22:$O$24,MATCH(Prioritization!N295,'Subdecision matrices'!$J$22:$J$24,0),MATCH($AL$6,'Subdecision matrices'!$K$21:$O$21,0)),0)</f>
        <v>0</v>
      </c>
      <c r="AM573" s="2">
        <f>_xlfn.IFERROR(INDEX('Subdecision matrices'!$K$22:$O$24,MATCH(Prioritization!N295,'Subdecision matrices'!$J$22:$J$24,0),MATCH($AM$6,'Subdecision matrices'!$K$21:$O$21,0)),0)</f>
        <v>0</v>
      </c>
      <c r="AN573" s="2">
        <f>_xlfn.IFERROR(INDEX('Subdecision matrices'!$K$22:$O$24,MATCH(Prioritization!N295,'Subdecision matrices'!$J$22:$J$24,0),MATCH($AN$6,'Subdecision matrices'!$K$21:$O$21,0)),0)</f>
        <v>0</v>
      </c>
      <c r="AO573" s="2">
        <f>_xlfn.IFERROR(INDEX('Subdecision matrices'!$K$22:$O$24,MATCH(Prioritization!N295,'Subdecision matrices'!$J$22:$J$24,0),MATCH($AO$6,'Subdecision matrices'!$K$21:$O$21,0)),0)</f>
        <v>0</v>
      </c>
      <c r="AP573" s="2">
        <f>_xlfn.IFERROR(INDEX('Subdecision matrices'!$K$27:$O$30,MATCH(Prioritization!O295,'Subdecision matrices'!$J$27:$J$30,0),MATCH('CalcEng 2'!$AP$6,'Subdecision matrices'!$K$27:$O$27,0)),0)</f>
        <v>0</v>
      </c>
      <c r="AQ573" s="2">
        <f>_xlfn.IFERROR(INDEX('Subdecision matrices'!$K$27:$O$30,MATCH(Prioritization!O295,'Subdecision matrices'!$J$27:$J$30,0),MATCH('CalcEng 2'!$AQ$6,'Subdecision matrices'!$K$27:$O$27,0)),0)</f>
        <v>0</v>
      </c>
      <c r="AR573" s="2">
        <f>_xlfn.IFERROR(INDEX('Subdecision matrices'!$K$27:$O$30,MATCH(Prioritization!O295,'Subdecision matrices'!$J$27:$J$30,0),MATCH('CalcEng 2'!$AR$6,'Subdecision matrices'!$K$27:$O$27,0)),0)</f>
        <v>0</v>
      </c>
      <c r="AS573" s="2">
        <f>_xlfn.IFERROR(INDEX('Subdecision matrices'!$K$27:$O$30,MATCH(Prioritization!O295,'Subdecision matrices'!$J$27:$J$30,0),MATCH('CalcEng 2'!$AS$6,'Subdecision matrices'!$K$27:$O$27,0)),0)</f>
        <v>0</v>
      </c>
      <c r="AT573" s="2">
        <f>_xlfn.IFERROR(INDEX('Subdecision matrices'!$K$27:$O$30,MATCH(Prioritization!O295,'Subdecision matrices'!$J$27:$J$30,0),MATCH('CalcEng 2'!$AT$6,'Subdecision matrices'!$K$27:$O$27,0)),0)</f>
        <v>0</v>
      </c>
      <c r="AU573" s="2">
        <f>_xlfn.IFERROR(INDEX('Subdecision matrices'!$K$34:$O$36,MATCH(Prioritization!P295,'Subdecision matrices'!$J$34:$J$36,0),MATCH('CalcEng 2'!$AU$6,'Subdecision matrices'!$K$33:$O$33,0)),0)</f>
        <v>0</v>
      </c>
      <c r="AV573" s="2">
        <f>_xlfn.IFERROR(INDEX('Subdecision matrices'!$K$34:$O$36,MATCH(Prioritization!P295,'Subdecision matrices'!$J$34:$J$36,0),MATCH('CalcEng 2'!$AV$6,'Subdecision matrices'!$K$33:$O$33,0)),0)</f>
        <v>0</v>
      </c>
      <c r="AW573" s="2">
        <f>_xlfn.IFERROR(INDEX('Subdecision matrices'!$K$34:$O$36,MATCH(Prioritization!P295,'Subdecision matrices'!$J$34:$J$36,0),MATCH('CalcEng 2'!$AW$6,'Subdecision matrices'!$K$33:$O$33,0)),0)</f>
        <v>0</v>
      </c>
      <c r="AX573" s="2">
        <f>_xlfn.IFERROR(INDEX('Subdecision matrices'!$K$34:$O$36,MATCH(Prioritization!P295,'Subdecision matrices'!$J$34:$J$36,0),MATCH('CalcEng 2'!$AX$6,'Subdecision matrices'!$K$33:$O$33,0)),0)</f>
        <v>0</v>
      </c>
      <c r="AY573" s="2">
        <f>_xlfn.IFERROR(INDEX('Subdecision matrices'!$K$34:$O$36,MATCH(Prioritization!P295,'Subdecision matrices'!$J$34:$J$36,0),MATCH('CalcEng 2'!$AY$6,'Subdecision matrices'!$K$33:$O$33,0)),0)</f>
        <v>0</v>
      </c>
      <c r="AZ573" s="2"/>
      <c r="BA573" s="2"/>
      <c r="BB573" s="110">
        <f>((B573*B574)+(G573*G574)+(L573*L574)+(Q573*Q574)+(V573*V574)+(AA573*AA574)+(AF574*AF573)+(AK573*AK574)+(AP573*AP574)+(AU573*AU574))*10</f>
        <v>0</v>
      </c>
      <c r="BC573" s="110">
        <f aca="true" t="shared" si="1442" ref="BC573">((C573*C574)+(H573*H574)+(M573*M574)+(R573*R574)+(W573*W574)+(AB573*AB574)+(AG574*AG573)+(AL573*AL574)+(AQ573*AQ574)+(AV573*AV574))*10</f>
        <v>0</v>
      </c>
      <c r="BD573" s="110">
        <f aca="true" t="shared" si="1443" ref="BD573">((D573*D574)+(I573*I574)+(N573*N574)+(S573*S574)+(X573*X574)+(AC573*AC574)+(AH574*AH573)+(AM573*AM574)+(AR573*AR574)+(AW573*AW574))*10</f>
        <v>0</v>
      </c>
      <c r="BE573" s="110">
        <f aca="true" t="shared" si="1444" ref="BE573">((E573*E574)+(J573*J574)+(O573*O574)+(T573*T574)+(Y573*Y574)+(AD573*AD574)+(AI574*AI573)+(AN573*AN574)+(AS573*AS574)+(AX573*AX574))*10</f>
        <v>0</v>
      </c>
      <c r="BF573" s="110">
        <f aca="true" t="shared" si="1445" ref="BF573">((F573*F574)+(K573*K574)+(P573*P574)+(U573*U574)+(Z573*Z574)+(AE573*AE574)+(AJ574*AJ573)+(AO573*AO574)+(AT573*AT574)+(AY573*AY574))*10</f>
        <v>0</v>
      </c>
    </row>
    <row r="574" spans="1:58" ht="15.75" thickBot="1">
      <c r="A574" s="94"/>
      <c r="B574" s="5">
        <f>'Subdecision matrices'!$S$12</f>
        <v>0.1</v>
      </c>
      <c r="C574" s="5">
        <f>'Subdecision matrices'!$S$13</f>
        <v>0.1</v>
      </c>
      <c r="D574" s="5">
        <f>'Subdecision matrices'!$S$14</f>
        <v>0.1</v>
      </c>
      <c r="E574" s="5">
        <f>'Subdecision matrices'!$S$15</f>
        <v>0.1</v>
      </c>
      <c r="F574" s="5">
        <f>'Subdecision matrices'!$S$16</f>
        <v>0.1</v>
      </c>
      <c r="G574" s="5">
        <f>'Subdecision matrices'!$T$12</f>
        <v>0.1</v>
      </c>
      <c r="H574" s="5">
        <f>'Subdecision matrices'!$T$13</f>
        <v>0.1</v>
      </c>
      <c r="I574" s="5">
        <f>'Subdecision matrices'!$T$14</f>
        <v>0.1</v>
      </c>
      <c r="J574" s="5">
        <f>'Subdecision matrices'!$T$15</f>
        <v>0.1</v>
      </c>
      <c r="K574" s="5">
        <f>'Subdecision matrices'!$T$16</f>
        <v>0.1</v>
      </c>
      <c r="L574" s="5">
        <f>'Subdecision matrices'!$U$12</f>
        <v>0.05</v>
      </c>
      <c r="M574" s="5">
        <f>'Subdecision matrices'!$U$13</f>
        <v>0.05</v>
      </c>
      <c r="N574" s="5">
        <f>'Subdecision matrices'!$U$14</f>
        <v>0.05</v>
      </c>
      <c r="O574" s="5">
        <f>'Subdecision matrices'!$U$15</f>
        <v>0.05</v>
      </c>
      <c r="P574" s="5">
        <f>'Subdecision matrices'!$U$16</f>
        <v>0.05</v>
      </c>
      <c r="Q574" s="5">
        <f>'Subdecision matrices'!$V$12</f>
        <v>0.1</v>
      </c>
      <c r="R574" s="5">
        <f>'Subdecision matrices'!$V$13</f>
        <v>0.1</v>
      </c>
      <c r="S574" s="5">
        <f>'Subdecision matrices'!$V$14</f>
        <v>0.1</v>
      </c>
      <c r="T574" s="5">
        <f>'Subdecision matrices'!$V$15</f>
        <v>0.1</v>
      </c>
      <c r="U574" s="5">
        <f>'Subdecision matrices'!$V$16</f>
        <v>0.1</v>
      </c>
      <c r="V574" s="5">
        <f>'Subdecision matrices'!$W$12</f>
        <v>0.1</v>
      </c>
      <c r="W574" s="5">
        <f>'Subdecision matrices'!$W$13</f>
        <v>0.1</v>
      </c>
      <c r="X574" s="5">
        <f>'Subdecision matrices'!$W$14</f>
        <v>0.1</v>
      </c>
      <c r="Y574" s="5">
        <f>'Subdecision matrices'!$W$15</f>
        <v>0.1</v>
      </c>
      <c r="Z574" s="5">
        <f>'Subdecision matrices'!$W$16</f>
        <v>0.1</v>
      </c>
      <c r="AA574" s="5">
        <f>'Subdecision matrices'!$X$12</f>
        <v>0.05</v>
      </c>
      <c r="AB574" s="5">
        <f>'Subdecision matrices'!$X$13</f>
        <v>0.1</v>
      </c>
      <c r="AC574" s="5">
        <f>'Subdecision matrices'!$X$14</f>
        <v>0.1</v>
      </c>
      <c r="AD574" s="5">
        <f>'Subdecision matrices'!$X$15</f>
        <v>0.1</v>
      </c>
      <c r="AE574" s="5">
        <f>'Subdecision matrices'!$X$16</f>
        <v>0.1</v>
      </c>
      <c r="AF574" s="5">
        <f>'Subdecision matrices'!$Y$12</f>
        <v>0.1</v>
      </c>
      <c r="AG574" s="5">
        <f>'Subdecision matrices'!$Y$13</f>
        <v>0.1</v>
      </c>
      <c r="AH574" s="5">
        <f>'Subdecision matrices'!$Y$14</f>
        <v>0.1</v>
      </c>
      <c r="AI574" s="5">
        <f>'Subdecision matrices'!$Y$15</f>
        <v>0.05</v>
      </c>
      <c r="AJ574" s="5">
        <f>'Subdecision matrices'!$Y$16</f>
        <v>0.05</v>
      </c>
      <c r="AK574" s="5">
        <f>'Subdecision matrices'!$Z$12</f>
        <v>0.15</v>
      </c>
      <c r="AL574" s="5">
        <f>'Subdecision matrices'!$Z$13</f>
        <v>0.15</v>
      </c>
      <c r="AM574" s="5">
        <f>'Subdecision matrices'!$Z$14</f>
        <v>0.15</v>
      </c>
      <c r="AN574" s="5">
        <f>'Subdecision matrices'!$Z$15</f>
        <v>0.15</v>
      </c>
      <c r="AO574" s="5">
        <f>'Subdecision matrices'!$Z$16</f>
        <v>0.15</v>
      </c>
      <c r="AP574" s="5">
        <f>'Subdecision matrices'!$AA$12</f>
        <v>0.1</v>
      </c>
      <c r="AQ574" s="5">
        <f>'Subdecision matrices'!$AA$13</f>
        <v>0.1</v>
      </c>
      <c r="AR574" s="5">
        <f>'Subdecision matrices'!$AA$14</f>
        <v>0.1</v>
      </c>
      <c r="AS574" s="5">
        <f>'Subdecision matrices'!$AA$15</f>
        <v>0.1</v>
      </c>
      <c r="AT574" s="5">
        <f>'Subdecision matrices'!$AA$16</f>
        <v>0.15</v>
      </c>
      <c r="AU574" s="5">
        <f>'Subdecision matrices'!$AB$12</f>
        <v>0.15</v>
      </c>
      <c r="AV574" s="5">
        <f>'Subdecision matrices'!$AB$13</f>
        <v>0.1</v>
      </c>
      <c r="AW574" s="5">
        <f>'Subdecision matrices'!$AB$14</f>
        <v>0.1</v>
      </c>
      <c r="AX574" s="5">
        <f>'Subdecision matrices'!$AB$15</f>
        <v>0.15</v>
      </c>
      <c r="AY574" s="5">
        <f>'Subdecision matrices'!$AB$16</f>
        <v>0.1</v>
      </c>
      <c r="AZ574" s="3">
        <f aca="true" t="shared" si="1446" ref="AZ574">SUM(L574:AY574)</f>
        <v>4</v>
      </c>
      <c r="BA574" s="3"/>
      <c r="BB574" s="114"/>
      <c r="BC574" s="114"/>
      <c r="BD574" s="114"/>
      <c r="BE574" s="114"/>
      <c r="BF574" s="114"/>
    </row>
    <row r="575" spans="1:58" ht="15">
      <c r="A575" s="94">
        <v>285</v>
      </c>
      <c r="B575" s="30">
        <f>_xlfn.IFERROR(VLOOKUP(Prioritization!G296,'Subdecision matrices'!$B$7:$C$8,2,TRUE),0)</f>
        <v>0</v>
      </c>
      <c r="C575" s="30">
        <f>_xlfn.IFERROR(VLOOKUP(Prioritization!G296,'Subdecision matrices'!$B$7:$D$8,3,TRUE),0)</f>
        <v>0</v>
      </c>
      <c r="D575" s="30">
        <f>_xlfn.IFERROR(VLOOKUP(Prioritization!G296,'Subdecision matrices'!$B$7:$E$8,4,TRUE),0)</f>
        <v>0</v>
      </c>
      <c r="E575" s="30">
        <f>_xlfn.IFERROR(VLOOKUP(Prioritization!G296,'Subdecision matrices'!$B$7:$F$8,5,TRUE),0)</f>
        <v>0</v>
      </c>
      <c r="F575" s="30">
        <f>_xlfn.IFERROR(VLOOKUP(Prioritization!G296,'Subdecision matrices'!$B$7:$G$8,6,TRUE),0)</f>
        <v>0</v>
      </c>
      <c r="G575" s="30">
        <f>VLOOKUP(Prioritization!H296,'Subdecision matrices'!$B$12:$C$19,2,TRUE)</f>
        <v>0</v>
      </c>
      <c r="H575" s="30">
        <f>VLOOKUP(Prioritization!H296,'Subdecision matrices'!$B$12:$D$19,3,TRUE)</f>
        <v>0</v>
      </c>
      <c r="I575" s="30">
        <f>VLOOKUP(Prioritization!H296,'Subdecision matrices'!$B$12:$E$19,4,TRUE)</f>
        <v>0</v>
      </c>
      <c r="J575" s="30">
        <f>VLOOKUP(Prioritization!H296,'Subdecision matrices'!$B$12:$F$19,5,TRUE)</f>
        <v>0</v>
      </c>
      <c r="K575" s="30">
        <f>VLOOKUP(Prioritization!H296,'Subdecision matrices'!$B$12:$G$19,6,TRUE)</f>
        <v>0</v>
      </c>
      <c r="L575" s="2">
        <f>_xlfn.IFERROR(INDEX('Subdecision matrices'!$C$23:$G$27,MATCH(Prioritization!I296,'Subdecision matrices'!$B$23:$B$27,0),MATCH('CalcEng 2'!$L$6,'Subdecision matrices'!$C$22:$G$22,0)),0)</f>
        <v>0</v>
      </c>
      <c r="M575" s="2">
        <f>_xlfn.IFERROR(INDEX('Subdecision matrices'!$C$23:$G$27,MATCH(Prioritization!I296,'Subdecision matrices'!$B$23:$B$27,0),MATCH('CalcEng 2'!$M$6,'Subdecision matrices'!$C$30:$G$30,0)),0)</f>
        <v>0</v>
      </c>
      <c r="N575" s="2">
        <f>_xlfn.IFERROR(INDEX('Subdecision matrices'!$C$23:$G$27,MATCH(Prioritization!I296,'Subdecision matrices'!$B$23:$B$27,0),MATCH('CalcEng 2'!$N$6,'Subdecision matrices'!$C$22:$G$22,0)),0)</f>
        <v>0</v>
      </c>
      <c r="O575" s="2">
        <f>_xlfn.IFERROR(INDEX('Subdecision matrices'!$C$23:$G$27,MATCH(Prioritization!I296,'Subdecision matrices'!$B$23:$B$27,0),MATCH('CalcEng 2'!$O$6,'Subdecision matrices'!$C$22:$G$22,0)),0)</f>
        <v>0</v>
      </c>
      <c r="P575" s="2">
        <f>_xlfn.IFERROR(INDEX('Subdecision matrices'!$C$23:$G$27,MATCH(Prioritization!I296,'Subdecision matrices'!$B$23:$B$27,0),MATCH('CalcEng 2'!$P$6,'Subdecision matrices'!$C$22:$G$22,0)),0)</f>
        <v>0</v>
      </c>
      <c r="Q575" s="2">
        <f>_xlfn.IFERROR(INDEX('Subdecision matrices'!$C$31:$G$33,MATCH(Prioritization!J296,'Subdecision matrices'!$B$31:$B$33,0),MATCH('CalcEng 2'!$Q$6,'Subdecision matrices'!$C$30:$G$30,0)),0)</f>
        <v>0</v>
      </c>
      <c r="R575" s="2">
        <f>_xlfn.IFERROR(INDEX('Subdecision matrices'!$C$31:$G$33,MATCH(Prioritization!J296,'Subdecision matrices'!$B$31:$B$33,0),MATCH('CalcEng 2'!$R$6,'Subdecision matrices'!$C$30:$G$30,0)),0)</f>
        <v>0</v>
      </c>
      <c r="S575" s="2">
        <f>_xlfn.IFERROR(INDEX('Subdecision matrices'!$C$31:$G$33,MATCH(Prioritization!J296,'Subdecision matrices'!$B$31:$B$33,0),MATCH('CalcEng 2'!$S$6,'Subdecision matrices'!$C$30:$G$30,0)),0)</f>
        <v>0</v>
      </c>
      <c r="T575" s="2">
        <f>_xlfn.IFERROR(INDEX('Subdecision matrices'!$C$31:$G$33,MATCH(Prioritization!J296,'Subdecision matrices'!$B$31:$B$33,0),MATCH('CalcEng 2'!$T$6,'Subdecision matrices'!$C$30:$G$30,0)),0)</f>
        <v>0</v>
      </c>
      <c r="U575" s="2">
        <f>_xlfn.IFERROR(INDEX('Subdecision matrices'!$C$31:$G$33,MATCH(Prioritization!J296,'Subdecision matrices'!$B$31:$B$33,0),MATCH('CalcEng 2'!$U$6,'Subdecision matrices'!$C$30:$G$30,0)),0)</f>
        <v>0</v>
      </c>
      <c r="V575" s="2">
        <f>_xlfn.IFERROR(VLOOKUP(Prioritization!K296,'Subdecision matrices'!$A$37:$C$41,3,TRUE),0)</f>
        <v>0</v>
      </c>
      <c r="W575" s="2">
        <f>_xlfn.IFERROR(VLOOKUP(Prioritization!K296,'Subdecision matrices'!$A$37:$D$41,4),0)</f>
        <v>0</v>
      </c>
      <c r="X575" s="2">
        <f>_xlfn.IFERROR(VLOOKUP(Prioritization!K296,'Subdecision matrices'!$A$37:$E$41,5),0)</f>
        <v>0</v>
      </c>
      <c r="Y575" s="2">
        <f>_xlfn.IFERROR(VLOOKUP(Prioritization!K296,'Subdecision matrices'!$A$37:$F$41,6),0)</f>
        <v>0</v>
      </c>
      <c r="Z575" s="2">
        <f>_xlfn.IFERROR(VLOOKUP(Prioritization!K296,'Subdecision matrices'!$A$37:$G$41,7),0)</f>
        <v>0</v>
      </c>
      <c r="AA575" s="2">
        <f>_xlfn.IFERROR(INDEX('Subdecision matrices'!$K$8:$O$11,MATCH(Prioritization!L296,'Subdecision matrices'!$J$8:$J$11,0),MATCH('CalcEng 2'!$AA$6,'Subdecision matrices'!$K$7:$O$7,0)),0)</f>
        <v>0</v>
      </c>
      <c r="AB575" s="2">
        <f>_xlfn.IFERROR(INDEX('Subdecision matrices'!$K$8:$O$11,MATCH(Prioritization!L296,'Subdecision matrices'!$J$8:$J$11,0),MATCH('CalcEng 2'!$AB$6,'Subdecision matrices'!$K$7:$O$7,0)),0)</f>
        <v>0</v>
      </c>
      <c r="AC575" s="2">
        <f>_xlfn.IFERROR(INDEX('Subdecision matrices'!$K$8:$O$11,MATCH(Prioritization!L296,'Subdecision matrices'!$J$8:$J$11,0),MATCH('CalcEng 2'!$AC$6,'Subdecision matrices'!$K$7:$O$7,0)),0)</f>
        <v>0</v>
      </c>
      <c r="AD575" s="2">
        <f>_xlfn.IFERROR(INDEX('Subdecision matrices'!$K$8:$O$11,MATCH(Prioritization!L296,'Subdecision matrices'!$J$8:$J$11,0),MATCH('CalcEng 2'!$AD$6,'Subdecision matrices'!$K$7:$O$7,0)),0)</f>
        <v>0</v>
      </c>
      <c r="AE575" s="2">
        <f>_xlfn.IFERROR(INDEX('Subdecision matrices'!$K$8:$O$11,MATCH(Prioritization!L296,'Subdecision matrices'!$J$8:$J$11,0),MATCH('CalcEng 2'!$AE$6,'Subdecision matrices'!$K$7:$O$7,0)),0)</f>
        <v>0</v>
      </c>
      <c r="AF575" s="2">
        <f>_xlfn.IFERROR(VLOOKUP(Prioritization!M296,'Subdecision matrices'!$I$15:$K$17,3,TRUE),0)</f>
        <v>0</v>
      </c>
      <c r="AG575" s="2">
        <f>_xlfn.IFERROR(VLOOKUP(Prioritization!M296,'Subdecision matrices'!$I$15:$L$17,4,TRUE),0)</f>
        <v>0</v>
      </c>
      <c r="AH575" s="2">
        <f>_xlfn.IFERROR(VLOOKUP(Prioritization!M296,'Subdecision matrices'!$I$15:$M$17,5,TRUE),0)</f>
        <v>0</v>
      </c>
      <c r="AI575" s="2">
        <f>_xlfn.IFERROR(VLOOKUP(Prioritization!M296,'Subdecision matrices'!$I$15:$N$17,6,TRUE),0)</f>
        <v>0</v>
      </c>
      <c r="AJ575" s="2">
        <f>_xlfn.IFERROR(VLOOKUP(Prioritization!M296,'Subdecision matrices'!$I$15:$O$17,7,TRUE),0)</f>
        <v>0</v>
      </c>
      <c r="AK575" s="2">
        <f>_xlfn.IFERROR(INDEX('Subdecision matrices'!$K$22:$O$24,MATCH(Prioritization!N296,'Subdecision matrices'!$J$22:$J$24,0),MATCH($AK$6,'Subdecision matrices'!$K$21:$O$21,0)),0)</f>
        <v>0</v>
      </c>
      <c r="AL575" s="2">
        <f>_xlfn.IFERROR(INDEX('Subdecision matrices'!$K$22:$O$24,MATCH(Prioritization!N296,'Subdecision matrices'!$J$22:$J$24,0),MATCH($AL$6,'Subdecision matrices'!$K$21:$O$21,0)),0)</f>
        <v>0</v>
      </c>
      <c r="AM575" s="2">
        <f>_xlfn.IFERROR(INDEX('Subdecision matrices'!$K$22:$O$24,MATCH(Prioritization!N296,'Subdecision matrices'!$J$22:$J$24,0),MATCH($AM$6,'Subdecision matrices'!$K$21:$O$21,0)),0)</f>
        <v>0</v>
      </c>
      <c r="AN575" s="2">
        <f>_xlfn.IFERROR(INDEX('Subdecision matrices'!$K$22:$O$24,MATCH(Prioritization!N296,'Subdecision matrices'!$J$22:$J$24,0),MATCH($AN$6,'Subdecision matrices'!$K$21:$O$21,0)),0)</f>
        <v>0</v>
      </c>
      <c r="AO575" s="2">
        <f>_xlfn.IFERROR(INDEX('Subdecision matrices'!$K$22:$O$24,MATCH(Prioritization!N296,'Subdecision matrices'!$J$22:$J$24,0),MATCH($AO$6,'Subdecision matrices'!$K$21:$O$21,0)),0)</f>
        <v>0</v>
      </c>
      <c r="AP575" s="2">
        <f>_xlfn.IFERROR(INDEX('Subdecision matrices'!$K$27:$O$30,MATCH(Prioritization!O296,'Subdecision matrices'!$J$27:$J$30,0),MATCH('CalcEng 2'!$AP$6,'Subdecision matrices'!$K$27:$O$27,0)),0)</f>
        <v>0</v>
      </c>
      <c r="AQ575" s="2">
        <f>_xlfn.IFERROR(INDEX('Subdecision matrices'!$K$27:$O$30,MATCH(Prioritization!O296,'Subdecision matrices'!$J$27:$J$30,0),MATCH('CalcEng 2'!$AQ$6,'Subdecision matrices'!$K$27:$O$27,0)),0)</f>
        <v>0</v>
      </c>
      <c r="AR575" s="2">
        <f>_xlfn.IFERROR(INDEX('Subdecision matrices'!$K$27:$O$30,MATCH(Prioritization!O296,'Subdecision matrices'!$J$27:$J$30,0),MATCH('CalcEng 2'!$AR$6,'Subdecision matrices'!$K$27:$O$27,0)),0)</f>
        <v>0</v>
      </c>
      <c r="AS575" s="2">
        <f>_xlfn.IFERROR(INDEX('Subdecision matrices'!$K$27:$O$30,MATCH(Prioritization!O296,'Subdecision matrices'!$J$27:$J$30,0),MATCH('CalcEng 2'!$AS$6,'Subdecision matrices'!$K$27:$O$27,0)),0)</f>
        <v>0</v>
      </c>
      <c r="AT575" s="2">
        <f>_xlfn.IFERROR(INDEX('Subdecision matrices'!$K$27:$O$30,MATCH(Prioritization!O296,'Subdecision matrices'!$J$27:$J$30,0),MATCH('CalcEng 2'!$AT$6,'Subdecision matrices'!$K$27:$O$27,0)),0)</f>
        <v>0</v>
      </c>
      <c r="AU575" s="2">
        <f>_xlfn.IFERROR(INDEX('Subdecision matrices'!$K$34:$O$36,MATCH(Prioritization!P296,'Subdecision matrices'!$J$34:$J$36,0),MATCH('CalcEng 2'!$AU$6,'Subdecision matrices'!$K$33:$O$33,0)),0)</f>
        <v>0</v>
      </c>
      <c r="AV575" s="2">
        <f>_xlfn.IFERROR(INDEX('Subdecision matrices'!$K$34:$O$36,MATCH(Prioritization!P296,'Subdecision matrices'!$J$34:$J$36,0),MATCH('CalcEng 2'!$AV$6,'Subdecision matrices'!$K$33:$O$33,0)),0)</f>
        <v>0</v>
      </c>
      <c r="AW575" s="2">
        <f>_xlfn.IFERROR(INDEX('Subdecision matrices'!$K$34:$O$36,MATCH(Prioritization!P296,'Subdecision matrices'!$J$34:$J$36,0),MATCH('CalcEng 2'!$AW$6,'Subdecision matrices'!$K$33:$O$33,0)),0)</f>
        <v>0</v>
      </c>
      <c r="AX575" s="2">
        <f>_xlfn.IFERROR(INDEX('Subdecision matrices'!$K$34:$O$36,MATCH(Prioritization!P296,'Subdecision matrices'!$J$34:$J$36,0),MATCH('CalcEng 2'!$AX$6,'Subdecision matrices'!$K$33:$O$33,0)),0)</f>
        <v>0</v>
      </c>
      <c r="AY575" s="2">
        <f>_xlfn.IFERROR(INDEX('Subdecision matrices'!$K$34:$O$36,MATCH(Prioritization!P296,'Subdecision matrices'!$J$34:$J$36,0),MATCH('CalcEng 2'!$AY$6,'Subdecision matrices'!$K$33:$O$33,0)),0)</f>
        <v>0</v>
      </c>
      <c r="AZ575" s="2"/>
      <c r="BA575" s="2"/>
      <c r="BB575" s="110">
        <f>((B575*B576)+(G575*G576)+(L575*L576)+(Q575*Q576)+(V575*V576)+(AA575*AA576)+(AF576*AF575)+(AK575*AK576)+(AP575*AP576)+(AU575*AU576))*10</f>
        <v>0</v>
      </c>
      <c r="BC575" s="110">
        <f aca="true" t="shared" si="1447" ref="BC575">((C575*C576)+(H575*H576)+(M575*M576)+(R575*R576)+(W575*W576)+(AB575*AB576)+(AG576*AG575)+(AL575*AL576)+(AQ575*AQ576)+(AV575*AV576))*10</f>
        <v>0</v>
      </c>
      <c r="BD575" s="110">
        <f aca="true" t="shared" si="1448" ref="BD575">((D575*D576)+(I575*I576)+(N575*N576)+(S575*S576)+(X575*X576)+(AC575*AC576)+(AH576*AH575)+(AM575*AM576)+(AR575*AR576)+(AW575*AW576))*10</f>
        <v>0</v>
      </c>
      <c r="BE575" s="110">
        <f aca="true" t="shared" si="1449" ref="BE575">((E575*E576)+(J575*J576)+(O575*O576)+(T575*T576)+(Y575*Y576)+(AD575*AD576)+(AI576*AI575)+(AN575*AN576)+(AS575*AS576)+(AX575*AX576))*10</f>
        <v>0</v>
      </c>
      <c r="BF575" s="110">
        <f aca="true" t="shared" si="1450" ref="BF575">((F575*F576)+(K575*K576)+(P575*P576)+(U575*U576)+(Z575*Z576)+(AE575*AE576)+(AJ576*AJ575)+(AO575*AO576)+(AT575*AT576)+(AY575*AY576))*10</f>
        <v>0</v>
      </c>
    </row>
    <row r="576" spans="1:58" ht="15.75" thickBot="1">
      <c r="A576" s="94"/>
      <c r="B576" s="5">
        <f>'Subdecision matrices'!$S$12</f>
        <v>0.1</v>
      </c>
      <c r="C576" s="5">
        <f>'Subdecision matrices'!$S$13</f>
        <v>0.1</v>
      </c>
      <c r="D576" s="5">
        <f>'Subdecision matrices'!$S$14</f>
        <v>0.1</v>
      </c>
      <c r="E576" s="5">
        <f>'Subdecision matrices'!$S$15</f>
        <v>0.1</v>
      </c>
      <c r="F576" s="5">
        <f>'Subdecision matrices'!$S$16</f>
        <v>0.1</v>
      </c>
      <c r="G576" s="5">
        <f>'Subdecision matrices'!$T$12</f>
        <v>0.1</v>
      </c>
      <c r="H576" s="5">
        <f>'Subdecision matrices'!$T$13</f>
        <v>0.1</v>
      </c>
      <c r="I576" s="5">
        <f>'Subdecision matrices'!$T$14</f>
        <v>0.1</v>
      </c>
      <c r="J576" s="5">
        <f>'Subdecision matrices'!$T$15</f>
        <v>0.1</v>
      </c>
      <c r="K576" s="5">
        <f>'Subdecision matrices'!$T$16</f>
        <v>0.1</v>
      </c>
      <c r="L576" s="5">
        <f>'Subdecision matrices'!$U$12</f>
        <v>0.05</v>
      </c>
      <c r="M576" s="5">
        <f>'Subdecision matrices'!$U$13</f>
        <v>0.05</v>
      </c>
      <c r="N576" s="5">
        <f>'Subdecision matrices'!$U$14</f>
        <v>0.05</v>
      </c>
      <c r="O576" s="5">
        <f>'Subdecision matrices'!$U$15</f>
        <v>0.05</v>
      </c>
      <c r="P576" s="5">
        <f>'Subdecision matrices'!$U$16</f>
        <v>0.05</v>
      </c>
      <c r="Q576" s="5">
        <f>'Subdecision matrices'!$V$12</f>
        <v>0.1</v>
      </c>
      <c r="R576" s="5">
        <f>'Subdecision matrices'!$V$13</f>
        <v>0.1</v>
      </c>
      <c r="S576" s="5">
        <f>'Subdecision matrices'!$V$14</f>
        <v>0.1</v>
      </c>
      <c r="T576" s="5">
        <f>'Subdecision matrices'!$V$15</f>
        <v>0.1</v>
      </c>
      <c r="U576" s="5">
        <f>'Subdecision matrices'!$V$16</f>
        <v>0.1</v>
      </c>
      <c r="V576" s="5">
        <f>'Subdecision matrices'!$W$12</f>
        <v>0.1</v>
      </c>
      <c r="W576" s="5">
        <f>'Subdecision matrices'!$W$13</f>
        <v>0.1</v>
      </c>
      <c r="X576" s="5">
        <f>'Subdecision matrices'!$W$14</f>
        <v>0.1</v>
      </c>
      <c r="Y576" s="5">
        <f>'Subdecision matrices'!$W$15</f>
        <v>0.1</v>
      </c>
      <c r="Z576" s="5">
        <f>'Subdecision matrices'!$W$16</f>
        <v>0.1</v>
      </c>
      <c r="AA576" s="5">
        <f>'Subdecision matrices'!$X$12</f>
        <v>0.05</v>
      </c>
      <c r="AB576" s="5">
        <f>'Subdecision matrices'!$X$13</f>
        <v>0.1</v>
      </c>
      <c r="AC576" s="5">
        <f>'Subdecision matrices'!$X$14</f>
        <v>0.1</v>
      </c>
      <c r="AD576" s="5">
        <f>'Subdecision matrices'!$X$15</f>
        <v>0.1</v>
      </c>
      <c r="AE576" s="5">
        <f>'Subdecision matrices'!$X$16</f>
        <v>0.1</v>
      </c>
      <c r="AF576" s="5">
        <f>'Subdecision matrices'!$Y$12</f>
        <v>0.1</v>
      </c>
      <c r="AG576" s="5">
        <f>'Subdecision matrices'!$Y$13</f>
        <v>0.1</v>
      </c>
      <c r="AH576" s="5">
        <f>'Subdecision matrices'!$Y$14</f>
        <v>0.1</v>
      </c>
      <c r="AI576" s="5">
        <f>'Subdecision matrices'!$Y$15</f>
        <v>0.05</v>
      </c>
      <c r="AJ576" s="5">
        <f>'Subdecision matrices'!$Y$16</f>
        <v>0.05</v>
      </c>
      <c r="AK576" s="5">
        <f>'Subdecision matrices'!$Z$12</f>
        <v>0.15</v>
      </c>
      <c r="AL576" s="5">
        <f>'Subdecision matrices'!$Z$13</f>
        <v>0.15</v>
      </c>
      <c r="AM576" s="5">
        <f>'Subdecision matrices'!$Z$14</f>
        <v>0.15</v>
      </c>
      <c r="AN576" s="5">
        <f>'Subdecision matrices'!$Z$15</f>
        <v>0.15</v>
      </c>
      <c r="AO576" s="5">
        <f>'Subdecision matrices'!$Z$16</f>
        <v>0.15</v>
      </c>
      <c r="AP576" s="5">
        <f>'Subdecision matrices'!$AA$12</f>
        <v>0.1</v>
      </c>
      <c r="AQ576" s="5">
        <f>'Subdecision matrices'!$AA$13</f>
        <v>0.1</v>
      </c>
      <c r="AR576" s="5">
        <f>'Subdecision matrices'!$AA$14</f>
        <v>0.1</v>
      </c>
      <c r="AS576" s="5">
        <f>'Subdecision matrices'!$AA$15</f>
        <v>0.1</v>
      </c>
      <c r="AT576" s="5">
        <f>'Subdecision matrices'!$AA$16</f>
        <v>0.15</v>
      </c>
      <c r="AU576" s="5">
        <f>'Subdecision matrices'!$AB$12</f>
        <v>0.15</v>
      </c>
      <c r="AV576" s="5">
        <f>'Subdecision matrices'!$AB$13</f>
        <v>0.1</v>
      </c>
      <c r="AW576" s="5">
        <f>'Subdecision matrices'!$AB$14</f>
        <v>0.1</v>
      </c>
      <c r="AX576" s="5">
        <f>'Subdecision matrices'!$AB$15</f>
        <v>0.15</v>
      </c>
      <c r="AY576" s="5">
        <f>'Subdecision matrices'!$AB$16</f>
        <v>0.1</v>
      </c>
      <c r="AZ576" s="3">
        <f aca="true" t="shared" si="1451" ref="AZ576">SUM(L576:AY576)</f>
        <v>4</v>
      </c>
      <c r="BA576" s="3"/>
      <c r="BB576" s="114"/>
      <c r="BC576" s="114"/>
      <c r="BD576" s="114"/>
      <c r="BE576" s="114"/>
      <c r="BF576" s="114"/>
    </row>
    <row r="577" spans="1:58" ht="15">
      <c r="A577" s="94">
        <v>286</v>
      </c>
      <c r="B577" s="30">
        <f>_xlfn.IFERROR(VLOOKUP(Prioritization!G297,'Subdecision matrices'!$B$7:$C$8,2,TRUE),0)</f>
        <v>0</v>
      </c>
      <c r="C577" s="30">
        <f>_xlfn.IFERROR(VLOOKUP(Prioritization!G297,'Subdecision matrices'!$B$7:$D$8,3,TRUE),0)</f>
        <v>0</v>
      </c>
      <c r="D577" s="30">
        <f>_xlfn.IFERROR(VLOOKUP(Prioritization!G297,'Subdecision matrices'!$B$7:$E$8,4,TRUE),0)</f>
        <v>0</v>
      </c>
      <c r="E577" s="30">
        <f>_xlfn.IFERROR(VLOOKUP(Prioritization!G297,'Subdecision matrices'!$B$7:$F$8,5,TRUE),0)</f>
        <v>0</v>
      </c>
      <c r="F577" s="30">
        <f>_xlfn.IFERROR(VLOOKUP(Prioritization!G297,'Subdecision matrices'!$B$7:$G$8,6,TRUE),0)</f>
        <v>0</v>
      </c>
      <c r="G577" s="30">
        <f>VLOOKUP(Prioritization!H297,'Subdecision matrices'!$B$12:$C$19,2,TRUE)</f>
        <v>0</v>
      </c>
      <c r="H577" s="30">
        <f>VLOOKUP(Prioritization!H297,'Subdecision matrices'!$B$12:$D$19,3,TRUE)</f>
        <v>0</v>
      </c>
      <c r="I577" s="30">
        <f>VLOOKUP(Prioritization!H297,'Subdecision matrices'!$B$12:$E$19,4,TRUE)</f>
        <v>0</v>
      </c>
      <c r="J577" s="30">
        <f>VLOOKUP(Prioritization!H297,'Subdecision matrices'!$B$12:$F$19,5,TRUE)</f>
        <v>0</v>
      </c>
      <c r="K577" s="30">
        <f>VLOOKUP(Prioritization!H297,'Subdecision matrices'!$B$12:$G$19,6,TRUE)</f>
        <v>0</v>
      </c>
      <c r="L577" s="2">
        <f>_xlfn.IFERROR(INDEX('Subdecision matrices'!$C$23:$G$27,MATCH(Prioritization!I297,'Subdecision matrices'!$B$23:$B$27,0),MATCH('CalcEng 2'!$L$6,'Subdecision matrices'!$C$22:$G$22,0)),0)</f>
        <v>0</v>
      </c>
      <c r="M577" s="2">
        <f>_xlfn.IFERROR(INDEX('Subdecision matrices'!$C$23:$G$27,MATCH(Prioritization!I297,'Subdecision matrices'!$B$23:$B$27,0),MATCH('CalcEng 2'!$M$6,'Subdecision matrices'!$C$30:$G$30,0)),0)</f>
        <v>0</v>
      </c>
      <c r="N577" s="2">
        <f>_xlfn.IFERROR(INDEX('Subdecision matrices'!$C$23:$G$27,MATCH(Prioritization!I297,'Subdecision matrices'!$B$23:$B$27,0),MATCH('CalcEng 2'!$N$6,'Subdecision matrices'!$C$22:$G$22,0)),0)</f>
        <v>0</v>
      </c>
      <c r="O577" s="2">
        <f>_xlfn.IFERROR(INDEX('Subdecision matrices'!$C$23:$G$27,MATCH(Prioritization!I297,'Subdecision matrices'!$B$23:$B$27,0),MATCH('CalcEng 2'!$O$6,'Subdecision matrices'!$C$22:$G$22,0)),0)</f>
        <v>0</v>
      </c>
      <c r="P577" s="2">
        <f>_xlfn.IFERROR(INDEX('Subdecision matrices'!$C$23:$G$27,MATCH(Prioritization!I297,'Subdecision matrices'!$B$23:$B$27,0),MATCH('CalcEng 2'!$P$6,'Subdecision matrices'!$C$22:$G$22,0)),0)</f>
        <v>0</v>
      </c>
      <c r="Q577" s="2">
        <f>_xlfn.IFERROR(INDEX('Subdecision matrices'!$C$31:$G$33,MATCH(Prioritization!J297,'Subdecision matrices'!$B$31:$B$33,0),MATCH('CalcEng 2'!$Q$6,'Subdecision matrices'!$C$30:$G$30,0)),0)</f>
        <v>0</v>
      </c>
      <c r="R577" s="2">
        <f>_xlfn.IFERROR(INDEX('Subdecision matrices'!$C$31:$G$33,MATCH(Prioritization!J297,'Subdecision matrices'!$B$31:$B$33,0),MATCH('CalcEng 2'!$R$6,'Subdecision matrices'!$C$30:$G$30,0)),0)</f>
        <v>0</v>
      </c>
      <c r="S577" s="2">
        <f>_xlfn.IFERROR(INDEX('Subdecision matrices'!$C$31:$G$33,MATCH(Prioritization!J297,'Subdecision matrices'!$B$31:$B$33,0),MATCH('CalcEng 2'!$S$6,'Subdecision matrices'!$C$30:$G$30,0)),0)</f>
        <v>0</v>
      </c>
      <c r="T577" s="2">
        <f>_xlfn.IFERROR(INDEX('Subdecision matrices'!$C$31:$G$33,MATCH(Prioritization!J297,'Subdecision matrices'!$B$31:$B$33,0),MATCH('CalcEng 2'!$T$6,'Subdecision matrices'!$C$30:$G$30,0)),0)</f>
        <v>0</v>
      </c>
      <c r="U577" s="2">
        <f>_xlfn.IFERROR(INDEX('Subdecision matrices'!$C$31:$G$33,MATCH(Prioritization!J297,'Subdecision matrices'!$B$31:$B$33,0),MATCH('CalcEng 2'!$U$6,'Subdecision matrices'!$C$30:$G$30,0)),0)</f>
        <v>0</v>
      </c>
      <c r="V577" s="2">
        <f>_xlfn.IFERROR(VLOOKUP(Prioritization!K297,'Subdecision matrices'!$A$37:$C$41,3,TRUE),0)</f>
        <v>0</v>
      </c>
      <c r="W577" s="2">
        <f>_xlfn.IFERROR(VLOOKUP(Prioritization!K297,'Subdecision matrices'!$A$37:$D$41,4),0)</f>
        <v>0</v>
      </c>
      <c r="X577" s="2">
        <f>_xlfn.IFERROR(VLOOKUP(Prioritization!K297,'Subdecision matrices'!$A$37:$E$41,5),0)</f>
        <v>0</v>
      </c>
      <c r="Y577" s="2">
        <f>_xlfn.IFERROR(VLOOKUP(Prioritization!K297,'Subdecision matrices'!$A$37:$F$41,6),0)</f>
        <v>0</v>
      </c>
      <c r="Z577" s="2">
        <f>_xlfn.IFERROR(VLOOKUP(Prioritization!K297,'Subdecision matrices'!$A$37:$G$41,7),0)</f>
        <v>0</v>
      </c>
      <c r="AA577" s="2">
        <f>_xlfn.IFERROR(INDEX('Subdecision matrices'!$K$8:$O$11,MATCH(Prioritization!L297,'Subdecision matrices'!$J$8:$J$11,0),MATCH('CalcEng 2'!$AA$6,'Subdecision matrices'!$K$7:$O$7,0)),0)</f>
        <v>0</v>
      </c>
      <c r="AB577" s="2">
        <f>_xlfn.IFERROR(INDEX('Subdecision matrices'!$K$8:$O$11,MATCH(Prioritization!L297,'Subdecision matrices'!$J$8:$J$11,0),MATCH('CalcEng 2'!$AB$6,'Subdecision matrices'!$K$7:$O$7,0)),0)</f>
        <v>0</v>
      </c>
      <c r="AC577" s="2">
        <f>_xlfn.IFERROR(INDEX('Subdecision matrices'!$K$8:$O$11,MATCH(Prioritization!L297,'Subdecision matrices'!$J$8:$J$11,0),MATCH('CalcEng 2'!$AC$6,'Subdecision matrices'!$K$7:$O$7,0)),0)</f>
        <v>0</v>
      </c>
      <c r="AD577" s="2">
        <f>_xlfn.IFERROR(INDEX('Subdecision matrices'!$K$8:$O$11,MATCH(Prioritization!L297,'Subdecision matrices'!$J$8:$J$11,0),MATCH('CalcEng 2'!$AD$6,'Subdecision matrices'!$K$7:$O$7,0)),0)</f>
        <v>0</v>
      </c>
      <c r="AE577" s="2">
        <f>_xlfn.IFERROR(INDEX('Subdecision matrices'!$K$8:$O$11,MATCH(Prioritization!L297,'Subdecision matrices'!$J$8:$J$11,0),MATCH('CalcEng 2'!$AE$6,'Subdecision matrices'!$K$7:$O$7,0)),0)</f>
        <v>0</v>
      </c>
      <c r="AF577" s="2">
        <f>_xlfn.IFERROR(VLOOKUP(Prioritization!M297,'Subdecision matrices'!$I$15:$K$17,3,TRUE),0)</f>
        <v>0</v>
      </c>
      <c r="AG577" s="2">
        <f>_xlfn.IFERROR(VLOOKUP(Prioritization!M297,'Subdecision matrices'!$I$15:$L$17,4,TRUE),0)</f>
        <v>0</v>
      </c>
      <c r="AH577" s="2">
        <f>_xlfn.IFERROR(VLOOKUP(Prioritization!M297,'Subdecision matrices'!$I$15:$M$17,5,TRUE),0)</f>
        <v>0</v>
      </c>
      <c r="AI577" s="2">
        <f>_xlfn.IFERROR(VLOOKUP(Prioritization!M297,'Subdecision matrices'!$I$15:$N$17,6,TRUE),0)</f>
        <v>0</v>
      </c>
      <c r="AJ577" s="2">
        <f>_xlfn.IFERROR(VLOOKUP(Prioritization!M297,'Subdecision matrices'!$I$15:$O$17,7,TRUE),0)</f>
        <v>0</v>
      </c>
      <c r="AK577" s="2">
        <f>_xlfn.IFERROR(INDEX('Subdecision matrices'!$K$22:$O$24,MATCH(Prioritization!N297,'Subdecision matrices'!$J$22:$J$24,0),MATCH($AK$6,'Subdecision matrices'!$K$21:$O$21,0)),0)</f>
        <v>0</v>
      </c>
      <c r="AL577" s="2">
        <f>_xlfn.IFERROR(INDEX('Subdecision matrices'!$K$22:$O$24,MATCH(Prioritization!N297,'Subdecision matrices'!$J$22:$J$24,0),MATCH($AL$6,'Subdecision matrices'!$K$21:$O$21,0)),0)</f>
        <v>0</v>
      </c>
      <c r="AM577" s="2">
        <f>_xlfn.IFERROR(INDEX('Subdecision matrices'!$K$22:$O$24,MATCH(Prioritization!N297,'Subdecision matrices'!$J$22:$J$24,0),MATCH($AM$6,'Subdecision matrices'!$K$21:$O$21,0)),0)</f>
        <v>0</v>
      </c>
      <c r="AN577" s="2">
        <f>_xlfn.IFERROR(INDEX('Subdecision matrices'!$K$22:$O$24,MATCH(Prioritization!N297,'Subdecision matrices'!$J$22:$J$24,0),MATCH($AN$6,'Subdecision matrices'!$K$21:$O$21,0)),0)</f>
        <v>0</v>
      </c>
      <c r="AO577" s="2">
        <f>_xlfn.IFERROR(INDEX('Subdecision matrices'!$K$22:$O$24,MATCH(Prioritization!N297,'Subdecision matrices'!$J$22:$J$24,0),MATCH($AO$6,'Subdecision matrices'!$K$21:$O$21,0)),0)</f>
        <v>0</v>
      </c>
      <c r="AP577" s="2">
        <f>_xlfn.IFERROR(INDEX('Subdecision matrices'!$K$27:$O$30,MATCH(Prioritization!O297,'Subdecision matrices'!$J$27:$J$30,0),MATCH('CalcEng 2'!$AP$6,'Subdecision matrices'!$K$27:$O$27,0)),0)</f>
        <v>0</v>
      </c>
      <c r="AQ577" s="2">
        <f>_xlfn.IFERROR(INDEX('Subdecision matrices'!$K$27:$O$30,MATCH(Prioritization!O297,'Subdecision matrices'!$J$27:$J$30,0),MATCH('CalcEng 2'!$AQ$6,'Subdecision matrices'!$K$27:$O$27,0)),0)</f>
        <v>0</v>
      </c>
      <c r="AR577" s="2">
        <f>_xlfn.IFERROR(INDEX('Subdecision matrices'!$K$27:$O$30,MATCH(Prioritization!O297,'Subdecision matrices'!$J$27:$J$30,0),MATCH('CalcEng 2'!$AR$6,'Subdecision matrices'!$K$27:$O$27,0)),0)</f>
        <v>0</v>
      </c>
      <c r="AS577" s="2">
        <f>_xlfn.IFERROR(INDEX('Subdecision matrices'!$K$27:$O$30,MATCH(Prioritization!O297,'Subdecision matrices'!$J$27:$J$30,0),MATCH('CalcEng 2'!$AS$6,'Subdecision matrices'!$K$27:$O$27,0)),0)</f>
        <v>0</v>
      </c>
      <c r="AT577" s="2">
        <f>_xlfn.IFERROR(INDEX('Subdecision matrices'!$K$27:$O$30,MATCH(Prioritization!O297,'Subdecision matrices'!$J$27:$J$30,0),MATCH('CalcEng 2'!$AT$6,'Subdecision matrices'!$K$27:$O$27,0)),0)</f>
        <v>0</v>
      </c>
      <c r="AU577" s="2">
        <f>_xlfn.IFERROR(INDEX('Subdecision matrices'!$K$34:$O$36,MATCH(Prioritization!P297,'Subdecision matrices'!$J$34:$J$36,0),MATCH('CalcEng 2'!$AU$6,'Subdecision matrices'!$K$33:$O$33,0)),0)</f>
        <v>0</v>
      </c>
      <c r="AV577" s="2">
        <f>_xlfn.IFERROR(INDEX('Subdecision matrices'!$K$34:$O$36,MATCH(Prioritization!P297,'Subdecision matrices'!$J$34:$J$36,0),MATCH('CalcEng 2'!$AV$6,'Subdecision matrices'!$K$33:$O$33,0)),0)</f>
        <v>0</v>
      </c>
      <c r="AW577" s="2">
        <f>_xlfn.IFERROR(INDEX('Subdecision matrices'!$K$34:$O$36,MATCH(Prioritization!P297,'Subdecision matrices'!$J$34:$J$36,0),MATCH('CalcEng 2'!$AW$6,'Subdecision matrices'!$K$33:$O$33,0)),0)</f>
        <v>0</v>
      </c>
      <c r="AX577" s="2">
        <f>_xlfn.IFERROR(INDEX('Subdecision matrices'!$K$34:$O$36,MATCH(Prioritization!P297,'Subdecision matrices'!$J$34:$J$36,0),MATCH('CalcEng 2'!$AX$6,'Subdecision matrices'!$K$33:$O$33,0)),0)</f>
        <v>0</v>
      </c>
      <c r="AY577" s="2">
        <f>_xlfn.IFERROR(INDEX('Subdecision matrices'!$K$34:$O$36,MATCH(Prioritization!P297,'Subdecision matrices'!$J$34:$J$36,0),MATCH('CalcEng 2'!$AY$6,'Subdecision matrices'!$K$33:$O$33,0)),0)</f>
        <v>0</v>
      </c>
      <c r="AZ577" s="2"/>
      <c r="BA577" s="2"/>
      <c r="BB577" s="110">
        <f>((B577*B578)+(G577*G578)+(L577*L578)+(Q577*Q578)+(V577*V578)+(AA577*AA578)+(AF578*AF577)+(AK577*AK578)+(AP577*AP578)+(AU577*AU578))*10</f>
        <v>0</v>
      </c>
      <c r="BC577" s="110">
        <f aca="true" t="shared" si="1452" ref="BC577">((C577*C578)+(H577*H578)+(M577*M578)+(R577*R578)+(W577*W578)+(AB577*AB578)+(AG578*AG577)+(AL577*AL578)+(AQ577*AQ578)+(AV577*AV578))*10</f>
        <v>0</v>
      </c>
      <c r="BD577" s="110">
        <f aca="true" t="shared" si="1453" ref="BD577">((D577*D578)+(I577*I578)+(N577*N578)+(S577*S578)+(X577*X578)+(AC577*AC578)+(AH578*AH577)+(AM577*AM578)+(AR577*AR578)+(AW577*AW578))*10</f>
        <v>0</v>
      </c>
      <c r="BE577" s="110">
        <f aca="true" t="shared" si="1454" ref="BE577">((E577*E578)+(J577*J578)+(O577*O578)+(T577*T578)+(Y577*Y578)+(AD577*AD578)+(AI578*AI577)+(AN577*AN578)+(AS577*AS578)+(AX577*AX578))*10</f>
        <v>0</v>
      </c>
      <c r="BF577" s="110">
        <f aca="true" t="shared" si="1455" ref="BF577">((F577*F578)+(K577*K578)+(P577*P578)+(U577*U578)+(Z577*Z578)+(AE577*AE578)+(AJ578*AJ577)+(AO577*AO578)+(AT577*AT578)+(AY577*AY578))*10</f>
        <v>0</v>
      </c>
    </row>
    <row r="578" spans="1:58" ht="15.75" thickBot="1">
      <c r="A578" s="94"/>
      <c r="B578" s="5">
        <f>'Subdecision matrices'!$S$12</f>
        <v>0.1</v>
      </c>
      <c r="C578" s="5">
        <f>'Subdecision matrices'!$S$13</f>
        <v>0.1</v>
      </c>
      <c r="D578" s="5">
        <f>'Subdecision matrices'!$S$14</f>
        <v>0.1</v>
      </c>
      <c r="E578" s="5">
        <f>'Subdecision matrices'!$S$15</f>
        <v>0.1</v>
      </c>
      <c r="F578" s="5">
        <f>'Subdecision matrices'!$S$16</f>
        <v>0.1</v>
      </c>
      <c r="G578" s="5">
        <f>'Subdecision matrices'!$T$12</f>
        <v>0.1</v>
      </c>
      <c r="H578" s="5">
        <f>'Subdecision matrices'!$T$13</f>
        <v>0.1</v>
      </c>
      <c r="I578" s="5">
        <f>'Subdecision matrices'!$T$14</f>
        <v>0.1</v>
      </c>
      <c r="J578" s="5">
        <f>'Subdecision matrices'!$T$15</f>
        <v>0.1</v>
      </c>
      <c r="K578" s="5">
        <f>'Subdecision matrices'!$T$16</f>
        <v>0.1</v>
      </c>
      <c r="L578" s="5">
        <f>'Subdecision matrices'!$U$12</f>
        <v>0.05</v>
      </c>
      <c r="M578" s="5">
        <f>'Subdecision matrices'!$U$13</f>
        <v>0.05</v>
      </c>
      <c r="N578" s="5">
        <f>'Subdecision matrices'!$U$14</f>
        <v>0.05</v>
      </c>
      <c r="O578" s="5">
        <f>'Subdecision matrices'!$U$15</f>
        <v>0.05</v>
      </c>
      <c r="P578" s="5">
        <f>'Subdecision matrices'!$U$16</f>
        <v>0.05</v>
      </c>
      <c r="Q578" s="5">
        <f>'Subdecision matrices'!$V$12</f>
        <v>0.1</v>
      </c>
      <c r="R578" s="5">
        <f>'Subdecision matrices'!$V$13</f>
        <v>0.1</v>
      </c>
      <c r="S578" s="5">
        <f>'Subdecision matrices'!$V$14</f>
        <v>0.1</v>
      </c>
      <c r="T578" s="5">
        <f>'Subdecision matrices'!$V$15</f>
        <v>0.1</v>
      </c>
      <c r="U578" s="5">
        <f>'Subdecision matrices'!$V$16</f>
        <v>0.1</v>
      </c>
      <c r="V578" s="5">
        <f>'Subdecision matrices'!$W$12</f>
        <v>0.1</v>
      </c>
      <c r="W578" s="5">
        <f>'Subdecision matrices'!$W$13</f>
        <v>0.1</v>
      </c>
      <c r="X578" s="5">
        <f>'Subdecision matrices'!$W$14</f>
        <v>0.1</v>
      </c>
      <c r="Y578" s="5">
        <f>'Subdecision matrices'!$W$15</f>
        <v>0.1</v>
      </c>
      <c r="Z578" s="5">
        <f>'Subdecision matrices'!$W$16</f>
        <v>0.1</v>
      </c>
      <c r="AA578" s="5">
        <f>'Subdecision matrices'!$X$12</f>
        <v>0.05</v>
      </c>
      <c r="AB578" s="5">
        <f>'Subdecision matrices'!$X$13</f>
        <v>0.1</v>
      </c>
      <c r="AC578" s="5">
        <f>'Subdecision matrices'!$X$14</f>
        <v>0.1</v>
      </c>
      <c r="AD578" s="5">
        <f>'Subdecision matrices'!$X$15</f>
        <v>0.1</v>
      </c>
      <c r="AE578" s="5">
        <f>'Subdecision matrices'!$X$16</f>
        <v>0.1</v>
      </c>
      <c r="AF578" s="5">
        <f>'Subdecision matrices'!$Y$12</f>
        <v>0.1</v>
      </c>
      <c r="AG578" s="5">
        <f>'Subdecision matrices'!$Y$13</f>
        <v>0.1</v>
      </c>
      <c r="AH578" s="5">
        <f>'Subdecision matrices'!$Y$14</f>
        <v>0.1</v>
      </c>
      <c r="AI578" s="5">
        <f>'Subdecision matrices'!$Y$15</f>
        <v>0.05</v>
      </c>
      <c r="AJ578" s="5">
        <f>'Subdecision matrices'!$Y$16</f>
        <v>0.05</v>
      </c>
      <c r="AK578" s="5">
        <f>'Subdecision matrices'!$Z$12</f>
        <v>0.15</v>
      </c>
      <c r="AL578" s="5">
        <f>'Subdecision matrices'!$Z$13</f>
        <v>0.15</v>
      </c>
      <c r="AM578" s="5">
        <f>'Subdecision matrices'!$Z$14</f>
        <v>0.15</v>
      </c>
      <c r="AN578" s="5">
        <f>'Subdecision matrices'!$Z$15</f>
        <v>0.15</v>
      </c>
      <c r="AO578" s="5">
        <f>'Subdecision matrices'!$Z$16</f>
        <v>0.15</v>
      </c>
      <c r="AP578" s="5">
        <f>'Subdecision matrices'!$AA$12</f>
        <v>0.1</v>
      </c>
      <c r="AQ578" s="5">
        <f>'Subdecision matrices'!$AA$13</f>
        <v>0.1</v>
      </c>
      <c r="AR578" s="5">
        <f>'Subdecision matrices'!$AA$14</f>
        <v>0.1</v>
      </c>
      <c r="AS578" s="5">
        <f>'Subdecision matrices'!$AA$15</f>
        <v>0.1</v>
      </c>
      <c r="AT578" s="5">
        <f>'Subdecision matrices'!$AA$16</f>
        <v>0.15</v>
      </c>
      <c r="AU578" s="5">
        <f>'Subdecision matrices'!$AB$12</f>
        <v>0.15</v>
      </c>
      <c r="AV578" s="5">
        <f>'Subdecision matrices'!$AB$13</f>
        <v>0.1</v>
      </c>
      <c r="AW578" s="5">
        <f>'Subdecision matrices'!$AB$14</f>
        <v>0.1</v>
      </c>
      <c r="AX578" s="5">
        <f>'Subdecision matrices'!$AB$15</f>
        <v>0.15</v>
      </c>
      <c r="AY578" s="5">
        <f>'Subdecision matrices'!$AB$16</f>
        <v>0.1</v>
      </c>
      <c r="AZ578" s="3">
        <f aca="true" t="shared" si="1456" ref="AZ578">SUM(L578:AY578)</f>
        <v>4</v>
      </c>
      <c r="BA578" s="3"/>
      <c r="BB578" s="114"/>
      <c r="BC578" s="114"/>
      <c r="BD578" s="114"/>
      <c r="BE578" s="114"/>
      <c r="BF578" s="114"/>
    </row>
    <row r="579" spans="1:58" ht="15">
      <c r="A579" s="94">
        <v>287</v>
      </c>
      <c r="B579" s="30">
        <f>_xlfn.IFERROR(VLOOKUP(Prioritization!G298,'Subdecision matrices'!$B$7:$C$8,2,TRUE),0)</f>
        <v>0</v>
      </c>
      <c r="C579" s="30">
        <f>_xlfn.IFERROR(VLOOKUP(Prioritization!G298,'Subdecision matrices'!$B$7:$D$8,3,TRUE),0)</f>
        <v>0</v>
      </c>
      <c r="D579" s="30">
        <f>_xlfn.IFERROR(VLOOKUP(Prioritization!G298,'Subdecision matrices'!$B$7:$E$8,4,TRUE),0)</f>
        <v>0</v>
      </c>
      <c r="E579" s="30">
        <f>_xlfn.IFERROR(VLOOKUP(Prioritization!G298,'Subdecision matrices'!$B$7:$F$8,5,TRUE),0)</f>
        <v>0</v>
      </c>
      <c r="F579" s="30">
        <f>_xlfn.IFERROR(VLOOKUP(Prioritization!G298,'Subdecision matrices'!$B$7:$G$8,6,TRUE),0)</f>
        <v>0</v>
      </c>
      <c r="G579" s="30">
        <f>VLOOKUP(Prioritization!H298,'Subdecision matrices'!$B$12:$C$19,2,TRUE)</f>
        <v>0</v>
      </c>
      <c r="H579" s="30">
        <f>VLOOKUP(Prioritization!H298,'Subdecision matrices'!$B$12:$D$19,3,TRUE)</f>
        <v>0</v>
      </c>
      <c r="I579" s="30">
        <f>VLOOKUP(Prioritization!H298,'Subdecision matrices'!$B$12:$E$19,4,TRUE)</f>
        <v>0</v>
      </c>
      <c r="J579" s="30">
        <f>VLOOKUP(Prioritization!H298,'Subdecision matrices'!$B$12:$F$19,5,TRUE)</f>
        <v>0</v>
      </c>
      <c r="K579" s="30">
        <f>VLOOKUP(Prioritization!H298,'Subdecision matrices'!$B$12:$G$19,6,TRUE)</f>
        <v>0</v>
      </c>
      <c r="L579" s="2">
        <f>_xlfn.IFERROR(INDEX('Subdecision matrices'!$C$23:$G$27,MATCH(Prioritization!I298,'Subdecision matrices'!$B$23:$B$27,0),MATCH('CalcEng 2'!$L$6,'Subdecision matrices'!$C$22:$G$22,0)),0)</f>
        <v>0</v>
      </c>
      <c r="M579" s="2">
        <f>_xlfn.IFERROR(INDEX('Subdecision matrices'!$C$23:$G$27,MATCH(Prioritization!I298,'Subdecision matrices'!$B$23:$B$27,0),MATCH('CalcEng 2'!$M$6,'Subdecision matrices'!$C$30:$G$30,0)),0)</f>
        <v>0</v>
      </c>
      <c r="N579" s="2">
        <f>_xlfn.IFERROR(INDEX('Subdecision matrices'!$C$23:$G$27,MATCH(Prioritization!I298,'Subdecision matrices'!$B$23:$B$27,0),MATCH('CalcEng 2'!$N$6,'Subdecision matrices'!$C$22:$G$22,0)),0)</f>
        <v>0</v>
      </c>
      <c r="O579" s="2">
        <f>_xlfn.IFERROR(INDEX('Subdecision matrices'!$C$23:$G$27,MATCH(Prioritization!I298,'Subdecision matrices'!$B$23:$B$27,0),MATCH('CalcEng 2'!$O$6,'Subdecision matrices'!$C$22:$G$22,0)),0)</f>
        <v>0</v>
      </c>
      <c r="P579" s="2">
        <f>_xlfn.IFERROR(INDEX('Subdecision matrices'!$C$23:$G$27,MATCH(Prioritization!I298,'Subdecision matrices'!$B$23:$B$27,0),MATCH('CalcEng 2'!$P$6,'Subdecision matrices'!$C$22:$G$22,0)),0)</f>
        <v>0</v>
      </c>
      <c r="Q579" s="2">
        <f>_xlfn.IFERROR(INDEX('Subdecision matrices'!$C$31:$G$33,MATCH(Prioritization!J298,'Subdecision matrices'!$B$31:$B$33,0),MATCH('CalcEng 2'!$Q$6,'Subdecision matrices'!$C$30:$G$30,0)),0)</f>
        <v>0</v>
      </c>
      <c r="R579" s="2">
        <f>_xlfn.IFERROR(INDEX('Subdecision matrices'!$C$31:$G$33,MATCH(Prioritization!J298,'Subdecision matrices'!$B$31:$B$33,0),MATCH('CalcEng 2'!$R$6,'Subdecision matrices'!$C$30:$G$30,0)),0)</f>
        <v>0</v>
      </c>
      <c r="S579" s="2">
        <f>_xlfn.IFERROR(INDEX('Subdecision matrices'!$C$31:$G$33,MATCH(Prioritization!J298,'Subdecision matrices'!$B$31:$B$33,0),MATCH('CalcEng 2'!$S$6,'Subdecision matrices'!$C$30:$G$30,0)),0)</f>
        <v>0</v>
      </c>
      <c r="T579" s="2">
        <f>_xlfn.IFERROR(INDEX('Subdecision matrices'!$C$31:$G$33,MATCH(Prioritization!J298,'Subdecision matrices'!$B$31:$B$33,0),MATCH('CalcEng 2'!$T$6,'Subdecision matrices'!$C$30:$G$30,0)),0)</f>
        <v>0</v>
      </c>
      <c r="U579" s="2">
        <f>_xlfn.IFERROR(INDEX('Subdecision matrices'!$C$31:$G$33,MATCH(Prioritization!J298,'Subdecision matrices'!$B$31:$B$33,0),MATCH('CalcEng 2'!$U$6,'Subdecision matrices'!$C$30:$G$30,0)),0)</f>
        <v>0</v>
      </c>
      <c r="V579" s="2">
        <f>_xlfn.IFERROR(VLOOKUP(Prioritization!K298,'Subdecision matrices'!$A$37:$C$41,3,TRUE),0)</f>
        <v>0</v>
      </c>
      <c r="W579" s="2">
        <f>_xlfn.IFERROR(VLOOKUP(Prioritization!K298,'Subdecision matrices'!$A$37:$D$41,4),0)</f>
        <v>0</v>
      </c>
      <c r="X579" s="2">
        <f>_xlfn.IFERROR(VLOOKUP(Prioritization!K298,'Subdecision matrices'!$A$37:$E$41,5),0)</f>
        <v>0</v>
      </c>
      <c r="Y579" s="2">
        <f>_xlfn.IFERROR(VLOOKUP(Prioritization!K298,'Subdecision matrices'!$A$37:$F$41,6),0)</f>
        <v>0</v>
      </c>
      <c r="Z579" s="2">
        <f>_xlfn.IFERROR(VLOOKUP(Prioritization!K298,'Subdecision matrices'!$A$37:$G$41,7),0)</f>
        <v>0</v>
      </c>
      <c r="AA579" s="2">
        <f>_xlfn.IFERROR(INDEX('Subdecision matrices'!$K$8:$O$11,MATCH(Prioritization!L298,'Subdecision matrices'!$J$8:$J$11,0),MATCH('CalcEng 2'!$AA$6,'Subdecision matrices'!$K$7:$O$7,0)),0)</f>
        <v>0</v>
      </c>
      <c r="AB579" s="2">
        <f>_xlfn.IFERROR(INDEX('Subdecision matrices'!$K$8:$O$11,MATCH(Prioritization!L298,'Subdecision matrices'!$J$8:$J$11,0),MATCH('CalcEng 2'!$AB$6,'Subdecision matrices'!$K$7:$O$7,0)),0)</f>
        <v>0</v>
      </c>
      <c r="AC579" s="2">
        <f>_xlfn.IFERROR(INDEX('Subdecision matrices'!$K$8:$O$11,MATCH(Prioritization!L298,'Subdecision matrices'!$J$8:$J$11,0),MATCH('CalcEng 2'!$AC$6,'Subdecision matrices'!$K$7:$O$7,0)),0)</f>
        <v>0</v>
      </c>
      <c r="AD579" s="2">
        <f>_xlfn.IFERROR(INDEX('Subdecision matrices'!$K$8:$O$11,MATCH(Prioritization!L298,'Subdecision matrices'!$J$8:$J$11,0),MATCH('CalcEng 2'!$AD$6,'Subdecision matrices'!$K$7:$O$7,0)),0)</f>
        <v>0</v>
      </c>
      <c r="AE579" s="2">
        <f>_xlfn.IFERROR(INDEX('Subdecision matrices'!$K$8:$O$11,MATCH(Prioritization!L298,'Subdecision matrices'!$J$8:$J$11,0),MATCH('CalcEng 2'!$AE$6,'Subdecision matrices'!$K$7:$O$7,0)),0)</f>
        <v>0</v>
      </c>
      <c r="AF579" s="2">
        <f>_xlfn.IFERROR(VLOOKUP(Prioritization!M298,'Subdecision matrices'!$I$15:$K$17,3,TRUE),0)</f>
        <v>0</v>
      </c>
      <c r="AG579" s="2">
        <f>_xlfn.IFERROR(VLOOKUP(Prioritization!M298,'Subdecision matrices'!$I$15:$L$17,4,TRUE),0)</f>
        <v>0</v>
      </c>
      <c r="AH579" s="2">
        <f>_xlfn.IFERROR(VLOOKUP(Prioritization!M298,'Subdecision matrices'!$I$15:$M$17,5,TRUE),0)</f>
        <v>0</v>
      </c>
      <c r="AI579" s="2">
        <f>_xlfn.IFERROR(VLOOKUP(Prioritization!M298,'Subdecision matrices'!$I$15:$N$17,6,TRUE),0)</f>
        <v>0</v>
      </c>
      <c r="AJ579" s="2">
        <f>_xlfn.IFERROR(VLOOKUP(Prioritization!M298,'Subdecision matrices'!$I$15:$O$17,7,TRUE),0)</f>
        <v>0</v>
      </c>
      <c r="AK579" s="2">
        <f>_xlfn.IFERROR(INDEX('Subdecision matrices'!$K$22:$O$24,MATCH(Prioritization!N298,'Subdecision matrices'!$J$22:$J$24,0),MATCH($AK$6,'Subdecision matrices'!$K$21:$O$21,0)),0)</f>
        <v>0</v>
      </c>
      <c r="AL579" s="2">
        <f>_xlfn.IFERROR(INDEX('Subdecision matrices'!$K$22:$O$24,MATCH(Prioritization!N298,'Subdecision matrices'!$J$22:$J$24,0),MATCH($AL$6,'Subdecision matrices'!$K$21:$O$21,0)),0)</f>
        <v>0</v>
      </c>
      <c r="AM579" s="2">
        <f>_xlfn.IFERROR(INDEX('Subdecision matrices'!$K$22:$O$24,MATCH(Prioritization!N298,'Subdecision matrices'!$J$22:$J$24,0),MATCH($AM$6,'Subdecision matrices'!$K$21:$O$21,0)),0)</f>
        <v>0</v>
      </c>
      <c r="AN579" s="2">
        <f>_xlfn.IFERROR(INDEX('Subdecision matrices'!$K$22:$O$24,MATCH(Prioritization!N298,'Subdecision matrices'!$J$22:$J$24,0),MATCH($AN$6,'Subdecision matrices'!$K$21:$O$21,0)),0)</f>
        <v>0</v>
      </c>
      <c r="AO579" s="2">
        <f>_xlfn.IFERROR(INDEX('Subdecision matrices'!$K$22:$O$24,MATCH(Prioritization!N298,'Subdecision matrices'!$J$22:$J$24,0),MATCH($AO$6,'Subdecision matrices'!$K$21:$O$21,0)),0)</f>
        <v>0</v>
      </c>
      <c r="AP579" s="2">
        <f>_xlfn.IFERROR(INDEX('Subdecision matrices'!$K$27:$O$30,MATCH(Prioritization!O298,'Subdecision matrices'!$J$27:$J$30,0),MATCH('CalcEng 2'!$AP$6,'Subdecision matrices'!$K$27:$O$27,0)),0)</f>
        <v>0</v>
      </c>
      <c r="AQ579" s="2">
        <f>_xlfn.IFERROR(INDEX('Subdecision matrices'!$K$27:$O$30,MATCH(Prioritization!O298,'Subdecision matrices'!$J$27:$J$30,0),MATCH('CalcEng 2'!$AQ$6,'Subdecision matrices'!$K$27:$O$27,0)),0)</f>
        <v>0</v>
      </c>
      <c r="AR579" s="2">
        <f>_xlfn.IFERROR(INDEX('Subdecision matrices'!$K$27:$O$30,MATCH(Prioritization!O298,'Subdecision matrices'!$J$27:$J$30,0),MATCH('CalcEng 2'!$AR$6,'Subdecision matrices'!$K$27:$O$27,0)),0)</f>
        <v>0</v>
      </c>
      <c r="AS579" s="2">
        <f>_xlfn.IFERROR(INDEX('Subdecision matrices'!$K$27:$O$30,MATCH(Prioritization!O298,'Subdecision matrices'!$J$27:$J$30,0),MATCH('CalcEng 2'!$AS$6,'Subdecision matrices'!$K$27:$O$27,0)),0)</f>
        <v>0</v>
      </c>
      <c r="AT579" s="2">
        <f>_xlfn.IFERROR(INDEX('Subdecision matrices'!$K$27:$O$30,MATCH(Prioritization!O298,'Subdecision matrices'!$J$27:$J$30,0),MATCH('CalcEng 2'!$AT$6,'Subdecision matrices'!$K$27:$O$27,0)),0)</f>
        <v>0</v>
      </c>
      <c r="AU579" s="2">
        <f>_xlfn.IFERROR(INDEX('Subdecision matrices'!$K$34:$O$36,MATCH(Prioritization!P298,'Subdecision matrices'!$J$34:$J$36,0),MATCH('CalcEng 2'!$AU$6,'Subdecision matrices'!$K$33:$O$33,0)),0)</f>
        <v>0</v>
      </c>
      <c r="AV579" s="2">
        <f>_xlfn.IFERROR(INDEX('Subdecision matrices'!$K$34:$O$36,MATCH(Prioritization!P298,'Subdecision matrices'!$J$34:$J$36,0),MATCH('CalcEng 2'!$AV$6,'Subdecision matrices'!$K$33:$O$33,0)),0)</f>
        <v>0</v>
      </c>
      <c r="AW579" s="2">
        <f>_xlfn.IFERROR(INDEX('Subdecision matrices'!$K$34:$O$36,MATCH(Prioritization!P298,'Subdecision matrices'!$J$34:$J$36,0),MATCH('CalcEng 2'!$AW$6,'Subdecision matrices'!$K$33:$O$33,0)),0)</f>
        <v>0</v>
      </c>
      <c r="AX579" s="2">
        <f>_xlfn.IFERROR(INDEX('Subdecision matrices'!$K$34:$O$36,MATCH(Prioritization!P298,'Subdecision matrices'!$J$34:$J$36,0),MATCH('CalcEng 2'!$AX$6,'Subdecision matrices'!$K$33:$O$33,0)),0)</f>
        <v>0</v>
      </c>
      <c r="AY579" s="2">
        <f>_xlfn.IFERROR(INDEX('Subdecision matrices'!$K$34:$O$36,MATCH(Prioritization!P298,'Subdecision matrices'!$J$34:$J$36,0),MATCH('CalcEng 2'!$AY$6,'Subdecision matrices'!$K$33:$O$33,0)),0)</f>
        <v>0</v>
      </c>
      <c r="AZ579" s="2"/>
      <c r="BA579" s="2"/>
      <c r="BB579" s="110">
        <f>((B579*B580)+(G579*G580)+(L579*L580)+(Q579*Q580)+(V579*V580)+(AA579*AA580)+(AF580*AF579)+(AK579*AK580)+(AP579*AP580)+(AU579*AU580))*10</f>
        <v>0</v>
      </c>
      <c r="BC579" s="110">
        <f aca="true" t="shared" si="1457" ref="BC579">((C579*C580)+(H579*H580)+(M579*M580)+(R579*R580)+(W579*W580)+(AB579*AB580)+(AG580*AG579)+(AL579*AL580)+(AQ579*AQ580)+(AV579*AV580))*10</f>
        <v>0</v>
      </c>
      <c r="BD579" s="110">
        <f aca="true" t="shared" si="1458" ref="BD579">((D579*D580)+(I579*I580)+(N579*N580)+(S579*S580)+(X579*X580)+(AC579*AC580)+(AH580*AH579)+(AM579*AM580)+(AR579*AR580)+(AW579*AW580))*10</f>
        <v>0</v>
      </c>
      <c r="BE579" s="110">
        <f aca="true" t="shared" si="1459" ref="BE579">((E579*E580)+(J579*J580)+(O579*O580)+(T579*T580)+(Y579*Y580)+(AD579*AD580)+(AI580*AI579)+(AN579*AN580)+(AS579*AS580)+(AX579*AX580))*10</f>
        <v>0</v>
      </c>
      <c r="BF579" s="110">
        <f aca="true" t="shared" si="1460" ref="BF579">((F579*F580)+(K579*K580)+(P579*P580)+(U579*U580)+(Z579*Z580)+(AE579*AE580)+(AJ580*AJ579)+(AO579*AO580)+(AT579*AT580)+(AY579*AY580))*10</f>
        <v>0</v>
      </c>
    </row>
    <row r="580" spans="1:58" ht="15.75" thickBot="1">
      <c r="A580" s="94"/>
      <c r="B580" s="5">
        <f>'Subdecision matrices'!$S$12</f>
        <v>0.1</v>
      </c>
      <c r="C580" s="5">
        <f>'Subdecision matrices'!$S$13</f>
        <v>0.1</v>
      </c>
      <c r="D580" s="5">
        <f>'Subdecision matrices'!$S$14</f>
        <v>0.1</v>
      </c>
      <c r="E580" s="5">
        <f>'Subdecision matrices'!$S$15</f>
        <v>0.1</v>
      </c>
      <c r="F580" s="5">
        <f>'Subdecision matrices'!$S$16</f>
        <v>0.1</v>
      </c>
      <c r="G580" s="5">
        <f>'Subdecision matrices'!$T$12</f>
        <v>0.1</v>
      </c>
      <c r="H580" s="5">
        <f>'Subdecision matrices'!$T$13</f>
        <v>0.1</v>
      </c>
      <c r="I580" s="5">
        <f>'Subdecision matrices'!$T$14</f>
        <v>0.1</v>
      </c>
      <c r="J580" s="5">
        <f>'Subdecision matrices'!$T$15</f>
        <v>0.1</v>
      </c>
      <c r="K580" s="5">
        <f>'Subdecision matrices'!$T$16</f>
        <v>0.1</v>
      </c>
      <c r="L580" s="5">
        <f>'Subdecision matrices'!$U$12</f>
        <v>0.05</v>
      </c>
      <c r="M580" s="5">
        <f>'Subdecision matrices'!$U$13</f>
        <v>0.05</v>
      </c>
      <c r="N580" s="5">
        <f>'Subdecision matrices'!$U$14</f>
        <v>0.05</v>
      </c>
      <c r="O580" s="5">
        <f>'Subdecision matrices'!$U$15</f>
        <v>0.05</v>
      </c>
      <c r="P580" s="5">
        <f>'Subdecision matrices'!$U$16</f>
        <v>0.05</v>
      </c>
      <c r="Q580" s="5">
        <f>'Subdecision matrices'!$V$12</f>
        <v>0.1</v>
      </c>
      <c r="R580" s="5">
        <f>'Subdecision matrices'!$V$13</f>
        <v>0.1</v>
      </c>
      <c r="S580" s="5">
        <f>'Subdecision matrices'!$V$14</f>
        <v>0.1</v>
      </c>
      <c r="T580" s="5">
        <f>'Subdecision matrices'!$V$15</f>
        <v>0.1</v>
      </c>
      <c r="U580" s="5">
        <f>'Subdecision matrices'!$V$16</f>
        <v>0.1</v>
      </c>
      <c r="V580" s="5">
        <f>'Subdecision matrices'!$W$12</f>
        <v>0.1</v>
      </c>
      <c r="W580" s="5">
        <f>'Subdecision matrices'!$W$13</f>
        <v>0.1</v>
      </c>
      <c r="X580" s="5">
        <f>'Subdecision matrices'!$W$14</f>
        <v>0.1</v>
      </c>
      <c r="Y580" s="5">
        <f>'Subdecision matrices'!$W$15</f>
        <v>0.1</v>
      </c>
      <c r="Z580" s="5">
        <f>'Subdecision matrices'!$W$16</f>
        <v>0.1</v>
      </c>
      <c r="AA580" s="5">
        <f>'Subdecision matrices'!$X$12</f>
        <v>0.05</v>
      </c>
      <c r="AB580" s="5">
        <f>'Subdecision matrices'!$X$13</f>
        <v>0.1</v>
      </c>
      <c r="AC580" s="5">
        <f>'Subdecision matrices'!$X$14</f>
        <v>0.1</v>
      </c>
      <c r="AD580" s="5">
        <f>'Subdecision matrices'!$X$15</f>
        <v>0.1</v>
      </c>
      <c r="AE580" s="5">
        <f>'Subdecision matrices'!$X$16</f>
        <v>0.1</v>
      </c>
      <c r="AF580" s="5">
        <f>'Subdecision matrices'!$Y$12</f>
        <v>0.1</v>
      </c>
      <c r="AG580" s="5">
        <f>'Subdecision matrices'!$Y$13</f>
        <v>0.1</v>
      </c>
      <c r="AH580" s="5">
        <f>'Subdecision matrices'!$Y$14</f>
        <v>0.1</v>
      </c>
      <c r="AI580" s="5">
        <f>'Subdecision matrices'!$Y$15</f>
        <v>0.05</v>
      </c>
      <c r="AJ580" s="5">
        <f>'Subdecision matrices'!$Y$16</f>
        <v>0.05</v>
      </c>
      <c r="AK580" s="5">
        <f>'Subdecision matrices'!$Z$12</f>
        <v>0.15</v>
      </c>
      <c r="AL580" s="5">
        <f>'Subdecision matrices'!$Z$13</f>
        <v>0.15</v>
      </c>
      <c r="AM580" s="5">
        <f>'Subdecision matrices'!$Z$14</f>
        <v>0.15</v>
      </c>
      <c r="AN580" s="5">
        <f>'Subdecision matrices'!$Z$15</f>
        <v>0.15</v>
      </c>
      <c r="AO580" s="5">
        <f>'Subdecision matrices'!$Z$16</f>
        <v>0.15</v>
      </c>
      <c r="AP580" s="5">
        <f>'Subdecision matrices'!$AA$12</f>
        <v>0.1</v>
      </c>
      <c r="AQ580" s="5">
        <f>'Subdecision matrices'!$AA$13</f>
        <v>0.1</v>
      </c>
      <c r="AR580" s="5">
        <f>'Subdecision matrices'!$AA$14</f>
        <v>0.1</v>
      </c>
      <c r="AS580" s="5">
        <f>'Subdecision matrices'!$AA$15</f>
        <v>0.1</v>
      </c>
      <c r="AT580" s="5">
        <f>'Subdecision matrices'!$AA$16</f>
        <v>0.15</v>
      </c>
      <c r="AU580" s="5">
        <f>'Subdecision matrices'!$AB$12</f>
        <v>0.15</v>
      </c>
      <c r="AV580" s="5">
        <f>'Subdecision matrices'!$AB$13</f>
        <v>0.1</v>
      </c>
      <c r="AW580" s="5">
        <f>'Subdecision matrices'!$AB$14</f>
        <v>0.1</v>
      </c>
      <c r="AX580" s="5">
        <f>'Subdecision matrices'!$AB$15</f>
        <v>0.15</v>
      </c>
      <c r="AY580" s="5">
        <f>'Subdecision matrices'!$AB$16</f>
        <v>0.1</v>
      </c>
      <c r="AZ580" s="3">
        <f aca="true" t="shared" si="1461" ref="AZ580">SUM(L580:AY580)</f>
        <v>4</v>
      </c>
      <c r="BA580" s="3"/>
      <c r="BB580" s="114"/>
      <c r="BC580" s="114"/>
      <c r="BD580" s="114"/>
      <c r="BE580" s="114"/>
      <c r="BF580" s="114"/>
    </row>
    <row r="581" spans="1:58" ht="15">
      <c r="A581" s="94">
        <v>288</v>
      </c>
      <c r="B581" s="30">
        <f>_xlfn.IFERROR(VLOOKUP(Prioritization!G299,'Subdecision matrices'!$B$7:$C$8,2,TRUE),0)</f>
        <v>0</v>
      </c>
      <c r="C581" s="30">
        <f>_xlfn.IFERROR(VLOOKUP(Prioritization!G299,'Subdecision matrices'!$B$7:$D$8,3,TRUE),0)</f>
        <v>0</v>
      </c>
      <c r="D581" s="30">
        <f>_xlfn.IFERROR(VLOOKUP(Prioritization!G299,'Subdecision matrices'!$B$7:$E$8,4,TRUE),0)</f>
        <v>0</v>
      </c>
      <c r="E581" s="30">
        <f>_xlfn.IFERROR(VLOOKUP(Prioritization!G299,'Subdecision matrices'!$B$7:$F$8,5,TRUE),0)</f>
        <v>0</v>
      </c>
      <c r="F581" s="30">
        <f>_xlfn.IFERROR(VLOOKUP(Prioritization!G299,'Subdecision matrices'!$B$7:$G$8,6,TRUE),0)</f>
        <v>0</v>
      </c>
      <c r="G581" s="30">
        <f>VLOOKUP(Prioritization!H299,'Subdecision matrices'!$B$12:$C$19,2,TRUE)</f>
        <v>0</v>
      </c>
      <c r="H581" s="30">
        <f>VLOOKUP(Prioritization!H299,'Subdecision matrices'!$B$12:$D$19,3,TRUE)</f>
        <v>0</v>
      </c>
      <c r="I581" s="30">
        <f>VLOOKUP(Prioritization!H299,'Subdecision matrices'!$B$12:$E$19,4,TRUE)</f>
        <v>0</v>
      </c>
      <c r="J581" s="30">
        <f>VLOOKUP(Prioritization!H299,'Subdecision matrices'!$B$12:$F$19,5,TRUE)</f>
        <v>0</v>
      </c>
      <c r="K581" s="30">
        <f>VLOOKUP(Prioritization!H299,'Subdecision matrices'!$B$12:$G$19,6,TRUE)</f>
        <v>0</v>
      </c>
      <c r="L581" s="2">
        <f>_xlfn.IFERROR(INDEX('Subdecision matrices'!$C$23:$G$27,MATCH(Prioritization!I299,'Subdecision matrices'!$B$23:$B$27,0),MATCH('CalcEng 2'!$L$6,'Subdecision matrices'!$C$22:$G$22,0)),0)</f>
        <v>0</v>
      </c>
      <c r="M581" s="2">
        <f>_xlfn.IFERROR(INDEX('Subdecision matrices'!$C$23:$G$27,MATCH(Prioritization!I299,'Subdecision matrices'!$B$23:$B$27,0),MATCH('CalcEng 2'!$M$6,'Subdecision matrices'!$C$30:$G$30,0)),0)</f>
        <v>0</v>
      </c>
      <c r="N581" s="2">
        <f>_xlfn.IFERROR(INDEX('Subdecision matrices'!$C$23:$G$27,MATCH(Prioritization!I299,'Subdecision matrices'!$B$23:$B$27,0),MATCH('CalcEng 2'!$N$6,'Subdecision matrices'!$C$22:$G$22,0)),0)</f>
        <v>0</v>
      </c>
      <c r="O581" s="2">
        <f>_xlfn.IFERROR(INDEX('Subdecision matrices'!$C$23:$G$27,MATCH(Prioritization!I299,'Subdecision matrices'!$B$23:$B$27,0),MATCH('CalcEng 2'!$O$6,'Subdecision matrices'!$C$22:$G$22,0)),0)</f>
        <v>0</v>
      </c>
      <c r="P581" s="2">
        <f>_xlfn.IFERROR(INDEX('Subdecision matrices'!$C$23:$G$27,MATCH(Prioritization!I299,'Subdecision matrices'!$B$23:$B$27,0),MATCH('CalcEng 2'!$P$6,'Subdecision matrices'!$C$22:$G$22,0)),0)</f>
        <v>0</v>
      </c>
      <c r="Q581" s="2">
        <f>_xlfn.IFERROR(INDEX('Subdecision matrices'!$C$31:$G$33,MATCH(Prioritization!J299,'Subdecision matrices'!$B$31:$B$33,0),MATCH('CalcEng 2'!$Q$6,'Subdecision matrices'!$C$30:$G$30,0)),0)</f>
        <v>0</v>
      </c>
      <c r="R581" s="2">
        <f>_xlfn.IFERROR(INDEX('Subdecision matrices'!$C$31:$G$33,MATCH(Prioritization!J299,'Subdecision matrices'!$B$31:$B$33,0),MATCH('CalcEng 2'!$R$6,'Subdecision matrices'!$C$30:$G$30,0)),0)</f>
        <v>0</v>
      </c>
      <c r="S581" s="2">
        <f>_xlfn.IFERROR(INDEX('Subdecision matrices'!$C$31:$G$33,MATCH(Prioritization!J299,'Subdecision matrices'!$B$31:$B$33,0),MATCH('CalcEng 2'!$S$6,'Subdecision matrices'!$C$30:$G$30,0)),0)</f>
        <v>0</v>
      </c>
      <c r="T581" s="2">
        <f>_xlfn.IFERROR(INDEX('Subdecision matrices'!$C$31:$G$33,MATCH(Prioritization!J299,'Subdecision matrices'!$B$31:$B$33,0),MATCH('CalcEng 2'!$T$6,'Subdecision matrices'!$C$30:$G$30,0)),0)</f>
        <v>0</v>
      </c>
      <c r="U581" s="2">
        <f>_xlfn.IFERROR(INDEX('Subdecision matrices'!$C$31:$G$33,MATCH(Prioritization!J299,'Subdecision matrices'!$B$31:$B$33,0),MATCH('CalcEng 2'!$U$6,'Subdecision matrices'!$C$30:$G$30,0)),0)</f>
        <v>0</v>
      </c>
      <c r="V581" s="2">
        <f>_xlfn.IFERROR(VLOOKUP(Prioritization!K299,'Subdecision matrices'!$A$37:$C$41,3,TRUE),0)</f>
        <v>0</v>
      </c>
      <c r="W581" s="2">
        <f>_xlfn.IFERROR(VLOOKUP(Prioritization!K299,'Subdecision matrices'!$A$37:$D$41,4),0)</f>
        <v>0</v>
      </c>
      <c r="X581" s="2">
        <f>_xlfn.IFERROR(VLOOKUP(Prioritization!K299,'Subdecision matrices'!$A$37:$E$41,5),0)</f>
        <v>0</v>
      </c>
      <c r="Y581" s="2">
        <f>_xlfn.IFERROR(VLOOKUP(Prioritization!K299,'Subdecision matrices'!$A$37:$F$41,6),0)</f>
        <v>0</v>
      </c>
      <c r="Z581" s="2">
        <f>_xlfn.IFERROR(VLOOKUP(Prioritization!K299,'Subdecision matrices'!$A$37:$G$41,7),0)</f>
        <v>0</v>
      </c>
      <c r="AA581" s="2">
        <f>_xlfn.IFERROR(INDEX('Subdecision matrices'!$K$8:$O$11,MATCH(Prioritization!L299,'Subdecision matrices'!$J$8:$J$11,0),MATCH('CalcEng 2'!$AA$6,'Subdecision matrices'!$K$7:$O$7,0)),0)</f>
        <v>0</v>
      </c>
      <c r="AB581" s="2">
        <f>_xlfn.IFERROR(INDEX('Subdecision matrices'!$K$8:$O$11,MATCH(Prioritization!L299,'Subdecision matrices'!$J$8:$J$11,0),MATCH('CalcEng 2'!$AB$6,'Subdecision matrices'!$K$7:$O$7,0)),0)</f>
        <v>0</v>
      </c>
      <c r="AC581" s="2">
        <f>_xlfn.IFERROR(INDEX('Subdecision matrices'!$K$8:$O$11,MATCH(Prioritization!L299,'Subdecision matrices'!$J$8:$J$11,0),MATCH('CalcEng 2'!$AC$6,'Subdecision matrices'!$K$7:$O$7,0)),0)</f>
        <v>0</v>
      </c>
      <c r="AD581" s="2">
        <f>_xlfn.IFERROR(INDEX('Subdecision matrices'!$K$8:$O$11,MATCH(Prioritization!L299,'Subdecision matrices'!$J$8:$J$11,0),MATCH('CalcEng 2'!$AD$6,'Subdecision matrices'!$K$7:$O$7,0)),0)</f>
        <v>0</v>
      </c>
      <c r="AE581" s="2">
        <f>_xlfn.IFERROR(INDEX('Subdecision matrices'!$K$8:$O$11,MATCH(Prioritization!L299,'Subdecision matrices'!$J$8:$J$11,0),MATCH('CalcEng 2'!$AE$6,'Subdecision matrices'!$K$7:$O$7,0)),0)</f>
        <v>0</v>
      </c>
      <c r="AF581" s="2">
        <f>_xlfn.IFERROR(VLOOKUP(Prioritization!M299,'Subdecision matrices'!$I$15:$K$17,3,TRUE),0)</f>
        <v>0</v>
      </c>
      <c r="AG581" s="2">
        <f>_xlfn.IFERROR(VLOOKUP(Prioritization!M299,'Subdecision matrices'!$I$15:$L$17,4,TRUE),0)</f>
        <v>0</v>
      </c>
      <c r="AH581" s="2">
        <f>_xlfn.IFERROR(VLOOKUP(Prioritization!M299,'Subdecision matrices'!$I$15:$M$17,5,TRUE),0)</f>
        <v>0</v>
      </c>
      <c r="AI581" s="2">
        <f>_xlfn.IFERROR(VLOOKUP(Prioritization!M299,'Subdecision matrices'!$I$15:$N$17,6,TRUE),0)</f>
        <v>0</v>
      </c>
      <c r="AJ581" s="2">
        <f>_xlfn.IFERROR(VLOOKUP(Prioritization!M299,'Subdecision matrices'!$I$15:$O$17,7,TRUE),0)</f>
        <v>0</v>
      </c>
      <c r="AK581" s="2">
        <f>_xlfn.IFERROR(INDEX('Subdecision matrices'!$K$22:$O$24,MATCH(Prioritization!N299,'Subdecision matrices'!$J$22:$J$24,0),MATCH($AK$6,'Subdecision matrices'!$K$21:$O$21,0)),0)</f>
        <v>0</v>
      </c>
      <c r="AL581" s="2">
        <f>_xlfn.IFERROR(INDEX('Subdecision matrices'!$K$22:$O$24,MATCH(Prioritization!N299,'Subdecision matrices'!$J$22:$J$24,0),MATCH($AL$6,'Subdecision matrices'!$K$21:$O$21,0)),0)</f>
        <v>0</v>
      </c>
      <c r="AM581" s="2">
        <f>_xlfn.IFERROR(INDEX('Subdecision matrices'!$K$22:$O$24,MATCH(Prioritization!N299,'Subdecision matrices'!$J$22:$J$24,0),MATCH($AM$6,'Subdecision matrices'!$K$21:$O$21,0)),0)</f>
        <v>0</v>
      </c>
      <c r="AN581" s="2">
        <f>_xlfn.IFERROR(INDEX('Subdecision matrices'!$K$22:$O$24,MATCH(Prioritization!N299,'Subdecision matrices'!$J$22:$J$24,0),MATCH($AN$6,'Subdecision matrices'!$K$21:$O$21,0)),0)</f>
        <v>0</v>
      </c>
      <c r="AO581" s="2">
        <f>_xlfn.IFERROR(INDEX('Subdecision matrices'!$K$22:$O$24,MATCH(Prioritization!N299,'Subdecision matrices'!$J$22:$J$24,0),MATCH($AO$6,'Subdecision matrices'!$K$21:$O$21,0)),0)</f>
        <v>0</v>
      </c>
      <c r="AP581" s="2">
        <f>_xlfn.IFERROR(INDEX('Subdecision matrices'!$K$27:$O$30,MATCH(Prioritization!O299,'Subdecision matrices'!$J$27:$J$30,0),MATCH('CalcEng 2'!$AP$6,'Subdecision matrices'!$K$27:$O$27,0)),0)</f>
        <v>0</v>
      </c>
      <c r="AQ581" s="2">
        <f>_xlfn.IFERROR(INDEX('Subdecision matrices'!$K$27:$O$30,MATCH(Prioritization!O299,'Subdecision matrices'!$J$27:$J$30,0),MATCH('CalcEng 2'!$AQ$6,'Subdecision matrices'!$K$27:$O$27,0)),0)</f>
        <v>0</v>
      </c>
      <c r="AR581" s="2">
        <f>_xlfn.IFERROR(INDEX('Subdecision matrices'!$K$27:$O$30,MATCH(Prioritization!O299,'Subdecision matrices'!$J$27:$J$30,0),MATCH('CalcEng 2'!$AR$6,'Subdecision matrices'!$K$27:$O$27,0)),0)</f>
        <v>0</v>
      </c>
      <c r="AS581" s="2">
        <f>_xlfn.IFERROR(INDEX('Subdecision matrices'!$K$27:$O$30,MATCH(Prioritization!O299,'Subdecision matrices'!$J$27:$J$30,0),MATCH('CalcEng 2'!$AS$6,'Subdecision matrices'!$K$27:$O$27,0)),0)</f>
        <v>0</v>
      </c>
      <c r="AT581" s="2">
        <f>_xlfn.IFERROR(INDEX('Subdecision matrices'!$K$27:$O$30,MATCH(Prioritization!O299,'Subdecision matrices'!$J$27:$J$30,0),MATCH('CalcEng 2'!$AT$6,'Subdecision matrices'!$K$27:$O$27,0)),0)</f>
        <v>0</v>
      </c>
      <c r="AU581" s="2">
        <f>_xlfn.IFERROR(INDEX('Subdecision matrices'!$K$34:$O$36,MATCH(Prioritization!P299,'Subdecision matrices'!$J$34:$J$36,0),MATCH('CalcEng 2'!$AU$6,'Subdecision matrices'!$K$33:$O$33,0)),0)</f>
        <v>0</v>
      </c>
      <c r="AV581" s="2">
        <f>_xlfn.IFERROR(INDEX('Subdecision matrices'!$K$34:$O$36,MATCH(Prioritization!P299,'Subdecision matrices'!$J$34:$J$36,0),MATCH('CalcEng 2'!$AV$6,'Subdecision matrices'!$K$33:$O$33,0)),0)</f>
        <v>0</v>
      </c>
      <c r="AW581" s="2">
        <f>_xlfn.IFERROR(INDEX('Subdecision matrices'!$K$34:$O$36,MATCH(Prioritization!P299,'Subdecision matrices'!$J$34:$J$36,0),MATCH('CalcEng 2'!$AW$6,'Subdecision matrices'!$K$33:$O$33,0)),0)</f>
        <v>0</v>
      </c>
      <c r="AX581" s="2">
        <f>_xlfn.IFERROR(INDEX('Subdecision matrices'!$K$34:$O$36,MATCH(Prioritization!P299,'Subdecision matrices'!$J$34:$J$36,0),MATCH('CalcEng 2'!$AX$6,'Subdecision matrices'!$K$33:$O$33,0)),0)</f>
        <v>0</v>
      </c>
      <c r="AY581" s="2">
        <f>_xlfn.IFERROR(INDEX('Subdecision matrices'!$K$34:$O$36,MATCH(Prioritization!P299,'Subdecision matrices'!$J$34:$J$36,0),MATCH('CalcEng 2'!$AY$6,'Subdecision matrices'!$K$33:$O$33,0)),0)</f>
        <v>0</v>
      </c>
      <c r="AZ581" s="2"/>
      <c r="BA581" s="2"/>
      <c r="BB581" s="110">
        <f>((B581*B582)+(G581*G582)+(L581*L582)+(Q581*Q582)+(V581*V582)+(AA581*AA582)+(AF582*AF581)+(AK581*AK582)+(AP581*AP582)+(AU581*AU582))*10</f>
        <v>0</v>
      </c>
      <c r="BC581" s="110">
        <f aca="true" t="shared" si="1462" ref="BC581">((C581*C582)+(H581*H582)+(M581*M582)+(R581*R582)+(W581*W582)+(AB581*AB582)+(AG582*AG581)+(AL581*AL582)+(AQ581*AQ582)+(AV581*AV582))*10</f>
        <v>0</v>
      </c>
      <c r="BD581" s="110">
        <f aca="true" t="shared" si="1463" ref="BD581">((D581*D582)+(I581*I582)+(N581*N582)+(S581*S582)+(X581*X582)+(AC581*AC582)+(AH582*AH581)+(AM581*AM582)+(AR581*AR582)+(AW581*AW582))*10</f>
        <v>0</v>
      </c>
      <c r="BE581" s="110">
        <f aca="true" t="shared" si="1464" ref="BE581">((E581*E582)+(J581*J582)+(O581*O582)+(T581*T582)+(Y581*Y582)+(AD581*AD582)+(AI582*AI581)+(AN581*AN582)+(AS581*AS582)+(AX581*AX582))*10</f>
        <v>0</v>
      </c>
      <c r="BF581" s="110">
        <f aca="true" t="shared" si="1465" ref="BF581">((F581*F582)+(K581*K582)+(P581*P582)+(U581*U582)+(Z581*Z582)+(AE581*AE582)+(AJ582*AJ581)+(AO581*AO582)+(AT581*AT582)+(AY581*AY582))*10</f>
        <v>0</v>
      </c>
    </row>
    <row r="582" spans="1:58" ht="15.75" thickBot="1">
      <c r="A582" s="94"/>
      <c r="B582" s="5">
        <f>'Subdecision matrices'!$S$12</f>
        <v>0.1</v>
      </c>
      <c r="C582" s="5">
        <f>'Subdecision matrices'!$S$13</f>
        <v>0.1</v>
      </c>
      <c r="D582" s="5">
        <f>'Subdecision matrices'!$S$14</f>
        <v>0.1</v>
      </c>
      <c r="E582" s="5">
        <f>'Subdecision matrices'!$S$15</f>
        <v>0.1</v>
      </c>
      <c r="F582" s="5">
        <f>'Subdecision matrices'!$S$16</f>
        <v>0.1</v>
      </c>
      <c r="G582" s="5">
        <f>'Subdecision matrices'!$T$12</f>
        <v>0.1</v>
      </c>
      <c r="H582" s="5">
        <f>'Subdecision matrices'!$T$13</f>
        <v>0.1</v>
      </c>
      <c r="I582" s="5">
        <f>'Subdecision matrices'!$T$14</f>
        <v>0.1</v>
      </c>
      <c r="J582" s="5">
        <f>'Subdecision matrices'!$T$15</f>
        <v>0.1</v>
      </c>
      <c r="K582" s="5">
        <f>'Subdecision matrices'!$T$16</f>
        <v>0.1</v>
      </c>
      <c r="L582" s="5">
        <f>'Subdecision matrices'!$U$12</f>
        <v>0.05</v>
      </c>
      <c r="M582" s="5">
        <f>'Subdecision matrices'!$U$13</f>
        <v>0.05</v>
      </c>
      <c r="N582" s="5">
        <f>'Subdecision matrices'!$U$14</f>
        <v>0.05</v>
      </c>
      <c r="O582" s="5">
        <f>'Subdecision matrices'!$U$15</f>
        <v>0.05</v>
      </c>
      <c r="P582" s="5">
        <f>'Subdecision matrices'!$U$16</f>
        <v>0.05</v>
      </c>
      <c r="Q582" s="5">
        <f>'Subdecision matrices'!$V$12</f>
        <v>0.1</v>
      </c>
      <c r="R582" s="5">
        <f>'Subdecision matrices'!$V$13</f>
        <v>0.1</v>
      </c>
      <c r="S582" s="5">
        <f>'Subdecision matrices'!$V$14</f>
        <v>0.1</v>
      </c>
      <c r="T582" s="5">
        <f>'Subdecision matrices'!$V$15</f>
        <v>0.1</v>
      </c>
      <c r="U582" s="5">
        <f>'Subdecision matrices'!$V$16</f>
        <v>0.1</v>
      </c>
      <c r="V582" s="5">
        <f>'Subdecision matrices'!$W$12</f>
        <v>0.1</v>
      </c>
      <c r="W582" s="5">
        <f>'Subdecision matrices'!$W$13</f>
        <v>0.1</v>
      </c>
      <c r="X582" s="5">
        <f>'Subdecision matrices'!$W$14</f>
        <v>0.1</v>
      </c>
      <c r="Y582" s="5">
        <f>'Subdecision matrices'!$W$15</f>
        <v>0.1</v>
      </c>
      <c r="Z582" s="5">
        <f>'Subdecision matrices'!$W$16</f>
        <v>0.1</v>
      </c>
      <c r="AA582" s="5">
        <f>'Subdecision matrices'!$X$12</f>
        <v>0.05</v>
      </c>
      <c r="AB582" s="5">
        <f>'Subdecision matrices'!$X$13</f>
        <v>0.1</v>
      </c>
      <c r="AC582" s="5">
        <f>'Subdecision matrices'!$X$14</f>
        <v>0.1</v>
      </c>
      <c r="AD582" s="5">
        <f>'Subdecision matrices'!$X$15</f>
        <v>0.1</v>
      </c>
      <c r="AE582" s="5">
        <f>'Subdecision matrices'!$X$16</f>
        <v>0.1</v>
      </c>
      <c r="AF582" s="5">
        <f>'Subdecision matrices'!$Y$12</f>
        <v>0.1</v>
      </c>
      <c r="AG582" s="5">
        <f>'Subdecision matrices'!$Y$13</f>
        <v>0.1</v>
      </c>
      <c r="AH582" s="5">
        <f>'Subdecision matrices'!$Y$14</f>
        <v>0.1</v>
      </c>
      <c r="AI582" s="5">
        <f>'Subdecision matrices'!$Y$15</f>
        <v>0.05</v>
      </c>
      <c r="AJ582" s="5">
        <f>'Subdecision matrices'!$Y$16</f>
        <v>0.05</v>
      </c>
      <c r="AK582" s="5">
        <f>'Subdecision matrices'!$Z$12</f>
        <v>0.15</v>
      </c>
      <c r="AL582" s="5">
        <f>'Subdecision matrices'!$Z$13</f>
        <v>0.15</v>
      </c>
      <c r="AM582" s="5">
        <f>'Subdecision matrices'!$Z$14</f>
        <v>0.15</v>
      </c>
      <c r="AN582" s="5">
        <f>'Subdecision matrices'!$Z$15</f>
        <v>0.15</v>
      </c>
      <c r="AO582" s="5">
        <f>'Subdecision matrices'!$Z$16</f>
        <v>0.15</v>
      </c>
      <c r="AP582" s="5">
        <f>'Subdecision matrices'!$AA$12</f>
        <v>0.1</v>
      </c>
      <c r="AQ582" s="5">
        <f>'Subdecision matrices'!$AA$13</f>
        <v>0.1</v>
      </c>
      <c r="AR582" s="5">
        <f>'Subdecision matrices'!$AA$14</f>
        <v>0.1</v>
      </c>
      <c r="AS582" s="5">
        <f>'Subdecision matrices'!$AA$15</f>
        <v>0.1</v>
      </c>
      <c r="AT582" s="5">
        <f>'Subdecision matrices'!$AA$16</f>
        <v>0.15</v>
      </c>
      <c r="AU582" s="5">
        <f>'Subdecision matrices'!$AB$12</f>
        <v>0.15</v>
      </c>
      <c r="AV582" s="5">
        <f>'Subdecision matrices'!$AB$13</f>
        <v>0.1</v>
      </c>
      <c r="AW582" s="5">
        <f>'Subdecision matrices'!$AB$14</f>
        <v>0.1</v>
      </c>
      <c r="AX582" s="5">
        <f>'Subdecision matrices'!$AB$15</f>
        <v>0.15</v>
      </c>
      <c r="AY582" s="5">
        <f>'Subdecision matrices'!$AB$16</f>
        <v>0.1</v>
      </c>
      <c r="AZ582" s="3">
        <f aca="true" t="shared" si="1466" ref="AZ582">SUM(L582:AY582)</f>
        <v>4</v>
      </c>
      <c r="BA582" s="3"/>
      <c r="BB582" s="114"/>
      <c r="BC582" s="114"/>
      <c r="BD582" s="114"/>
      <c r="BE582" s="114"/>
      <c r="BF582" s="114"/>
    </row>
    <row r="583" spans="1:58" ht="15">
      <c r="A583" s="94">
        <v>289</v>
      </c>
      <c r="B583" s="30">
        <f>_xlfn.IFERROR(VLOOKUP(Prioritization!G300,'Subdecision matrices'!$B$7:$C$8,2,TRUE),0)</f>
        <v>0</v>
      </c>
      <c r="C583" s="30">
        <f>_xlfn.IFERROR(VLOOKUP(Prioritization!G300,'Subdecision matrices'!$B$7:$D$8,3,TRUE),0)</f>
        <v>0</v>
      </c>
      <c r="D583" s="30">
        <f>_xlfn.IFERROR(VLOOKUP(Prioritization!G300,'Subdecision matrices'!$B$7:$E$8,4,TRUE),0)</f>
        <v>0</v>
      </c>
      <c r="E583" s="30">
        <f>_xlfn.IFERROR(VLOOKUP(Prioritization!G300,'Subdecision matrices'!$B$7:$F$8,5,TRUE),0)</f>
        <v>0</v>
      </c>
      <c r="F583" s="30">
        <f>_xlfn.IFERROR(VLOOKUP(Prioritization!G300,'Subdecision matrices'!$B$7:$G$8,6,TRUE),0)</f>
        <v>0</v>
      </c>
      <c r="G583" s="30">
        <f>VLOOKUP(Prioritization!H300,'Subdecision matrices'!$B$12:$C$19,2,TRUE)</f>
        <v>0</v>
      </c>
      <c r="H583" s="30">
        <f>VLOOKUP(Prioritization!H300,'Subdecision matrices'!$B$12:$D$19,3,TRUE)</f>
        <v>0</v>
      </c>
      <c r="I583" s="30">
        <f>VLOOKUP(Prioritization!H300,'Subdecision matrices'!$B$12:$E$19,4,TRUE)</f>
        <v>0</v>
      </c>
      <c r="J583" s="30">
        <f>VLOOKUP(Prioritization!H300,'Subdecision matrices'!$B$12:$F$19,5,TRUE)</f>
        <v>0</v>
      </c>
      <c r="K583" s="30">
        <f>VLOOKUP(Prioritization!H300,'Subdecision matrices'!$B$12:$G$19,6,TRUE)</f>
        <v>0</v>
      </c>
      <c r="L583" s="2">
        <f>_xlfn.IFERROR(INDEX('Subdecision matrices'!$C$23:$G$27,MATCH(Prioritization!I300,'Subdecision matrices'!$B$23:$B$27,0),MATCH('CalcEng 2'!$L$6,'Subdecision matrices'!$C$22:$G$22,0)),0)</f>
        <v>0</v>
      </c>
      <c r="M583" s="2">
        <f>_xlfn.IFERROR(INDEX('Subdecision matrices'!$C$23:$G$27,MATCH(Prioritization!I300,'Subdecision matrices'!$B$23:$B$27,0),MATCH('CalcEng 2'!$M$6,'Subdecision matrices'!$C$30:$G$30,0)),0)</f>
        <v>0</v>
      </c>
      <c r="N583" s="2">
        <f>_xlfn.IFERROR(INDEX('Subdecision matrices'!$C$23:$G$27,MATCH(Prioritization!I300,'Subdecision matrices'!$B$23:$B$27,0),MATCH('CalcEng 2'!$N$6,'Subdecision matrices'!$C$22:$G$22,0)),0)</f>
        <v>0</v>
      </c>
      <c r="O583" s="2">
        <f>_xlfn.IFERROR(INDEX('Subdecision matrices'!$C$23:$G$27,MATCH(Prioritization!I300,'Subdecision matrices'!$B$23:$B$27,0),MATCH('CalcEng 2'!$O$6,'Subdecision matrices'!$C$22:$G$22,0)),0)</f>
        <v>0</v>
      </c>
      <c r="P583" s="2">
        <f>_xlfn.IFERROR(INDEX('Subdecision matrices'!$C$23:$G$27,MATCH(Prioritization!I300,'Subdecision matrices'!$B$23:$B$27,0),MATCH('CalcEng 2'!$P$6,'Subdecision matrices'!$C$22:$G$22,0)),0)</f>
        <v>0</v>
      </c>
      <c r="Q583" s="2">
        <f>_xlfn.IFERROR(INDEX('Subdecision matrices'!$C$31:$G$33,MATCH(Prioritization!J300,'Subdecision matrices'!$B$31:$B$33,0),MATCH('CalcEng 2'!$Q$6,'Subdecision matrices'!$C$30:$G$30,0)),0)</f>
        <v>0</v>
      </c>
      <c r="R583" s="2">
        <f>_xlfn.IFERROR(INDEX('Subdecision matrices'!$C$31:$G$33,MATCH(Prioritization!J300,'Subdecision matrices'!$B$31:$B$33,0),MATCH('CalcEng 2'!$R$6,'Subdecision matrices'!$C$30:$G$30,0)),0)</f>
        <v>0</v>
      </c>
      <c r="S583" s="2">
        <f>_xlfn.IFERROR(INDEX('Subdecision matrices'!$C$31:$G$33,MATCH(Prioritization!J300,'Subdecision matrices'!$B$31:$B$33,0),MATCH('CalcEng 2'!$S$6,'Subdecision matrices'!$C$30:$G$30,0)),0)</f>
        <v>0</v>
      </c>
      <c r="T583" s="2">
        <f>_xlfn.IFERROR(INDEX('Subdecision matrices'!$C$31:$G$33,MATCH(Prioritization!J300,'Subdecision matrices'!$B$31:$B$33,0),MATCH('CalcEng 2'!$T$6,'Subdecision matrices'!$C$30:$G$30,0)),0)</f>
        <v>0</v>
      </c>
      <c r="U583" s="2">
        <f>_xlfn.IFERROR(INDEX('Subdecision matrices'!$C$31:$G$33,MATCH(Prioritization!J300,'Subdecision matrices'!$B$31:$B$33,0),MATCH('CalcEng 2'!$U$6,'Subdecision matrices'!$C$30:$G$30,0)),0)</f>
        <v>0</v>
      </c>
      <c r="V583" s="2">
        <f>_xlfn.IFERROR(VLOOKUP(Prioritization!K300,'Subdecision matrices'!$A$37:$C$41,3,TRUE),0)</f>
        <v>0</v>
      </c>
      <c r="W583" s="2">
        <f>_xlfn.IFERROR(VLOOKUP(Prioritization!K300,'Subdecision matrices'!$A$37:$D$41,4),0)</f>
        <v>0</v>
      </c>
      <c r="X583" s="2">
        <f>_xlfn.IFERROR(VLOOKUP(Prioritization!K300,'Subdecision matrices'!$A$37:$E$41,5),0)</f>
        <v>0</v>
      </c>
      <c r="Y583" s="2">
        <f>_xlfn.IFERROR(VLOOKUP(Prioritization!K300,'Subdecision matrices'!$A$37:$F$41,6),0)</f>
        <v>0</v>
      </c>
      <c r="Z583" s="2">
        <f>_xlfn.IFERROR(VLOOKUP(Prioritization!K300,'Subdecision matrices'!$A$37:$G$41,7),0)</f>
        <v>0</v>
      </c>
      <c r="AA583" s="2">
        <f>_xlfn.IFERROR(INDEX('Subdecision matrices'!$K$8:$O$11,MATCH(Prioritization!L300,'Subdecision matrices'!$J$8:$J$11,0),MATCH('CalcEng 2'!$AA$6,'Subdecision matrices'!$K$7:$O$7,0)),0)</f>
        <v>0</v>
      </c>
      <c r="AB583" s="2">
        <f>_xlfn.IFERROR(INDEX('Subdecision matrices'!$K$8:$O$11,MATCH(Prioritization!L300,'Subdecision matrices'!$J$8:$J$11,0),MATCH('CalcEng 2'!$AB$6,'Subdecision matrices'!$K$7:$O$7,0)),0)</f>
        <v>0</v>
      </c>
      <c r="AC583" s="2">
        <f>_xlfn.IFERROR(INDEX('Subdecision matrices'!$K$8:$O$11,MATCH(Prioritization!L300,'Subdecision matrices'!$J$8:$J$11,0),MATCH('CalcEng 2'!$AC$6,'Subdecision matrices'!$K$7:$O$7,0)),0)</f>
        <v>0</v>
      </c>
      <c r="AD583" s="2">
        <f>_xlfn.IFERROR(INDEX('Subdecision matrices'!$K$8:$O$11,MATCH(Prioritization!L300,'Subdecision matrices'!$J$8:$J$11,0),MATCH('CalcEng 2'!$AD$6,'Subdecision matrices'!$K$7:$O$7,0)),0)</f>
        <v>0</v>
      </c>
      <c r="AE583" s="2">
        <f>_xlfn.IFERROR(INDEX('Subdecision matrices'!$K$8:$O$11,MATCH(Prioritization!L300,'Subdecision matrices'!$J$8:$J$11,0),MATCH('CalcEng 2'!$AE$6,'Subdecision matrices'!$K$7:$O$7,0)),0)</f>
        <v>0</v>
      </c>
      <c r="AF583" s="2">
        <f>_xlfn.IFERROR(VLOOKUP(Prioritization!M300,'Subdecision matrices'!$I$15:$K$17,3,TRUE),0)</f>
        <v>0</v>
      </c>
      <c r="AG583" s="2">
        <f>_xlfn.IFERROR(VLOOKUP(Prioritization!M300,'Subdecision matrices'!$I$15:$L$17,4,TRUE),0)</f>
        <v>0</v>
      </c>
      <c r="AH583" s="2">
        <f>_xlfn.IFERROR(VLOOKUP(Prioritization!M300,'Subdecision matrices'!$I$15:$M$17,5,TRUE),0)</f>
        <v>0</v>
      </c>
      <c r="AI583" s="2">
        <f>_xlfn.IFERROR(VLOOKUP(Prioritization!M300,'Subdecision matrices'!$I$15:$N$17,6,TRUE),0)</f>
        <v>0</v>
      </c>
      <c r="AJ583" s="2">
        <f>_xlfn.IFERROR(VLOOKUP(Prioritization!M300,'Subdecision matrices'!$I$15:$O$17,7,TRUE),0)</f>
        <v>0</v>
      </c>
      <c r="AK583" s="2">
        <f>_xlfn.IFERROR(INDEX('Subdecision matrices'!$K$22:$O$24,MATCH(Prioritization!N300,'Subdecision matrices'!$J$22:$J$24,0),MATCH($AK$6,'Subdecision matrices'!$K$21:$O$21,0)),0)</f>
        <v>0</v>
      </c>
      <c r="AL583" s="2">
        <f>_xlfn.IFERROR(INDEX('Subdecision matrices'!$K$22:$O$24,MATCH(Prioritization!N300,'Subdecision matrices'!$J$22:$J$24,0),MATCH($AL$6,'Subdecision matrices'!$K$21:$O$21,0)),0)</f>
        <v>0</v>
      </c>
      <c r="AM583" s="2">
        <f>_xlfn.IFERROR(INDEX('Subdecision matrices'!$K$22:$O$24,MATCH(Prioritization!N300,'Subdecision matrices'!$J$22:$J$24,0),MATCH($AM$6,'Subdecision matrices'!$K$21:$O$21,0)),0)</f>
        <v>0</v>
      </c>
      <c r="AN583" s="2">
        <f>_xlfn.IFERROR(INDEX('Subdecision matrices'!$K$22:$O$24,MATCH(Prioritization!N300,'Subdecision matrices'!$J$22:$J$24,0),MATCH($AN$6,'Subdecision matrices'!$K$21:$O$21,0)),0)</f>
        <v>0</v>
      </c>
      <c r="AO583" s="2">
        <f>_xlfn.IFERROR(INDEX('Subdecision matrices'!$K$22:$O$24,MATCH(Prioritization!N300,'Subdecision matrices'!$J$22:$J$24,0),MATCH($AO$6,'Subdecision matrices'!$K$21:$O$21,0)),0)</f>
        <v>0</v>
      </c>
      <c r="AP583" s="2">
        <f>_xlfn.IFERROR(INDEX('Subdecision matrices'!$K$27:$O$30,MATCH(Prioritization!O300,'Subdecision matrices'!$J$27:$J$30,0),MATCH('CalcEng 2'!$AP$6,'Subdecision matrices'!$K$27:$O$27,0)),0)</f>
        <v>0</v>
      </c>
      <c r="AQ583" s="2">
        <f>_xlfn.IFERROR(INDEX('Subdecision matrices'!$K$27:$O$30,MATCH(Prioritization!O300,'Subdecision matrices'!$J$27:$J$30,0),MATCH('CalcEng 2'!$AQ$6,'Subdecision matrices'!$K$27:$O$27,0)),0)</f>
        <v>0</v>
      </c>
      <c r="AR583" s="2">
        <f>_xlfn.IFERROR(INDEX('Subdecision matrices'!$K$27:$O$30,MATCH(Prioritization!O300,'Subdecision matrices'!$J$27:$J$30,0),MATCH('CalcEng 2'!$AR$6,'Subdecision matrices'!$K$27:$O$27,0)),0)</f>
        <v>0</v>
      </c>
      <c r="AS583" s="2">
        <f>_xlfn.IFERROR(INDEX('Subdecision matrices'!$K$27:$O$30,MATCH(Prioritization!O300,'Subdecision matrices'!$J$27:$J$30,0),MATCH('CalcEng 2'!$AS$6,'Subdecision matrices'!$K$27:$O$27,0)),0)</f>
        <v>0</v>
      </c>
      <c r="AT583" s="2">
        <f>_xlfn.IFERROR(INDEX('Subdecision matrices'!$K$27:$O$30,MATCH(Prioritization!O300,'Subdecision matrices'!$J$27:$J$30,0),MATCH('CalcEng 2'!$AT$6,'Subdecision matrices'!$K$27:$O$27,0)),0)</f>
        <v>0</v>
      </c>
      <c r="AU583" s="2">
        <f>_xlfn.IFERROR(INDEX('Subdecision matrices'!$K$34:$O$36,MATCH(Prioritization!P300,'Subdecision matrices'!$J$34:$J$36,0),MATCH('CalcEng 2'!$AU$6,'Subdecision matrices'!$K$33:$O$33,0)),0)</f>
        <v>0</v>
      </c>
      <c r="AV583" s="2">
        <f>_xlfn.IFERROR(INDEX('Subdecision matrices'!$K$34:$O$36,MATCH(Prioritization!P300,'Subdecision matrices'!$J$34:$J$36,0),MATCH('CalcEng 2'!$AV$6,'Subdecision matrices'!$K$33:$O$33,0)),0)</f>
        <v>0</v>
      </c>
      <c r="AW583" s="2">
        <f>_xlfn.IFERROR(INDEX('Subdecision matrices'!$K$34:$O$36,MATCH(Prioritization!P300,'Subdecision matrices'!$J$34:$J$36,0),MATCH('CalcEng 2'!$AW$6,'Subdecision matrices'!$K$33:$O$33,0)),0)</f>
        <v>0</v>
      </c>
      <c r="AX583" s="2">
        <f>_xlfn.IFERROR(INDEX('Subdecision matrices'!$K$34:$O$36,MATCH(Prioritization!P300,'Subdecision matrices'!$J$34:$J$36,0),MATCH('CalcEng 2'!$AX$6,'Subdecision matrices'!$K$33:$O$33,0)),0)</f>
        <v>0</v>
      </c>
      <c r="AY583" s="2">
        <f>_xlfn.IFERROR(INDEX('Subdecision matrices'!$K$34:$O$36,MATCH(Prioritization!P300,'Subdecision matrices'!$J$34:$J$36,0),MATCH('CalcEng 2'!$AY$6,'Subdecision matrices'!$K$33:$O$33,0)),0)</f>
        <v>0</v>
      </c>
      <c r="AZ583" s="2"/>
      <c r="BA583" s="2"/>
      <c r="BB583" s="110">
        <f>((B583*B584)+(G583*G584)+(L583*L584)+(Q583*Q584)+(V583*V584)+(AA583*AA584)+(AF584*AF583)+(AK583*AK584)+(AP583*AP584)+(AU583*AU584))*10</f>
        <v>0</v>
      </c>
      <c r="BC583" s="110">
        <f aca="true" t="shared" si="1467" ref="BC583">((C583*C584)+(H583*H584)+(M583*M584)+(R583*R584)+(W583*W584)+(AB583*AB584)+(AG584*AG583)+(AL583*AL584)+(AQ583*AQ584)+(AV583*AV584))*10</f>
        <v>0</v>
      </c>
      <c r="BD583" s="110">
        <f aca="true" t="shared" si="1468" ref="BD583">((D583*D584)+(I583*I584)+(N583*N584)+(S583*S584)+(X583*X584)+(AC583*AC584)+(AH584*AH583)+(AM583*AM584)+(AR583*AR584)+(AW583*AW584))*10</f>
        <v>0</v>
      </c>
      <c r="BE583" s="110">
        <f aca="true" t="shared" si="1469" ref="BE583">((E583*E584)+(J583*J584)+(O583*O584)+(T583*T584)+(Y583*Y584)+(AD583*AD584)+(AI584*AI583)+(AN583*AN584)+(AS583*AS584)+(AX583*AX584))*10</f>
        <v>0</v>
      </c>
      <c r="BF583" s="110">
        <f aca="true" t="shared" si="1470" ref="BF583">((F583*F584)+(K583*K584)+(P583*P584)+(U583*U584)+(Z583*Z584)+(AE583*AE584)+(AJ584*AJ583)+(AO583*AO584)+(AT583*AT584)+(AY583*AY584))*10</f>
        <v>0</v>
      </c>
    </row>
    <row r="584" spans="1:58" ht="15.75" thickBot="1">
      <c r="A584" s="94"/>
      <c r="B584" s="5">
        <f>'Subdecision matrices'!$S$12</f>
        <v>0.1</v>
      </c>
      <c r="C584" s="5">
        <f>'Subdecision matrices'!$S$13</f>
        <v>0.1</v>
      </c>
      <c r="D584" s="5">
        <f>'Subdecision matrices'!$S$14</f>
        <v>0.1</v>
      </c>
      <c r="E584" s="5">
        <f>'Subdecision matrices'!$S$15</f>
        <v>0.1</v>
      </c>
      <c r="F584" s="5">
        <f>'Subdecision matrices'!$S$16</f>
        <v>0.1</v>
      </c>
      <c r="G584" s="5">
        <f>'Subdecision matrices'!$T$12</f>
        <v>0.1</v>
      </c>
      <c r="H584" s="5">
        <f>'Subdecision matrices'!$T$13</f>
        <v>0.1</v>
      </c>
      <c r="I584" s="5">
        <f>'Subdecision matrices'!$T$14</f>
        <v>0.1</v>
      </c>
      <c r="J584" s="5">
        <f>'Subdecision matrices'!$T$15</f>
        <v>0.1</v>
      </c>
      <c r="K584" s="5">
        <f>'Subdecision matrices'!$T$16</f>
        <v>0.1</v>
      </c>
      <c r="L584" s="5">
        <f>'Subdecision matrices'!$U$12</f>
        <v>0.05</v>
      </c>
      <c r="M584" s="5">
        <f>'Subdecision matrices'!$U$13</f>
        <v>0.05</v>
      </c>
      <c r="N584" s="5">
        <f>'Subdecision matrices'!$U$14</f>
        <v>0.05</v>
      </c>
      <c r="O584" s="5">
        <f>'Subdecision matrices'!$U$15</f>
        <v>0.05</v>
      </c>
      <c r="P584" s="5">
        <f>'Subdecision matrices'!$U$16</f>
        <v>0.05</v>
      </c>
      <c r="Q584" s="5">
        <f>'Subdecision matrices'!$V$12</f>
        <v>0.1</v>
      </c>
      <c r="R584" s="5">
        <f>'Subdecision matrices'!$V$13</f>
        <v>0.1</v>
      </c>
      <c r="S584" s="5">
        <f>'Subdecision matrices'!$V$14</f>
        <v>0.1</v>
      </c>
      <c r="T584" s="5">
        <f>'Subdecision matrices'!$V$15</f>
        <v>0.1</v>
      </c>
      <c r="U584" s="5">
        <f>'Subdecision matrices'!$V$16</f>
        <v>0.1</v>
      </c>
      <c r="V584" s="5">
        <f>'Subdecision matrices'!$W$12</f>
        <v>0.1</v>
      </c>
      <c r="W584" s="5">
        <f>'Subdecision matrices'!$W$13</f>
        <v>0.1</v>
      </c>
      <c r="X584" s="5">
        <f>'Subdecision matrices'!$W$14</f>
        <v>0.1</v>
      </c>
      <c r="Y584" s="5">
        <f>'Subdecision matrices'!$W$15</f>
        <v>0.1</v>
      </c>
      <c r="Z584" s="5">
        <f>'Subdecision matrices'!$W$16</f>
        <v>0.1</v>
      </c>
      <c r="AA584" s="5">
        <f>'Subdecision matrices'!$X$12</f>
        <v>0.05</v>
      </c>
      <c r="AB584" s="5">
        <f>'Subdecision matrices'!$X$13</f>
        <v>0.1</v>
      </c>
      <c r="AC584" s="5">
        <f>'Subdecision matrices'!$X$14</f>
        <v>0.1</v>
      </c>
      <c r="AD584" s="5">
        <f>'Subdecision matrices'!$X$15</f>
        <v>0.1</v>
      </c>
      <c r="AE584" s="5">
        <f>'Subdecision matrices'!$X$16</f>
        <v>0.1</v>
      </c>
      <c r="AF584" s="5">
        <f>'Subdecision matrices'!$Y$12</f>
        <v>0.1</v>
      </c>
      <c r="AG584" s="5">
        <f>'Subdecision matrices'!$Y$13</f>
        <v>0.1</v>
      </c>
      <c r="AH584" s="5">
        <f>'Subdecision matrices'!$Y$14</f>
        <v>0.1</v>
      </c>
      <c r="AI584" s="5">
        <f>'Subdecision matrices'!$Y$15</f>
        <v>0.05</v>
      </c>
      <c r="AJ584" s="5">
        <f>'Subdecision matrices'!$Y$16</f>
        <v>0.05</v>
      </c>
      <c r="AK584" s="5">
        <f>'Subdecision matrices'!$Z$12</f>
        <v>0.15</v>
      </c>
      <c r="AL584" s="5">
        <f>'Subdecision matrices'!$Z$13</f>
        <v>0.15</v>
      </c>
      <c r="AM584" s="5">
        <f>'Subdecision matrices'!$Z$14</f>
        <v>0.15</v>
      </c>
      <c r="AN584" s="5">
        <f>'Subdecision matrices'!$Z$15</f>
        <v>0.15</v>
      </c>
      <c r="AO584" s="5">
        <f>'Subdecision matrices'!$Z$16</f>
        <v>0.15</v>
      </c>
      <c r="AP584" s="5">
        <f>'Subdecision matrices'!$AA$12</f>
        <v>0.1</v>
      </c>
      <c r="AQ584" s="5">
        <f>'Subdecision matrices'!$AA$13</f>
        <v>0.1</v>
      </c>
      <c r="AR584" s="5">
        <f>'Subdecision matrices'!$AA$14</f>
        <v>0.1</v>
      </c>
      <c r="AS584" s="5">
        <f>'Subdecision matrices'!$AA$15</f>
        <v>0.1</v>
      </c>
      <c r="AT584" s="5">
        <f>'Subdecision matrices'!$AA$16</f>
        <v>0.15</v>
      </c>
      <c r="AU584" s="5">
        <f>'Subdecision matrices'!$AB$12</f>
        <v>0.15</v>
      </c>
      <c r="AV584" s="5">
        <f>'Subdecision matrices'!$AB$13</f>
        <v>0.1</v>
      </c>
      <c r="AW584" s="5">
        <f>'Subdecision matrices'!$AB$14</f>
        <v>0.1</v>
      </c>
      <c r="AX584" s="5">
        <f>'Subdecision matrices'!$AB$15</f>
        <v>0.15</v>
      </c>
      <c r="AY584" s="5">
        <f>'Subdecision matrices'!$AB$16</f>
        <v>0.1</v>
      </c>
      <c r="AZ584" s="3">
        <f aca="true" t="shared" si="1471" ref="AZ584">SUM(L584:AY584)</f>
        <v>4</v>
      </c>
      <c r="BA584" s="3"/>
      <c r="BB584" s="114"/>
      <c r="BC584" s="114"/>
      <c r="BD584" s="114"/>
      <c r="BE584" s="114"/>
      <c r="BF584" s="114"/>
    </row>
    <row r="585" spans="1:58" ht="15">
      <c r="A585" s="94">
        <v>290</v>
      </c>
      <c r="B585" s="30">
        <f>_xlfn.IFERROR(VLOOKUP(Prioritization!G301,'Subdecision matrices'!$B$7:$C$8,2,TRUE),0)</f>
        <v>0</v>
      </c>
      <c r="C585" s="30">
        <f>_xlfn.IFERROR(VLOOKUP(Prioritization!G301,'Subdecision matrices'!$B$7:$D$8,3,TRUE),0)</f>
        <v>0</v>
      </c>
      <c r="D585" s="30">
        <f>_xlfn.IFERROR(VLOOKUP(Prioritization!G301,'Subdecision matrices'!$B$7:$E$8,4,TRUE),0)</f>
        <v>0</v>
      </c>
      <c r="E585" s="30">
        <f>_xlfn.IFERROR(VLOOKUP(Prioritization!G301,'Subdecision matrices'!$B$7:$F$8,5,TRUE),0)</f>
        <v>0</v>
      </c>
      <c r="F585" s="30">
        <f>_xlfn.IFERROR(VLOOKUP(Prioritization!G301,'Subdecision matrices'!$B$7:$G$8,6,TRUE),0)</f>
        <v>0</v>
      </c>
      <c r="G585" s="30">
        <f>VLOOKUP(Prioritization!H301,'Subdecision matrices'!$B$12:$C$19,2,TRUE)</f>
        <v>0</v>
      </c>
      <c r="H585" s="30">
        <f>VLOOKUP(Prioritization!H301,'Subdecision matrices'!$B$12:$D$19,3,TRUE)</f>
        <v>0</v>
      </c>
      <c r="I585" s="30">
        <f>VLOOKUP(Prioritization!H301,'Subdecision matrices'!$B$12:$E$19,4,TRUE)</f>
        <v>0</v>
      </c>
      <c r="J585" s="30">
        <f>VLOOKUP(Prioritization!H301,'Subdecision matrices'!$B$12:$F$19,5,TRUE)</f>
        <v>0</v>
      </c>
      <c r="K585" s="30">
        <f>VLOOKUP(Prioritization!H301,'Subdecision matrices'!$B$12:$G$19,6,TRUE)</f>
        <v>0</v>
      </c>
      <c r="L585" s="2">
        <f>_xlfn.IFERROR(INDEX('Subdecision matrices'!$C$23:$G$27,MATCH(Prioritization!I301,'Subdecision matrices'!$B$23:$B$27,0),MATCH('CalcEng 2'!$L$6,'Subdecision matrices'!$C$22:$G$22,0)),0)</f>
        <v>0</v>
      </c>
      <c r="M585" s="2">
        <f>_xlfn.IFERROR(INDEX('Subdecision matrices'!$C$23:$G$27,MATCH(Prioritization!I301,'Subdecision matrices'!$B$23:$B$27,0),MATCH('CalcEng 2'!$M$6,'Subdecision matrices'!$C$30:$G$30,0)),0)</f>
        <v>0</v>
      </c>
      <c r="N585" s="2">
        <f>_xlfn.IFERROR(INDEX('Subdecision matrices'!$C$23:$G$27,MATCH(Prioritization!I301,'Subdecision matrices'!$B$23:$B$27,0),MATCH('CalcEng 2'!$N$6,'Subdecision matrices'!$C$22:$G$22,0)),0)</f>
        <v>0</v>
      </c>
      <c r="O585" s="2">
        <f>_xlfn.IFERROR(INDEX('Subdecision matrices'!$C$23:$G$27,MATCH(Prioritization!I301,'Subdecision matrices'!$B$23:$B$27,0),MATCH('CalcEng 2'!$O$6,'Subdecision matrices'!$C$22:$G$22,0)),0)</f>
        <v>0</v>
      </c>
      <c r="P585" s="2">
        <f>_xlfn.IFERROR(INDEX('Subdecision matrices'!$C$23:$G$27,MATCH(Prioritization!I301,'Subdecision matrices'!$B$23:$B$27,0),MATCH('CalcEng 2'!$P$6,'Subdecision matrices'!$C$22:$G$22,0)),0)</f>
        <v>0</v>
      </c>
      <c r="Q585" s="2">
        <f>_xlfn.IFERROR(INDEX('Subdecision matrices'!$C$31:$G$33,MATCH(Prioritization!J301,'Subdecision matrices'!$B$31:$B$33,0),MATCH('CalcEng 2'!$Q$6,'Subdecision matrices'!$C$30:$G$30,0)),0)</f>
        <v>0</v>
      </c>
      <c r="R585" s="2">
        <f>_xlfn.IFERROR(INDEX('Subdecision matrices'!$C$31:$G$33,MATCH(Prioritization!J301,'Subdecision matrices'!$B$31:$B$33,0),MATCH('CalcEng 2'!$R$6,'Subdecision matrices'!$C$30:$G$30,0)),0)</f>
        <v>0</v>
      </c>
      <c r="S585" s="2">
        <f>_xlfn.IFERROR(INDEX('Subdecision matrices'!$C$31:$G$33,MATCH(Prioritization!J301,'Subdecision matrices'!$B$31:$B$33,0),MATCH('CalcEng 2'!$S$6,'Subdecision matrices'!$C$30:$G$30,0)),0)</f>
        <v>0</v>
      </c>
      <c r="T585" s="2">
        <f>_xlfn.IFERROR(INDEX('Subdecision matrices'!$C$31:$G$33,MATCH(Prioritization!J301,'Subdecision matrices'!$B$31:$B$33,0),MATCH('CalcEng 2'!$T$6,'Subdecision matrices'!$C$30:$G$30,0)),0)</f>
        <v>0</v>
      </c>
      <c r="U585" s="2">
        <f>_xlfn.IFERROR(INDEX('Subdecision matrices'!$C$31:$G$33,MATCH(Prioritization!J301,'Subdecision matrices'!$B$31:$B$33,0),MATCH('CalcEng 2'!$U$6,'Subdecision matrices'!$C$30:$G$30,0)),0)</f>
        <v>0</v>
      </c>
      <c r="V585" s="2">
        <f>_xlfn.IFERROR(VLOOKUP(Prioritization!K301,'Subdecision matrices'!$A$37:$C$41,3,TRUE),0)</f>
        <v>0</v>
      </c>
      <c r="W585" s="2">
        <f>_xlfn.IFERROR(VLOOKUP(Prioritization!K301,'Subdecision matrices'!$A$37:$D$41,4),0)</f>
        <v>0</v>
      </c>
      <c r="X585" s="2">
        <f>_xlfn.IFERROR(VLOOKUP(Prioritization!K301,'Subdecision matrices'!$A$37:$E$41,5),0)</f>
        <v>0</v>
      </c>
      <c r="Y585" s="2">
        <f>_xlfn.IFERROR(VLOOKUP(Prioritization!K301,'Subdecision matrices'!$A$37:$F$41,6),0)</f>
        <v>0</v>
      </c>
      <c r="Z585" s="2">
        <f>_xlfn.IFERROR(VLOOKUP(Prioritization!K301,'Subdecision matrices'!$A$37:$G$41,7),0)</f>
        <v>0</v>
      </c>
      <c r="AA585" s="2">
        <f>_xlfn.IFERROR(INDEX('Subdecision matrices'!$K$8:$O$11,MATCH(Prioritization!L301,'Subdecision matrices'!$J$8:$J$11,0),MATCH('CalcEng 2'!$AA$6,'Subdecision matrices'!$K$7:$O$7,0)),0)</f>
        <v>0</v>
      </c>
      <c r="AB585" s="2">
        <f>_xlfn.IFERROR(INDEX('Subdecision matrices'!$K$8:$O$11,MATCH(Prioritization!L301,'Subdecision matrices'!$J$8:$J$11,0),MATCH('CalcEng 2'!$AB$6,'Subdecision matrices'!$K$7:$O$7,0)),0)</f>
        <v>0</v>
      </c>
      <c r="AC585" s="2">
        <f>_xlfn.IFERROR(INDEX('Subdecision matrices'!$K$8:$O$11,MATCH(Prioritization!L301,'Subdecision matrices'!$J$8:$J$11,0),MATCH('CalcEng 2'!$AC$6,'Subdecision matrices'!$K$7:$O$7,0)),0)</f>
        <v>0</v>
      </c>
      <c r="AD585" s="2">
        <f>_xlfn.IFERROR(INDEX('Subdecision matrices'!$K$8:$O$11,MATCH(Prioritization!L301,'Subdecision matrices'!$J$8:$J$11,0),MATCH('CalcEng 2'!$AD$6,'Subdecision matrices'!$K$7:$O$7,0)),0)</f>
        <v>0</v>
      </c>
      <c r="AE585" s="2">
        <f>_xlfn.IFERROR(INDEX('Subdecision matrices'!$K$8:$O$11,MATCH(Prioritization!L301,'Subdecision matrices'!$J$8:$J$11,0),MATCH('CalcEng 2'!$AE$6,'Subdecision matrices'!$K$7:$O$7,0)),0)</f>
        <v>0</v>
      </c>
      <c r="AF585" s="2">
        <f>_xlfn.IFERROR(VLOOKUP(Prioritization!M301,'Subdecision matrices'!$I$15:$K$17,3,TRUE),0)</f>
        <v>0</v>
      </c>
      <c r="AG585" s="2">
        <f>_xlfn.IFERROR(VLOOKUP(Prioritization!M301,'Subdecision matrices'!$I$15:$L$17,4,TRUE),0)</f>
        <v>0</v>
      </c>
      <c r="AH585" s="2">
        <f>_xlfn.IFERROR(VLOOKUP(Prioritization!M301,'Subdecision matrices'!$I$15:$M$17,5,TRUE),0)</f>
        <v>0</v>
      </c>
      <c r="AI585" s="2">
        <f>_xlfn.IFERROR(VLOOKUP(Prioritization!M301,'Subdecision matrices'!$I$15:$N$17,6,TRUE),0)</f>
        <v>0</v>
      </c>
      <c r="AJ585" s="2">
        <f>_xlfn.IFERROR(VLOOKUP(Prioritization!M301,'Subdecision matrices'!$I$15:$O$17,7,TRUE),0)</f>
        <v>0</v>
      </c>
      <c r="AK585" s="2">
        <f>_xlfn.IFERROR(INDEX('Subdecision matrices'!$K$22:$O$24,MATCH(Prioritization!N301,'Subdecision matrices'!$J$22:$J$24,0),MATCH($AK$6,'Subdecision matrices'!$K$21:$O$21,0)),0)</f>
        <v>0</v>
      </c>
      <c r="AL585" s="2">
        <f>_xlfn.IFERROR(INDEX('Subdecision matrices'!$K$22:$O$24,MATCH(Prioritization!N301,'Subdecision matrices'!$J$22:$J$24,0),MATCH($AL$6,'Subdecision matrices'!$K$21:$O$21,0)),0)</f>
        <v>0</v>
      </c>
      <c r="AM585" s="2">
        <f>_xlfn.IFERROR(INDEX('Subdecision matrices'!$K$22:$O$24,MATCH(Prioritization!N301,'Subdecision matrices'!$J$22:$J$24,0),MATCH($AM$6,'Subdecision matrices'!$K$21:$O$21,0)),0)</f>
        <v>0</v>
      </c>
      <c r="AN585" s="2">
        <f>_xlfn.IFERROR(INDEX('Subdecision matrices'!$K$22:$O$24,MATCH(Prioritization!N301,'Subdecision matrices'!$J$22:$J$24,0),MATCH($AN$6,'Subdecision matrices'!$K$21:$O$21,0)),0)</f>
        <v>0</v>
      </c>
      <c r="AO585" s="2">
        <f>_xlfn.IFERROR(INDEX('Subdecision matrices'!$K$22:$O$24,MATCH(Prioritization!N301,'Subdecision matrices'!$J$22:$J$24,0),MATCH($AO$6,'Subdecision matrices'!$K$21:$O$21,0)),0)</f>
        <v>0</v>
      </c>
      <c r="AP585" s="2">
        <f>_xlfn.IFERROR(INDEX('Subdecision matrices'!$K$27:$O$30,MATCH(Prioritization!O301,'Subdecision matrices'!$J$27:$J$30,0),MATCH('CalcEng 2'!$AP$6,'Subdecision matrices'!$K$27:$O$27,0)),0)</f>
        <v>0</v>
      </c>
      <c r="AQ585" s="2">
        <f>_xlfn.IFERROR(INDEX('Subdecision matrices'!$K$27:$O$30,MATCH(Prioritization!O301,'Subdecision matrices'!$J$27:$J$30,0),MATCH('CalcEng 2'!$AQ$6,'Subdecision matrices'!$K$27:$O$27,0)),0)</f>
        <v>0</v>
      </c>
      <c r="AR585" s="2">
        <f>_xlfn.IFERROR(INDEX('Subdecision matrices'!$K$27:$O$30,MATCH(Prioritization!O301,'Subdecision matrices'!$J$27:$J$30,0),MATCH('CalcEng 2'!$AR$6,'Subdecision matrices'!$K$27:$O$27,0)),0)</f>
        <v>0</v>
      </c>
      <c r="AS585" s="2">
        <f>_xlfn.IFERROR(INDEX('Subdecision matrices'!$K$27:$O$30,MATCH(Prioritization!O301,'Subdecision matrices'!$J$27:$J$30,0),MATCH('CalcEng 2'!$AS$6,'Subdecision matrices'!$K$27:$O$27,0)),0)</f>
        <v>0</v>
      </c>
      <c r="AT585" s="2">
        <f>_xlfn.IFERROR(INDEX('Subdecision matrices'!$K$27:$O$30,MATCH(Prioritization!O301,'Subdecision matrices'!$J$27:$J$30,0),MATCH('CalcEng 2'!$AT$6,'Subdecision matrices'!$K$27:$O$27,0)),0)</f>
        <v>0</v>
      </c>
      <c r="AU585" s="2">
        <f>_xlfn.IFERROR(INDEX('Subdecision matrices'!$K$34:$O$36,MATCH(Prioritization!P301,'Subdecision matrices'!$J$34:$J$36,0),MATCH('CalcEng 2'!$AU$6,'Subdecision matrices'!$K$33:$O$33,0)),0)</f>
        <v>0</v>
      </c>
      <c r="AV585" s="2">
        <f>_xlfn.IFERROR(INDEX('Subdecision matrices'!$K$34:$O$36,MATCH(Prioritization!P301,'Subdecision matrices'!$J$34:$J$36,0),MATCH('CalcEng 2'!$AV$6,'Subdecision matrices'!$K$33:$O$33,0)),0)</f>
        <v>0</v>
      </c>
      <c r="AW585" s="2">
        <f>_xlfn.IFERROR(INDEX('Subdecision matrices'!$K$34:$O$36,MATCH(Prioritization!P301,'Subdecision matrices'!$J$34:$J$36,0),MATCH('CalcEng 2'!$AW$6,'Subdecision matrices'!$K$33:$O$33,0)),0)</f>
        <v>0</v>
      </c>
      <c r="AX585" s="2">
        <f>_xlfn.IFERROR(INDEX('Subdecision matrices'!$K$34:$O$36,MATCH(Prioritization!P301,'Subdecision matrices'!$J$34:$J$36,0),MATCH('CalcEng 2'!$AX$6,'Subdecision matrices'!$K$33:$O$33,0)),0)</f>
        <v>0</v>
      </c>
      <c r="AY585" s="2">
        <f>_xlfn.IFERROR(INDEX('Subdecision matrices'!$K$34:$O$36,MATCH(Prioritization!P301,'Subdecision matrices'!$J$34:$J$36,0),MATCH('CalcEng 2'!$AY$6,'Subdecision matrices'!$K$33:$O$33,0)),0)</f>
        <v>0</v>
      </c>
      <c r="AZ585" s="2"/>
      <c r="BA585" s="2"/>
      <c r="BB585" s="110">
        <f>((B585*B586)+(G585*G586)+(L585*L586)+(Q585*Q586)+(V585*V586)+(AA585*AA586)+(AF586*AF585)+(AK585*AK586)+(AP585*AP586)+(AU585*AU586))*10</f>
        <v>0</v>
      </c>
      <c r="BC585" s="110">
        <f aca="true" t="shared" si="1472" ref="BC585">((C585*C586)+(H585*H586)+(M585*M586)+(R585*R586)+(W585*W586)+(AB585*AB586)+(AG586*AG585)+(AL585*AL586)+(AQ585*AQ586)+(AV585*AV586))*10</f>
        <v>0</v>
      </c>
      <c r="BD585" s="110">
        <f aca="true" t="shared" si="1473" ref="BD585">((D585*D586)+(I585*I586)+(N585*N586)+(S585*S586)+(X585*X586)+(AC585*AC586)+(AH586*AH585)+(AM585*AM586)+(AR585*AR586)+(AW585*AW586))*10</f>
        <v>0</v>
      </c>
      <c r="BE585" s="110">
        <f aca="true" t="shared" si="1474" ref="BE585">((E585*E586)+(J585*J586)+(O585*O586)+(T585*T586)+(Y585*Y586)+(AD585*AD586)+(AI586*AI585)+(AN585*AN586)+(AS585*AS586)+(AX585*AX586))*10</f>
        <v>0</v>
      </c>
      <c r="BF585" s="110">
        <f aca="true" t="shared" si="1475" ref="BF585">((F585*F586)+(K585*K586)+(P585*P586)+(U585*U586)+(Z585*Z586)+(AE585*AE586)+(AJ586*AJ585)+(AO585*AO586)+(AT585*AT586)+(AY585*AY586))*10</f>
        <v>0</v>
      </c>
    </row>
    <row r="586" spans="1:58" ht="15.75" thickBot="1">
      <c r="A586" s="94"/>
      <c r="B586" s="5">
        <f>'Subdecision matrices'!$S$12</f>
        <v>0.1</v>
      </c>
      <c r="C586" s="5">
        <f>'Subdecision matrices'!$S$13</f>
        <v>0.1</v>
      </c>
      <c r="D586" s="5">
        <f>'Subdecision matrices'!$S$14</f>
        <v>0.1</v>
      </c>
      <c r="E586" s="5">
        <f>'Subdecision matrices'!$S$15</f>
        <v>0.1</v>
      </c>
      <c r="F586" s="5">
        <f>'Subdecision matrices'!$S$16</f>
        <v>0.1</v>
      </c>
      <c r="G586" s="5">
        <f>'Subdecision matrices'!$T$12</f>
        <v>0.1</v>
      </c>
      <c r="H586" s="5">
        <f>'Subdecision matrices'!$T$13</f>
        <v>0.1</v>
      </c>
      <c r="I586" s="5">
        <f>'Subdecision matrices'!$T$14</f>
        <v>0.1</v>
      </c>
      <c r="J586" s="5">
        <f>'Subdecision matrices'!$T$15</f>
        <v>0.1</v>
      </c>
      <c r="K586" s="5">
        <f>'Subdecision matrices'!$T$16</f>
        <v>0.1</v>
      </c>
      <c r="L586" s="5">
        <f>'Subdecision matrices'!$U$12</f>
        <v>0.05</v>
      </c>
      <c r="M586" s="5">
        <f>'Subdecision matrices'!$U$13</f>
        <v>0.05</v>
      </c>
      <c r="N586" s="5">
        <f>'Subdecision matrices'!$U$14</f>
        <v>0.05</v>
      </c>
      <c r="O586" s="5">
        <f>'Subdecision matrices'!$U$15</f>
        <v>0.05</v>
      </c>
      <c r="P586" s="5">
        <f>'Subdecision matrices'!$U$16</f>
        <v>0.05</v>
      </c>
      <c r="Q586" s="5">
        <f>'Subdecision matrices'!$V$12</f>
        <v>0.1</v>
      </c>
      <c r="R586" s="5">
        <f>'Subdecision matrices'!$V$13</f>
        <v>0.1</v>
      </c>
      <c r="S586" s="5">
        <f>'Subdecision matrices'!$V$14</f>
        <v>0.1</v>
      </c>
      <c r="T586" s="5">
        <f>'Subdecision matrices'!$V$15</f>
        <v>0.1</v>
      </c>
      <c r="U586" s="5">
        <f>'Subdecision matrices'!$V$16</f>
        <v>0.1</v>
      </c>
      <c r="V586" s="5">
        <f>'Subdecision matrices'!$W$12</f>
        <v>0.1</v>
      </c>
      <c r="W586" s="5">
        <f>'Subdecision matrices'!$W$13</f>
        <v>0.1</v>
      </c>
      <c r="X586" s="5">
        <f>'Subdecision matrices'!$W$14</f>
        <v>0.1</v>
      </c>
      <c r="Y586" s="5">
        <f>'Subdecision matrices'!$W$15</f>
        <v>0.1</v>
      </c>
      <c r="Z586" s="5">
        <f>'Subdecision matrices'!$W$16</f>
        <v>0.1</v>
      </c>
      <c r="AA586" s="5">
        <f>'Subdecision matrices'!$X$12</f>
        <v>0.05</v>
      </c>
      <c r="AB586" s="5">
        <f>'Subdecision matrices'!$X$13</f>
        <v>0.1</v>
      </c>
      <c r="AC586" s="5">
        <f>'Subdecision matrices'!$X$14</f>
        <v>0.1</v>
      </c>
      <c r="AD586" s="5">
        <f>'Subdecision matrices'!$X$15</f>
        <v>0.1</v>
      </c>
      <c r="AE586" s="5">
        <f>'Subdecision matrices'!$X$16</f>
        <v>0.1</v>
      </c>
      <c r="AF586" s="5">
        <f>'Subdecision matrices'!$Y$12</f>
        <v>0.1</v>
      </c>
      <c r="AG586" s="5">
        <f>'Subdecision matrices'!$Y$13</f>
        <v>0.1</v>
      </c>
      <c r="AH586" s="5">
        <f>'Subdecision matrices'!$Y$14</f>
        <v>0.1</v>
      </c>
      <c r="AI586" s="5">
        <f>'Subdecision matrices'!$Y$15</f>
        <v>0.05</v>
      </c>
      <c r="AJ586" s="5">
        <f>'Subdecision matrices'!$Y$16</f>
        <v>0.05</v>
      </c>
      <c r="AK586" s="5">
        <f>'Subdecision matrices'!$Z$12</f>
        <v>0.15</v>
      </c>
      <c r="AL586" s="5">
        <f>'Subdecision matrices'!$Z$13</f>
        <v>0.15</v>
      </c>
      <c r="AM586" s="5">
        <f>'Subdecision matrices'!$Z$14</f>
        <v>0.15</v>
      </c>
      <c r="AN586" s="5">
        <f>'Subdecision matrices'!$Z$15</f>
        <v>0.15</v>
      </c>
      <c r="AO586" s="5">
        <f>'Subdecision matrices'!$Z$16</f>
        <v>0.15</v>
      </c>
      <c r="AP586" s="5">
        <f>'Subdecision matrices'!$AA$12</f>
        <v>0.1</v>
      </c>
      <c r="AQ586" s="5">
        <f>'Subdecision matrices'!$AA$13</f>
        <v>0.1</v>
      </c>
      <c r="AR586" s="5">
        <f>'Subdecision matrices'!$AA$14</f>
        <v>0.1</v>
      </c>
      <c r="AS586" s="5">
        <f>'Subdecision matrices'!$AA$15</f>
        <v>0.1</v>
      </c>
      <c r="AT586" s="5">
        <f>'Subdecision matrices'!$AA$16</f>
        <v>0.15</v>
      </c>
      <c r="AU586" s="5">
        <f>'Subdecision matrices'!$AB$12</f>
        <v>0.15</v>
      </c>
      <c r="AV586" s="5">
        <f>'Subdecision matrices'!$AB$13</f>
        <v>0.1</v>
      </c>
      <c r="AW586" s="5">
        <f>'Subdecision matrices'!$AB$14</f>
        <v>0.1</v>
      </c>
      <c r="AX586" s="5">
        <f>'Subdecision matrices'!$AB$15</f>
        <v>0.15</v>
      </c>
      <c r="AY586" s="5">
        <f>'Subdecision matrices'!$AB$16</f>
        <v>0.1</v>
      </c>
      <c r="AZ586" s="3">
        <f aca="true" t="shared" si="1476" ref="AZ586">SUM(L586:AY586)</f>
        <v>4</v>
      </c>
      <c r="BA586" s="3"/>
      <c r="BB586" s="114"/>
      <c r="BC586" s="114"/>
      <c r="BD586" s="114"/>
      <c r="BE586" s="114"/>
      <c r="BF586" s="114"/>
    </row>
    <row r="587" spans="1:58" ht="15">
      <c r="A587" s="94">
        <v>291</v>
      </c>
      <c r="B587" s="30">
        <f>_xlfn.IFERROR(VLOOKUP(Prioritization!G302,'Subdecision matrices'!$B$7:$C$8,2,TRUE),0)</f>
        <v>0</v>
      </c>
      <c r="C587" s="30">
        <f>_xlfn.IFERROR(VLOOKUP(Prioritization!G302,'Subdecision matrices'!$B$7:$D$8,3,TRUE),0)</f>
        <v>0</v>
      </c>
      <c r="D587" s="30">
        <f>_xlfn.IFERROR(VLOOKUP(Prioritization!G302,'Subdecision matrices'!$B$7:$E$8,4,TRUE),0)</f>
        <v>0</v>
      </c>
      <c r="E587" s="30">
        <f>_xlfn.IFERROR(VLOOKUP(Prioritization!G302,'Subdecision matrices'!$B$7:$F$8,5,TRUE),0)</f>
        <v>0</v>
      </c>
      <c r="F587" s="30">
        <f>_xlfn.IFERROR(VLOOKUP(Prioritization!G302,'Subdecision matrices'!$B$7:$G$8,6,TRUE),0)</f>
        <v>0</v>
      </c>
      <c r="G587" s="30">
        <f>VLOOKUP(Prioritization!H302,'Subdecision matrices'!$B$12:$C$19,2,TRUE)</f>
        <v>0</v>
      </c>
      <c r="H587" s="30">
        <f>VLOOKUP(Prioritization!H302,'Subdecision matrices'!$B$12:$D$19,3,TRUE)</f>
        <v>0</v>
      </c>
      <c r="I587" s="30">
        <f>VLOOKUP(Prioritization!H302,'Subdecision matrices'!$B$12:$E$19,4,TRUE)</f>
        <v>0</v>
      </c>
      <c r="J587" s="30">
        <f>VLOOKUP(Prioritization!H302,'Subdecision matrices'!$B$12:$F$19,5,TRUE)</f>
        <v>0</v>
      </c>
      <c r="K587" s="30">
        <f>VLOOKUP(Prioritization!H302,'Subdecision matrices'!$B$12:$G$19,6,TRUE)</f>
        <v>0</v>
      </c>
      <c r="L587" s="2">
        <f>_xlfn.IFERROR(INDEX('Subdecision matrices'!$C$23:$G$27,MATCH(Prioritization!I302,'Subdecision matrices'!$B$23:$B$27,0),MATCH('CalcEng 2'!$L$6,'Subdecision matrices'!$C$22:$G$22,0)),0)</f>
        <v>0</v>
      </c>
      <c r="M587" s="2">
        <f>_xlfn.IFERROR(INDEX('Subdecision matrices'!$C$23:$G$27,MATCH(Prioritization!I302,'Subdecision matrices'!$B$23:$B$27,0),MATCH('CalcEng 2'!$M$6,'Subdecision matrices'!$C$30:$G$30,0)),0)</f>
        <v>0</v>
      </c>
      <c r="N587" s="2">
        <f>_xlfn.IFERROR(INDEX('Subdecision matrices'!$C$23:$G$27,MATCH(Prioritization!I302,'Subdecision matrices'!$B$23:$B$27,0),MATCH('CalcEng 2'!$N$6,'Subdecision matrices'!$C$22:$G$22,0)),0)</f>
        <v>0</v>
      </c>
      <c r="O587" s="2">
        <f>_xlfn.IFERROR(INDEX('Subdecision matrices'!$C$23:$G$27,MATCH(Prioritization!I302,'Subdecision matrices'!$B$23:$B$27,0),MATCH('CalcEng 2'!$O$6,'Subdecision matrices'!$C$22:$G$22,0)),0)</f>
        <v>0</v>
      </c>
      <c r="P587" s="2">
        <f>_xlfn.IFERROR(INDEX('Subdecision matrices'!$C$23:$G$27,MATCH(Prioritization!I302,'Subdecision matrices'!$B$23:$B$27,0),MATCH('CalcEng 2'!$P$6,'Subdecision matrices'!$C$22:$G$22,0)),0)</f>
        <v>0</v>
      </c>
      <c r="Q587" s="2">
        <f>_xlfn.IFERROR(INDEX('Subdecision matrices'!$C$31:$G$33,MATCH(Prioritization!J302,'Subdecision matrices'!$B$31:$B$33,0),MATCH('CalcEng 2'!$Q$6,'Subdecision matrices'!$C$30:$G$30,0)),0)</f>
        <v>0</v>
      </c>
      <c r="R587" s="2">
        <f>_xlfn.IFERROR(INDEX('Subdecision matrices'!$C$31:$G$33,MATCH(Prioritization!J302,'Subdecision matrices'!$B$31:$B$33,0),MATCH('CalcEng 2'!$R$6,'Subdecision matrices'!$C$30:$G$30,0)),0)</f>
        <v>0</v>
      </c>
      <c r="S587" s="2">
        <f>_xlfn.IFERROR(INDEX('Subdecision matrices'!$C$31:$G$33,MATCH(Prioritization!J302,'Subdecision matrices'!$B$31:$B$33,0),MATCH('CalcEng 2'!$S$6,'Subdecision matrices'!$C$30:$G$30,0)),0)</f>
        <v>0</v>
      </c>
      <c r="T587" s="2">
        <f>_xlfn.IFERROR(INDEX('Subdecision matrices'!$C$31:$G$33,MATCH(Prioritization!J302,'Subdecision matrices'!$B$31:$B$33,0),MATCH('CalcEng 2'!$T$6,'Subdecision matrices'!$C$30:$G$30,0)),0)</f>
        <v>0</v>
      </c>
      <c r="U587" s="2">
        <f>_xlfn.IFERROR(INDEX('Subdecision matrices'!$C$31:$G$33,MATCH(Prioritization!J302,'Subdecision matrices'!$B$31:$B$33,0),MATCH('CalcEng 2'!$U$6,'Subdecision matrices'!$C$30:$G$30,0)),0)</f>
        <v>0</v>
      </c>
      <c r="V587" s="2">
        <f>_xlfn.IFERROR(VLOOKUP(Prioritization!K302,'Subdecision matrices'!$A$37:$C$41,3,TRUE),0)</f>
        <v>0</v>
      </c>
      <c r="W587" s="2">
        <f>_xlfn.IFERROR(VLOOKUP(Prioritization!K302,'Subdecision matrices'!$A$37:$D$41,4),0)</f>
        <v>0</v>
      </c>
      <c r="X587" s="2">
        <f>_xlfn.IFERROR(VLOOKUP(Prioritization!K302,'Subdecision matrices'!$A$37:$E$41,5),0)</f>
        <v>0</v>
      </c>
      <c r="Y587" s="2">
        <f>_xlfn.IFERROR(VLOOKUP(Prioritization!K302,'Subdecision matrices'!$A$37:$F$41,6),0)</f>
        <v>0</v>
      </c>
      <c r="Z587" s="2">
        <f>_xlfn.IFERROR(VLOOKUP(Prioritization!K302,'Subdecision matrices'!$A$37:$G$41,7),0)</f>
        <v>0</v>
      </c>
      <c r="AA587" s="2">
        <f>_xlfn.IFERROR(INDEX('Subdecision matrices'!$K$8:$O$11,MATCH(Prioritization!L302,'Subdecision matrices'!$J$8:$J$11,0),MATCH('CalcEng 2'!$AA$6,'Subdecision matrices'!$K$7:$O$7,0)),0)</f>
        <v>0</v>
      </c>
      <c r="AB587" s="2">
        <f>_xlfn.IFERROR(INDEX('Subdecision matrices'!$K$8:$O$11,MATCH(Prioritization!L302,'Subdecision matrices'!$J$8:$J$11,0),MATCH('CalcEng 2'!$AB$6,'Subdecision matrices'!$K$7:$O$7,0)),0)</f>
        <v>0</v>
      </c>
      <c r="AC587" s="2">
        <f>_xlfn.IFERROR(INDEX('Subdecision matrices'!$K$8:$O$11,MATCH(Prioritization!L302,'Subdecision matrices'!$J$8:$J$11,0),MATCH('CalcEng 2'!$AC$6,'Subdecision matrices'!$K$7:$O$7,0)),0)</f>
        <v>0</v>
      </c>
      <c r="AD587" s="2">
        <f>_xlfn.IFERROR(INDEX('Subdecision matrices'!$K$8:$O$11,MATCH(Prioritization!L302,'Subdecision matrices'!$J$8:$J$11,0),MATCH('CalcEng 2'!$AD$6,'Subdecision matrices'!$K$7:$O$7,0)),0)</f>
        <v>0</v>
      </c>
      <c r="AE587" s="2">
        <f>_xlfn.IFERROR(INDEX('Subdecision matrices'!$K$8:$O$11,MATCH(Prioritization!L302,'Subdecision matrices'!$J$8:$J$11,0),MATCH('CalcEng 2'!$AE$6,'Subdecision matrices'!$K$7:$O$7,0)),0)</f>
        <v>0</v>
      </c>
      <c r="AF587" s="2">
        <f>_xlfn.IFERROR(VLOOKUP(Prioritization!M302,'Subdecision matrices'!$I$15:$K$17,3,TRUE),0)</f>
        <v>0</v>
      </c>
      <c r="AG587" s="2">
        <f>_xlfn.IFERROR(VLOOKUP(Prioritization!M302,'Subdecision matrices'!$I$15:$L$17,4,TRUE),0)</f>
        <v>0</v>
      </c>
      <c r="AH587" s="2">
        <f>_xlfn.IFERROR(VLOOKUP(Prioritization!M302,'Subdecision matrices'!$I$15:$M$17,5,TRUE),0)</f>
        <v>0</v>
      </c>
      <c r="AI587" s="2">
        <f>_xlfn.IFERROR(VLOOKUP(Prioritization!M302,'Subdecision matrices'!$I$15:$N$17,6,TRUE),0)</f>
        <v>0</v>
      </c>
      <c r="AJ587" s="2">
        <f>_xlfn.IFERROR(VLOOKUP(Prioritization!M302,'Subdecision matrices'!$I$15:$O$17,7,TRUE),0)</f>
        <v>0</v>
      </c>
      <c r="AK587" s="2">
        <f>_xlfn.IFERROR(INDEX('Subdecision matrices'!$K$22:$O$24,MATCH(Prioritization!N302,'Subdecision matrices'!$J$22:$J$24,0),MATCH($AK$6,'Subdecision matrices'!$K$21:$O$21,0)),0)</f>
        <v>0</v>
      </c>
      <c r="AL587" s="2">
        <f>_xlfn.IFERROR(INDEX('Subdecision matrices'!$K$22:$O$24,MATCH(Prioritization!N302,'Subdecision matrices'!$J$22:$J$24,0),MATCH($AL$6,'Subdecision matrices'!$K$21:$O$21,0)),0)</f>
        <v>0</v>
      </c>
      <c r="AM587" s="2">
        <f>_xlfn.IFERROR(INDEX('Subdecision matrices'!$K$22:$O$24,MATCH(Prioritization!N302,'Subdecision matrices'!$J$22:$J$24,0),MATCH($AM$6,'Subdecision matrices'!$K$21:$O$21,0)),0)</f>
        <v>0</v>
      </c>
      <c r="AN587" s="2">
        <f>_xlfn.IFERROR(INDEX('Subdecision matrices'!$K$22:$O$24,MATCH(Prioritization!N302,'Subdecision matrices'!$J$22:$J$24,0),MATCH($AN$6,'Subdecision matrices'!$K$21:$O$21,0)),0)</f>
        <v>0</v>
      </c>
      <c r="AO587" s="2">
        <f>_xlfn.IFERROR(INDEX('Subdecision matrices'!$K$22:$O$24,MATCH(Prioritization!N302,'Subdecision matrices'!$J$22:$J$24,0),MATCH($AO$6,'Subdecision matrices'!$K$21:$O$21,0)),0)</f>
        <v>0</v>
      </c>
      <c r="AP587" s="2">
        <f>_xlfn.IFERROR(INDEX('Subdecision matrices'!$K$27:$O$30,MATCH(Prioritization!O302,'Subdecision matrices'!$J$27:$J$30,0),MATCH('CalcEng 2'!$AP$6,'Subdecision matrices'!$K$27:$O$27,0)),0)</f>
        <v>0</v>
      </c>
      <c r="AQ587" s="2">
        <f>_xlfn.IFERROR(INDEX('Subdecision matrices'!$K$27:$O$30,MATCH(Prioritization!O302,'Subdecision matrices'!$J$27:$J$30,0),MATCH('CalcEng 2'!$AQ$6,'Subdecision matrices'!$K$27:$O$27,0)),0)</f>
        <v>0</v>
      </c>
      <c r="AR587" s="2">
        <f>_xlfn.IFERROR(INDEX('Subdecision matrices'!$K$27:$O$30,MATCH(Prioritization!O302,'Subdecision matrices'!$J$27:$J$30,0),MATCH('CalcEng 2'!$AR$6,'Subdecision matrices'!$K$27:$O$27,0)),0)</f>
        <v>0</v>
      </c>
      <c r="AS587" s="2">
        <f>_xlfn.IFERROR(INDEX('Subdecision matrices'!$K$27:$O$30,MATCH(Prioritization!O302,'Subdecision matrices'!$J$27:$J$30,0),MATCH('CalcEng 2'!$AS$6,'Subdecision matrices'!$K$27:$O$27,0)),0)</f>
        <v>0</v>
      </c>
      <c r="AT587" s="2">
        <f>_xlfn.IFERROR(INDEX('Subdecision matrices'!$K$27:$O$30,MATCH(Prioritization!O302,'Subdecision matrices'!$J$27:$J$30,0),MATCH('CalcEng 2'!$AT$6,'Subdecision matrices'!$K$27:$O$27,0)),0)</f>
        <v>0</v>
      </c>
      <c r="AU587" s="2">
        <f>_xlfn.IFERROR(INDEX('Subdecision matrices'!$K$34:$O$36,MATCH(Prioritization!P302,'Subdecision matrices'!$J$34:$J$36,0),MATCH('CalcEng 2'!$AU$6,'Subdecision matrices'!$K$33:$O$33,0)),0)</f>
        <v>0</v>
      </c>
      <c r="AV587" s="2">
        <f>_xlfn.IFERROR(INDEX('Subdecision matrices'!$K$34:$O$36,MATCH(Prioritization!P302,'Subdecision matrices'!$J$34:$J$36,0),MATCH('CalcEng 2'!$AV$6,'Subdecision matrices'!$K$33:$O$33,0)),0)</f>
        <v>0</v>
      </c>
      <c r="AW587" s="2">
        <f>_xlfn.IFERROR(INDEX('Subdecision matrices'!$K$34:$O$36,MATCH(Prioritization!P302,'Subdecision matrices'!$J$34:$J$36,0),MATCH('CalcEng 2'!$AW$6,'Subdecision matrices'!$K$33:$O$33,0)),0)</f>
        <v>0</v>
      </c>
      <c r="AX587" s="2">
        <f>_xlfn.IFERROR(INDEX('Subdecision matrices'!$K$34:$O$36,MATCH(Prioritization!P302,'Subdecision matrices'!$J$34:$J$36,0),MATCH('CalcEng 2'!$AX$6,'Subdecision matrices'!$K$33:$O$33,0)),0)</f>
        <v>0</v>
      </c>
      <c r="AY587" s="2">
        <f>_xlfn.IFERROR(INDEX('Subdecision matrices'!$K$34:$O$36,MATCH(Prioritization!P302,'Subdecision matrices'!$J$34:$J$36,0),MATCH('CalcEng 2'!$AY$6,'Subdecision matrices'!$K$33:$O$33,0)),0)</f>
        <v>0</v>
      </c>
      <c r="AZ587" s="2"/>
      <c r="BA587" s="2"/>
      <c r="BB587" s="110">
        <f>((B587*B588)+(G587*G588)+(L587*L588)+(Q587*Q588)+(V587*V588)+(AA587*AA588)+(AF588*AF587)+(AK587*AK588)+(AP587*AP588)+(AU587*AU588))*10</f>
        <v>0</v>
      </c>
      <c r="BC587" s="110">
        <f aca="true" t="shared" si="1477" ref="BC587">((C587*C588)+(H587*H588)+(M587*M588)+(R587*R588)+(W587*W588)+(AB587*AB588)+(AG588*AG587)+(AL587*AL588)+(AQ587*AQ588)+(AV587*AV588))*10</f>
        <v>0</v>
      </c>
      <c r="BD587" s="110">
        <f aca="true" t="shared" si="1478" ref="BD587">((D587*D588)+(I587*I588)+(N587*N588)+(S587*S588)+(X587*X588)+(AC587*AC588)+(AH588*AH587)+(AM587*AM588)+(AR587*AR588)+(AW587*AW588))*10</f>
        <v>0</v>
      </c>
      <c r="BE587" s="110">
        <f aca="true" t="shared" si="1479" ref="BE587">((E587*E588)+(J587*J588)+(O587*O588)+(T587*T588)+(Y587*Y588)+(AD587*AD588)+(AI588*AI587)+(AN587*AN588)+(AS587*AS588)+(AX587*AX588))*10</f>
        <v>0</v>
      </c>
      <c r="BF587" s="110">
        <f aca="true" t="shared" si="1480" ref="BF587">((F587*F588)+(K587*K588)+(P587*P588)+(U587*U588)+(Z587*Z588)+(AE587*AE588)+(AJ588*AJ587)+(AO587*AO588)+(AT587*AT588)+(AY587*AY588))*10</f>
        <v>0</v>
      </c>
    </row>
    <row r="588" spans="1:58" ht="15.75" thickBot="1">
      <c r="A588" s="94"/>
      <c r="B588" s="5">
        <f>'Subdecision matrices'!$S$12</f>
        <v>0.1</v>
      </c>
      <c r="C588" s="5">
        <f>'Subdecision matrices'!$S$13</f>
        <v>0.1</v>
      </c>
      <c r="D588" s="5">
        <f>'Subdecision matrices'!$S$14</f>
        <v>0.1</v>
      </c>
      <c r="E588" s="5">
        <f>'Subdecision matrices'!$S$15</f>
        <v>0.1</v>
      </c>
      <c r="F588" s="5">
        <f>'Subdecision matrices'!$S$16</f>
        <v>0.1</v>
      </c>
      <c r="G588" s="5">
        <f>'Subdecision matrices'!$T$12</f>
        <v>0.1</v>
      </c>
      <c r="H588" s="5">
        <f>'Subdecision matrices'!$T$13</f>
        <v>0.1</v>
      </c>
      <c r="I588" s="5">
        <f>'Subdecision matrices'!$T$14</f>
        <v>0.1</v>
      </c>
      <c r="J588" s="5">
        <f>'Subdecision matrices'!$T$15</f>
        <v>0.1</v>
      </c>
      <c r="K588" s="5">
        <f>'Subdecision matrices'!$T$16</f>
        <v>0.1</v>
      </c>
      <c r="L588" s="5">
        <f>'Subdecision matrices'!$U$12</f>
        <v>0.05</v>
      </c>
      <c r="M588" s="5">
        <f>'Subdecision matrices'!$U$13</f>
        <v>0.05</v>
      </c>
      <c r="N588" s="5">
        <f>'Subdecision matrices'!$U$14</f>
        <v>0.05</v>
      </c>
      <c r="O588" s="5">
        <f>'Subdecision matrices'!$U$15</f>
        <v>0.05</v>
      </c>
      <c r="P588" s="5">
        <f>'Subdecision matrices'!$U$16</f>
        <v>0.05</v>
      </c>
      <c r="Q588" s="5">
        <f>'Subdecision matrices'!$V$12</f>
        <v>0.1</v>
      </c>
      <c r="R588" s="5">
        <f>'Subdecision matrices'!$V$13</f>
        <v>0.1</v>
      </c>
      <c r="S588" s="5">
        <f>'Subdecision matrices'!$V$14</f>
        <v>0.1</v>
      </c>
      <c r="T588" s="5">
        <f>'Subdecision matrices'!$V$15</f>
        <v>0.1</v>
      </c>
      <c r="U588" s="5">
        <f>'Subdecision matrices'!$V$16</f>
        <v>0.1</v>
      </c>
      <c r="V588" s="5">
        <f>'Subdecision matrices'!$W$12</f>
        <v>0.1</v>
      </c>
      <c r="W588" s="5">
        <f>'Subdecision matrices'!$W$13</f>
        <v>0.1</v>
      </c>
      <c r="X588" s="5">
        <f>'Subdecision matrices'!$W$14</f>
        <v>0.1</v>
      </c>
      <c r="Y588" s="5">
        <f>'Subdecision matrices'!$W$15</f>
        <v>0.1</v>
      </c>
      <c r="Z588" s="5">
        <f>'Subdecision matrices'!$W$16</f>
        <v>0.1</v>
      </c>
      <c r="AA588" s="5">
        <f>'Subdecision matrices'!$X$12</f>
        <v>0.05</v>
      </c>
      <c r="AB588" s="5">
        <f>'Subdecision matrices'!$X$13</f>
        <v>0.1</v>
      </c>
      <c r="AC588" s="5">
        <f>'Subdecision matrices'!$X$14</f>
        <v>0.1</v>
      </c>
      <c r="AD588" s="5">
        <f>'Subdecision matrices'!$X$15</f>
        <v>0.1</v>
      </c>
      <c r="AE588" s="5">
        <f>'Subdecision matrices'!$X$16</f>
        <v>0.1</v>
      </c>
      <c r="AF588" s="5">
        <f>'Subdecision matrices'!$Y$12</f>
        <v>0.1</v>
      </c>
      <c r="AG588" s="5">
        <f>'Subdecision matrices'!$Y$13</f>
        <v>0.1</v>
      </c>
      <c r="AH588" s="5">
        <f>'Subdecision matrices'!$Y$14</f>
        <v>0.1</v>
      </c>
      <c r="AI588" s="5">
        <f>'Subdecision matrices'!$Y$15</f>
        <v>0.05</v>
      </c>
      <c r="AJ588" s="5">
        <f>'Subdecision matrices'!$Y$16</f>
        <v>0.05</v>
      </c>
      <c r="AK588" s="5">
        <f>'Subdecision matrices'!$Z$12</f>
        <v>0.15</v>
      </c>
      <c r="AL588" s="5">
        <f>'Subdecision matrices'!$Z$13</f>
        <v>0.15</v>
      </c>
      <c r="AM588" s="5">
        <f>'Subdecision matrices'!$Z$14</f>
        <v>0.15</v>
      </c>
      <c r="AN588" s="5">
        <f>'Subdecision matrices'!$Z$15</f>
        <v>0.15</v>
      </c>
      <c r="AO588" s="5">
        <f>'Subdecision matrices'!$Z$16</f>
        <v>0.15</v>
      </c>
      <c r="AP588" s="5">
        <f>'Subdecision matrices'!$AA$12</f>
        <v>0.1</v>
      </c>
      <c r="AQ588" s="5">
        <f>'Subdecision matrices'!$AA$13</f>
        <v>0.1</v>
      </c>
      <c r="AR588" s="5">
        <f>'Subdecision matrices'!$AA$14</f>
        <v>0.1</v>
      </c>
      <c r="AS588" s="5">
        <f>'Subdecision matrices'!$AA$15</f>
        <v>0.1</v>
      </c>
      <c r="AT588" s="5">
        <f>'Subdecision matrices'!$AA$16</f>
        <v>0.15</v>
      </c>
      <c r="AU588" s="5">
        <f>'Subdecision matrices'!$AB$12</f>
        <v>0.15</v>
      </c>
      <c r="AV588" s="5">
        <f>'Subdecision matrices'!$AB$13</f>
        <v>0.1</v>
      </c>
      <c r="AW588" s="5">
        <f>'Subdecision matrices'!$AB$14</f>
        <v>0.1</v>
      </c>
      <c r="AX588" s="5">
        <f>'Subdecision matrices'!$AB$15</f>
        <v>0.15</v>
      </c>
      <c r="AY588" s="5">
        <f>'Subdecision matrices'!$AB$16</f>
        <v>0.1</v>
      </c>
      <c r="AZ588" s="3">
        <f aca="true" t="shared" si="1481" ref="AZ588">SUM(L588:AY588)</f>
        <v>4</v>
      </c>
      <c r="BA588" s="3"/>
      <c r="BB588" s="114"/>
      <c r="BC588" s="114"/>
      <c r="BD588" s="114"/>
      <c r="BE588" s="114"/>
      <c r="BF588" s="114"/>
    </row>
    <row r="589" spans="1:58" ht="15">
      <c r="A589" s="94">
        <v>292</v>
      </c>
      <c r="B589" s="30">
        <f>_xlfn.IFERROR(VLOOKUP(Prioritization!G303,'Subdecision matrices'!$B$7:$C$8,2,TRUE),0)</f>
        <v>0</v>
      </c>
      <c r="C589" s="30">
        <f>_xlfn.IFERROR(VLOOKUP(Prioritization!G303,'Subdecision matrices'!$B$7:$D$8,3,TRUE),0)</f>
        <v>0</v>
      </c>
      <c r="D589" s="30">
        <f>_xlfn.IFERROR(VLOOKUP(Prioritization!G303,'Subdecision matrices'!$B$7:$E$8,4,TRUE),0)</f>
        <v>0</v>
      </c>
      <c r="E589" s="30">
        <f>_xlfn.IFERROR(VLOOKUP(Prioritization!G303,'Subdecision matrices'!$B$7:$F$8,5,TRUE),0)</f>
        <v>0</v>
      </c>
      <c r="F589" s="30">
        <f>_xlfn.IFERROR(VLOOKUP(Prioritization!G303,'Subdecision matrices'!$B$7:$G$8,6,TRUE),0)</f>
        <v>0</v>
      </c>
      <c r="G589" s="30">
        <f>VLOOKUP(Prioritization!H303,'Subdecision matrices'!$B$12:$C$19,2,TRUE)</f>
        <v>0</v>
      </c>
      <c r="H589" s="30">
        <f>VLOOKUP(Prioritization!H303,'Subdecision matrices'!$B$12:$D$19,3,TRUE)</f>
        <v>0</v>
      </c>
      <c r="I589" s="30">
        <f>VLOOKUP(Prioritization!H303,'Subdecision matrices'!$B$12:$E$19,4,TRUE)</f>
        <v>0</v>
      </c>
      <c r="J589" s="30">
        <f>VLOOKUP(Prioritization!H303,'Subdecision matrices'!$B$12:$F$19,5,TRUE)</f>
        <v>0</v>
      </c>
      <c r="K589" s="30">
        <f>VLOOKUP(Prioritization!H303,'Subdecision matrices'!$B$12:$G$19,6,TRUE)</f>
        <v>0</v>
      </c>
      <c r="L589" s="2">
        <f>_xlfn.IFERROR(INDEX('Subdecision matrices'!$C$23:$G$27,MATCH(Prioritization!I303,'Subdecision matrices'!$B$23:$B$27,0),MATCH('CalcEng 2'!$L$6,'Subdecision matrices'!$C$22:$G$22,0)),0)</f>
        <v>0</v>
      </c>
      <c r="M589" s="2">
        <f>_xlfn.IFERROR(INDEX('Subdecision matrices'!$C$23:$G$27,MATCH(Prioritization!I303,'Subdecision matrices'!$B$23:$B$27,0),MATCH('CalcEng 2'!$M$6,'Subdecision matrices'!$C$30:$G$30,0)),0)</f>
        <v>0</v>
      </c>
      <c r="N589" s="2">
        <f>_xlfn.IFERROR(INDEX('Subdecision matrices'!$C$23:$G$27,MATCH(Prioritization!I303,'Subdecision matrices'!$B$23:$B$27,0),MATCH('CalcEng 2'!$N$6,'Subdecision matrices'!$C$22:$G$22,0)),0)</f>
        <v>0</v>
      </c>
      <c r="O589" s="2">
        <f>_xlfn.IFERROR(INDEX('Subdecision matrices'!$C$23:$G$27,MATCH(Prioritization!I303,'Subdecision matrices'!$B$23:$B$27,0),MATCH('CalcEng 2'!$O$6,'Subdecision matrices'!$C$22:$G$22,0)),0)</f>
        <v>0</v>
      </c>
      <c r="P589" s="2">
        <f>_xlfn.IFERROR(INDEX('Subdecision matrices'!$C$23:$G$27,MATCH(Prioritization!I303,'Subdecision matrices'!$B$23:$B$27,0),MATCH('CalcEng 2'!$P$6,'Subdecision matrices'!$C$22:$G$22,0)),0)</f>
        <v>0</v>
      </c>
      <c r="Q589" s="2">
        <f>_xlfn.IFERROR(INDEX('Subdecision matrices'!$C$31:$G$33,MATCH(Prioritization!J303,'Subdecision matrices'!$B$31:$B$33,0),MATCH('CalcEng 2'!$Q$6,'Subdecision matrices'!$C$30:$G$30,0)),0)</f>
        <v>0</v>
      </c>
      <c r="R589" s="2">
        <f>_xlfn.IFERROR(INDEX('Subdecision matrices'!$C$31:$G$33,MATCH(Prioritization!J303,'Subdecision matrices'!$B$31:$B$33,0),MATCH('CalcEng 2'!$R$6,'Subdecision matrices'!$C$30:$G$30,0)),0)</f>
        <v>0</v>
      </c>
      <c r="S589" s="2">
        <f>_xlfn.IFERROR(INDEX('Subdecision matrices'!$C$31:$G$33,MATCH(Prioritization!J303,'Subdecision matrices'!$B$31:$B$33,0),MATCH('CalcEng 2'!$S$6,'Subdecision matrices'!$C$30:$G$30,0)),0)</f>
        <v>0</v>
      </c>
      <c r="T589" s="2">
        <f>_xlfn.IFERROR(INDEX('Subdecision matrices'!$C$31:$G$33,MATCH(Prioritization!J303,'Subdecision matrices'!$B$31:$B$33,0),MATCH('CalcEng 2'!$T$6,'Subdecision matrices'!$C$30:$G$30,0)),0)</f>
        <v>0</v>
      </c>
      <c r="U589" s="2">
        <f>_xlfn.IFERROR(INDEX('Subdecision matrices'!$C$31:$G$33,MATCH(Prioritization!J303,'Subdecision matrices'!$B$31:$B$33,0),MATCH('CalcEng 2'!$U$6,'Subdecision matrices'!$C$30:$G$30,0)),0)</f>
        <v>0</v>
      </c>
      <c r="V589" s="2">
        <f>_xlfn.IFERROR(VLOOKUP(Prioritization!K303,'Subdecision matrices'!$A$37:$C$41,3,TRUE),0)</f>
        <v>0</v>
      </c>
      <c r="W589" s="2">
        <f>_xlfn.IFERROR(VLOOKUP(Prioritization!K303,'Subdecision matrices'!$A$37:$D$41,4),0)</f>
        <v>0</v>
      </c>
      <c r="X589" s="2">
        <f>_xlfn.IFERROR(VLOOKUP(Prioritization!K303,'Subdecision matrices'!$A$37:$E$41,5),0)</f>
        <v>0</v>
      </c>
      <c r="Y589" s="2">
        <f>_xlfn.IFERROR(VLOOKUP(Prioritization!K303,'Subdecision matrices'!$A$37:$F$41,6),0)</f>
        <v>0</v>
      </c>
      <c r="Z589" s="2">
        <f>_xlfn.IFERROR(VLOOKUP(Prioritization!K303,'Subdecision matrices'!$A$37:$G$41,7),0)</f>
        <v>0</v>
      </c>
      <c r="AA589" s="2">
        <f>_xlfn.IFERROR(INDEX('Subdecision matrices'!$K$8:$O$11,MATCH(Prioritization!L303,'Subdecision matrices'!$J$8:$J$11,0),MATCH('CalcEng 2'!$AA$6,'Subdecision matrices'!$K$7:$O$7,0)),0)</f>
        <v>0</v>
      </c>
      <c r="AB589" s="2">
        <f>_xlfn.IFERROR(INDEX('Subdecision matrices'!$K$8:$O$11,MATCH(Prioritization!L303,'Subdecision matrices'!$J$8:$J$11,0),MATCH('CalcEng 2'!$AB$6,'Subdecision matrices'!$K$7:$O$7,0)),0)</f>
        <v>0</v>
      </c>
      <c r="AC589" s="2">
        <f>_xlfn.IFERROR(INDEX('Subdecision matrices'!$K$8:$O$11,MATCH(Prioritization!L303,'Subdecision matrices'!$J$8:$J$11,0),MATCH('CalcEng 2'!$AC$6,'Subdecision matrices'!$K$7:$O$7,0)),0)</f>
        <v>0</v>
      </c>
      <c r="AD589" s="2">
        <f>_xlfn.IFERROR(INDEX('Subdecision matrices'!$K$8:$O$11,MATCH(Prioritization!L303,'Subdecision matrices'!$J$8:$J$11,0),MATCH('CalcEng 2'!$AD$6,'Subdecision matrices'!$K$7:$O$7,0)),0)</f>
        <v>0</v>
      </c>
      <c r="AE589" s="2">
        <f>_xlfn.IFERROR(INDEX('Subdecision matrices'!$K$8:$O$11,MATCH(Prioritization!L303,'Subdecision matrices'!$J$8:$J$11,0),MATCH('CalcEng 2'!$AE$6,'Subdecision matrices'!$K$7:$O$7,0)),0)</f>
        <v>0</v>
      </c>
      <c r="AF589" s="2">
        <f>_xlfn.IFERROR(VLOOKUP(Prioritization!M303,'Subdecision matrices'!$I$15:$K$17,3,TRUE),0)</f>
        <v>0</v>
      </c>
      <c r="AG589" s="2">
        <f>_xlfn.IFERROR(VLOOKUP(Prioritization!M303,'Subdecision matrices'!$I$15:$L$17,4,TRUE),0)</f>
        <v>0</v>
      </c>
      <c r="AH589" s="2">
        <f>_xlfn.IFERROR(VLOOKUP(Prioritization!M303,'Subdecision matrices'!$I$15:$M$17,5,TRUE),0)</f>
        <v>0</v>
      </c>
      <c r="AI589" s="2">
        <f>_xlfn.IFERROR(VLOOKUP(Prioritization!M303,'Subdecision matrices'!$I$15:$N$17,6,TRUE),0)</f>
        <v>0</v>
      </c>
      <c r="AJ589" s="2">
        <f>_xlfn.IFERROR(VLOOKUP(Prioritization!M303,'Subdecision matrices'!$I$15:$O$17,7,TRUE),0)</f>
        <v>0</v>
      </c>
      <c r="AK589" s="2">
        <f>_xlfn.IFERROR(INDEX('Subdecision matrices'!$K$22:$O$24,MATCH(Prioritization!N303,'Subdecision matrices'!$J$22:$J$24,0),MATCH($AK$6,'Subdecision matrices'!$K$21:$O$21,0)),0)</f>
        <v>0</v>
      </c>
      <c r="AL589" s="2">
        <f>_xlfn.IFERROR(INDEX('Subdecision matrices'!$K$22:$O$24,MATCH(Prioritization!N303,'Subdecision matrices'!$J$22:$J$24,0),MATCH($AL$6,'Subdecision matrices'!$K$21:$O$21,0)),0)</f>
        <v>0</v>
      </c>
      <c r="AM589" s="2">
        <f>_xlfn.IFERROR(INDEX('Subdecision matrices'!$K$22:$O$24,MATCH(Prioritization!N303,'Subdecision matrices'!$J$22:$J$24,0),MATCH($AM$6,'Subdecision matrices'!$K$21:$O$21,0)),0)</f>
        <v>0</v>
      </c>
      <c r="AN589" s="2">
        <f>_xlfn.IFERROR(INDEX('Subdecision matrices'!$K$22:$O$24,MATCH(Prioritization!N303,'Subdecision matrices'!$J$22:$J$24,0),MATCH($AN$6,'Subdecision matrices'!$K$21:$O$21,0)),0)</f>
        <v>0</v>
      </c>
      <c r="AO589" s="2">
        <f>_xlfn.IFERROR(INDEX('Subdecision matrices'!$K$22:$O$24,MATCH(Prioritization!N303,'Subdecision matrices'!$J$22:$J$24,0),MATCH($AO$6,'Subdecision matrices'!$K$21:$O$21,0)),0)</f>
        <v>0</v>
      </c>
      <c r="AP589" s="2">
        <f>_xlfn.IFERROR(INDEX('Subdecision matrices'!$K$27:$O$30,MATCH(Prioritization!O303,'Subdecision matrices'!$J$27:$J$30,0),MATCH('CalcEng 2'!$AP$6,'Subdecision matrices'!$K$27:$O$27,0)),0)</f>
        <v>0</v>
      </c>
      <c r="AQ589" s="2">
        <f>_xlfn.IFERROR(INDEX('Subdecision matrices'!$K$27:$O$30,MATCH(Prioritization!O303,'Subdecision matrices'!$J$27:$J$30,0),MATCH('CalcEng 2'!$AQ$6,'Subdecision matrices'!$K$27:$O$27,0)),0)</f>
        <v>0</v>
      </c>
      <c r="AR589" s="2">
        <f>_xlfn.IFERROR(INDEX('Subdecision matrices'!$K$27:$O$30,MATCH(Prioritization!O303,'Subdecision matrices'!$J$27:$J$30,0),MATCH('CalcEng 2'!$AR$6,'Subdecision matrices'!$K$27:$O$27,0)),0)</f>
        <v>0</v>
      </c>
      <c r="AS589" s="2">
        <f>_xlfn.IFERROR(INDEX('Subdecision matrices'!$K$27:$O$30,MATCH(Prioritization!O303,'Subdecision matrices'!$J$27:$J$30,0),MATCH('CalcEng 2'!$AS$6,'Subdecision matrices'!$K$27:$O$27,0)),0)</f>
        <v>0</v>
      </c>
      <c r="AT589" s="2">
        <f>_xlfn.IFERROR(INDEX('Subdecision matrices'!$K$27:$O$30,MATCH(Prioritization!O303,'Subdecision matrices'!$J$27:$J$30,0),MATCH('CalcEng 2'!$AT$6,'Subdecision matrices'!$K$27:$O$27,0)),0)</f>
        <v>0</v>
      </c>
      <c r="AU589" s="2">
        <f>_xlfn.IFERROR(INDEX('Subdecision matrices'!$K$34:$O$36,MATCH(Prioritization!P303,'Subdecision matrices'!$J$34:$J$36,0),MATCH('CalcEng 2'!$AU$6,'Subdecision matrices'!$K$33:$O$33,0)),0)</f>
        <v>0</v>
      </c>
      <c r="AV589" s="2">
        <f>_xlfn.IFERROR(INDEX('Subdecision matrices'!$K$34:$O$36,MATCH(Prioritization!P303,'Subdecision matrices'!$J$34:$J$36,0),MATCH('CalcEng 2'!$AV$6,'Subdecision matrices'!$K$33:$O$33,0)),0)</f>
        <v>0</v>
      </c>
      <c r="AW589" s="2">
        <f>_xlfn.IFERROR(INDEX('Subdecision matrices'!$K$34:$O$36,MATCH(Prioritization!P303,'Subdecision matrices'!$J$34:$J$36,0),MATCH('CalcEng 2'!$AW$6,'Subdecision matrices'!$K$33:$O$33,0)),0)</f>
        <v>0</v>
      </c>
      <c r="AX589" s="2">
        <f>_xlfn.IFERROR(INDEX('Subdecision matrices'!$K$34:$O$36,MATCH(Prioritization!P303,'Subdecision matrices'!$J$34:$J$36,0),MATCH('CalcEng 2'!$AX$6,'Subdecision matrices'!$K$33:$O$33,0)),0)</f>
        <v>0</v>
      </c>
      <c r="AY589" s="2">
        <f>_xlfn.IFERROR(INDEX('Subdecision matrices'!$K$34:$O$36,MATCH(Prioritization!P303,'Subdecision matrices'!$J$34:$J$36,0),MATCH('CalcEng 2'!$AY$6,'Subdecision matrices'!$K$33:$O$33,0)),0)</f>
        <v>0</v>
      </c>
      <c r="AZ589" s="2"/>
      <c r="BA589" s="2"/>
      <c r="BB589" s="110">
        <f>((B589*B590)+(G589*G590)+(L589*L590)+(Q589*Q590)+(V589*V590)+(AA589*AA590)+(AF590*AF589)+(AK589*AK590)+(AP589*AP590)+(AU589*AU590))*10</f>
        <v>0</v>
      </c>
      <c r="BC589" s="110">
        <f aca="true" t="shared" si="1482" ref="BC589">((C589*C590)+(H589*H590)+(M589*M590)+(R589*R590)+(W589*W590)+(AB589*AB590)+(AG590*AG589)+(AL589*AL590)+(AQ589*AQ590)+(AV589*AV590))*10</f>
        <v>0</v>
      </c>
      <c r="BD589" s="110">
        <f aca="true" t="shared" si="1483" ref="BD589">((D589*D590)+(I589*I590)+(N589*N590)+(S589*S590)+(X589*X590)+(AC589*AC590)+(AH590*AH589)+(AM589*AM590)+(AR589*AR590)+(AW589*AW590))*10</f>
        <v>0</v>
      </c>
      <c r="BE589" s="110">
        <f aca="true" t="shared" si="1484" ref="BE589">((E589*E590)+(J589*J590)+(O589*O590)+(T589*T590)+(Y589*Y590)+(AD589*AD590)+(AI590*AI589)+(AN589*AN590)+(AS589*AS590)+(AX589*AX590))*10</f>
        <v>0</v>
      </c>
      <c r="BF589" s="110">
        <f aca="true" t="shared" si="1485" ref="BF589">((F589*F590)+(K589*K590)+(P589*P590)+(U589*U590)+(Z589*Z590)+(AE589*AE590)+(AJ590*AJ589)+(AO589*AO590)+(AT589*AT590)+(AY589*AY590))*10</f>
        <v>0</v>
      </c>
    </row>
    <row r="590" spans="1:58" ht="15.75" thickBot="1">
      <c r="A590" s="94"/>
      <c r="B590" s="5">
        <f>'Subdecision matrices'!$S$12</f>
        <v>0.1</v>
      </c>
      <c r="C590" s="5">
        <f>'Subdecision matrices'!$S$13</f>
        <v>0.1</v>
      </c>
      <c r="D590" s="5">
        <f>'Subdecision matrices'!$S$14</f>
        <v>0.1</v>
      </c>
      <c r="E590" s="5">
        <f>'Subdecision matrices'!$S$15</f>
        <v>0.1</v>
      </c>
      <c r="F590" s="5">
        <f>'Subdecision matrices'!$S$16</f>
        <v>0.1</v>
      </c>
      <c r="G590" s="5">
        <f>'Subdecision matrices'!$T$12</f>
        <v>0.1</v>
      </c>
      <c r="H590" s="5">
        <f>'Subdecision matrices'!$T$13</f>
        <v>0.1</v>
      </c>
      <c r="I590" s="5">
        <f>'Subdecision matrices'!$T$14</f>
        <v>0.1</v>
      </c>
      <c r="J590" s="5">
        <f>'Subdecision matrices'!$T$15</f>
        <v>0.1</v>
      </c>
      <c r="K590" s="5">
        <f>'Subdecision matrices'!$T$16</f>
        <v>0.1</v>
      </c>
      <c r="L590" s="5">
        <f>'Subdecision matrices'!$U$12</f>
        <v>0.05</v>
      </c>
      <c r="M590" s="5">
        <f>'Subdecision matrices'!$U$13</f>
        <v>0.05</v>
      </c>
      <c r="N590" s="5">
        <f>'Subdecision matrices'!$U$14</f>
        <v>0.05</v>
      </c>
      <c r="O590" s="5">
        <f>'Subdecision matrices'!$U$15</f>
        <v>0.05</v>
      </c>
      <c r="P590" s="5">
        <f>'Subdecision matrices'!$U$16</f>
        <v>0.05</v>
      </c>
      <c r="Q590" s="5">
        <f>'Subdecision matrices'!$V$12</f>
        <v>0.1</v>
      </c>
      <c r="R590" s="5">
        <f>'Subdecision matrices'!$V$13</f>
        <v>0.1</v>
      </c>
      <c r="S590" s="5">
        <f>'Subdecision matrices'!$V$14</f>
        <v>0.1</v>
      </c>
      <c r="T590" s="5">
        <f>'Subdecision matrices'!$V$15</f>
        <v>0.1</v>
      </c>
      <c r="U590" s="5">
        <f>'Subdecision matrices'!$V$16</f>
        <v>0.1</v>
      </c>
      <c r="V590" s="5">
        <f>'Subdecision matrices'!$W$12</f>
        <v>0.1</v>
      </c>
      <c r="W590" s="5">
        <f>'Subdecision matrices'!$W$13</f>
        <v>0.1</v>
      </c>
      <c r="X590" s="5">
        <f>'Subdecision matrices'!$W$14</f>
        <v>0.1</v>
      </c>
      <c r="Y590" s="5">
        <f>'Subdecision matrices'!$W$15</f>
        <v>0.1</v>
      </c>
      <c r="Z590" s="5">
        <f>'Subdecision matrices'!$W$16</f>
        <v>0.1</v>
      </c>
      <c r="AA590" s="5">
        <f>'Subdecision matrices'!$X$12</f>
        <v>0.05</v>
      </c>
      <c r="AB590" s="5">
        <f>'Subdecision matrices'!$X$13</f>
        <v>0.1</v>
      </c>
      <c r="AC590" s="5">
        <f>'Subdecision matrices'!$X$14</f>
        <v>0.1</v>
      </c>
      <c r="AD590" s="5">
        <f>'Subdecision matrices'!$X$15</f>
        <v>0.1</v>
      </c>
      <c r="AE590" s="5">
        <f>'Subdecision matrices'!$X$16</f>
        <v>0.1</v>
      </c>
      <c r="AF590" s="5">
        <f>'Subdecision matrices'!$Y$12</f>
        <v>0.1</v>
      </c>
      <c r="AG590" s="5">
        <f>'Subdecision matrices'!$Y$13</f>
        <v>0.1</v>
      </c>
      <c r="AH590" s="5">
        <f>'Subdecision matrices'!$Y$14</f>
        <v>0.1</v>
      </c>
      <c r="AI590" s="5">
        <f>'Subdecision matrices'!$Y$15</f>
        <v>0.05</v>
      </c>
      <c r="AJ590" s="5">
        <f>'Subdecision matrices'!$Y$16</f>
        <v>0.05</v>
      </c>
      <c r="AK590" s="5">
        <f>'Subdecision matrices'!$Z$12</f>
        <v>0.15</v>
      </c>
      <c r="AL590" s="5">
        <f>'Subdecision matrices'!$Z$13</f>
        <v>0.15</v>
      </c>
      <c r="AM590" s="5">
        <f>'Subdecision matrices'!$Z$14</f>
        <v>0.15</v>
      </c>
      <c r="AN590" s="5">
        <f>'Subdecision matrices'!$Z$15</f>
        <v>0.15</v>
      </c>
      <c r="AO590" s="5">
        <f>'Subdecision matrices'!$Z$16</f>
        <v>0.15</v>
      </c>
      <c r="AP590" s="5">
        <f>'Subdecision matrices'!$AA$12</f>
        <v>0.1</v>
      </c>
      <c r="AQ590" s="5">
        <f>'Subdecision matrices'!$AA$13</f>
        <v>0.1</v>
      </c>
      <c r="AR590" s="5">
        <f>'Subdecision matrices'!$AA$14</f>
        <v>0.1</v>
      </c>
      <c r="AS590" s="5">
        <f>'Subdecision matrices'!$AA$15</f>
        <v>0.1</v>
      </c>
      <c r="AT590" s="5">
        <f>'Subdecision matrices'!$AA$16</f>
        <v>0.15</v>
      </c>
      <c r="AU590" s="5">
        <f>'Subdecision matrices'!$AB$12</f>
        <v>0.15</v>
      </c>
      <c r="AV590" s="5">
        <f>'Subdecision matrices'!$AB$13</f>
        <v>0.1</v>
      </c>
      <c r="AW590" s="5">
        <f>'Subdecision matrices'!$AB$14</f>
        <v>0.1</v>
      </c>
      <c r="AX590" s="5">
        <f>'Subdecision matrices'!$AB$15</f>
        <v>0.15</v>
      </c>
      <c r="AY590" s="5">
        <f>'Subdecision matrices'!$AB$16</f>
        <v>0.1</v>
      </c>
      <c r="AZ590" s="3">
        <f aca="true" t="shared" si="1486" ref="AZ590">SUM(L590:AY590)</f>
        <v>4</v>
      </c>
      <c r="BA590" s="3"/>
      <c r="BB590" s="114"/>
      <c r="BC590" s="114"/>
      <c r="BD590" s="114"/>
      <c r="BE590" s="114"/>
      <c r="BF590" s="114"/>
    </row>
    <row r="591" spans="1:58" ht="15">
      <c r="A591" s="94">
        <v>293</v>
      </c>
      <c r="B591" s="30">
        <f>_xlfn.IFERROR(VLOOKUP(Prioritization!G304,'Subdecision matrices'!$B$7:$C$8,2,TRUE),0)</f>
        <v>0</v>
      </c>
      <c r="C591" s="30">
        <f>_xlfn.IFERROR(VLOOKUP(Prioritization!G304,'Subdecision matrices'!$B$7:$D$8,3,TRUE),0)</f>
        <v>0</v>
      </c>
      <c r="D591" s="30">
        <f>_xlfn.IFERROR(VLOOKUP(Prioritization!G304,'Subdecision matrices'!$B$7:$E$8,4,TRUE),0)</f>
        <v>0</v>
      </c>
      <c r="E591" s="30">
        <f>_xlfn.IFERROR(VLOOKUP(Prioritization!G304,'Subdecision matrices'!$B$7:$F$8,5,TRUE),0)</f>
        <v>0</v>
      </c>
      <c r="F591" s="30">
        <f>_xlfn.IFERROR(VLOOKUP(Prioritization!G304,'Subdecision matrices'!$B$7:$G$8,6,TRUE),0)</f>
        <v>0</v>
      </c>
      <c r="G591" s="30">
        <f>VLOOKUP(Prioritization!H304,'Subdecision matrices'!$B$12:$C$19,2,TRUE)</f>
        <v>0</v>
      </c>
      <c r="H591" s="30">
        <f>VLOOKUP(Prioritization!H304,'Subdecision matrices'!$B$12:$D$19,3,TRUE)</f>
        <v>0</v>
      </c>
      <c r="I591" s="30">
        <f>VLOOKUP(Prioritization!H304,'Subdecision matrices'!$B$12:$E$19,4,TRUE)</f>
        <v>0</v>
      </c>
      <c r="J591" s="30">
        <f>VLOOKUP(Prioritization!H304,'Subdecision matrices'!$B$12:$F$19,5,TRUE)</f>
        <v>0</v>
      </c>
      <c r="K591" s="30">
        <f>VLOOKUP(Prioritization!H304,'Subdecision matrices'!$B$12:$G$19,6,TRUE)</f>
        <v>0</v>
      </c>
      <c r="L591" s="2">
        <f>_xlfn.IFERROR(INDEX('Subdecision matrices'!$C$23:$G$27,MATCH(Prioritization!I304,'Subdecision matrices'!$B$23:$B$27,0),MATCH('CalcEng 2'!$L$6,'Subdecision matrices'!$C$22:$G$22,0)),0)</f>
        <v>0</v>
      </c>
      <c r="M591" s="2">
        <f>_xlfn.IFERROR(INDEX('Subdecision matrices'!$C$23:$G$27,MATCH(Prioritization!I304,'Subdecision matrices'!$B$23:$B$27,0),MATCH('CalcEng 2'!$M$6,'Subdecision matrices'!$C$30:$G$30,0)),0)</f>
        <v>0</v>
      </c>
      <c r="N591" s="2">
        <f>_xlfn.IFERROR(INDEX('Subdecision matrices'!$C$23:$G$27,MATCH(Prioritization!I304,'Subdecision matrices'!$B$23:$B$27,0),MATCH('CalcEng 2'!$N$6,'Subdecision matrices'!$C$22:$G$22,0)),0)</f>
        <v>0</v>
      </c>
      <c r="O591" s="2">
        <f>_xlfn.IFERROR(INDEX('Subdecision matrices'!$C$23:$G$27,MATCH(Prioritization!I304,'Subdecision matrices'!$B$23:$B$27,0),MATCH('CalcEng 2'!$O$6,'Subdecision matrices'!$C$22:$G$22,0)),0)</f>
        <v>0</v>
      </c>
      <c r="P591" s="2">
        <f>_xlfn.IFERROR(INDEX('Subdecision matrices'!$C$23:$G$27,MATCH(Prioritization!I304,'Subdecision matrices'!$B$23:$B$27,0),MATCH('CalcEng 2'!$P$6,'Subdecision matrices'!$C$22:$G$22,0)),0)</f>
        <v>0</v>
      </c>
      <c r="Q591" s="2">
        <f>_xlfn.IFERROR(INDEX('Subdecision matrices'!$C$31:$G$33,MATCH(Prioritization!J304,'Subdecision matrices'!$B$31:$B$33,0),MATCH('CalcEng 2'!$Q$6,'Subdecision matrices'!$C$30:$G$30,0)),0)</f>
        <v>0</v>
      </c>
      <c r="R591" s="2">
        <f>_xlfn.IFERROR(INDEX('Subdecision matrices'!$C$31:$G$33,MATCH(Prioritization!J304,'Subdecision matrices'!$B$31:$B$33,0),MATCH('CalcEng 2'!$R$6,'Subdecision matrices'!$C$30:$G$30,0)),0)</f>
        <v>0</v>
      </c>
      <c r="S591" s="2">
        <f>_xlfn.IFERROR(INDEX('Subdecision matrices'!$C$31:$G$33,MATCH(Prioritization!J304,'Subdecision matrices'!$B$31:$B$33,0),MATCH('CalcEng 2'!$S$6,'Subdecision matrices'!$C$30:$G$30,0)),0)</f>
        <v>0</v>
      </c>
      <c r="T591" s="2">
        <f>_xlfn.IFERROR(INDEX('Subdecision matrices'!$C$31:$G$33,MATCH(Prioritization!J304,'Subdecision matrices'!$B$31:$B$33,0),MATCH('CalcEng 2'!$T$6,'Subdecision matrices'!$C$30:$G$30,0)),0)</f>
        <v>0</v>
      </c>
      <c r="U591" s="2">
        <f>_xlfn.IFERROR(INDEX('Subdecision matrices'!$C$31:$G$33,MATCH(Prioritization!J304,'Subdecision matrices'!$B$31:$B$33,0),MATCH('CalcEng 2'!$U$6,'Subdecision matrices'!$C$30:$G$30,0)),0)</f>
        <v>0</v>
      </c>
      <c r="V591" s="2">
        <f>_xlfn.IFERROR(VLOOKUP(Prioritization!K304,'Subdecision matrices'!$A$37:$C$41,3,TRUE),0)</f>
        <v>0</v>
      </c>
      <c r="W591" s="2">
        <f>_xlfn.IFERROR(VLOOKUP(Prioritization!K304,'Subdecision matrices'!$A$37:$D$41,4),0)</f>
        <v>0</v>
      </c>
      <c r="X591" s="2">
        <f>_xlfn.IFERROR(VLOOKUP(Prioritization!K304,'Subdecision matrices'!$A$37:$E$41,5),0)</f>
        <v>0</v>
      </c>
      <c r="Y591" s="2">
        <f>_xlfn.IFERROR(VLOOKUP(Prioritization!K304,'Subdecision matrices'!$A$37:$F$41,6),0)</f>
        <v>0</v>
      </c>
      <c r="Z591" s="2">
        <f>_xlfn.IFERROR(VLOOKUP(Prioritization!K304,'Subdecision matrices'!$A$37:$G$41,7),0)</f>
        <v>0</v>
      </c>
      <c r="AA591" s="2">
        <f>_xlfn.IFERROR(INDEX('Subdecision matrices'!$K$8:$O$11,MATCH(Prioritization!L304,'Subdecision matrices'!$J$8:$J$11,0),MATCH('CalcEng 2'!$AA$6,'Subdecision matrices'!$K$7:$O$7,0)),0)</f>
        <v>0</v>
      </c>
      <c r="AB591" s="2">
        <f>_xlfn.IFERROR(INDEX('Subdecision matrices'!$K$8:$O$11,MATCH(Prioritization!L304,'Subdecision matrices'!$J$8:$J$11,0),MATCH('CalcEng 2'!$AB$6,'Subdecision matrices'!$K$7:$O$7,0)),0)</f>
        <v>0</v>
      </c>
      <c r="AC591" s="2">
        <f>_xlfn.IFERROR(INDEX('Subdecision matrices'!$K$8:$O$11,MATCH(Prioritization!L304,'Subdecision matrices'!$J$8:$J$11,0),MATCH('CalcEng 2'!$AC$6,'Subdecision matrices'!$K$7:$O$7,0)),0)</f>
        <v>0</v>
      </c>
      <c r="AD591" s="2">
        <f>_xlfn.IFERROR(INDEX('Subdecision matrices'!$K$8:$O$11,MATCH(Prioritization!L304,'Subdecision matrices'!$J$8:$J$11,0),MATCH('CalcEng 2'!$AD$6,'Subdecision matrices'!$K$7:$O$7,0)),0)</f>
        <v>0</v>
      </c>
      <c r="AE591" s="2">
        <f>_xlfn.IFERROR(INDEX('Subdecision matrices'!$K$8:$O$11,MATCH(Prioritization!L304,'Subdecision matrices'!$J$8:$J$11,0),MATCH('CalcEng 2'!$AE$6,'Subdecision matrices'!$K$7:$O$7,0)),0)</f>
        <v>0</v>
      </c>
      <c r="AF591" s="2">
        <f>_xlfn.IFERROR(VLOOKUP(Prioritization!M304,'Subdecision matrices'!$I$15:$K$17,3,TRUE),0)</f>
        <v>0</v>
      </c>
      <c r="AG591" s="2">
        <f>_xlfn.IFERROR(VLOOKUP(Prioritization!M304,'Subdecision matrices'!$I$15:$L$17,4,TRUE),0)</f>
        <v>0</v>
      </c>
      <c r="AH591" s="2">
        <f>_xlfn.IFERROR(VLOOKUP(Prioritization!M304,'Subdecision matrices'!$I$15:$M$17,5,TRUE),0)</f>
        <v>0</v>
      </c>
      <c r="AI591" s="2">
        <f>_xlfn.IFERROR(VLOOKUP(Prioritization!M304,'Subdecision matrices'!$I$15:$N$17,6,TRUE),0)</f>
        <v>0</v>
      </c>
      <c r="AJ591" s="2">
        <f>_xlfn.IFERROR(VLOOKUP(Prioritization!M304,'Subdecision matrices'!$I$15:$O$17,7,TRUE),0)</f>
        <v>0</v>
      </c>
      <c r="AK591" s="2">
        <f>_xlfn.IFERROR(INDEX('Subdecision matrices'!$K$22:$O$24,MATCH(Prioritization!N304,'Subdecision matrices'!$J$22:$J$24,0),MATCH($AK$6,'Subdecision matrices'!$K$21:$O$21,0)),0)</f>
        <v>0</v>
      </c>
      <c r="AL591" s="2">
        <f>_xlfn.IFERROR(INDEX('Subdecision matrices'!$K$22:$O$24,MATCH(Prioritization!N304,'Subdecision matrices'!$J$22:$J$24,0),MATCH($AL$6,'Subdecision matrices'!$K$21:$O$21,0)),0)</f>
        <v>0</v>
      </c>
      <c r="AM591" s="2">
        <f>_xlfn.IFERROR(INDEX('Subdecision matrices'!$K$22:$O$24,MATCH(Prioritization!N304,'Subdecision matrices'!$J$22:$J$24,0),MATCH($AM$6,'Subdecision matrices'!$K$21:$O$21,0)),0)</f>
        <v>0</v>
      </c>
      <c r="AN591" s="2">
        <f>_xlfn.IFERROR(INDEX('Subdecision matrices'!$K$22:$O$24,MATCH(Prioritization!N304,'Subdecision matrices'!$J$22:$J$24,0),MATCH($AN$6,'Subdecision matrices'!$K$21:$O$21,0)),0)</f>
        <v>0</v>
      </c>
      <c r="AO591" s="2">
        <f>_xlfn.IFERROR(INDEX('Subdecision matrices'!$K$22:$O$24,MATCH(Prioritization!N304,'Subdecision matrices'!$J$22:$J$24,0),MATCH($AO$6,'Subdecision matrices'!$K$21:$O$21,0)),0)</f>
        <v>0</v>
      </c>
      <c r="AP591" s="2">
        <f>_xlfn.IFERROR(INDEX('Subdecision matrices'!$K$27:$O$30,MATCH(Prioritization!O304,'Subdecision matrices'!$J$27:$J$30,0),MATCH('CalcEng 2'!$AP$6,'Subdecision matrices'!$K$27:$O$27,0)),0)</f>
        <v>0</v>
      </c>
      <c r="AQ591" s="2">
        <f>_xlfn.IFERROR(INDEX('Subdecision matrices'!$K$27:$O$30,MATCH(Prioritization!O304,'Subdecision matrices'!$J$27:$J$30,0),MATCH('CalcEng 2'!$AQ$6,'Subdecision matrices'!$K$27:$O$27,0)),0)</f>
        <v>0</v>
      </c>
      <c r="AR591" s="2">
        <f>_xlfn.IFERROR(INDEX('Subdecision matrices'!$K$27:$O$30,MATCH(Prioritization!O304,'Subdecision matrices'!$J$27:$J$30,0),MATCH('CalcEng 2'!$AR$6,'Subdecision matrices'!$K$27:$O$27,0)),0)</f>
        <v>0</v>
      </c>
      <c r="AS591" s="2">
        <f>_xlfn.IFERROR(INDEX('Subdecision matrices'!$K$27:$O$30,MATCH(Prioritization!O304,'Subdecision matrices'!$J$27:$J$30,0),MATCH('CalcEng 2'!$AS$6,'Subdecision matrices'!$K$27:$O$27,0)),0)</f>
        <v>0</v>
      </c>
      <c r="AT591" s="2">
        <f>_xlfn.IFERROR(INDEX('Subdecision matrices'!$K$27:$O$30,MATCH(Prioritization!O304,'Subdecision matrices'!$J$27:$J$30,0),MATCH('CalcEng 2'!$AT$6,'Subdecision matrices'!$K$27:$O$27,0)),0)</f>
        <v>0</v>
      </c>
      <c r="AU591" s="2">
        <f>_xlfn.IFERROR(INDEX('Subdecision matrices'!$K$34:$O$36,MATCH(Prioritization!P304,'Subdecision matrices'!$J$34:$J$36,0),MATCH('CalcEng 2'!$AU$6,'Subdecision matrices'!$K$33:$O$33,0)),0)</f>
        <v>0</v>
      </c>
      <c r="AV591" s="2">
        <f>_xlfn.IFERROR(INDEX('Subdecision matrices'!$K$34:$O$36,MATCH(Prioritization!P304,'Subdecision matrices'!$J$34:$J$36,0),MATCH('CalcEng 2'!$AV$6,'Subdecision matrices'!$K$33:$O$33,0)),0)</f>
        <v>0</v>
      </c>
      <c r="AW591" s="2">
        <f>_xlfn.IFERROR(INDEX('Subdecision matrices'!$K$34:$O$36,MATCH(Prioritization!P304,'Subdecision matrices'!$J$34:$J$36,0),MATCH('CalcEng 2'!$AW$6,'Subdecision matrices'!$K$33:$O$33,0)),0)</f>
        <v>0</v>
      </c>
      <c r="AX591" s="2">
        <f>_xlfn.IFERROR(INDEX('Subdecision matrices'!$K$34:$O$36,MATCH(Prioritization!P304,'Subdecision matrices'!$J$34:$J$36,0),MATCH('CalcEng 2'!$AX$6,'Subdecision matrices'!$K$33:$O$33,0)),0)</f>
        <v>0</v>
      </c>
      <c r="AY591" s="2">
        <f>_xlfn.IFERROR(INDEX('Subdecision matrices'!$K$34:$O$36,MATCH(Prioritization!P304,'Subdecision matrices'!$J$34:$J$36,0),MATCH('CalcEng 2'!$AY$6,'Subdecision matrices'!$K$33:$O$33,0)),0)</f>
        <v>0</v>
      </c>
      <c r="AZ591" s="2"/>
      <c r="BA591" s="2"/>
      <c r="BB591" s="110">
        <f>((B591*B592)+(G591*G592)+(L591*L592)+(Q591*Q592)+(V591*V592)+(AA591*AA592)+(AF592*AF591)+(AK591*AK592)+(AP591*AP592)+(AU591*AU592))*10</f>
        <v>0</v>
      </c>
      <c r="BC591" s="110">
        <f aca="true" t="shared" si="1487" ref="BC591">((C591*C592)+(H591*H592)+(M591*M592)+(R591*R592)+(W591*W592)+(AB591*AB592)+(AG592*AG591)+(AL591*AL592)+(AQ591*AQ592)+(AV591*AV592))*10</f>
        <v>0</v>
      </c>
      <c r="BD591" s="110">
        <f aca="true" t="shared" si="1488" ref="BD591">((D591*D592)+(I591*I592)+(N591*N592)+(S591*S592)+(X591*X592)+(AC591*AC592)+(AH592*AH591)+(AM591*AM592)+(AR591*AR592)+(AW591*AW592))*10</f>
        <v>0</v>
      </c>
      <c r="BE591" s="110">
        <f aca="true" t="shared" si="1489" ref="BE591">((E591*E592)+(J591*J592)+(O591*O592)+(T591*T592)+(Y591*Y592)+(AD591*AD592)+(AI592*AI591)+(AN591*AN592)+(AS591*AS592)+(AX591*AX592))*10</f>
        <v>0</v>
      </c>
      <c r="BF591" s="110">
        <f aca="true" t="shared" si="1490" ref="BF591">((F591*F592)+(K591*K592)+(P591*P592)+(U591*U592)+(Z591*Z592)+(AE591*AE592)+(AJ592*AJ591)+(AO591*AO592)+(AT591*AT592)+(AY591*AY592))*10</f>
        <v>0</v>
      </c>
    </row>
    <row r="592" spans="1:58" ht="15.75" thickBot="1">
      <c r="A592" s="94"/>
      <c r="B592" s="5">
        <f>'Subdecision matrices'!$S$12</f>
        <v>0.1</v>
      </c>
      <c r="C592" s="5">
        <f>'Subdecision matrices'!$S$13</f>
        <v>0.1</v>
      </c>
      <c r="D592" s="5">
        <f>'Subdecision matrices'!$S$14</f>
        <v>0.1</v>
      </c>
      <c r="E592" s="5">
        <f>'Subdecision matrices'!$S$15</f>
        <v>0.1</v>
      </c>
      <c r="F592" s="5">
        <f>'Subdecision matrices'!$S$16</f>
        <v>0.1</v>
      </c>
      <c r="G592" s="5">
        <f>'Subdecision matrices'!$T$12</f>
        <v>0.1</v>
      </c>
      <c r="H592" s="5">
        <f>'Subdecision matrices'!$T$13</f>
        <v>0.1</v>
      </c>
      <c r="I592" s="5">
        <f>'Subdecision matrices'!$T$14</f>
        <v>0.1</v>
      </c>
      <c r="J592" s="5">
        <f>'Subdecision matrices'!$T$15</f>
        <v>0.1</v>
      </c>
      <c r="K592" s="5">
        <f>'Subdecision matrices'!$T$16</f>
        <v>0.1</v>
      </c>
      <c r="L592" s="5">
        <f>'Subdecision matrices'!$U$12</f>
        <v>0.05</v>
      </c>
      <c r="M592" s="5">
        <f>'Subdecision matrices'!$U$13</f>
        <v>0.05</v>
      </c>
      <c r="N592" s="5">
        <f>'Subdecision matrices'!$U$14</f>
        <v>0.05</v>
      </c>
      <c r="O592" s="5">
        <f>'Subdecision matrices'!$U$15</f>
        <v>0.05</v>
      </c>
      <c r="P592" s="5">
        <f>'Subdecision matrices'!$U$16</f>
        <v>0.05</v>
      </c>
      <c r="Q592" s="5">
        <f>'Subdecision matrices'!$V$12</f>
        <v>0.1</v>
      </c>
      <c r="R592" s="5">
        <f>'Subdecision matrices'!$V$13</f>
        <v>0.1</v>
      </c>
      <c r="S592" s="5">
        <f>'Subdecision matrices'!$V$14</f>
        <v>0.1</v>
      </c>
      <c r="T592" s="5">
        <f>'Subdecision matrices'!$V$15</f>
        <v>0.1</v>
      </c>
      <c r="U592" s="5">
        <f>'Subdecision matrices'!$V$16</f>
        <v>0.1</v>
      </c>
      <c r="V592" s="5">
        <f>'Subdecision matrices'!$W$12</f>
        <v>0.1</v>
      </c>
      <c r="W592" s="5">
        <f>'Subdecision matrices'!$W$13</f>
        <v>0.1</v>
      </c>
      <c r="X592" s="5">
        <f>'Subdecision matrices'!$W$14</f>
        <v>0.1</v>
      </c>
      <c r="Y592" s="5">
        <f>'Subdecision matrices'!$W$15</f>
        <v>0.1</v>
      </c>
      <c r="Z592" s="5">
        <f>'Subdecision matrices'!$W$16</f>
        <v>0.1</v>
      </c>
      <c r="AA592" s="5">
        <f>'Subdecision matrices'!$X$12</f>
        <v>0.05</v>
      </c>
      <c r="AB592" s="5">
        <f>'Subdecision matrices'!$X$13</f>
        <v>0.1</v>
      </c>
      <c r="AC592" s="5">
        <f>'Subdecision matrices'!$X$14</f>
        <v>0.1</v>
      </c>
      <c r="AD592" s="5">
        <f>'Subdecision matrices'!$X$15</f>
        <v>0.1</v>
      </c>
      <c r="AE592" s="5">
        <f>'Subdecision matrices'!$X$16</f>
        <v>0.1</v>
      </c>
      <c r="AF592" s="5">
        <f>'Subdecision matrices'!$Y$12</f>
        <v>0.1</v>
      </c>
      <c r="AG592" s="5">
        <f>'Subdecision matrices'!$Y$13</f>
        <v>0.1</v>
      </c>
      <c r="AH592" s="5">
        <f>'Subdecision matrices'!$Y$14</f>
        <v>0.1</v>
      </c>
      <c r="AI592" s="5">
        <f>'Subdecision matrices'!$Y$15</f>
        <v>0.05</v>
      </c>
      <c r="AJ592" s="5">
        <f>'Subdecision matrices'!$Y$16</f>
        <v>0.05</v>
      </c>
      <c r="AK592" s="5">
        <f>'Subdecision matrices'!$Z$12</f>
        <v>0.15</v>
      </c>
      <c r="AL592" s="5">
        <f>'Subdecision matrices'!$Z$13</f>
        <v>0.15</v>
      </c>
      <c r="AM592" s="5">
        <f>'Subdecision matrices'!$Z$14</f>
        <v>0.15</v>
      </c>
      <c r="AN592" s="5">
        <f>'Subdecision matrices'!$Z$15</f>
        <v>0.15</v>
      </c>
      <c r="AO592" s="5">
        <f>'Subdecision matrices'!$Z$16</f>
        <v>0.15</v>
      </c>
      <c r="AP592" s="5">
        <f>'Subdecision matrices'!$AA$12</f>
        <v>0.1</v>
      </c>
      <c r="AQ592" s="5">
        <f>'Subdecision matrices'!$AA$13</f>
        <v>0.1</v>
      </c>
      <c r="AR592" s="5">
        <f>'Subdecision matrices'!$AA$14</f>
        <v>0.1</v>
      </c>
      <c r="AS592" s="5">
        <f>'Subdecision matrices'!$AA$15</f>
        <v>0.1</v>
      </c>
      <c r="AT592" s="5">
        <f>'Subdecision matrices'!$AA$16</f>
        <v>0.15</v>
      </c>
      <c r="AU592" s="5">
        <f>'Subdecision matrices'!$AB$12</f>
        <v>0.15</v>
      </c>
      <c r="AV592" s="5">
        <f>'Subdecision matrices'!$AB$13</f>
        <v>0.1</v>
      </c>
      <c r="AW592" s="5">
        <f>'Subdecision matrices'!$AB$14</f>
        <v>0.1</v>
      </c>
      <c r="AX592" s="5">
        <f>'Subdecision matrices'!$AB$15</f>
        <v>0.15</v>
      </c>
      <c r="AY592" s="5">
        <f>'Subdecision matrices'!$AB$16</f>
        <v>0.1</v>
      </c>
      <c r="AZ592" s="3">
        <f aca="true" t="shared" si="1491" ref="AZ592">SUM(L592:AY592)</f>
        <v>4</v>
      </c>
      <c r="BA592" s="3"/>
      <c r="BB592" s="114"/>
      <c r="BC592" s="114"/>
      <c r="BD592" s="114"/>
      <c r="BE592" s="114"/>
      <c r="BF592" s="114"/>
    </row>
    <row r="593" spans="1:58" ht="15">
      <c r="A593" s="94">
        <v>294</v>
      </c>
      <c r="B593" s="30">
        <f>_xlfn.IFERROR(VLOOKUP(Prioritization!G305,'Subdecision matrices'!$B$7:$C$8,2,TRUE),0)</f>
        <v>0</v>
      </c>
      <c r="C593" s="30">
        <f>_xlfn.IFERROR(VLOOKUP(Prioritization!G305,'Subdecision matrices'!$B$7:$D$8,3,TRUE),0)</f>
        <v>0</v>
      </c>
      <c r="D593" s="30">
        <f>_xlfn.IFERROR(VLOOKUP(Prioritization!G305,'Subdecision matrices'!$B$7:$E$8,4,TRUE),0)</f>
        <v>0</v>
      </c>
      <c r="E593" s="30">
        <f>_xlfn.IFERROR(VLOOKUP(Prioritization!G305,'Subdecision matrices'!$B$7:$F$8,5,TRUE),0)</f>
        <v>0</v>
      </c>
      <c r="F593" s="30">
        <f>_xlfn.IFERROR(VLOOKUP(Prioritization!G305,'Subdecision matrices'!$B$7:$G$8,6,TRUE),0)</f>
        <v>0</v>
      </c>
      <c r="G593" s="30">
        <f>VLOOKUP(Prioritization!H305,'Subdecision matrices'!$B$12:$C$19,2,TRUE)</f>
        <v>0</v>
      </c>
      <c r="H593" s="30">
        <f>VLOOKUP(Prioritization!H305,'Subdecision matrices'!$B$12:$D$19,3,TRUE)</f>
        <v>0</v>
      </c>
      <c r="I593" s="30">
        <f>VLOOKUP(Prioritization!H305,'Subdecision matrices'!$B$12:$E$19,4,TRUE)</f>
        <v>0</v>
      </c>
      <c r="J593" s="30">
        <f>VLOOKUP(Prioritization!H305,'Subdecision matrices'!$B$12:$F$19,5,TRUE)</f>
        <v>0</v>
      </c>
      <c r="K593" s="30">
        <f>VLOOKUP(Prioritization!H305,'Subdecision matrices'!$B$12:$G$19,6,TRUE)</f>
        <v>0</v>
      </c>
      <c r="L593" s="2">
        <f>_xlfn.IFERROR(INDEX('Subdecision matrices'!$C$23:$G$27,MATCH(Prioritization!I305,'Subdecision matrices'!$B$23:$B$27,0),MATCH('CalcEng 2'!$L$6,'Subdecision matrices'!$C$22:$G$22,0)),0)</f>
        <v>0</v>
      </c>
      <c r="M593" s="2">
        <f>_xlfn.IFERROR(INDEX('Subdecision matrices'!$C$23:$G$27,MATCH(Prioritization!I305,'Subdecision matrices'!$B$23:$B$27,0),MATCH('CalcEng 2'!$M$6,'Subdecision matrices'!$C$30:$G$30,0)),0)</f>
        <v>0</v>
      </c>
      <c r="N593" s="2">
        <f>_xlfn.IFERROR(INDEX('Subdecision matrices'!$C$23:$G$27,MATCH(Prioritization!I305,'Subdecision matrices'!$B$23:$B$27,0),MATCH('CalcEng 2'!$N$6,'Subdecision matrices'!$C$22:$G$22,0)),0)</f>
        <v>0</v>
      </c>
      <c r="O593" s="2">
        <f>_xlfn.IFERROR(INDEX('Subdecision matrices'!$C$23:$G$27,MATCH(Prioritization!I305,'Subdecision matrices'!$B$23:$B$27,0),MATCH('CalcEng 2'!$O$6,'Subdecision matrices'!$C$22:$G$22,0)),0)</f>
        <v>0</v>
      </c>
      <c r="P593" s="2">
        <f>_xlfn.IFERROR(INDEX('Subdecision matrices'!$C$23:$G$27,MATCH(Prioritization!I305,'Subdecision matrices'!$B$23:$B$27,0),MATCH('CalcEng 2'!$P$6,'Subdecision matrices'!$C$22:$G$22,0)),0)</f>
        <v>0</v>
      </c>
      <c r="Q593" s="2">
        <f>_xlfn.IFERROR(INDEX('Subdecision matrices'!$C$31:$G$33,MATCH(Prioritization!J305,'Subdecision matrices'!$B$31:$B$33,0),MATCH('CalcEng 2'!$Q$6,'Subdecision matrices'!$C$30:$G$30,0)),0)</f>
        <v>0</v>
      </c>
      <c r="R593" s="2">
        <f>_xlfn.IFERROR(INDEX('Subdecision matrices'!$C$31:$G$33,MATCH(Prioritization!J305,'Subdecision matrices'!$B$31:$B$33,0),MATCH('CalcEng 2'!$R$6,'Subdecision matrices'!$C$30:$G$30,0)),0)</f>
        <v>0</v>
      </c>
      <c r="S593" s="2">
        <f>_xlfn.IFERROR(INDEX('Subdecision matrices'!$C$31:$G$33,MATCH(Prioritization!J305,'Subdecision matrices'!$B$31:$B$33,0),MATCH('CalcEng 2'!$S$6,'Subdecision matrices'!$C$30:$G$30,0)),0)</f>
        <v>0</v>
      </c>
      <c r="T593" s="2">
        <f>_xlfn.IFERROR(INDEX('Subdecision matrices'!$C$31:$G$33,MATCH(Prioritization!J305,'Subdecision matrices'!$B$31:$B$33,0),MATCH('CalcEng 2'!$T$6,'Subdecision matrices'!$C$30:$G$30,0)),0)</f>
        <v>0</v>
      </c>
      <c r="U593" s="2">
        <f>_xlfn.IFERROR(INDEX('Subdecision matrices'!$C$31:$G$33,MATCH(Prioritization!J305,'Subdecision matrices'!$B$31:$B$33,0),MATCH('CalcEng 2'!$U$6,'Subdecision matrices'!$C$30:$G$30,0)),0)</f>
        <v>0</v>
      </c>
      <c r="V593" s="2">
        <f>_xlfn.IFERROR(VLOOKUP(Prioritization!K305,'Subdecision matrices'!$A$37:$C$41,3,TRUE),0)</f>
        <v>0</v>
      </c>
      <c r="W593" s="2">
        <f>_xlfn.IFERROR(VLOOKUP(Prioritization!K305,'Subdecision matrices'!$A$37:$D$41,4),0)</f>
        <v>0</v>
      </c>
      <c r="X593" s="2">
        <f>_xlfn.IFERROR(VLOOKUP(Prioritization!K305,'Subdecision matrices'!$A$37:$E$41,5),0)</f>
        <v>0</v>
      </c>
      <c r="Y593" s="2">
        <f>_xlfn.IFERROR(VLOOKUP(Prioritization!K305,'Subdecision matrices'!$A$37:$F$41,6),0)</f>
        <v>0</v>
      </c>
      <c r="Z593" s="2">
        <f>_xlfn.IFERROR(VLOOKUP(Prioritization!K305,'Subdecision matrices'!$A$37:$G$41,7),0)</f>
        <v>0</v>
      </c>
      <c r="AA593" s="2">
        <f>_xlfn.IFERROR(INDEX('Subdecision matrices'!$K$8:$O$11,MATCH(Prioritization!L305,'Subdecision matrices'!$J$8:$J$11,0),MATCH('CalcEng 2'!$AA$6,'Subdecision matrices'!$K$7:$O$7,0)),0)</f>
        <v>0</v>
      </c>
      <c r="AB593" s="2">
        <f>_xlfn.IFERROR(INDEX('Subdecision matrices'!$K$8:$O$11,MATCH(Prioritization!L305,'Subdecision matrices'!$J$8:$J$11,0),MATCH('CalcEng 2'!$AB$6,'Subdecision matrices'!$K$7:$O$7,0)),0)</f>
        <v>0</v>
      </c>
      <c r="AC593" s="2">
        <f>_xlfn.IFERROR(INDEX('Subdecision matrices'!$K$8:$O$11,MATCH(Prioritization!L305,'Subdecision matrices'!$J$8:$J$11,0),MATCH('CalcEng 2'!$AC$6,'Subdecision matrices'!$K$7:$O$7,0)),0)</f>
        <v>0</v>
      </c>
      <c r="AD593" s="2">
        <f>_xlfn.IFERROR(INDEX('Subdecision matrices'!$K$8:$O$11,MATCH(Prioritization!L305,'Subdecision matrices'!$J$8:$J$11,0),MATCH('CalcEng 2'!$AD$6,'Subdecision matrices'!$K$7:$O$7,0)),0)</f>
        <v>0</v>
      </c>
      <c r="AE593" s="2">
        <f>_xlfn.IFERROR(INDEX('Subdecision matrices'!$K$8:$O$11,MATCH(Prioritization!L305,'Subdecision matrices'!$J$8:$J$11,0),MATCH('CalcEng 2'!$AE$6,'Subdecision matrices'!$K$7:$O$7,0)),0)</f>
        <v>0</v>
      </c>
      <c r="AF593" s="2">
        <f>_xlfn.IFERROR(VLOOKUP(Prioritization!M305,'Subdecision matrices'!$I$15:$K$17,3,TRUE),0)</f>
        <v>0</v>
      </c>
      <c r="AG593" s="2">
        <f>_xlfn.IFERROR(VLOOKUP(Prioritization!M305,'Subdecision matrices'!$I$15:$L$17,4,TRUE),0)</f>
        <v>0</v>
      </c>
      <c r="AH593" s="2">
        <f>_xlfn.IFERROR(VLOOKUP(Prioritization!M305,'Subdecision matrices'!$I$15:$M$17,5,TRUE),0)</f>
        <v>0</v>
      </c>
      <c r="AI593" s="2">
        <f>_xlfn.IFERROR(VLOOKUP(Prioritization!M305,'Subdecision matrices'!$I$15:$N$17,6,TRUE),0)</f>
        <v>0</v>
      </c>
      <c r="AJ593" s="2">
        <f>_xlfn.IFERROR(VLOOKUP(Prioritization!M305,'Subdecision matrices'!$I$15:$O$17,7,TRUE),0)</f>
        <v>0</v>
      </c>
      <c r="AK593" s="2">
        <f>_xlfn.IFERROR(INDEX('Subdecision matrices'!$K$22:$O$24,MATCH(Prioritization!N305,'Subdecision matrices'!$J$22:$J$24,0),MATCH($AK$6,'Subdecision matrices'!$K$21:$O$21,0)),0)</f>
        <v>0</v>
      </c>
      <c r="AL593" s="2">
        <f>_xlfn.IFERROR(INDEX('Subdecision matrices'!$K$22:$O$24,MATCH(Prioritization!N305,'Subdecision matrices'!$J$22:$J$24,0),MATCH($AL$6,'Subdecision matrices'!$K$21:$O$21,0)),0)</f>
        <v>0</v>
      </c>
      <c r="AM593" s="2">
        <f>_xlfn.IFERROR(INDEX('Subdecision matrices'!$K$22:$O$24,MATCH(Prioritization!N305,'Subdecision matrices'!$J$22:$J$24,0),MATCH($AM$6,'Subdecision matrices'!$K$21:$O$21,0)),0)</f>
        <v>0</v>
      </c>
      <c r="AN593" s="2">
        <f>_xlfn.IFERROR(INDEX('Subdecision matrices'!$K$22:$O$24,MATCH(Prioritization!N305,'Subdecision matrices'!$J$22:$J$24,0),MATCH($AN$6,'Subdecision matrices'!$K$21:$O$21,0)),0)</f>
        <v>0</v>
      </c>
      <c r="AO593" s="2">
        <f>_xlfn.IFERROR(INDEX('Subdecision matrices'!$K$22:$O$24,MATCH(Prioritization!N305,'Subdecision matrices'!$J$22:$J$24,0),MATCH($AO$6,'Subdecision matrices'!$K$21:$O$21,0)),0)</f>
        <v>0</v>
      </c>
      <c r="AP593" s="2">
        <f>_xlfn.IFERROR(INDEX('Subdecision matrices'!$K$27:$O$30,MATCH(Prioritization!O305,'Subdecision matrices'!$J$27:$J$30,0),MATCH('CalcEng 2'!$AP$6,'Subdecision matrices'!$K$27:$O$27,0)),0)</f>
        <v>0</v>
      </c>
      <c r="AQ593" s="2">
        <f>_xlfn.IFERROR(INDEX('Subdecision matrices'!$K$27:$O$30,MATCH(Prioritization!O305,'Subdecision matrices'!$J$27:$J$30,0),MATCH('CalcEng 2'!$AQ$6,'Subdecision matrices'!$K$27:$O$27,0)),0)</f>
        <v>0</v>
      </c>
      <c r="AR593" s="2">
        <f>_xlfn.IFERROR(INDEX('Subdecision matrices'!$K$27:$O$30,MATCH(Prioritization!O305,'Subdecision matrices'!$J$27:$J$30,0),MATCH('CalcEng 2'!$AR$6,'Subdecision matrices'!$K$27:$O$27,0)),0)</f>
        <v>0</v>
      </c>
      <c r="AS593" s="2">
        <f>_xlfn.IFERROR(INDEX('Subdecision matrices'!$K$27:$O$30,MATCH(Prioritization!O305,'Subdecision matrices'!$J$27:$J$30,0),MATCH('CalcEng 2'!$AS$6,'Subdecision matrices'!$K$27:$O$27,0)),0)</f>
        <v>0</v>
      </c>
      <c r="AT593" s="2">
        <f>_xlfn.IFERROR(INDEX('Subdecision matrices'!$K$27:$O$30,MATCH(Prioritization!O305,'Subdecision matrices'!$J$27:$J$30,0),MATCH('CalcEng 2'!$AT$6,'Subdecision matrices'!$K$27:$O$27,0)),0)</f>
        <v>0</v>
      </c>
      <c r="AU593" s="2">
        <f>_xlfn.IFERROR(INDEX('Subdecision matrices'!$K$34:$O$36,MATCH(Prioritization!P305,'Subdecision matrices'!$J$34:$J$36,0),MATCH('CalcEng 2'!$AU$6,'Subdecision matrices'!$K$33:$O$33,0)),0)</f>
        <v>0</v>
      </c>
      <c r="AV593" s="2">
        <f>_xlfn.IFERROR(INDEX('Subdecision matrices'!$K$34:$O$36,MATCH(Prioritization!P305,'Subdecision matrices'!$J$34:$J$36,0),MATCH('CalcEng 2'!$AV$6,'Subdecision matrices'!$K$33:$O$33,0)),0)</f>
        <v>0</v>
      </c>
      <c r="AW593" s="2">
        <f>_xlfn.IFERROR(INDEX('Subdecision matrices'!$K$34:$O$36,MATCH(Prioritization!P305,'Subdecision matrices'!$J$34:$J$36,0),MATCH('CalcEng 2'!$AW$6,'Subdecision matrices'!$K$33:$O$33,0)),0)</f>
        <v>0</v>
      </c>
      <c r="AX593" s="2">
        <f>_xlfn.IFERROR(INDEX('Subdecision matrices'!$K$34:$O$36,MATCH(Prioritization!P305,'Subdecision matrices'!$J$34:$J$36,0),MATCH('CalcEng 2'!$AX$6,'Subdecision matrices'!$K$33:$O$33,0)),0)</f>
        <v>0</v>
      </c>
      <c r="AY593" s="2">
        <f>_xlfn.IFERROR(INDEX('Subdecision matrices'!$K$34:$O$36,MATCH(Prioritization!P305,'Subdecision matrices'!$J$34:$J$36,0),MATCH('CalcEng 2'!$AY$6,'Subdecision matrices'!$K$33:$O$33,0)),0)</f>
        <v>0</v>
      </c>
      <c r="AZ593" s="2"/>
      <c r="BA593" s="2"/>
      <c r="BB593" s="110">
        <f>((B593*B594)+(G593*G594)+(L593*L594)+(Q593*Q594)+(V593*V594)+(AA593*AA594)+(AF594*AF593)+(AK593*AK594)+(AP593*AP594)+(AU593*AU594))*10</f>
        <v>0</v>
      </c>
      <c r="BC593" s="110">
        <f aca="true" t="shared" si="1492" ref="BC593">((C593*C594)+(H593*H594)+(M593*M594)+(R593*R594)+(W593*W594)+(AB593*AB594)+(AG594*AG593)+(AL593*AL594)+(AQ593*AQ594)+(AV593*AV594))*10</f>
        <v>0</v>
      </c>
      <c r="BD593" s="110">
        <f aca="true" t="shared" si="1493" ref="BD593">((D593*D594)+(I593*I594)+(N593*N594)+(S593*S594)+(X593*X594)+(AC593*AC594)+(AH594*AH593)+(AM593*AM594)+(AR593*AR594)+(AW593*AW594))*10</f>
        <v>0</v>
      </c>
      <c r="BE593" s="110">
        <f aca="true" t="shared" si="1494" ref="BE593">((E593*E594)+(J593*J594)+(O593*O594)+(T593*T594)+(Y593*Y594)+(AD593*AD594)+(AI594*AI593)+(AN593*AN594)+(AS593*AS594)+(AX593*AX594))*10</f>
        <v>0</v>
      </c>
      <c r="BF593" s="110">
        <f aca="true" t="shared" si="1495" ref="BF593">((F593*F594)+(K593*K594)+(P593*P594)+(U593*U594)+(Z593*Z594)+(AE593*AE594)+(AJ594*AJ593)+(AO593*AO594)+(AT593*AT594)+(AY593*AY594))*10</f>
        <v>0</v>
      </c>
    </row>
    <row r="594" spans="1:58" ht="15.75" thickBot="1">
      <c r="A594" s="94"/>
      <c r="B594" s="5">
        <f>'Subdecision matrices'!$S$12</f>
        <v>0.1</v>
      </c>
      <c r="C594" s="5">
        <f>'Subdecision matrices'!$S$13</f>
        <v>0.1</v>
      </c>
      <c r="D594" s="5">
        <f>'Subdecision matrices'!$S$14</f>
        <v>0.1</v>
      </c>
      <c r="E594" s="5">
        <f>'Subdecision matrices'!$S$15</f>
        <v>0.1</v>
      </c>
      <c r="F594" s="5">
        <f>'Subdecision matrices'!$S$16</f>
        <v>0.1</v>
      </c>
      <c r="G594" s="5">
        <f>'Subdecision matrices'!$T$12</f>
        <v>0.1</v>
      </c>
      <c r="H594" s="5">
        <f>'Subdecision matrices'!$T$13</f>
        <v>0.1</v>
      </c>
      <c r="I594" s="5">
        <f>'Subdecision matrices'!$T$14</f>
        <v>0.1</v>
      </c>
      <c r="J594" s="5">
        <f>'Subdecision matrices'!$T$15</f>
        <v>0.1</v>
      </c>
      <c r="K594" s="5">
        <f>'Subdecision matrices'!$T$16</f>
        <v>0.1</v>
      </c>
      <c r="L594" s="5">
        <f>'Subdecision matrices'!$U$12</f>
        <v>0.05</v>
      </c>
      <c r="M594" s="5">
        <f>'Subdecision matrices'!$U$13</f>
        <v>0.05</v>
      </c>
      <c r="N594" s="5">
        <f>'Subdecision matrices'!$U$14</f>
        <v>0.05</v>
      </c>
      <c r="O594" s="5">
        <f>'Subdecision matrices'!$U$15</f>
        <v>0.05</v>
      </c>
      <c r="P594" s="5">
        <f>'Subdecision matrices'!$U$16</f>
        <v>0.05</v>
      </c>
      <c r="Q594" s="5">
        <f>'Subdecision matrices'!$V$12</f>
        <v>0.1</v>
      </c>
      <c r="R594" s="5">
        <f>'Subdecision matrices'!$V$13</f>
        <v>0.1</v>
      </c>
      <c r="S594" s="5">
        <f>'Subdecision matrices'!$V$14</f>
        <v>0.1</v>
      </c>
      <c r="T594" s="5">
        <f>'Subdecision matrices'!$V$15</f>
        <v>0.1</v>
      </c>
      <c r="U594" s="5">
        <f>'Subdecision matrices'!$V$16</f>
        <v>0.1</v>
      </c>
      <c r="V594" s="5">
        <f>'Subdecision matrices'!$W$12</f>
        <v>0.1</v>
      </c>
      <c r="W594" s="5">
        <f>'Subdecision matrices'!$W$13</f>
        <v>0.1</v>
      </c>
      <c r="X594" s="5">
        <f>'Subdecision matrices'!$W$14</f>
        <v>0.1</v>
      </c>
      <c r="Y594" s="5">
        <f>'Subdecision matrices'!$W$15</f>
        <v>0.1</v>
      </c>
      <c r="Z594" s="5">
        <f>'Subdecision matrices'!$W$16</f>
        <v>0.1</v>
      </c>
      <c r="AA594" s="5">
        <f>'Subdecision matrices'!$X$12</f>
        <v>0.05</v>
      </c>
      <c r="AB594" s="5">
        <f>'Subdecision matrices'!$X$13</f>
        <v>0.1</v>
      </c>
      <c r="AC594" s="5">
        <f>'Subdecision matrices'!$X$14</f>
        <v>0.1</v>
      </c>
      <c r="AD594" s="5">
        <f>'Subdecision matrices'!$X$15</f>
        <v>0.1</v>
      </c>
      <c r="AE594" s="5">
        <f>'Subdecision matrices'!$X$16</f>
        <v>0.1</v>
      </c>
      <c r="AF594" s="5">
        <f>'Subdecision matrices'!$Y$12</f>
        <v>0.1</v>
      </c>
      <c r="AG594" s="5">
        <f>'Subdecision matrices'!$Y$13</f>
        <v>0.1</v>
      </c>
      <c r="AH594" s="5">
        <f>'Subdecision matrices'!$Y$14</f>
        <v>0.1</v>
      </c>
      <c r="AI594" s="5">
        <f>'Subdecision matrices'!$Y$15</f>
        <v>0.05</v>
      </c>
      <c r="AJ594" s="5">
        <f>'Subdecision matrices'!$Y$16</f>
        <v>0.05</v>
      </c>
      <c r="AK594" s="5">
        <f>'Subdecision matrices'!$Z$12</f>
        <v>0.15</v>
      </c>
      <c r="AL594" s="5">
        <f>'Subdecision matrices'!$Z$13</f>
        <v>0.15</v>
      </c>
      <c r="AM594" s="5">
        <f>'Subdecision matrices'!$Z$14</f>
        <v>0.15</v>
      </c>
      <c r="AN594" s="5">
        <f>'Subdecision matrices'!$Z$15</f>
        <v>0.15</v>
      </c>
      <c r="AO594" s="5">
        <f>'Subdecision matrices'!$Z$16</f>
        <v>0.15</v>
      </c>
      <c r="AP594" s="5">
        <f>'Subdecision matrices'!$AA$12</f>
        <v>0.1</v>
      </c>
      <c r="AQ594" s="5">
        <f>'Subdecision matrices'!$AA$13</f>
        <v>0.1</v>
      </c>
      <c r="AR594" s="5">
        <f>'Subdecision matrices'!$AA$14</f>
        <v>0.1</v>
      </c>
      <c r="AS594" s="5">
        <f>'Subdecision matrices'!$AA$15</f>
        <v>0.1</v>
      </c>
      <c r="AT594" s="5">
        <f>'Subdecision matrices'!$AA$16</f>
        <v>0.15</v>
      </c>
      <c r="AU594" s="5">
        <f>'Subdecision matrices'!$AB$12</f>
        <v>0.15</v>
      </c>
      <c r="AV594" s="5">
        <f>'Subdecision matrices'!$AB$13</f>
        <v>0.1</v>
      </c>
      <c r="AW594" s="5">
        <f>'Subdecision matrices'!$AB$14</f>
        <v>0.1</v>
      </c>
      <c r="AX594" s="5">
        <f>'Subdecision matrices'!$AB$15</f>
        <v>0.15</v>
      </c>
      <c r="AY594" s="5">
        <f>'Subdecision matrices'!$AB$16</f>
        <v>0.1</v>
      </c>
      <c r="AZ594" s="3">
        <f aca="true" t="shared" si="1496" ref="AZ594">SUM(L594:AY594)</f>
        <v>4</v>
      </c>
      <c r="BA594" s="3"/>
      <c r="BB594" s="114"/>
      <c r="BC594" s="114"/>
      <c r="BD594" s="114"/>
      <c r="BE594" s="114"/>
      <c r="BF594" s="114"/>
    </row>
    <row r="595" spans="1:58" ht="15">
      <c r="A595" s="94">
        <v>295</v>
      </c>
      <c r="B595" s="30">
        <f>_xlfn.IFERROR(VLOOKUP(Prioritization!G306,'Subdecision matrices'!$B$7:$C$8,2,TRUE),0)</f>
        <v>0</v>
      </c>
      <c r="C595" s="30">
        <f>_xlfn.IFERROR(VLOOKUP(Prioritization!G306,'Subdecision matrices'!$B$7:$D$8,3,TRUE),0)</f>
        <v>0</v>
      </c>
      <c r="D595" s="30">
        <f>_xlfn.IFERROR(VLOOKUP(Prioritization!G306,'Subdecision matrices'!$B$7:$E$8,4,TRUE),0)</f>
        <v>0</v>
      </c>
      <c r="E595" s="30">
        <f>_xlfn.IFERROR(VLOOKUP(Prioritization!G306,'Subdecision matrices'!$B$7:$F$8,5,TRUE),0)</f>
        <v>0</v>
      </c>
      <c r="F595" s="30">
        <f>_xlfn.IFERROR(VLOOKUP(Prioritization!G306,'Subdecision matrices'!$B$7:$G$8,6,TRUE),0)</f>
        <v>0</v>
      </c>
      <c r="G595" s="30">
        <f>VLOOKUP(Prioritization!H306,'Subdecision matrices'!$B$12:$C$19,2,TRUE)</f>
        <v>0</v>
      </c>
      <c r="H595" s="30">
        <f>VLOOKUP(Prioritization!H306,'Subdecision matrices'!$B$12:$D$19,3,TRUE)</f>
        <v>0</v>
      </c>
      <c r="I595" s="30">
        <f>VLOOKUP(Prioritization!H306,'Subdecision matrices'!$B$12:$E$19,4,TRUE)</f>
        <v>0</v>
      </c>
      <c r="J595" s="30">
        <f>VLOOKUP(Prioritization!H306,'Subdecision matrices'!$B$12:$F$19,5,TRUE)</f>
        <v>0</v>
      </c>
      <c r="K595" s="30">
        <f>VLOOKUP(Prioritization!H306,'Subdecision matrices'!$B$12:$G$19,6,TRUE)</f>
        <v>0</v>
      </c>
      <c r="L595" s="2">
        <f>_xlfn.IFERROR(INDEX('Subdecision matrices'!$C$23:$G$27,MATCH(Prioritization!I306,'Subdecision matrices'!$B$23:$B$27,0),MATCH('CalcEng 2'!$L$6,'Subdecision matrices'!$C$22:$G$22,0)),0)</f>
        <v>0</v>
      </c>
      <c r="M595" s="2">
        <f>_xlfn.IFERROR(INDEX('Subdecision matrices'!$C$23:$G$27,MATCH(Prioritization!I306,'Subdecision matrices'!$B$23:$B$27,0),MATCH('CalcEng 2'!$M$6,'Subdecision matrices'!$C$30:$G$30,0)),0)</f>
        <v>0</v>
      </c>
      <c r="N595" s="2">
        <f>_xlfn.IFERROR(INDEX('Subdecision matrices'!$C$23:$G$27,MATCH(Prioritization!I306,'Subdecision matrices'!$B$23:$B$27,0),MATCH('CalcEng 2'!$N$6,'Subdecision matrices'!$C$22:$G$22,0)),0)</f>
        <v>0</v>
      </c>
      <c r="O595" s="2">
        <f>_xlfn.IFERROR(INDEX('Subdecision matrices'!$C$23:$G$27,MATCH(Prioritization!I306,'Subdecision matrices'!$B$23:$B$27,0),MATCH('CalcEng 2'!$O$6,'Subdecision matrices'!$C$22:$G$22,0)),0)</f>
        <v>0</v>
      </c>
      <c r="P595" s="2">
        <f>_xlfn.IFERROR(INDEX('Subdecision matrices'!$C$23:$G$27,MATCH(Prioritization!I306,'Subdecision matrices'!$B$23:$B$27,0),MATCH('CalcEng 2'!$P$6,'Subdecision matrices'!$C$22:$G$22,0)),0)</f>
        <v>0</v>
      </c>
      <c r="Q595" s="2">
        <f>_xlfn.IFERROR(INDEX('Subdecision matrices'!$C$31:$G$33,MATCH(Prioritization!J306,'Subdecision matrices'!$B$31:$B$33,0),MATCH('CalcEng 2'!$Q$6,'Subdecision matrices'!$C$30:$G$30,0)),0)</f>
        <v>0</v>
      </c>
      <c r="R595" s="2">
        <f>_xlfn.IFERROR(INDEX('Subdecision matrices'!$C$31:$G$33,MATCH(Prioritization!J306,'Subdecision matrices'!$B$31:$B$33,0),MATCH('CalcEng 2'!$R$6,'Subdecision matrices'!$C$30:$G$30,0)),0)</f>
        <v>0</v>
      </c>
      <c r="S595" s="2">
        <f>_xlfn.IFERROR(INDEX('Subdecision matrices'!$C$31:$G$33,MATCH(Prioritization!J306,'Subdecision matrices'!$B$31:$B$33,0),MATCH('CalcEng 2'!$S$6,'Subdecision matrices'!$C$30:$G$30,0)),0)</f>
        <v>0</v>
      </c>
      <c r="T595" s="2">
        <f>_xlfn.IFERROR(INDEX('Subdecision matrices'!$C$31:$G$33,MATCH(Prioritization!J306,'Subdecision matrices'!$B$31:$B$33,0),MATCH('CalcEng 2'!$T$6,'Subdecision matrices'!$C$30:$G$30,0)),0)</f>
        <v>0</v>
      </c>
      <c r="U595" s="2">
        <f>_xlfn.IFERROR(INDEX('Subdecision matrices'!$C$31:$G$33,MATCH(Prioritization!J306,'Subdecision matrices'!$B$31:$B$33,0),MATCH('CalcEng 2'!$U$6,'Subdecision matrices'!$C$30:$G$30,0)),0)</f>
        <v>0</v>
      </c>
      <c r="V595" s="2">
        <f>_xlfn.IFERROR(VLOOKUP(Prioritization!K306,'Subdecision matrices'!$A$37:$C$41,3,TRUE),0)</f>
        <v>0</v>
      </c>
      <c r="W595" s="2">
        <f>_xlfn.IFERROR(VLOOKUP(Prioritization!K306,'Subdecision matrices'!$A$37:$D$41,4),0)</f>
        <v>0</v>
      </c>
      <c r="X595" s="2">
        <f>_xlfn.IFERROR(VLOOKUP(Prioritization!K306,'Subdecision matrices'!$A$37:$E$41,5),0)</f>
        <v>0</v>
      </c>
      <c r="Y595" s="2">
        <f>_xlfn.IFERROR(VLOOKUP(Prioritization!K306,'Subdecision matrices'!$A$37:$F$41,6),0)</f>
        <v>0</v>
      </c>
      <c r="Z595" s="2">
        <f>_xlfn.IFERROR(VLOOKUP(Prioritization!K306,'Subdecision matrices'!$A$37:$G$41,7),0)</f>
        <v>0</v>
      </c>
      <c r="AA595" s="2">
        <f>_xlfn.IFERROR(INDEX('Subdecision matrices'!$K$8:$O$11,MATCH(Prioritization!L306,'Subdecision matrices'!$J$8:$J$11,0),MATCH('CalcEng 2'!$AA$6,'Subdecision matrices'!$K$7:$O$7,0)),0)</f>
        <v>0</v>
      </c>
      <c r="AB595" s="2">
        <f>_xlfn.IFERROR(INDEX('Subdecision matrices'!$K$8:$O$11,MATCH(Prioritization!L306,'Subdecision matrices'!$J$8:$J$11,0),MATCH('CalcEng 2'!$AB$6,'Subdecision matrices'!$K$7:$O$7,0)),0)</f>
        <v>0</v>
      </c>
      <c r="AC595" s="2">
        <f>_xlfn.IFERROR(INDEX('Subdecision matrices'!$K$8:$O$11,MATCH(Prioritization!L306,'Subdecision matrices'!$J$8:$J$11,0),MATCH('CalcEng 2'!$AC$6,'Subdecision matrices'!$K$7:$O$7,0)),0)</f>
        <v>0</v>
      </c>
      <c r="AD595" s="2">
        <f>_xlfn.IFERROR(INDEX('Subdecision matrices'!$K$8:$O$11,MATCH(Prioritization!L306,'Subdecision matrices'!$J$8:$J$11,0),MATCH('CalcEng 2'!$AD$6,'Subdecision matrices'!$K$7:$O$7,0)),0)</f>
        <v>0</v>
      </c>
      <c r="AE595" s="2">
        <f>_xlfn.IFERROR(INDEX('Subdecision matrices'!$K$8:$O$11,MATCH(Prioritization!L306,'Subdecision matrices'!$J$8:$J$11,0),MATCH('CalcEng 2'!$AE$6,'Subdecision matrices'!$K$7:$O$7,0)),0)</f>
        <v>0</v>
      </c>
      <c r="AF595" s="2">
        <f>_xlfn.IFERROR(VLOOKUP(Prioritization!M306,'Subdecision matrices'!$I$15:$K$17,3,TRUE),0)</f>
        <v>0</v>
      </c>
      <c r="AG595" s="2">
        <f>_xlfn.IFERROR(VLOOKUP(Prioritization!M306,'Subdecision matrices'!$I$15:$L$17,4,TRUE),0)</f>
        <v>0</v>
      </c>
      <c r="AH595" s="2">
        <f>_xlfn.IFERROR(VLOOKUP(Prioritization!M306,'Subdecision matrices'!$I$15:$M$17,5,TRUE),0)</f>
        <v>0</v>
      </c>
      <c r="AI595" s="2">
        <f>_xlfn.IFERROR(VLOOKUP(Prioritization!M306,'Subdecision matrices'!$I$15:$N$17,6,TRUE),0)</f>
        <v>0</v>
      </c>
      <c r="AJ595" s="2">
        <f>_xlfn.IFERROR(VLOOKUP(Prioritization!M306,'Subdecision matrices'!$I$15:$O$17,7,TRUE),0)</f>
        <v>0</v>
      </c>
      <c r="AK595" s="2">
        <f>_xlfn.IFERROR(INDEX('Subdecision matrices'!$K$22:$O$24,MATCH(Prioritization!N306,'Subdecision matrices'!$J$22:$J$24,0),MATCH($AK$6,'Subdecision matrices'!$K$21:$O$21,0)),0)</f>
        <v>0</v>
      </c>
      <c r="AL595" s="2">
        <f>_xlfn.IFERROR(INDEX('Subdecision matrices'!$K$22:$O$24,MATCH(Prioritization!N306,'Subdecision matrices'!$J$22:$J$24,0),MATCH($AL$6,'Subdecision matrices'!$K$21:$O$21,0)),0)</f>
        <v>0</v>
      </c>
      <c r="AM595" s="2">
        <f>_xlfn.IFERROR(INDEX('Subdecision matrices'!$K$22:$O$24,MATCH(Prioritization!N306,'Subdecision matrices'!$J$22:$J$24,0),MATCH($AM$6,'Subdecision matrices'!$K$21:$O$21,0)),0)</f>
        <v>0</v>
      </c>
      <c r="AN595" s="2">
        <f>_xlfn.IFERROR(INDEX('Subdecision matrices'!$K$22:$O$24,MATCH(Prioritization!N306,'Subdecision matrices'!$J$22:$J$24,0),MATCH($AN$6,'Subdecision matrices'!$K$21:$O$21,0)),0)</f>
        <v>0</v>
      </c>
      <c r="AO595" s="2">
        <f>_xlfn.IFERROR(INDEX('Subdecision matrices'!$K$22:$O$24,MATCH(Prioritization!N306,'Subdecision matrices'!$J$22:$J$24,0),MATCH($AO$6,'Subdecision matrices'!$K$21:$O$21,0)),0)</f>
        <v>0</v>
      </c>
      <c r="AP595" s="2">
        <f>_xlfn.IFERROR(INDEX('Subdecision matrices'!$K$27:$O$30,MATCH(Prioritization!O306,'Subdecision matrices'!$J$27:$J$30,0),MATCH('CalcEng 2'!$AP$6,'Subdecision matrices'!$K$27:$O$27,0)),0)</f>
        <v>0</v>
      </c>
      <c r="AQ595" s="2">
        <f>_xlfn.IFERROR(INDEX('Subdecision matrices'!$K$27:$O$30,MATCH(Prioritization!O306,'Subdecision matrices'!$J$27:$J$30,0),MATCH('CalcEng 2'!$AQ$6,'Subdecision matrices'!$K$27:$O$27,0)),0)</f>
        <v>0</v>
      </c>
      <c r="AR595" s="2">
        <f>_xlfn.IFERROR(INDEX('Subdecision matrices'!$K$27:$O$30,MATCH(Prioritization!O306,'Subdecision matrices'!$J$27:$J$30,0),MATCH('CalcEng 2'!$AR$6,'Subdecision matrices'!$K$27:$O$27,0)),0)</f>
        <v>0</v>
      </c>
      <c r="AS595" s="2">
        <f>_xlfn.IFERROR(INDEX('Subdecision matrices'!$K$27:$O$30,MATCH(Prioritization!O306,'Subdecision matrices'!$J$27:$J$30,0),MATCH('CalcEng 2'!$AS$6,'Subdecision matrices'!$K$27:$O$27,0)),0)</f>
        <v>0</v>
      </c>
      <c r="AT595" s="2">
        <f>_xlfn.IFERROR(INDEX('Subdecision matrices'!$K$27:$O$30,MATCH(Prioritization!O306,'Subdecision matrices'!$J$27:$J$30,0),MATCH('CalcEng 2'!$AT$6,'Subdecision matrices'!$K$27:$O$27,0)),0)</f>
        <v>0</v>
      </c>
      <c r="AU595" s="2">
        <f>_xlfn.IFERROR(INDEX('Subdecision matrices'!$K$34:$O$36,MATCH(Prioritization!P306,'Subdecision matrices'!$J$34:$J$36,0),MATCH('CalcEng 2'!$AU$6,'Subdecision matrices'!$K$33:$O$33,0)),0)</f>
        <v>0</v>
      </c>
      <c r="AV595" s="2">
        <f>_xlfn.IFERROR(INDEX('Subdecision matrices'!$K$34:$O$36,MATCH(Prioritization!P306,'Subdecision matrices'!$J$34:$J$36,0),MATCH('CalcEng 2'!$AV$6,'Subdecision matrices'!$K$33:$O$33,0)),0)</f>
        <v>0</v>
      </c>
      <c r="AW595" s="2">
        <f>_xlfn.IFERROR(INDEX('Subdecision matrices'!$K$34:$O$36,MATCH(Prioritization!P306,'Subdecision matrices'!$J$34:$J$36,0),MATCH('CalcEng 2'!$AW$6,'Subdecision matrices'!$K$33:$O$33,0)),0)</f>
        <v>0</v>
      </c>
      <c r="AX595" s="2">
        <f>_xlfn.IFERROR(INDEX('Subdecision matrices'!$K$34:$O$36,MATCH(Prioritization!P306,'Subdecision matrices'!$J$34:$J$36,0),MATCH('CalcEng 2'!$AX$6,'Subdecision matrices'!$K$33:$O$33,0)),0)</f>
        <v>0</v>
      </c>
      <c r="AY595" s="2">
        <f>_xlfn.IFERROR(INDEX('Subdecision matrices'!$K$34:$O$36,MATCH(Prioritization!P306,'Subdecision matrices'!$J$34:$J$36,0),MATCH('CalcEng 2'!$AY$6,'Subdecision matrices'!$K$33:$O$33,0)),0)</f>
        <v>0</v>
      </c>
      <c r="AZ595" s="2"/>
      <c r="BA595" s="2"/>
      <c r="BB595" s="110">
        <f>((B595*B596)+(G595*G596)+(L595*L596)+(Q595*Q596)+(V595*V596)+(AA595*AA596)+(AF596*AF595)+(AK595*AK596)+(AP595*AP596)+(AU595*AU596))*10</f>
        <v>0</v>
      </c>
      <c r="BC595" s="110">
        <f aca="true" t="shared" si="1497" ref="BC595">((C595*C596)+(H595*H596)+(M595*M596)+(R595*R596)+(W595*W596)+(AB595*AB596)+(AG596*AG595)+(AL595*AL596)+(AQ595*AQ596)+(AV595*AV596))*10</f>
        <v>0</v>
      </c>
      <c r="BD595" s="110">
        <f aca="true" t="shared" si="1498" ref="BD595">((D595*D596)+(I595*I596)+(N595*N596)+(S595*S596)+(X595*X596)+(AC595*AC596)+(AH596*AH595)+(AM595*AM596)+(AR595*AR596)+(AW595*AW596))*10</f>
        <v>0</v>
      </c>
      <c r="BE595" s="110">
        <f aca="true" t="shared" si="1499" ref="BE595">((E595*E596)+(J595*J596)+(O595*O596)+(T595*T596)+(Y595*Y596)+(AD595*AD596)+(AI596*AI595)+(AN595*AN596)+(AS595*AS596)+(AX595*AX596))*10</f>
        <v>0</v>
      </c>
      <c r="BF595" s="110">
        <f aca="true" t="shared" si="1500" ref="BF595">((F595*F596)+(K595*K596)+(P595*P596)+(U595*U596)+(Z595*Z596)+(AE595*AE596)+(AJ596*AJ595)+(AO595*AO596)+(AT595*AT596)+(AY595*AY596))*10</f>
        <v>0</v>
      </c>
    </row>
    <row r="596" spans="1:58" ht="15.75" thickBot="1">
      <c r="A596" s="94"/>
      <c r="B596" s="5">
        <f>'Subdecision matrices'!$S$12</f>
        <v>0.1</v>
      </c>
      <c r="C596" s="5">
        <f>'Subdecision matrices'!$S$13</f>
        <v>0.1</v>
      </c>
      <c r="D596" s="5">
        <f>'Subdecision matrices'!$S$14</f>
        <v>0.1</v>
      </c>
      <c r="E596" s="5">
        <f>'Subdecision matrices'!$S$15</f>
        <v>0.1</v>
      </c>
      <c r="F596" s="5">
        <f>'Subdecision matrices'!$S$16</f>
        <v>0.1</v>
      </c>
      <c r="G596" s="5">
        <f>'Subdecision matrices'!$T$12</f>
        <v>0.1</v>
      </c>
      <c r="H596" s="5">
        <f>'Subdecision matrices'!$T$13</f>
        <v>0.1</v>
      </c>
      <c r="I596" s="5">
        <f>'Subdecision matrices'!$T$14</f>
        <v>0.1</v>
      </c>
      <c r="J596" s="5">
        <f>'Subdecision matrices'!$T$15</f>
        <v>0.1</v>
      </c>
      <c r="K596" s="5">
        <f>'Subdecision matrices'!$T$16</f>
        <v>0.1</v>
      </c>
      <c r="L596" s="5">
        <f>'Subdecision matrices'!$U$12</f>
        <v>0.05</v>
      </c>
      <c r="M596" s="5">
        <f>'Subdecision matrices'!$U$13</f>
        <v>0.05</v>
      </c>
      <c r="N596" s="5">
        <f>'Subdecision matrices'!$U$14</f>
        <v>0.05</v>
      </c>
      <c r="O596" s="5">
        <f>'Subdecision matrices'!$U$15</f>
        <v>0.05</v>
      </c>
      <c r="P596" s="5">
        <f>'Subdecision matrices'!$U$16</f>
        <v>0.05</v>
      </c>
      <c r="Q596" s="5">
        <f>'Subdecision matrices'!$V$12</f>
        <v>0.1</v>
      </c>
      <c r="R596" s="5">
        <f>'Subdecision matrices'!$V$13</f>
        <v>0.1</v>
      </c>
      <c r="S596" s="5">
        <f>'Subdecision matrices'!$V$14</f>
        <v>0.1</v>
      </c>
      <c r="T596" s="5">
        <f>'Subdecision matrices'!$V$15</f>
        <v>0.1</v>
      </c>
      <c r="U596" s="5">
        <f>'Subdecision matrices'!$V$16</f>
        <v>0.1</v>
      </c>
      <c r="V596" s="5">
        <f>'Subdecision matrices'!$W$12</f>
        <v>0.1</v>
      </c>
      <c r="W596" s="5">
        <f>'Subdecision matrices'!$W$13</f>
        <v>0.1</v>
      </c>
      <c r="X596" s="5">
        <f>'Subdecision matrices'!$W$14</f>
        <v>0.1</v>
      </c>
      <c r="Y596" s="5">
        <f>'Subdecision matrices'!$W$15</f>
        <v>0.1</v>
      </c>
      <c r="Z596" s="5">
        <f>'Subdecision matrices'!$W$16</f>
        <v>0.1</v>
      </c>
      <c r="AA596" s="5">
        <f>'Subdecision matrices'!$X$12</f>
        <v>0.05</v>
      </c>
      <c r="AB596" s="5">
        <f>'Subdecision matrices'!$X$13</f>
        <v>0.1</v>
      </c>
      <c r="AC596" s="5">
        <f>'Subdecision matrices'!$X$14</f>
        <v>0.1</v>
      </c>
      <c r="AD596" s="5">
        <f>'Subdecision matrices'!$X$15</f>
        <v>0.1</v>
      </c>
      <c r="AE596" s="5">
        <f>'Subdecision matrices'!$X$16</f>
        <v>0.1</v>
      </c>
      <c r="AF596" s="5">
        <f>'Subdecision matrices'!$Y$12</f>
        <v>0.1</v>
      </c>
      <c r="AG596" s="5">
        <f>'Subdecision matrices'!$Y$13</f>
        <v>0.1</v>
      </c>
      <c r="AH596" s="5">
        <f>'Subdecision matrices'!$Y$14</f>
        <v>0.1</v>
      </c>
      <c r="AI596" s="5">
        <f>'Subdecision matrices'!$Y$15</f>
        <v>0.05</v>
      </c>
      <c r="AJ596" s="5">
        <f>'Subdecision matrices'!$Y$16</f>
        <v>0.05</v>
      </c>
      <c r="AK596" s="5">
        <f>'Subdecision matrices'!$Z$12</f>
        <v>0.15</v>
      </c>
      <c r="AL596" s="5">
        <f>'Subdecision matrices'!$Z$13</f>
        <v>0.15</v>
      </c>
      <c r="AM596" s="5">
        <f>'Subdecision matrices'!$Z$14</f>
        <v>0.15</v>
      </c>
      <c r="AN596" s="5">
        <f>'Subdecision matrices'!$Z$15</f>
        <v>0.15</v>
      </c>
      <c r="AO596" s="5">
        <f>'Subdecision matrices'!$Z$16</f>
        <v>0.15</v>
      </c>
      <c r="AP596" s="5">
        <f>'Subdecision matrices'!$AA$12</f>
        <v>0.1</v>
      </c>
      <c r="AQ596" s="5">
        <f>'Subdecision matrices'!$AA$13</f>
        <v>0.1</v>
      </c>
      <c r="AR596" s="5">
        <f>'Subdecision matrices'!$AA$14</f>
        <v>0.1</v>
      </c>
      <c r="AS596" s="5">
        <f>'Subdecision matrices'!$AA$15</f>
        <v>0.1</v>
      </c>
      <c r="AT596" s="5">
        <f>'Subdecision matrices'!$AA$16</f>
        <v>0.15</v>
      </c>
      <c r="AU596" s="5">
        <f>'Subdecision matrices'!$AB$12</f>
        <v>0.15</v>
      </c>
      <c r="AV596" s="5">
        <f>'Subdecision matrices'!$AB$13</f>
        <v>0.1</v>
      </c>
      <c r="AW596" s="5">
        <f>'Subdecision matrices'!$AB$14</f>
        <v>0.1</v>
      </c>
      <c r="AX596" s="5">
        <f>'Subdecision matrices'!$AB$15</f>
        <v>0.15</v>
      </c>
      <c r="AY596" s="5">
        <f>'Subdecision matrices'!$AB$16</f>
        <v>0.1</v>
      </c>
      <c r="AZ596" s="3">
        <f aca="true" t="shared" si="1501" ref="AZ596">SUM(L596:AY596)</f>
        <v>4</v>
      </c>
      <c r="BA596" s="3"/>
      <c r="BB596" s="114"/>
      <c r="BC596" s="114"/>
      <c r="BD596" s="114"/>
      <c r="BE596" s="114"/>
      <c r="BF596" s="114"/>
    </row>
    <row r="597" spans="1:58" ht="15">
      <c r="A597" s="94">
        <v>296</v>
      </c>
      <c r="B597" s="30">
        <f>_xlfn.IFERROR(VLOOKUP(Prioritization!G307,'Subdecision matrices'!$B$7:$C$8,2,TRUE),0)</f>
        <v>0</v>
      </c>
      <c r="C597" s="30">
        <f>_xlfn.IFERROR(VLOOKUP(Prioritization!G307,'Subdecision matrices'!$B$7:$D$8,3,TRUE),0)</f>
        <v>0</v>
      </c>
      <c r="D597" s="30">
        <f>_xlfn.IFERROR(VLOOKUP(Prioritization!G307,'Subdecision matrices'!$B$7:$E$8,4,TRUE),0)</f>
        <v>0</v>
      </c>
      <c r="E597" s="30">
        <f>_xlfn.IFERROR(VLOOKUP(Prioritization!G307,'Subdecision matrices'!$B$7:$F$8,5,TRUE),0)</f>
        <v>0</v>
      </c>
      <c r="F597" s="30">
        <f>_xlfn.IFERROR(VLOOKUP(Prioritization!G307,'Subdecision matrices'!$B$7:$G$8,6,TRUE),0)</f>
        <v>0</v>
      </c>
      <c r="G597" s="30">
        <f>VLOOKUP(Prioritization!H307,'Subdecision matrices'!$B$12:$C$19,2,TRUE)</f>
        <v>0</v>
      </c>
      <c r="H597" s="30">
        <f>VLOOKUP(Prioritization!H307,'Subdecision matrices'!$B$12:$D$19,3,TRUE)</f>
        <v>0</v>
      </c>
      <c r="I597" s="30">
        <f>VLOOKUP(Prioritization!H307,'Subdecision matrices'!$B$12:$E$19,4,TRUE)</f>
        <v>0</v>
      </c>
      <c r="J597" s="30">
        <f>VLOOKUP(Prioritization!H307,'Subdecision matrices'!$B$12:$F$19,5,TRUE)</f>
        <v>0</v>
      </c>
      <c r="K597" s="30">
        <f>VLOOKUP(Prioritization!H307,'Subdecision matrices'!$B$12:$G$19,6,TRUE)</f>
        <v>0</v>
      </c>
      <c r="L597" s="2">
        <f>_xlfn.IFERROR(INDEX('Subdecision matrices'!$C$23:$G$27,MATCH(Prioritization!I307,'Subdecision matrices'!$B$23:$B$27,0),MATCH('CalcEng 2'!$L$6,'Subdecision matrices'!$C$22:$G$22,0)),0)</f>
        <v>0</v>
      </c>
      <c r="M597" s="2">
        <f>_xlfn.IFERROR(INDEX('Subdecision matrices'!$C$23:$G$27,MATCH(Prioritization!I307,'Subdecision matrices'!$B$23:$B$27,0),MATCH('CalcEng 2'!$M$6,'Subdecision matrices'!$C$30:$G$30,0)),0)</f>
        <v>0</v>
      </c>
      <c r="N597" s="2">
        <f>_xlfn.IFERROR(INDEX('Subdecision matrices'!$C$23:$G$27,MATCH(Prioritization!I307,'Subdecision matrices'!$B$23:$B$27,0),MATCH('CalcEng 2'!$N$6,'Subdecision matrices'!$C$22:$G$22,0)),0)</f>
        <v>0</v>
      </c>
      <c r="O597" s="2">
        <f>_xlfn.IFERROR(INDEX('Subdecision matrices'!$C$23:$G$27,MATCH(Prioritization!I307,'Subdecision matrices'!$B$23:$B$27,0),MATCH('CalcEng 2'!$O$6,'Subdecision matrices'!$C$22:$G$22,0)),0)</f>
        <v>0</v>
      </c>
      <c r="P597" s="2">
        <f>_xlfn.IFERROR(INDEX('Subdecision matrices'!$C$23:$G$27,MATCH(Prioritization!I307,'Subdecision matrices'!$B$23:$B$27,0),MATCH('CalcEng 2'!$P$6,'Subdecision matrices'!$C$22:$G$22,0)),0)</f>
        <v>0</v>
      </c>
      <c r="Q597" s="2">
        <f>_xlfn.IFERROR(INDEX('Subdecision matrices'!$C$31:$G$33,MATCH(Prioritization!J307,'Subdecision matrices'!$B$31:$B$33,0),MATCH('CalcEng 2'!$Q$6,'Subdecision matrices'!$C$30:$G$30,0)),0)</f>
        <v>0</v>
      </c>
      <c r="R597" s="2">
        <f>_xlfn.IFERROR(INDEX('Subdecision matrices'!$C$31:$G$33,MATCH(Prioritization!J307,'Subdecision matrices'!$B$31:$B$33,0),MATCH('CalcEng 2'!$R$6,'Subdecision matrices'!$C$30:$G$30,0)),0)</f>
        <v>0</v>
      </c>
      <c r="S597" s="2">
        <f>_xlfn.IFERROR(INDEX('Subdecision matrices'!$C$31:$G$33,MATCH(Prioritization!J307,'Subdecision matrices'!$B$31:$B$33,0),MATCH('CalcEng 2'!$S$6,'Subdecision matrices'!$C$30:$G$30,0)),0)</f>
        <v>0</v>
      </c>
      <c r="T597" s="2">
        <f>_xlfn.IFERROR(INDEX('Subdecision matrices'!$C$31:$G$33,MATCH(Prioritization!J307,'Subdecision matrices'!$B$31:$B$33,0),MATCH('CalcEng 2'!$T$6,'Subdecision matrices'!$C$30:$G$30,0)),0)</f>
        <v>0</v>
      </c>
      <c r="U597" s="2">
        <f>_xlfn.IFERROR(INDEX('Subdecision matrices'!$C$31:$G$33,MATCH(Prioritization!J307,'Subdecision matrices'!$B$31:$B$33,0),MATCH('CalcEng 2'!$U$6,'Subdecision matrices'!$C$30:$G$30,0)),0)</f>
        <v>0</v>
      </c>
      <c r="V597" s="2">
        <f>_xlfn.IFERROR(VLOOKUP(Prioritization!K307,'Subdecision matrices'!$A$37:$C$41,3,TRUE),0)</f>
        <v>0</v>
      </c>
      <c r="W597" s="2">
        <f>_xlfn.IFERROR(VLOOKUP(Prioritization!K307,'Subdecision matrices'!$A$37:$D$41,4),0)</f>
        <v>0</v>
      </c>
      <c r="X597" s="2">
        <f>_xlfn.IFERROR(VLOOKUP(Prioritization!K307,'Subdecision matrices'!$A$37:$E$41,5),0)</f>
        <v>0</v>
      </c>
      <c r="Y597" s="2">
        <f>_xlfn.IFERROR(VLOOKUP(Prioritization!K307,'Subdecision matrices'!$A$37:$F$41,6),0)</f>
        <v>0</v>
      </c>
      <c r="Z597" s="2">
        <f>_xlfn.IFERROR(VLOOKUP(Prioritization!K307,'Subdecision matrices'!$A$37:$G$41,7),0)</f>
        <v>0</v>
      </c>
      <c r="AA597" s="2">
        <f>_xlfn.IFERROR(INDEX('Subdecision matrices'!$K$8:$O$11,MATCH(Prioritization!L307,'Subdecision matrices'!$J$8:$J$11,0),MATCH('CalcEng 2'!$AA$6,'Subdecision matrices'!$K$7:$O$7,0)),0)</f>
        <v>0</v>
      </c>
      <c r="AB597" s="2">
        <f>_xlfn.IFERROR(INDEX('Subdecision matrices'!$K$8:$O$11,MATCH(Prioritization!L307,'Subdecision matrices'!$J$8:$J$11,0),MATCH('CalcEng 2'!$AB$6,'Subdecision matrices'!$K$7:$O$7,0)),0)</f>
        <v>0</v>
      </c>
      <c r="AC597" s="2">
        <f>_xlfn.IFERROR(INDEX('Subdecision matrices'!$K$8:$O$11,MATCH(Prioritization!L307,'Subdecision matrices'!$J$8:$J$11,0),MATCH('CalcEng 2'!$AC$6,'Subdecision matrices'!$K$7:$O$7,0)),0)</f>
        <v>0</v>
      </c>
      <c r="AD597" s="2">
        <f>_xlfn.IFERROR(INDEX('Subdecision matrices'!$K$8:$O$11,MATCH(Prioritization!L307,'Subdecision matrices'!$J$8:$J$11,0),MATCH('CalcEng 2'!$AD$6,'Subdecision matrices'!$K$7:$O$7,0)),0)</f>
        <v>0</v>
      </c>
      <c r="AE597" s="2">
        <f>_xlfn.IFERROR(INDEX('Subdecision matrices'!$K$8:$O$11,MATCH(Prioritization!L307,'Subdecision matrices'!$J$8:$J$11,0),MATCH('CalcEng 2'!$AE$6,'Subdecision matrices'!$K$7:$O$7,0)),0)</f>
        <v>0</v>
      </c>
      <c r="AF597" s="2">
        <f>_xlfn.IFERROR(VLOOKUP(Prioritization!M307,'Subdecision matrices'!$I$15:$K$17,3,TRUE),0)</f>
        <v>0</v>
      </c>
      <c r="AG597" s="2">
        <f>_xlfn.IFERROR(VLOOKUP(Prioritization!M307,'Subdecision matrices'!$I$15:$L$17,4,TRUE),0)</f>
        <v>0</v>
      </c>
      <c r="AH597" s="2">
        <f>_xlfn.IFERROR(VLOOKUP(Prioritization!M307,'Subdecision matrices'!$I$15:$M$17,5,TRUE),0)</f>
        <v>0</v>
      </c>
      <c r="AI597" s="2">
        <f>_xlfn.IFERROR(VLOOKUP(Prioritization!M307,'Subdecision matrices'!$I$15:$N$17,6,TRUE),0)</f>
        <v>0</v>
      </c>
      <c r="AJ597" s="2">
        <f>_xlfn.IFERROR(VLOOKUP(Prioritization!M307,'Subdecision matrices'!$I$15:$O$17,7,TRUE),0)</f>
        <v>0</v>
      </c>
      <c r="AK597" s="2">
        <f>_xlfn.IFERROR(INDEX('Subdecision matrices'!$K$22:$O$24,MATCH(Prioritization!N307,'Subdecision matrices'!$J$22:$J$24,0),MATCH($AK$6,'Subdecision matrices'!$K$21:$O$21,0)),0)</f>
        <v>0</v>
      </c>
      <c r="AL597" s="2">
        <f>_xlfn.IFERROR(INDEX('Subdecision matrices'!$K$22:$O$24,MATCH(Prioritization!N307,'Subdecision matrices'!$J$22:$J$24,0),MATCH($AL$6,'Subdecision matrices'!$K$21:$O$21,0)),0)</f>
        <v>0</v>
      </c>
      <c r="AM597" s="2">
        <f>_xlfn.IFERROR(INDEX('Subdecision matrices'!$K$22:$O$24,MATCH(Prioritization!N307,'Subdecision matrices'!$J$22:$J$24,0),MATCH($AM$6,'Subdecision matrices'!$K$21:$O$21,0)),0)</f>
        <v>0</v>
      </c>
      <c r="AN597" s="2">
        <f>_xlfn.IFERROR(INDEX('Subdecision matrices'!$K$22:$O$24,MATCH(Prioritization!N307,'Subdecision matrices'!$J$22:$J$24,0),MATCH($AN$6,'Subdecision matrices'!$K$21:$O$21,0)),0)</f>
        <v>0</v>
      </c>
      <c r="AO597" s="2">
        <f>_xlfn.IFERROR(INDEX('Subdecision matrices'!$K$22:$O$24,MATCH(Prioritization!N307,'Subdecision matrices'!$J$22:$J$24,0),MATCH($AO$6,'Subdecision matrices'!$K$21:$O$21,0)),0)</f>
        <v>0</v>
      </c>
      <c r="AP597" s="2">
        <f>_xlfn.IFERROR(INDEX('Subdecision matrices'!$K$27:$O$30,MATCH(Prioritization!O307,'Subdecision matrices'!$J$27:$J$30,0),MATCH('CalcEng 2'!$AP$6,'Subdecision matrices'!$K$27:$O$27,0)),0)</f>
        <v>0</v>
      </c>
      <c r="AQ597" s="2">
        <f>_xlfn.IFERROR(INDEX('Subdecision matrices'!$K$27:$O$30,MATCH(Prioritization!O307,'Subdecision matrices'!$J$27:$J$30,0),MATCH('CalcEng 2'!$AQ$6,'Subdecision matrices'!$K$27:$O$27,0)),0)</f>
        <v>0</v>
      </c>
      <c r="AR597" s="2">
        <f>_xlfn.IFERROR(INDEX('Subdecision matrices'!$K$27:$O$30,MATCH(Prioritization!O307,'Subdecision matrices'!$J$27:$J$30,0),MATCH('CalcEng 2'!$AR$6,'Subdecision matrices'!$K$27:$O$27,0)),0)</f>
        <v>0</v>
      </c>
      <c r="AS597" s="2">
        <f>_xlfn.IFERROR(INDEX('Subdecision matrices'!$K$27:$O$30,MATCH(Prioritization!O307,'Subdecision matrices'!$J$27:$J$30,0),MATCH('CalcEng 2'!$AS$6,'Subdecision matrices'!$K$27:$O$27,0)),0)</f>
        <v>0</v>
      </c>
      <c r="AT597" s="2">
        <f>_xlfn.IFERROR(INDEX('Subdecision matrices'!$K$27:$O$30,MATCH(Prioritization!O307,'Subdecision matrices'!$J$27:$J$30,0),MATCH('CalcEng 2'!$AT$6,'Subdecision matrices'!$K$27:$O$27,0)),0)</f>
        <v>0</v>
      </c>
      <c r="AU597" s="2">
        <f>_xlfn.IFERROR(INDEX('Subdecision matrices'!$K$34:$O$36,MATCH(Prioritization!P307,'Subdecision matrices'!$J$34:$J$36,0),MATCH('CalcEng 2'!$AU$6,'Subdecision matrices'!$K$33:$O$33,0)),0)</f>
        <v>0</v>
      </c>
      <c r="AV597" s="2">
        <f>_xlfn.IFERROR(INDEX('Subdecision matrices'!$K$34:$O$36,MATCH(Prioritization!P307,'Subdecision matrices'!$J$34:$J$36,0),MATCH('CalcEng 2'!$AV$6,'Subdecision matrices'!$K$33:$O$33,0)),0)</f>
        <v>0</v>
      </c>
      <c r="AW597" s="2">
        <f>_xlfn.IFERROR(INDEX('Subdecision matrices'!$K$34:$O$36,MATCH(Prioritization!P307,'Subdecision matrices'!$J$34:$J$36,0),MATCH('CalcEng 2'!$AW$6,'Subdecision matrices'!$K$33:$O$33,0)),0)</f>
        <v>0</v>
      </c>
      <c r="AX597" s="2">
        <f>_xlfn.IFERROR(INDEX('Subdecision matrices'!$K$34:$O$36,MATCH(Prioritization!P307,'Subdecision matrices'!$J$34:$J$36,0),MATCH('CalcEng 2'!$AX$6,'Subdecision matrices'!$K$33:$O$33,0)),0)</f>
        <v>0</v>
      </c>
      <c r="AY597" s="2">
        <f>_xlfn.IFERROR(INDEX('Subdecision matrices'!$K$34:$O$36,MATCH(Prioritization!P307,'Subdecision matrices'!$J$34:$J$36,0),MATCH('CalcEng 2'!$AY$6,'Subdecision matrices'!$K$33:$O$33,0)),0)</f>
        <v>0</v>
      </c>
      <c r="AZ597" s="2"/>
      <c r="BA597" s="2"/>
      <c r="BB597" s="110">
        <f>((B597*B598)+(G597*G598)+(L597*L598)+(Q597*Q598)+(V597*V598)+(AA597*AA598)+(AF598*AF597)+(AK597*AK598)+(AP597*AP598)+(AU597*AU598))*10</f>
        <v>0</v>
      </c>
      <c r="BC597" s="110">
        <f aca="true" t="shared" si="1502" ref="BC597">((C597*C598)+(H597*H598)+(M597*M598)+(R597*R598)+(W597*W598)+(AB597*AB598)+(AG598*AG597)+(AL597*AL598)+(AQ597*AQ598)+(AV597*AV598))*10</f>
        <v>0</v>
      </c>
      <c r="BD597" s="110">
        <f aca="true" t="shared" si="1503" ref="BD597">((D597*D598)+(I597*I598)+(N597*N598)+(S597*S598)+(X597*X598)+(AC597*AC598)+(AH598*AH597)+(AM597*AM598)+(AR597*AR598)+(AW597*AW598))*10</f>
        <v>0</v>
      </c>
      <c r="BE597" s="110">
        <f aca="true" t="shared" si="1504" ref="BE597">((E597*E598)+(J597*J598)+(O597*O598)+(T597*T598)+(Y597*Y598)+(AD597*AD598)+(AI598*AI597)+(AN597*AN598)+(AS597*AS598)+(AX597*AX598))*10</f>
        <v>0</v>
      </c>
      <c r="BF597" s="110">
        <f aca="true" t="shared" si="1505" ref="BF597">((F597*F598)+(K597*K598)+(P597*P598)+(U597*U598)+(Z597*Z598)+(AE597*AE598)+(AJ598*AJ597)+(AO597*AO598)+(AT597*AT598)+(AY597*AY598))*10</f>
        <v>0</v>
      </c>
    </row>
    <row r="598" spans="1:58" ht="15.75" thickBot="1">
      <c r="A598" s="94"/>
      <c r="B598" s="5">
        <f>'Subdecision matrices'!$S$12</f>
        <v>0.1</v>
      </c>
      <c r="C598" s="5">
        <f>'Subdecision matrices'!$S$13</f>
        <v>0.1</v>
      </c>
      <c r="D598" s="5">
        <f>'Subdecision matrices'!$S$14</f>
        <v>0.1</v>
      </c>
      <c r="E598" s="5">
        <f>'Subdecision matrices'!$S$15</f>
        <v>0.1</v>
      </c>
      <c r="F598" s="5">
        <f>'Subdecision matrices'!$S$16</f>
        <v>0.1</v>
      </c>
      <c r="G598" s="5">
        <f>'Subdecision matrices'!$T$12</f>
        <v>0.1</v>
      </c>
      <c r="H598" s="5">
        <f>'Subdecision matrices'!$T$13</f>
        <v>0.1</v>
      </c>
      <c r="I598" s="5">
        <f>'Subdecision matrices'!$T$14</f>
        <v>0.1</v>
      </c>
      <c r="J598" s="5">
        <f>'Subdecision matrices'!$T$15</f>
        <v>0.1</v>
      </c>
      <c r="K598" s="5">
        <f>'Subdecision matrices'!$T$16</f>
        <v>0.1</v>
      </c>
      <c r="L598" s="5">
        <f>'Subdecision matrices'!$U$12</f>
        <v>0.05</v>
      </c>
      <c r="M598" s="5">
        <f>'Subdecision matrices'!$U$13</f>
        <v>0.05</v>
      </c>
      <c r="N598" s="5">
        <f>'Subdecision matrices'!$U$14</f>
        <v>0.05</v>
      </c>
      <c r="O598" s="5">
        <f>'Subdecision matrices'!$U$15</f>
        <v>0.05</v>
      </c>
      <c r="P598" s="5">
        <f>'Subdecision matrices'!$U$16</f>
        <v>0.05</v>
      </c>
      <c r="Q598" s="5">
        <f>'Subdecision matrices'!$V$12</f>
        <v>0.1</v>
      </c>
      <c r="R598" s="5">
        <f>'Subdecision matrices'!$V$13</f>
        <v>0.1</v>
      </c>
      <c r="S598" s="5">
        <f>'Subdecision matrices'!$V$14</f>
        <v>0.1</v>
      </c>
      <c r="T598" s="5">
        <f>'Subdecision matrices'!$V$15</f>
        <v>0.1</v>
      </c>
      <c r="U598" s="5">
        <f>'Subdecision matrices'!$V$16</f>
        <v>0.1</v>
      </c>
      <c r="V598" s="5">
        <f>'Subdecision matrices'!$W$12</f>
        <v>0.1</v>
      </c>
      <c r="W598" s="5">
        <f>'Subdecision matrices'!$W$13</f>
        <v>0.1</v>
      </c>
      <c r="X598" s="5">
        <f>'Subdecision matrices'!$W$14</f>
        <v>0.1</v>
      </c>
      <c r="Y598" s="5">
        <f>'Subdecision matrices'!$W$15</f>
        <v>0.1</v>
      </c>
      <c r="Z598" s="5">
        <f>'Subdecision matrices'!$W$16</f>
        <v>0.1</v>
      </c>
      <c r="AA598" s="5">
        <f>'Subdecision matrices'!$X$12</f>
        <v>0.05</v>
      </c>
      <c r="AB598" s="5">
        <f>'Subdecision matrices'!$X$13</f>
        <v>0.1</v>
      </c>
      <c r="AC598" s="5">
        <f>'Subdecision matrices'!$X$14</f>
        <v>0.1</v>
      </c>
      <c r="AD598" s="5">
        <f>'Subdecision matrices'!$X$15</f>
        <v>0.1</v>
      </c>
      <c r="AE598" s="5">
        <f>'Subdecision matrices'!$X$16</f>
        <v>0.1</v>
      </c>
      <c r="AF598" s="5">
        <f>'Subdecision matrices'!$Y$12</f>
        <v>0.1</v>
      </c>
      <c r="AG598" s="5">
        <f>'Subdecision matrices'!$Y$13</f>
        <v>0.1</v>
      </c>
      <c r="AH598" s="5">
        <f>'Subdecision matrices'!$Y$14</f>
        <v>0.1</v>
      </c>
      <c r="AI598" s="5">
        <f>'Subdecision matrices'!$Y$15</f>
        <v>0.05</v>
      </c>
      <c r="AJ598" s="5">
        <f>'Subdecision matrices'!$Y$16</f>
        <v>0.05</v>
      </c>
      <c r="AK598" s="5">
        <f>'Subdecision matrices'!$Z$12</f>
        <v>0.15</v>
      </c>
      <c r="AL598" s="5">
        <f>'Subdecision matrices'!$Z$13</f>
        <v>0.15</v>
      </c>
      <c r="AM598" s="5">
        <f>'Subdecision matrices'!$Z$14</f>
        <v>0.15</v>
      </c>
      <c r="AN598" s="5">
        <f>'Subdecision matrices'!$Z$15</f>
        <v>0.15</v>
      </c>
      <c r="AO598" s="5">
        <f>'Subdecision matrices'!$Z$16</f>
        <v>0.15</v>
      </c>
      <c r="AP598" s="5">
        <f>'Subdecision matrices'!$AA$12</f>
        <v>0.1</v>
      </c>
      <c r="AQ598" s="5">
        <f>'Subdecision matrices'!$AA$13</f>
        <v>0.1</v>
      </c>
      <c r="AR598" s="5">
        <f>'Subdecision matrices'!$AA$14</f>
        <v>0.1</v>
      </c>
      <c r="AS598" s="5">
        <f>'Subdecision matrices'!$AA$15</f>
        <v>0.1</v>
      </c>
      <c r="AT598" s="5">
        <f>'Subdecision matrices'!$AA$16</f>
        <v>0.15</v>
      </c>
      <c r="AU598" s="5">
        <f>'Subdecision matrices'!$AB$12</f>
        <v>0.15</v>
      </c>
      <c r="AV598" s="5">
        <f>'Subdecision matrices'!$AB$13</f>
        <v>0.1</v>
      </c>
      <c r="AW598" s="5">
        <f>'Subdecision matrices'!$AB$14</f>
        <v>0.1</v>
      </c>
      <c r="AX598" s="5">
        <f>'Subdecision matrices'!$AB$15</f>
        <v>0.15</v>
      </c>
      <c r="AY598" s="5">
        <f>'Subdecision matrices'!$AB$16</f>
        <v>0.1</v>
      </c>
      <c r="AZ598" s="3">
        <f aca="true" t="shared" si="1506" ref="AZ598">SUM(L598:AY598)</f>
        <v>4</v>
      </c>
      <c r="BA598" s="3"/>
      <c r="BB598" s="114"/>
      <c r="BC598" s="114"/>
      <c r="BD598" s="114"/>
      <c r="BE598" s="114"/>
      <c r="BF598" s="114"/>
    </row>
    <row r="599" spans="1:58" ht="15">
      <c r="A599" s="94">
        <v>297</v>
      </c>
      <c r="B599" s="30">
        <f>_xlfn.IFERROR(VLOOKUP(Prioritization!G308,'Subdecision matrices'!$B$7:$C$8,2,TRUE),0)</f>
        <v>0</v>
      </c>
      <c r="C599" s="30">
        <f>_xlfn.IFERROR(VLOOKUP(Prioritization!G308,'Subdecision matrices'!$B$7:$D$8,3,TRUE),0)</f>
        <v>0</v>
      </c>
      <c r="D599" s="30">
        <f>_xlfn.IFERROR(VLOOKUP(Prioritization!G308,'Subdecision matrices'!$B$7:$E$8,4,TRUE),0)</f>
        <v>0</v>
      </c>
      <c r="E599" s="30">
        <f>_xlfn.IFERROR(VLOOKUP(Prioritization!G308,'Subdecision matrices'!$B$7:$F$8,5,TRUE),0)</f>
        <v>0</v>
      </c>
      <c r="F599" s="30">
        <f>_xlfn.IFERROR(VLOOKUP(Prioritization!G308,'Subdecision matrices'!$B$7:$G$8,6,TRUE),0)</f>
        <v>0</v>
      </c>
      <c r="G599" s="30">
        <f>VLOOKUP(Prioritization!H308,'Subdecision matrices'!$B$12:$C$19,2,TRUE)</f>
        <v>0</v>
      </c>
      <c r="H599" s="30">
        <f>VLOOKUP(Prioritization!H308,'Subdecision matrices'!$B$12:$D$19,3,TRUE)</f>
        <v>0</v>
      </c>
      <c r="I599" s="30">
        <f>VLOOKUP(Prioritization!H308,'Subdecision matrices'!$B$12:$E$19,4,TRUE)</f>
        <v>0</v>
      </c>
      <c r="J599" s="30">
        <f>VLOOKUP(Prioritization!H308,'Subdecision matrices'!$B$12:$F$19,5,TRUE)</f>
        <v>0</v>
      </c>
      <c r="K599" s="30">
        <f>VLOOKUP(Prioritization!H308,'Subdecision matrices'!$B$12:$G$19,6,TRUE)</f>
        <v>0</v>
      </c>
      <c r="L599" s="2">
        <f>_xlfn.IFERROR(INDEX('Subdecision matrices'!$C$23:$G$27,MATCH(Prioritization!I308,'Subdecision matrices'!$B$23:$B$27,0),MATCH('CalcEng 2'!$L$6,'Subdecision matrices'!$C$22:$G$22,0)),0)</f>
        <v>0</v>
      </c>
      <c r="M599" s="2">
        <f>_xlfn.IFERROR(INDEX('Subdecision matrices'!$C$23:$G$27,MATCH(Prioritization!I308,'Subdecision matrices'!$B$23:$B$27,0),MATCH('CalcEng 2'!$M$6,'Subdecision matrices'!$C$30:$G$30,0)),0)</f>
        <v>0</v>
      </c>
      <c r="N599" s="2">
        <f>_xlfn.IFERROR(INDEX('Subdecision matrices'!$C$23:$G$27,MATCH(Prioritization!I308,'Subdecision matrices'!$B$23:$B$27,0),MATCH('CalcEng 2'!$N$6,'Subdecision matrices'!$C$22:$G$22,0)),0)</f>
        <v>0</v>
      </c>
      <c r="O599" s="2">
        <f>_xlfn.IFERROR(INDEX('Subdecision matrices'!$C$23:$G$27,MATCH(Prioritization!I308,'Subdecision matrices'!$B$23:$B$27,0),MATCH('CalcEng 2'!$O$6,'Subdecision matrices'!$C$22:$G$22,0)),0)</f>
        <v>0</v>
      </c>
      <c r="P599" s="2">
        <f>_xlfn.IFERROR(INDEX('Subdecision matrices'!$C$23:$G$27,MATCH(Prioritization!I308,'Subdecision matrices'!$B$23:$B$27,0),MATCH('CalcEng 2'!$P$6,'Subdecision matrices'!$C$22:$G$22,0)),0)</f>
        <v>0</v>
      </c>
      <c r="Q599" s="2">
        <f>_xlfn.IFERROR(INDEX('Subdecision matrices'!$C$31:$G$33,MATCH(Prioritization!J308,'Subdecision matrices'!$B$31:$B$33,0),MATCH('CalcEng 2'!$Q$6,'Subdecision matrices'!$C$30:$G$30,0)),0)</f>
        <v>0</v>
      </c>
      <c r="R599" s="2">
        <f>_xlfn.IFERROR(INDEX('Subdecision matrices'!$C$31:$G$33,MATCH(Prioritization!J308,'Subdecision matrices'!$B$31:$B$33,0),MATCH('CalcEng 2'!$R$6,'Subdecision matrices'!$C$30:$G$30,0)),0)</f>
        <v>0</v>
      </c>
      <c r="S599" s="2">
        <f>_xlfn.IFERROR(INDEX('Subdecision matrices'!$C$31:$G$33,MATCH(Prioritization!J308,'Subdecision matrices'!$B$31:$B$33,0),MATCH('CalcEng 2'!$S$6,'Subdecision matrices'!$C$30:$G$30,0)),0)</f>
        <v>0</v>
      </c>
      <c r="T599" s="2">
        <f>_xlfn.IFERROR(INDEX('Subdecision matrices'!$C$31:$G$33,MATCH(Prioritization!J308,'Subdecision matrices'!$B$31:$B$33,0),MATCH('CalcEng 2'!$T$6,'Subdecision matrices'!$C$30:$G$30,0)),0)</f>
        <v>0</v>
      </c>
      <c r="U599" s="2">
        <f>_xlfn.IFERROR(INDEX('Subdecision matrices'!$C$31:$G$33,MATCH(Prioritization!J308,'Subdecision matrices'!$B$31:$B$33,0),MATCH('CalcEng 2'!$U$6,'Subdecision matrices'!$C$30:$G$30,0)),0)</f>
        <v>0</v>
      </c>
      <c r="V599" s="2">
        <f>_xlfn.IFERROR(VLOOKUP(Prioritization!K308,'Subdecision matrices'!$A$37:$C$41,3,TRUE),0)</f>
        <v>0</v>
      </c>
      <c r="W599" s="2">
        <f>_xlfn.IFERROR(VLOOKUP(Prioritization!K308,'Subdecision matrices'!$A$37:$D$41,4),0)</f>
        <v>0</v>
      </c>
      <c r="X599" s="2">
        <f>_xlfn.IFERROR(VLOOKUP(Prioritization!K308,'Subdecision matrices'!$A$37:$E$41,5),0)</f>
        <v>0</v>
      </c>
      <c r="Y599" s="2">
        <f>_xlfn.IFERROR(VLOOKUP(Prioritization!K308,'Subdecision matrices'!$A$37:$F$41,6),0)</f>
        <v>0</v>
      </c>
      <c r="Z599" s="2">
        <f>_xlfn.IFERROR(VLOOKUP(Prioritization!K308,'Subdecision matrices'!$A$37:$G$41,7),0)</f>
        <v>0</v>
      </c>
      <c r="AA599" s="2">
        <f>_xlfn.IFERROR(INDEX('Subdecision matrices'!$K$8:$O$11,MATCH(Prioritization!L308,'Subdecision matrices'!$J$8:$J$11,0),MATCH('CalcEng 2'!$AA$6,'Subdecision matrices'!$K$7:$O$7,0)),0)</f>
        <v>0</v>
      </c>
      <c r="AB599" s="2">
        <f>_xlfn.IFERROR(INDEX('Subdecision matrices'!$K$8:$O$11,MATCH(Prioritization!L308,'Subdecision matrices'!$J$8:$J$11,0),MATCH('CalcEng 2'!$AB$6,'Subdecision matrices'!$K$7:$O$7,0)),0)</f>
        <v>0</v>
      </c>
      <c r="AC599" s="2">
        <f>_xlfn.IFERROR(INDEX('Subdecision matrices'!$K$8:$O$11,MATCH(Prioritization!L308,'Subdecision matrices'!$J$8:$J$11,0),MATCH('CalcEng 2'!$AC$6,'Subdecision matrices'!$K$7:$O$7,0)),0)</f>
        <v>0</v>
      </c>
      <c r="AD599" s="2">
        <f>_xlfn.IFERROR(INDEX('Subdecision matrices'!$K$8:$O$11,MATCH(Prioritization!L308,'Subdecision matrices'!$J$8:$J$11,0),MATCH('CalcEng 2'!$AD$6,'Subdecision matrices'!$K$7:$O$7,0)),0)</f>
        <v>0</v>
      </c>
      <c r="AE599" s="2">
        <f>_xlfn.IFERROR(INDEX('Subdecision matrices'!$K$8:$O$11,MATCH(Prioritization!L308,'Subdecision matrices'!$J$8:$J$11,0),MATCH('CalcEng 2'!$AE$6,'Subdecision matrices'!$K$7:$O$7,0)),0)</f>
        <v>0</v>
      </c>
      <c r="AF599" s="2">
        <f>_xlfn.IFERROR(VLOOKUP(Prioritization!M308,'Subdecision matrices'!$I$15:$K$17,3,TRUE),0)</f>
        <v>0</v>
      </c>
      <c r="AG599" s="2">
        <f>_xlfn.IFERROR(VLOOKUP(Prioritization!M308,'Subdecision matrices'!$I$15:$L$17,4,TRUE),0)</f>
        <v>0</v>
      </c>
      <c r="AH599" s="2">
        <f>_xlfn.IFERROR(VLOOKUP(Prioritization!M308,'Subdecision matrices'!$I$15:$M$17,5,TRUE),0)</f>
        <v>0</v>
      </c>
      <c r="AI599" s="2">
        <f>_xlfn.IFERROR(VLOOKUP(Prioritization!M308,'Subdecision matrices'!$I$15:$N$17,6,TRUE),0)</f>
        <v>0</v>
      </c>
      <c r="AJ599" s="2">
        <f>_xlfn.IFERROR(VLOOKUP(Prioritization!M308,'Subdecision matrices'!$I$15:$O$17,7,TRUE),0)</f>
        <v>0</v>
      </c>
      <c r="AK599" s="2">
        <f>_xlfn.IFERROR(INDEX('Subdecision matrices'!$K$22:$O$24,MATCH(Prioritization!N308,'Subdecision matrices'!$J$22:$J$24,0),MATCH($AK$6,'Subdecision matrices'!$K$21:$O$21,0)),0)</f>
        <v>0</v>
      </c>
      <c r="AL599" s="2">
        <f>_xlfn.IFERROR(INDEX('Subdecision matrices'!$K$22:$O$24,MATCH(Prioritization!N308,'Subdecision matrices'!$J$22:$J$24,0),MATCH($AL$6,'Subdecision matrices'!$K$21:$O$21,0)),0)</f>
        <v>0</v>
      </c>
      <c r="AM599" s="2">
        <f>_xlfn.IFERROR(INDEX('Subdecision matrices'!$K$22:$O$24,MATCH(Prioritization!N308,'Subdecision matrices'!$J$22:$J$24,0),MATCH($AM$6,'Subdecision matrices'!$K$21:$O$21,0)),0)</f>
        <v>0</v>
      </c>
      <c r="AN599" s="2">
        <f>_xlfn.IFERROR(INDEX('Subdecision matrices'!$K$22:$O$24,MATCH(Prioritization!N308,'Subdecision matrices'!$J$22:$J$24,0),MATCH($AN$6,'Subdecision matrices'!$K$21:$O$21,0)),0)</f>
        <v>0</v>
      </c>
      <c r="AO599" s="2">
        <f>_xlfn.IFERROR(INDEX('Subdecision matrices'!$K$22:$O$24,MATCH(Prioritization!N308,'Subdecision matrices'!$J$22:$J$24,0),MATCH($AO$6,'Subdecision matrices'!$K$21:$O$21,0)),0)</f>
        <v>0</v>
      </c>
      <c r="AP599" s="2">
        <f>_xlfn.IFERROR(INDEX('Subdecision matrices'!$K$27:$O$30,MATCH(Prioritization!O308,'Subdecision matrices'!$J$27:$J$30,0),MATCH('CalcEng 2'!$AP$6,'Subdecision matrices'!$K$27:$O$27,0)),0)</f>
        <v>0</v>
      </c>
      <c r="AQ599" s="2">
        <f>_xlfn.IFERROR(INDEX('Subdecision matrices'!$K$27:$O$30,MATCH(Prioritization!O308,'Subdecision matrices'!$J$27:$J$30,0),MATCH('CalcEng 2'!$AQ$6,'Subdecision matrices'!$K$27:$O$27,0)),0)</f>
        <v>0</v>
      </c>
      <c r="AR599" s="2">
        <f>_xlfn.IFERROR(INDEX('Subdecision matrices'!$K$27:$O$30,MATCH(Prioritization!O308,'Subdecision matrices'!$J$27:$J$30,0),MATCH('CalcEng 2'!$AR$6,'Subdecision matrices'!$K$27:$O$27,0)),0)</f>
        <v>0</v>
      </c>
      <c r="AS599" s="2">
        <f>_xlfn.IFERROR(INDEX('Subdecision matrices'!$K$27:$O$30,MATCH(Prioritization!O308,'Subdecision matrices'!$J$27:$J$30,0),MATCH('CalcEng 2'!$AS$6,'Subdecision matrices'!$K$27:$O$27,0)),0)</f>
        <v>0</v>
      </c>
      <c r="AT599" s="2">
        <f>_xlfn.IFERROR(INDEX('Subdecision matrices'!$K$27:$O$30,MATCH(Prioritization!O308,'Subdecision matrices'!$J$27:$J$30,0),MATCH('CalcEng 2'!$AT$6,'Subdecision matrices'!$K$27:$O$27,0)),0)</f>
        <v>0</v>
      </c>
      <c r="AU599" s="2">
        <f>_xlfn.IFERROR(INDEX('Subdecision matrices'!$K$34:$O$36,MATCH(Prioritization!P308,'Subdecision matrices'!$J$34:$J$36,0),MATCH('CalcEng 2'!$AU$6,'Subdecision matrices'!$K$33:$O$33,0)),0)</f>
        <v>0</v>
      </c>
      <c r="AV599" s="2">
        <f>_xlfn.IFERROR(INDEX('Subdecision matrices'!$K$34:$O$36,MATCH(Prioritization!P308,'Subdecision matrices'!$J$34:$J$36,0),MATCH('CalcEng 2'!$AV$6,'Subdecision matrices'!$K$33:$O$33,0)),0)</f>
        <v>0</v>
      </c>
      <c r="AW599" s="2">
        <f>_xlfn.IFERROR(INDEX('Subdecision matrices'!$K$34:$O$36,MATCH(Prioritization!P308,'Subdecision matrices'!$J$34:$J$36,0),MATCH('CalcEng 2'!$AW$6,'Subdecision matrices'!$K$33:$O$33,0)),0)</f>
        <v>0</v>
      </c>
      <c r="AX599" s="2">
        <f>_xlfn.IFERROR(INDEX('Subdecision matrices'!$K$34:$O$36,MATCH(Prioritization!P308,'Subdecision matrices'!$J$34:$J$36,0),MATCH('CalcEng 2'!$AX$6,'Subdecision matrices'!$K$33:$O$33,0)),0)</f>
        <v>0</v>
      </c>
      <c r="AY599" s="2">
        <f>_xlfn.IFERROR(INDEX('Subdecision matrices'!$K$34:$O$36,MATCH(Prioritization!P308,'Subdecision matrices'!$J$34:$J$36,0),MATCH('CalcEng 2'!$AY$6,'Subdecision matrices'!$K$33:$O$33,0)),0)</f>
        <v>0</v>
      </c>
      <c r="AZ599" s="2"/>
      <c r="BA599" s="2"/>
      <c r="BB599" s="110">
        <f>((B599*B600)+(G599*G600)+(L599*L600)+(Q599*Q600)+(V599*V600)+(AA599*AA600)+(AF600*AF599)+(AK599*AK600)+(AP599*AP600)+(AU599*AU600))*10</f>
        <v>0</v>
      </c>
      <c r="BC599" s="110">
        <f aca="true" t="shared" si="1507" ref="BC599">((C599*C600)+(H599*H600)+(M599*M600)+(R599*R600)+(W599*W600)+(AB599*AB600)+(AG600*AG599)+(AL599*AL600)+(AQ599*AQ600)+(AV599*AV600))*10</f>
        <v>0</v>
      </c>
      <c r="BD599" s="110">
        <f aca="true" t="shared" si="1508" ref="BD599">((D599*D600)+(I599*I600)+(N599*N600)+(S599*S600)+(X599*X600)+(AC599*AC600)+(AH600*AH599)+(AM599*AM600)+(AR599*AR600)+(AW599*AW600))*10</f>
        <v>0</v>
      </c>
      <c r="BE599" s="110">
        <f aca="true" t="shared" si="1509" ref="BE599">((E599*E600)+(J599*J600)+(O599*O600)+(T599*T600)+(Y599*Y600)+(AD599*AD600)+(AI600*AI599)+(AN599*AN600)+(AS599*AS600)+(AX599*AX600))*10</f>
        <v>0</v>
      </c>
      <c r="BF599" s="110">
        <f aca="true" t="shared" si="1510" ref="BF599">((F599*F600)+(K599*K600)+(P599*P600)+(U599*U600)+(Z599*Z600)+(AE599*AE600)+(AJ600*AJ599)+(AO599*AO600)+(AT599*AT600)+(AY599*AY600))*10</f>
        <v>0</v>
      </c>
    </row>
    <row r="600" spans="1:58" ht="15.75" thickBot="1">
      <c r="A600" s="94"/>
      <c r="B600" s="5">
        <f>'Subdecision matrices'!$S$12</f>
        <v>0.1</v>
      </c>
      <c r="C600" s="5">
        <f>'Subdecision matrices'!$S$13</f>
        <v>0.1</v>
      </c>
      <c r="D600" s="5">
        <f>'Subdecision matrices'!$S$14</f>
        <v>0.1</v>
      </c>
      <c r="E600" s="5">
        <f>'Subdecision matrices'!$S$15</f>
        <v>0.1</v>
      </c>
      <c r="F600" s="5">
        <f>'Subdecision matrices'!$S$16</f>
        <v>0.1</v>
      </c>
      <c r="G600" s="5">
        <f>'Subdecision matrices'!$T$12</f>
        <v>0.1</v>
      </c>
      <c r="H600" s="5">
        <f>'Subdecision matrices'!$T$13</f>
        <v>0.1</v>
      </c>
      <c r="I600" s="5">
        <f>'Subdecision matrices'!$T$14</f>
        <v>0.1</v>
      </c>
      <c r="J600" s="5">
        <f>'Subdecision matrices'!$T$15</f>
        <v>0.1</v>
      </c>
      <c r="K600" s="5">
        <f>'Subdecision matrices'!$T$16</f>
        <v>0.1</v>
      </c>
      <c r="L600" s="5">
        <f>'Subdecision matrices'!$U$12</f>
        <v>0.05</v>
      </c>
      <c r="M600" s="5">
        <f>'Subdecision matrices'!$U$13</f>
        <v>0.05</v>
      </c>
      <c r="N600" s="5">
        <f>'Subdecision matrices'!$U$14</f>
        <v>0.05</v>
      </c>
      <c r="O600" s="5">
        <f>'Subdecision matrices'!$U$15</f>
        <v>0.05</v>
      </c>
      <c r="P600" s="5">
        <f>'Subdecision matrices'!$U$16</f>
        <v>0.05</v>
      </c>
      <c r="Q600" s="5">
        <f>'Subdecision matrices'!$V$12</f>
        <v>0.1</v>
      </c>
      <c r="R600" s="5">
        <f>'Subdecision matrices'!$V$13</f>
        <v>0.1</v>
      </c>
      <c r="S600" s="5">
        <f>'Subdecision matrices'!$V$14</f>
        <v>0.1</v>
      </c>
      <c r="T600" s="5">
        <f>'Subdecision matrices'!$V$15</f>
        <v>0.1</v>
      </c>
      <c r="U600" s="5">
        <f>'Subdecision matrices'!$V$16</f>
        <v>0.1</v>
      </c>
      <c r="V600" s="5">
        <f>'Subdecision matrices'!$W$12</f>
        <v>0.1</v>
      </c>
      <c r="W600" s="5">
        <f>'Subdecision matrices'!$W$13</f>
        <v>0.1</v>
      </c>
      <c r="X600" s="5">
        <f>'Subdecision matrices'!$W$14</f>
        <v>0.1</v>
      </c>
      <c r="Y600" s="5">
        <f>'Subdecision matrices'!$W$15</f>
        <v>0.1</v>
      </c>
      <c r="Z600" s="5">
        <f>'Subdecision matrices'!$W$16</f>
        <v>0.1</v>
      </c>
      <c r="AA600" s="5">
        <f>'Subdecision matrices'!$X$12</f>
        <v>0.05</v>
      </c>
      <c r="AB600" s="5">
        <f>'Subdecision matrices'!$X$13</f>
        <v>0.1</v>
      </c>
      <c r="AC600" s="5">
        <f>'Subdecision matrices'!$X$14</f>
        <v>0.1</v>
      </c>
      <c r="AD600" s="5">
        <f>'Subdecision matrices'!$X$15</f>
        <v>0.1</v>
      </c>
      <c r="AE600" s="5">
        <f>'Subdecision matrices'!$X$16</f>
        <v>0.1</v>
      </c>
      <c r="AF600" s="5">
        <f>'Subdecision matrices'!$Y$12</f>
        <v>0.1</v>
      </c>
      <c r="AG600" s="5">
        <f>'Subdecision matrices'!$Y$13</f>
        <v>0.1</v>
      </c>
      <c r="AH600" s="5">
        <f>'Subdecision matrices'!$Y$14</f>
        <v>0.1</v>
      </c>
      <c r="AI600" s="5">
        <f>'Subdecision matrices'!$Y$15</f>
        <v>0.05</v>
      </c>
      <c r="AJ600" s="5">
        <f>'Subdecision matrices'!$Y$16</f>
        <v>0.05</v>
      </c>
      <c r="AK600" s="5">
        <f>'Subdecision matrices'!$Z$12</f>
        <v>0.15</v>
      </c>
      <c r="AL600" s="5">
        <f>'Subdecision matrices'!$Z$13</f>
        <v>0.15</v>
      </c>
      <c r="AM600" s="5">
        <f>'Subdecision matrices'!$Z$14</f>
        <v>0.15</v>
      </c>
      <c r="AN600" s="5">
        <f>'Subdecision matrices'!$Z$15</f>
        <v>0.15</v>
      </c>
      <c r="AO600" s="5">
        <f>'Subdecision matrices'!$Z$16</f>
        <v>0.15</v>
      </c>
      <c r="AP600" s="5">
        <f>'Subdecision matrices'!$AA$12</f>
        <v>0.1</v>
      </c>
      <c r="AQ600" s="5">
        <f>'Subdecision matrices'!$AA$13</f>
        <v>0.1</v>
      </c>
      <c r="AR600" s="5">
        <f>'Subdecision matrices'!$AA$14</f>
        <v>0.1</v>
      </c>
      <c r="AS600" s="5">
        <f>'Subdecision matrices'!$AA$15</f>
        <v>0.1</v>
      </c>
      <c r="AT600" s="5">
        <f>'Subdecision matrices'!$AA$16</f>
        <v>0.15</v>
      </c>
      <c r="AU600" s="5">
        <f>'Subdecision matrices'!$AB$12</f>
        <v>0.15</v>
      </c>
      <c r="AV600" s="5">
        <f>'Subdecision matrices'!$AB$13</f>
        <v>0.1</v>
      </c>
      <c r="AW600" s="5">
        <f>'Subdecision matrices'!$AB$14</f>
        <v>0.1</v>
      </c>
      <c r="AX600" s="5">
        <f>'Subdecision matrices'!$AB$15</f>
        <v>0.15</v>
      </c>
      <c r="AY600" s="5">
        <f>'Subdecision matrices'!$AB$16</f>
        <v>0.1</v>
      </c>
      <c r="AZ600" s="3">
        <f aca="true" t="shared" si="1511" ref="AZ600">SUM(L600:AY600)</f>
        <v>4</v>
      </c>
      <c r="BA600" s="3"/>
      <c r="BB600" s="114"/>
      <c r="BC600" s="114"/>
      <c r="BD600" s="114"/>
      <c r="BE600" s="114"/>
      <c r="BF600" s="114"/>
    </row>
    <row r="601" spans="1:58" ht="15">
      <c r="A601" s="94">
        <v>298</v>
      </c>
      <c r="B601" s="30">
        <f>_xlfn.IFERROR(VLOOKUP(Prioritization!G309,'Subdecision matrices'!$B$7:$C$8,2,TRUE),0)</f>
        <v>0</v>
      </c>
      <c r="C601" s="30">
        <f>_xlfn.IFERROR(VLOOKUP(Prioritization!G309,'Subdecision matrices'!$B$7:$D$8,3,TRUE),0)</f>
        <v>0</v>
      </c>
      <c r="D601" s="30">
        <f>_xlfn.IFERROR(VLOOKUP(Prioritization!G309,'Subdecision matrices'!$B$7:$E$8,4,TRUE),0)</f>
        <v>0</v>
      </c>
      <c r="E601" s="30">
        <f>_xlfn.IFERROR(VLOOKUP(Prioritization!G309,'Subdecision matrices'!$B$7:$F$8,5,TRUE),0)</f>
        <v>0</v>
      </c>
      <c r="F601" s="30">
        <f>_xlfn.IFERROR(VLOOKUP(Prioritization!G309,'Subdecision matrices'!$B$7:$G$8,6,TRUE),0)</f>
        <v>0</v>
      </c>
      <c r="G601" s="30">
        <f>VLOOKUP(Prioritization!H309,'Subdecision matrices'!$B$12:$C$19,2,TRUE)</f>
        <v>0</v>
      </c>
      <c r="H601" s="30">
        <f>VLOOKUP(Prioritization!H309,'Subdecision matrices'!$B$12:$D$19,3,TRUE)</f>
        <v>0</v>
      </c>
      <c r="I601" s="30">
        <f>VLOOKUP(Prioritization!H309,'Subdecision matrices'!$B$12:$E$19,4,TRUE)</f>
        <v>0</v>
      </c>
      <c r="J601" s="30">
        <f>VLOOKUP(Prioritization!H309,'Subdecision matrices'!$B$12:$F$19,5,TRUE)</f>
        <v>0</v>
      </c>
      <c r="K601" s="30">
        <f>VLOOKUP(Prioritization!H309,'Subdecision matrices'!$B$12:$G$19,6,TRUE)</f>
        <v>0</v>
      </c>
      <c r="L601" s="2">
        <f>_xlfn.IFERROR(INDEX('Subdecision matrices'!$C$23:$G$27,MATCH(Prioritization!I309,'Subdecision matrices'!$B$23:$B$27,0),MATCH('CalcEng 2'!$L$6,'Subdecision matrices'!$C$22:$G$22,0)),0)</f>
        <v>0</v>
      </c>
      <c r="M601" s="2">
        <f>_xlfn.IFERROR(INDEX('Subdecision matrices'!$C$23:$G$27,MATCH(Prioritization!I309,'Subdecision matrices'!$B$23:$B$27,0),MATCH('CalcEng 2'!$M$6,'Subdecision matrices'!$C$30:$G$30,0)),0)</f>
        <v>0</v>
      </c>
      <c r="N601" s="2">
        <f>_xlfn.IFERROR(INDEX('Subdecision matrices'!$C$23:$G$27,MATCH(Prioritization!I309,'Subdecision matrices'!$B$23:$B$27,0),MATCH('CalcEng 2'!$N$6,'Subdecision matrices'!$C$22:$G$22,0)),0)</f>
        <v>0</v>
      </c>
      <c r="O601" s="2">
        <f>_xlfn.IFERROR(INDEX('Subdecision matrices'!$C$23:$G$27,MATCH(Prioritization!I309,'Subdecision matrices'!$B$23:$B$27,0),MATCH('CalcEng 2'!$O$6,'Subdecision matrices'!$C$22:$G$22,0)),0)</f>
        <v>0</v>
      </c>
      <c r="P601" s="2">
        <f>_xlfn.IFERROR(INDEX('Subdecision matrices'!$C$23:$G$27,MATCH(Prioritization!I309,'Subdecision matrices'!$B$23:$B$27,0),MATCH('CalcEng 2'!$P$6,'Subdecision matrices'!$C$22:$G$22,0)),0)</f>
        <v>0</v>
      </c>
      <c r="Q601" s="2">
        <f>_xlfn.IFERROR(INDEX('Subdecision matrices'!$C$31:$G$33,MATCH(Prioritization!J309,'Subdecision matrices'!$B$31:$B$33,0),MATCH('CalcEng 2'!$Q$6,'Subdecision matrices'!$C$30:$G$30,0)),0)</f>
        <v>0</v>
      </c>
      <c r="R601" s="2">
        <f>_xlfn.IFERROR(INDEX('Subdecision matrices'!$C$31:$G$33,MATCH(Prioritization!J309,'Subdecision matrices'!$B$31:$B$33,0),MATCH('CalcEng 2'!$R$6,'Subdecision matrices'!$C$30:$G$30,0)),0)</f>
        <v>0</v>
      </c>
      <c r="S601" s="2">
        <f>_xlfn.IFERROR(INDEX('Subdecision matrices'!$C$31:$G$33,MATCH(Prioritization!J309,'Subdecision matrices'!$B$31:$B$33,0),MATCH('CalcEng 2'!$S$6,'Subdecision matrices'!$C$30:$G$30,0)),0)</f>
        <v>0</v>
      </c>
      <c r="T601" s="2">
        <f>_xlfn.IFERROR(INDEX('Subdecision matrices'!$C$31:$G$33,MATCH(Prioritization!J309,'Subdecision matrices'!$B$31:$B$33,0),MATCH('CalcEng 2'!$T$6,'Subdecision matrices'!$C$30:$G$30,0)),0)</f>
        <v>0</v>
      </c>
      <c r="U601" s="2">
        <f>_xlfn.IFERROR(INDEX('Subdecision matrices'!$C$31:$G$33,MATCH(Prioritization!J309,'Subdecision matrices'!$B$31:$B$33,0),MATCH('CalcEng 2'!$U$6,'Subdecision matrices'!$C$30:$G$30,0)),0)</f>
        <v>0</v>
      </c>
      <c r="V601" s="2">
        <f>_xlfn.IFERROR(VLOOKUP(Prioritization!K309,'Subdecision matrices'!$A$37:$C$41,3,TRUE),0)</f>
        <v>0</v>
      </c>
      <c r="W601" s="2">
        <f>_xlfn.IFERROR(VLOOKUP(Prioritization!K309,'Subdecision matrices'!$A$37:$D$41,4),0)</f>
        <v>0</v>
      </c>
      <c r="X601" s="2">
        <f>_xlfn.IFERROR(VLOOKUP(Prioritization!K309,'Subdecision matrices'!$A$37:$E$41,5),0)</f>
        <v>0</v>
      </c>
      <c r="Y601" s="2">
        <f>_xlfn.IFERROR(VLOOKUP(Prioritization!K309,'Subdecision matrices'!$A$37:$F$41,6),0)</f>
        <v>0</v>
      </c>
      <c r="Z601" s="2">
        <f>_xlfn.IFERROR(VLOOKUP(Prioritization!K309,'Subdecision matrices'!$A$37:$G$41,7),0)</f>
        <v>0</v>
      </c>
      <c r="AA601" s="2">
        <f>_xlfn.IFERROR(INDEX('Subdecision matrices'!$K$8:$O$11,MATCH(Prioritization!L309,'Subdecision matrices'!$J$8:$J$11,0),MATCH('CalcEng 2'!$AA$6,'Subdecision matrices'!$K$7:$O$7,0)),0)</f>
        <v>0</v>
      </c>
      <c r="AB601" s="2">
        <f>_xlfn.IFERROR(INDEX('Subdecision matrices'!$K$8:$O$11,MATCH(Prioritization!L309,'Subdecision matrices'!$J$8:$J$11,0),MATCH('CalcEng 2'!$AB$6,'Subdecision matrices'!$K$7:$O$7,0)),0)</f>
        <v>0</v>
      </c>
      <c r="AC601" s="2">
        <f>_xlfn.IFERROR(INDEX('Subdecision matrices'!$K$8:$O$11,MATCH(Prioritization!L309,'Subdecision matrices'!$J$8:$J$11,0),MATCH('CalcEng 2'!$AC$6,'Subdecision matrices'!$K$7:$O$7,0)),0)</f>
        <v>0</v>
      </c>
      <c r="AD601" s="2">
        <f>_xlfn.IFERROR(INDEX('Subdecision matrices'!$K$8:$O$11,MATCH(Prioritization!L309,'Subdecision matrices'!$J$8:$J$11,0),MATCH('CalcEng 2'!$AD$6,'Subdecision matrices'!$K$7:$O$7,0)),0)</f>
        <v>0</v>
      </c>
      <c r="AE601" s="2">
        <f>_xlfn.IFERROR(INDEX('Subdecision matrices'!$K$8:$O$11,MATCH(Prioritization!L309,'Subdecision matrices'!$J$8:$J$11,0),MATCH('CalcEng 2'!$AE$6,'Subdecision matrices'!$K$7:$O$7,0)),0)</f>
        <v>0</v>
      </c>
      <c r="AF601" s="2">
        <f>_xlfn.IFERROR(VLOOKUP(Prioritization!M309,'Subdecision matrices'!$I$15:$K$17,3,TRUE),0)</f>
        <v>0</v>
      </c>
      <c r="AG601" s="2">
        <f>_xlfn.IFERROR(VLOOKUP(Prioritization!M309,'Subdecision matrices'!$I$15:$L$17,4,TRUE),0)</f>
        <v>0</v>
      </c>
      <c r="AH601" s="2">
        <f>_xlfn.IFERROR(VLOOKUP(Prioritization!M309,'Subdecision matrices'!$I$15:$M$17,5,TRUE),0)</f>
        <v>0</v>
      </c>
      <c r="AI601" s="2">
        <f>_xlfn.IFERROR(VLOOKUP(Prioritization!M309,'Subdecision matrices'!$I$15:$N$17,6,TRUE),0)</f>
        <v>0</v>
      </c>
      <c r="AJ601" s="2">
        <f>_xlfn.IFERROR(VLOOKUP(Prioritization!M309,'Subdecision matrices'!$I$15:$O$17,7,TRUE),0)</f>
        <v>0</v>
      </c>
      <c r="AK601" s="2">
        <f>_xlfn.IFERROR(INDEX('Subdecision matrices'!$K$22:$O$24,MATCH(Prioritization!N309,'Subdecision matrices'!$J$22:$J$24,0),MATCH($AK$6,'Subdecision matrices'!$K$21:$O$21,0)),0)</f>
        <v>0</v>
      </c>
      <c r="AL601" s="2">
        <f>_xlfn.IFERROR(INDEX('Subdecision matrices'!$K$22:$O$24,MATCH(Prioritization!N309,'Subdecision matrices'!$J$22:$J$24,0),MATCH($AL$6,'Subdecision matrices'!$K$21:$O$21,0)),0)</f>
        <v>0</v>
      </c>
      <c r="AM601" s="2">
        <f>_xlfn.IFERROR(INDEX('Subdecision matrices'!$K$22:$O$24,MATCH(Prioritization!N309,'Subdecision matrices'!$J$22:$J$24,0),MATCH($AM$6,'Subdecision matrices'!$K$21:$O$21,0)),0)</f>
        <v>0</v>
      </c>
      <c r="AN601" s="2">
        <f>_xlfn.IFERROR(INDEX('Subdecision matrices'!$K$22:$O$24,MATCH(Prioritization!N309,'Subdecision matrices'!$J$22:$J$24,0),MATCH($AN$6,'Subdecision matrices'!$K$21:$O$21,0)),0)</f>
        <v>0</v>
      </c>
      <c r="AO601" s="2">
        <f>_xlfn.IFERROR(INDEX('Subdecision matrices'!$K$22:$O$24,MATCH(Prioritization!N309,'Subdecision matrices'!$J$22:$J$24,0),MATCH($AO$6,'Subdecision matrices'!$K$21:$O$21,0)),0)</f>
        <v>0</v>
      </c>
      <c r="AP601" s="2">
        <f>_xlfn.IFERROR(INDEX('Subdecision matrices'!$K$27:$O$30,MATCH(Prioritization!O309,'Subdecision matrices'!$J$27:$J$30,0),MATCH('CalcEng 2'!$AP$6,'Subdecision matrices'!$K$27:$O$27,0)),0)</f>
        <v>0</v>
      </c>
      <c r="AQ601" s="2">
        <f>_xlfn.IFERROR(INDEX('Subdecision matrices'!$K$27:$O$30,MATCH(Prioritization!O309,'Subdecision matrices'!$J$27:$J$30,0),MATCH('CalcEng 2'!$AQ$6,'Subdecision matrices'!$K$27:$O$27,0)),0)</f>
        <v>0</v>
      </c>
      <c r="AR601" s="2">
        <f>_xlfn.IFERROR(INDEX('Subdecision matrices'!$K$27:$O$30,MATCH(Prioritization!O309,'Subdecision matrices'!$J$27:$J$30,0),MATCH('CalcEng 2'!$AR$6,'Subdecision matrices'!$K$27:$O$27,0)),0)</f>
        <v>0</v>
      </c>
      <c r="AS601" s="2">
        <f>_xlfn.IFERROR(INDEX('Subdecision matrices'!$K$27:$O$30,MATCH(Prioritization!O309,'Subdecision matrices'!$J$27:$J$30,0),MATCH('CalcEng 2'!$AS$6,'Subdecision matrices'!$K$27:$O$27,0)),0)</f>
        <v>0</v>
      </c>
      <c r="AT601" s="2">
        <f>_xlfn.IFERROR(INDEX('Subdecision matrices'!$K$27:$O$30,MATCH(Prioritization!O309,'Subdecision matrices'!$J$27:$J$30,0),MATCH('CalcEng 2'!$AT$6,'Subdecision matrices'!$K$27:$O$27,0)),0)</f>
        <v>0</v>
      </c>
      <c r="AU601" s="2">
        <f>_xlfn.IFERROR(INDEX('Subdecision matrices'!$K$34:$O$36,MATCH(Prioritization!P309,'Subdecision matrices'!$J$34:$J$36,0),MATCH('CalcEng 2'!$AU$6,'Subdecision matrices'!$K$33:$O$33,0)),0)</f>
        <v>0</v>
      </c>
      <c r="AV601" s="2">
        <f>_xlfn.IFERROR(INDEX('Subdecision matrices'!$K$34:$O$36,MATCH(Prioritization!P309,'Subdecision matrices'!$J$34:$J$36,0),MATCH('CalcEng 2'!$AV$6,'Subdecision matrices'!$K$33:$O$33,0)),0)</f>
        <v>0</v>
      </c>
      <c r="AW601" s="2">
        <f>_xlfn.IFERROR(INDEX('Subdecision matrices'!$K$34:$O$36,MATCH(Prioritization!P309,'Subdecision matrices'!$J$34:$J$36,0),MATCH('CalcEng 2'!$AW$6,'Subdecision matrices'!$K$33:$O$33,0)),0)</f>
        <v>0</v>
      </c>
      <c r="AX601" s="2">
        <f>_xlfn.IFERROR(INDEX('Subdecision matrices'!$K$34:$O$36,MATCH(Prioritization!P309,'Subdecision matrices'!$J$34:$J$36,0),MATCH('CalcEng 2'!$AX$6,'Subdecision matrices'!$K$33:$O$33,0)),0)</f>
        <v>0</v>
      </c>
      <c r="AY601" s="2">
        <f>_xlfn.IFERROR(INDEX('Subdecision matrices'!$K$34:$O$36,MATCH(Prioritization!P309,'Subdecision matrices'!$J$34:$J$36,0),MATCH('CalcEng 2'!$AY$6,'Subdecision matrices'!$K$33:$O$33,0)),0)</f>
        <v>0</v>
      </c>
      <c r="AZ601" s="2"/>
      <c r="BA601" s="2"/>
      <c r="BB601" s="110">
        <f>((B601*B602)+(G601*G602)+(L601*L602)+(Q601*Q602)+(V601*V602)+(AA601*AA602)+(AF602*AF601)+(AK601*AK602)+(AP601*AP602)+(AU601*AU602))*10</f>
        <v>0</v>
      </c>
      <c r="BC601" s="110">
        <f aca="true" t="shared" si="1512" ref="BC601">((C601*C602)+(H601*H602)+(M601*M602)+(R601*R602)+(W601*W602)+(AB601*AB602)+(AG602*AG601)+(AL601*AL602)+(AQ601*AQ602)+(AV601*AV602))*10</f>
        <v>0</v>
      </c>
      <c r="BD601" s="110">
        <f aca="true" t="shared" si="1513" ref="BD601">((D601*D602)+(I601*I602)+(N601*N602)+(S601*S602)+(X601*X602)+(AC601*AC602)+(AH602*AH601)+(AM601*AM602)+(AR601*AR602)+(AW601*AW602))*10</f>
        <v>0</v>
      </c>
      <c r="BE601" s="110">
        <f aca="true" t="shared" si="1514" ref="BE601">((E601*E602)+(J601*J602)+(O601*O602)+(T601*T602)+(Y601*Y602)+(AD601*AD602)+(AI602*AI601)+(AN601*AN602)+(AS601*AS602)+(AX601*AX602))*10</f>
        <v>0</v>
      </c>
      <c r="BF601" s="110">
        <f aca="true" t="shared" si="1515" ref="BF601">((F601*F602)+(K601*K602)+(P601*P602)+(U601*U602)+(Z601*Z602)+(AE601*AE602)+(AJ602*AJ601)+(AO601*AO602)+(AT601*AT602)+(AY601*AY602))*10</f>
        <v>0</v>
      </c>
    </row>
    <row r="602" spans="1:58" ht="15.75" thickBot="1">
      <c r="A602" s="94"/>
      <c r="B602" s="5">
        <f>'Subdecision matrices'!$S$12</f>
        <v>0.1</v>
      </c>
      <c r="C602" s="5">
        <f>'Subdecision matrices'!$S$13</f>
        <v>0.1</v>
      </c>
      <c r="D602" s="5">
        <f>'Subdecision matrices'!$S$14</f>
        <v>0.1</v>
      </c>
      <c r="E602" s="5">
        <f>'Subdecision matrices'!$S$15</f>
        <v>0.1</v>
      </c>
      <c r="F602" s="5">
        <f>'Subdecision matrices'!$S$16</f>
        <v>0.1</v>
      </c>
      <c r="G602" s="5">
        <f>'Subdecision matrices'!$T$12</f>
        <v>0.1</v>
      </c>
      <c r="H602" s="5">
        <f>'Subdecision matrices'!$T$13</f>
        <v>0.1</v>
      </c>
      <c r="I602" s="5">
        <f>'Subdecision matrices'!$T$14</f>
        <v>0.1</v>
      </c>
      <c r="J602" s="5">
        <f>'Subdecision matrices'!$T$15</f>
        <v>0.1</v>
      </c>
      <c r="K602" s="5">
        <f>'Subdecision matrices'!$T$16</f>
        <v>0.1</v>
      </c>
      <c r="L602" s="5">
        <f>'Subdecision matrices'!$U$12</f>
        <v>0.05</v>
      </c>
      <c r="M602" s="5">
        <f>'Subdecision matrices'!$U$13</f>
        <v>0.05</v>
      </c>
      <c r="N602" s="5">
        <f>'Subdecision matrices'!$U$14</f>
        <v>0.05</v>
      </c>
      <c r="O602" s="5">
        <f>'Subdecision matrices'!$U$15</f>
        <v>0.05</v>
      </c>
      <c r="P602" s="5">
        <f>'Subdecision matrices'!$U$16</f>
        <v>0.05</v>
      </c>
      <c r="Q602" s="5">
        <f>'Subdecision matrices'!$V$12</f>
        <v>0.1</v>
      </c>
      <c r="R602" s="5">
        <f>'Subdecision matrices'!$V$13</f>
        <v>0.1</v>
      </c>
      <c r="S602" s="5">
        <f>'Subdecision matrices'!$V$14</f>
        <v>0.1</v>
      </c>
      <c r="T602" s="5">
        <f>'Subdecision matrices'!$V$15</f>
        <v>0.1</v>
      </c>
      <c r="U602" s="5">
        <f>'Subdecision matrices'!$V$16</f>
        <v>0.1</v>
      </c>
      <c r="V602" s="5">
        <f>'Subdecision matrices'!$W$12</f>
        <v>0.1</v>
      </c>
      <c r="W602" s="5">
        <f>'Subdecision matrices'!$W$13</f>
        <v>0.1</v>
      </c>
      <c r="X602" s="5">
        <f>'Subdecision matrices'!$W$14</f>
        <v>0.1</v>
      </c>
      <c r="Y602" s="5">
        <f>'Subdecision matrices'!$W$15</f>
        <v>0.1</v>
      </c>
      <c r="Z602" s="5">
        <f>'Subdecision matrices'!$W$16</f>
        <v>0.1</v>
      </c>
      <c r="AA602" s="5">
        <f>'Subdecision matrices'!$X$12</f>
        <v>0.05</v>
      </c>
      <c r="AB602" s="5">
        <f>'Subdecision matrices'!$X$13</f>
        <v>0.1</v>
      </c>
      <c r="AC602" s="5">
        <f>'Subdecision matrices'!$X$14</f>
        <v>0.1</v>
      </c>
      <c r="AD602" s="5">
        <f>'Subdecision matrices'!$X$15</f>
        <v>0.1</v>
      </c>
      <c r="AE602" s="5">
        <f>'Subdecision matrices'!$X$16</f>
        <v>0.1</v>
      </c>
      <c r="AF602" s="5">
        <f>'Subdecision matrices'!$Y$12</f>
        <v>0.1</v>
      </c>
      <c r="AG602" s="5">
        <f>'Subdecision matrices'!$Y$13</f>
        <v>0.1</v>
      </c>
      <c r="AH602" s="5">
        <f>'Subdecision matrices'!$Y$14</f>
        <v>0.1</v>
      </c>
      <c r="AI602" s="5">
        <f>'Subdecision matrices'!$Y$15</f>
        <v>0.05</v>
      </c>
      <c r="AJ602" s="5">
        <f>'Subdecision matrices'!$Y$16</f>
        <v>0.05</v>
      </c>
      <c r="AK602" s="5">
        <f>'Subdecision matrices'!$Z$12</f>
        <v>0.15</v>
      </c>
      <c r="AL602" s="5">
        <f>'Subdecision matrices'!$Z$13</f>
        <v>0.15</v>
      </c>
      <c r="AM602" s="5">
        <f>'Subdecision matrices'!$Z$14</f>
        <v>0.15</v>
      </c>
      <c r="AN602" s="5">
        <f>'Subdecision matrices'!$Z$15</f>
        <v>0.15</v>
      </c>
      <c r="AO602" s="5">
        <f>'Subdecision matrices'!$Z$16</f>
        <v>0.15</v>
      </c>
      <c r="AP602" s="5">
        <f>'Subdecision matrices'!$AA$12</f>
        <v>0.1</v>
      </c>
      <c r="AQ602" s="5">
        <f>'Subdecision matrices'!$AA$13</f>
        <v>0.1</v>
      </c>
      <c r="AR602" s="5">
        <f>'Subdecision matrices'!$AA$14</f>
        <v>0.1</v>
      </c>
      <c r="AS602" s="5">
        <f>'Subdecision matrices'!$AA$15</f>
        <v>0.1</v>
      </c>
      <c r="AT602" s="5">
        <f>'Subdecision matrices'!$AA$16</f>
        <v>0.15</v>
      </c>
      <c r="AU602" s="5">
        <f>'Subdecision matrices'!$AB$12</f>
        <v>0.15</v>
      </c>
      <c r="AV602" s="5">
        <f>'Subdecision matrices'!$AB$13</f>
        <v>0.1</v>
      </c>
      <c r="AW602" s="5">
        <f>'Subdecision matrices'!$AB$14</f>
        <v>0.1</v>
      </c>
      <c r="AX602" s="5">
        <f>'Subdecision matrices'!$AB$15</f>
        <v>0.15</v>
      </c>
      <c r="AY602" s="5">
        <f>'Subdecision matrices'!$AB$16</f>
        <v>0.1</v>
      </c>
      <c r="AZ602" s="3">
        <f aca="true" t="shared" si="1516" ref="AZ602">SUM(L602:AY602)</f>
        <v>4</v>
      </c>
      <c r="BA602" s="3"/>
      <c r="BB602" s="114"/>
      <c r="BC602" s="114"/>
      <c r="BD602" s="114"/>
      <c r="BE602" s="114"/>
      <c r="BF602" s="114"/>
    </row>
    <row r="603" spans="1:58" ht="15">
      <c r="A603" s="94">
        <v>299</v>
      </c>
      <c r="B603" s="30">
        <f>_xlfn.IFERROR(VLOOKUP(Prioritization!G310,'Subdecision matrices'!$B$7:$C$8,2,TRUE),0)</f>
        <v>0</v>
      </c>
      <c r="C603" s="30">
        <f>_xlfn.IFERROR(VLOOKUP(Prioritization!G310,'Subdecision matrices'!$B$7:$D$8,3,TRUE),0)</f>
        <v>0</v>
      </c>
      <c r="D603" s="30">
        <f>_xlfn.IFERROR(VLOOKUP(Prioritization!G310,'Subdecision matrices'!$B$7:$E$8,4,TRUE),0)</f>
        <v>0</v>
      </c>
      <c r="E603" s="30">
        <f>_xlfn.IFERROR(VLOOKUP(Prioritization!G310,'Subdecision matrices'!$B$7:$F$8,5,TRUE),0)</f>
        <v>0</v>
      </c>
      <c r="F603" s="30">
        <f>_xlfn.IFERROR(VLOOKUP(Prioritization!G310,'Subdecision matrices'!$B$7:$G$8,6,TRUE),0)</f>
        <v>0</v>
      </c>
      <c r="G603" s="30">
        <f>VLOOKUP(Prioritization!H310,'Subdecision matrices'!$B$12:$C$19,2,TRUE)</f>
        <v>0</v>
      </c>
      <c r="H603" s="30">
        <f>VLOOKUP(Prioritization!H310,'Subdecision matrices'!$B$12:$D$19,3,TRUE)</f>
        <v>0</v>
      </c>
      <c r="I603" s="30">
        <f>VLOOKUP(Prioritization!H310,'Subdecision matrices'!$B$12:$E$19,4,TRUE)</f>
        <v>0</v>
      </c>
      <c r="J603" s="30">
        <f>VLOOKUP(Prioritization!H310,'Subdecision matrices'!$B$12:$F$19,5,TRUE)</f>
        <v>0</v>
      </c>
      <c r="K603" s="30">
        <f>VLOOKUP(Prioritization!H310,'Subdecision matrices'!$B$12:$G$19,6,TRUE)</f>
        <v>0</v>
      </c>
      <c r="L603" s="2">
        <f>_xlfn.IFERROR(INDEX('Subdecision matrices'!$C$23:$G$27,MATCH(Prioritization!I310,'Subdecision matrices'!$B$23:$B$27,0),MATCH('CalcEng 2'!$L$6,'Subdecision matrices'!$C$22:$G$22,0)),0)</f>
        <v>0</v>
      </c>
      <c r="M603" s="2">
        <f>_xlfn.IFERROR(INDEX('Subdecision matrices'!$C$23:$G$27,MATCH(Prioritization!I310,'Subdecision matrices'!$B$23:$B$27,0),MATCH('CalcEng 2'!$M$6,'Subdecision matrices'!$C$30:$G$30,0)),0)</f>
        <v>0</v>
      </c>
      <c r="N603" s="2">
        <f>_xlfn.IFERROR(INDEX('Subdecision matrices'!$C$23:$G$27,MATCH(Prioritization!I310,'Subdecision matrices'!$B$23:$B$27,0),MATCH('CalcEng 2'!$N$6,'Subdecision matrices'!$C$22:$G$22,0)),0)</f>
        <v>0</v>
      </c>
      <c r="O603" s="2">
        <f>_xlfn.IFERROR(INDEX('Subdecision matrices'!$C$23:$G$27,MATCH(Prioritization!I310,'Subdecision matrices'!$B$23:$B$27,0),MATCH('CalcEng 2'!$O$6,'Subdecision matrices'!$C$22:$G$22,0)),0)</f>
        <v>0</v>
      </c>
      <c r="P603" s="2">
        <f>_xlfn.IFERROR(INDEX('Subdecision matrices'!$C$23:$G$27,MATCH(Prioritization!I310,'Subdecision matrices'!$B$23:$B$27,0),MATCH('CalcEng 2'!$P$6,'Subdecision matrices'!$C$22:$G$22,0)),0)</f>
        <v>0</v>
      </c>
      <c r="Q603" s="2">
        <f>_xlfn.IFERROR(INDEX('Subdecision matrices'!$C$31:$G$33,MATCH(Prioritization!J310,'Subdecision matrices'!$B$31:$B$33,0),MATCH('CalcEng 2'!$Q$6,'Subdecision matrices'!$C$30:$G$30,0)),0)</f>
        <v>0</v>
      </c>
      <c r="R603" s="2">
        <f>_xlfn.IFERROR(INDEX('Subdecision matrices'!$C$31:$G$33,MATCH(Prioritization!J310,'Subdecision matrices'!$B$31:$B$33,0),MATCH('CalcEng 2'!$R$6,'Subdecision matrices'!$C$30:$G$30,0)),0)</f>
        <v>0</v>
      </c>
      <c r="S603" s="2">
        <f>_xlfn.IFERROR(INDEX('Subdecision matrices'!$C$31:$G$33,MATCH(Prioritization!J310,'Subdecision matrices'!$B$31:$B$33,0),MATCH('CalcEng 2'!$S$6,'Subdecision matrices'!$C$30:$G$30,0)),0)</f>
        <v>0</v>
      </c>
      <c r="T603" s="2">
        <f>_xlfn.IFERROR(INDEX('Subdecision matrices'!$C$31:$G$33,MATCH(Prioritization!J310,'Subdecision matrices'!$B$31:$B$33,0),MATCH('CalcEng 2'!$T$6,'Subdecision matrices'!$C$30:$G$30,0)),0)</f>
        <v>0</v>
      </c>
      <c r="U603" s="2">
        <f>_xlfn.IFERROR(INDEX('Subdecision matrices'!$C$31:$G$33,MATCH(Prioritization!J310,'Subdecision matrices'!$B$31:$B$33,0),MATCH('CalcEng 2'!$U$6,'Subdecision matrices'!$C$30:$G$30,0)),0)</f>
        <v>0</v>
      </c>
      <c r="V603" s="2">
        <f>_xlfn.IFERROR(VLOOKUP(Prioritization!K310,'Subdecision matrices'!$A$37:$C$41,3,TRUE),0)</f>
        <v>0</v>
      </c>
      <c r="W603" s="2">
        <f>_xlfn.IFERROR(VLOOKUP(Prioritization!K310,'Subdecision matrices'!$A$37:$D$41,4),0)</f>
        <v>0</v>
      </c>
      <c r="X603" s="2">
        <f>_xlfn.IFERROR(VLOOKUP(Prioritization!K310,'Subdecision matrices'!$A$37:$E$41,5),0)</f>
        <v>0</v>
      </c>
      <c r="Y603" s="2">
        <f>_xlfn.IFERROR(VLOOKUP(Prioritization!K310,'Subdecision matrices'!$A$37:$F$41,6),0)</f>
        <v>0</v>
      </c>
      <c r="Z603" s="2">
        <f>_xlfn.IFERROR(VLOOKUP(Prioritization!K310,'Subdecision matrices'!$A$37:$G$41,7),0)</f>
        <v>0</v>
      </c>
      <c r="AA603" s="2">
        <f>_xlfn.IFERROR(INDEX('Subdecision matrices'!$K$8:$O$11,MATCH(Prioritization!L310,'Subdecision matrices'!$J$8:$J$11,0),MATCH('CalcEng 2'!$AA$6,'Subdecision matrices'!$K$7:$O$7,0)),0)</f>
        <v>0</v>
      </c>
      <c r="AB603" s="2">
        <f>_xlfn.IFERROR(INDEX('Subdecision matrices'!$K$8:$O$11,MATCH(Prioritization!L310,'Subdecision matrices'!$J$8:$J$11,0),MATCH('CalcEng 2'!$AB$6,'Subdecision matrices'!$K$7:$O$7,0)),0)</f>
        <v>0</v>
      </c>
      <c r="AC603" s="2">
        <f>_xlfn.IFERROR(INDEX('Subdecision matrices'!$K$8:$O$11,MATCH(Prioritization!L310,'Subdecision matrices'!$J$8:$J$11,0),MATCH('CalcEng 2'!$AC$6,'Subdecision matrices'!$K$7:$O$7,0)),0)</f>
        <v>0</v>
      </c>
      <c r="AD603" s="2">
        <f>_xlfn.IFERROR(INDEX('Subdecision matrices'!$K$8:$O$11,MATCH(Prioritization!L310,'Subdecision matrices'!$J$8:$J$11,0),MATCH('CalcEng 2'!$AD$6,'Subdecision matrices'!$K$7:$O$7,0)),0)</f>
        <v>0</v>
      </c>
      <c r="AE603" s="2">
        <f>_xlfn.IFERROR(INDEX('Subdecision matrices'!$K$8:$O$11,MATCH(Prioritization!L310,'Subdecision matrices'!$J$8:$J$11,0),MATCH('CalcEng 2'!$AE$6,'Subdecision matrices'!$K$7:$O$7,0)),0)</f>
        <v>0</v>
      </c>
      <c r="AF603" s="2">
        <f>_xlfn.IFERROR(VLOOKUP(Prioritization!M310,'Subdecision matrices'!$I$15:$K$17,3,TRUE),0)</f>
        <v>0</v>
      </c>
      <c r="AG603" s="2">
        <f>_xlfn.IFERROR(VLOOKUP(Prioritization!M310,'Subdecision matrices'!$I$15:$L$17,4,TRUE),0)</f>
        <v>0</v>
      </c>
      <c r="AH603" s="2">
        <f>_xlfn.IFERROR(VLOOKUP(Prioritization!M310,'Subdecision matrices'!$I$15:$M$17,5,TRUE),0)</f>
        <v>0</v>
      </c>
      <c r="AI603" s="2">
        <f>_xlfn.IFERROR(VLOOKUP(Prioritization!M310,'Subdecision matrices'!$I$15:$N$17,6,TRUE),0)</f>
        <v>0</v>
      </c>
      <c r="AJ603" s="2">
        <f>_xlfn.IFERROR(VLOOKUP(Prioritization!M310,'Subdecision matrices'!$I$15:$O$17,7,TRUE),0)</f>
        <v>0</v>
      </c>
      <c r="AK603" s="2">
        <f>_xlfn.IFERROR(INDEX('Subdecision matrices'!$K$22:$O$24,MATCH(Prioritization!N310,'Subdecision matrices'!$J$22:$J$24,0),MATCH($AK$6,'Subdecision matrices'!$K$21:$O$21,0)),0)</f>
        <v>0</v>
      </c>
      <c r="AL603" s="2">
        <f>_xlfn.IFERROR(INDEX('Subdecision matrices'!$K$22:$O$24,MATCH(Prioritization!N310,'Subdecision matrices'!$J$22:$J$24,0),MATCH($AL$6,'Subdecision matrices'!$K$21:$O$21,0)),0)</f>
        <v>0</v>
      </c>
      <c r="AM603" s="2">
        <f>_xlfn.IFERROR(INDEX('Subdecision matrices'!$K$22:$O$24,MATCH(Prioritization!N310,'Subdecision matrices'!$J$22:$J$24,0),MATCH($AM$6,'Subdecision matrices'!$K$21:$O$21,0)),0)</f>
        <v>0</v>
      </c>
      <c r="AN603" s="2">
        <f>_xlfn.IFERROR(INDEX('Subdecision matrices'!$K$22:$O$24,MATCH(Prioritization!N310,'Subdecision matrices'!$J$22:$J$24,0),MATCH($AN$6,'Subdecision matrices'!$K$21:$O$21,0)),0)</f>
        <v>0</v>
      </c>
      <c r="AO603" s="2">
        <f>_xlfn.IFERROR(INDEX('Subdecision matrices'!$K$22:$O$24,MATCH(Prioritization!N310,'Subdecision matrices'!$J$22:$J$24,0),MATCH($AO$6,'Subdecision matrices'!$K$21:$O$21,0)),0)</f>
        <v>0</v>
      </c>
      <c r="AP603" s="2">
        <f>_xlfn.IFERROR(INDEX('Subdecision matrices'!$K$27:$O$30,MATCH(Prioritization!O310,'Subdecision matrices'!$J$27:$J$30,0),MATCH('CalcEng 2'!$AP$6,'Subdecision matrices'!$K$27:$O$27,0)),0)</f>
        <v>0</v>
      </c>
      <c r="AQ603" s="2">
        <f>_xlfn.IFERROR(INDEX('Subdecision matrices'!$K$27:$O$30,MATCH(Prioritization!O310,'Subdecision matrices'!$J$27:$J$30,0),MATCH('CalcEng 2'!$AQ$6,'Subdecision matrices'!$K$27:$O$27,0)),0)</f>
        <v>0</v>
      </c>
      <c r="AR603" s="2">
        <f>_xlfn.IFERROR(INDEX('Subdecision matrices'!$K$27:$O$30,MATCH(Prioritization!O310,'Subdecision matrices'!$J$27:$J$30,0),MATCH('CalcEng 2'!$AR$6,'Subdecision matrices'!$K$27:$O$27,0)),0)</f>
        <v>0</v>
      </c>
      <c r="AS603" s="2">
        <f>_xlfn.IFERROR(INDEX('Subdecision matrices'!$K$27:$O$30,MATCH(Prioritization!O310,'Subdecision matrices'!$J$27:$J$30,0),MATCH('CalcEng 2'!$AS$6,'Subdecision matrices'!$K$27:$O$27,0)),0)</f>
        <v>0</v>
      </c>
      <c r="AT603" s="2">
        <f>_xlfn.IFERROR(INDEX('Subdecision matrices'!$K$27:$O$30,MATCH(Prioritization!O310,'Subdecision matrices'!$J$27:$J$30,0),MATCH('CalcEng 2'!$AT$6,'Subdecision matrices'!$K$27:$O$27,0)),0)</f>
        <v>0</v>
      </c>
      <c r="AU603" s="2">
        <f>_xlfn.IFERROR(INDEX('Subdecision matrices'!$K$34:$O$36,MATCH(Prioritization!P310,'Subdecision matrices'!$J$34:$J$36,0),MATCH('CalcEng 2'!$AU$6,'Subdecision matrices'!$K$33:$O$33,0)),0)</f>
        <v>0</v>
      </c>
      <c r="AV603" s="2">
        <f>_xlfn.IFERROR(INDEX('Subdecision matrices'!$K$34:$O$36,MATCH(Prioritization!P310,'Subdecision matrices'!$J$34:$J$36,0),MATCH('CalcEng 2'!$AV$6,'Subdecision matrices'!$K$33:$O$33,0)),0)</f>
        <v>0</v>
      </c>
      <c r="AW603" s="2">
        <f>_xlfn.IFERROR(INDEX('Subdecision matrices'!$K$34:$O$36,MATCH(Prioritization!P310,'Subdecision matrices'!$J$34:$J$36,0),MATCH('CalcEng 2'!$AW$6,'Subdecision matrices'!$K$33:$O$33,0)),0)</f>
        <v>0</v>
      </c>
      <c r="AX603" s="2">
        <f>_xlfn.IFERROR(INDEX('Subdecision matrices'!$K$34:$O$36,MATCH(Prioritization!P310,'Subdecision matrices'!$J$34:$J$36,0),MATCH('CalcEng 2'!$AX$6,'Subdecision matrices'!$K$33:$O$33,0)),0)</f>
        <v>0</v>
      </c>
      <c r="AY603" s="2">
        <f>_xlfn.IFERROR(INDEX('Subdecision matrices'!$K$34:$O$36,MATCH(Prioritization!P310,'Subdecision matrices'!$J$34:$J$36,0),MATCH('CalcEng 2'!$AY$6,'Subdecision matrices'!$K$33:$O$33,0)),0)</f>
        <v>0</v>
      </c>
      <c r="AZ603" s="2"/>
      <c r="BA603" s="2"/>
      <c r="BB603" s="110">
        <f>((B603*B604)+(G603*G604)+(L603*L604)+(Q603*Q604)+(V603*V604)+(AA603*AA604)+(AF604*AF603)+(AK603*AK604)+(AP603*AP604)+(AU603*AU604))*10</f>
        <v>0</v>
      </c>
      <c r="BC603" s="110">
        <f aca="true" t="shared" si="1517" ref="BC603">((C603*C604)+(H603*H604)+(M603*M604)+(R603*R604)+(W603*W604)+(AB603*AB604)+(AG604*AG603)+(AL603*AL604)+(AQ603*AQ604)+(AV603*AV604))*10</f>
        <v>0</v>
      </c>
      <c r="BD603" s="110">
        <f aca="true" t="shared" si="1518" ref="BD603">((D603*D604)+(I603*I604)+(N603*N604)+(S603*S604)+(X603*X604)+(AC603*AC604)+(AH604*AH603)+(AM603*AM604)+(AR603*AR604)+(AW603*AW604))*10</f>
        <v>0</v>
      </c>
      <c r="BE603" s="110">
        <f aca="true" t="shared" si="1519" ref="BE603">((E603*E604)+(J603*J604)+(O603*O604)+(T603*T604)+(Y603*Y604)+(AD603*AD604)+(AI604*AI603)+(AN603*AN604)+(AS603*AS604)+(AX603*AX604))*10</f>
        <v>0</v>
      </c>
      <c r="BF603" s="110">
        <f aca="true" t="shared" si="1520" ref="BF603">((F603*F604)+(K603*K604)+(P603*P604)+(U603*U604)+(Z603*Z604)+(AE603*AE604)+(AJ604*AJ603)+(AO603*AO604)+(AT603*AT604)+(AY603*AY604))*10</f>
        <v>0</v>
      </c>
    </row>
    <row r="604" spans="1:58" ht="15.75" thickBot="1">
      <c r="A604" s="94"/>
      <c r="B604" s="5">
        <f>'Subdecision matrices'!$S$12</f>
        <v>0.1</v>
      </c>
      <c r="C604" s="5">
        <f>'Subdecision matrices'!$S$13</f>
        <v>0.1</v>
      </c>
      <c r="D604" s="5">
        <f>'Subdecision matrices'!$S$14</f>
        <v>0.1</v>
      </c>
      <c r="E604" s="5">
        <f>'Subdecision matrices'!$S$15</f>
        <v>0.1</v>
      </c>
      <c r="F604" s="5">
        <f>'Subdecision matrices'!$S$16</f>
        <v>0.1</v>
      </c>
      <c r="G604" s="5">
        <f>'Subdecision matrices'!$T$12</f>
        <v>0.1</v>
      </c>
      <c r="H604" s="5">
        <f>'Subdecision matrices'!$T$13</f>
        <v>0.1</v>
      </c>
      <c r="I604" s="5">
        <f>'Subdecision matrices'!$T$14</f>
        <v>0.1</v>
      </c>
      <c r="J604" s="5">
        <f>'Subdecision matrices'!$T$15</f>
        <v>0.1</v>
      </c>
      <c r="K604" s="5">
        <f>'Subdecision matrices'!$T$16</f>
        <v>0.1</v>
      </c>
      <c r="L604" s="5">
        <f>'Subdecision matrices'!$U$12</f>
        <v>0.05</v>
      </c>
      <c r="M604" s="5">
        <f>'Subdecision matrices'!$U$13</f>
        <v>0.05</v>
      </c>
      <c r="N604" s="5">
        <f>'Subdecision matrices'!$U$14</f>
        <v>0.05</v>
      </c>
      <c r="O604" s="5">
        <f>'Subdecision matrices'!$U$15</f>
        <v>0.05</v>
      </c>
      <c r="P604" s="5">
        <f>'Subdecision matrices'!$U$16</f>
        <v>0.05</v>
      </c>
      <c r="Q604" s="5">
        <f>'Subdecision matrices'!$V$12</f>
        <v>0.1</v>
      </c>
      <c r="R604" s="5">
        <f>'Subdecision matrices'!$V$13</f>
        <v>0.1</v>
      </c>
      <c r="S604" s="5">
        <f>'Subdecision matrices'!$V$14</f>
        <v>0.1</v>
      </c>
      <c r="T604" s="5">
        <f>'Subdecision matrices'!$V$15</f>
        <v>0.1</v>
      </c>
      <c r="U604" s="5">
        <f>'Subdecision matrices'!$V$16</f>
        <v>0.1</v>
      </c>
      <c r="V604" s="5">
        <f>'Subdecision matrices'!$W$12</f>
        <v>0.1</v>
      </c>
      <c r="W604" s="5">
        <f>'Subdecision matrices'!$W$13</f>
        <v>0.1</v>
      </c>
      <c r="X604" s="5">
        <f>'Subdecision matrices'!$W$14</f>
        <v>0.1</v>
      </c>
      <c r="Y604" s="5">
        <f>'Subdecision matrices'!$W$15</f>
        <v>0.1</v>
      </c>
      <c r="Z604" s="5">
        <f>'Subdecision matrices'!$W$16</f>
        <v>0.1</v>
      </c>
      <c r="AA604" s="5">
        <f>'Subdecision matrices'!$X$12</f>
        <v>0.05</v>
      </c>
      <c r="AB604" s="5">
        <f>'Subdecision matrices'!$X$13</f>
        <v>0.1</v>
      </c>
      <c r="AC604" s="5">
        <f>'Subdecision matrices'!$X$14</f>
        <v>0.1</v>
      </c>
      <c r="AD604" s="5">
        <f>'Subdecision matrices'!$X$15</f>
        <v>0.1</v>
      </c>
      <c r="AE604" s="5">
        <f>'Subdecision matrices'!$X$16</f>
        <v>0.1</v>
      </c>
      <c r="AF604" s="5">
        <f>'Subdecision matrices'!$Y$12</f>
        <v>0.1</v>
      </c>
      <c r="AG604" s="5">
        <f>'Subdecision matrices'!$Y$13</f>
        <v>0.1</v>
      </c>
      <c r="AH604" s="5">
        <f>'Subdecision matrices'!$Y$14</f>
        <v>0.1</v>
      </c>
      <c r="AI604" s="5">
        <f>'Subdecision matrices'!$Y$15</f>
        <v>0.05</v>
      </c>
      <c r="AJ604" s="5">
        <f>'Subdecision matrices'!$Y$16</f>
        <v>0.05</v>
      </c>
      <c r="AK604" s="5">
        <f>'Subdecision matrices'!$Z$12</f>
        <v>0.15</v>
      </c>
      <c r="AL604" s="5">
        <f>'Subdecision matrices'!$Z$13</f>
        <v>0.15</v>
      </c>
      <c r="AM604" s="5">
        <f>'Subdecision matrices'!$Z$14</f>
        <v>0.15</v>
      </c>
      <c r="AN604" s="5">
        <f>'Subdecision matrices'!$Z$15</f>
        <v>0.15</v>
      </c>
      <c r="AO604" s="5">
        <f>'Subdecision matrices'!$Z$16</f>
        <v>0.15</v>
      </c>
      <c r="AP604" s="5">
        <f>'Subdecision matrices'!$AA$12</f>
        <v>0.1</v>
      </c>
      <c r="AQ604" s="5">
        <f>'Subdecision matrices'!$AA$13</f>
        <v>0.1</v>
      </c>
      <c r="AR604" s="5">
        <f>'Subdecision matrices'!$AA$14</f>
        <v>0.1</v>
      </c>
      <c r="AS604" s="5">
        <f>'Subdecision matrices'!$AA$15</f>
        <v>0.1</v>
      </c>
      <c r="AT604" s="5">
        <f>'Subdecision matrices'!$AA$16</f>
        <v>0.15</v>
      </c>
      <c r="AU604" s="5">
        <f>'Subdecision matrices'!$AB$12</f>
        <v>0.15</v>
      </c>
      <c r="AV604" s="5">
        <f>'Subdecision matrices'!$AB$13</f>
        <v>0.1</v>
      </c>
      <c r="AW604" s="5">
        <f>'Subdecision matrices'!$AB$14</f>
        <v>0.1</v>
      </c>
      <c r="AX604" s="5">
        <f>'Subdecision matrices'!$AB$15</f>
        <v>0.15</v>
      </c>
      <c r="AY604" s="5">
        <f>'Subdecision matrices'!$AB$16</f>
        <v>0.1</v>
      </c>
      <c r="AZ604" s="3">
        <f aca="true" t="shared" si="1521" ref="AZ604">SUM(L604:AY604)</f>
        <v>4</v>
      </c>
      <c r="BA604" s="3"/>
      <c r="BB604" s="114"/>
      <c r="BC604" s="114"/>
      <c r="BD604" s="114"/>
      <c r="BE604" s="114"/>
      <c r="BF604" s="114"/>
    </row>
    <row r="605" spans="1:58" ht="15">
      <c r="A605" s="94">
        <v>300</v>
      </c>
      <c r="B605" s="30">
        <f>_xlfn.IFERROR(VLOOKUP(Prioritization!G311,'Subdecision matrices'!$B$7:$C$8,2,TRUE),0)</f>
        <v>0</v>
      </c>
      <c r="C605" s="30">
        <f>_xlfn.IFERROR(VLOOKUP(Prioritization!G311,'Subdecision matrices'!$B$7:$D$8,3,TRUE),0)</f>
        <v>0</v>
      </c>
      <c r="D605" s="30">
        <f>_xlfn.IFERROR(VLOOKUP(Prioritization!G311,'Subdecision matrices'!$B$7:$E$8,4,TRUE),0)</f>
        <v>0</v>
      </c>
      <c r="E605" s="30">
        <f>_xlfn.IFERROR(VLOOKUP(Prioritization!G311,'Subdecision matrices'!$B$7:$F$8,5,TRUE),0)</f>
        <v>0</v>
      </c>
      <c r="F605" s="30">
        <f>_xlfn.IFERROR(VLOOKUP(Prioritization!G311,'Subdecision matrices'!$B$7:$G$8,6,TRUE),0)</f>
        <v>0</v>
      </c>
      <c r="G605" s="30">
        <f>VLOOKUP(Prioritization!H311,'Subdecision matrices'!$B$12:$C$19,2,TRUE)</f>
        <v>0</v>
      </c>
      <c r="H605" s="30">
        <f>VLOOKUP(Prioritization!H311,'Subdecision matrices'!$B$12:$D$19,3,TRUE)</f>
        <v>0</v>
      </c>
      <c r="I605" s="30">
        <f>VLOOKUP(Prioritization!H311,'Subdecision matrices'!$B$12:$E$19,4,TRUE)</f>
        <v>0</v>
      </c>
      <c r="J605" s="30">
        <f>VLOOKUP(Prioritization!H311,'Subdecision matrices'!$B$12:$F$19,5,TRUE)</f>
        <v>0</v>
      </c>
      <c r="K605" s="30">
        <f>VLOOKUP(Prioritization!H311,'Subdecision matrices'!$B$12:$G$19,6,TRUE)</f>
        <v>0</v>
      </c>
      <c r="L605" s="2">
        <f>_xlfn.IFERROR(INDEX('Subdecision matrices'!$C$23:$G$27,MATCH(Prioritization!I311,'Subdecision matrices'!$B$23:$B$27,0),MATCH('CalcEng 2'!$L$6,'Subdecision matrices'!$C$22:$G$22,0)),0)</f>
        <v>0</v>
      </c>
      <c r="M605" s="2">
        <f>_xlfn.IFERROR(INDEX('Subdecision matrices'!$C$23:$G$27,MATCH(Prioritization!I311,'Subdecision matrices'!$B$23:$B$27,0),MATCH('CalcEng 2'!$M$6,'Subdecision matrices'!$C$30:$G$30,0)),0)</f>
        <v>0</v>
      </c>
      <c r="N605" s="2">
        <f>_xlfn.IFERROR(INDEX('Subdecision matrices'!$C$23:$G$27,MATCH(Prioritization!I311,'Subdecision matrices'!$B$23:$B$27,0),MATCH('CalcEng 2'!$N$6,'Subdecision matrices'!$C$22:$G$22,0)),0)</f>
        <v>0</v>
      </c>
      <c r="O605" s="2">
        <f>_xlfn.IFERROR(INDEX('Subdecision matrices'!$C$23:$G$27,MATCH(Prioritization!I311,'Subdecision matrices'!$B$23:$B$27,0),MATCH('CalcEng 2'!$O$6,'Subdecision matrices'!$C$22:$G$22,0)),0)</f>
        <v>0</v>
      </c>
      <c r="P605" s="2">
        <f>_xlfn.IFERROR(INDEX('Subdecision matrices'!$C$23:$G$27,MATCH(Prioritization!I311,'Subdecision matrices'!$B$23:$B$27,0),MATCH('CalcEng 2'!$P$6,'Subdecision matrices'!$C$22:$G$22,0)),0)</f>
        <v>0</v>
      </c>
      <c r="Q605" s="2">
        <f>_xlfn.IFERROR(INDEX('Subdecision matrices'!$C$31:$G$33,MATCH(Prioritization!J311,'Subdecision matrices'!$B$31:$B$33,0),MATCH('CalcEng 2'!$Q$6,'Subdecision matrices'!$C$30:$G$30,0)),0)</f>
        <v>0</v>
      </c>
      <c r="R605" s="2">
        <f>_xlfn.IFERROR(INDEX('Subdecision matrices'!$C$31:$G$33,MATCH(Prioritization!J311,'Subdecision matrices'!$B$31:$B$33,0),MATCH('CalcEng 2'!$R$6,'Subdecision matrices'!$C$30:$G$30,0)),0)</f>
        <v>0</v>
      </c>
      <c r="S605" s="2">
        <f>_xlfn.IFERROR(INDEX('Subdecision matrices'!$C$31:$G$33,MATCH(Prioritization!J311,'Subdecision matrices'!$B$31:$B$33,0),MATCH('CalcEng 2'!$S$6,'Subdecision matrices'!$C$30:$G$30,0)),0)</f>
        <v>0</v>
      </c>
      <c r="T605" s="2">
        <f>_xlfn.IFERROR(INDEX('Subdecision matrices'!$C$31:$G$33,MATCH(Prioritization!J311,'Subdecision matrices'!$B$31:$B$33,0),MATCH('CalcEng 2'!$T$6,'Subdecision matrices'!$C$30:$G$30,0)),0)</f>
        <v>0</v>
      </c>
      <c r="U605" s="2">
        <f>_xlfn.IFERROR(INDEX('Subdecision matrices'!$C$31:$G$33,MATCH(Prioritization!J311,'Subdecision matrices'!$B$31:$B$33,0),MATCH('CalcEng 2'!$U$6,'Subdecision matrices'!$C$30:$G$30,0)),0)</f>
        <v>0</v>
      </c>
      <c r="V605" s="2">
        <f>_xlfn.IFERROR(VLOOKUP(Prioritization!K311,'Subdecision matrices'!$A$37:$C$41,3,TRUE),0)</f>
        <v>0</v>
      </c>
      <c r="W605" s="2">
        <f>_xlfn.IFERROR(VLOOKUP(Prioritization!K311,'Subdecision matrices'!$A$37:$D$41,4),0)</f>
        <v>0</v>
      </c>
      <c r="X605" s="2">
        <f>_xlfn.IFERROR(VLOOKUP(Prioritization!K311,'Subdecision matrices'!$A$37:$E$41,5),0)</f>
        <v>0</v>
      </c>
      <c r="Y605" s="2">
        <f>_xlfn.IFERROR(VLOOKUP(Prioritization!K311,'Subdecision matrices'!$A$37:$F$41,6),0)</f>
        <v>0</v>
      </c>
      <c r="Z605" s="2">
        <f>_xlfn.IFERROR(VLOOKUP(Prioritization!K311,'Subdecision matrices'!$A$37:$G$41,7),0)</f>
        <v>0</v>
      </c>
      <c r="AA605" s="2">
        <f>_xlfn.IFERROR(INDEX('Subdecision matrices'!$K$8:$O$11,MATCH(Prioritization!L311,'Subdecision matrices'!$J$8:$J$11,0),MATCH('CalcEng 2'!$AA$6,'Subdecision matrices'!$K$7:$O$7,0)),0)</f>
        <v>0</v>
      </c>
      <c r="AB605" s="2">
        <f>_xlfn.IFERROR(INDEX('Subdecision matrices'!$K$8:$O$11,MATCH(Prioritization!L311,'Subdecision matrices'!$J$8:$J$11,0),MATCH('CalcEng 2'!$AB$6,'Subdecision matrices'!$K$7:$O$7,0)),0)</f>
        <v>0</v>
      </c>
      <c r="AC605" s="2">
        <f>_xlfn.IFERROR(INDEX('Subdecision matrices'!$K$8:$O$11,MATCH(Prioritization!L311,'Subdecision matrices'!$J$8:$J$11,0),MATCH('CalcEng 2'!$AC$6,'Subdecision matrices'!$K$7:$O$7,0)),0)</f>
        <v>0</v>
      </c>
      <c r="AD605" s="2">
        <f>_xlfn.IFERROR(INDEX('Subdecision matrices'!$K$8:$O$11,MATCH(Prioritization!L311,'Subdecision matrices'!$J$8:$J$11,0),MATCH('CalcEng 2'!$AD$6,'Subdecision matrices'!$K$7:$O$7,0)),0)</f>
        <v>0</v>
      </c>
      <c r="AE605" s="2">
        <f>_xlfn.IFERROR(INDEX('Subdecision matrices'!$K$8:$O$11,MATCH(Prioritization!L311,'Subdecision matrices'!$J$8:$J$11,0),MATCH('CalcEng 2'!$AE$6,'Subdecision matrices'!$K$7:$O$7,0)),0)</f>
        <v>0</v>
      </c>
      <c r="AF605" s="2">
        <f>_xlfn.IFERROR(VLOOKUP(Prioritization!M311,'Subdecision matrices'!$I$15:$K$17,3,TRUE),0)</f>
        <v>0</v>
      </c>
      <c r="AG605" s="2">
        <f>_xlfn.IFERROR(VLOOKUP(Prioritization!M311,'Subdecision matrices'!$I$15:$L$17,4,TRUE),0)</f>
        <v>0</v>
      </c>
      <c r="AH605" s="2">
        <f>_xlfn.IFERROR(VLOOKUP(Prioritization!M311,'Subdecision matrices'!$I$15:$M$17,5,TRUE),0)</f>
        <v>0</v>
      </c>
      <c r="AI605" s="2">
        <f>_xlfn.IFERROR(VLOOKUP(Prioritization!M311,'Subdecision matrices'!$I$15:$N$17,6,TRUE),0)</f>
        <v>0</v>
      </c>
      <c r="AJ605" s="2">
        <f>_xlfn.IFERROR(VLOOKUP(Prioritization!M311,'Subdecision matrices'!$I$15:$O$17,7,TRUE),0)</f>
        <v>0</v>
      </c>
      <c r="AK605" s="2">
        <f>_xlfn.IFERROR(INDEX('Subdecision matrices'!$K$22:$O$24,MATCH(Prioritization!N311,'Subdecision matrices'!$J$22:$J$24,0),MATCH($AK$6,'Subdecision matrices'!$K$21:$O$21,0)),0)</f>
        <v>0</v>
      </c>
      <c r="AL605" s="2">
        <f>_xlfn.IFERROR(INDEX('Subdecision matrices'!$K$22:$O$24,MATCH(Prioritization!N311,'Subdecision matrices'!$J$22:$J$24,0),MATCH($AL$6,'Subdecision matrices'!$K$21:$O$21,0)),0)</f>
        <v>0</v>
      </c>
      <c r="AM605" s="2">
        <f>_xlfn.IFERROR(INDEX('Subdecision matrices'!$K$22:$O$24,MATCH(Prioritization!N311,'Subdecision matrices'!$J$22:$J$24,0),MATCH($AM$6,'Subdecision matrices'!$K$21:$O$21,0)),0)</f>
        <v>0</v>
      </c>
      <c r="AN605" s="2">
        <f>_xlfn.IFERROR(INDEX('Subdecision matrices'!$K$22:$O$24,MATCH(Prioritization!N311,'Subdecision matrices'!$J$22:$J$24,0),MATCH($AN$6,'Subdecision matrices'!$K$21:$O$21,0)),0)</f>
        <v>0</v>
      </c>
      <c r="AO605" s="2">
        <f>_xlfn.IFERROR(INDEX('Subdecision matrices'!$K$22:$O$24,MATCH(Prioritization!N311,'Subdecision matrices'!$J$22:$J$24,0),MATCH($AO$6,'Subdecision matrices'!$K$21:$O$21,0)),0)</f>
        <v>0</v>
      </c>
      <c r="AP605" s="2">
        <f>_xlfn.IFERROR(INDEX('Subdecision matrices'!$K$27:$O$30,MATCH(Prioritization!O311,'Subdecision matrices'!$J$27:$J$30,0),MATCH('CalcEng 2'!$AP$6,'Subdecision matrices'!$K$27:$O$27,0)),0)</f>
        <v>0</v>
      </c>
      <c r="AQ605" s="2">
        <f>_xlfn.IFERROR(INDEX('Subdecision matrices'!$K$27:$O$30,MATCH(Prioritization!O311,'Subdecision matrices'!$J$27:$J$30,0),MATCH('CalcEng 2'!$AQ$6,'Subdecision matrices'!$K$27:$O$27,0)),0)</f>
        <v>0</v>
      </c>
      <c r="AR605" s="2">
        <f>_xlfn.IFERROR(INDEX('Subdecision matrices'!$K$27:$O$30,MATCH(Prioritization!O311,'Subdecision matrices'!$J$27:$J$30,0),MATCH('CalcEng 2'!$AR$6,'Subdecision matrices'!$K$27:$O$27,0)),0)</f>
        <v>0</v>
      </c>
      <c r="AS605" s="2">
        <f>_xlfn.IFERROR(INDEX('Subdecision matrices'!$K$27:$O$30,MATCH(Prioritization!O311,'Subdecision matrices'!$J$27:$J$30,0),MATCH('CalcEng 2'!$AS$6,'Subdecision matrices'!$K$27:$O$27,0)),0)</f>
        <v>0</v>
      </c>
      <c r="AT605" s="2">
        <f>_xlfn.IFERROR(INDEX('Subdecision matrices'!$K$27:$O$30,MATCH(Prioritization!O311,'Subdecision matrices'!$J$27:$J$30,0),MATCH('CalcEng 2'!$AT$6,'Subdecision matrices'!$K$27:$O$27,0)),0)</f>
        <v>0</v>
      </c>
      <c r="AU605" s="2">
        <f>_xlfn.IFERROR(INDEX('Subdecision matrices'!$K$34:$O$36,MATCH(Prioritization!P311,'Subdecision matrices'!$J$34:$J$36,0),MATCH('CalcEng 2'!$AU$6,'Subdecision matrices'!$K$33:$O$33,0)),0)</f>
        <v>0</v>
      </c>
      <c r="AV605" s="2">
        <f>_xlfn.IFERROR(INDEX('Subdecision matrices'!$K$34:$O$36,MATCH(Prioritization!P311,'Subdecision matrices'!$J$34:$J$36,0),MATCH('CalcEng 2'!$AV$6,'Subdecision matrices'!$K$33:$O$33,0)),0)</f>
        <v>0</v>
      </c>
      <c r="AW605" s="2">
        <f>_xlfn.IFERROR(INDEX('Subdecision matrices'!$K$34:$O$36,MATCH(Prioritization!P311,'Subdecision matrices'!$J$34:$J$36,0),MATCH('CalcEng 2'!$AW$6,'Subdecision matrices'!$K$33:$O$33,0)),0)</f>
        <v>0</v>
      </c>
      <c r="AX605" s="2">
        <f>_xlfn.IFERROR(INDEX('Subdecision matrices'!$K$34:$O$36,MATCH(Prioritization!P311,'Subdecision matrices'!$J$34:$J$36,0),MATCH('CalcEng 2'!$AX$6,'Subdecision matrices'!$K$33:$O$33,0)),0)</f>
        <v>0</v>
      </c>
      <c r="AY605" s="2">
        <f>_xlfn.IFERROR(INDEX('Subdecision matrices'!$K$34:$O$36,MATCH(Prioritization!P311,'Subdecision matrices'!$J$34:$J$36,0),MATCH('CalcEng 2'!$AY$6,'Subdecision matrices'!$K$33:$O$33,0)),0)</f>
        <v>0</v>
      </c>
      <c r="AZ605" s="2"/>
      <c r="BA605" s="2"/>
      <c r="BB605" s="110">
        <f>((B605*B606)+(G605*G606)+(L605*L606)+(Q605*Q606)+(V605*V606)+(AA605*AA606)+(AF606*AF605)+(AK605*AK606)+(AP605*AP606)+(AU605*AU606))*10</f>
        <v>0</v>
      </c>
      <c r="BC605" s="110">
        <f aca="true" t="shared" si="1522" ref="BC605">((C605*C606)+(H605*H606)+(M605*M606)+(R605*R606)+(W605*W606)+(AB605*AB606)+(AG606*AG605)+(AL605*AL606)+(AQ605*AQ606)+(AV605*AV606))*10</f>
        <v>0</v>
      </c>
      <c r="BD605" s="110">
        <f aca="true" t="shared" si="1523" ref="BD605">((D605*D606)+(I605*I606)+(N605*N606)+(S605*S606)+(X605*X606)+(AC605*AC606)+(AH606*AH605)+(AM605*AM606)+(AR605*AR606)+(AW605*AW606))*10</f>
        <v>0</v>
      </c>
      <c r="BE605" s="110">
        <f aca="true" t="shared" si="1524" ref="BE605">((E605*E606)+(J605*J606)+(O605*O606)+(T605*T606)+(Y605*Y606)+(AD605*AD606)+(AI606*AI605)+(AN605*AN606)+(AS605*AS606)+(AX605*AX606))*10</f>
        <v>0</v>
      </c>
      <c r="BF605" s="110">
        <f aca="true" t="shared" si="1525" ref="BF605">((F605*F606)+(K605*K606)+(P605*P606)+(U605*U606)+(Z605*Z606)+(AE605*AE606)+(AJ606*AJ605)+(AO605*AO606)+(AT605*AT606)+(AY605*AY606))*10</f>
        <v>0</v>
      </c>
    </row>
    <row r="606" spans="1:58" ht="15.75" thickBot="1">
      <c r="A606" s="94"/>
      <c r="B606" s="5">
        <f>'Subdecision matrices'!$S$12</f>
        <v>0.1</v>
      </c>
      <c r="C606" s="5">
        <f>'Subdecision matrices'!$S$13</f>
        <v>0.1</v>
      </c>
      <c r="D606" s="5">
        <f>'Subdecision matrices'!$S$14</f>
        <v>0.1</v>
      </c>
      <c r="E606" s="5">
        <f>'Subdecision matrices'!$S$15</f>
        <v>0.1</v>
      </c>
      <c r="F606" s="5">
        <f>'Subdecision matrices'!$S$16</f>
        <v>0.1</v>
      </c>
      <c r="G606" s="5">
        <f>'Subdecision matrices'!$T$12</f>
        <v>0.1</v>
      </c>
      <c r="H606" s="5">
        <f>'Subdecision matrices'!$T$13</f>
        <v>0.1</v>
      </c>
      <c r="I606" s="5">
        <f>'Subdecision matrices'!$T$14</f>
        <v>0.1</v>
      </c>
      <c r="J606" s="5">
        <f>'Subdecision matrices'!$T$15</f>
        <v>0.1</v>
      </c>
      <c r="K606" s="5">
        <f>'Subdecision matrices'!$T$16</f>
        <v>0.1</v>
      </c>
      <c r="L606" s="5">
        <f>'Subdecision matrices'!$U$12</f>
        <v>0.05</v>
      </c>
      <c r="M606" s="5">
        <f>'Subdecision matrices'!$U$13</f>
        <v>0.05</v>
      </c>
      <c r="N606" s="5">
        <f>'Subdecision matrices'!$U$14</f>
        <v>0.05</v>
      </c>
      <c r="O606" s="5">
        <f>'Subdecision matrices'!$U$15</f>
        <v>0.05</v>
      </c>
      <c r="P606" s="5">
        <f>'Subdecision matrices'!$U$16</f>
        <v>0.05</v>
      </c>
      <c r="Q606" s="5">
        <f>'Subdecision matrices'!$V$12</f>
        <v>0.1</v>
      </c>
      <c r="R606" s="5">
        <f>'Subdecision matrices'!$V$13</f>
        <v>0.1</v>
      </c>
      <c r="S606" s="5">
        <f>'Subdecision matrices'!$V$14</f>
        <v>0.1</v>
      </c>
      <c r="T606" s="5">
        <f>'Subdecision matrices'!$V$15</f>
        <v>0.1</v>
      </c>
      <c r="U606" s="5">
        <f>'Subdecision matrices'!$V$16</f>
        <v>0.1</v>
      </c>
      <c r="V606" s="5">
        <f>'Subdecision matrices'!$W$12</f>
        <v>0.1</v>
      </c>
      <c r="W606" s="5">
        <f>'Subdecision matrices'!$W$13</f>
        <v>0.1</v>
      </c>
      <c r="X606" s="5">
        <f>'Subdecision matrices'!$W$14</f>
        <v>0.1</v>
      </c>
      <c r="Y606" s="5">
        <f>'Subdecision matrices'!$W$15</f>
        <v>0.1</v>
      </c>
      <c r="Z606" s="5">
        <f>'Subdecision matrices'!$W$16</f>
        <v>0.1</v>
      </c>
      <c r="AA606" s="5">
        <f>'Subdecision matrices'!$X$12</f>
        <v>0.05</v>
      </c>
      <c r="AB606" s="5">
        <f>'Subdecision matrices'!$X$13</f>
        <v>0.1</v>
      </c>
      <c r="AC606" s="5">
        <f>'Subdecision matrices'!$X$14</f>
        <v>0.1</v>
      </c>
      <c r="AD606" s="5">
        <f>'Subdecision matrices'!$X$15</f>
        <v>0.1</v>
      </c>
      <c r="AE606" s="5">
        <f>'Subdecision matrices'!$X$16</f>
        <v>0.1</v>
      </c>
      <c r="AF606" s="5">
        <f>'Subdecision matrices'!$Y$12</f>
        <v>0.1</v>
      </c>
      <c r="AG606" s="5">
        <f>'Subdecision matrices'!$Y$13</f>
        <v>0.1</v>
      </c>
      <c r="AH606" s="5">
        <f>'Subdecision matrices'!$Y$14</f>
        <v>0.1</v>
      </c>
      <c r="AI606" s="5">
        <f>'Subdecision matrices'!$Y$15</f>
        <v>0.05</v>
      </c>
      <c r="AJ606" s="5">
        <f>'Subdecision matrices'!$Y$16</f>
        <v>0.05</v>
      </c>
      <c r="AK606" s="5">
        <f>'Subdecision matrices'!$Z$12</f>
        <v>0.15</v>
      </c>
      <c r="AL606" s="5">
        <f>'Subdecision matrices'!$Z$13</f>
        <v>0.15</v>
      </c>
      <c r="AM606" s="5">
        <f>'Subdecision matrices'!$Z$14</f>
        <v>0.15</v>
      </c>
      <c r="AN606" s="5">
        <f>'Subdecision matrices'!$Z$15</f>
        <v>0.15</v>
      </c>
      <c r="AO606" s="5">
        <f>'Subdecision matrices'!$Z$16</f>
        <v>0.15</v>
      </c>
      <c r="AP606" s="5">
        <f>'Subdecision matrices'!$AA$12</f>
        <v>0.1</v>
      </c>
      <c r="AQ606" s="5">
        <f>'Subdecision matrices'!$AA$13</f>
        <v>0.1</v>
      </c>
      <c r="AR606" s="5">
        <f>'Subdecision matrices'!$AA$14</f>
        <v>0.1</v>
      </c>
      <c r="AS606" s="5">
        <f>'Subdecision matrices'!$AA$15</f>
        <v>0.1</v>
      </c>
      <c r="AT606" s="5">
        <f>'Subdecision matrices'!$AA$16</f>
        <v>0.15</v>
      </c>
      <c r="AU606" s="5">
        <f>'Subdecision matrices'!$AB$12</f>
        <v>0.15</v>
      </c>
      <c r="AV606" s="5">
        <f>'Subdecision matrices'!$AB$13</f>
        <v>0.1</v>
      </c>
      <c r="AW606" s="5">
        <f>'Subdecision matrices'!$AB$14</f>
        <v>0.1</v>
      </c>
      <c r="AX606" s="5">
        <f>'Subdecision matrices'!$AB$15</f>
        <v>0.15</v>
      </c>
      <c r="AY606" s="5">
        <f>'Subdecision matrices'!$AB$16</f>
        <v>0.1</v>
      </c>
      <c r="AZ606" s="3">
        <f aca="true" t="shared" si="1526" ref="AZ606">SUM(L606:AY606)</f>
        <v>4</v>
      </c>
      <c r="BA606" s="3"/>
      <c r="BB606" s="114"/>
      <c r="BC606" s="114"/>
      <c r="BD606" s="114"/>
      <c r="BE606" s="114"/>
      <c r="BF606" s="114"/>
    </row>
    <row r="607" spans="1:58" ht="15">
      <c r="A607" s="94">
        <v>301</v>
      </c>
      <c r="B607" s="30">
        <f>_xlfn.IFERROR(VLOOKUP(Prioritization!G312,'Subdecision matrices'!$B$7:$C$8,2,TRUE),0)</f>
        <v>0</v>
      </c>
      <c r="C607" s="30">
        <f>_xlfn.IFERROR(VLOOKUP(Prioritization!G312,'Subdecision matrices'!$B$7:$D$8,3,TRUE),0)</f>
        <v>0</v>
      </c>
      <c r="D607" s="30">
        <f>_xlfn.IFERROR(VLOOKUP(Prioritization!G312,'Subdecision matrices'!$B$7:$E$8,4,TRUE),0)</f>
        <v>0</v>
      </c>
      <c r="E607" s="30">
        <f>_xlfn.IFERROR(VLOOKUP(Prioritization!G312,'Subdecision matrices'!$B$7:$F$8,5,TRUE),0)</f>
        <v>0</v>
      </c>
      <c r="F607" s="30">
        <f>_xlfn.IFERROR(VLOOKUP(Prioritization!G312,'Subdecision matrices'!$B$7:$G$8,6,TRUE),0)</f>
        <v>0</v>
      </c>
      <c r="G607" s="30">
        <f>VLOOKUP(Prioritization!H312,'Subdecision matrices'!$B$12:$C$19,2,TRUE)</f>
        <v>0</v>
      </c>
      <c r="H607" s="30">
        <f>VLOOKUP(Prioritization!H312,'Subdecision matrices'!$B$12:$D$19,3,TRUE)</f>
        <v>0</v>
      </c>
      <c r="I607" s="30">
        <f>VLOOKUP(Prioritization!H312,'Subdecision matrices'!$B$12:$E$19,4,TRUE)</f>
        <v>0</v>
      </c>
      <c r="J607" s="30">
        <f>VLOOKUP(Prioritization!H312,'Subdecision matrices'!$B$12:$F$19,5,TRUE)</f>
        <v>0</v>
      </c>
      <c r="K607" s="30">
        <f>VLOOKUP(Prioritization!H312,'Subdecision matrices'!$B$12:$G$19,6,TRUE)</f>
        <v>0</v>
      </c>
      <c r="L607" s="2">
        <f>_xlfn.IFERROR(INDEX('Subdecision matrices'!$C$23:$G$27,MATCH(Prioritization!I312,'Subdecision matrices'!$B$23:$B$27,0),MATCH('CalcEng 2'!$L$6,'Subdecision matrices'!$C$22:$G$22,0)),0)</f>
        <v>0</v>
      </c>
      <c r="M607" s="2">
        <f>_xlfn.IFERROR(INDEX('Subdecision matrices'!$C$23:$G$27,MATCH(Prioritization!I312,'Subdecision matrices'!$B$23:$B$27,0),MATCH('CalcEng 2'!$M$6,'Subdecision matrices'!$C$30:$G$30,0)),0)</f>
        <v>0</v>
      </c>
      <c r="N607" s="2">
        <f>_xlfn.IFERROR(INDEX('Subdecision matrices'!$C$23:$G$27,MATCH(Prioritization!I312,'Subdecision matrices'!$B$23:$B$27,0),MATCH('CalcEng 2'!$N$6,'Subdecision matrices'!$C$22:$G$22,0)),0)</f>
        <v>0</v>
      </c>
      <c r="O607" s="2">
        <f>_xlfn.IFERROR(INDEX('Subdecision matrices'!$C$23:$G$27,MATCH(Prioritization!I312,'Subdecision matrices'!$B$23:$B$27,0),MATCH('CalcEng 2'!$O$6,'Subdecision matrices'!$C$22:$G$22,0)),0)</f>
        <v>0</v>
      </c>
      <c r="P607" s="2">
        <f>_xlfn.IFERROR(INDEX('Subdecision matrices'!$C$23:$G$27,MATCH(Prioritization!I312,'Subdecision matrices'!$B$23:$B$27,0),MATCH('CalcEng 2'!$P$6,'Subdecision matrices'!$C$22:$G$22,0)),0)</f>
        <v>0</v>
      </c>
      <c r="Q607" s="2">
        <f>_xlfn.IFERROR(INDEX('Subdecision matrices'!$C$31:$G$33,MATCH(Prioritization!J312,'Subdecision matrices'!$B$31:$B$33,0),MATCH('CalcEng 2'!$Q$6,'Subdecision matrices'!$C$30:$G$30,0)),0)</f>
        <v>0</v>
      </c>
      <c r="R607" s="2">
        <f>_xlfn.IFERROR(INDEX('Subdecision matrices'!$C$31:$G$33,MATCH(Prioritization!J312,'Subdecision matrices'!$B$31:$B$33,0),MATCH('CalcEng 2'!$R$6,'Subdecision matrices'!$C$30:$G$30,0)),0)</f>
        <v>0</v>
      </c>
      <c r="S607" s="2">
        <f>_xlfn.IFERROR(INDEX('Subdecision matrices'!$C$31:$G$33,MATCH(Prioritization!J312,'Subdecision matrices'!$B$31:$B$33,0),MATCH('CalcEng 2'!$S$6,'Subdecision matrices'!$C$30:$G$30,0)),0)</f>
        <v>0</v>
      </c>
      <c r="T607" s="2">
        <f>_xlfn.IFERROR(INDEX('Subdecision matrices'!$C$31:$G$33,MATCH(Prioritization!J312,'Subdecision matrices'!$B$31:$B$33,0),MATCH('CalcEng 2'!$T$6,'Subdecision matrices'!$C$30:$G$30,0)),0)</f>
        <v>0</v>
      </c>
      <c r="U607" s="2">
        <f>_xlfn.IFERROR(INDEX('Subdecision matrices'!$C$31:$G$33,MATCH(Prioritization!J312,'Subdecision matrices'!$B$31:$B$33,0),MATCH('CalcEng 2'!$U$6,'Subdecision matrices'!$C$30:$G$30,0)),0)</f>
        <v>0</v>
      </c>
      <c r="V607" s="2">
        <f>_xlfn.IFERROR(VLOOKUP(Prioritization!K312,'Subdecision matrices'!$A$37:$C$41,3,TRUE),0)</f>
        <v>0</v>
      </c>
      <c r="W607" s="2">
        <f>_xlfn.IFERROR(VLOOKUP(Prioritization!K312,'Subdecision matrices'!$A$37:$D$41,4),0)</f>
        <v>0</v>
      </c>
      <c r="X607" s="2">
        <f>_xlfn.IFERROR(VLOOKUP(Prioritization!K312,'Subdecision matrices'!$A$37:$E$41,5),0)</f>
        <v>0</v>
      </c>
      <c r="Y607" s="2">
        <f>_xlfn.IFERROR(VLOOKUP(Prioritization!K312,'Subdecision matrices'!$A$37:$F$41,6),0)</f>
        <v>0</v>
      </c>
      <c r="Z607" s="2">
        <f>_xlfn.IFERROR(VLOOKUP(Prioritization!K312,'Subdecision matrices'!$A$37:$G$41,7),0)</f>
        <v>0</v>
      </c>
      <c r="AA607" s="2">
        <f>_xlfn.IFERROR(INDEX('Subdecision matrices'!$K$8:$O$11,MATCH(Prioritization!L312,'Subdecision matrices'!$J$8:$J$11,0),MATCH('CalcEng 2'!$AA$6,'Subdecision matrices'!$K$7:$O$7,0)),0)</f>
        <v>0</v>
      </c>
      <c r="AB607" s="2">
        <f>_xlfn.IFERROR(INDEX('Subdecision matrices'!$K$8:$O$11,MATCH(Prioritization!L312,'Subdecision matrices'!$J$8:$J$11,0),MATCH('CalcEng 2'!$AB$6,'Subdecision matrices'!$K$7:$O$7,0)),0)</f>
        <v>0</v>
      </c>
      <c r="AC607" s="2">
        <f>_xlfn.IFERROR(INDEX('Subdecision matrices'!$K$8:$O$11,MATCH(Prioritization!L312,'Subdecision matrices'!$J$8:$J$11,0),MATCH('CalcEng 2'!$AC$6,'Subdecision matrices'!$K$7:$O$7,0)),0)</f>
        <v>0</v>
      </c>
      <c r="AD607" s="2">
        <f>_xlfn.IFERROR(INDEX('Subdecision matrices'!$K$8:$O$11,MATCH(Prioritization!L312,'Subdecision matrices'!$J$8:$J$11,0),MATCH('CalcEng 2'!$AD$6,'Subdecision matrices'!$K$7:$O$7,0)),0)</f>
        <v>0</v>
      </c>
      <c r="AE607" s="2">
        <f>_xlfn.IFERROR(INDEX('Subdecision matrices'!$K$8:$O$11,MATCH(Prioritization!L312,'Subdecision matrices'!$J$8:$J$11,0),MATCH('CalcEng 2'!$AE$6,'Subdecision matrices'!$K$7:$O$7,0)),0)</f>
        <v>0</v>
      </c>
      <c r="AF607" s="2">
        <f>_xlfn.IFERROR(VLOOKUP(Prioritization!M312,'Subdecision matrices'!$I$15:$K$17,3,TRUE),0)</f>
        <v>0</v>
      </c>
      <c r="AG607" s="2">
        <f>_xlfn.IFERROR(VLOOKUP(Prioritization!M312,'Subdecision matrices'!$I$15:$L$17,4,TRUE),0)</f>
        <v>0</v>
      </c>
      <c r="AH607" s="2">
        <f>_xlfn.IFERROR(VLOOKUP(Prioritization!M312,'Subdecision matrices'!$I$15:$M$17,5,TRUE),0)</f>
        <v>0</v>
      </c>
      <c r="AI607" s="2">
        <f>_xlfn.IFERROR(VLOOKUP(Prioritization!M312,'Subdecision matrices'!$I$15:$N$17,6,TRUE),0)</f>
        <v>0</v>
      </c>
      <c r="AJ607" s="2">
        <f>_xlfn.IFERROR(VLOOKUP(Prioritization!M312,'Subdecision matrices'!$I$15:$O$17,7,TRUE),0)</f>
        <v>0</v>
      </c>
      <c r="AK607" s="2">
        <f>_xlfn.IFERROR(INDEX('Subdecision matrices'!$K$22:$O$24,MATCH(Prioritization!N312,'Subdecision matrices'!$J$22:$J$24,0),MATCH($AK$6,'Subdecision matrices'!$K$21:$O$21,0)),0)</f>
        <v>0</v>
      </c>
      <c r="AL607" s="2">
        <f>_xlfn.IFERROR(INDEX('Subdecision matrices'!$K$22:$O$24,MATCH(Prioritization!N312,'Subdecision matrices'!$J$22:$J$24,0),MATCH($AL$6,'Subdecision matrices'!$K$21:$O$21,0)),0)</f>
        <v>0</v>
      </c>
      <c r="AM607" s="2">
        <f>_xlfn.IFERROR(INDEX('Subdecision matrices'!$K$22:$O$24,MATCH(Prioritization!N312,'Subdecision matrices'!$J$22:$J$24,0),MATCH($AM$6,'Subdecision matrices'!$K$21:$O$21,0)),0)</f>
        <v>0</v>
      </c>
      <c r="AN607" s="2">
        <f>_xlfn.IFERROR(INDEX('Subdecision matrices'!$K$22:$O$24,MATCH(Prioritization!N312,'Subdecision matrices'!$J$22:$J$24,0),MATCH($AN$6,'Subdecision matrices'!$K$21:$O$21,0)),0)</f>
        <v>0</v>
      </c>
      <c r="AO607" s="2">
        <f>_xlfn.IFERROR(INDEX('Subdecision matrices'!$K$22:$O$24,MATCH(Prioritization!N312,'Subdecision matrices'!$J$22:$J$24,0),MATCH($AO$6,'Subdecision matrices'!$K$21:$O$21,0)),0)</f>
        <v>0</v>
      </c>
      <c r="AP607" s="2">
        <f>_xlfn.IFERROR(INDEX('Subdecision matrices'!$K$27:$O$30,MATCH(Prioritization!O312,'Subdecision matrices'!$J$27:$J$30,0),MATCH('CalcEng 2'!$AP$6,'Subdecision matrices'!$K$27:$O$27,0)),0)</f>
        <v>0</v>
      </c>
      <c r="AQ607" s="2">
        <f>_xlfn.IFERROR(INDEX('Subdecision matrices'!$K$27:$O$30,MATCH(Prioritization!O312,'Subdecision matrices'!$J$27:$J$30,0),MATCH('CalcEng 2'!$AQ$6,'Subdecision matrices'!$K$27:$O$27,0)),0)</f>
        <v>0</v>
      </c>
      <c r="AR607" s="2">
        <f>_xlfn.IFERROR(INDEX('Subdecision matrices'!$K$27:$O$30,MATCH(Prioritization!O312,'Subdecision matrices'!$J$27:$J$30,0),MATCH('CalcEng 2'!$AR$6,'Subdecision matrices'!$K$27:$O$27,0)),0)</f>
        <v>0</v>
      </c>
      <c r="AS607" s="2">
        <f>_xlfn.IFERROR(INDEX('Subdecision matrices'!$K$27:$O$30,MATCH(Prioritization!O312,'Subdecision matrices'!$J$27:$J$30,0),MATCH('CalcEng 2'!$AS$6,'Subdecision matrices'!$K$27:$O$27,0)),0)</f>
        <v>0</v>
      </c>
      <c r="AT607" s="2">
        <f>_xlfn.IFERROR(INDEX('Subdecision matrices'!$K$27:$O$30,MATCH(Prioritization!O312,'Subdecision matrices'!$J$27:$J$30,0),MATCH('CalcEng 2'!$AT$6,'Subdecision matrices'!$K$27:$O$27,0)),0)</f>
        <v>0</v>
      </c>
      <c r="AU607" s="2">
        <f>_xlfn.IFERROR(INDEX('Subdecision matrices'!$K$34:$O$36,MATCH(Prioritization!P312,'Subdecision matrices'!$J$34:$J$36,0),MATCH('CalcEng 2'!$AU$6,'Subdecision matrices'!$K$33:$O$33,0)),0)</f>
        <v>0</v>
      </c>
      <c r="AV607" s="2">
        <f>_xlfn.IFERROR(INDEX('Subdecision matrices'!$K$34:$O$36,MATCH(Prioritization!P312,'Subdecision matrices'!$J$34:$J$36,0),MATCH('CalcEng 2'!$AV$6,'Subdecision matrices'!$K$33:$O$33,0)),0)</f>
        <v>0</v>
      </c>
      <c r="AW607" s="2">
        <f>_xlfn.IFERROR(INDEX('Subdecision matrices'!$K$34:$O$36,MATCH(Prioritization!P312,'Subdecision matrices'!$J$34:$J$36,0),MATCH('CalcEng 2'!$AW$6,'Subdecision matrices'!$K$33:$O$33,0)),0)</f>
        <v>0</v>
      </c>
      <c r="AX607" s="2">
        <f>_xlfn.IFERROR(INDEX('Subdecision matrices'!$K$34:$O$36,MATCH(Prioritization!P312,'Subdecision matrices'!$J$34:$J$36,0),MATCH('CalcEng 2'!$AX$6,'Subdecision matrices'!$K$33:$O$33,0)),0)</f>
        <v>0</v>
      </c>
      <c r="AY607" s="2">
        <f>_xlfn.IFERROR(INDEX('Subdecision matrices'!$K$34:$O$36,MATCH(Prioritization!P312,'Subdecision matrices'!$J$34:$J$36,0),MATCH('CalcEng 2'!$AY$6,'Subdecision matrices'!$K$33:$O$33,0)),0)</f>
        <v>0</v>
      </c>
      <c r="AZ607" s="2"/>
      <c r="BA607" s="2"/>
      <c r="BB607" s="110">
        <f>((B607*B608)+(G607*G608)+(L607*L608)+(Q607*Q608)+(V607*V608)+(AA607*AA608)+(AF608*AF607)+(AK607*AK608)+(AP607*AP608)+(AU607*AU608))*10</f>
        <v>0</v>
      </c>
      <c r="BC607" s="110">
        <f aca="true" t="shared" si="1527" ref="BC607">((C607*C608)+(H607*H608)+(M607*M608)+(R607*R608)+(W607*W608)+(AB607*AB608)+(AG608*AG607)+(AL607*AL608)+(AQ607*AQ608)+(AV607*AV608))*10</f>
        <v>0</v>
      </c>
      <c r="BD607" s="110">
        <f aca="true" t="shared" si="1528" ref="BD607">((D607*D608)+(I607*I608)+(N607*N608)+(S607*S608)+(X607*X608)+(AC607*AC608)+(AH608*AH607)+(AM607*AM608)+(AR607*AR608)+(AW607*AW608))*10</f>
        <v>0</v>
      </c>
      <c r="BE607" s="110">
        <f aca="true" t="shared" si="1529" ref="BE607">((E607*E608)+(J607*J608)+(O607*O608)+(T607*T608)+(Y607*Y608)+(AD607*AD608)+(AI608*AI607)+(AN607*AN608)+(AS607*AS608)+(AX607*AX608))*10</f>
        <v>0</v>
      </c>
      <c r="BF607" s="110">
        <f aca="true" t="shared" si="1530" ref="BF607">((F607*F608)+(K607*K608)+(P607*P608)+(U607*U608)+(Z607*Z608)+(AE607*AE608)+(AJ608*AJ607)+(AO607*AO608)+(AT607*AT608)+(AY607*AY608))*10</f>
        <v>0</v>
      </c>
    </row>
    <row r="608" spans="1:58" ht="15.75" thickBot="1">
      <c r="A608" s="94"/>
      <c r="B608" s="5">
        <f>'Subdecision matrices'!$S$12</f>
        <v>0.1</v>
      </c>
      <c r="C608" s="5">
        <f>'Subdecision matrices'!$S$13</f>
        <v>0.1</v>
      </c>
      <c r="D608" s="5">
        <f>'Subdecision matrices'!$S$14</f>
        <v>0.1</v>
      </c>
      <c r="E608" s="5">
        <f>'Subdecision matrices'!$S$15</f>
        <v>0.1</v>
      </c>
      <c r="F608" s="5">
        <f>'Subdecision matrices'!$S$16</f>
        <v>0.1</v>
      </c>
      <c r="G608" s="5">
        <f>'Subdecision matrices'!$T$12</f>
        <v>0.1</v>
      </c>
      <c r="H608" s="5">
        <f>'Subdecision matrices'!$T$13</f>
        <v>0.1</v>
      </c>
      <c r="I608" s="5">
        <f>'Subdecision matrices'!$T$14</f>
        <v>0.1</v>
      </c>
      <c r="J608" s="5">
        <f>'Subdecision matrices'!$T$15</f>
        <v>0.1</v>
      </c>
      <c r="K608" s="5">
        <f>'Subdecision matrices'!$T$16</f>
        <v>0.1</v>
      </c>
      <c r="L608" s="5">
        <f>'Subdecision matrices'!$U$12</f>
        <v>0.05</v>
      </c>
      <c r="M608" s="5">
        <f>'Subdecision matrices'!$U$13</f>
        <v>0.05</v>
      </c>
      <c r="N608" s="5">
        <f>'Subdecision matrices'!$U$14</f>
        <v>0.05</v>
      </c>
      <c r="O608" s="5">
        <f>'Subdecision matrices'!$U$15</f>
        <v>0.05</v>
      </c>
      <c r="P608" s="5">
        <f>'Subdecision matrices'!$U$16</f>
        <v>0.05</v>
      </c>
      <c r="Q608" s="5">
        <f>'Subdecision matrices'!$V$12</f>
        <v>0.1</v>
      </c>
      <c r="R608" s="5">
        <f>'Subdecision matrices'!$V$13</f>
        <v>0.1</v>
      </c>
      <c r="S608" s="5">
        <f>'Subdecision matrices'!$V$14</f>
        <v>0.1</v>
      </c>
      <c r="T608" s="5">
        <f>'Subdecision matrices'!$V$15</f>
        <v>0.1</v>
      </c>
      <c r="U608" s="5">
        <f>'Subdecision matrices'!$V$16</f>
        <v>0.1</v>
      </c>
      <c r="V608" s="5">
        <f>'Subdecision matrices'!$W$12</f>
        <v>0.1</v>
      </c>
      <c r="W608" s="5">
        <f>'Subdecision matrices'!$W$13</f>
        <v>0.1</v>
      </c>
      <c r="X608" s="5">
        <f>'Subdecision matrices'!$W$14</f>
        <v>0.1</v>
      </c>
      <c r="Y608" s="5">
        <f>'Subdecision matrices'!$W$15</f>
        <v>0.1</v>
      </c>
      <c r="Z608" s="5">
        <f>'Subdecision matrices'!$W$16</f>
        <v>0.1</v>
      </c>
      <c r="AA608" s="5">
        <f>'Subdecision matrices'!$X$12</f>
        <v>0.05</v>
      </c>
      <c r="AB608" s="5">
        <f>'Subdecision matrices'!$X$13</f>
        <v>0.1</v>
      </c>
      <c r="AC608" s="5">
        <f>'Subdecision matrices'!$X$14</f>
        <v>0.1</v>
      </c>
      <c r="AD608" s="5">
        <f>'Subdecision matrices'!$X$15</f>
        <v>0.1</v>
      </c>
      <c r="AE608" s="5">
        <f>'Subdecision matrices'!$X$16</f>
        <v>0.1</v>
      </c>
      <c r="AF608" s="5">
        <f>'Subdecision matrices'!$Y$12</f>
        <v>0.1</v>
      </c>
      <c r="AG608" s="5">
        <f>'Subdecision matrices'!$Y$13</f>
        <v>0.1</v>
      </c>
      <c r="AH608" s="5">
        <f>'Subdecision matrices'!$Y$14</f>
        <v>0.1</v>
      </c>
      <c r="AI608" s="5">
        <f>'Subdecision matrices'!$Y$15</f>
        <v>0.05</v>
      </c>
      <c r="AJ608" s="5">
        <f>'Subdecision matrices'!$Y$16</f>
        <v>0.05</v>
      </c>
      <c r="AK608" s="5">
        <f>'Subdecision matrices'!$Z$12</f>
        <v>0.15</v>
      </c>
      <c r="AL608" s="5">
        <f>'Subdecision matrices'!$Z$13</f>
        <v>0.15</v>
      </c>
      <c r="AM608" s="5">
        <f>'Subdecision matrices'!$Z$14</f>
        <v>0.15</v>
      </c>
      <c r="AN608" s="5">
        <f>'Subdecision matrices'!$Z$15</f>
        <v>0.15</v>
      </c>
      <c r="AO608" s="5">
        <f>'Subdecision matrices'!$Z$16</f>
        <v>0.15</v>
      </c>
      <c r="AP608" s="5">
        <f>'Subdecision matrices'!$AA$12</f>
        <v>0.1</v>
      </c>
      <c r="AQ608" s="5">
        <f>'Subdecision matrices'!$AA$13</f>
        <v>0.1</v>
      </c>
      <c r="AR608" s="5">
        <f>'Subdecision matrices'!$AA$14</f>
        <v>0.1</v>
      </c>
      <c r="AS608" s="5">
        <f>'Subdecision matrices'!$AA$15</f>
        <v>0.1</v>
      </c>
      <c r="AT608" s="5">
        <f>'Subdecision matrices'!$AA$16</f>
        <v>0.15</v>
      </c>
      <c r="AU608" s="5">
        <f>'Subdecision matrices'!$AB$12</f>
        <v>0.15</v>
      </c>
      <c r="AV608" s="5">
        <f>'Subdecision matrices'!$AB$13</f>
        <v>0.1</v>
      </c>
      <c r="AW608" s="5">
        <f>'Subdecision matrices'!$AB$14</f>
        <v>0.1</v>
      </c>
      <c r="AX608" s="5">
        <f>'Subdecision matrices'!$AB$15</f>
        <v>0.15</v>
      </c>
      <c r="AY608" s="5">
        <f>'Subdecision matrices'!$AB$16</f>
        <v>0.1</v>
      </c>
      <c r="AZ608" s="3">
        <f aca="true" t="shared" si="1531" ref="AZ608">SUM(L608:AY608)</f>
        <v>4</v>
      </c>
      <c r="BA608" s="3"/>
      <c r="BB608" s="114"/>
      <c r="BC608" s="114"/>
      <c r="BD608" s="114"/>
      <c r="BE608" s="114"/>
      <c r="BF608" s="114"/>
    </row>
    <row r="609" spans="1:58" ht="15">
      <c r="A609" s="94">
        <v>302</v>
      </c>
      <c r="B609" s="30">
        <f>_xlfn.IFERROR(VLOOKUP(Prioritization!G313,'Subdecision matrices'!$B$7:$C$8,2,TRUE),0)</f>
        <v>0</v>
      </c>
      <c r="C609" s="30">
        <f>_xlfn.IFERROR(VLOOKUP(Prioritization!G313,'Subdecision matrices'!$B$7:$D$8,3,TRUE),0)</f>
        <v>0</v>
      </c>
      <c r="D609" s="30">
        <f>_xlfn.IFERROR(VLOOKUP(Prioritization!G313,'Subdecision matrices'!$B$7:$E$8,4,TRUE),0)</f>
        <v>0</v>
      </c>
      <c r="E609" s="30">
        <f>_xlfn.IFERROR(VLOOKUP(Prioritization!G313,'Subdecision matrices'!$B$7:$F$8,5,TRUE),0)</f>
        <v>0</v>
      </c>
      <c r="F609" s="30">
        <f>_xlfn.IFERROR(VLOOKUP(Prioritization!G313,'Subdecision matrices'!$B$7:$G$8,6,TRUE),0)</f>
        <v>0</v>
      </c>
      <c r="G609" s="30">
        <f>VLOOKUP(Prioritization!H313,'Subdecision matrices'!$B$12:$C$19,2,TRUE)</f>
        <v>0</v>
      </c>
      <c r="H609" s="30">
        <f>VLOOKUP(Prioritization!H313,'Subdecision matrices'!$B$12:$D$19,3,TRUE)</f>
        <v>0</v>
      </c>
      <c r="I609" s="30">
        <f>VLOOKUP(Prioritization!H313,'Subdecision matrices'!$B$12:$E$19,4,TRUE)</f>
        <v>0</v>
      </c>
      <c r="J609" s="30">
        <f>VLOOKUP(Prioritization!H313,'Subdecision matrices'!$B$12:$F$19,5,TRUE)</f>
        <v>0</v>
      </c>
      <c r="K609" s="30">
        <f>VLOOKUP(Prioritization!H313,'Subdecision matrices'!$B$12:$G$19,6,TRUE)</f>
        <v>0</v>
      </c>
      <c r="L609" s="2">
        <f>_xlfn.IFERROR(INDEX('Subdecision matrices'!$C$23:$G$27,MATCH(Prioritization!I313,'Subdecision matrices'!$B$23:$B$27,0),MATCH('CalcEng 2'!$L$6,'Subdecision matrices'!$C$22:$G$22,0)),0)</f>
        <v>0</v>
      </c>
      <c r="M609" s="2">
        <f>_xlfn.IFERROR(INDEX('Subdecision matrices'!$C$23:$G$27,MATCH(Prioritization!I313,'Subdecision matrices'!$B$23:$B$27,0),MATCH('CalcEng 2'!$M$6,'Subdecision matrices'!$C$30:$G$30,0)),0)</f>
        <v>0</v>
      </c>
      <c r="N609" s="2">
        <f>_xlfn.IFERROR(INDEX('Subdecision matrices'!$C$23:$G$27,MATCH(Prioritization!I313,'Subdecision matrices'!$B$23:$B$27,0),MATCH('CalcEng 2'!$N$6,'Subdecision matrices'!$C$22:$G$22,0)),0)</f>
        <v>0</v>
      </c>
      <c r="O609" s="2">
        <f>_xlfn.IFERROR(INDEX('Subdecision matrices'!$C$23:$G$27,MATCH(Prioritization!I313,'Subdecision matrices'!$B$23:$B$27,0),MATCH('CalcEng 2'!$O$6,'Subdecision matrices'!$C$22:$G$22,0)),0)</f>
        <v>0</v>
      </c>
      <c r="P609" s="2">
        <f>_xlfn.IFERROR(INDEX('Subdecision matrices'!$C$23:$G$27,MATCH(Prioritization!I313,'Subdecision matrices'!$B$23:$B$27,0),MATCH('CalcEng 2'!$P$6,'Subdecision matrices'!$C$22:$G$22,0)),0)</f>
        <v>0</v>
      </c>
      <c r="Q609" s="2">
        <f>_xlfn.IFERROR(INDEX('Subdecision matrices'!$C$31:$G$33,MATCH(Prioritization!J313,'Subdecision matrices'!$B$31:$B$33,0),MATCH('CalcEng 2'!$Q$6,'Subdecision matrices'!$C$30:$G$30,0)),0)</f>
        <v>0</v>
      </c>
      <c r="R609" s="2">
        <f>_xlfn.IFERROR(INDEX('Subdecision matrices'!$C$31:$G$33,MATCH(Prioritization!J313,'Subdecision matrices'!$B$31:$B$33,0),MATCH('CalcEng 2'!$R$6,'Subdecision matrices'!$C$30:$G$30,0)),0)</f>
        <v>0</v>
      </c>
      <c r="S609" s="2">
        <f>_xlfn.IFERROR(INDEX('Subdecision matrices'!$C$31:$G$33,MATCH(Prioritization!J313,'Subdecision matrices'!$B$31:$B$33,0),MATCH('CalcEng 2'!$S$6,'Subdecision matrices'!$C$30:$G$30,0)),0)</f>
        <v>0</v>
      </c>
      <c r="T609" s="2">
        <f>_xlfn.IFERROR(INDEX('Subdecision matrices'!$C$31:$G$33,MATCH(Prioritization!J313,'Subdecision matrices'!$B$31:$B$33,0),MATCH('CalcEng 2'!$T$6,'Subdecision matrices'!$C$30:$G$30,0)),0)</f>
        <v>0</v>
      </c>
      <c r="U609" s="2">
        <f>_xlfn.IFERROR(INDEX('Subdecision matrices'!$C$31:$G$33,MATCH(Prioritization!J313,'Subdecision matrices'!$B$31:$B$33,0),MATCH('CalcEng 2'!$U$6,'Subdecision matrices'!$C$30:$G$30,0)),0)</f>
        <v>0</v>
      </c>
      <c r="V609" s="2">
        <f>_xlfn.IFERROR(VLOOKUP(Prioritization!K313,'Subdecision matrices'!$A$37:$C$41,3,TRUE),0)</f>
        <v>0</v>
      </c>
      <c r="W609" s="2">
        <f>_xlfn.IFERROR(VLOOKUP(Prioritization!K313,'Subdecision matrices'!$A$37:$D$41,4),0)</f>
        <v>0</v>
      </c>
      <c r="X609" s="2">
        <f>_xlfn.IFERROR(VLOOKUP(Prioritization!K313,'Subdecision matrices'!$A$37:$E$41,5),0)</f>
        <v>0</v>
      </c>
      <c r="Y609" s="2">
        <f>_xlfn.IFERROR(VLOOKUP(Prioritization!K313,'Subdecision matrices'!$A$37:$F$41,6),0)</f>
        <v>0</v>
      </c>
      <c r="Z609" s="2">
        <f>_xlfn.IFERROR(VLOOKUP(Prioritization!K313,'Subdecision matrices'!$A$37:$G$41,7),0)</f>
        <v>0</v>
      </c>
      <c r="AA609" s="2">
        <f>_xlfn.IFERROR(INDEX('Subdecision matrices'!$K$8:$O$11,MATCH(Prioritization!L313,'Subdecision matrices'!$J$8:$J$11,0),MATCH('CalcEng 2'!$AA$6,'Subdecision matrices'!$K$7:$O$7,0)),0)</f>
        <v>0</v>
      </c>
      <c r="AB609" s="2">
        <f>_xlfn.IFERROR(INDEX('Subdecision matrices'!$K$8:$O$11,MATCH(Prioritization!L313,'Subdecision matrices'!$J$8:$J$11,0),MATCH('CalcEng 2'!$AB$6,'Subdecision matrices'!$K$7:$O$7,0)),0)</f>
        <v>0</v>
      </c>
      <c r="AC609" s="2">
        <f>_xlfn.IFERROR(INDEX('Subdecision matrices'!$K$8:$O$11,MATCH(Prioritization!L313,'Subdecision matrices'!$J$8:$J$11,0),MATCH('CalcEng 2'!$AC$6,'Subdecision matrices'!$K$7:$O$7,0)),0)</f>
        <v>0</v>
      </c>
      <c r="AD609" s="2">
        <f>_xlfn.IFERROR(INDEX('Subdecision matrices'!$K$8:$O$11,MATCH(Prioritization!L313,'Subdecision matrices'!$J$8:$J$11,0),MATCH('CalcEng 2'!$AD$6,'Subdecision matrices'!$K$7:$O$7,0)),0)</f>
        <v>0</v>
      </c>
      <c r="AE609" s="2">
        <f>_xlfn.IFERROR(INDEX('Subdecision matrices'!$K$8:$O$11,MATCH(Prioritization!L313,'Subdecision matrices'!$J$8:$J$11,0),MATCH('CalcEng 2'!$AE$6,'Subdecision matrices'!$K$7:$O$7,0)),0)</f>
        <v>0</v>
      </c>
      <c r="AF609" s="2">
        <f>_xlfn.IFERROR(VLOOKUP(Prioritization!M313,'Subdecision matrices'!$I$15:$K$17,3,TRUE),0)</f>
        <v>0</v>
      </c>
      <c r="AG609" s="2">
        <f>_xlfn.IFERROR(VLOOKUP(Prioritization!M313,'Subdecision matrices'!$I$15:$L$17,4,TRUE),0)</f>
        <v>0</v>
      </c>
      <c r="AH609" s="2">
        <f>_xlfn.IFERROR(VLOOKUP(Prioritization!M313,'Subdecision matrices'!$I$15:$M$17,5,TRUE),0)</f>
        <v>0</v>
      </c>
      <c r="AI609" s="2">
        <f>_xlfn.IFERROR(VLOOKUP(Prioritization!M313,'Subdecision matrices'!$I$15:$N$17,6,TRUE),0)</f>
        <v>0</v>
      </c>
      <c r="AJ609" s="2">
        <f>_xlfn.IFERROR(VLOOKUP(Prioritization!M313,'Subdecision matrices'!$I$15:$O$17,7,TRUE),0)</f>
        <v>0</v>
      </c>
      <c r="AK609" s="2">
        <f>_xlfn.IFERROR(INDEX('Subdecision matrices'!$K$22:$O$24,MATCH(Prioritization!N313,'Subdecision matrices'!$J$22:$J$24,0),MATCH($AK$6,'Subdecision matrices'!$K$21:$O$21,0)),0)</f>
        <v>0</v>
      </c>
      <c r="AL609" s="2">
        <f>_xlfn.IFERROR(INDEX('Subdecision matrices'!$K$22:$O$24,MATCH(Prioritization!N313,'Subdecision matrices'!$J$22:$J$24,0),MATCH($AL$6,'Subdecision matrices'!$K$21:$O$21,0)),0)</f>
        <v>0</v>
      </c>
      <c r="AM609" s="2">
        <f>_xlfn.IFERROR(INDEX('Subdecision matrices'!$K$22:$O$24,MATCH(Prioritization!N313,'Subdecision matrices'!$J$22:$J$24,0),MATCH($AM$6,'Subdecision matrices'!$K$21:$O$21,0)),0)</f>
        <v>0</v>
      </c>
      <c r="AN609" s="2">
        <f>_xlfn.IFERROR(INDEX('Subdecision matrices'!$K$22:$O$24,MATCH(Prioritization!N313,'Subdecision matrices'!$J$22:$J$24,0),MATCH($AN$6,'Subdecision matrices'!$K$21:$O$21,0)),0)</f>
        <v>0</v>
      </c>
      <c r="AO609" s="2">
        <f>_xlfn.IFERROR(INDEX('Subdecision matrices'!$K$22:$O$24,MATCH(Prioritization!N313,'Subdecision matrices'!$J$22:$J$24,0),MATCH($AO$6,'Subdecision matrices'!$K$21:$O$21,0)),0)</f>
        <v>0</v>
      </c>
      <c r="AP609" s="2">
        <f>_xlfn.IFERROR(INDEX('Subdecision matrices'!$K$27:$O$30,MATCH(Prioritization!O313,'Subdecision matrices'!$J$27:$J$30,0),MATCH('CalcEng 2'!$AP$6,'Subdecision matrices'!$K$27:$O$27,0)),0)</f>
        <v>0</v>
      </c>
      <c r="AQ609" s="2">
        <f>_xlfn.IFERROR(INDEX('Subdecision matrices'!$K$27:$O$30,MATCH(Prioritization!O313,'Subdecision matrices'!$J$27:$J$30,0),MATCH('CalcEng 2'!$AQ$6,'Subdecision matrices'!$K$27:$O$27,0)),0)</f>
        <v>0</v>
      </c>
      <c r="AR609" s="2">
        <f>_xlfn.IFERROR(INDEX('Subdecision matrices'!$K$27:$O$30,MATCH(Prioritization!O313,'Subdecision matrices'!$J$27:$J$30,0),MATCH('CalcEng 2'!$AR$6,'Subdecision matrices'!$K$27:$O$27,0)),0)</f>
        <v>0</v>
      </c>
      <c r="AS609" s="2">
        <f>_xlfn.IFERROR(INDEX('Subdecision matrices'!$K$27:$O$30,MATCH(Prioritization!O313,'Subdecision matrices'!$J$27:$J$30,0),MATCH('CalcEng 2'!$AS$6,'Subdecision matrices'!$K$27:$O$27,0)),0)</f>
        <v>0</v>
      </c>
      <c r="AT609" s="2">
        <f>_xlfn.IFERROR(INDEX('Subdecision matrices'!$K$27:$O$30,MATCH(Prioritization!O313,'Subdecision matrices'!$J$27:$J$30,0),MATCH('CalcEng 2'!$AT$6,'Subdecision matrices'!$K$27:$O$27,0)),0)</f>
        <v>0</v>
      </c>
      <c r="AU609" s="2">
        <f>_xlfn.IFERROR(INDEX('Subdecision matrices'!$K$34:$O$36,MATCH(Prioritization!P313,'Subdecision matrices'!$J$34:$J$36,0),MATCH('CalcEng 2'!$AU$6,'Subdecision matrices'!$K$33:$O$33,0)),0)</f>
        <v>0</v>
      </c>
      <c r="AV609" s="2">
        <f>_xlfn.IFERROR(INDEX('Subdecision matrices'!$K$34:$O$36,MATCH(Prioritization!P313,'Subdecision matrices'!$J$34:$J$36,0),MATCH('CalcEng 2'!$AV$6,'Subdecision matrices'!$K$33:$O$33,0)),0)</f>
        <v>0</v>
      </c>
      <c r="AW609" s="2">
        <f>_xlfn.IFERROR(INDEX('Subdecision matrices'!$K$34:$O$36,MATCH(Prioritization!P313,'Subdecision matrices'!$J$34:$J$36,0),MATCH('CalcEng 2'!$AW$6,'Subdecision matrices'!$K$33:$O$33,0)),0)</f>
        <v>0</v>
      </c>
      <c r="AX609" s="2">
        <f>_xlfn.IFERROR(INDEX('Subdecision matrices'!$K$34:$O$36,MATCH(Prioritization!P313,'Subdecision matrices'!$J$34:$J$36,0),MATCH('CalcEng 2'!$AX$6,'Subdecision matrices'!$K$33:$O$33,0)),0)</f>
        <v>0</v>
      </c>
      <c r="AY609" s="2">
        <f>_xlfn.IFERROR(INDEX('Subdecision matrices'!$K$34:$O$36,MATCH(Prioritization!P313,'Subdecision matrices'!$J$34:$J$36,0),MATCH('CalcEng 2'!$AY$6,'Subdecision matrices'!$K$33:$O$33,0)),0)</f>
        <v>0</v>
      </c>
      <c r="AZ609" s="2"/>
      <c r="BA609" s="2"/>
      <c r="BB609" s="110">
        <f>((B609*B610)+(G609*G610)+(L609*L610)+(Q609*Q610)+(V609*V610)+(AA609*AA610)+(AF610*AF609)+(AK609*AK610)+(AP609*AP610)+(AU609*AU610))*10</f>
        <v>0</v>
      </c>
      <c r="BC609" s="110">
        <f aca="true" t="shared" si="1532" ref="BC609">((C609*C610)+(H609*H610)+(M609*M610)+(R609*R610)+(W609*W610)+(AB609*AB610)+(AG610*AG609)+(AL609*AL610)+(AQ609*AQ610)+(AV609*AV610))*10</f>
        <v>0</v>
      </c>
      <c r="BD609" s="110">
        <f aca="true" t="shared" si="1533" ref="BD609">((D609*D610)+(I609*I610)+(N609*N610)+(S609*S610)+(X609*X610)+(AC609*AC610)+(AH610*AH609)+(AM609*AM610)+(AR609*AR610)+(AW609*AW610))*10</f>
        <v>0</v>
      </c>
      <c r="BE609" s="110">
        <f aca="true" t="shared" si="1534" ref="BE609">((E609*E610)+(J609*J610)+(O609*O610)+(T609*T610)+(Y609*Y610)+(AD609*AD610)+(AI610*AI609)+(AN609*AN610)+(AS609*AS610)+(AX609*AX610))*10</f>
        <v>0</v>
      </c>
      <c r="BF609" s="110">
        <f aca="true" t="shared" si="1535" ref="BF609">((F609*F610)+(K609*K610)+(P609*P610)+(U609*U610)+(Z609*Z610)+(AE609*AE610)+(AJ610*AJ609)+(AO609*AO610)+(AT609*AT610)+(AY609*AY610))*10</f>
        <v>0</v>
      </c>
    </row>
    <row r="610" spans="1:58" ht="15.75" thickBot="1">
      <c r="A610" s="94"/>
      <c r="B610" s="5">
        <f>'Subdecision matrices'!$S$12</f>
        <v>0.1</v>
      </c>
      <c r="C610" s="5">
        <f>'Subdecision matrices'!$S$13</f>
        <v>0.1</v>
      </c>
      <c r="D610" s="5">
        <f>'Subdecision matrices'!$S$14</f>
        <v>0.1</v>
      </c>
      <c r="E610" s="5">
        <f>'Subdecision matrices'!$S$15</f>
        <v>0.1</v>
      </c>
      <c r="F610" s="5">
        <f>'Subdecision matrices'!$S$16</f>
        <v>0.1</v>
      </c>
      <c r="G610" s="5">
        <f>'Subdecision matrices'!$T$12</f>
        <v>0.1</v>
      </c>
      <c r="H610" s="5">
        <f>'Subdecision matrices'!$T$13</f>
        <v>0.1</v>
      </c>
      <c r="I610" s="5">
        <f>'Subdecision matrices'!$T$14</f>
        <v>0.1</v>
      </c>
      <c r="J610" s="5">
        <f>'Subdecision matrices'!$T$15</f>
        <v>0.1</v>
      </c>
      <c r="K610" s="5">
        <f>'Subdecision matrices'!$T$16</f>
        <v>0.1</v>
      </c>
      <c r="L610" s="5">
        <f>'Subdecision matrices'!$U$12</f>
        <v>0.05</v>
      </c>
      <c r="M610" s="5">
        <f>'Subdecision matrices'!$U$13</f>
        <v>0.05</v>
      </c>
      <c r="N610" s="5">
        <f>'Subdecision matrices'!$U$14</f>
        <v>0.05</v>
      </c>
      <c r="O610" s="5">
        <f>'Subdecision matrices'!$U$15</f>
        <v>0.05</v>
      </c>
      <c r="P610" s="5">
        <f>'Subdecision matrices'!$U$16</f>
        <v>0.05</v>
      </c>
      <c r="Q610" s="5">
        <f>'Subdecision matrices'!$V$12</f>
        <v>0.1</v>
      </c>
      <c r="R610" s="5">
        <f>'Subdecision matrices'!$V$13</f>
        <v>0.1</v>
      </c>
      <c r="S610" s="5">
        <f>'Subdecision matrices'!$V$14</f>
        <v>0.1</v>
      </c>
      <c r="T610" s="5">
        <f>'Subdecision matrices'!$V$15</f>
        <v>0.1</v>
      </c>
      <c r="U610" s="5">
        <f>'Subdecision matrices'!$V$16</f>
        <v>0.1</v>
      </c>
      <c r="V610" s="5">
        <f>'Subdecision matrices'!$W$12</f>
        <v>0.1</v>
      </c>
      <c r="W610" s="5">
        <f>'Subdecision matrices'!$W$13</f>
        <v>0.1</v>
      </c>
      <c r="X610" s="5">
        <f>'Subdecision matrices'!$W$14</f>
        <v>0.1</v>
      </c>
      <c r="Y610" s="5">
        <f>'Subdecision matrices'!$W$15</f>
        <v>0.1</v>
      </c>
      <c r="Z610" s="5">
        <f>'Subdecision matrices'!$W$16</f>
        <v>0.1</v>
      </c>
      <c r="AA610" s="5">
        <f>'Subdecision matrices'!$X$12</f>
        <v>0.05</v>
      </c>
      <c r="AB610" s="5">
        <f>'Subdecision matrices'!$X$13</f>
        <v>0.1</v>
      </c>
      <c r="AC610" s="5">
        <f>'Subdecision matrices'!$X$14</f>
        <v>0.1</v>
      </c>
      <c r="AD610" s="5">
        <f>'Subdecision matrices'!$X$15</f>
        <v>0.1</v>
      </c>
      <c r="AE610" s="5">
        <f>'Subdecision matrices'!$X$16</f>
        <v>0.1</v>
      </c>
      <c r="AF610" s="5">
        <f>'Subdecision matrices'!$Y$12</f>
        <v>0.1</v>
      </c>
      <c r="AG610" s="5">
        <f>'Subdecision matrices'!$Y$13</f>
        <v>0.1</v>
      </c>
      <c r="AH610" s="5">
        <f>'Subdecision matrices'!$Y$14</f>
        <v>0.1</v>
      </c>
      <c r="AI610" s="5">
        <f>'Subdecision matrices'!$Y$15</f>
        <v>0.05</v>
      </c>
      <c r="AJ610" s="5">
        <f>'Subdecision matrices'!$Y$16</f>
        <v>0.05</v>
      </c>
      <c r="AK610" s="5">
        <f>'Subdecision matrices'!$Z$12</f>
        <v>0.15</v>
      </c>
      <c r="AL610" s="5">
        <f>'Subdecision matrices'!$Z$13</f>
        <v>0.15</v>
      </c>
      <c r="AM610" s="5">
        <f>'Subdecision matrices'!$Z$14</f>
        <v>0.15</v>
      </c>
      <c r="AN610" s="5">
        <f>'Subdecision matrices'!$Z$15</f>
        <v>0.15</v>
      </c>
      <c r="AO610" s="5">
        <f>'Subdecision matrices'!$Z$16</f>
        <v>0.15</v>
      </c>
      <c r="AP610" s="5">
        <f>'Subdecision matrices'!$AA$12</f>
        <v>0.1</v>
      </c>
      <c r="AQ610" s="5">
        <f>'Subdecision matrices'!$AA$13</f>
        <v>0.1</v>
      </c>
      <c r="AR610" s="5">
        <f>'Subdecision matrices'!$AA$14</f>
        <v>0.1</v>
      </c>
      <c r="AS610" s="5">
        <f>'Subdecision matrices'!$AA$15</f>
        <v>0.1</v>
      </c>
      <c r="AT610" s="5">
        <f>'Subdecision matrices'!$AA$16</f>
        <v>0.15</v>
      </c>
      <c r="AU610" s="5">
        <f>'Subdecision matrices'!$AB$12</f>
        <v>0.15</v>
      </c>
      <c r="AV610" s="5">
        <f>'Subdecision matrices'!$AB$13</f>
        <v>0.1</v>
      </c>
      <c r="AW610" s="5">
        <f>'Subdecision matrices'!$AB$14</f>
        <v>0.1</v>
      </c>
      <c r="AX610" s="5">
        <f>'Subdecision matrices'!$AB$15</f>
        <v>0.15</v>
      </c>
      <c r="AY610" s="5">
        <f>'Subdecision matrices'!$AB$16</f>
        <v>0.1</v>
      </c>
      <c r="AZ610" s="3">
        <f aca="true" t="shared" si="1536" ref="AZ610">SUM(L610:AY610)</f>
        <v>4</v>
      </c>
      <c r="BA610" s="3"/>
      <c r="BB610" s="114"/>
      <c r="BC610" s="114"/>
      <c r="BD610" s="114"/>
      <c r="BE610" s="114"/>
      <c r="BF610" s="114"/>
    </row>
    <row r="611" spans="1:58" ht="15">
      <c r="A611" s="94">
        <v>303</v>
      </c>
      <c r="B611" s="30">
        <f>_xlfn.IFERROR(VLOOKUP(Prioritization!G314,'Subdecision matrices'!$B$7:$C$8,2,TRUE),0)</f>
        <v>0</v>
      </c>
      <c r="C611" s="30">
        <f>_xlfn.IFERROR(VLOOKUP(Prioritization!G314,'Subdecision matrices'!$B$7:$D$8,3,TRUE),0)</f>
        <v>0</v>
      </c>
      <c r="D611" s="30">
        <f>_xlfn.IFERROR(VLOOKUP(Prioritization!G314,'Subdecision matrices'!$B$7:$E$8,4,TRUE),0)</f>
        <v>0</v>
      </c>
      <c r="E611" s="30">
        <f>_xlfn.IFERROR(VLOOKUP(Prioritization!G314,'Subdecision matrices'!$B$7:$F$8,5,TRUE),0)</f>
        <v>0</v>
      </c>
      <c r="F611" s="30">
        <f>_xlfn.IFERROR(VLOOKUP(Prioritization!G314,'Subdecision matrices'!$B$7:$G$8,6,TRUE),0)</f>
        <v>0</v>
      </c>
      <c r="G611" s="30">
        <f>VLOOKUP(Prioritization!H314,'Subdecision matrices'!$B$12:$C$19,2,TRUE)</f>
        <v>0</v>
      </c>
      <c r="H611" s="30">
        <f>VLOOKUP(Prioritization!H314,'Subdecision matrices'!$B$12:$D$19,3,TRUE)</f>
        <v>0</v>
      </c>
      <c r="I611" s="30">
        <f>VLOOKUP(Prioritization!H314,'Subdecision matrices'!$B$12:$E$19,4,TRUE)</f>
        <v>0</v>
      </c>
      <c r="J611" s="30">
        <f>VLOOKUP(Prioritization!H314,'Subdecision matrices'!$B$12:$F$19,5,TRUE)</f>
        <v>0</v>
      </c>
      <c r="K611" s="30">
        <f>VLOOKUP(Prioritization!H314,'Subdecision matrices'!$B$12:$G$19,6,TRUE)</f>
        <v>0</v>
      </c>
      <c r="L611" s="2">
        <f>_xlfn.IFERROR(INDEX('Subdecision matrices'!$C$23:$G$27,MATCH(Prioritization!I314,'Subdecision matrices'!$B$23:$B$27,0),MATCH('CalcEng 2'!$L$6,'Subdecision matrices'!$C$22:$G$22,0)),0)</f>
        <v>0</v>
      </c>
      <c r="M611" s="2">
        <f>_xlfn.IFERROR(INDEX('Subdecision matrices'!$C$23:$G$27,MATCH(Prioritization!I314,'Subdecision matrices'!$B$23:$B$27,0),MATCH('CalcEng 2'!$M$6,'Subdecision matrices'!$C$30:$G$30,0)),0)</f>
        <v>0</v>
      </c>
      <c r="N611" s="2">
        <f>_xlfn.IFERROR(INDEX('Subdecision matrices'!$C$23:$G$27,MATCH(Prioritization!I314,'Subdecision matrices'!$B$23:$B$27,0),MATCH('CalcEng 2'!$N$6,'Subdecision matrices'!$C$22:$G$22,0)),0)</f>
        <v>0</v>
      </c>
      <c r="O611" s="2">
        <f>_xlfn.IFERROR(INDEX('Subdecision matrices'!$C$23:$G$27,MATCH(Prioritization!I314,'Subdecision matrices'!$B$23:$B$27,0),MATCH('CalcEng 2'!$O$6,'Subdecision matrices'!$C$22:$G$22,0)),0)</f>
        <v>0</v>
      </c>
      <c r="P611" s="2">
        <f>_xlfn.IFERROR(INDEX('Subdecision matrices'!$C$23:$G$27,MATCH(Prioritization!I314,'Subdecision matrices'!$B$23:$B$27,0),MATCH('CalcEng 2'!$P$6,'Subdecision matrices'!$C$22:$G$22,0)),0)</f>
        <v>0</v>
      </c>
      <c r="Q611" s="2">
        <f>_xlfn.IFERROR(INDEX('Subdecision matrices'!$C$31:$G$33,MATCH(Prioritization!J314,'Subdecision matrices'!$B$31:$B$33,0),MATCH('CalcEng 2'!$Q$6,'Subdecision matrices'!$C$30:$G$30,0)),0)</f>
        <v>0</v>
      </c>
      <c r="R611" s="2">
        <f>_xlfn.IFERROR(INDEX('Subdecision matrices'!$C$31:$G$33,MATCH(Prioritization!J314,'Subdecision matrices'!$B$31:$B$33,0),MATCH('CalcEng 2'!$R$6,'Subdecision matrices'!$C$30:$G$30,0)),0)</f>
        <v>0</v>
      </c>
      <c r="S611" s="2">
        <f>_xlfn.IFERROR(INDEX('Subdecision matrices'!$C$31:$G$33,MATCH(Prioritization!J314,'Subdecision matrices'!$B$31:$B$33,0),MATCH('CalcEng 2'!$S$6,'Subdecision matrices'!$C$30:$G$30,0)),0)</f>
        <v>0</v>
      </c>
      <c r="T611" s="2">
        <f>_xlfn.IFERROR(INDEX('Subdecision matrices'!$C$31:$G$33,MATCH(Prioritization!J314,'Subdecision matrices'!$B$31:$B$33,0),MATCH('CalcEng 2'!$T$6,'Subdecision matrices'!$C$30:$G$30,0)),0)</f>
        <v>0</v>
      </c>
      <c r="U611" s="2">
        <f>_xlfn.IFERROR(INDEX('Subdecision matrices'!$C$31:$G$33,MATCH(Prioritization!J314,'Subdecision matrices'!$B$31:$B$33,0),MATCH('CalcEng 2'!$U$6,'Subdecision matrices'!$C$30:$G$30,0)),0)</f>
        <v>0</v>
      </c>
      <c r="V611" s="2">
        <f>_xlfn.IFERROR(VLOOKUP(Prioritization!K314,'Subdecision matrices'!$A$37:$C$41,3,TRUE),0)</f>
        <v>0</v>
      </c>
      <c r="W611" s="2">
        <f>_xlfn.IFERROR(VLOOKUP(Prioritization!K314,'Subdecision matrices'!$A$37:$D$41,4),0)</f>
        <v>0</v>
      </c>
      <c r="X611" s="2">
        <f>_xlfn.IFERROR(VLOOKUP(Prioritization!K314,'Subdecision matrices'!$A$37:$E$41,5),0)</f>
        <v>0</v>
      </c>
      <c r="Y611" s="2">
        <f>_xlfn.IFERROR(VLOOKUP(Prioritization!K314,'Subdecision matrices'!$A$37:$F$41,6),0)</f>
        <v>0</v>
      </c>
      <c r="Z611" s="2">
        <f>_xlfn.IFERROR(VLOOKUP(Prioritization!K314,'Subdecision matrices'!$A$37:$G$41,7),0)</f>
        <v>0</v>
      </c>
      <c r="AA611" s="2">
        <f>_xlfn.IFERROR(INDEX('Subdecision matrices'!$K$8:$O$11,MATCH(Prioritization!L314,'Subdecision matrices'!$J$8:$J$11,0),MATCH('CalcEng 2'!$AA$6,'Subdecision matrices'!$K$7:$O$7,0)),0)</f>
        <v>0</v>
      </c>
      <c r="AB611" s="2">
        <f>_xlfn.IFERROR(INDEX('Subdecision matrices'!$K$8:$O$11,MATCH(Prioritization!L314,'Subdecision matrices'!$J$8:$J$11,0),MATCH('CalcEng 2'!$AB$6,'Subdecision matrices'!$K$7:$O$7,0)),0)</f>
        <v>0</v>
      </c>
      <c r="AC611" s="2">
        <f>_xlfn.IFERROR(INDEX('Subdecision matrices'!$K$8:$O$11,MATCH(Prioritization!L314,'Subdecision matrices'!$J$8:$J$11,0),MATCH('CalcEng 2'!$AC$6,'Subdecision matrices'!$K$7:$O$7,0)),0)</f>
        <v>0</v>
      </c>
      <c r="AD611" s="2">
        <f>_xlfn.IFERROR(INDEX('Subdecision matrices'!$K$8:$O$11,MATCH(Prioritization!L314,'Subdecision matrices'!$J$8:$J$11,0),MATCH('CalcEng 2'!$AD$6,'Subdecision matrices'!$K$7:$O$7,0)),0)</f>
        <v>0</v>
      </c>
      <c r="AE611" s="2">
        <f>_xlfn.IFERROR(INDEX('Subdecision matrices'!$K$8:$O$11,MATCH(Prioritization!L314,'Subdecision matrices'!$J$8:$J$11,0),MATCH('CalcEng 2'!$AE$6,'Subdecision matrices'!$K$7:$O$7,0)),0)</f>
        <v>0</v>
      </c>
      <c r="AF611" s="2">
        <f>_xlfn.IFERROR(VLOOKUP(Prioritization!M314,'Subdecision matrices'!$I$15:$K$17,3,TRUE),0)</f>
        <v>0</v>
      </c>
      <c r="AG611" s="2">
        <f>_xlfn.IFERROR(VLOOKUP(Prioritization!M314,'Subdecision matrices'!$I$15:$L$17,4,TRUE),0)</f>
        <v>0</v>
      </c>
      <c r="AH611" s="2">
        <f>_xlfn.IFERROR(VLOOKUP(Prioritization!M314,'Subdecision matrices'!$I$15:$M$17,5,TRUE),0)</f>
        <v>0</v>
      </c>
      <c r="AI611" s="2">
        <f>_xlfn.IFERROR(VLOOKUP(Prioritization!M314,'Subdecision matrices'!$I$15:$N$17,6,TRUE),0)</f>
        <v>0</v>
      </c>
      <c r="AJ611" s="2">
        <f>_xlfn.IFERROR(VLOOKUP(Prioritization!M314,'Subdecision matrices'!$I$15:$O$17,7,TRUE),0)</f>
        <v>0</v>
      </c>
      <c r="AK611" s="2">
        <f>_xlfn.IFERROR(INDEX('Subdecision matrices'!$K$22:$O$24,MATCH(Prioritization!N314,'Subdecision matrices'!$J$22:$J$24,0),MATCH($AK$6,'Subdecision matrices'!$K$21:$O$21,0)),0)</f>
        <v>0</v>
      </c>
      <c r="AL611" s="2">
        <f>_xlfn.IFERROR(INDEX('Subdecision matrices'!$K$22:$O$24,MATCH(Prioritization!N314,'Subdecision matrices'!$J$22:$J$24,0),MATCH($AL$6,'Subdecision matrices'!$K$21:$O$21,0)),0)</f>
        <v>0</v>
      </c>
      <c r="AM611" s="2">
        <f>_xlfn.IFERROR(INDEX('Subdecision matrices'!$K$22:$O$24,MATCH(Prioritization!N314,'Subdecision matrices'!$J$22:$J$24,0),MATCH($AM$6,'Subdecision matrices'!$K$21:$O$21,0)),0)</f>
        <v>0</v>
      </c>
      <c r="AN611" s="2">
        <f>_xlfn.IFERROR(INDEX('Subdecision matrices'!$K$22:$O$24,MATCH(Prioritization!N314,'Subdecision matrices'!$J$22:$J$24,0),MATCH($AN$6,'Subdecision matrices'!$K$21:$O$21,0)),0)</f>
        <v>0</v>
      </c>
      <c r="AO611" s="2">
        <f>_xlfn.IFERROR(INDEX('Subdecision matrices'!$K$22:$O$24,MATCH(Prioritization!N314,'Subdecision matrices'!$J$22:$J$24,0),MATCH($AO$6,'Subdecision matrices'!$K$21:$O$21,0)),0)</f>
        <v>0</v>
      </c>
      <c r="AP611" s="2">
        <f>_xlfn.IFERROR(INDEX('Subdecision matrices'!$K$27:$O$30,MATCH(Prioritization!O314,'Subdecision matrices'!$J$27:$J$30,0),MATCH('CalcEng 2'!$AP$6,'Subdecision matrices'!$K$27:$O$27,0)),0)</f>
        <v>0</v>
      </c>
      <c r="AQ611" s="2">
        <f>_xlfn.IFERROR(INDEX('Subdecision matrices'!$K$27:$O$30,MATCH(Prioritization!O314,'Subdecision matrices'!$J$27:$J$30,0),MATCH('CalcEng 2'!$AQ$6,'Subdecision matrices'!$K$27:$O$27,0)),0)</f>
        <v>0</v>
      </c>
      <c r="AR611" s="2">
        <f>_xlfn.IFERROR(INDEX('Subdecision matrices'!$K$27:$O$30,MATCH(Prioritization!O314,'Subdecision matrices'!$J$27:$J$30,0),MATCH('CalcEng 2'!$AR$6,'Subdecision matrices'!$K$27:$O$27,0)),0)</f>
        <v>0</v>
      </c>
      <c r="AS611" s="2">
        <f>_xlfn.IFERROR(INDEX('Subdecision matrices'!$K$27:$O$30,MATCH(Prioritization!O314,'Subdecision matrices'!$J$27:$J$30,0),MATCH('CalcEng 2'!$AS$6,'Subdecision matrices'!$K$27:$O$27,0)),0)</f>
        <v>0</v>
      </c>
      <c r="AT611" s="2">
        <f>_xlfn.IFERROR(INDEX('Subdecision matrices'!$K$27:$O$30,MATCH(Prioritization!O314,'Subdecision matrices'!$J$27:$J$30,0),MATCH('CalcEng 2'!$AT$6,'Subdecision matrices'!$K$27:$O$27,0)),0)</f>
        <v>0</v>
      </c>
      <c r="AU611" s="2">
        <f>_xlfn.IFERROR(INDEX('Subdecision matrices'!$K$34:$O$36,MATCH(Prioritization!P314,'Subdecision matrices'!$J$34:$J$36,0),MATCH('CalcEng 2'!$AU$6,'Subdecision matrices'!$K$33:$O$33,0)),0)</f>
        <v>0</v>
      </c>
      <c r="AV611" s="2">
        <f>_xlfn.IFERROR(INDEX('Subdecision matrices'!$K$34:$O$36,MATCH(Prioritization!P314,'Subdecision matrices'!$J$34:$J$36,0),MATCH('CalcEng 2'!$AV$6,'Subdecision matrices'!$K$33:$O$33,0)),0)</f>
        <v>0</v>
      </c>
      <c r="AW611" s="2">
        <f>_xlfn.IFERROR(INDEX('Subdecision matrices'!$K$34:$O$36,MATCH(Prioritization!P314,'Subdecision matrices'!$J$34:$J$36,0),MATCH('CalcEng 2'!$AW$6,'Subdecision matrices'!$K$33:$O$33,0)),0)</f>
        <v>0</v>
      </c>
      <c r="AX611" s="2">
        <f>_xlfn.IFERROR(INDEX('Subdecision matrices'!$K$34:$O$36,MATCH(Prioritization!P314,'Subdecision matrices'!$J$34:$J$36,0),MATCH('CalcEng 2'!$AX$6,'Subdecision matrices'!$K$33:$O$33,0)),0)</f>
        <v>0</v>
      </c>
      <c r="AY611" s="2">
        <f>_xlfn.IFERROR(INDEX('Subdecision matrices'!$K$34:$O$36,MATCH(Prioritization!P314,'Subdecision matrices'!$J$34:$J$36,0),MATCH('CalcEng 2'!$AY$6,'Subdecision matrices'!$K$33:$O$33,0)),0)</f>
        <v>0</v>
      </c>
      <c r="AZ611" s="2"/>
      <c r="BA611" s="2"/>
      <c r="BB611" s="110">
        <f>((B611*B612)+(G611*G612)+(L611*L612)+(Q611*Q612)+(V611*V612)+(AA611*AA612)+(AF612*AF611)+(AK611*AK612)+(AP611*AP612)+(AU611*AU612))*10</f>
        <v>0</v>
      </c>
      <c r="BC611" s="110">
        <f aca="true" t="shared" si="1537" ref="BC611">((C611*C612)+(H611*H612)+(M611*M612)+(R611*R612)+(W611*W612)+(AB611*AB612)+(AG612*AG611)+(AL611*AL612)+(AQ611*AQ612)+(AV611*AV612))*10</f>
        <v>0</v>
      </c>
      <c r="BD611" s="110">
        <f aca="true" t="shared" si="1538" ref="BD611">((D611*D612)+(I611*I612)+(N611*N612)+(S611*S612)+(X611*X612)+(AC611*AC612)+(AH612*AH611)+(AM611*AM612)+(AR611*AR612)+(AW611*AW612))*10</f>
        <v>0</v>
      </c>
      <c r="BE611" s="110">
        <f aca="true" t="shared" si="1539" ref="BE611">((E611*E612)+(J611*J612)+(O611*O612)+(T611*T612)+(Y611*Y612)+(AD611*AD612)+(AI612*AI611)+(AN611*AN612)+(AS611*AS612)+(AX611*AX612))*10</f>
        <v>0</v>
      </c>
      <c r="BF611" s="110">
        <f aca="true" t="shared" si="1540" ref="BF611">((F611*F612)+(K611*K612)+(P611*P612)+(U611*U612)+(Z611*Z612)+(AE611*AE612)+(AJ612*AJ611)+(AO611*AO612)+(AT611*AT612)+(AY611*AY612))*10</f>
        <v>0</v>
      </c>
    </row>
    <row r="612" spans="1:58" ht="15.75" thickBot="1">
      <c r="A612" s="94"/>
      <c r="B612" s="5">
        <f>'Subdecision matrices'!$S$12</f>
        <v>0.1</v>
      </c>
      <c r="C612" s="5">
        <f>'Subdecision matrices'!$S$13</f>
        <v>0.1</v>
      </c>
      <c r="D612" s="5">
        <f>'Subdecision matrices'!$S$14</f>
        <v>0.1</v>
      </c>
      <c r="E612" s="5">
        <f>'Subdecision matrices'!$S$15</f>
        <v>0.1</v>
      </c>
      <c r="F612" s="5">
        <f>'Subdecision matrices'!$S$16</f>
        <v>0.1</v>
      </c>
      <c r="G612" s="5">
        <f>'Subdecision matrices'!$T$12</f>
        <v>0.1</v>
      </c>
      <c r="H612" s="5">
        <f>'Subdecision matrices'!$T$13</f>
        <v>0.1</v>
      </c>
      <c r="I612" s="5">
        <f>'Subdecision matrices'!$T$14</f>
        <v>0.1</v>
      </c>
      <c r="J612" s="5">
        <f>'Subdecision matrices'!$T$15</f>
        <v>0.1</v>
      </c>
      <c r="K612" s="5">
        <f>'Subdecision matrices'!$T$16</f>
        <v>0.1</v>
      </c>
      <c r="L612" s="5">
        <f>'Subdecision matrices'!$U$12</f>
        <v>0.05</v>
      </c>
      <c r="M612" s="5">
        <f>'Subdecision matrices'!$U$13</f>
        <v>0.05</v>
      </c>
      <c r="N612" s="5">
        <f>'Subdecision matrices'!$U$14</f>
        <v>0.05</v>
      </c>
      <c r="O612" s="5">
        <f>'Subdecision matrices'!$U$15</f>
        <v>0.05</v>
      </c>
      <c r="P612" s="5">
        <f>'Subdecision matrices'!$U$16</f>
        <v>0.05</v>
      </c>
      <c r="Q612" s="5">
        <f>'Subdecision matrices'!$V$12</f>
        <v>0.1</v>
      </c>
      <c r="R612" s="5">
        <f>'Subdecision matrices'!$V$13</f>
        <v>0.1</v>
      </c>
      <c r="S612" s="5">
        <f>'Subdecision matrices'!$V$14</f>
        <v>0.1</v>
      </c>
      <c r="T612" s="5">
        <f>'Subdecision matrices'!$V$15</f>
        <v>0.1</v>
      </c>
      <c r="U612" s="5">
        <f>'Subdecision matrices'!$V$16</f>
        <v>0.1</v>
      </c>
      <c r="V612" s="5">
        <f>'Subdecision matrices'!$W$12</f>
        <v>0.1</v>
      </c>
      <c r="W612" s="5">
        <f>'Subdecision matrices'!$W$13</f>
        <v>0.1</v>
      </c>
      <c r="X612" s="5">
        <f>'Subdecision matrices'!$W$14</f>
        <v>0.1</v>
      </c>
      <c r="Y612" s="5">
        <f>'Subdecision matrices'!$W$15</f>
        <v>0.1</v>
      </c>
      <c r="Z612" s="5">
        <f>'Subdecision matrices'!$W$16</f>
        <v>0.1</v>
      </c>
      <c r="AA612" s="5">
        <f>'Subdecision matrices'!$X$12</f>
        <v>0.05</v>
      </c>
      <c r="AB612" s="5">
        <f>'Subdecision matrices'!$X$13</f>
        <v>0.1</v>
      </c>
      <c r="AC612" s="5">
        <f>'Subdecision matrices'!$X$14</f>
        <v>0.1</v>
      </c>
      <c r="AD612" s="5">
        <f>'Subdecision matrices'!$X$15</f>
        <v>0.1</v>
      </c>
      <c r="AE612" s="5">
        <f>'Subdecision matrices'!$X$16</f>
        <v>0.1</v>
      </c>
      <c r="AF612" s="5">
        <f>'Subdecision matrices'!$Y$12</f>
        <v>0.1</v>
      </c>
      <c r="AG612" s="5">
        <f>'Subdecision matrices'!$Y$13</f>
        <v>0.1</v>
      </c>
      <c r="AH612" s="5">
        <f>'Subdecision matrices'!$Y$14</f>
        <v>0.1</v>
      </c>
      <c r="AI612" s="5">
        <f>'Subdecision matrices'!$Y$15</f>
        <v>0.05</v>
      </c>
      <c r="AJ612" s="5">
        <f>'Subdecision matrices'!$Y$16</f>
        <v>0.05</v>
      </c>
      <c r="AK612" s="5">
        <f>'Subdecision matrices'!$Z$12</f>
        <v>0.15</v>
      </c>
      <c r="AL612" s="5">
        <f>'Subdecision matrices'!$Z$13</f>
        <v>0.15</v>
      </c>
      <c r="AM612" s="5">
        <f>'Subdecision matrices'!$Z$14</f>
        <v>0.15</v>
      </c>
      <c r="AN612" s="5">
        <f>'Subdecision matrices'!$Z$15</f>
        <v>0.15</v>
      </c>
      <c r="AO612" s="5">
        <f>'Subdecision matrices'!$Z$16</f>
        <v>0.15</v>
      </c>
      <c r="AP612" s="5">
        <f>'Subdecision matrices'!$AA$12</f>
        <v>0.1</v>
      </c>
      <c r="AQ612" s="5">
        <f>'Subdecision matrices'!$AA$13</f>
        <v>0.1</v>
      </c>
      <c r="AR612" s="5">
        <f>'Subdecision matrices'!$AA$14</f>
        <v>0.1</v>
      </c>
      <c r="AS612" s="5">
        <f>'Subdecision matrices'!$AA$15</f>
        <v>0.1</v>
      </c>
      <c r="AT612" s="5">
        <f>'Subdecision matrices'!$AA$16</f>
        <v>0.15</v>
      </c>
      <c r="AU612" s="5">
        <f>'Subdecision matrices'!$AB$12</f>
        <v>0.15</v>
      </c>
      <c r="AV612" s="5">
        <f>'Subdecision matrices'!$AB$13</f>
        <v>0.1</v>
      </c>
      <c r="AW612" s="5">
        <f>'Subdecision matrices'!$AB$14</f>
        <v>0.1</v>
      </c>
      <c r="AX612" s="5">
        <f>'Subdecision matrices'!$AB$15</f>
        <v>0.15</v>
      </c>
      <c r="AY612" s="5">
        <f>'Subdecision matrices'!$AB$16</f>
        <v>0.1</v>
      </c>
      <c r="AZ612" s="3">
        <f aca="true" t="shared" si="1541" ref="AZ612">SUM(L612:AY612)</f>
        <v>4</v>
      </c>
      <c r="BA612" s="3"/>
      <c r="BB612" s="114"/>
      <c r="BC612" s="114"/>
      <c r="BD612" s="114"/>
      <c r="BE612" s="114"/>
      <c r="BF612" s="114"/>
    </row>
    <row r="613" spans="1:58" ht="15">
      <c r="A613" s="94">
        <v>304</v>
      </c>
      <c r="B613" s="30">
        <f>_xlfn.IFERROR(VLOOKUP(Prioritization!G315,'Subdecision matrices'!$B$7:$C$8,2,TRUE),0)</f>
        <v>0</v>
      </c>
      <c r="C613" s="30">
        <f>_xlfn.IFERROR(VLOOKUP(Prioritization!G315,'Subdecision matrices'!$B$7:$D$8,3,TRUE),0)</f>
        <v>0</v>
      </c>
      <c r="D613" s="30">
        <f>_xlfn.IFERROR(VLOOKUP(Prioritization!G315,'Subdecision matrices'!$B$7:$E$8,4,TRUE),0)</f>
        <v>0</v>
      </c>
      <c r="E613" s="30">
        <f>_xlfn.IFERROR(VLOOKUP(Prioritization!G315,'Subdecision matrices'!$B$7:$F$8,5,TRUE),0)</f>
        <v>0</v>
      </c>
      <c r="F613" s="30">
        <f>_xlfn.IFERROR(VLOOKUP(Prioritization!G315,'Subdecision matrices'!$B$7:$G$8,6,TRUE),0)</f>
        <v>0</v>
      </c>
      <c r="G613" s="30">
        <f>VLOOKUP(Prioritization!H315,'Subdecision matrices'!$B$12:$C$19,2,TRUE)</f>
        <v>0</v>
      </c>
      <c r="H613" s="30">
        <f>VLOOKUP(Prioritization!H315,'Subdecision matrices'!$B$12:$D$19,3,TRUE)</f>
        <v>0</v>
      </c>
      <c r="I613" s="30">
        <f>VLOOKUP(Prioritization!H315,'Subdecision matrices'!$B$12:$E$19,4,TRUE)</f>
        <v>0</v>
      </c>
      <c r="J613" s="30">
        <f>VLOOKUP(Prioritization!H315,'Subdecision matrices'!$B$12:$F$19,5,TRUE)</f>
        <v>0</v>
      </c>
      <c r="K613" s="30">
        <f>VLOOKUP(Prioritization!H315,'Subdecision matrices'!$B$12:$G$19,6,TRUE)</f>
        <v>0</v>
      </c>
      <c r="L613" s="2">
        <f>_xlfn.IFERROR(INDEX('Subdecision matrices'!$C$23:$G$27,MATCH(Prioritization!I315,'Subdecision matrices'!$B$23:$B$27,0),MATCH('CalcEng 2'!$L$6,'Subdecision matrices'!$C$22:$G$22,0)),0)</f>
        <v>0</v>
      </c>
      <c r="M613" s="2">
        <f>_xlfn.IFERROR(INDEX('Subdecision matrices'!$C$23:$G$27,MATCH(Prioritization!I315,'Subdecision matrices'!$B$23:$B$27,0),MATCH('CalcEng 2'!$M$6,'Subdecision matrices'!$C$30:$G$30,0)),0)</f>
        <v>0</v>
      </c>
      <c r="N613" s="2">
        <f>_xlfn.IFERROR(INDEX('Subdecision matrices'!$C$23:$G$27,MATCH(Prioritization!I315,'Subdecision matrices'!$B$23:$B$27,0),MATCH('CalcEng 2'!$N$6,'Subdecision matrices'!$C$22:$G$22,0)),0)</f>
        <v>0</v>
      </c>
      <c r="O613" s="2">
        <f>_xlfn.IFERROR(INDEX('Subdecision matrices'!$C$23:$G$27,MATCH(Prioritization!I315,'Subdecision matrices'!$B$23:$B$27,0),MATCH('CalcEng 2'!$O$6,'Subdecision matrices'!$C$22:$G$22,0)),0)</f>
        <v>0</v>
      </c>
      <c r="P613" s="2">
        <f>_xlfn.IFERROR(INDEX('Subdecision matrices'!$C$23:$G$27,MATCH(Prioritization!I315,'Subdecision matrices'!$B$23:$B$27,0),MATCH('CalcEng 2'!$P$6,'Subdecision matrices'!$C$22:$G$22,0)),0)</f>
        <v>0</v>
      </c>
      <c r="Q613" s="2">
        <f>_xlfn.IFERROR(INDEX('Subdecision matrices'!$C$31:$G$33,MATCH(Prioritization!J315,'Subdecision matrices'!$B$31:$B$33,0),MATCH('CalcEng 2'!$Q$6,'Subdecision matrices'!$C$30:$G$30,0)),0)</f>
        <v>0</v>
      </c>
      <c r="R613" s="2">
        <f>_xlfn.IFERROR(INDEX('Subdecision matrices'!$C$31:$G$33,MATCH(Prioritization!J315,'Subdecision matrices'!$B$31:$B$33,0),MATCH('CalcEng 2'!$R$6,'Subdecision matrices'!$C$30:$G$30,0)),0)</f>
        <v>0</v>
      </c>
      <c r="S613" s="2">
        <f>_xlfn.IFERROR(INDEX('Subdecision matrices'!$C$31:$G$33,MATCH(Prioritization!J315,'Subdecision matrices'!$B$31:$B$33,0),MATCH('CalcEng 2'!$S$6,'Subdecision matrices'!$C$30:$G$30,0)),0)</f>
        <v>0</v>
      </c>
      <c r="T613" s="2">
        <f>_xlfn.IFERROR(INDEX('Subdecision matrices'!$C$31:$G$33,MATCH(Prioritization!J315,'Subdecision matrices'!$B$31:$B$33,0),MATCH('CalcEng 2'!$T$6,'Subdecision matrices'!$C$30:$G$30,0)),0)</f>
        <v>0</v>
      </c>
      <c r="U613" s="2">
        <f>_xlfn.IFERROR(INDEX('Subdecision matrices'!$C$31:$G$33,MATCH(Prioritization!J315,'Subdecision matrices'!$B$31:$B$33,0),MATCH('CalcEng 2'!$U$6,'Subdecision matrices'!$C$30:$G$30,0)),0)</f>
        <v>0</v>
      </c>
      <c r="V613" s="2">
        <f>_xlfn.IFERROR(VLOOKUP(Prioritization!K315,'Subdecision matrices'!$A$37:$C$41,3,TRUE),0)</f>
        <v>0</v>
      </c>
      <c r="W613" s="2">
        <f>_xlfn.IFERROR(VLOOKUP(Prioritization!K315,'Subdecision matrices'!$A$37:$D$41,4),0)</f>
        <v>0</v>
      </c>
      <c r="X613" s="2">
        <f>_xlfn.IFERROR(VLOOKUP(Prioritization!K315,'Subdecision matrices'!$A$37:$E$41,5),0)</f>
        <v>0</v>
      </c>
      <c r="Y613" s="2">
        <f>_xlfn.IFERROR(VLOOKUP(Prioritization!K315,'Subdecision matrices'!$A$37:$F$41,6),0)</f>
        <v>0</v>
      </c>
      <c r="Z613" s="2">
        <f>_xlfn.IFERROR(VLOOKUP(Prioritization!K315,'Subdecision matrices'!$A$37:$G$41,7),0)</f>
        <v>0</v>
      </c>
      <c r="AA613" s="2">
        <f>_xlfn.IFERROR(INDEX('Subdecision matrices'!$K$8:$O$11,MATCH(Prioritization!L315,'Subdecision matrices'!$J$8:$J$11,0),MATCH('CalcEng 2'!$AA$6,'Subdecision matrices'!$K$7:$O$7,0)),0)</f>
        <v>0</v>
      </c>
      <c r="AB613" s="2">
        <f>_xlfn.IFERROR(INDEX('Subdecision matrices'!$K$8:$O$11,MATCH(Prioritization!L315,'Subdecision matrices'!$J$8:$J$11,0),MATCH('CalcEng 2'!$AB$6,'Subdecision matrices'!$K$7:$O$7,0)),0)</f>
        <v>0</v>
      </c>
      <c r="AC613" s="2">
        <f>_xlfn.IFERROR(INDEX('Subdecision matrices'!$K$8:$O$11,MATCH(Prioritization!L315,'Subdecision matrices'!$J$8:$J$11,0),MATCH('CalcEng 2'!$AC$6,'Subdecision matrices'!$K$7:$O$7,0)),0)</f>
        <v>0</v>
      </c>
      <c r="AD613" s="2">
        <f>_xlfn.IFERROR(INDEX('Subdecision matrices'!$K$8:$O$11,MATCH(Prioritization!L315,'Subdecision matrices'!$J$8:$J$11,0),MATCH('CalcEng 2'!$AD$6,'Subdecision matrices'!$K$7:$O$7,0)),0)</f>
        <v>0</v>
      </c>
      <c r="AE613" s="2">
        <f>_xlfn.IFERROR(INDEX('Subdecision matrices'!$K$8:$O$11,MATCH(Prioritization!L315,'Subdecision matrices'!$J$8:$J$11,0),MATCH('CalcEng 2'!$AE$6,'Subdecision matrices'!$K$7:$O$7,0)),0)</f>
        <v>0</v>
      </c>
      <c r="AF613" s="2">
        <f>_xlfn.IFERROR(VLOOKUP(Prioritization!M315,'Subdecision matrices'!$I$15:$K$17,3,TRUE),0)</f>
        <v>0</v>
      </c>
      <c r="AG613" s="2">
        <f>_xlfn.IFERROR(VLOOKUP(Prioritization!M315,'Subdecision matrices'!$I$15:$L$17,4,TRUE),0)</f>
        <v>0</v>
      </c>
      <c r="AH613" s="2">
        <f>_xlfn.IFERROR(VLOOKUP(Prioritization!M315,'Subdecision matrices'!$I$15:$M$17,5,TRUE),0)</f>
        <v>0</v>
      </c>
      <c r="AI613" s="2">
        <f>_xlfn.IFERROR(VLOOKUP(Prioritization!M315,'Subdecision matrices'!$I$15:$N$17,6,TRUE),0)</f>
        <v>0</v>
      </c>
      <c r="AJ613" s="2">
        <f>_xlfn.IFERROR(VLOOKUP(Prioritization!M315,'Subdecision matrices'!$I$15:$O$17,7,TRUE),0)</f>
        <v>0</v>
      </c>
      <c r="AK613" s="2">
        <f>_xlfn.IFERROR(INDEX('Subdecision matrices'!$K$22:$O$24,MATCH(Prioritization!N315,'Subdecision matrices'!$J$22:$J$24,0),MATCH($AK$6,'Subdecision matrices'!$K$21:$O$21,0)),0)</f>
        <v>0</v>
      </c>
      <c r="AL613" s="2">
        <f>_xlfn.IFERROR(INDEX('Subdecision matrices'!$K$22:$O$24,MATCH(Prioritization!N315,'Subdecision matrices'!$J$22:$J$24,0),MATCH($AL$6,'Subdecision matrices'!$K$21:$O$21,0)),0)</f>
        <v>0</v>
      </c>
      <c r="AM613" s="2">
        <f>_xlfn.IFERROR(INDEX('Subdecision matrices'!$K$22:$O$24,MATCH(Prioritization!N315,'Subdecision matrices'!$J$22:$J$24,0),MATCH($AM$6,'Subdecision matrices'!$K$21:$O$21,0)),0)</f>
        <v>0</v>
      </c>
      <c r="AN613" s="2">
        <f>_xlfn.IFERROR(INDEX('Subdecision matrices'!$K$22:$O$24,MATCH(Prioritization!N315,'Subdecision matrices'!$J$22:$J$24,0),MATCH($AN$6,'Subdecision matrices'!$K$21:$O$21,0)),0)</f>
        <v>0</v>
      </c>
      <c r="AO613" s="2">
        <f>_xlfn.IFERROR(INDEX('Subdecision matrices'!$K$22:$O$24,MATCH(Prioritization!N315,'Subdecision matrices'!$J$22:$J$24,0),MATCH($AO$6,'Subdecision matrices'!$K$21:$O$21,0)),0)</f>
        <v>0</v>
      </c>
      <c r="AP613" s="2">
        <f>_xlfn.IFERROR(INDEX('Subdecision matrices'!$K$27:$O$30,MATCH(Prioritization!O315,'Subdecision matrices'!$J$27:$J$30,0),MATCH('CalcEng 2'!$AP$6,'Subdecision matrices'!$K$27:$O$27,0)),0)</f>
        <v>0</v>
      </c>
      <c r="AQ613" s="2">
        <f>_xlfn.IFERROR(INDEX('Subdecision matrices'!$K$27:$O$30,MATCH(Prioritization!O315,'Subdecision matrices'!$J$27:$J$30,0),MATCH('CalcEng 2'!$AQ$6,'Subdecision matrices'!$K$27:$O$27,0)),0)</f>
        <v>0</v>
      </c>
      <c r="AR613" s="2">
        <f>_xlfn.IFERROR(INDEX('Subdecision matrices'!$K$27:$O$30,MATCH(Prioritization!O315,'Subdecision matrices'!$J$27:$J$30,0),MATCH('CalcEng 2'!$AR$6,'Subdecision matrices'!$K$27:$O$27,0)),0)</f>
        <v>0</v>
      </c>
      <c r="AS613" s="2">
        <f>_xlfn.IFERROR(INDEX('Subdecision matrices'!$K$27:$O$30,MATCH(Prioritization!O315,'Subdecision matrices'!$J$27:$J$30,0),MATCH('CalcEng 2'!$AS$6,'Subdecision matrices'!$K$27:$O$27,0)),0)</f>
        <v>0</v>
      </c>
      <c r="AT613" s="2">
        <f>_xlfn.IFERROR(INDEX('Subdecision matrices'!$K$27:$O$30,MATCH(Prioritization!O315,'Subdecision matrices'!$J$27:$J$30,0),MATCH('CalcEng 2'!$AT$6,'Subdecision matrices'!$K$27:$O$27,0)),0)</f>
        <v>0</v>
      </c>
      <c r="AU613" s="2">
        <f>_xlfn.IFERROR(INDEX('Subdecision matrices'!$K$34:$O$36,MATCH(Prioritization!P315,'Subdecision matrices'!$J$34:$J$36,0),MATCH('CalcEng 2'!$AU$6,'Subdecision matrices'!$K$33:$O$33,0)),0)</f>
        <v>0</v>
      </c>
      <c r="AV613" s="2">
        <f>_xlfn.IFERROR(INDEX('Subdecision matrices'!$K$34:$O$36,MATCH(Prioritization!P315,'Subdecision matrices'!$J$34:$J$36,0),MATCH('CalcEng 2'!$AV$6,'Subdecision matrices'!$K$33:$O$33,0)),0)</f>
        <v>0</v>
      </c>
      <c r="AW613" s="2">
        <f>_xlfn.IFERROR(INDEX('Subdecision matrices'!$K$34:$O$36,MATCH(Prioritization!P315,'Subdecision matrices'!$J$34:$J$36,0),MATCH('CalcEng 2'!$AW$6,'Subdecision matrices'!$K$33:$O$33,0)),0)</f>
        <v>0</v>
      </c>
      <c r="AX613" s="2">
        <f>_xlfn.IFERROR(INDEX('Subdecision matrices'!$K$34:$O$36,MATCH(Prioritization!P315,'Subdecision matrices'!$J$34:$J$36,0),MATCH('CalcEng 2'!$AX$6,'Subdecision matrices'!$K$33:$O$33,0)),0)</f>
        <v>0</v>
      </c>
      <c r="AY613" s="2">
        <f>_xlfn.IFERROR(INDEX('Subdecision matrices'!$K$34:$O$36,MATCH(Prioritization!P315,'Subdecision matrices'!$J$34:$J$36,0),MATCH('CalcEng 2'!$AY$6,'Subdecision matrices'!$K$33:$O$33,0)),0)</f>
        <v>0</v>
      </c>
      <c r="AZ613" s="2"/>
      <c r="BA613" s="2"/>
      <c r="BB613" s="110">
        <f>((B613*B614)+(G613*G614)+(L613*L614)+(Q613*Q614)+(V613*V614)+(AA613*AA614)+(AF614*AF613)+(AK613*AK614)+(AP613*AP614)+(AU613*AU614))*10</f>
        <v>0</v>
      </c>
      <c r="BC613" s="110">
        <f aca="true" t="shared" si="1542" ref="BC613">((C613*C614)+(H613*H614)+(M613*M614)+(R613*R614)+(W613*W614)+(AB613*AB614)+(AG614*AG613)+(AL613*AL614)+(AQ613*AQ614)+(AV613*AV614))*10</f>
        <v>0</v>
      </c>
      <c r="BD613" s="110">
        <f aca="true" t="shared" si="1543" ref="BD613">((D613*D614)+(I613*I614)+(N613*N614)+(S613*S614)+(X613*X614)+(AC613*AC614)+(AH614*AH613)+(AM613*AM614)+(AR613*AR614)+(AW613*AW614))*10</f>
        <v>0</v>
      </c>
      <c r="BE613" s="110">
        <f aca="true" t="shared" si="1544" ref="BE613">((E613*E614)+(J613*J614)+(O613*O614)+(T613*T614)+(Y613*Y614)+(AD613*AD614)+(AI614*AI613)+(AN613*AN614)+(AS613*AS614)+(AX613*AX614))*10</f>
        <v>0</v>
      </c>
      <c r="BF613" s="110">
        <f aca="true" t="shared" si="1545" ref="BF613">((F613*F614)+(K613*K614)+(P613*P614)+(U613*U614)+(Z613*Z614)+(AE613*AE614)+(AJ614*AJ613)+(AO613*AO614)+(AT613*AT614)+(AY613*AY614))*10</f>
        <v>0</v>
      </c>
    </row>
    <row r="614" spans="1:58" ht="15.75" thickBot="1">
      <c r="A614" s="94"/>
      <c r="B614" s="5">
        <f>'Subdecision matrices'!$S$12</f>
        <v>0.1</v>
      </c>
      <c r="C614" s="5">
        <f>'Subdecision matrices'!$S$13</f>
        <v>0.1</v>
      </c>
      <c r="D614" s="5">
        <f>'Subdecision matrices'!$S$14</f>
        <v>0.1</v>
      </c>
      <c r="E614" s="5">
        <f>'Subdecision matrices'!$S$15</f>
        <v>0.1</v>
      </c>
      <c r="F614" s="5">
        <f>'Subdecision matrices'!$S$16</f>
        <v>0.1</v>
      </c>
      <c r="G614" s="5">
        <f>'Subdecision matrices'!$T$12</f>
        <v>0.1</v>
      </c>
      <c r="H614" s="5">
        <f>'Subdecision matrices'!$T$13</f>
        <v>0.1</v>
      </c>
      <c r="I614" s="5">
        <f>'Subdecision matrices'!$T$14</f>
        <v>0.1</v>
      </c>
      <c r="J614" s="5">
        <f>'Subdecision matrices'!$T$15</f>
        <v>0.1</v>
      </c>
      <c r="K614" s="5">
        <f>'Subdecision matrices'!$T$16</f>
        <v>0.1</v>
      </c>
      <c r="L614" s="5">
        <f>'Subdecision matrices'!$U$12</f>
        <v>0.05</v>
      </c>
      <c r="M614" s="5">
        <f>'Subdecision matrices'!$U$13</f>
        <v>0.05</v>
      </c>
      <c r="N614" s="5">
        <f>'Subdecision matrices'!$U$14</f>
        <v>0.05</v>
      </c>
      <c r="O614" s="5">
        <f>'Subdecision matrices'!$U$15</f>
        <v>0.05</v>
      </c>
      <c r="P614" s="5">
        <f>'Subdecision matrices'!$U$16</f>
        <v>0.05</v>
      </c>
      <c r="Q614" s="5">
        <f>'Subdecision matrices'!$V$12</f>
        <v>0.1</v>
      </c>
      <c r="R614" s="5">
        <f>'Subdecision matrices'!$V$13</f>
        <v>0.1</v>
      </c>
      <c r="S614" s="5">
        <f>'Subdecision matrices'!$V$14</f>
        <v>0.1</v>
      </c>
      <c r="T614" s="5">
        <f>'Subdecision matrices'!$V$15</f>
        <v>0.1</v>
      </c>
      <c r="U614" s="5">
        <f>'Subdecision matrices'!$V$16</f>
        <v>0.1</v>
      </c>
      <c r="V614" s="5">
        <f>'Subdecision matrices'!$W$12</f>
        <v>0.1</v>
      </c>
      <c r="W614" s="5">
        <f>'Subdecision matrices'!$W$13</f>
        <v>0.1</v>
      </c>
      <c r="X614" s="5">
        <f>'Subdecision matrices'!$W$14</f>
        <v>0.1</v>
      </c>
      <c r="Y614" s="5">
        <f>'Subdecision matrices'!$W$15</f>
        <v>0.1</v>
      </c>
      <c r="Z614" s="5">
        <f>'Subdecision matrices'!$W$16</f>
        <v>0.1</v>
      </c>
      <c r="AA614" s="5">
        <f>'Subdecision matrices'!$X$12</f>
        <v>0.05</v>
      </c>
      <c r="AB614" s="5">
        <f>'Subdecision matrices'!$X$13</f>
        <v>0.1</v>
      </c>
      <c r="AC614" s="5">
        <f>'Subdecision matrices'!$X$14</f>
        <v>0.1</v>
      </c>
      <c r="AD614" s="5">
        <f>'Subdecision matrices'!$X$15</f>
        <v>0.1</v>
      </c>
      <c r="AE614" s="5">
        <f>'Subdecision matrices'!$X$16</f>
        <v>0.1</v>
      </c>
      <c r="AF614" s="5">
        <f>'Subdecision matrices'!$Y$12</f>
        <v>0.1</v>
      </c>
      <c r="AG614" s="5">
        <f>'Subdecision matrices'!$Y$13</f>
        <v>0.1</v>
      </c>
      <c r="AH614" s="5">
        <f>'Subdecision matrices'!$Y$14</f>
        <v>0.1</v>
      </c>
      <c r="AI614" s="5">
        <f>'Subdecision matrices'!$Y$15</f>
        <v>0.05</v>
      </c>
      <c r="AJ614" s="5">
        <f>'Subdecision matrices'!$Y$16</f>
        <v>0.05</v>
      </c>
      <c r="AK614" s="5">
        <f>'Subdecision matrices'!$Z$12</f>
        <v>0.15</v>
      </c>
      <c r="AL614" s="5">
        <f>'Subdecision matrices'!$Z$13</f>
        <v>0.15</v>
      </c>
      <c r="AM614" s="5">
        <f>'Subdecision matrices'!$Z$14</f>
        <v>0.15</v>
      </c>
      <c r="AN614" s="5">
        <f>'Subdecision matrices'!$Z$15</f>
        <v>0.15</v>
      </c>
      <c r="AO614" s="5">
        <f>'Subdecision matrices'!$Z$16</f>
        <v>0.15</v>
      </c>
      <c r="AP614" s="5">
        <f>'Subdecision matrices'!$AA$12</f>
        <v>0.1</v>
      </c>
      <c r="AQ614" s="5">
        <f>'Subdecision matrices'!$AA$13</f>
        <v>0.1</v>
      </c>
      <c r="AR614" s="5">
        <f>'Subdecision matrices'!$AA$14</f>
        <v>0.1</v>
      </c>
      <c r="AS614" s="5">
        <f>'Subdecision matrices'!$AA$15</f>
        <v>0.1</v>
      </c>
      <c r="AT614" s="5">
        <f>'Subdecision matrices'!$AA$16</f>
        <v>0.15</v>
      </c>
      <c r="AU614" s="5">
        <f>'Subdecision matrices'!$AB$12</f>
        <v>0.15</v>
      </c>
      <c r="AV614" s="5">
        <f>'Subdecision matrices'!$AB$13</f>
        <v>0.1</v>
      </c>
      <c r="AW614" s="5">
        <f>'Subdecision matrices'!$AB$14</f>
        <v>0.1</v>
      </c>
      <c r="AX614" s="5">
        <f>'Subdecision matrices'!$AB$15</f>
        <v>0.15</v>
      </c>
      <c r="AY614" s="5">
        <f>'Subdecision matrices'!$AB$16</f>
        <v>0.1</v>
      </c>
      <c r="AZ614" s="3">
        <f aca="true" t="shared" si="1546" ref="AZ614">SUM(L614:AY614)</f>
        <v>4</v>
      </c>
      <c r="BA614" s="3"/>
      <c r="BB614" s="114"/>
      <c r="BC614" s="114"/>
      <c r="BD614" s="114"/>
      <c r="BE614" s="114"/>
      <c r="BF614" s="114"/>
    </row>
    <row r="615" spans="1:58" ht="15">
      <c r="A615" s="94">
        <v>305</v>
      </c>
      <c r="B615" s="30">
        <f>_xlfn.IFERROR(VLOOKUP(Prioritization!G316,'Subdecision matrices'!$B$7:$C$8,2,TRUE),0)</f>
        <v>0</v>
      </c>
      <c r="C615" s="30">
        <f>_xlfn.IFERROR(VLOOKUP(Prioritization!G316,'Subdecision matrices'!$B$7:$D$8,3,TRUE),0)</f>
        <v>0</v>
      </c>
      <c r="D615" s="30">
        <f>_xlfn.IFERROR(VLOOKUP(Prioritization!G316,'Subdecision matrices'!$B$7:$E$8,4,TRUE),0)</f>
        <v>0</v>
      </c>
      <c r="E615" s="30">
        <f>_xlfn.IFERROR(VLOOKUP(Prioritization!G316,'Subdecision matrices'!$B$7:$F$8,5,TRUE),0)</f>
        <v>0</v>
      </c>
      <c r="F615" s="30">
        <f>_xlfn.IFERROR(VLOOKUP(Prioritization!G316,'Subdecision matrices'!$B$7:$G$8,6,TRUE),0)</f>
        <v>0</v>
      </c>
      <c r="G615" s="30">
        <f>VLOOKUP(Prioritization!H316,'Subdecision matrices'!$B$12:$C$19,2,TRUE)</f>
        <v>0</v>
      </c>
      <c r="H615" s="30">
        <f>VLOOKUP(Prioritization!H316,'Subdecision matrices'!$B$12:$D$19,3,TRUE)</f>
        <v>0</v>
      </c>
      <c r="I615" s="30">
        <f>VLOOKUP(Prioritization!H316,'Subdecision matrices'!$B$12:$E$19,4,TRUE)</f>
        <v>0</v>
      </c>
      <c r="J615" s="30">
        <f>VLOOKUP(Prioritization!H316,'Subdecision matrices'!$B$12:$F$19,5,TRUE)</f>
        <v>0</v>
      </c>
      <c r="K615" s="30">
        <f>VLOOKUP(Prioritization!H316,'Subdecision matrices'!$B$12:$G$19,6,TRUE)</f>
        <v>0</v>
      </c>
      <c r="L615" s="2">
        <f>_xlfn.IFERROR(INDEX('Subdecision matrices'!$C$23:$G$27,MATCH(Prioritization!I316,'Subdecision matrices'!$B$23:$B$27,0),MATCH('CalcEng 2'!$L$6,'Subdecision matrices'!$C$22:$G$22,0)),0)</f>
        <v>0</v>
      </c>
      <c r="M615" s="2">
        <f>_xlfn.IFERROR(INDEX('Subdecision matrices'!$C$23:$G$27,MATCH(Prioritization!I316,'Subdecision matrices'!$B$23:$B$27,0),MATCH('CalcEng 2'!$M$6,'Subdecision matrices'!$C$30:$G$30,0)),0)</f>
        <v>0</v>
      </c>
      <c r="N615" s="2">
        <f>_xlfn.IFERROR(INDEX('Subdecision matrices'!$C$23:$G$27,MATCH(Prioritization!I316,'Subdecision matrices'!$B$23:$B$27,0),MATCH('CalcEng 2'!$N$6,'Subdecision matrices'!$C$22:$G$22,0)),0)</f>
        <v>0</v>
      </c>
      <c r="O615" s="2">
        <f>_xlfn.IFERROR(INDEX('Subdecision matrices'!$C$23:$G$27,MATCH(Prioritization!I316,'Subdecision matrices'!$B$23:$B$27,0),MATCH('CalcEng 2'!$O$6,'Subdecision matrices'!$C$22:$G$22,0)),0)</f>
        <v>0</v>
      </c>
      <c r="P615" s="2">
        <f>_xlfn.IFERROR(INDEX('Subdecision matrices'!$C$23:$G$27,MATCH(Prioritization!I316,'Subdecision matrices'!$B$23:$B$27,0),MATCH('CalcEng 2'!$P$6,'Subdecision matrices'!$C$22:$G$22,0)),0)</f>
        <v>0</v>
      </c>
      <c r="Q615" s="2">
        <f>_xlfn.IFERROR(INDEX('Subdecision matrices'!$C$31:$G$33,MATCH(Prioritization!J316,'Subdecision matrices'!$B$31:$B$33,0),MATCH('CalcEng 2'!$Q$6,'Subdecision matrices'!$C$30:$G$30,0)),0)</f>
        <v>0</v>
      </c>
      <c r="R615" s="2">
        <f>_xlfn.IFERROR(INDEX('Subdecision matrices'!$C$31:$G$33,MATCH(Prioritization!J316,'Subdecision matrices'!$B$31:$B$33,0),MATCH('CalcEng 2'!$R$6,'Subdecision matrices'!$C$30:$G$30,0)),0)</f>
        <v>0</v>
      </c>
      <c r="S615" s="2">
        <f>_xlfn.IFERROR(INDEX('Subdecision matrices'!$C$31:$G$33,MATCH(Prioritization!J316,'Subdecision matrices'!$B$31:$B$33,0),MATCH('CalcEng 2'!$S$6,'Subdecision matrices'!$C$30:$G$30,0)),0)</f>
        <v>0</v>
      </c>
      <c r="T615" s="2">
        <f>_xlfn.IFERROR(INDEX('Subdecision matrices'!$C$31:$G$33,MATCH(Prioritization!J316,'Subdecision matrices'!$B$31:$B$33,0),MATCH('CalcEng 2'!$T$6,'Subdecision matrices'!$C$30:$G$30,0)),0)</f>
        <v>0</v>
      </c>
      <c r="U615" s="2">
        <f>_xlfn.IFERROR(INDEX('Subdecision matrices'!$C$31:$G$33,MATCH(Prioritization!J316,'Subdecision matrices'!$B$31:$B$33,0),MATCH('CalcEng 2'!$U$6,'Subdecision matrices'!$C$30:$G$30,0)),0)</f>
        <v>0</v>
      </c>
      <c r="V615" s="2">
        <f>_xlfn.IFERROR(VLOOKUP(Prioritization!K316,'Subdecision matrices'!$A$37:$C$41,3,TRUE),0)</f>
        <v>0</v>
      </c>
      <c r="W615" s="2">
        <f>_xlfn.IFERROR(VLOOKUP(Prioritization!K316,'Subdecision matrices'!$A$37:$D$41,4),0)</f>
        <v>0</v>
      </c>
      <c r="X615" s="2">
        <f>_xlfn.IFERROR(VLOOKUP(Prioritization!K316,'Subdecision matrices'!$A$37:$E$41,5),0)</f>
        <v>0</v>
      </c>
      <c r="Y615" s="2">
        <f>_xlfn.IFERROR(VLOOKUP(Prioritization!K316,'Subdecision matrices'!$A$37:$F$41,6),0)</f>
        <v>0</v>
      </c>
      <c r="Z615" s="2">
        <f>_xlfn.IFERROR(VLOOKUP(Prioritization!K316,'Subdecision matrices'!$A$37:$G$41,7),0)</f>
        <v>0</v>
      </c>
      <c r="AA615" s="2">
        <f>_xlfn.IFERROR(INDEX('Subdecision matrices'!$K$8:$O$11,MATCH(Prioritization!L316,'Subdecision matrices'!$J$8:$J$11,0),MATCH('CalcEng 2'!$AA$6,'Subdecision matrices'!$K$7:$O$7,0)),0)</f>
        <v>0</v>
      </c>
      <c r="AB615" s="2">
        <f>_xlfn.IFERROR(INDEX('Subdecision matrices'!$K$8:$O$11,MATCH(Prioritization!L316,'Subdecision matrices'!$J$8:$J$11,0),MATCH('CalcEng 2'!$AB$6,'Subdecision matrices'!$K$7:$O$7,0)),0)</f>
        <v>0</v>
      </c>
      <c r="AC615" s="2">
        <f>_xlfn.IFERROR(INDEX('Subdecision matrices'!$K$8:$O$11,MATCH(Prioritization!L316,'Subdecision matrices'!$J$8:$J$11,0),MATCH('CalcEng 2'!$AC$6,'Subdecision matrices'!$K$7:$O$7,0)),0)</f>
        <v>0</v>
      </c>
      <c r="AD615" s="2">
        <f>_xlfn.IFERROR(INDEX('Subdecision matrices'!$K$8:$O$11,MATCH(Prioritization!L316,'Subdecision matrices'!$J$8:$J$11,0),MATCH('CalcEng 2'!$AD$6,'Subdecision matrices'!$K$7:$O$7,0)),0)</f>
        <v>0</v>
      </c>
      <c r="AE615" s="2">
        <f>_xlfn.IFERROR(INDEX('Subdecision matrices'!$K$8:$O$11,MATCH(Prioritization!L316,'Subdecision matrices'!$J$8:$J$11,0),MATCH('CalcEng 2'!$AE$6,'Subdecision matrices'!$K$7:$O$7,0)),0)</f>
        <v>0</v>
      </c>
      <c r="AF615" s="2">
        <f>_xlfn.IFERROR(VLOOKUP(Prioritization!M316,'Subdecision matrices'!$I$15:$K$17,3,TRUE),0)</f>
        <v>0</v>
      </c>
      <c r="AG615" s="2">
        <f>_xlfn.IFERROR(VLOOKUP(Prioritization!M316,'Subdecision matrices'!$I$15:$L$17,4,TRUE),0)</f>
        <v>0</v>
      </c>
      <c r="AH615" s="2">
        <f>_xlfn.IFERROR(VLOOKUP(Prioritization!M316,'Subdecision matrices'!$I$15:$M$17,5,TRUE),0)</f>
        <v>0</v>
      </c>
      <c r="AI615" s="2">
        <f>_xlfn.IFERROR(VLOOKUP(Prioritization!M316,'Subdecision matrices'!$I$15:$N$17,6,TRUE),0)</f>
        <v>0</v>
      </c>
      <c r="AJ615" s="2">
        <f>_xlfn.IFERROR(VLOOKUP(Prioritization!M316,'Subdecision matrices'!$I$15:$O$17,7,TRUE),0)</f>
        <v>0</v>
      </c>
      <c r="AK615" s="2">
        <f>_xlfn.IFERROR(INDEX('Subdecision matrices'!$K$22:$O$24,MATCH(Prioritization!N316,'Subdecision matrices'!$J$22:$J$24,0),MATCH($AK$6,'Subdecision matrices'!$K$21:$O$21,0)),0)</f>
        <v>0</v>
      </c>
      <c r="AL615" s="2">
        <f>_xlfn.IFERROR(INDEX('Subdecision matrices'!$K$22:$O$24,MATCH(Prioritization!N316,'Subdecision matrices'!$J$22:$J$24,0),MATCH($AL$6,'Subdecision matrices'!$K$21:$O$21,0)),0)</f>
        <v>0</v>
      </c>
      <c r="AM615" s="2">
        <f>_xlfn.IFERROR(INDEX('Subdecision matrices'!$K$22:$O$24,MATCH(Prioritization!N316,'Subdecision matrices'!$J$22:$J$24,0),MATCH($AM$6,'Subdecision matrices'!$K$21:$O$21,0)),0)</f>
        <v>0</v>
      </c>
      <c r="AN615" s="2">
        <f>_xlfn.IFERROR(INDEX('Subdecision matrices'!$K$22:$O$24,MATCH(Prioritization!N316,'Subdecision matrices'!$J$22:$J$24,0),MATCH($AN$6,'Subdecision matrices'!$K$21:$O$21,0)),0)</f>
        <v>0</v>
      </c>
      <c r="AO615" s="2">
        <f>_xlfn.IFERROR(INDEX('Subdecision matrices'!$K$22:$O$24,MATCH(Prioritization!N316,'Subdecision matrices'!$J$22:$J$24,0),MATCH($AO$6,'Subdecision matrices'!$K$21:$O$21,0)),0)</f>
        <v>0</v>
      </c>
      <c r="AP615" s="2">
        <f>_xlfn.IFERROR(INDEX('Subdecision matrices'!$K$27:$O$30,MATCH(Prioritization!O316,'Subdecision matrices'!$J$27:$J$30,0),MATCH('CalcEng 2'!$AP$6,'Subdecision matrices'!$K$27:$O$27,0)),0)</f>
        <v>0</v>
      </c>
      <c r="AQ615" s="2">
        <f>_xlfn.IFERROR(INDEX('Subdecision matrices'!$K$27:$O$30,MATCH(Prioritization!O316,'Subdecision matrices'!$J$27:$J$30,0),MATCH('CalcEng 2'!$AQ$6,'Subdecision matrices'!$K$27:$O$27,0)),0)</f>
        <v>0</v>
      </c>
      <c r="AR615" s="2">
        <f>_xlfn.IFERROR(INDEX('Subdecision matrices'!$K$27:$O$30,MATCH(Prioritization!O316,'Subdecision matrices'!$J$27:$J$30,0),MATCH('CalcEng 2'!$AR$6,'Subdecision matrices'!$K$27:$O$27,0)),0)</f>
        <v>0</v>
      </c>
      <c r="AS615" s="2">
        <f>_xlfn.IFERROR(INDEX('Subdecision matrices'!$K$27:$O$30,MATCH(Prioritization!O316,'Subdecision matrices'!$J$27:$J$30,0),MATCH('CalcEng 2'!$AS$6,'Subdecision matrices'!$K$27:$O$27,0)),0)</f>
        <v>0</v>
      </c>
      <c r="AT615" s="2">
        <f>_xlfn.IFERROR(INDEX('Subdecision matrices'!$K$27:$O$30,MATCH(Prioritization!O316,'Subdecision matrices'!$J$27:$J$30,0),MATCH('CalcEng 2'!$AT$6,'Subdecision matrices'!$K$27:$O$27,0)),0)</f>
        <v>0</v>
      </c>
      <c r="AU615" s="2">
        <f>_xlfn.IFERROR(INDEX('Subdecision matrices'!$K$34:$O$36,MATCH(Prioritization!P316,'Subdecision matrices'!$J$34:$J$36,0),MATCH('CalcEng 2'!$AU$6,'Subdecision matrices'!$K$33:$O$33,0)),0)</f>
        <v>0</v>
      </c>
      <c r="AV615" s="2">
        <f>_xlfn.IFERROR(INDEX('Subdecision matrices'!$K$34:$O$36,MATCH(Prioritization!P316,'Subdecision matrices'!$J$34:$J$36,0),MATCH('CalcEng 2'!$AV$6,'Subdecision matrices'!$K$33:$O$33,0)),0)</f>
        <v>0</v>
      </c>
      <c r="AW615" s="2">
        <f>_xlfn.IFERROR(INDEX('Subdecision matrices'!$K$34:$O$36,MATCH(Prioritization!P316,'Subdecision matrices'!$J$34:$J$36,0),MATCH('CalcEng 2'!$AW$6,'Subdecision matrices'!$K$33:$O$33,0)),0)</f>
        <v>0</v>
      </c>
      <c r="AX615" s="2">
        <f>_xlfn.IFERROR(INDEX('Subdecision matrices'!$K$34:$O$36,MATCH(Prioritization!P316,'Subdecision matrices'!$J$34:$J$36,0),MATCH('CalcEng 2'!$AX$6,'Subdecision matrices'!$K$33:$O$33,0)),0)</f>
        <v>0</v>
      </c>
      <c r="AY615" s="2">
        <f>_xlfn.IFERROR(INDEX('Subdecision matrices'!$K$34:$O$36,MATCH(Prioritization!P316,'Subdecision matrices'!$J$34:$J$36,0),MATCH('CalcEng 2'!$AY$6,'Subdecision matrices'!$K$33:$O$33,0)),0)</f>
        <v>0</v>
      </c>
      <c r="AZ615" s="2"/>
      <c r="BA615" s="2"/>
      <c r="BB615" s="110">
        <f>((B615*B616)+(G615*G616)+(L615*L616)+(Q615*Q616)+(V615*V616)+(AA615*AA616)+(AF616*AF615)+(AK615*AK616)+(AP615*AP616)+(AU615*AU616))*10</f>
        <v>0</v>
      </c>
      <c r="BC615" s="110">
        <f aca="true" t="shared" si="1547" ref="BC615">((C615*C616)+(H615*H616)+(M615*M616)+(R615*R616)+(W615*W616)+(AB615*AB616)+(AG616*AG615)+(AL615*AL616)+(AQ615*AQ616)+(AV615*AV616))*10</f>
        <v>0</v>
      </c>
      <c r="BD615" s="110">
        <f aca="true" t="shared" si="1548" ref="BD615">((D615*D616)+(I615*I616)+(N615*N616)+(S615*S616)+(X615*X616)+(AC615*AC616)+(AH616*AH615)+(AM615*AM616)+(AR615*AR616)+(AW615*AW616))*10</f>
        <v>0</v>
      </c>
      <c r="BE615" s="110">
        <f aca="true" t="shared" si="1549" ref="BE615">((E615*E616)+(J615*J616)+(O615*O616)+(T615*T616)+(Y615*Y616)+(AD615*AD616)+(AI616*AI615)+(AN615*AN616)+(AS615*AS616)+(AX615*AX616))*10</f>
        <v>0</v>
      </c>
      <c r="BF615" s="110">
        <f aca="true" t="shared" si="1550" ref="BF615">((F615*F616)+(K615*K616)+(P615*P616)+(U615*U616)+(Z615*Z616)+(AE615*AE616)+(AJ616*AJ615)+(AO615*AO616)+(AT615*AT616)+(AY615*AY616))*10</f>
        <v>0</v>
      </c>
    </row>
    <row r="616" spans="1:58" ht="15.75" thickBot="1">
      <c r="A616" s="94"/>
      <c r="B616" s="5">
        <f>'Subdecision matrices'!$S$12</f>
        <v>0.1</v>
      </c>
      <c r="C616" s="5">
        <f>'Subdecision matrices'!$S$13</f>
        <v>0.1</v>
      </c>
      <c r="D616" s="5">
        <f>'Subdecision matrices'!$S$14</f>
        <v>0.1</v>
      </c>
      <c r="E616" s="5">
        <f>'Subdecision matrices'!$S$15</f>
        <v>0.1</v>
      </c>
      <c r="F616" s="5">
        <f>'Subdecision matrices'!$S$16</f>
        <v>0.1</v>
      </c>
      <c r="G616" s="5">
        <f>'Subdecision matrices'!$T$12</f>
        <v>0.1</v>
      </c>
      <c r="H616" s="5">
        <f>'Subdecision matrices'!$T$13</f>
        <v>0.1</v>
      </c>
      <c r="I616" s="5">
        <f>'Subdecision matrices'!$T$14</f>
        <v>0.1</v>
      </c>
      <c r="J616" s="5">
        <f>'Subdecision matrices'!$T$15</f>
        <v>0.1</v>
      </c>
      <c r="K616" s="5">
        <f>'Subdecision matrices'!$T$16</f>
        <v>0.1</v>
      </c>
      <c r="L616" s="5">
        <f>'Subdecision matrices'!$U$12</f>
        <v>0.05</v>
      </c>
      <c r="M616" s="5">
        <f>'Subdecision matrices'!$U$13</f>
        <v>0.05</v>
      </c>
      <c r="N616" s="5">
        <f>'Subdecision matrices'!$U$14</f>
        <v>0.05</v>
      </c>
      <c r="O616" s="5">
        <f>'Subdecision matrices'!$U$15</f>
        <v>0.05</v>
      </c>
      <c r="P616" s="5">
        <f>'Subdecision matrices'!$U$16</f>
        <v>0.05</v>
      </c>
      <c r="Q616" s="5">
        <f>'Subdecision matrices'!$V$12</f>
        <v>0.1</v>
      </c>
      <c r="R616" s="5">
        <f>'Subdecision matrices'!$V$13</f>
        <v>0.1</v>
      </c>
      <c r="S616" s="5">
        <f>'Subdecision matrices'!$V$14</f>
        <v>0.1</v>
      </c>
      <c r="T616" s="5">
        <f>'Subdecision matrices'!$V$15</f>
        <v>0.1</v>
      </c>
      <c r="U616" s="5">
        <f>'Subdecision matrices'!$V$16</f>
        <v>0.1</v>
      </c>
      <c r="V616" s="5">
        <f>'Subdecision matrices'!$W$12</f>
        <v>0.1</v>
      </c>
      <c r="W616" s="5">
        <f>'Subdecision matrices'!$W$13</f>
        <v>0.1</v>
      </c>
      <c r="X616" s="5">
        <f>'Subdecision matrices'!$W$14</f>
        <v>0.1</v>
      </c>
      <c r="Y616" s="5">
        <f>'Subdecision matrices'!$W$15</f>
        <v>0.1</v>
      </c>
      <c r="Z616" s="5">
        <f>'Subdecision matrices'!$W$16</f>
        <v>0.1</v>
      </c>
      <c r="AA616" s="5">
        <f>'Subdecision matrices'!$X$12</f>
        <v>0.05</v>
      </c>
      <c r="AB616" s="5">
        <f>'Subdecision matrices'!$X$13</f>
        <v>0.1</v>
      </c>
      <c r="AC616" s="5">
        <f>'Subdecision matrices'!$X$14</f>
        <v>0.1</v>
      </c>
      <c r="AD616" s="5">
        <f>'Subdecision matrices'!$X$15</f>
        <v>0.1</v>
      </c>
      <c r="AE616" s="5">
        <f>'Subdecision matrices'!$X$16</f>
        <v>0.1</v>
      </c>
      <c r="AF616" s="5">
        <f>'Subdecision matrices'!$Y$12</f>
        <v>0.1</v>
      </c>
      <c r="AG616" s="5">
        <f>'Subdecision matrices'!$Y$13</f>
        <v>0.1</v>
      </c>
      <c r="AH616" s="5">
        <f>'Subdecision matrices'!$Y$14</f>
        <v>0.1</v>
      </c>
      <c r="AI616" s="5">
        <f>'Subdecision matrices'!$Y$15</f>
        <v>0.05</v>
      </c>
      <c r="AJ616" s="5">
        <f>'Subdecision matrices'!$Y$16</f>
        <v>0.05</v>
      </c>
      <c r="AK616" s="5">
        <f>'Subdecision matrices'!$Z$12</f>
        <v>0.15</v>
      </c>
      <c r="AL616" s="5">
        <f>'Subdecision matrices'!$Z$13</f>
        <v>0.15</v>
      </c>
      <c r="AM616" s="5">
        <f>'Subdecision matrices'!$Z$14</f>
        <v>0.15</v>
      </c>
      <c r="AN616" s="5">
        <f>'Subdecision matrices'!$Z$15</f>
        <v>0.15</v>
      </c>
      <c r="AO616" s="5">
        <f>'Subdecision matrices'!$Z$16</f>
        <v>0.15</v>
      </c>
      <c r="AP616" s="5">
        <f>'Subdecision matrices'!$AA$12</f>
        <v>0.1</v>
      </c>
      <c r="AQ616" s="5">
        <f>'Subdecision matrices'!$AA$13</f>
        <v>0.1</v>
      </c>
      <c r="AR616" s="5">
        <f>'Subdecision matrices'!$AA$14</f>
        <v>0.1</v>
      </c>
      <c r="AS616" s="5">
        <f>'Subdecision matrices'!$AA$15</f>
        <v>0.1</v>
      </c>
      <c r="AT616" s="5">
        <f>'Subdecision matrices'!$AA$16</f>
        <v>0.15</v>
      </c>
      <c r="AU616" s="5">
        <f>'Subdecision matrices'!$AB$12</f>
        <v>0.15</v>
      </c>
      <c r="AV616" s="5">
        <f>'Subdecision matrices'!$AB$13</f>
        <v>0.1</v>
      </c>
      <c r="AW616" s="5">
        <f>'Subdecision matrices'!$AB$14</f>
        <v>0.1</v>
      </c>
      <c r="AX616" s="5">
        <f>'Subdecision matrices'!$AB$15</f>
        <v>0.15</v>
      </c>
      <c r="AY616" s="5">
        <f>'Subdecision matrices'!$AB$16</f>
        <v>0.1</v>
      </c>
      <c r="AZ616" s="3">
        <f aca="true" t="shared" si="1551" ref="AZ616">SUM(L616:AY616)</f>
        <v>4</v>
      </c>
      <c r="BA616" s="3"/>
      <c r="BB616" s="114"/>
      <c r="BC616" s="114"/>
      <c r="BD616" s="114"/>
      <c r="BE616" s="114"/>
      <c r="BF616" s="114"/>
    </row>
    <row r="617" spans="1:58" ht="15">
      <c r="A617" s="94">
        <v>306</v>
      </c>
      <c r="B617" s="30">
        <f>_xlfn.IFERROR(VLOOKUP(Prioritization!G317,'Subdecision matrices'!$B$7:$C$8,2,TRUE),0)</f>
        <v>0</v>
      </c>
      <c r="C617" s="30">
        <f>_xlfn.IFERROR(VLOOKUP(Prioritization!G317,'Subdecision matrices'!$B$7:$D$8,3,TRUE),0)</f>
        <v>0</v>
      </c>
      <c r="D617" s="30">
        <f>_xlfn.IFERROR(VLOOKUP(Prioritization!G317,'Subdecision matrices'!$B$7:$E$8,4,TRUE),0)</f>
        <v>0</v>
      </c>
      <c r="E617" s="30">
        <f>_xlfn.IFERROR(VLOOKUP(Prioritization!G317,'Subdecision matrices'!$B$7:$F$8,5,TRUE),0)</f>
        <v>0</v>
      </c>
      <c r="F617" s="30">
        <f>_xlfn.IFERROR(VLOOKUP(Prioritization!G317,'Subdecision matrices'!$B$7:$G$8,6,TRUE),0)</f>
        <v>0</v>
      </c>
      <c r="G617" s="30">
        <f>VLOOKUP(Prioritization!H317,'Subdecision matrices'!$B$12:$C$19,2,TRUE)</f>
        <v>0</v>
      </c>
      <c r="H617" s="30">
        <f>VLOOKUP(Prioritization!H317,'Subdecision matrices'!$B$12:$D$19,3,TRUE)</f>
        <v>0</v>
      </c>
      <c r="I617" s="30">
        <f>VLOOKUP(Prioritization!H317,'Subdecision matrices'!$B$12:$E$19,4,TRUE)</f>
        <v>0</v>
      </c>
      <c r="J617" s="30">
        <f>VLOOKUP(Prioritization!H317,'Subdecision matrices'!$B$12:$F$19,5,TRUE)</f>
        <v>0</v>
      </c>
      <c r="K617" s="30">
        <f>VLOOKUP(Prioritization!H317,'Subdecision matrices'!$B$12:$G$19,6,TRUE)</f>
        <v>0</v>
      </c>
      <c r="L617" s="2">
        <f>_xlfn.IFERROR(INDEX('Subdecision matrices'!$C$23:$G$27,MATCH(Prioritization!I317,'Subdecision matrices'!$B$23:$B$27,0),MATCH('CalcEng 2'!$L$6,'Subdecision matrices'!$C$22:$G$22,0)),0)</f>
        <v>0</v>
      </c>
      <c r="M617" s="2">
        <f>_xlfn.IFERROR(INDEX('Subdecision matrices'!$C$23:$G$27,MATCH(Prioritization!I317,'Subdecision matrices'!$B$23:$B$27,0),MATCH('CalcEng 2'!$M$6,'Subdecision matrices'!$C$30:$G$30,0)),0)</f>
        <v>0</v>
      </c>
      <c r="N617" s="2">
        <f>_xlfn.IFERROR(INDEX('Subdecision matrices'!$C$23:$G$27,MATCH(Prioritization!I317,'Subdecision matrices'!$B$23:$B$27,0),MATCH('CalcEng 2'!$N$6,'Subdecision matrices'!$C$22:$G$22,0)),0)</f>
        <v>0</v>
      </c>
      <c r="O617" s="2">
        <f>_xlfn.IFERROR(INDEX('Subdecision matrices'!$C$23:$G$27,MATCH(Prioritization!I317,'Subdecision matrices'!$B$23:$B$27,0),MATCH('CalcEng 2'!$O$6,'Subdecision matrices'!$C$22:$G$22,0)),0)</f>
        <v>0</v>
      </c>
      <c r="P617" s="2">
        <f>_xlfn.IFERROR(INDEX('Subdecision matrices'!$C$23:$G$27,MATCH(Prioritization!I317,'Subdecision matrices'!$B$23:$B$27,0),MATCH('CalcEng 2'!$P$6,'Subdecision matrices'!$C$22:$G$22,0)),0)</f>
        <v>0</v>
      </c>
      <c r="Q617" s="2">
        <f>_xlfn.IFERROR(INDEX('Subdecision matrices'!$C$31:$G$33,MATCH(Prioritization!J317,'Subdecision matrices'!$B$31:$B$33,0),MATCH('CalcEng 2'!$Q$6,'Subdecision matrices'!$C$30:$G$30,0)),0)</f>
        <v>0</v>
      </c>
      <c r="R617" s="2">
        <f>_xlfn.IFERROR(INDEX('Subdecision matrices'!$C$31:$G$33,MATCH(Prioritization!J317,'Subdecision matrices'!$B$31:$B$33,0),MATCH('CalcEng 2'!$R$6,'Subdecision matrices'!$C$30:$G$30,0)),0)</f>
        <v>0</v>
      </c>
      <c r="S617" s="2">
        <f>_xlfn.IFERROR(INDEX('Subdecision matrices'!$C$31:$G$33,MATCH(Prioritization!J317,'Subdecision matrices'!$B$31:$B$33,0),MATCH('CalcEng 2'!$S$6,'Subdecision matrices'!$C$30:$G$30,0)),0)</f>
        <v>0</v>
      </c>
      <c r="T617" s="2">
        <f>_xlfn.IFERROR(INDEX('Subdecision matrices'!$C$31:$G$33,MATCH(Prioritization!J317,'Subdecision matrices'!$B$31:$B$33,0),MATCH('CalcEng 2'!$T$6,'Subdecision matrices'!$C$30:$G$30,0)),0)</f>
        <v>0</v>
      </c>
      <c r="U617" s="2">
        <f>_xlfn.IFERROR(INDEX('Subdecision matrices'!$C$31:$G$33,MATCH(Prioritization!J317,'Subdecision matrices'!$B$31:$B$33,0),MATCH('CalcEng 2'!$U$6,'Subdecision matrices'!$C$30:$G$30,0)),0)</f>
        <v>0</v>
      </c>
      <c r="V617" s="2">
        <f>_xlfn.IFERROR(VLOOKUP(Prioritization!K317,'Subdecision matrices'!$A$37:$C$41,3,TRUE),0)</f>
        <v>0</v>
      </c>
      <c r="W617" s="2">
        <f>_xlfn.IFERROR(VLOOKUP(Prioritization!K317,'Subdecision matrices'!$A$37:$D$41,4),0)</f>
        <v>0</v>
      </c>
      <c r="X617" s="2">
        <f>_xlfn.IFERROR(VLOOKUP(Prioritization!K317,'Subdecision matrices'!$A$37:$E$41,5),0)</f>
        <v>0</v>
      </c>
      <c r="Y617" s="2">
        <f>_xlfn.IFERROR(VLOOKUP(Prioritization!K317,'Subdecision matrices'!$A$37:$F$41,6),0)</f>
        <v>0</v>
      </c>
      <c r="Z617" s="2">
        <f>_xlfn.IFERROR(VLOOKUP(Prioritization!K317,'Subdecision matrices'!$A$37:$G$41,7),0)</f>
        <v>0</v>
      </c>
      <c r="AA617" s="2">
        <f>_xlfn.IFERROR(INDEX('Subdecision matrices'!$K$8:$O$11,MATCH(Prioritization!L317,'Subdecision matrices'!$J$8:$J$11,0),MATCH('CalcEng 2'!$AA$6,'Subdecision matrices'!$K$7:$O$7,0)),0)</f>
        <v>0</v>
      </c>
      <c r="AB617" s="2">
        <f>_xlfn.IFERROR(INDEX('Subdecision matrices'!$K$8:$O$11,MATCH(Prioritization!L317,'Subdecision matrices'!$J$8:$J$11,0),MATCH('CalcEng 2'!$AB$6,'Subdecision matrices'!$K$7:$O$7,0)),0)</f>
        <v>0</v>
      </c>
      <c r="AC617" s="2">
        <f>_xlfn.IFERROR(INDEX('Subdecision matrices'!$K$8:$O$11,MATCH(Prioritization!L317,'Subdecision matrices'!$J$8:$J$11,0),MATCH('CalcEng 2'!$AC$6,'Subdecision matrices'!$K$7:$O$7,0)),0)</f>
        <v>0</v>
      </c>
      <c r="AD617" s="2">
        <f>_xlfn.IFERROR(INDEX('Subdecision matrices'!$K$8:$O$11,MATCH(Prioritization!L317,'Subdecision matrices'!$J$8:$J$11,0),MATCH('CalcEng 2'!$AD$6,'Subdecision matrices'!$K$7:$O$7,0)),0)</f>
        <v>0</v>
      </c>
      <c r="AE617" s="2">
        <f>_xlfn.IFERROR(INDEX('Subdecision matrices'!$K$8:$O$11,MATCH(Prioritization!L317,'Subdecision matrices'!$J$8:$J$11,0),MATCH('CalcEng 2'!$AE$6,'Subdecision matrices'!$K$7:$O$7,0)),0)</f>
        <v>0</v>
      </c>
      <c r="AF617" s="2">
        <f>_xlfn.IFERROR(VLOOKUP(Prioritization!M317,'Subdecision matrices'!$I$15:$K$17,3,TRUE),0)</f>
        <v>0</v>
      </c>
      <c r="AG617" s="2">
        <f>_xlfn.IFERROR(VLOOKUP(Prioritization!M317,'Subdecision matrices'!$I$15:$L$17,4,TRUE),0)</f>
        <v>0</v>
      </c>
      <c r="AH617" s="2">
        <f>_xlfn.IFERROR(VLOOKUP(Prioritization!M317,'Subdecision matrices'!$I$15:$M$17,5,TRUE),0)</f>
        <v>0</v>
      </c>
      <c r="AI617" s="2">
        <f>_xlfn.IFERROR(VLOOKUP(Prioritization!M317,'Subdecision matrices'!$I$15:$N$17,6,TRUE),0)</f>
        <v>0</v>
      </c>
      <c r="AJ617" s="2">
        <f>_xlfn.IFERROR(VLOOKUP(Prioritization!M317,'Subdecision matrices'!$I$15:$O$17,7,TRUE),0)</f>
        <v>0</v>
      </c>
      <c r="AK617" s="2">
        <f>_xlfn.IFERROR(INDEX('Subdecision matrices'!$K$22:$O$24,MATCH(Prioritization!N317,'Subdecision matrices'!$J$22:$J$24,0),MATCH($AK$6,'Subdecision matrices'!$K$21:$O$21,0)),0)</f>
        <v>0</v>
      </c>
      <c r="AL617" s="2">
        <f>_xlfn.IFERROR(INDEX('Subdecision matrices'!$K$22:$O$24,MATCH(Prioritization!N317,'Subdecision matrices'!$J$22:$J$24,0),MATCH($AL$6,'Subdecision matrices'!$K$21:$O$21,0)),0)</f>
        <v>0</v>
      </c>
      <c r="AM617" s="2">
        <f>_xlfn.IFERROR(INDEX('Subdecision matrices'!$K$22:$O$24,MATCH(Prioritization!N317,'Subdecision matrices'!$J$22:$J$24,0),MATCH($AM$6,'Subdecision matrices'!$K$21:$O$21,0)),0)</f>
        <v>0</v>
      </c>
      <c r="AN617" s="2">
        <f>_xlfn.IFERROR(INDEX('Subdecision matrices'!$K$22:$O$24,MATCH(Prioritization!N317,'Subdecision matrices'!$J$22:$J$24,0),MATCH($AN$6,'Subdecision matrices'!$K$21:$O$21,0)),0)</f>
        <v>0</v>
      </c>
      <c r="AO617" s="2">
        <f>_xlfn.IFERROR(INDEX('Subdecision matrices'!$K$22:$O$24,MATCH(Prioritization!N317,'Subdecision matrices'!$J$22:$J$24,0),MATCH($AO$6,'Subdecision matrices'!$K$21:$O$21,0)),0)</f>
        <v>0</v>
      </c>
      <c r="AP617" s="2">
        <f>_xlfn.IFERROR(INDEX('Subdecision matrices'!$K$27:$O$30,MATCH(Prioritization!O317,'Subdecision matrices'!$J$27:$J$30,0),MATCH('CalcEng 2'!$AP$6,'Subdecision matrices'!$K$27:$O$27,0)),0)</f>
        <v>0</v>
      </c>
      <c r="AQ617" s="2">
        <f>_xlfn.IFERROR(INDEX('Subdecision matrices'!$K$27:$O$30,MATCH(Prioritization!O317,'Subdecision matrices'!$J$27:$J$30,0),MATCH('CalcEng 2'!$AQ$6,'Subdecision matrices'!$K$27:$O$27,0)),0)</f>
        <v>0</v>
      </c>
      <c r="AR617" s="2">
        <f>_xlfn.IFERROR(INDEX('Subdecision matrices'!$K$27:$O$30,MATCH(Prioritization!O317,'Subdecision matrices'!$J$27:$J$30,0),MATCH('CalcEng 2'!$AR$6,'Subdecision matrices'!$K$27:$O$27,0)),0)</f>
        <v>0</v>
      </c>
      <c r="AS617" s="2">
        <f>_xlfn.IFERROR(INDEX('Subdecision matrices'!$K$27:$O$30,MATCH(Prioritization!O317,'Subdecision matrices'!$J$27:$J$30,0),MATCH('CalcEng 2'!$AS$6,'Subdecision matrices'!$K$27:$O$27,0)),0)</f>
        <v>0</v>
      </c>
      <c r="AT617" s="2">
        <f>_xlfn.IFERROR(INDEX('Subdecision matrices'!$K$27:$O$30,MATCH(Prioritization!O317,'Subdecision matrices'!$J$27:$J$30,0),MATCH('CalcEng 2'!$AT$6,'Subdecision matrices'!$K$27:$O$27,0)),0)</f>
        <v>0</v>
      </c>
      <c r="AU617" s="2">
        <f>_xlfn.IFERROR(INDEX('Subdecision matrices'!$K$34:$O$36,MATCH(Prioritization!P317,'Subdecision matrices'!$J$34:$J$36,0),MATCH('CalcEng 2'!$AU$6,'Subdecision matrices'!$K$33:$O$33,0)),0)</f>
        <v>0</v>
      </c>
      <c r="AV617" s="2">
        <f>_xlfn.IFERROR(INDEX('Subdecision matrices'!$K$34:$O$36,MATCH(Prioritization!P317,'Subdecision matrices'!$J$34:$J$36,0),MATCH('CalcEng 2'!$AV$6,'Subdecision matrices'!$K$33:$O$33,0)),0)</f>
        <v>0</v>
      </c>
      <c r="AW617" s="2">
        <f>_xlfn.IFERROR(INDEX('Subdecision matrices'!$K$34:$O$36,MATCH(Prioritization!P317,'Subdecision matrices'!$J$34:$J$36,0),MATCH('CalcEng 2'!$AW$6,'Subdecision matrices'!$K$33:$O$33,0)),0)</f>
        <v>0</v>
      </c>
      <c r="AX617" s="2">
        <f>_xlfn.IFERROR(INDEX('Subdecision matrices'!$K$34:$O$36,MATCH(Prioritization!P317,'Subdecision matrices'!$J$34:$J$36,0),MATCH('CalcEng 2'!$AX$6,'Subdecision matrices'!$K$33:$O$33,0)),0)</f>
        <v>0</v>
      </c>
      <c r="AY617" s="2">
        <f>_xlfn.IFERROR(INDEX('Subdecision matrices'!$K$34:$O$36,MATCH(Prioritization!P317,'Subdecision matrices'!$J$34:$J$36,0),MATCH('CalcEng 2'!$AY$6,'Subdecision matrices'!$K$33:$O$33,0)),0)</f>
        <v>0</v>
      </c>
      <c r="AZ617" s="2"/>
      <c r="BA617" s="2"/>
      <c r="BB617" s="110">
        <f>((B617*B618)+(G617*G618)+(L617*L618)+(Q617*Q618)+(V617*V618)+(AA617*AA618)+(AF618*AF617)+(AK617*AK618)+(AP617*AP618)+(AU617*AU618))*10</f>
        <v>0</v>
      </c>
      <c r="BC617" s="110">
        <f aca="true" t="shared" si="1552" ref="BC617">((C617*C618)+(H617*H618)+(M617*M618)+(R617*R618)+(W617*W618)+(AB617*AB618)+(AG618*AG617)+(AL617*AL618)+(AQ617*AQ618)+(AV617*AV618))*10</f>
        <v>0</v>
      </c>
      <c r="BD617" s="110">
        <f aca="true" t="shared" si="1553" ref="BD617">((D617*D618)+(I617*I618)+(N617*N618)+(S617*S618)+(X617*X618)+(AC617*AC618)+(AH618*AH617)+(AM617*AM618)+(AR617*AR618)+(AW617*AW618))*10</f>
        <v>0</v>
      </c>
      <c r="BE617" s="110">
        <f aca="true" t="shared" si="1554" ref="BE617">((E617*E618)+(J617*J618)+(O617*O618)+(T617*T618)+(Y617*Y618)+(AD617*AD618)+(AI618*AI617)+(AN617*AN618)+(AS617*AS618)+(AX617*AX618))*10</f>
        <v>0</v>
      </c>
      <c r="BF617" s="110">
        <f aca="true" t="shared" si="1555" ref="BF617">((F617*F618)+(K617*K618)+(P617*P618)+(U617*U618)+(Z617*Z618)+(AE617*AE618)+(AJ618*AJ617)+(AO617*AO618)+(AT617*AT618)+(AY617*AY618))*10</f>
        <v>0</v>
      </c>
    </row>
    <row r="618" spans="1:58" ht="15.75" thickBot="1">
      <c r="A618" s="94"/>
      <c r="B618" s="5">
        <f>'Subdecision matrices'!$S$12</f>
        <v>0.1</v>
      </c>
      <c r="C618" s="5">
        <f>'Subdecision matrices'!$S$13</f>
        <v>0.1</v>
      </c>
      <c r="D618" s="5">
        <f>'Subdecision matrices'!$S$14</f>
        <v>0.1</v>
      </c>
      <c r="E618" s="5">
        <f>'Subdecision matrices'!$S$15</f>
        <v>0.1</v>
      </c>
      <c r="F618" s="5">
        <f>'Subdecision matrices'!$S$16</f>
        <v>0.1</v>
      </c>
      <c r="G618" s="5">
        <f>'Subdecision matrices'!$T$12</f>
        <v>0.1</v>
      </c>
      <c r="H618" s="5">
        <f>'Subdecision matrices'!$T$13</f>
        <v>0.1</v>
      </c>
      <c r="I618" s="5">
        <f>'Subdecision matrices'!$T$14</f>
        <v>0.1</v>
      </c>
      <c r="J618" s="5">
        <f>'Subdecision matrices'!$T$15</f>
        <v>0.1</v>
      </c>
      <c r="K618" s="5">
        <f>'Subdecision matrices'!$T$16</f>
        <v>0.1</v>
      </c>
      <c r="L618" s="5">
        <f>'Subdecision matrices'!$U$12</f>
        <v>0.05</v>
      </c>
      <c r="M618" s="5">
        <f>'Subdecision matrices'!$U$13</f>
        <v>0.05</v>
      </c>
      <c r="N618" s="5">
        <f>'Subdecision matrices'!$U$14</f>
        <v>0.05</v>
      </c>
      <c r="O618" s="5">
        <f>'Subdecision matrices'!$U$15</f>
        <v>0.05</v>
      </c>
      <c r="P618" s="5">
        <f>'Subdecision matrices'!$U$16</f>
        <v>0.05</v>
      </c>
      <c r="Q618" s="5">
        <f>'Subdecision matrices'!$V$12</f>
        <v>0.1</v>
      </c>
      <c r="R618" s="5">
        <f>'Subdecision matrices'!$V$13</f>
        <v>0.1</v>
      </c>
      <c r="S618" s="5">
        <f>'Subdecision matrices'!$V$14</f>
        <v>0.1</v>
      </c>
      <c r="T618" s="5">
        <f>'Subdecision matrices'!$V$15</f>
        <v>0.1</v>
      </c>
      <c r="U618" s="5">
        <f>'Subdecision matrices'!$V$16</f>
        <v>0.1</v>
      </c>
      <c r="V618" s="5">
        <f>'Subdecision matrices'!$W$12</f>
        <v>0.1</v>
      </c>
      <c r="W618" s="5">
        <f>'Subdecision matrices'!$W$13</f>
        <v>0.1</v>
      </c>
      <c r="X618" s="5">
        <f>'Subdecision matrices'!$W$14</f>
        <v>0.1</v>
      </c>
      <c r="Y618" s="5">
        <f>'Subdecision matrices'!$W$15</f>
        <v>0.1</v>
      </c>
      <c r="Z618" s="5">
        <f>'Subdecision matrices'!$W$16</f>
        <v>0.1</v>
      </c>
      <c r="AA618" s="5">
        <f>'Subdecision matrices'!$X$12</f>
        <v>0.05</v>
      </c>
      <c r="AB618" s="5">
        <f>'Subdecision matrices'!$X$13</f>
        <v>0.1</v>
      </c>
      <c r="AC618" s="5">
        <f>'Subdecision matrices'!$X$14</f>
        <v>0.1</v>
      </c>
      <c r="AD618" s="5">
        <f>'Subdecision matrices'!$X$15</f>
        <v>0.1</v>
      </c>
      <c r="AE618" s="5">
        <f>'Subdecision matrices'!$X$16</f>
        <v>0.1</v>
      </c>
      <c r="AF618" s="5">
        <f>'Subdecision matrices'!$Y$12</f>
        <v>0.1</v>
      </c>
      <c r="AG618" s="5">
        <f>'Subdecision matrices'!$Y$13</f>
        <v>0.1</v>
      </c>
      <c r="AH618" s="5">
        <f>'Subdecision matrices'!$Y$14</f>
        <v>0.1</v>
      </c>
      <c r="AI618" s="5">
        <f>'Subdecision matrices'!$Y$15</f>
        <v>0.05</v>
      </c>
      <c r="AJ618" s="5">
        <f>'Subdecision matrices'!$Y$16</f>
        <v>0.05</v>
      </c>
      <c r="AK618" s="5">
        <f>'Subdecision matrices'!$Z$12</f>
        <v>0.15</v>
      </c>
      <c r="AL618" s="5">
        <f>'Subdecision matrices'!$Z$13</f>
        <v>0.15</v>
      </c>
      <c r="AM618" s="5">
        <f>'Subdecision matrices'!$Z$14</f>
        <v>0.15</v>
      </c>
      <c r="AN618" s="5">
        <f>'Subdecision matrices'!$Z$15</f>
        <v>0.15</v>
      </c>
      <c r="AO618" s="5">
        <f>'Subdecision matrices'!$Z$16</f>
        <v>0.15</v>
      </c>
      <c r="AP618" s="5">
        <f>'Subdecision matrices'!$AA$12</f>
        <v>0.1</v>
      </c>
      <c r="AQ618" s="5">
        <f>'Subdecision matrices'!$AA$13</f>
        <v>0.1</v>
      </c>
      <c r="AR618" s="5">
        <f>'Subdecision matrices'!$AA$14</f>
        <v>0.1</v>
      </c>
      <c r="AS618" s="5">
        <f>'Subdecision matrices'!$AA$15</f>
        <v>0.1</v>
      </c>
      <c r="AT618" s="5">
        <f>'Subdecision matrices'!$AA$16</f>
        <v>0.15</v>
      </c>
      <c r="AU618" s="5">
        <f>'Subdecision matrices'!$AB$12</f>
        <v>0.15</v>
      </c>
      <c r="AV618" s="5">
        <f>'Subdecision matrices'!$AB$13</f>
        <v>0.1</v>
      </c>
      <c r="AW618" s="5">
        <f>'Subdecision matrices'!$AB$14</f>
        <v>0.1</v>
      </c>
      <c r="AX618" s="5">
        <f>'Subdecision matrices'!$AB$15</f>
        <v>0.15</v>
      </c>
      <c r="AY618" s="5">
        <f>'Subdecision matrices'!$AB$16</f>
        <v>0.1</v>
      </c>
      <c r="AZ618" s="3">
        <f aca="true" t="shared" si="1556" ref="AZ618">SUM(L618:AY618)</f>
        <v>4</v>
      </c>
      <c r="BA618" s="3"/>
      <c r="BB618" s="114"/>
      <c r="BC618" s="114"/>
      <c r="BD618" s="114"/>
      <c r="BE618" s="114"/>
      <c r="BF618" s="114"/>
    </row>
    <row r="619" spans="1:58" ht="15">
      <c r="A619" s="94">
        <v>307</v>
      </c>
      <c r="B619" s="30">
        <f>_xlfn.IFERROR(VLOOKUP(Prioritization!G318,'Subdecision matrices'!$B$7:$C$8,2,TRUE),0)</f>
        <v>0</v>
      </c>
      <c r="C619" s="30">
        <f>_xlfn.IFERROR(VLOOKUP(Prioritization!G318,'Subdecision matrices'!$B$7:$D$8,3,TRUE),0)</f>
        <v>0</v>
      </c>
      <c r="D619" s="30">
        <f>_xlfn.IFERROR(VLOOKUP(Prioritization!G318,'Subdecision matrices'!$B$7:$E$8,4,TRUE),0)</f>
        <v>0</v>
      </c>
      <c r="E619" s="30">
        <f>_xlfn.IFERROR(VLOOKUP(Prioritization!G318,'Subdecision matrices'!$B$7:$F$8,5,TRUE),0)</f>
        <v>0</v>
      </c>
      <c r="F619" s="30">
        <f>_xlfn.IFERROR(VLOOKUP(Prioritization!G318,'Subdecision matrices'!$B$7:$G$8,6,TRUE),0)</f>
        <v>0</v>
      </c>
      <c r="G619" s="30">
        <f>VLOOKUP(Prioritization!H318,'Subdecision matrices'!$B$12:$C$19,2,TRUE)</f>
        <v>0</v>
      </c>
      <c r="H619" s="30">
        <f>VLOOKUP(Prioritization!H318,'Subdecision matrices'!$B$12:$D$19,3,TRUE)</f>
        <v>0</v>
      </c>
      <c r="I619" s="30">
        <f>VLOOKUP(Prioritization!H318,'Subdecision matrices'!$B$12:$E$19,4,TRUE)</f>
        <v>0</v>
      </c>
      <c r="J619" s="30">
        <f>VLOOKUP(Prioritization!H318,'Subdecision matrices'!$B$12:$F$19,5,TRUE)</f>
        <v>0</v>
      </c>
      <c r="K619" s="30">
        <f>VLOOKUP(Prioritization!H318,'Subdecision matrices'!$B$12:$G$19,6,TRUE)</f>
        <v>0</v>
      </c>
      <c r="L619" s="2">
        <f>_xlfn.IFERROR(INDEX('Subdecision matrices'!$C$23:$G$27,MATCH(Prioritization!I318,'Subdecision matrices'!$B$23:$B$27,0),MATCH('CalcEng 2'!$L$6,'Subdecision matrices'!$C$22:$G$22,0)),0)</f>
        <v>0</v>
      </c>
      <c r="M619" s="2">
        <f>_xlfn.IFERROR(INDEX('Subdecision matrices'!$C$23:$G$27,MATCH(Prioritization!I318,'Subdecision matrices'!$B$23:$B$27,0),MATCH('CalcEng 2'!$M$6,'Subdecision matrices'!$C$30:$G$30,0)),0)</f>
        <v>0</v>
      </c>
      <c r="N619" s="2">
        <f>_xlfn.IFERROR(INDEX('Subdecision matrices'!$C$23:$G$27,MATCH(Prioritization!I318,'Subdecision matrices'!$B$23:$B$27,0),MATCH('CalcEng 2'!$N$6,'Subdecision matrices'!$C$22:$G$22,0)),0)</f>
        <v>0</v>
      </c>
      <c r="O619" s="2">
        <f>_xlfn.IFERROR(INDEX('Subdecision matrices'!$C$23:$G$27,MATCH(Prioritization!I318,'Subdecision matrices'!$B$23:$B$27,0),MATCH('CalcEng 2'!$O$6,'Subdecision matrices'!$C$22:$G$22,0)),0)</f>
        <v>0</v>
      </c>
      <c r="P619" s="2">
        <f>_xlfn.IFERROR(INDEX('Subdecision matrices'!$C$23:$G$27,MATCH(Prioritization!I318,'Subdecision matrices'!$B$23:$B$27,0),MATCH('CalcEng 2'!$P$6,'Subdecision matrices'!$C$22:$G$22,0)),0)</f>
        <v>0</v>
      </c>
      <c r="Q619" s="2">
        <f>_xlfn.IFERROR(INDEX('Subdecision matrices'!$C$31:$G$33,MATCH(Prioritization!J318,'Subdecision matrices'!$B$31:$B$33,0),MATCH('CalcEng 2'!$Q$6,'Subdecision matrices'!$C$30:$G$30,0)),0)</f>
        <v>0</v>
      </c>
      <c r="R619" s="2">
        <f>_xlfn.IFERROR(INDEX('Subdecision matrices'!$C$31:$G$33,MATCH(Prioritization!J318,'Subdecision matrices'!$B$31:$B$33,0),MATCH('CalcEng 2'!$R$6,'Subdecision matrices'!$C$30:$G$30,0)),0)</f>
        <v>0</v>
      </c>
      <c r="S619" s="2">
        <f>_xlfn.IFERROR(INDEX('Subdecision matrices'!$C$31:$G$33,MATCH(Prioritization!J318,'Subdecision matrices'!$B$31:$B$33,0),MATCH('CalcEng 2'!$S$6,'Subdecision matrices'!$C$30:$G$30,0)),0)</f>
        <v>0</v>
      </c>
      <c r="T619" s="2">
        <f>_xlfn.IFERROR(INDEX('Subdecision matrices'!$C$31:$G$33,MATCH(Prioritization!J318,'Subdecision matrices'!$B$31:$B$33,0),MATCH('CalcEng 2'!$T$6,'Subdecision matrices'!$C$30:$G$30,0)),0)</f>
        <v>0</v>
      </c>
      <c r="U619" s="2">
        <f>_xlfn.IFERROR(INDEX('Subdecision matrices'!$C$31:$G$33,MATCH(Prioritization!J318,'Subdecision matrices'!$B$31:$B$33,0),MATCH('CalcEng 2'!$U$6,'Subdecision matrices'!$C$30:$G$30,0)),0)</f>
        <v>0</v>
      </c>
      <c r="V619" s="2">
        <f>_xlfn.IFERROR(VLOOKUP(Prioritization!K318,'Subdecision matrices'!$A$37:$C$41,3,TRUE),0)</f>
        <v>0</v>
      </c>
      <c r="W619" s="2">
        <f>_xlfn.IFERROR(VLOOKUP(Prioritization!K318,'Subdecision matrices'!$A$37:$D$41,4),0)</f>
        <v>0</v>
      </c>
      <c r="X619" s="2">
        <f>_xlfn.IFERROR(VLOOKUP(Prioritization!K318,'Subdecision matrices'!$A$37:$E$41,5),0)</f>
        <v>0</v>
      </c>
      <c r="Y619" s="2">
        <f>_xlfn.IFERROR(VLOOKUP(Prioritization!K318,'Subdecision matrices'!$A$37:$F$41,6),0)</f>
        <v>0</v>
      </c>
      <c r="Z619" s="2">
        <f>_xlfn.IFERROR(VLOOKUP(Prioritization!K318,'Subdecision matrices'!$A$37:$G$41,7),0)</f>
        <v>0</v>
      </c>
      <c r="AA619" s="2">
        <f>_xlfn.IFERROR(INDEX('Subdecision matrices'!$K$8:$O$11,MATCH(Prioritization!L318,'Subdecision matrices'!$J$8:$J$11,0),MATCH('CalcEng 2'!$AA$6,'Subdecision matrices'!$K$7:$O$7,0)),0)</f>
        <v>0</v>
      </c>
      <c r="AB619" s="2">
        <f>_xlfn.IFERROR(INDEX('Subdecision matrices'!$K$8:$O$11,MATCH(Prioritization!L318,'Subdecision matrices'!$J$8:$J$11,0),MATCH('CalcEng 2'!$AB$6,'Subdecision matrices'!$K$7:$O$7,0)),0)</f>
        <v>0</v>
      </c>
      <c r="AC619" s="2">
        <f>_xlfn.IFERROR(INDEX('Subdecision matrices'!$K$8:$O$11,MATCH(Prioritization!L318,'Subdecision matrices'!$J$8:$J$11,0),MATCH('CalcEng 2'!$AC$6,'Subdecision matrices'!$K$7:$O$7,0)),0)</f>
        <v>0</v>
      </c>
      <c r="AD619" s="2">
        <f>_xlfn.IFERROR(INDEX('Subdecision matrices'!$K$8:$O$11,MATCH(Prioritization!L318,'Subdecision matrices'!$J$8:$J$11,0),MATCH('CalcEng 2'!$AD$6,'Subdecision matrices'!$K$7:$O$7,0)),0)</f>
        <v>0</v>
      </c>
      <c r="AE619" s="2">
        <f>_xlfn.IFERROR(INDEX('Subdecision matrices'!$K$8:$O$11,MATCH(Prioritization!L318,'Subdecision matrices'!$J$8:$J$11,0),MATCH('CalcEng 2'!$AE$6,'Subdecision matrices'!$K$7:$O$7,0)),0)</f>
        <v>0</v>
      </c>
      <c r="AF619" s="2">
        <f>_xlfn.IFERROR(VLOOKUP(Prioritization!M318,'Subdecision matrices'!$I$15:$K$17,3,TRUE),0)</f>
        <v>0</v>
      </c>
      <c r="AG619" s="2">
        <f>_xlfn.IFERROR(VLOOKUP(Prioritization!M318,'Subdecision matrices'!$I$15:$L$17,4,TRUE),0)</f>
        <v>0</v>
      </c>
      <c r="AH619" s="2">
        <f>_xlfn.IFERROR(VLOOKUP(Prioritization!M318,'Subdecision matrices'!$I$15:$M$17,5,TRUE),0)</f>
        <v>0</v>
      </c>
      <c r="AI619" s="2">
        <f>_xlfn.IFERROR(VLOOKUP(Prioritization!M318,'Subdecision matrices'!$I$15:$N$17,6,TRUE),0)</f>
        <v>0</v>
      </c>
      <c r="AJ619" s="2">
        <f>_xlfn.IFERROR(VLOOKUP(Prioritization!M318,'Subdecision matrices'!$I$15:$O$17,7,TRUE),0)</f>
        <v>0</v>
      </c>
      <c r="AK619" s="2">
        <f>_xlfn.IFERROR(INDEX('Subdecision matrices'!$K$22:$O$24,MATCH(Prioritization!N318,'Subdecision matrices'!$J$22:$J$24,0),MATCH($AK$6,'Subdecision matrices'!$K$21:$O$21,0)),0)</f>
        <v>0</v>
      </c>
      <c r="AL619" s="2">
        <f>_xlfn.IFERROR(INDEX('Subdecision matrices'!$K$22:$O$24,MATCH(Prioritization!N318,'Subdecision matrices'!$J$22:$J$24,0),MATCH($AL$6,'Subdecision matrices'!$K$21:$O$21,0)),0)</f>
        <v>0</v>
      </c>
      <c r="AM619" s="2">
        <f>_xlfn.IFERROR(INDEX('Subdecision matrices'!$K$22:$O$24,MATCH(Prioritization!N318,'Subdecision matrices'!$J$22:$J$24,0),MATCH($AM$6,'Subdecision matrices'!$K$21:$O$21,0)),0)</f>
        <v>0</v>
      </c>
      <c r="AN619" s="2">
        <f>_xlfn.IFERROR(INDEX('Subdecision matrices'!$K$22:$O$24,MATCH(Prioritization!N318,'Subdecision matrices'!$J$22:$J$24,0),MATCH($AN$6,'Subdecision matrices'!$K$21:$O$21,0)),0)</f>
        <v>0</v>
      </c>
      <c r="AO619" s="2">
        <f>_xlfn.IFERROR(INDEX('Subdecision matrices'!$K$22:$O$24,MATCH(Prioritization!N318,'Subdecision matrices'!$J$22:$J$24,0),MATCH($AO$6,'Subdecision matrices'!$K$21:$O$21,0)),0)</f>
        <v>0</v>
      </c>
      <c r="AP619" s="2">
        <f>_xlfn.IFERROR(INDEX('Subdecision matrices'!$K$27:$O$30,MATCH(Prioritization!O318,'Subdecision matrices'!$J$27:$J$30,0),MATCH('CalcEng 2'!$AP$6,'Subdecision matrices'!$K$27:$O$27,0)),0)</f>
        <v>0</v>
      </c>
      <c r="AQ619" s="2">
        <f>_xlfn.IFERROR(INDEX('Subdecision matrices'!$K$27:$O$30,MATCH(Prioritization!O318,'Subdecision matrices'!$J$27:$J$30,0),MATCH('CalcEng 2'!$AQ$6,'Subdecision matrices'!$K$27:$O$27,0)),0)</f>
        <v>0</v>
      </c>
      <c r="AR619" s="2">
        <f>_xlfn.IFERROR(INDEX('Subdecision matrices'!$K$27:$O$30,MATCH(Prioritization!O318,'Subdecision matrices'!$J$27:$J$30,0),MATCH('CalcEng 2'!$AR$6,'Subdecision matrices'!$K$27:$O$27,0)),0)</f>
        <v>0</v>
      </c>
      <c r="AS619" s="2">
        <f>_xlfn.IFERROR(INDEX('Subdecision matrices'!$K$27:$O$30,MATCH(Prioritization!O318,'Subdecision matrices'!$J$27:$J$30,0),MATCH('CalcEng 2'!$AS$6,'Subdecision matrices'!$K$27:$O$27,0)),0)</f>
        <v>0</v>
      </c>
      <c r="AT619" s="2">
        <f>_xlfn.IFERROR(INDEX('Subdecision matrices'!$K$27:$O$30,MATCH(Prioritization!O318,'Subdecision matrices'!$J$27:$J$30,0),MATCH('CalcEng 2'!$AT$6,'Subdecision matrices'!$K$27:$O$27,0)),0)</f>
        <v>0</v>
      </c>
      <c r="AU619" s="2">
        <f>_xlfn.IFERROR(INDEX('Subdecision matrices'!$K$34:$O$36,MATCH(Prioritization!P318,'Subdecision matrices'!$J$34:$J$36,0),MATCH('CalcEng 2'!$AU$6,'Subdecision matrices'!$K$33:$O$33,0)),0)</f>
        <v>0</v>
      </c>
      <c r="AV619" s="2">
        <f>_xlfn.IFERROR(INDEX('Subdecision matrices'!$K$34:$O$36,MATCH(Prioritization!P318,'Subdecision matrices'!$J$34:$J$36,0),MATCH('CalcEng 2'!$AV$6,'Subdecision matrices'!$K$33:$O$33,0)),0)</f>
        <v>0</v>
      </c>
      <c r="AW619" s="2">
        <f>_xlfn.IFERROR(INDEX('Subdecision matrices'!$K$34:$O$36,MATCH(Prioritization!P318,'Subdecision matrices'!$J$34:$J$36,0),MATCH('CalcEng 2'!$AW$6,'Subdecision matrices'!$K$33:$O$33,0)),0)</f>
        <v>0</v>
      </c>
      <c r="AX619" s="2">
        <f>_xlfn.IFERROR(INDEX('Subdecision matrices'!$K$34:$O$36,MATCH(Prioritization!P318,'Subdecision matrices'!$J$34:$J$36,0),MATCH('CalcEng 2'!$AX$6,'Subdecision matrices'!$K$33:$O$33,0)),0)</f>
        <v>0</v>
      </c>
      <c r="AY619" s="2">
        <f>_xlfn.IFERROR(INDEX('Subdecision matrices'!$K$34:$O$36,MATCH(Prioritization!P318,'Subdecision matrices'!$J$34:$J$36,0),MATCH('CalcEng 2'!$AY$6,'Subdecision matrices'!$K$33:$O$33,0)),0)</f>
        <v>0</v>
      </c>
      <c r="AZ619" s="2"/>
      <c r="BA619" s="2"/>
      <c r="BB619" s="110">
        <f>((B619*B620)+(G619*G620)+(L619*L620)+(Q619*Q620)+(V619*V620)+(AA619*AA620)+(AF620*AF619)+(AK619*AK620)+(AP619*AP620)+(AU619*AU620))*10</f>
        <v>0</v>
      </c>
      <c r="BC619" s="110">
        <f aca="true" t="shared" si="1557" ref="BC619">((C619*C620)+(H619*H620)+(M619*M620)+(R619*R620)+(W619*W620)+(AB619*AB620)+(AG620*AG619)+(AL619*AL620)+(AQ619*AQ620)+(AV619*AV620))*10</f>
        <v>0</v>
      </c>
      <c r="BD619" s="110">
        <f aca="true" t="shared" si="1558" ref="BD619">((D619*D620)+(I619*I620)+(N619*N620)+(S619*S620)+(X619*X620)+(AC619*AC620)+(AH620*AH619)+(AM619*AM620)+(AR619*AR620)+(AW619*AW620))*10</f>
        <v>0</v>
      </c>
      <c r="BE619" s="110">
        <f aca="true" t="shared" si="1559" ref="BE619">((E619*E620)+(J619*J620)+(O619*O620)+(T619*T620)+(Y619*Y620)+(AD619*AD620)+(AI620*AI619)+(AN619*AN620)+(AS619*AS620)+(AX619*AX620))*10</f>
        <v>0</v>
      </c>
      <c r="BF619" s="110">
        <f aca="true" t="shared" si="1560" ref="BF619">((F619*F620)+(K619*K620)+(P619*P620)+(U619*U620)+(Z619*Z620)+(AE619*AE620)+(AJ620*AJ619)+(AO619*AO620)+(AT619*AT620)+(AY619*AY620))*10</f>
        <v>0</v>
      </c>
    </row>
    <row r="620" spans="1:58" ht="15.75" thickBot="1">
      <c r="A620" s="94"/>
      <c r="B620" s="5">
        <f>'Subdecision matrices'!$S$12</f>
        <v>0.1</v>
      </c>
      <c r="C620" s="5">
        <f>'Subdecision matrices'!$S$13</f>
        <v>0.1</v>
      </c>
      <c r="D620" s="5">
        <f>'Subdecision matrices'!$S$14</f>
        <v>0.1</v>
      </c>
      <c r="E620" s="5">
        <f>'Subdecision matrices'!$S$15</f>
        <v>0.1</v>
      </c>
      <c r="F620" s="5">
        <f>'Subdecision matrices'!$S$16</f>
        <v>0.1</v>
      </c>
      <c r="G620" s="5">
        <f>'Subdecision matrices'!$T$12</f>
        <v>0.1</v>
      </c>
      <c r="H620" s="5">
        <f>'Subdecision matrices'!$T$13</f>
        <v>0.1</v>
      </c>
      <c r="I620" s="5">
        <f>'Subdecision matrices'!$T$14</f>
        <v>0.1</v>
      </c>
      <c r="J620" s="5">
        <f>'Subdecision matrices'!$T$15</f>
        <v>0.1</v>
      </c>
      <c r="K620" s="5">
        <f>'Subdecision matrices'!$T$16</f>
        <v>0.1</v>
      </c>
      <c r="L620" s="5">
        <f>'Subdecision matrices'!$U$12</f>
        <v>0.05</v>
      </c>
      <c r="M620" s="5">
        <f>'Subdecision matrices'!$U$13</f>
        <v>0.05</v>
      </c>
      <c r="N620" s="5">
        <f>'Subdecision matrices'!$U$14</f>
        <v>0.05</v>
      </c>
      <c r="O620" s="5">
        <f>'Subdecision matrices'!$U$15</f>
        <v>0.05</v>
      </c>
      <c r="P620" s="5">
        <f>'Subdecision matrices'!$U$16</f>
        <v>0.05</v>
      </c>
      <c r="Q620" s="5">
        <f>'Subdecision matrices'!$V$12</f>
        <v>0.1</v>
      </c>
      <c r="R620" s="5">
        <f>'Subdecision matrices'!$V$13</f>
        <v>0.1</v>
      </c>
      <c r="S620" s="5">
        <f>'Subdecision matrices'!$V$14</f>
        <v>0.1</v>
      </c>
      <c r="T620" s="5">
        <f>'Subdecision matrices'!$V$15</f>
        <v>0.1</v>
      </c>
      <c r="U620" s="5">
        <f>'Subdecision matrices'!$V$16</f>
        <v>0.1</v>
      </c>
      <c r="V620" s="5">
        <f>'Subdecision matrices'!$W$12</f>
        <v>0.1</v>
      </c>
      <c r="W620" s="5">
        <f>'Subdecision matrices'!$W$13</f>
        <v>0.1</v>
      </c>
      <c r="X620" s="5">
        <f>'Subdecision matrices'!$W$14</f>
        <v>0.1</v>
      </c>
      <c r="Y620" s="5">
        <f>'Subdecision matrices'!$W$15</f>
        <v>0.1</v>
      </c>
      <c r="Z620" s="5">
        <f>'Subdecision matrices'!$W$16</f>
        <v>0.1</v>
      </c>
      <c r="AA620" s="5">
        <f>'Subdecision matrices'!$X$12</f>
        <v>0.05</v>
      </c>
      <c r="AB620" s="5">
        <f>'Subdecision matrices'!$X$13</f>
        <v>0.1</v>
      </c>
      <c r="AC620" s="5">
        <f>'Subdecision matrices'!$X$14</f>
        <v>0.1</v>
      </c>
      <c r="AD620" s="5">
        <f>'Subdecision matrices'!$X$15</f>
        <v>0.1</v>
      </c>
      <c r="AE620" s="5">
        <f>'Subdecision matrices'!$X$16</f>
        <v>0.1</v>
      </c>
      <c r="AF620" s="5">
        <f>'Subdecision matrices'!$Y$12</f>
        <v>0.1</v>
      </c>
      <c r="AG620" s="5">
        <f>'Subdecision matrices'!$Y$13</f>
        <v>0.1</v>
      </c>
      <c r="AH620" s="5">
        <f>'Subdecision matrices'!$Y$14</f>
        <v>0.1</v>
      </c>
      <c r="AI620" s="5">
        <f>'Subdecision matrices'!$Y$15</f>
        <v>0.05</v>
      </c>
      <c r="AJ620" s="5">
        <f>'Subdecision matrices'!$Y$16</f>
        <v>0.05</v>
      </c>
      <c r="AK620" s="5">
        <f>'Subdecision matrices'!$Z$12</f>
        <v>0.15</v>
      </c>
      <c r="AL620" s="5">
        <f>'Subdecision matrices'!$Z$13</f>
        <v>0.15</v>
      </c>
      <c r="AM620" s="5">
        <f>'Subdecision matrices'!$Z$14</f>
        <v>0.15</v>
      </c>
      <c r="AN620" s="5">
        <f>'Subdecision matrices'!$Z$15</f>
        <v>0.15</v>
      </c>
      <c r="AO620" s="5">
        <f>'Subdecision matrices'!$Z$16</f>
        <v>0.15</v>
      </c>
      <c r="AP620" s="5">
        <f>'Subdecision matrices'!$AA$12</f>
        <v>0.1</v>
      </c>
      <c r="AQ620" s="5">
        <f>'Subdecision matrices'!$AA$13</f>
        <v>0.1</v>
      </c>
      <c r="AR620" s="5">
        <f>'Subdecision matrices'!$AA$14</f>
        <v>0.1</v>
      </c>
      <c r="AS620" s="5">
        <f>'Subdecision matrices'!$AA$15</f>
        <v>0.1</v>
      </c>
      <c r="AT620" s="5">
        <f>'Subdecision matrices'!$AA$16</f>
        <v>0.15</v>
      </c>
      <c r="AU620" s="5">
        <f>'Subdecision matrices'!$AB$12</f>
        <v>0.15</v>
      </c>
      <c r="AV620" s="5">
        <f>'Subdecision matrices'!$AB$13</f>
        <v>0.1</v>
      </c>
      <c r="AW620" s="5">
        <f>'Subdecision matrices'!$AB$14</f>
        <v>0.1</v>
      </c>
      <c r="AX620" s="5">
        <f>'Subdecision matrices'!$AB$15</f>
        <v>0.15</v>
      </c>
      <c r="AY620" s="5">
        <f>'Subdecision matrices'!$AB$16</f>
        <v>0.1</v>
      </c>
      <c r="AZ620" s="3">
        <f aca="true" t="shared" si="1561" ref="AZ620">SUM(L620:AY620)</f>
        <v>4</v>
      </c>
      <c r="BA620" s="3"/>
      <c r="BB620" s="114"/>
      <c r="BC620" s="114"/>
      <c r="BD620" s="114"/>
      <c r="BE620" s="114"/>
      <c r="BF620" s="114"/>
    </row>
    <row r="621" spans="1:58" ht="15">
      <c r="A621" s="94">
        <v>308</v>
      </c>
      <c r="B621" s="30">
        <f>_xlfn.IFERROR(VLOOKUP(Prioritization!G319,'Subdecision matrices'!$B$7:$C$8,2,TRUE),0)</f>
        <v>0</v>
      </c>
      <c r="C621" s="30">
        <f>_xlfn.IFERROR(VLOOKUP(Prioritization!G319,'Subdecision matrices'!$B$7:$D$8,3,TRUE),0)</f>
        <v>0</v>
      </c>
      <c r="D621" s="30">
        <f>_xlfn.IFERROR(VLOOKUP(Prioritization!G319,'Subdecision matrices'!$B$7:$E$8,4,TRUE),0)</f>
        <v>0</v>
      </c>
      <c r="E621" s="30">
        <f>_xlfn.IFERROR(VLOOKUP(Prioritization!G319,'Subdecision matrices'!$B$7:$F$8,5,TRUE),0)</f>
        <v>0</v>
      </c>
      <c r="F621" s="30">
        <f>_xlfn.IFERROR(VLOOKUP(Prioritization!G319,'Subdecision matrices'!$B$7:$G$8,6,TRUE),0)</f>
        <v>0</v>
      </c>
      <c r="G621" s="30">
        <f>VLOOKUP(Prioritization!H319,'Subdecision matrices'!$B$12:$C$19,2,TRUE)</f>
        <v>0</v>
      </c>
      <c r="H621" s="30">
        <f>VLOOKUP(Prioritization!H319,'Subdecision matrices'!$B$12:$D$19,3,TRUE)</f>
        <v>0</v>
      </c>
      <c r="I621" s="30">
        <f>VLOOKUP(Prioritization!H319,'Subdecision matrices'!$B$12:$E$19,4,TRUE)</f>
        <v>0</v>
      </c>
      <c r="J621" s="30">
        <f>VLOOKUP(Prioritization!H319,'Subdecision matrices'!$B$12:$F$19,5,TRUE)</f>
        <v>0</v>
      </c>
      <c r="K621" s="30">
        <f>VLOOKUP(Prioritization!H319,'Subdecision matrices'!$B$12:$G$19,6,TRUE)</f>
        <v>0</v>
      </c>
      <c r="L621" s="2">
        <f>_xlfn.IFERROR(INDEX('Subdecision matrices'!$C$23:$G$27,MATCH(Prioritization!I319,'Subdecision matrices'!$B$23:$B$27,0),MATCH('CalcEng 2'!$L$6,'Subdecision matrices'!$C$22:$G$22,0)),0)</f>
        <v>0</v>
      </c>
      <c r="M621" s="2">
        <f>_xlfn.IFERROR(INDEX('Subdecision matrices'!$C$23:$G$27,MATCH(Prioritization!I319,'Subdecision matrices'!$B$23:$B$27,0),MATCH('CalcEng 2'!$M$6,'Subdecision matrices'!$C$30:$G$30,0)),0)</f>
        <v>0</v>
      </c>
      <c r="N621" s="2">
        <f>_xlfn.IFERROR(INDEX('Subdecision matrices'!$C$23:$G$27,MATCH(Prioritization!I319,'Subdecision matrices'!$B$23:$B$27,0),MATCH('CalcEng 2'!$N$6,'Subdecision matrices'!$C$22:$G$22,0)),0)</f>
        <v>0</v>
      </c>
      <c r="O621" s="2">
        <f>_xlfn.IFERROR(INDEX('Subdecision matrices'!$C$23:$G$27,MATCH(Prioritization!I319,'Subdecision matrices'!$B$23:$B$27,0),MATCH('CalcEng 2'!$O$6,'Subdecision matrices'!$C$22:$G$22,0)),0)</f>
        <v>0</v>
      </c>
      <c r="P621" s="2">
        <f>_xlfn.IFERROR(INDEX('Subdecision matrices'!$C$23:$G$27,MATCH(Prioritization!I319,'Subdecision matrices'!$B$23:$B$27,0),MATCH('CalcEng 2'!$P$6,'Subdecision matrices'!$C$22:$G$22,0)),0)</f>
        <v>0</v>
      </c>
      <c r="Q621" s="2">
        <f>_xlfn.IFERROR(INDEX('Subdecision matrices'!$C$31:$G$33,MATCH(Prioritization!J319,'Subdecision matrices'!$B$31:$B$33,0),MATCH('CalcEng 2'!$Q$6,'Subdecision matrices'!$C$30:$G$30,0)),0)</f>
        <v>0</v>
      </c>
      <c r="R621" s="2">
        <f>_xlfn.IFERROR(INDEX('Subdecision matrices'!$C$31:$G$33,MATCH(Prioritization!J319,'Subdecision matrices'!$B$31:$B$33,0),MATCH('CalcEng 2'!$R$6,'Subdecision matrices'!$C$30:$G$30,0)),0)</f>
        <v>0</v>
      </c>
      <c r="S621" s="2">
        <f>_xlfn.IFERROR(INDEX('Subdecision matrices'!$C$31:$G$33,MATCH(Prioritization!J319,'Subdecision matrices'!$B$31:$B$33,0),MATCH('CalcEng 2'!$S$6,'Subdecision matrices'!$C$30:$G$30,0)),0)</f>
        <v>0</v>
      </c>
      <c r="T621" s="2">
        <f>_xlfn.IFERROR(INDEX('Subdecision matrices'!$C$31:$G$33,MATCH(Prioritization!J319,'Subdecision matrices'!$B$31:$B$33,0),MATCH('CalcEng 2'!$T$6,'Subdecision matrices'!$C$30:$G$30,0)),0)</f>
        <v>0</v>
      </c>
      <c r="U621" s="2">
        <f>_xlfn.IFERROR(INDEX('Subdecision matrices'!$C$31:$G$33,MATCH(Prioritization!J319,'Subdecision matrices'!$B$31:$B$33,0),MATCH('CalcEng 2'!$U$6,'Subdecision matrices'!$C$30:$G$30,0)),0)</f>
        <v>0</v>
      </c>
      <c r="V621" s="2">
        <f>_xlfn.IFERROR(VLOOKUP(Prioritization!K319,'Subdecision matrices'!$A$37:$C$41,3,TRUE),0)</f>
        <v>0</v>
      </c>
      <c r="W621" s="2">
        <f>_xlfn.IFERROR(VLOOKUP(Prioritization!K319,'Subdecision matrices'!$A$37:$D$41,4),0)</f>
        <v>0</v>
      </c>
      <c r="X621" s="2">
        <f>_xlfn.IFERROR(VLOOKUP(Prioritization!K319,'Subdecision matrices'!$A$37:$E$41,5),0)</f>
        <v>0</v>
      </c>
      <c r="Y621" s="2">
        <f>_xlfn.IFERROR(VLOOKUP(Prioritization!K319,'Subdecision matrices'!$A$37:$F$41,6),0)</f>
        <v>0</v>
      </c>
      <c r="Z621" s="2">
        <f>_xlfn.IFERROR(VLOOKUP(Prioritization!K319,'Subdecision matrices'!$A$37:$G$41,7),0)</f>
        <v>0</v>
      </c>
      <c r="AA621" s="2">
        <f>_xlfn.IFERROR(INDEX('Subdecision matrices'!$K$8:$O$11,MATCH(Prioritization!L319,'Subdecision matrices'!$J$8:$J$11,0),MATCH('CalcEng 2'!$AA$6,'Subdecision matrices'!$K$7:$O$7,0)),0)</f>
        <v>0</v>
      </c>
      <c r="AB621" s="2">
        <f>_xlfn.IFERROR(INDEX('Subdecision matrices'!$K$8:$O$11,MATCH(Prioritization!L319,'Subdecision matrices'!$J$8:$J$11,0),MATCH('CalcEng 2'!$AB$6,'Subdecision matrices'!$K$7:$O$7,0)),0)</f>
        <v>0</v>
      </c>
      <c r="AC621" s="2">
        <f>_xlfn.IFERROR(INDEX('Subdecision matrices'!$K$8:$O$11,MATCH(Prioritization!L319,'Subdecision matrices'!$J$8:$J$11,0),MATCH('CalcEng 2'!$AC$6,'Subdecision matrices'!$K$7:$O$7,0)),0)</f>
        <v>0</v>
      </c>
      <c r="AD621" s="2">
        <f>_xlfn.IFERROR(INDEX('Subdecision matrices'!$K$8:$O$11,MATCH(Prioritization!L319,'Subdecision matrices'!$J$8:$J$11,0),MATCH('CalcEng 2'!$AD$6,'Subdecision matrices'!$K$7:$O$7,0)),0)</f>
        <v>0</v>
      </c>
      <c r="AE621" s="2">
        <f>_xlfn.IFERROR(INDEX('Subdecision matrices'!$K$8:$O$11,MATCH(Prioritization!L319,'Subdecision matrices'!$J$8:$J$11,0),MATCH('CalcEng 2'!$AE$6,'Subdecision matrices'!$K$7:$O$7,0)),0)</f>
        <v>0</v>
      </c>
      <c r="AF621" s="2">
        <f>_xlfn.IFERROR(VLOOKUP(Prioritization!M319,'Subdecision matrices'!$I$15:$K$17,3,TRUE),0)</f>
        <v>0</v>
      </c>
      <c r="AG621" s="2">
        <f>_xlfn.IFERROR(VLOOKUP(Prioritization!M319,'Subdecision matrices'!$I$15:$L$17,4,TRUE),0)</f>
        <v>0</v>
      </c>
      <c r="AH621" s="2">
        <f>_xlfn.IFERROR(VLOOKUP(Prioritization!M319,'Subdecision matrices'!$I$15:$M$17,5,TRUE),0)</f>
        <v>0</v>
      </c>
      <c r="AI621" s="2">
        <f>_xlfn.IFERROR(VLOOKUP(Prioritization!M319,'Subdecision matrices'!$I$15:$N$17,6,TRUE),0)</f>
        <v>0</v>
      </c>
      <c r="AJ621" s="2">
        <f>_xlfn.IFERROR(VLOOKUP(Prioritization!M319,'Subdecision matrices'!$I$15:$O$17,7,TRUE),0)</f>
        <v>0</v>
      </c>
      <c r="AK621" s="2">
        <f>_xlfn.IFERROR(INDEX('Subdecision matrices'!$K$22:$O$24,MATCH(Prioritization!N319,'Subdecision matrices'!$J$22:$J$24,0),MATCH($AK$6,'Subdecision matrices'!$K$21:$O$21,0)),0)</f>
        <v>0</v>
      </c>
      <c r="AL621" s="2">
        <f>_xlfn.IFERROR(INDEX('Subdecision matrices'!$K$22:$O$24,MATCH(Prioritization!N319,'Subdecision matrices'!$J$22:$J$24,0),MATCH($AL$6,'Subdecision matrices'!$K$21:$O$21,0)),0)</f>
        <v>0</v>
      </c>
      <c r="AM621" s="2">
        <f>_xlfn.IFERROR(INDEX('Subdecision matrices'!$K$22:$O$24,MATCH(Prioritization!N319,'Subdecision matrices'!$J$22:$J$24,0),MATCH($AM$6,'Subdecision matrices'!$K$21:$O$21,0)),0)</f>
        <v>0</v>
      </c>
      <c r="AN621" s="2">
        <f>_xlfn.IFERROR(INDEX('Subdecision matrices'!$K$22:$O$24,MATCH(Prioritization!N319,'Subdecision matrices'!$J$22:$J$24,0),MATCH($AN$6,'Subdecision matrices'!$K$21:$O$21,0)),0)</f>
        <v>0</v>
      </c>
      <c r="AO621" s="2">
        <f>_xlfn.IFERROR(INDEX('Subdecision matrices'!$K$22:$O$24,MATCH(Prioritization!N319,'Subdecision matrices'!$J$22:$J$24,0),MATCH($AO$6,'Subdecision matrices'!$K$21:$O$21,0)),0)</f>
        <v>0</v>
      </c>
      <c r="AP621" s="2">
        <f>_xlfn.IFERROR(INDEX('Subdecision matrices'!$K$27:$O$30,MATCH(Prioritization!O319,'Subdecision matrices'!$J$27:$J$30,0),MATCH('CalcEng 2'!$AP$6,'Subdecision matrices'!$K$27:$O$27,0)),0)</f>
        <v>0</v>
      </c>
      <c r="AQ621" s="2">
        <f>_xlfn.IFERROR(INDEX('Subdecision matrices'!$K$27:$O$30,MATCH(Prioritization!O319,'Subdecision matrices'!$J$27:$J$30,0),MATCH('CalcEng 2'!$AQ$6,'Subdecision matrices'!$K$27:$O$27,0)),0)</f>
        <v>0</v>
      </c>
      <c r="AR621" s="2">
        <f>_xlfn.IFERROR(INDEX('Subdecision matrices'!$K$27:$O$30,MATCH(Prioritization!O319,'Subdecision matrices'!$J$27:$J$30,0),MATCH('CalcEng 2'!$AR$6,'Subdecision matrices'!$K$27:$O$27,0)),0)</f>
        <v>0</v>
      </c>
      <c r="AS621" s="2">
        <f>_xlfn.IFERROR(INDEX('Subdecision matrices'!$K$27:$O$30,MATCH(Prioritization!O319,'Subdecision matrices'!$J$27:$J$30,0),MATCH('CalcEng 2'!$AS$6,'Subdecision matrices'!$K$27:$O$27,0)),0)</f>
        <v>0</v>
      </c>
      <c r="AT621" s="2">
        <f>_xlfn.IFERROR(INDEX('Subdecision matrices'!$K$27:$O$30,MATCH(Prioritization!O319,'Subdecision matrices'!$J$27:$J$30,0),MATCH('CalcEng 2'!$AT$6,'Subdecision matrices'!$K$27:$O$27,0)),0)</f>
        <v>0</v>
      </c>
      <c r="AU621" s="2">
        <f>_xlfn.IFERROR(INDEX('Subdecision matrices'!$K$34:$O$36,MATCH(Prioritization!P319,'Subdecision matrices'!$J$34:$J$36,0),MATCH('CalcEng 2'!$AU$6,'Subdecision matrices'!$K$33:$O$33,0)),0)</f>
        <v>0</v>
      </c>
      <c r="AV621" s="2">
        <f>_xlfn.IFERROR(INDEX('Subdecision matrices'!$K$34:$O$36,MATCH(Prioritization!P319,'Subdecision matrices'!$J$34:$J$36,0),MATCH('CalcEng 2'!$AV$6,'Subdecision matrices'!$K$33:$O$33,0)),0)</f>
        <v>0</v>
      </c>
      <c r="AW621" s="2">
        <f>_xlfn.IFERROR(INDEX('Subdecision matrices'!$K$34:$O$36,MATCH(Prioritization!P319,'Subdecision matrices'!$J$34:$J$36,0),MATCH('CalcEng 2'!$AW$6,'Subdecision matrices'!$K$33:$O$33,0)),0)</f>
        <v>0</v>
      </c>
      <c r="AX621" s="2">
        <f>_xlfn.IFERROR(INDEX('Subdecision matrices'!$K$34:$O$36,MATCH(Prioritization!P319,'Subdecision matrices'!$J$34:$J$36,0),MATCH('CalcEng 2'!$AX$6,'Subdecision matrices'!$K$33:$O$33,0)),0)</f>
        <v>0</v>
      </c>
      <c r="AY621" s="2">
        <f>_xlfn.IFERROR(INDEX('Subdecision matrices'!$K$34:$O$36,MATCH(Prioritization!P319,'Subdecision matrices'!$J$34:$J$36,0),MATCH('CalcEng 2'!$AY$6,'Subdecision matrices'!$K$33:$O$33,0)),0)</f>
        <v>0</v>
      </c>
      <c r="AZ621" s="2"/>
      <c r="BA621" s="2"/>
      <c r="BB621" s="110">
        <f>((B621*B622)+(G621*G622)+(L621*L622)+(Q621*Q622)+(V621*V622)+(AA621*AA622)+(AF622*AF621)+(AK621*AK622)+(AP621*AP622)+(AU621*AU622))*10</f>
        <v>0</v>
      </c>
      <c r="BC621" s="110">
        <f aca="true" t="shared" si="1562" ref="BC621">((C621*C622)+(H621*H622)+(M621*M622)+(R621*R622)+(W621*W622)+(AB621*AB622)+(AG622*AG621)+(AL621*AL622)+(AQ621*AQ622)+(AV621*AV622))*10</f>
        <v>0</v>
      </c>
      <c r="BD621" s="110">
        <f aca="true" t="shared" si="1563" ref="BD621">((D621*D622)+(I621*I622)+(N621*N622)+(S621*S622)+(X621*X622)+(AC621*AC622)+(AH622*AH621)+(AM621*AM622)+(AR621*AR622)+(AW621*AW622))*10</f>
        <v>0</v>
      </c>
      <c r="BE621" s="110">
        <f aca="true" t="shared" si="1564" ref="BE621">((E621*E622)+(J621*J622)+(O621*O622)+(T621*T622)+(Y621*Y622)+(AD621*AD622)+(AI622*AI621)+(AN621*AN622)+(AS621*AS622)+(AX621*AX622))*10</f>
        <v>0</v>
      </c>
      <c r="BF621" s="110">
        <f aca="true" t="shared" si="1565" ref="BF621">((F621*F622)+(K621*K622)+(P621*P622)+(U621*U622)+(Z621*Z622)+(AE621*AE622)+(AJ622*AJ621)+(AO621*AO622)+(AT621*AT622)+(AY621*AY622))*10</f>
        <v>0</v>
      </c>
    </row>
    <row r="622" spans="1:58" ht="15.75" thickBot="1">
      <c r="A622" s="94"/>
      <c r="B622" s="5">
        <f>'Subdecision matrices'!$S$12</f>
        <v>0.1</v>
      </c>
      <c r="C622" s="5">
        <f>'Subdecision matrices'!$S$13</f>
        <v>0.1</v>
      </c>
      <c r="D622" s="5">
        <f>'Subdecision matrices'!$S$14</f>
        <v>0.1</v>
      </c>
      <c r="E622" s="5">
        <f>'Subdecision matrices'!$S$15</f>
        <v>0.1</v>
      </c>
      <c r="F622" s="5">
        <f>'Subdecision matrices'!$S$16</f>
        <v>0.1</v>
      </c>
      <c r="G622" s="5">
        <f>'Subdecision matrices'!$T$12</f>
        <v>0.1</v>
      </c>
      <c r="H622" s="5">
        <f>'Subdecision matrices'!$T$13</f>
        <v>0.1</v>
      </c>
      <c r="I622" s="5">
        <f>'Subdecision matrices'!$T$14</f>
        <v>0.1</v>
      </c>
      <c r="J622" s="5">
        <f>'Subdecision matrices'!$T$15</f>
        <v>0.1</v>
      </c>
      <c r="K622" s="5">
        <f>'Subdecision matrices'!$T$16</f>
        <v>0.1</v>
      </c>
      <c r="L622" s="5">
        <f>'Subdecision matrices'!$U$12</f>
        <v>0.05</v>
      </c>
      <c r="M622" s="5">
        <f>'Subdecision matrices'!$U$13</f>
        <v>0.05</v>
      </c>
      <c r="N622" s="5">
        <f>'Subdecision matrices'!$U$14</f>
        <v>0.05</v>
      </c>
      <c r="O622" s="5">
        <f>'Subdecision matrices'!$U$15</f>
        <v>0.05</v>
      </c>
      <c r="P622" s="5">
        <f>'Subdecision matrices'!$U$16</f>
        <v>0.05</v>
      </c>
      <c r="Q622" s="5">
        <f>'Subdecision matrices'!$V$12</f>
        <v>0.1</v>
      </c>
      <c r="R622" s="5">
        <f>'Subdecision matrices'!$V$13</f>
        <v>0.1</v>
      </c>
      <c r="S622" s="5">
        <f>'Subdecision matrices'!$V$14</f>
        <v>0.1</v>
      </c>
      <c r="T622" s="5">
        <f>'Subdecision matrices'!$V$15</f>
        <v>0.1</v>
      </c>
      <c r="U622" s="5">
        <f>'Subdecision matrices'!$V$16</f>
        <v>0.1</v>
      </c>
      <c r="V622" s="5">
        <f>'Subdecision matrices'!$W$12</f>
        <v>0.1</v>
      </c>
      <c r="W622" s="5">
        <f>'Subdecision matrices'!$W$13</f>
        <v>0.1</v>
      </c>
      <c r="X622" s="5">
        <f>'Subdecision matrices'!$W$14</f>
        <v>0.1</v>
      </c>
      <c r="Y622" s="5">
        <f>'Subdecision matrices'!$W$15</f>
        <v>0.1</v>
      </c>
      <c r="Z622" s="5">
        <f>'Subdecision matrices'!$W$16</f>
        <v>0.1</v>
      </c>
      <c r="AA622" s="5">
        <f>'Subdecision matrices'!$X$12</f>
        <v>0.05</v>
      </c>
      <c r="AB622" s="5">
        <f>'Subdecision matrices'!$X$13</f>
        <v>0.1</v>
      </c>
      <c r="AC622" s="5">
        <f>'Subdecision matrices'!$X$14</f>
        <v>0.1</v>
      </c>
      <c r="AD622" s="5">
        <f>'Subdecision matrices'!$X$15</f>
        <v>0.1</v>
      </c>
      <c r="AE622" s="5">
        <f>'Subdecision matrices'!$X$16</f>
        <v>0.1</v>
      </c>
      <c r="AF622" s="5">
        <f>'Subdecision matrices'!$Y$12</f>
        <v>0.1</v>
      </c>
      <c r="AG622" s="5">
        <f>'Subdecision matrices'!$Y$13</f>
        <v>0.1</v>
      </c>
      <c r="AH622" s="5">
        <f>'Subdecision matrices'!$Y$14</f>
        <v>0.1</v>
      </c>
      <c r="AI622" s="5">
        <f>'Subdecision matrices'!$Y$15</f>
        <v>0.05</v>
      </c>
      <c r="AJ622" s="5">
        <f>'Subdecision matrices'!$Y$16</f>
        <v>0.05</v>
      </c>
      <c r="AK622" s="5">
        <f>'Subdecision matrices'!$Z$12</f>
        <v>0.15</v>
      </c>
      <c r="AL622" s="5">
        <f>'Subdecision matrices'!$Z$13</f>
        <v>0.15</v>
      </c>
      <c r="AM622" s="5">
        <f>'Subdecision matrices'!$Z$14</f>
        <v>0.15</v>
      </c>
      <c r="AN622" s="5">
        <f>'Subdecision matrices'!$Z$15</f>
        <v>0.15</v>
      </c>
      <c r="AO622" s="5">
        <f>'Subdecision matrices'!$Z$16</f>
        <v>0.15</v>
      </c>
      <c r="AP622" s="5">
        <f>'Subdecision matrices'!$AA$12</f>
        <v>0.1</v>
      </c>
      <c r="AQ622" s="5">
        <f>'Subdecision matrices'!$AA$13</f>
        <v>0.1</v>
      </c>
      <c r="AR622" s="5">
        <f>'Subdecision matrices'!$AA$14</f>
        <v>0.1</v>
      </c>
      <c r="AS622" s="5">
        <f>'Subdecision matrices'!$AA$15</f>
        <v>0.1</v>
      </c>
      <c r="AT622" s="5">
        <f>'Subdecision matrices'!$AA$16</f>
        <v>0.15</v>
      </c>
      <c r="AU622" s="5">
        <f>'Subdecision matrices'!$AB$12</f>
        <v>0.15</v>
      </c>
      <c r="AV622" s="5">
        <f>'Subdecision matrices'!$AB$13</f>
        <v>0.1</v>
      </c>
      <c r="AW622" s="5">
        <f>'Subdecision matrices'!$AB$14</f>
        <v>0.1</v>
      </c>
      <c r="AX622" s="5">
        <f>'Subdecision matrices'!$AB$15</f>
        <v>0.15</v>
      </c>
      <c r="AY622" s="5">
        <f>'Subdecision matrices'!$AB$16</f>
        <v>0.1</v>
      </c>
      <c r="AZ622" s="3">
        <f aca="true" t="shared" si="1566" ref="AZ622">SUM(L622:AY622)</f>
        <v>4</v>
      </c>
      <c r="BA622" s="3"/>
      <c r="BB622" s="114"/>
      <c r="BC622" s="114"/>
      <c r="BD622" s="114"/>
      <c r="BE622" s="114"/>
      <c r="BF622" s="114"/>
    </row>
    <row r="623" spans="1:58" ht="15">
      <c r="A623" s="94">
        <v>309</v>
      </c>
      <c r="B623" s="30">
        <f>_xlfn.IFERROR(VLOOKUP(Prioritization!G320,'Subdecision matrices'!$B$7:$C$8,2,TRUE),0)</f>
        <v>0</v>
      </c>
      <c r="C623" s="30">
        <f>_xlfn.IFERROR(VLOOKUP(Prioritization!G320,'Subdecision matrices'!$B$7:$D$8,3,TRUE),0)</f>
        <v>0</v>
      </c>
      <c r="D623" s="30">
        <f>_xlfn.IFERROR(VLOOKUP(Prioritization!G320,'Subdecision matrices'!$B$7:$E$8,4,TRUE),0)</f>
        <v>0</v>
      </c>
      <c r="E623" s="30">
        <f>_xlfn.IFERROR(VLOOKUP(Prioritization!G320,'Subdecision matrices'!$B$7:$F$8,5,TRUE),0)</f>
        <v>0</v>
      </c>
      <c r="F623" s="30">
        <f>_xlfn.IFERROR(VLOOKUP(Prioritization!G320,'Subdecision matrices'!$B$7:$G$8,6,TRUE),0)</f>
        <v>0</v>
      </c>
      <c r="G623" s="30">
        <f>VLOOKUP(Prioritization!H320,'Subdecision matrices'!$B$12:$C$19,2,TRUE)</f>
        <v>0</v>
      </c>
      <c r="H623" s="30">
        <f>VLOOKUP(Prioritization!H320,'Subdecision matrices'!$B$12:$D$19,3,TRUE)</f>
        <v>0</v>
      </c>
      <c r="I623" s="30">
        <f>VLOOKUP(Prioritization!H320,'Subdecision matrices'!$B$12:$E$19,4,TRUE)</f>
        <v>0</v>
      </c>
      <c r="J623" s="30">
        <f>VLOOKUP(Prioritization!H320,'Subdecision matrices'!$B$12:$F$19,5,TRUE)</f>
        <v>0</v>
      </c>
      <c r="K623" s="30">
        <f>VLOOKUP(Prioritization!H320,'Subdecision matrices'!$B$12:$G$19,6,TRUE)</f>
        <v>0</v>
      </c>
      <c r="L623" s="2">
        <f>_xlfn.IFERROR(INDEX('Subdecision matrices'!$C$23:$G$27,MATCH(Prioritization!I320,'Subdecision matrices'!$B$23:$B$27,0),MATCH('CalcEng 2'!$L$6,'Subdecision matrices'!$C$22:$G$22,0)),0)</f>
        <v>0</v>
      </c>
      <c r="M623" s="2">
        <f>_xlfn.IFERROR(INDEX('Subdecision matrices'!$C$23:$G$27,MATCH(Prioritization!I320,'Subdecision matrices'!$B$23:$B$27,0),MATCH('CalcEng 2'!$M$6,'Subdecision matrices'!$C$30:$G$30,0)),0)</f>
        <v>0</v>
      </c>
      <c r="N623" s="2">
        <f>_xlfn.IFERROR(INDEX('Subdecision matrices'!$C$23:$G$27,MATCH(Prioritization!I320,'Subdecision matrices'!$B$23:$B$27,0),MATCH('CalcEng 2'!$N$6,'Subdecision matrices'!$C$22:$G$22,0)),0)</f>
        <v>0</v>
      </c>
      <c r="O623" s="2">
        <f>_xlfn.IFERROR(INDEX('Subdecision matrices'!$C$23:$G$27,MATCH(Prioritization!I320,'Subdecision matrices'!$B$23:$B$27,0),MATCH('CalcEng 2'!$O$6,'Subdecision matrices'!$C$22:$G$22,0)),0)</f>
        <v>0</v>
      </c>
      <c r="P623" s="2">
        <f>_xlfn.IFERROR(INDEX('Subdecision matrices'!$C$23:$G$27,MATCH(Prioritization!I320,'Subdecision matrices'!$B$23:$B$27,0),MATCH('CalcEng 2'!$P$6,'Subdecision matrices'!$C$22:$G$22,0)),0)</f>
        <v>0</v>
      </c>
      <c r="Q623" s="2">
        <f>_xlfn.IFERROR(INDEX('Subdecision matrices'!$C$31:$G$33,MATCH(Prioritization!J320,'Subdecision matrices'!$B$31:$B$33,0),MATCH('CalcEng 2'!$Q$6,'Subdecision matrices'!$C$30:$G$30,0)),0)</f>
        <v>0</v>
      </c>
      <c r="R623" s="2">
        <f>_xlfn.IFERROR(INDEX('Subdecision matrices'!$C$31:$G$33,MATCH(Prioritization!J320,'Subdecision matrices'!$B$31:$B$33,0),MATCH('CalcEng 2'!$R$6,'Subdecision matrices'!$C$30:$G$30,0)),0)</f>
        <v>0</v>
      </c>
      <c r="S623" s="2">
        <f>_xlfn.IFERROR(INDEX('Subdecision matrices'!$C$31:$G$33,MATCH(Prioritization!J320,'Subdecision matrices'!$B$31:$B$33,0),MATCH('CalcEng 2'!$S$6,'Subdecision matrices'!$C$30:$G$30,0)),0)</f>
        <v>0</v>
      </c>
      <c r="T623" s="2">
        <f>_xlfn.IFERROR(INDEX('Subdecision matrices'!$C$31:$G$33,MATCH(Prioritization!J320,'Subdecision matrices'!$B$31:$B$33,0),MATCH('CalcEng 2'!$T$6,'Subdecision matrices'!$C$30:$G$30,0)),0)</f>
        <v>0</v>
      </c>
      <c r="U623" s="2">
        <f>_xlfn.IFERROR(INDEX('Subdecision matrices'!$C$31:$G$33,MATCH(Prioritization!J320,'Subdecision matrices'!$B$31:$B$33,0),MATCH('CalcEng 2'!$U$6,'Subdecision matrices'!$C$30:$G$30,0)),0)</f>
        <v>0</v>
      </c>
      <c r="V623" s="2">
        <f>_xlfn.IFERROR(VLOOKUP(Prioritization!K320,'Subdecision matrices'!$A$37:$C$41,3,TRUE),0)</f>
        <v>0</v>
      </c>
      <c r="W623" s="2">
        <f>_xlfn.IFERROR(VLOOKUP(Prioritization!K320,'Subdecision matrices'!$A$37:$D$41,4),0)</f>
        <v>0</v>
      </c>
      <c r="X623" s="2">
        <f>_xlfn.IFERROR(VLOOKUP(Prioritization!K320,'Subdecision matrices'!$A$37:$E$41,5),0)</f>
        <v>0</v>
      </c>
      <c r="Y623" s="2">
        <f>_xlfn.IFERROR(VLOOKUP(Prioritization!K320,'Subdecision matrices'!$A$37:$F$41,6),0)</f>
        <v>0</v>
      </c>
      <c r="Z623" s="2">
        <f>_xlfn.IFERROR(VLOOKUP(Prioritization!K320,'Subdecision matrices'!$A$37:$G$41,7),0)</f>
        <v>0</v>
      </c>
      <c r="AA623" s="2">
        <f>_xlfn.IFERROR(INDEX('Subdecision matrices'!$K$8:$O$11,MATCH(Prioritization!L320,'Subdecision matrices'!$J$8:$J$11,0),MATCH('CalcEng 2'!$AA$6,'Subdecision matrices'!$K$7:$O$7,0)),0)</f>
        <v>0</v>
      </c>
      <c r="AB623" s="2">
        <f>_xlfn.IFERROR(INDEX('Subdecision matrices'!$K$8:$O$11,MATCH(Prioritization!L320,'Subdecision matrices'!$J$8:$J$11,0),MATCH('CalcEng 2'!$AB$6,'Subdecision matrices'!$K$7:$O$7,0)),0)</f>
        <v>0</v>
      </c>
      <c r="AC623" s="2">
        <f>_xlfn.IFERROR(INDEX('Subdecision matrices'!$K$8:$O$11,MATCH(Prioritization!L320,'Subdecision matrices'!$J$8:$J$11,0),MATCH('CalcEng 2'!$AC$6,'Subdecision matrices'!$K$7:$O$7,0)),0)</f>
        <v>0</v>
      </c>
      <c r="AD623" s="2">
        <f>_xlfn.IFERROR(INDEX('Subdecision matrices'!$K$8:$O$11,MATCH(Prioritization!L320,'Subdecision matrices'!$J$8:$J$11,0),MATCH('CalcEng 2'!$AD$6,'Subdecision matrices'!$K$7:$O$7,0)),0)</f>
        <v>0</v>
      </c>
      <c r="AE623" s="2">
        <f>_xlfn.IFERROR(INDEX('Subdecision matrices'!$K$8:$O$11,MATCH(Prioritization!L320,'Subdecision matrices'!$J$8:$J$11,0),MATCH('CalcEng 2'!$AE$6,'Subdecision matrices'!$K$7:$O$7,0)),0)</f>
        <v>0</v>
      </c>
      <c r="AF623" s="2">
        <f>_xlfn.IFERROR(VLOOKUP(Prioritization!M320,'Subdecision matrices'!$I$15:$K$17,3,TRUE),0)</f>
        <v>0</v>
      </c>
      <c r="AG623" s="2">
        <f>_xlfn.IFERROR(VLOOKUP(Prioritization!M320,'Subdecision matrices'!$I$15:$L$17,4,TRUE),0)</f>
        <v>0</v>
      </c>
      <c r="AH623" s="2">
        <f>_xlfn.IFERROR(VLOOKUP(Prioritization!M320,'Subdecision matrices'!$I$15:$M$17,5,TRUE),0)</f>
        <v>0</v>
      </c>
      <c r="AI623" s="2">
        <f>_xlfn.IFERROR(VLOOKUP(Prioritization!M320,'Subdecision matrices'!$I$15:$N$17,6,TRUE),0)</f>
        <v>0</v>
      </c>
      <c r="AJ623" s="2">
        <f>_xlfn.IFERROR(VLOOKUP(Prioritization!M320,'Subdecision matrices'!$I$15:$O$17,7,TRUE),0)</f>
        <v>0</v>
      </c>
      <c r="AK623" s="2">
        <f>_xlfn.IFERROR(INDEX('Subdecision matrices'!$K$22:$O$24,MATCH(Prioritization!N320,'Subdecision matrices'!$J$22:$J$24,0),MATCH($AK$6,'Subdecision matrices'!$K$21:$O$21,0)),0)</f>
        <v>0</v>
      </c>
      <c r="AL623" s="2">
        <f>_xlfn.IFERROR(INDEX('Subdecision matrices'!$K$22:$O$24,MATCH(Prioritization!N320,'Subdecision matrices'!$J$22:$J$24,0),MATCH($AL$6,'Subdecision matrices'!$K$21:$O$21,0)),0)</f>
        <v>0</v>
      </c>
      <c r="AM623" s="2">
        <f>_xlfn.IFERROR(INDEX('Subdecision matrices'!$K$22:$O$24,MATCH(Prioritization!N320,'Subdecision matrices'!$J$22:$J$24,0),MATCH($AM$6,'Subdecision matrices'!$K$21:$O$21,0)),0)</f>
        <v>0</v>
      </c>
      <c r="AN623" s="2">
        <f>_xlfn.IFERROR(INDEX('Subdecision matrices'!$K$22:$O$24,MATCH(Prioritization!N320,'Subdecision matrices'!$J$22:$J$24,0),MATCH($AN$6,'Subdecision matrices'!$K$21:$O$21,0)),0)</f>
        <v>0</v>
      </c>
      <c r="AO623" s="2">
        <f>_xlfn.IFERROR(INDEX('Subdecision matrices'!$K$22:$O$24,MATCH(Prioritization!N320,'Subdecision matrices'!$J$22:$J$24,0),MATCH($AO$6,'Subdecision matrices'!$K$21:$O$21,0)),0)</f>
        <v>0</v>
      </c>
      <c r="AP623" s="2">
        <f>_xlfn.IFERROR(INDEX('Subdecision matrices'!$K$27:$O$30,MATCH(Prioritization!O320,'Subdecision matrices'!$J$27:$J$30,0),MATCH('CalcEng 2'!$AP$6,'Subdecision matrices'!$K$27:$O$27,0)),0)</f>
        <v>0</v>
      </c>
      <c r="AQ623" s="2">
        <f>_xlfn.IFERROR(INDEX('Subdecision matrices'!$K$27:$O$30,MATCH(Prioritization!O320,'Subdecision matrices'!$J$27:$J$30,0),MATCH('CalcEng 2'!$AQ$6,'Subdecision matrices'!$K$27:$O$27,0)),0)</f>
        <v>0</v>
      </c>
      <c r="AR623" s="2">
        <f>_xlfn.IFERROR(INDEX('Subdecision matrices'!$K$27:$O$30,MATCH(Prioritization!O320,'Subdecision matrices'!$J$27:$J$30,0),MATCH('CalcEng 2'!$AR$6,'Subdecision matrices'!$K$27:$O$27,0)),0)</f>
        <v>0</v>
      </c>
      <c r="AS623" s="2">
        <f>_xlfn.IFERROR(INDEX('Subdecision matrices'!$K$27:$O$30,MATCH(Prioritization!O320,'Subdecision matrices'!$J$27:$J$30,0),MATCH('CalcEng 2'!$AS$6,'Subdecision matrices'!$K$27:$O$27,0)),0)</f>
        <v>0</v>
      </c>
      <c r="AT623" s="2">
        <f>_xlfn.IFERROR(INDEX('Subdecision matrices'!$K$27:$O$30,MATCH(Prioritization!O320,'Subdecision matrices'!$J$27:$J$30,0),MATCH('CalcEng 2'!$AT$6,'Subdecision matrices'!$K$27:$O$27,0)),0)</f>
        <v>0</v>
      </c>
      <c r="AU623" s="2">
        <f>_xlfn.IFERROR(INDEX('Subdecision matrices'!$K$34:$O$36,MATCH(Prioritization!P320,'Subdecision matrices'!$J$34:$J$36,0),MATCH('CalcEng 2'!$AU$6,'Subdecision matrices'!$K$33:$O$33,0)),0)</f>
        <v>0</v>
      </c>
      <c r="AV623" s="2">
        <f>_xlfn.IFERROR(INDEX('Subdecision matrices'!$K$34:$O$36,MATCH(Prioritization!P320,'Subdecision matrices'!$J$34:$J$36,0),MATCH('CalcEng 2'!$AV$6,'Subdecision matrices'!$K$33:$O$33,0)),0)</f>
        <v>0</v>
      </c>
      <c r="AW623" s="2">
        <f>_xlfn.IFERROR(INDEX('Subdecision matrices'!$K$34:$O$36,MATCH(Prioritization!P320,'Subdecision matrices'!$J$34:$J$36,0),MATCH('CalcEng 2'!$AW$6,'Subdecision matrices'!$K$33:$O$33,0)),0)</f>
        <v>0</v>
      </c>
      <c r="AX623" s="2">
        <f>_xlfn.IFERROR(INDEX('Subdecision matrices'!$K$34:$O$36,MATCH(Prioritization!P320,'Subdecision matrices'!$J$34:$J$36,0),MATCH('CalcEng 2'!$AX$6,'Subdecision matrices'!$K$33:$O$33,0)),0)</f>
        <v>0</v>
      </c>
      <c r="AY623" s="2">
        <f>_xlfn.IFERROR(INDEX('Subdecision matrices'!$K$34:$O$36,MATCH(Prioritization!P320,'Subdecision matrices'!$J$34:$J$36,0),MATCH('CalcEng 2'!$AY$6,'Subdecision matrices'!$K$33:$O$33,0)),0)</f>
        <v>0</v>
      </c>
      <c r="AZ623" s="2"/>
      <c r="BA623" s="2"/>
      <c r="BB623" s="110">
        <f>((B623*B624)+(G623*G624)+(L623*L624)+(Q623*Q624)+(V623*V624)+(AA623*AA624)+(AF624*AF623)+(AK623*AK624)+(AP623*AP624)+(AU623*AU624))*10</f>
        <v>0</v>
      </c>
      <c r="BC623" s="110">
        <f aca="true" t="shared" si="1567" ref="BC623">((C623*C624)+(H623*H624)+(M623*M624)+(R623*R624)+(W623*W624)+(AB623*AB624)+(AG624*AG623)+(AL623*AL624)+(AQ623*AQ624)+(AV623*AV624))*10</f>
        <v>0</v>
      </c>
      <c r="BD623" s="110">
        <f aca="true" t="shared" si="1568" ref="BD623">((D623*D624)+(I623*I624)+(N623*N624)+(S623*S624)+(X623*X624)+(AC623*AC624)+(AH624*AH623)+(AM623*AM624)+(AR623*AR624)+(AW623*AW624))*10</f>
        <v>0</v>
      </c>
      <c r="BE623" s="110">
        <f aca="true" t="shared" si="1569" ref="BE623">((E623*E624)+(J623*J624)+(O623*O624)+(T623*T624)+(Y623*Y624)+(AD623*AD624)+(AI624*AI623)+(AN623*AN624)+(AS623*AS624)+(AX623*AX624))*10</f>
        <v>0</v>
      </c>
      <c r="BF623" s="110">
        <f aca="true" t="shared" si="1570" ref="BF623">((F623*F624)+(K623*K624)+(P623*P624)+(U623*U624)+(Z623*Z624)+(AE623*AE624)+(AJ624*AJ623)+(AO623*AO624)+(AT623*AT624)+(AY623*AY624))*10</f>
        <v>0</v>
      </c>
    </row>
    <row r="624" spans="1:58" ht="15.75" thickBot="1">
      <c r="A624" s="94"/>
      <c r="B624" s="5">
        <f>'Subdecision matrices'!$S$12</f>
        <v>0.1</v>
      </c>
      <c r="C624" s="5">
        <f>'Subdecision matrices'!$S$13</f>
        <v>0.1</v>
      </c>
      <c r="D624" s="5">
        <f>'Subdecision matrices'!$S$14</f>
        <v>0.1</v>
      </c>
      <c r="E624" s="5">
        <f>'Subdecision matrices'!$S$15</f>
        <v>0.1</v>
      </c>
      <c r="F624" s="5">
        <f>'Subdecision matrices'!$S$16</f>
        <v>0.1</v>
      </c>
      <c r="G624" s="5">
        <f>'Subdecision matrices'!$T$12</f>
        <v>0.1</v>
      </c>
      <c r="H624" s="5">
        <f>'Subdecision matrices'!$T$13</f>
        <v>0.1</v>
      </c>
      <c r="I624" s="5">
        <f>'Subdecision matrices'!$T$14</f>
        <v>0.1</v>
      </c>
      <c r="J624" s="5">
        <f>'Subdecision matrices'!$T$15</f>
        <v>0.1</v>
      </c>
      <c r="K624" s="5">
        <f>'Subdecision matrices'!$T$16</f>
        <v>0.1</v>
      </c>
      <c r="L624" s="5">
        <f>'Subdecision matrices'!$U$12</f>
        <v>0.05</v>
      </c>
      <c r="M624" s="5">
        <f>'Subdecision matrices'!$U$13</f>
        <v>0.05</v>
      </c>
      <c r="N624" s="5">
        <f>'Subdecision matrices'!$U$14</f>
        <v>0.05</v>
      </c>
      <c r="O624" s="5">
        <f>'Subdecision matrices'!$U$15</f>
        <v>0.05</v>
      </c>
      <c r="P624" s="5">
        <f>'Subdecision matrices'!$U$16</f>
        <v>0.05</v>
      </c>
      <c r="Q624" s="5">
        <f>'Subdecision matrices'!$V$12</f>
        <v>0.1</v>
      </c>
      <c r="R624" s="5">
        <f>'Subdecision matrices'!$V$13</f>
        <v>0.1</v>
      </c>
      <c r="S624" s="5">
        <f>'Subdecision matrices'!$V$14</f>
        <v>0.1</v>
      </c>
      <c r="T624" s="5">
        <f>'Subdecision matrices'!$V$15</f>
        <v>0.1</v>
      </c>
      <c r="U624" s="5">
        <f>'Subdecision matrices'!$V$16</f>
        <v>0.1</v>
      </c>
      <c r="V624" s="5">
        <f>'Subdecision matrices'!$W$12</f>
        <v>0.1</v>
      </c>
      <c r="W624" s="5">
        <f>'Subdecision matrices'!$W$13</f>
        <v>0.1</v>
      </c>
      <c r="X624" s="5">
        <f>'Subdecision matrices'!$W$14</f>
        <v>0.1</v>
      </c>
      <c r="Y624" s="5">
        <f>'Subdecision matrices'!$W$15</f>
        <v>0.1</v>
      </c>
      <c r="Z624" s="5">
        <f>'Subdecision matrices'!$W$16</f>
        <v>0.1</v>
      </c>
      <c r="AA624" s="5">
        <f>'Subdecision matrices'!$X$12</f>
        <v>0.05</v>
      </c>
      <c r="AB624" s="5">
        <f>'Subdecision matrices'!$X$13</f>
        <v>0.1</v>
      </c>
      <c r="AC624" s="5">
        <f>'Subdecision matrices'!$X$14</f>
        <v>0.1</v>
      </c>
      <c r="AD624" s="5">
        <f>'Subdecision matrices'!$X$15</f>
        <v>0.1</v>
      </c>
      <c r="AE624" s="5">
        <f>'Subdecision matrices'!$X$16</f>
        <v>0.1</v>
      </c>
      <c r="AF624" s="5">
        <f>'Subdecision matrices'!$Y$12</f>
        <v>0.1</v>
      </c>
      <c r="AG624" s="5">
        <f>'Subdecision matrices'!$Y$13</f>
        <v>0.1</v>
      </c>
      <c r="AH624" s="5">
        <f>'Subdecision matrices'!$Y$14</f>
        <v>0.1</v>
      </c>
      <c r="AI624" s="5">
        <f>'Subdecision matrices'!$Y$15</f>
        <v>0.05</v>
      </c>
      <c r="AJ624" s="5">
        <f>'Subdecision matrices'!$Y$16</f>
        <v>0.05</v>
      </c>
      <c r="AK624" s="5">
        <f>'Subdecision matrices'!$Z$12</f>
        <v>0.15</v>
      </c>
      <c r="AL624" s="5">
        <f>'Subdecision matrices'!$Z$13</f>
        <v>0.15</v>
      </c>
      <c r="AM624" s="5">
        <f>'Subdecision matrices'!$Z$14</f>
        <v>0.15</v>
      </c>
      <c r="AN624" s="5">
        <f>'Subdecision matrices'!$Z$15</f>
        <v>0.15</v>
      </c>
      <c r="AO624" s="5">
        <f>'Subdecision matrices'!$Z$16</f>
        <v>0.15</v>
      </c>
      <c r="AP624" s="5">
        <f>'Subdecision matrices'!$AA$12</f>
        <v>0.1</v>
      </c>
      <c r="AQ624" s="5">
        <f>'Subdecision matrices'!$AA$13</f>
        <v>0.1</v>
      </c>
      <c r="AR624" s="5">
        <f>'Subdecision matrices'!$AA$14</f>
        <v>0.1</v>
      </c>
      <c r="AS624" s="5">
        <f>'Subdecision matrices'!$AA$15</f>
        <v>0.1</v>
      </c>
      <c r="AT624" s="5">
        <f>'Subdecision matrices'!$AA$16</f>
        <v>0.15</v>
      </c>
      <c r="AU624" s="5">
        <f>'Subdecision matrices'!$AB$12</f>
        <v>0.15</v>
      </c>
      <c r="AV624" s="5">
        <f>'Subdecision matrices'!$AB$13</f>
        <v>0.1</v>
      </c>
      <c r="AW624" s="5">
        <f>'Subdecision matrices'!$AB$14</f>
        <v>0.1</v>
      </c>
      <c r="AX624" s="5">
        <f>'Subdecision matrices'!$AB$15</f>
        <v>0.15</v>
      </c>
      <c r="AY624" s="5">
        <f>'Subdecision matrices'!$AB$16</f>
        <v>0.1</v>
      </c>
      <c r="AZ624" s="3">
        <f aca="true" t="shared" si="1571" ref="AZ624">SUM(L624:AY624)</f>
        <v>4</v>
      </c>
      <c r="BA624" s="3"/>
      <c r="BB624" s="114"/>
      <c r="BC624" s="114"/>
      <c r="BD624" s="114"/>
      <c r="BE624" s="114"/>
      <c r="BF624" s="114"/>
    </row>
    <row r="625" spans="1:58" ht="15">
      <c r="A625" s="94">
        <v>310</v>
      </c>
      <c r="B625" s="30">
        <f>_xlfn.IFERROR(VLOOKUP(Prioritization!G321,'Subdecision matrices'!$B$7:$C$8,2,TRUE),0)</f>
        <v>0</v>
      </c>
      <c r="C625" s="30">
        <f>_xlfn.IFERROR(VLOOKUP(Prioritization!G321,'Subdecision matrices'!$B$7:$D$8,3,TRUE),0)</f>
        <v>0</v>
      </c>
      <c r="D625" s="30">
        <f>_xlfn.IFERROR(VLOOKUP(Prioritization!G321,'Subdecision matrices'!$B$7:$E$8,4,TRUE),0)</f>
        <v>0</v>
      </c>
      <c r="E625" s="30">
        <f>_xlfn.IFERROR(VLOOKUP(Prioritization!G321,'Subdecision matrices'!$B$7:$F$8,5,TRUE),0)</f>
        <v>0</v>
      </c>
      <c r="F625" s="30">
        <f>_xlfn.IFERROR(VLOOKUP(Prioritization!G321,'Subdecision matrices'!$B$7:$G$8,6,TRUE),0)</f>
        <v>0</v>
      </c>
      <c r="G625" s="30">
        <f>VLOOKUP(Prioritization!H321,'Subdecision matrices'!$B$12:$C$19,2,TRUE)</f>
        <v>0</v>
      </c>
      <c r="H625" s="30">
        <f>VLOOKUP(Prioritization!H321,'Subdecision matrices'!$B$12:$D$19,3,TRUE)</f>
        <v>0</v>
      </c>
      <c r="I625" s="30">
        <f>VLOOKUP(Prioritization!H321,'Subdecision matrices'!$B$12:$E$19,4,TRUE)</f>
        <v>0</v>
      </c>
      <c r="J625" s="30">
        <f>VLOOKUP(Prioritization!H321,'Subdecision matrices'!$B$12:$F$19,5,TRUE)</f>
        <v>0</v>
      </c>
      <c r="K625" s="30">
        <f>VLOOKUP(Prioritization!H321,'Subdecision matrices'!$B$12:$G$19,6,TRUE)</f>
        <v>0</v>
      </c>
      <c r="L625" s="2">
        <f>_xlfn.IFERROR(INDEX('Subdecision matrices'!$C$23:$G$27,MATCH(Prioritization!I321,'Subdecision matrices'!$B$23:$B$27,0),MATCH('CalcEng 2'!$L$6,'Subdecision matrices'!$C$22:$G$22,0)),0)</f>
        <v>0</v>
      </c>
      <c r="M625" s="2">
        <f>_xlfn.IFERROR(INDEX('Subdecision matrices'!$C$23:$G$27,MATCH(Prioritization!I321,'Subdecision matrices'!$B$23:$B$27,0),MATCH('CalcEng 2'!$M$6,'Subdecision matrices'!$C$30:$G$30,0)),0)</f>
        <v>0</v>
      </c>
      <c r="N625" s="2">
        <f>_xlfn.IFERROR(INDEX('Subdecision matrices'!$C$23:$G$27,MATCH(Prioritization!I321,'Subdecision matrices'!$B$23:$B$27,0),MATCH('CalcEng 2'!$N$6,'Subdecision matrices'!$C$22:$G$22,0)),0)</f>
        <v>0</v>
      </c>
      <c r="O625" s="2">
        <f>_xlfn.IFERROR(INDEX('Subdecision matrices'!$C$23:$G$27,MATCH(Prioritization!I321,'Subdecision matrices'!$B$23:$B$27,0),MATCH('CalcEng 2'!$O$6,'Subdecision matrices'!$C$22:$G$22,0)),0)</f>
        <v>0</v>
      </c>
      <c r="P625" s="2">
        <f>_xlfn.IFERROR(INDEX('Subdecision matrices'!$C$23:$G$27,MATCH(Prioritization!I321,'Subdecision matrices'!$B$23:$B$27,0),MATCH('CalcEng 2'!$P$6,'Subdecision matrices'!$C$22:$G$22,0)),0)</f>
        <v>0</v>
      </c>
      <c r="Q625" s="2">
        <f>_xlfn.IFERROR(INDEX('Subdecision matrices'!$C$31:$G$33,MATCH(Prioritization!J321,'Subdecision matrices'!$B$31:$B$33,0),MATCH('CalcEng 2'!$Q$6,'Subdecision matrices'!$C$30:$G$30,0)),0)</f>
        <v>0</v>
      </c>
      <c r="R625" s="2">
        <f>_xlfn.IFERROR(INDEX('Subdecision matrices'!$C$31:$G$33,MATCH(Prioritization!J321,'Subdecision matrices'!$B$31:$B$33,0),MATCH('CalcEng 2'!$R$6,'Subdecision matrices'!$C$30:$G$30,0)),0)</f>
        <v>0</v>
      </c>
      <c r="S625" s="2">
        <f>_xlfn.IFERROR(INDEX('Subdecision matrices'!$C$31:$G$33,MATCH(Prioritization!J321,'Subdecision matrices'!$B$31:$B$33,0),MATCH('CalcEng 2'!$S$6,'Subdecision matrices'!$C$30:$G$30,0)),0)</f>
        <v>0</v>
      </c>
      <c r="T625" s="2">
        <f>_xlfn.IFERROR(INDEX('Subdecision matrices'!$C$31:$G$33,MATCH(Prioritization!J321,'Subdecision matrices'!$B$31:$B$33,0),MATCH('CalcEng 2'!$T$6,'Subdecision matrices'!$C$30:$G$30,0)),0)</f>
        <v>0</v>
      </c>
      <c r="U625" s="2">
        <f>_xlfn.IFERROR(INDEX('Subdecision matrices'!$C$31:$G$33,MATCH(Prioritization!J321,'Subdecision matrices'!$B$31:$B$33,0),MATCH('CalcEng 2'!$U$6,'Subdecision matrices'!$C$30:$G$30,0)),0)</f>
        <v>0</v>
      </c>
      <c r="V625" s="2">
        <f>_xlfn.IFERROR(VLOOKUP(Prioritization!K321,'Subdecision matrices'!$A$37:$C$41,3,TRUE),0)</f>
        <v>0</v>
      </c>
      <c r="W625" s="2">
        <f>_xlfn.IFERROR(VLOOKUP(Prioritization!K321,'Subdecision matrices'!$A$37:$D$41,4),0)</f>
        <v>0</v>
      </c>
      <c r="X625" s="2">
        <f>_xlfn.IFERROR(VLOOKUP(Prioritization!K321,'Subdecision matrices'!$A$37:$E$41,5),0)</f>
        <v>0</v>
      </c>
      <c r="Y625" s="2">
        <f>_xlfn.IFERROR(VLOOKUP(Prioritization!K321,'Subdecision matrices'!$A$37:$F$41,6),0)</f>
        <v>0</v>
      </c>
      <c r="Z625" s="2">
        <f>_xlfn.IFERROR(VLOOKUP(Prioritization!K321,'Subdecision matrices'!$A$37:$G$41,7),0)</f>
        <v>0</v>
      </c>
      <c r="AA625" s="2">
        <f>_xlfn.IFERROR(INDEX('Subdecision matrices'!$K$8:$O$11,MATCH(Prioritization!L321,'Subdecision matrices'!$J$8:$J$11,0),MATCH('CalcEng 2'!$AA$6,'Subdecision matrices'!$K$7:$O$7,0)),0)</f>
        <v>0</v>
      </c>
      <c r="AB625" s="2">
        <f>_xlfn.IFERROR(INDEX('Subdecision matrices'!$K$8:$O$11,MATCH(Prioritization!L321,'Subdecision matrices'!$J$8:$J$11,0),MATCH('CalcEng 2'!$AB$6,'Subdecision matrices'!$K$7:$O$7,0)),0)</f>
        <v>0</v>
      </c>
      <c r="AC625" s="2">
        <f>_xlfn.IFERROR(INDEX('Subdecision matrices'!$K$8:$O$11,MATCH(Prioritization!L321,'Subdecision matrices'!$J$8:$J$11,0),MATCH('CalcEng 2'!$AC$6,'Subdecision matrices'!$K$7:$O$7,0)),0)</f>
        <v>0</v>
      </c>
      <c r="AD625" s="2">
        <f>_xlfn.IFERROR(INDEX('Subdecision matrices'!$K$8:$O$11,MATCH(Prioritization!L321,'Subdecision matrices'!$J$8:$J$11,0),MATCH('CalcEng 2'!$AD$6,'Subdecision matrices'!$K$7:$O$7,0)),0)</f>
        <v>0</v>
      </c>
      <c r="AE625" s="2">
        <f>_xlfn.IFERROR(INDEX('Subdecision matrices'!$K$8:$O$11,MATCH(Prioritization!L321,'Subdecision matrices'!$J$8:$J$11,0),MATCH('CalcEng 2'!$AE$6,'Subdecision matrices'!$K$7:$O$7,0)),0)</f>
        <v>0</v>
      </c>
      <c r="AF625" s="2">
        <f>_xlfn.IFERROR(VLOOKUP(Prioritization!M321,'Subdecision matrices'!$I$15:$K$17,3,TRUE),0)</f>
        <v>0</v>
      </c>
      <c r="AG625" s="2">
        <f>_xlfn.IFERROR(VLOOKUP(Prioritization!M321,'Subdecision matrices'!$I$15:$L$17,4,TRUE),0)</f>
        <v>0</v>
      </c>
      <c r="AH625" s="2">
        <f>_xlfn.IFERROR(VLOOKUP(Prioritization!M321,'Subdecision matrices'!$I$15:$M$17,5,TRUE),0)</f>
        <v>0</v>
      </c>
      <c r="AI625" s="2">
        <f>_xlfn.IFERROR(VLOOKUP(Prioritization!M321,'Subdecision matrices'!$I$15:$N$17,6,TRUE),0)</f>
        <v>0</v>
      </c>
      <c r="AJ625" s="2">
        <f>_xlfn.IFERROR(VLOOKUP(Prioritization!M321,'Subdecision matrices'!$I$15:$O$17,7,TRUE),0)</f>
        <v>0</v>
      </c>
      <c r="AK625" s="2">
        <f>_xlfn.IFERROR(INDEX('Subdecision matrices'!$K$22:$O$24,MATCH(Prioritization!N321,'Subdecision matrices'!$J$22:$J$24,0),MATCH($AK$6,'Subdecision matrices'!$K$21:$O$21,0)),0)</f>
        <v>0</v>
      </c>
      <c r="AL625" s="2">
        <f>_xlfn.IFERROR(INDEX('Subdecision matrices'!$K$22:$O$24,MATCH(Prioritization!N321,'Subdecision matrices'!$J$22:$J$24,0),MATCH($AL$6,'Subdecision matrices'!$K$21:$O$21,0)),0)</f>
        <v>0</v>
      </c>
      <c r="AM625" s="2">
        <f>_xlfn.IFERROR(INDEX('Subdecision matrices'!$K$22:$O$24,MATCH(Prioritization!N321,'Subdecision matrices'!$J$22:$J$24,0),MATCH($AM$6,'Subdecision matrices'!$K$21:$O$21,0)),0)</f>
        <v>0</v>
      </c>
      <c r="AN625" s="2">
        <f>_xlfn.IFERROR(INDEX('Subdecision matrices'!$K$22:$O$24,MATCH(Prioritization!N321,'Subdecision matrices'!$J$22:$J$24,0),MATCH($AN$6,'Subdecision matrices'!$K$21:$O$21,0)),0)</f>
        <v>0</v>
      </c>
      <c r="AO625" s="2">
        <f>_xlfn.IFERROR(INDEX('Subdecision matrices'!$K$22:$O$24,MATCH(Prioritization!N321,'Subdecision matrices'!$J$22:$J$24,0),MATCH($AO$6,'Subdecision matrices'!$K$21:$O$21,0)),0)</f>
        <v>0</v>
      </c>
      <c r="AP625" s="2">
        <f>_xlfn.IFERROR(INDEX('Subdecision matrices'!$K$27:$O$30,MATCH(Prioritization!O321,'Subdecision matrices'!$J$27:$J$30,0),MATCH('CalcEng 2'!$AP$6,'Subdecision matrices'!$K$27:$O$27,0)),0)</f>
        <v>0</v>
      </c>
      <c r="AQ625" s="2">
        <f>_xlfn.IFERROR(INDEX('Subdecision matrices'!$K$27:$O$30,MATCH(Prioritization!O321,'Subdecision matrices'!$J$27:$J$30,0),MATCH('CalcEng 2'!$AQ$6,'Subdecision matrices'!$K$27:$O$27,0)),0)</f>
        <v>0</v>
      </c>
      <c r="AR625" s="2">
        <f>_xlfn.IFERROR(INDEX('Subdecision matrices'!$K$27:$O$30,MATCH(Prioritization!O321,'Subdecision matrices'!$J$27:$J$30,0),MATCH('CalcEng 2'!$AR$6,'Subdecision matrices'!$K$27:$O$27,0)),0)</f>
        <v>0</v>
      </c>
      <c r="AS625" s="2">
        <f>_xlfn.IFERROR(INDEX('Subdecision matrices'!$K$27:$O$30,MATCH(Prioritization!O321,'Subdecision matrices'!$J$27:$J$30,0),MATCH('CalcEng 2'!$AS$6,'Subdecision matrices'!$K$27:$O$27,0)),0)</f>
        <v>0</v>
      </c>
      <c r="AT625" s="2">
        <f>_xlfn.IFERROR(INDEX('Subdecision matrices'!$K$27:$O$30,MATCH(Prioritization!O321,'Subdecision matrices'!$J$27:$J$30,0),MATCH('CalcEng 2'!$AT$6,'Subdecision matrices'!$K$27:$O$27,0)),0)</f>
        <v>0</v>
      </c>
      <c r="AU625" s="2">
        <f>_xlfn.IFERROR(INDEX('Subdecision matrices'!$K$34:$O$36,MATCH(Prioritization!P321,'Subdecision matrices'!$J$34:$J$36,0),MATCH('CalcEng 2'!$AU$6,'Subdecision matrices'!$K$33:$O$33,0)),0)</f>
        <v>0</v>
      </c>
      <c r="AV625" s="2">
        <f>_xlfn.IFERROR(INDEX('Subdecision matrices'!$K$34:$O$36,MATCH(Prioritization!P321,'Subdecision matrices'!$J$34:$J$36,0),MATCH('CalcEng 2'!$AV$6,'Subdecision matrices'!$K$33:$O$33,0)),0)</f>
        <v>0</v>
      </c>
      <c r="AW625" s="2">
        <f>_xlfn.IFERROR(INDEX('Subdecision matrices'!$K$34:$O$36,MATCH(Prioritization!P321,'Subdecision matrices'!$J$34:$J$36,0),MATCH('CalcEng 2'!$AW$6,'Subdecision matrices'!$K$33:$O$33,0)),0)</f>
        <v>0</v>
      </c>
      <c r="AX625" s="2">
        <f>_xlfn.IFERROR(INDEX('Subdecision matrices'!$K$34:$O$36,MATCH(Prioritization!P321,'Subdecision matrices'!$J$34:$J$36,0),MATCH('CalcEng 2'!$AX$6,'Subdecision matrices'!$K$33:$O$33,0)),0)</f>
        <v>0</v>
      </c>
      <c r="AY625" s="2">
        <f>_xlfn.IFERROR(INDEX('Subdecision matrices'!$K$34:$O$36,MATCH(Prioritization!P321,'Subdecision matrices'!$J$34:$J$36,0),MATCH('CalcEng 2'!$AY$6,'Subdecision matrices'!$K$33:$O$33,0)),0)</f>
        <v>0</v>
      </c>
      <c r="AZ625" s="2"/>
      <c r="BA625" s="2"/>
      <c r="BB625" s="110">
        <f>((B625*B626)+(G625*G626)+(L625*L626)+(Q625*Q626)+(V625*V626)+(AA625*AA626)+(AF626*AF625)+(AK625*AK626)+(AP625*AP626)+(AU625*AU626))*10</f>
        <v>0</v>
      </c>
      <c r="BC625" s="110">
        <f aca="true" t="shared" si="1572" ref="BC625">((C625*C626)+(H625*H626)+(M625*M626)+(R625*R626)+(W625*W626)+(AB625*AB626)+(AG626*AG625)+(AL625*AL626)+(AQ625*AQ626)+(AV625*AV626))*10</f>
        <v>0</v>
      </c>
      <c r="BD625" s="110">
        <f aca="true" t="shared" si="1573" ref="BD625">((D625*D626)+(I625*I626)+(N625*N626)+(S625*S626)+(X625*X626)+(AC625*AC626)+(AH626*AH625)+(AM625*AM626)+(AR625*AR626)+(AW625*AW626))*10</f>
        <v>0</v>
      </c>
      <c r="BE625" s="110">
        <f aca="true" t="shared" si="1574" ref="BE625">((E625*E626)+(J625*J626)+(O625*O626)+(T625*T626)+(Y625*Y626)+(AD625*AD626)+(AI626*AI625)+(AN625*AN626)+(AS625*AS626)+(AX625*AX626))*10</f>
        <v>0</v>
      </c>
      <c r="BF625" s="110">
        <f aca="true" t="shared" si="1575" ref="BF625">((F625*F626)+(K625*K626)+(P625*P626)+(U625*U626)+(Z625*Z626)+(AE625*AE626)+(AJ626*AJ625)+(AO625*AO626)+(AT625*AT626)+(AY625*AY626))*10</f>
        <v>0</v>
      </c>
    </row>
    <row r="626" spans="1:58" ht="15.75" thickBot="1">
      <c r="A626" s="94"/>
      <c r="B626" s="5">
        <f>'Subdecision matrices'!$S$12</f>
        <v>0.1</v>
      </c>
      <c r="C626" s="5">
        <f>'Subdecision matrices'!$S$13</f>
        <v>0.1</v>
      </c>
      <c r="D626" s="5">
        <f>'Subdecision matrices'!$S$14</f>
        <v>0.1</v>
      </c>
      <c r="E626" s="5">
        <f>'Subdecision matrices'!$S$15</f>
        <v>0.1</v>
      </c>
      <c r="F626" s="5">
        <f>'Subdecision matrices'!$S$16</f>
        <v>0.1</v>
      </c>
      <c r="G626" s="5">
        <f>'Subdecision matrices'!$T$12</f>
        <v>0.1</v>
      </c>
      <c r="H626" s="5">
        <f>'Subdecision matrices'!$T$13</f>
        <v>0.1</v>
      </c>
      <c r="I626" s="5">
        <f>'Subdecision matrices'!$T$14</f>
        <v>0.1</v>
      </c>
      <c r="J626" s="5">
        <f>'Subdecision matrices'!$T$15</f>
        <v>0.1</v>
      </c>
      <c r="K626" s="5">
        <f>'Subdecision matrices'!$T$16</f>
        <v>0.1</v>
      </c>
      <c r="L626" s="5">
        <f>'Subdecision matrices'!$U$12</f>
        <v>0.05</v>
      </c>
      <c r="M626" s="5">
        <f>'Subdecision matrices'!$U$13</f>
        <v>0.05</v>
      </c>
      <c r="N626" s="5">
        <f>'Subdecision matrices'!$U$14</f>
        <v>0.05</v>
      </c>
      <c r="O626" s="5">
        <f>'Subdecision matrices'!$U$15</f>
        <v>0.05</v>
      </c>
      <c r="P626" s="5">
        <f>'Subdecision matrices'!$U$16</f>
        <v>0.05</v>
      </c>
      <c r="Q626" s="5">
        <f>'Subdecision matrices'!$V$12</f>
        <v>0.1</v>
      </c>
      <c r="R626" s="5">
        <f>'Subdecision matrices'!$V$13</f>
        <v>0.1</v>
      </c>
      <c r="S626" s="5">
        <f>'Subdecision matrices'!$V$14</f>
        <v>0.1</v>
      </c>
      <c r="T626" s="5">
        <f>'Subdecision matrices'!$V$15</f>
        <v>0.1</v>
      </c>
      <c r="U626" s="5">
        <f>'Subdecision matrices'!$V$16</f>
        <v>0.1</v>
      </c>
      <c r="V626" s="5">
        <f>'Subdecision matrices'!$W$12</f>
        <v>0.1</v>
      </c>
      <c r="W626" s="5">
        <f>'Subdecision matrices'!$W$13</f>
        <v>0.1</v>
      </c>
      <c r="X626" s="5">
        <f>'Subdecision matrices'!$W$14</f>
        <v>0.1</v>
      </c>
      <c r="Y626" s="5">
        <f>'Subdecision matrices'!$W$15</f>
        <v>0.1</v>
      </c>
      <c r="Z626" s="5">
        <f>'Subdecision matrices'!$W$16</f>
        <v>0.1</v>
      </c>
      <c r="AA626" s="5">
        <f>'Subdecision matrices'!$X$12</f>
        <v>0.05</v>
      </c>
      <c r="AB626" s="5">
        <f>'Subdecision matrices'!$X$13</f>
        <v>0.1</v>
      </c>
      <c r="AC626" s="5">
        <f>'Subdecision matrices'!$X$14</f>
        <v>0.1</v>
      </c>
      <c r="AD626" s="5">
        <f>'Subdecision matrices'!$X$15</f>
        <v>0.1</v>
      </c>
      <c r="AE626" s="5">
        <f>'Subdecision matrices'!$X$16</f>
        <v>0.1</v>
      </c>
      <c r="AF626" s="5">
        <f>'Subdecision matrices'!$Y$12</f>
        <v>0.1</v>
      </c>
      <c r="AG626" s="5">
        <f>'Subdecision matrices'!$Y$13</f>
        <v>0.1</v>
      </c>
      <c r="AH626" s="5">
        <f>'Subdecision matrices'!$Y$14</f>
        <v>0.1</v>
      </c>
      <c r="AI626" s="5">
        <f>'Subdecision matrices'!$Y$15</f>
        <v>0.05</v>
      </c>
      <c r="AJ626" s="5">
        <f>'Subdecision matrices'!$Y$16</f>
        <v>0.05</v>
      </c>
      <c r="AK626" s="5">
        <f>'Subdecision matrices'!$Z$12</f>
        <v>0.15</v>
      </c>
      <c r="AL626" s="5">
        <f>'Subdecision matrices'!$Z$13</f>
        <v>0.15</v>
      </c>
      <c r="AM626" s="5">
        <f>'Subdecision matrices'!$Z$14</f>
        <v>0.15</v>
      </c>
      <c r="AN626" s="5">
        <f>'Subdecision matrices'!$Z$15</f>
        <v>0.15</v>
      </c>
      <c r="AO626" s="5">
        <f>'Subdecision matrices'!$Z$16</f>
        <v>0.15</v>
      </c>
      <c r="AP626" s="5">
        <f>'Subdecision matrices'!$AA$12</f>
        <v>0.1</v>
      </c>
      <c r="AQ626" s="5">
        <f>'Subdecision matrices'!$AA$13</f>
        <v>0.1</v>
      </c>
      <c r="AR626" s="5">
        <f>'Subdecision matrices'!$AA$14</f>
        <v>0.1</v>
      </c>
      <c r="AS626" s="5">
        <f>'Subdecision matrices'!$AA$15</f>
        <v>0.1</v>
      </c>
      <c r="AT626" s="5">
        <f>'Subdecision matrices'!$AA$16</f>
        <v>0.15</v>
      </c>
      <c r="AU626" s="5">
        <f>'Subdecision matrices'!$AB$12</f>
        <v>0.15</v>
      </c>
      <c r="AV626" s="5">
        <f>'Subdecision matrices'!$AB$13</f>
        <v>0.1</v>
      </c>
      <c r="AW626" s="5">
        <f>'Subdecision matrices'!$AB$14</f>
        <v>0.1</v>
      </c>
      <c r="AX626" s="5">
        <f>'Subdecision matrices'!$AB$15</f>
        <v>0.15</v>
      </c>
      <c r="AY626" s="5">
        <f>'Subdecision matrices'!$AB$16</f>
        <v>0.1</v>
      </c>
      <c r="AZ626" s="3">
        <f aca="true" t="shared" si="1576" ref="AZ626">SUM(L626:AY626)</f>
        <v>4</v>
      </c>
      <c r="BA626" s="3"/>
      <c r="BB626" s="114"/>
      <c r="BC626" s="114"/>
      <c r="BD626" s="114"/>
      <c r="BE626" s="114"/>
      <c r="BF626" s="114"/>
    </row>
    <row r="627" spans="1:58" ht="15">
      <c r="A627" s="94">
        <v>311</v>
      </c>
      <c r="B627" s="30">
        <f>_xlfn.IFERROR(VLOOKUP(Prioritization!G322,'Subdecision matrices'!$B$7:$C$8,2,TRUE),0)</f>
        <v>0</v>
      </c>
      <c r="C627" s="30">
        <f>_xlfn.IFERROR(VLOOKUP(Prioritization!G322,'Subdecision matrices'!$B$7:$D$8,3,TRUE),0)</f>
        <v>0</v>
      </c>
      <c r="D627" s="30">
        <f>_xlfn.IFERROR(VLOOKUP(Prioritization!G322,'Subdecision matrices'!$B$7:$E$8,4,TRUE),0)</f>
        <v>0</v>
      </c>
      <c r="E627" s="30">
        <f>_xlfn.IFERROR(VLOOKUP(Prioritization!G322,'Subdecision matrices'!$B$7:$F$8,5,TRUE),0)</f>
        <v>0</v>
      </c>
      <c r="F627" s="30">
        <f>_xlfn.IFERROR(VLOOKUP(Prioritization!G322,'Subdecision matrices'!$B$7:$G$8,6,TRUE),0)</f>
        <v>0</v>
      </c>
      <c r="G627" s="30">
        <f>VLOOKUP(Prioritization!H322,'Subdecision matrices'!$B$12:$C$19,2,TRUE)</f>
        <v>0</v>
      </c>
      <c r="H627" s="30">
        <f>VLOOKUP(Prioritization!H322,'Subdecision matrices'!$B$12:$D$19,3,TRUE)</f>
        <v>0</v>
      </c>
      <c r="I627" s="30">
        <f>VLOOKUP(Prioritization!H322,'Subdecision matrices'!$B$12:$E$19,4,TRUE)</f>
        <v>0</v>
      </c>
      <c r="J627" s="30">
        <f>VLOOKUP(Prioritization!H322,'Subdecision matrices'!$B$12:$F$19,5,TRUE)</f>
        <v>0</v>
      </c>
      <c r="K627" s="30">
        <f>VLOOKUP(Prioritization!H322,'Subdecision matrices'!$B$12:$G$19,6,TRUE)</f>
        <v>0</v>
      </c>
      <c r="L627" s="2">
        <f>_xlfn.IFERROR(INDEX('Subdecision matrices'!$C$23:$G$27,MATCH(Prioritization!I322,'Subdecision matrices'!$B$23:$B$27,0),MATCH('CalcEng 2'!$L$6,'Subdecision matrices'!$C$22:$G$22,0)),0)</f>
        <v>0</v>
      </c>
      <c r="M627" s="2">
        <f>_xlfn.IFERROR(INDEX('Subdecision matrices'!$C$23:$G$27,MATCH(Prioritization!I322,'Subdecision matrices'!$B$23:$B$27,0),MATCH('CalcEng 2'!$M$6,'Subdecision matrices'!$C$30:$G$30,0)),0)</f>
        <v>0</v>
      </c>
      <c r="N627" s="2">
        <f>_xlfn.IFERROR(INDEX('Subdecision matrices'!$C$23:$G$27,MATCH(Prioritization!I322,'Subdecision matrices'!$B$23:$B$27,0),MATCH('CalcEng 2'!$N$6,'Subdecision matrices'!$C$22:$G$22,0)),0)</f>
        <v>0</v>
      </c>
      <c r="O627" s="2">
        <f>_xlfn.IFERROR(INDEX('Subdecision matrices'!$C$23:$G$27,MATCH(Prioritization!I322,'Subdecision matrices'!$B$23:$B$27,0),MATCH('CalcEng 2'!$O$6,'Subdecision matrices'!$C$22:$G$22,0)),0)</f>
        <v>0</v>
      </c>
      <c r="P627" s="2">
        <f>_xlfn.IFERROR(INDEX('Subdecision matrices'!$C$23:$G$27,MATCH(Prioritization!I322,'Subdecision matrices'!$B$23:$B$27,0),MATCH('CalcEng 2'!$P$6,'Subdecision matrices'!$C$22:$G$22,0)),0)</f>
        <v>0</v>
      </c>
      <c r="Q627" s="2">
        <f>_xlfn.IFERROR(INDEX('Subdecision matrices'!$C$31:$G$33,MATCH(Prioritization!J322,'Subdecision matrices'!$B$31:$B$33,0),MATCH('CalcEng 2'!$Q$6,'Subdecision matrices'!$C$30:$G$30,0)),0)</f>
        <v>0</v>
      </c>
      <c r="R627" s="2">
        <f>_xlfn.IFERROR(INDEX('Subdecision matrices'!$C$31:$G$33,MATCH(Prioritization!J322,'Subdecision matrices'!$B$31:$B$33,0),MATCH('CalcEng 2'!$R$6,'Subdecision matrices'!$C$30:$G$30,0)),0)</f>
        <v>0</v>
      </c>
      <c r="S627" s="2">
        <f>_xlfn.IFERROR(INDEX('Subdecision matrices'!$C$31:$G$33,MATCH(Prioritization!J322,'Subdecision matrices'!$B$31:$B$33,0),MATCH('CalcEng 2'!$S$6,'Subdecision matrices'!$C$30:$G$30,0)),0)</f>
        <v>0</v>
      </c>
      <c r="T627" s="2">
        <f>_xlfn.IFERROR(INDEX('Subdecision matrices'!$C$31:$G$33,MATCH(Prioritization!J322,'Subdecision matrices'!$B$31:$B$33,0),MATCH('CalcEng 2'!$T$6,'Subdecision matrices'!$C$30:$G$30,0)),0)</f>
        <v>0</v>
      </c>
      <c r="U627" s="2">
        <f>_xlfn.IFERROR(INDEX('Subdecision matrices'!$C$31:$G$33,MATCH(Prioritization!J322,'Subdecision matrices'!$B$31:$B$33,0),MATCH('CalcEng 2'!$U$6,'Subdecision matrices'!$C$30:$G$30,0)),0)</f>
        <v>0</v>
      </c>
      <c r="V627" s="2">
        <f>_xlfn.IFERROR(VLOOKUP(Prioritization!K322,'Subdecision matrices'!$A$37:$C$41,3,TRUE),0)</f>
        <v>0</v>
      </c>
      <c r="W627" s="2">
        <f>_xlfn.IFERROR(VLOOKUP(Prioritization!K322,'Subdecision matrices'!$A$37:$D$41,4),0)</f>
        <v>0</v>
      </c>
      <c r="X627" s="2">
        <f>_xlfn.IFERROR(VLOOKUP(Prioritization!K322,'Subdecision matrices'!$A$37:$E$41,5),0)</f>
        <v>0</v>
      </c>
      <c r="Y627" s="2">
        <f>_xlfn.IFERROR(VLOOKUP(Prioritization!K322,'Subdecision matrices'!$A$37:$F$41,6),0)</f>
        <v>0</v>
      </c>
      <c r="Z627" s="2">
        <f>_xlfn.IFERROR(VLOOKUP(Prioritization!K322,'Subdecision matrices'!$A$37:$G$41,7),0)</f>
        <v>0</v>
      </c>
      <c r="AA627" s="2">
        <f>_xlfn.IFERROR(INDEX('Subdecision matrices'!$K$8:$O$11,MATCH(Prioritization!L322,'Subdecision matrices'!$J$8:$J$11,0),MATCH('CalcEng 2'!$AA$6,'Subdecision matrices'!$K$7:$O$7,0)),0)</f>
        <v>0</v>
      </c>
      <c r="AB627" s="2">
        <f>_xlfn.IFERROR(INDEX('Subdecision matrices'!$K$8:$O$11,MATCH(Prioritization!L322,'Subdecision matrices'!$J$8:$J$11,0),MATCH('CalcEng 2'!$AB$6,'Subdecision matrices'!$K$7:$O$7,0)),0)</f>
        <v>0</v>
      </c>
      <c r="AC627" s="2">
        <f>_xlfn.IFERROR(INDEX('Subdecision matrices'!$K$8:$O$11,MATCH(Prioritization!L322,'Subdecision matrices'!$J$8:$J$11,0),MATCH('CalcEng 2'!$AC$6,'Subdecision matrices'!$K$7:$O$7,0)),0)</f>
        <v>0</v>
      </c>
      <c r="AD627" s="2">
        <f>_xlfn.IFERROR(INDEX('Subdecision matrices'!$K$8:$O$11,MATCH(Prioritization!L322,'Subdecision matrices'!$J$8:$J$11,0),MATCH('CalcEng 2'!$AD$6,'Subdecision matrices'!$K$7:$O$7,0)),0)</f>
        <v>0</v>
      </c>
      <c r="AE627" s="2">
        <f>_xlfn.IFERROR(INDEX('Subdecision matrices'!$K$8:$O$11,MATCH(Prioritization!L322,'Subdecision matrices'!$J$8:$J$11,0),MATCH('CalcEng 2'!$AE$6,'Subdecision matrices'!$K$7:$O$7,0)),0)</f>
        <v>0</v>
      </c>
      <c r="AF627" s="2">
        <f>_xlfn.IFERROR(VLOOKUP(Prioritization!M322,'Subdecision matrices'!$I$15:$K$17,3,TRUE),0)</f>
        <v>0</v>
      </c>
      <c r="AG627" s="2">
        <f>_xlfn.IFERROR(VLOOKUP(Prioritization!M322,'Subdecision matrices'!$I$15:$L$17,4,TRUE),0)</f>
        <v>0</v>
      </c>
      <c r="AH627" s="2">
        <f>_xlfn.IFERROR(VLOOKUP(Prioritization!M322,'Subdecision matrices'!$I$15:$M$17,5,TRUE),0)</f>
        <v>0</v>
      </c>
      <c r="AI627" s="2">
        <f>_xlfn.IFERROR(VLOOKUP(Prioritization!M322,'Subdecision matrices'!$I$15:$N$17,6,TRUE),0)</f>
        <v>0</v>
      </c>
      <c r="AJ627" s="2">
        <f>_xlfn.IFERROR(VLOOKUP(Prioritization!M322,'Subdecision matrices'!$I$15:$O$17,7,TRUE),0)</f>
        <v>0</v>
      </c>
      <c r="AK627" s="2">
        <f>_xlfn.IFERROR(INDEX('Subdecision matrices'!$K$22:$O$24,MATCH(Prioritization!N322,'Subdecision matrices'!$J$22:$J$24,0),MATCH($AK$6,'Subdecision matrices'!$K$21:$O$21,0)),0)</f>
        <v>0</v>
      </c>
      <c r="AL627" s="2">
        <f>_xlfn.IFERROR(INDEX('Subdecision matrices'!$K$22:$O$24,MATCH(Prioritization!N322,'Subdecision matrices'!$J$22:$J$24,0),MATCH($AL$6,'Subdecision matrices'!$K$21:$O$21,0)),0)</f>
        <v>0</v>
      </c>
      <c r="AM627" s="2">
        <f>_xlfn.IFERROR(INDEX('Subdecision matrices'!$K$22:$O$24,MATCH(Prioritization!N322,'Subdecision matrices'!$J$22:$J$24,0),MATCH($AM$6,'Subdecision matrices'!$K$21:$O$21,0)),0)</f>
        <v>0</v>
      </c>
      <c r="AN627" s="2">
        <f>_xlfn.IFERROR(INDEX('Subdecision matrices'!$K$22:$O$24,MATCH(Prioritization!N322,'Subdecision matrices'!$J$22:$J$24,0),MATCH($AN$6,'Subdecision matrices'!$K$21:$O$21,0)),0)</f>
        <v>0</v>
      </c>
      <c r="AO627" s="2">
        <f>_xlfn.IFERROR(INDEX('Subdecision matrices'!$K$22:$O$24,MATCH(Prioritization!N322,'Subdecision matrices'!$J$22:$J$24,0),MATCH($AO$6,'Subdecision matrices'!$K$21:$O$21,0)),0)</f>
        <v>0</v>
      </c>
      <c r="AP627" s="2">
        <f>_xlfn.IFERROR(INDEX('Subdecision matrices'!$K$27:$O$30,MATCH(Prioritization!O322,'Subdecision matrices'!$J$27:$J$30,0),MATCH('CalcEng 2'!$AP$6,'Subdecision matrices'!$K$27:$O$27,0)),0)</f>
        <v>0</v>
      </c>
      <c r="AQ627" s="2">
        <f>_xlfn.IFERROR(INDEX('Subdecision matrices'!$K$27:$O$30,MATCH(Prioritization!O322,'Subdecision matrices'!$J$27:$J$30,0),MATCH('CalcEng 2'!$AQ$6,'Subdecision matrices'!$K$27:$O$27,0)),0)</f>
        <v>0</v>
      </c>
      <c r="AR627" s="2">
        <f>_xlfn.IFERROR(INDEX('Subdecision matrices'!$K$27:$O$30,MATCH(Prioritization!O322,'Subdecision matrices'!$J$27:$J$30,0),MATCH('CalcEng 2'!$AR$6,'Subdecision matrices'!$K$27:$O$27,0)),0)</f>
        <v>0</v>
      </c>
      <c r="AS627" s="2">
        <f>_xlfn.IFERROR(INDEX('Subdecision matrices'!$K$27:$O$30,MATCH(Prioritization!O322,'Subdecision matrices'!$J$27:$J$30,0),MATCH('CalcEng 2'!$AS$6,'Subdecision matrices'!$K$27:$O$27,0)),0)</f>
        <v>0</v>
      </c>
      <c r="AT627" s="2">
        <f>_xlfn.IFERROR(INDEX('Subdecision matrices'!$K$27:$O$30,MATCH(Prioritization!O322,'Subdecision matrices'!$J$27:$J$30,0),MATCH('CalcEng 2'!$AT$6,'Subdecision matrices'!$K$27:$O$27,0)),0)</f>
        <v>0</v>
      </c>
      <c r="AU627" s="2">
        <f>_xlfn.IFERROR(INDEX('Subdecision matrices'!$K$34:$O$36,MATCH(Prioritization!P322,'Subdecision matrices'!$J$34:$J$36,0),MATCH('CalcEng 2'!$AU$6,'Subdecision matrices'!$K$33:$O$33,0)),0)</f>
        <v>0</v>
      </c>
      <c r="AV627" s="2">
        <f>_xlfn.IFERROR(INDEX('Subdecision matrices'!$K$34:$O$36,MATCH(Prioritization!P322,'Subdecision matrices'!$J$34:$J$36,0),MATCH('CalcEng 2'!$AV$6,'Subdecision matrices'!$K$33:$O$33,0)),0)</f>
        <v>0</v>
      </c>
      <c r="AW627" s="2">
        <f>_xlfn.IFERROR(INDEX('Subdecision matrices'!$K$34:$O$36,MATCH(Prioritization!P322,'Subdecision matrices'!$J$34:$J$36,0),MATCH('CalcEng 2'!$AW$6,'Subdecision matrices'!$K$33:$O$33,0)),0)</f>
        <v>0</v>
      </c>
      <c r="AX627" s="2">
        <f>_xlfn.IFERROR(INDEX('Subdecision matrices'!$K$34:$O$36,MATCH(Prioritization!P322,'Subdecision matrices'!$J$34:$J$36,0),MATCH('CalcEng 2'!$AX$6,'Subdecision matrices'!$K$33:$O$33,0)),0)</f>
        <v>0</v>
      </c>
      <c r="AY627" s="2">
        <f>_xlfn.IFERROR(INDEX('Subdecision matrices'!$K$34:$O$36,MATCH(Prioritization!P322,'Subdecision matrices'!$J$34:$J$36,0),MATCH('CalcEng 2'!$AY$6,'Subdecision matrices'!$K$33:$O$33,0)),0)</f>
        <v>0</v>
      </c>
      <c r="AZ627" s="2"/>
      <c r="BA627" s="2"/>
      <c r="BB627" s="110">
        <f>((B627*B628)+(G627*G628)+(L627*L628)+(Q627*Q628)+(V627*V628)+(AA627*AA628)+(AF628*AF627)+(AK627*AK628)+(AP627*AP628)+(AU627*AU628))*10</f>
        <v>0</v>
      </c>
      <c r="BC627" s="110">
        <f aca="true" t="shared" si="1577" ref="BC627">((C627*C628)+(H627*H628)+(M627*M628)+(R627*R628)+(W627*W628)+(AB627*AB628)+(AG628*AG627)+(AL627*AL628)+(AQ627*AQ628)+(AV627*AV628))*10</f>
        <v>0</v>
      </c>
      <c r="BD627" s="110">
        <f aca="true" t="shared" si="1578" ref="BD627">((D627*D628)+(I627*I628)+(N627*N628)+(S627*S628)+(X627*X628)+(AC627*AC628)+(AH628*AH627)+(AM627*AM628)+(AR627*AR628)+(AW627*AW628))*10</f>
        <v>0</v>
      </c>
      <c r="BE627" s="110">
        <f aca="true" t="shared" si="1579" ref="BE627">((E627*E628)+(J627*J628)+(O627*O628)+(T627*T628)+(Y627*Y628)+(AD627*AD628)+(AI628*AI627)+(AN627*AN628)+(AS627*AS628)+(AX627*AX628))*10</f>
        <v>0</v>
      </c>
      <c r="BF627" s="110">
        <f aca="true" t="shared" si="1580" ref="BF627">((F627*F628)+(K627*K628)+(P627*P628)+(U627*U628)+(Z627*Z628)+(AE627*AE628)+(AJ628*AJ627)+(AO627*AO628)+(AT627*AT628)+(AY627*AY628))*10</f>
        <v>0</v>
      </c>
    </row>
    <row r="628" spans="1:58" ht="15.75" thickBot="1">
      <c r="A628" s="94"/>
      <c r="B628" s="5">
        <f>'Subdecision matrices'!$S$12</f>
        <v>0.1</v>
      </c>
      <c r="C628" s="5">
        <f>'Subdecision matrices'!$S$13</f>
        <v>0.1</v>
      </c>
      <c r="D628" s="5">
        <f>'Subdecision matrices'!$S$14</f>
        <v>0.1</v>
      </c>
      <c r="E628" s="5">
        <f>'Subdecision matrices'!$S$15</f>
        <v>0.1</v>
      </c>
      <c r="F628" s="5">
        <f>'Subdecision matrices'!$S$16</f>
        <v>0.1</v>
      </c>
      <c r="G628" s="5">
        <f>'Subdecision matrices'!$T$12</f>
        <v>0.1</v>
      </c>
      <c r="H628" s="5">
        <f>'Subdecision matrices'!$T$13</f>
        <v>0.1</v>
      </c>
      <c r="I628" s="5">
        <f>'Subdecision matrices'!$T$14</f>
        <v>0.1</v>
      </c>
      <c r="J628" s="5">
        <f>'Subdecision matrices'!$T$15</f>
        <v>0.1</v>
      </c>
      <c r="K628" s="5">
        <f>'Subdecision matrices'!$T$16</f>
        <v>0.1</v>
      </c>
      <c r="L628" s="5">
        <f>'Subdecision matrices'!$U$12</f>
        <v>0.05</v>
      </c>
      <c r="M628" s="5">
        <f>'Subdecision matrices'!$U$13</f>
        <v>0.05</v>
      </c>
      <c r="N628" s="5">
        <f>'Subdecision matrices'!$U$14</f>
        <v>0.05</v>
      </c>
      <c r="O628" s="5">
        <f>'Subdecision matrices'!$U$15</f>
        <v>0.05</v>
      </c>
      <c r="P628" s="5">
        <f>'Subdecision matrices'!$U$16</f>
        <v>0.05</v>
      </c>
      <c r="Q628" s="5">
        <f>'Subdecision matrices'!$V$12</f>
        <v>0.1</v>
      </c>
      <c r="R628" s="5">
        <f>'Subdecision matrices'!$V$13</f>
        <v>0.1</v>
      </c>
      <c r="S628" s="5">
        <f>'Subdecision matrices'!$V$14</f>
        <v>0.1</v>
      </c>
      <c r="T628" s="5">
        <f>'Subdecision matrices'!$V$15</f>
        <v>0.1</v>
      </c>
      <c r="U628" s="5">
        <f>'Subdecision matrices'!$V$16</f>
        <v>0.1</v>
      </c>
      <c r="V628" s="5">
        <f>'Subdecision matrices'!$W$12</f>
        <v>0.1</v>
      </c>
      <c r="W628" s="5">
        <f>'Subdecision matrices'!$W$13</f>
        <v>0.1</v>
      </c>
      <c r="X628" s="5">
        <f>'Subdecision matrices'!$W$14</f>
        <v>0.1</v>
      </c>
      <c r="Y628" s="5">
        <f>'Subdecision matrices'!$W$15</f>
        <v>0.1</v>
      </c>
      <c r="Z628" s="5">
        <f>'Subdecision matrices'!$W$16</f>
        <v>0.1</v>
      </c>
      <c r="AA628" s="5">
        <f>'Subdecision matrices'!$X$12</f>
        <v>0.05</v>
      </c>
      <c r="AB628" s="5">
        <f>'Subdecision matrices'!$X$13</f>
        <v>0.1</v>
      </c>
      <c r="AC628" s="5">
        <f>'Subdecision matrices'!$X$14</f>
        <v>0.1</v>
      </c>
      <c r="AD628" s="5">
        <f>'Subdecision matrices'!$X$15</f>
        <v>0.1</v>
      </c>
      <c r="AE628" s="5">
        <f>'Subdecision matrices'!$X$16</f>
        <v>0.1</v>
      </c>
      <c r="AF628" s="5">
        <f>'Subdecision matrices'!$Y$12</f>
        <v>0.1</v>
      </c>
      <c r="AG628" s="5">
        <f>'Subdecision matrices'!$Y$13</f>
        <v>0.1</v>
      </c>
      <c r="AH628" s="5">
        <f>'Subdecision matrices'!$Y$14</f>
        <v>0.1</v>
      </c>
      <c r="AI628" s="5">
        <f>'Subdecision matrices'!$Y$15</f>
        <v>0.05</v>
      </c>
      <c r="AJ628" s="5">
        <f>'Subdecision matrices'!$Y$16</f>
        <v>0.05</v>
      </c>
      <c r="AK628" s="5">
        <f>'Subdecision matrices'!$Z$12</f>
        <v>0.15</v>
      </c>
      <c r="AL628" s="5">
        <f>'Subdecision matrices'!$Z$13</f>
        <v>0.15</v>
      </c>
      <c r="AM628" s="5">
        <f>'Subdecision matrices'!$Z$14</f>
        <v>0.15</v>
      </c>
      <c r="AN628" s="5">
        <f>'Subdecision matrices'!$Z$15</f>
        <v>0.15</v>
      </c>
      <c r="AO628" s="5">
        <f>'Subdecision matrices'!$Z$16</f>
        <v>0.15</v>
      </c>
      <c r="AP628" s="5">
        <f>'Subdecision matrices'!$AA$12</f>
        <v>0.1</v>
      </c>
      <c r="AQ628" s="5">
        <f>'Subdecision matrices'!$AA$13</f>
        <v>0.1</v>
      </c>
      <c r="AR628" s="5">
        <f>'Subdecision matrices'!$AA$14</f>
        <v>0.1</v>
      </c>
      <c r="AS628" s="5">
        <f>'Subdecision matrices'!$AA$15</f>
        <v>0.1</v>
      </c>
      <c r="AT628" s="5">
        <f>'Subdecision matrices'!$AA$16</f>
        <v>0.15</v>
      </c>
      <c r="AU628" s="5">
        <f>'Subdecision matrices'!$AB$12</f>
        <v>0.15</v>
      </c>
      <c r="AV628" s="5">
        <f>'Subdecision matrices'!$AB$13</f>
        <v>0.1</v>
      </c>
      <c r="AW628" s="5">
        <f>'Subdecision matrices'!$AB$14</f>
        <v>0.1</v>
      </c>
      <c r="AX628" s="5">
        <f>'Subdecision matrices'!$AB$15</f>
        <v>0.15</v>
      </c>
      <c r="AY628" s="5">
        <f>'Subdecision matrices'!$AB$16</f>
        <v>0.1</v>
      </c>
      <c r="AZ628" s="3">
        <f aca="true" t="shared" si="1581" ref="AZ628">SUM(L628:AY628)</f>
        <v>4</v>
      </c>
      <c r="BA628" s="3"/>
      <c r="BB628" s="114"/>
      <c r="BC628" s="114"/>
      <c r="BD628" s="114"/>
      <c r="BE628" s="114"/>
      <c r="BF628" s="114"/>
    </row>
    <row r="629" spans="1:58" ht="15">
      <c r="A629" s="94">
        <v>312</v>
      </c>
      <c r="B629" s="30">
        <f>_xlfn.IFERROR(VLOOKUP(Prioritization!G323,'Subdecision matrices'!$B$7:$C$8,2,TRUE),0)</f>
        <v>0</v>
      </c>
      <c r="C629" s="30">
        <f>_xlfn.IFERROR(VLOOKUP(Prioritization!G323,'Subdecision matrices'!$B$7:$D$8,3,TRUE),0)</f>
        <v>0</v>
      </c>
      <c r="D629" s="30">
        <f>_xlfn.IFERROR(VLOOKUP(Prioritization!G323,'Subdecision matrices'!$B$7:$E$8,4,TRUE),0)</f>
        <v>0</v>
      </c>
      <c r="E629" s="30">
        <f>_xlfn.IFERROR(VLOOKUP(Prioritization!G323,'Subdecision matrices'!$B$7:$F$8,5,TRUE),0)</f>
        <v>0</v>
      </c>
      <c r="F629" s="30">
        <f>_xlfn.IFERROR(VLOOKUP(Prioritization!G323,'Subdecision matrices'!$B$7:$G$8,6,TRUE),0)</f>
        <v>0</v>
      </c>
      <c r="G629" s="30">
        <f>VLOOKUP(Prioritization!H323,'Subdecision matrices'!$B$12:$C$19,2,TRUE)</f>
        <v>0</v>
      </c>
      <c r="H629" s="30">
        <f>VLOOKUP(Prioritization!H323,'Subdecision matrices'!$B$12:$D$19,3,TRUE)</f>
        <v>0</v>
      </c>
      <c r="I629" s="30">
        <f>VLOOKUP(Prioritization!H323,'Subdecision matrices'!$B$12:$E$19,4,TRUE)</f>
        <v>0</v>
      </c>
      <c r="J629" s="30">
        <f>VLOOKUP(Prioritization!H323,'Subdecision matrices'!$B$12:$F$19,5,TRUE)</f>
        <v>0</v>
      </c>
      <c r="K629" s="30">
        <f>VLOOKUP(Prioritization!H323,'Subdecision matrices'!$B$12:$G$19,6,TRUE)</f>
        <v>0</v>
      </c>
      <c r="L629" s="2">
        <f>_xlfn.IFERROR(INDEX('Subdecision matrices'!$C$23:$G$27,MATCH(Prioritization!I323,'Subdecision matrices'!$B$23:$B$27,0),MATCH('CalcEng 2'!$L$6,'Subdecision matrices'!$C$22:$G$22,0)),0)</f>
        <v>0</v>
      </c>
      <c r="M629" s="2">
        <f>_xlfn.IFERROR(INDEX('Subdecision matrices'!$C$23:$G$27,MATCH(Prioritization!I323,'Subdecision matrices'!$B$23:$B$27,0),MATCH('CalcEng 2'!$M$6,'Subdecision matrices'!$C$30:$G$30,0)),0)</f>
        <v>0</v>
      </c>
      <c r="N629" s="2">
        <f>_xlfn.IFERROR(INDEX('Subdecision matrices'!$C$23:$G$27,MATCH(Prioritization!I323,'Subdecision matrices'!$B$23:$B$27,0),MATCH('CalcEng 2'!$N$6,'Subdecision matrices'!$C$22:$G$22,0)),0)</f>
        <v>0</v>
      </c>
      <c r="O629" s="2">
        <f>_xlfn.IFERROR(INDEX('Subdecision matrices'!$C$23:$G$27,MATCH(Prioritization!I323,'Subdecision matrices'!$B$23:$B$27,0),MATCH('CalcEng 2'!$O$6,'Subdecision matrices'!$C$22:$G$22,0)),0)</f>
        <v>0</v>
      </c>
      <c r="P629" s="2">
        <f>_xlfn.IFERROR(INDEX('Subdecision matrices'!$C$23:$G$27,MATCH(Prioritization!I323,'Subdecision matrices'!$B$23:$B$27,0),MATCH('CalcEng 2'!$P$6,'Subdecision matrices'!$C$22:$G$22,0)),0)</f>
        <v>0</v>
      </c>
      <c r="Q629" s="2">
        <f>_xlfn.IFERROR(INDEX('Subdecision matrices'!$C$31:$G$33,MATCH(Prioritization!J323,'Subdecision matrices'!$B$31:$B$33,0),MATCH('CalcEng 2'!$Q$6,'Subdecision matrices'!$C$30:$G$30,0)),0)</f>
        <v>0</v>
      </c>
      <c r="R629" s="2">
        <f>_xlfn.IFERROR(INDEX('Subdecision matrices'!$C$31:$G$33,MATCH(Prioritization!J323,'Subdecision matrices'!$B$31:$B$33,0),MATCH('CalcEng 2'!$R$6,'Subdecision matrices'!$C$30:$G$30,0)),0)</f>
        <v>0</v>
      </c>
      <c r="S629" s="2">
        <f>_xlfn.IFERROR(INDEX('Subdecision matrices'!$C$31:$G$33,MATCH(Prioritization!J323,'Subdecision matrices'!$B$31:$B$33,0),MATCH('CalcEng 2'!$S$6,'Subdecision matrices'!$C$30:$G$30,0)),0)</f>
        <v>0</v>
      </c>
      <c r="T629" s="2">
        <f>_xlfn.IFERROR(INDEX('Subdecision matrices'!$C$31:$G$33,MATCH(Prioritization!J323,'Subdecision matrices'!$B$31:$B$33,0),MATCH('CalcEng 2'!$T$6,'Subdecision matrices'!$C$30:$G$30,0)),0)</f>
        <v>0</v>
      </c>
      <c r="U629" s="2">
        <f>_xlfn.IFERROR(INDEX('Subdecision matrices'!$C$31:$G$33,MATCH(Prioritization!J323,'Subdecision matrices'!$B$31:$B$33,0),MATCH('CalcEng 2'!$U$6,'Subdecision matrices'!$C$30:$G$30,0)),0)</f>
        <v>0</v>
      </c>
      <c r="V629" s="2">
        <f>_xlfn.IFERROR(VLOOKUP(Prioritization!K323,'Subdecision matrices'!$A$37:$C$41,3,TRUE),0)</f>
        <v>0</v>
      </c>
      <c r="W629" s="2">
        <f>_xlfn.IFERROR(VLOOKUP(Prioritization!K323,'Subdecision matrices'!$A$37:$D$41,4),0)</f>
        <v>0</v>
      </c>
      <c r="X629" s="2">
        <f>_xlfn.IFERROR(VLOOKUP(Prioritization!K323,'Subdecision matrices'!$A$37:$E$41,5),0)</f>
        <v>0</v>
      </c>
      <c r="Y629" s="2">
        <f>_xlfn.IFERROR(VLOOKUP(Prioritization!K323,'Subdecision matrices'!$A$37:$F$41,6),0)</f>
        <v>0</v>
      </c>
      <c r="Z629" s="2">
        <f>_xlfn.IFERROR(VLOOKUP(Prioritization!K323,'Subdecision matrices'!$A$37:$G$41,7),0)</f>
        <v>0</v>
      </c>
      <c r="AA629" s="2">
        <f>_xlfn.IFERROR(INDEX('Subdecision matrices'!$K$8:$O$11,MATCH(Prioritization!L323,'Subdecision matrices'!$J$8:$J$11,0),MATCH('CalcEng 2'!$AA$6,'Subdecision matrices'!$K$7:$O$7,0)),0)</f>
        <v>0</v>
      </c>
      <c r="AB629" s="2">
        <f>_xlfn.IFERROR(INDEX('Subdecision matrices'!$K$8:$O$11,MATCH(Prioritization!L323,'Subdecision matrices'!$J$8:$J$11,0),MATCH('CalcEng 2'!$AB$6,'Subdecision matrices'!$K$7:$O$7,0)),0)</f>
        <v>0</v>
      </c>
      <c r="AC629" s="2">
        <f>_xlfn.IFERROR(INDEX('Subdecision matrices'!$K$8:$O$11,MATCH(Prioritization!L323,'Subdecision matrices'!$J$8:$J$11,0),MATCH('CalcEng 2'!$AC$6,'Subdecision matrices'!$K$7:$O$7,0)),0)</f>
        <v>0</v>
      </c>
      <c r="AD629" s="2">
        <f>_xlfn.IFERROR(INDEX('Subdecision matrices'!$K$8:$O$11,MATCH(Prioritization!L323,'Subdecision matrices'!$J$8:$J$11,0),MATCH('CalcEng 2'!$AD$6,'Subdecision matrices'!$K$7:$O$7,0)),0)</f>
        <v>0</v>
      </c>
      <c r="AE629" s="2">
        <f>_xlfn.IFERROR(INDEX('Subdecision matrices'!$K$8:$O$11,MATCH(Prioritization!L323,'Subdecision matrices'!$J$8:$J$11,0),MATCH('CalcEng 2'!$AE$6,'Subdecision matrices'!$K$7:$O$7,0)),0)</f>
        <v>0</v>
      </c>
      <c r="AF629" s="2">
        <f>_xlfn.IFERROR(VLOOKUP(Prioritization!M323,'Subdecision matrices'!$I$15:$K$17,3,TRUE),0)</f>
        <v>0</v>
      </c>
      <c r="AG629" s="2">
        <f>_xlfn.IFERROR(VLOOKUP(Prioritization!M323,'Subdecision matrices'!$I$15:$L$17,4,TRUE),0)</f>
        <v>0</v>
      </c>
      <c r="AH629" s="2">
        <f>_xlfn.IFERROR(VLOOKUP(Prioritization!M323,'Subdecision matrices'!$I$15:$M$17,5,TRUE),0)</f>
        <v>0</v>
      </c>
      <c r="AI629" s="2">
        <f>_xlfn.IFERROR(VLOOKUP(Prioritization!M323,'Subdecision matrices'!$I$15:$N$17,6,TRUE),0)</f>
        <v>0</v>
      </c>
      <c r="AJ629" s="2">
        <f>_xlfn.IFERROR(VLOOKUP(Prioritization!M323,'Subdecision matrices'!$I$15:$O$17,7,TRUE),0)</f>
        <v>0</v>
      </c>
      <c r="AK629" s="2">
        <f>_xlfn.IFERROR(INDEX('Subdecision matrices'!$K$22:$O$24,MATCH(Prioritization!N323,'Subdecision matrices'!$J$22:$J$24,0),MATCH($AK$6,'Subdecision matrices'!$K$21:$O$21,0)),0)</f>
        <v>0</v>
      </c>
      <c r="AL629" s="2">
        <f>_xlfn.IFERROR(INDEX('Subdecision matrices'!$K$22:$O$24,MATCH(Prioritization!N323,'Subdecision matrices'!$J$22:$J$24,0),MATCH($AL$6,'Subdecision matrices'!$K$21:$O$21,0)),0)</f>
        <v>0</v>
      </c>
      <c r="AM629" s="2">
        <f>_xlfn.IFERROR(INDEX('Subdecision matrices'!$K$22:$O$24,MATCH(Prioritization!N323,'Subdecision matrices'!$J$22:$J$24,0),MATCH($AM$6,'Subdecision matrices'!$K$21:$O$21,0)),0)</f>
        <v>0</v>
      </c>
      <c r="AN629" s="2">
        <f>_xlfn.IFERROR(INDEX('Subdecision matrices'!$K$22:$O$24,MATCH(Prioritization!N323,'Subdecision matrices'!$J$22:$J$24,0),MATCH($AN$6,'Subdecision matrices'!$K$21:$O$21,0)),0)</f>
        <v>0</v>
      </c>
      <c r="AO629" s="2">
        <f>_xlfn.IFERROR(INDEX('Subdecision matrices'!$K$22:$O$24,MATCH(Prioritization!N323,'Subdecision matrices'!$J$22:$J$24,0),MATCH($AO$6,'Subdecision matrices'!$K$21:$O$21,0)),0)</f>
        <v>0</v>
      </c>
      <c r="AP629" s="2">
        <f>_xlfn.IFERROR(INDEX('Subdecision matrices'!$K$27:$O$30,MATCH(Prioritization!O323,'Subdecision matrices'!$J$27:$J$30,0),MATCH('CalcEng 2'!$AP$6,'Subdecision matrices'!$K$27:$O$27,0)),0)</f>
        <v>0</v>
      </c>
      <c r="AQ629" s="2">
        <f>_xlfn.IFERROR(INDEX('Subdecision matrices'!$K$27:$O$30,MATCH(Prioritization!O323,'Subdecision matrices'!$J$27:$J$30,0),MATCH('CalcEng 2'!$AQ$6,'Subdecision matrices'!$K$27:$O$27,0)),0)</f>
        <v>0</v>
      </c>
      <c r="AR629" s="2">
        <f>_xlfn.IFERROR(INDEX('Subdecision matrices'!$K$27:$O$30,MATCH(Prioritization!O323,'Subdecision matrices'!$J$27:$J$30,0),MATCH('CalcEng 2'!$AR$6,'Subdecision matrices'!$K$27:$O$27,0)),0)</f>
        <v>0</v>
      </c>
      <c r="AS629" s="2">
        <f>_xlfn.IFERROR(INDEX('Subdecision matrices'!$K$27:$O$30,MATCH(Prioritization!O323,'Subdecision matrices'!$J$27:$J$30,0),MATCH('CalcEng 2'!$AS$6,'Subdecision matrices'!$K$27:$O$27,0)),0)</f>
        <v>0</v>
      </c>
      <c r="AT629" s="2">
        <f>_xlfn.IFERROR(INDEX('Subdecision matrices'!$K$27:$O$30,MATCH(Prioritization!O323,'Subdecision matrices'!$J$27:$J$30,0),MATCH('CalcEng 2'!$AT$6,'Subdecision matrices'!$K$27:$O$27,0)),0)</f>
        <v>0</v>
      </c>
      <c r="AU629" s="2">
        <f>_xlfn.IFERROR(INDEX('Subdecision matrices'!$K$34:$O$36,MATCH(Prioritization!P323,'Subdecision matrices'!$J$34:$J$36,0),MATCH('CalcEng 2'!$AU$6,'Subdecision matrices'!$K$33:$O$33,0)),0)</f>
        <v>0</v>
      </c>
      <c r="AV629" s="2">
        <f>_xlfn.IFERROR(INDEX('Subdecision matrices'!$K$34:$O$36,MATCH(Prioritization!P323,'Subdecision matrices'!$J$34:$J$36,0),MATCH('CalcEng 2'!$AV$6,'Subdecision matrices'!$K$33:$O$33,0)),0)</f>
        <v>0</v>
      </c>
      <c r="AW629" s="2">
        <f>_xlfn.IFERROR(INDEX('Subdecision matrices'!$K$34:$O$36,MATCH(Prioritization!P323,'Subdecision matrices'!$J$34:$J$36,0),MATCH('CalcEng 2'!$AW$6,'Subdecision matrices'!$K$33:$O$33,0)),0)</f>
        <v>0</v>
      </c>
      <c r="AX629" s="2">
        <f>_xlfn.IFERROR(INDEX('Subdecision matrices'!$K$34:$O$36,MATCH(Prioritization!P323,'Subdecision matrices'!$J$34:$J$36,0),MATCH('CalcEng 2'!$AX$6,'Subdecision matrices'!$K$33:$O$33,0)),0)</f>
        <v>0</v>
      </c>
      <c r="AY629" s="2">
        <f>_xlfn.IFERROR(INDEX('Subdecision matrices'!$K$34:$O$36,MATCH(Prioritization!P323,'Subdecision matrices'!$J$34:$J$36,0),MATCH('CalcEng 2'!$AY$6,'Subdecision matrices'!$K$33:$O$33,0)),0)</f>
        <v>0</v>
      </c>
      <c r="AZ629" s="2"/>
      <c r="BA629" s="2"/>
      <c r="BB629" s="110">
        <f>((B629*B630)+(G629*G630)+(L629*L630)+(Q629*Q630)+(V629*V630)+(AA629*AA630)+(AF630*AF629)+(AK629*AK630)+(AP629*AP630)+(AU629*AU630))*10</f>
        <v>0</v>
      </c>
      <c r="BC629" s="110">
        <f aca="true" t="shared" si="1582" ref="BC629">((C629*C630)+(H629*H630)+(M629*M630)+(R629*R630)+(W629*W630)+(AB629*AB630)+(AG630*AG629)+(AL629*AL630)+(AQ629*AQ630)+(AV629*AV630))*10</f>
        <v>0</v>
      </c>
      <c r="BD629" s="110">
        <f aca="true" t="shared" si="1583" ref="BD629">((D629*D630)+(I629*I630)+(N629*N630)+(S629*S630)+(X629*X630)+(AC629*AC630)+(AH630*AH629)+(AM629*AM630)+(AR629*AR630)+(AW629*AW630))*10</f>
        <v>0</v>
      </c>
      <c r="BE629" s="110">
        <f aca="true" t="shared" si="1584" ref="BE629">((E629*E630)+(J629*J630)+(O629*O630)+(T629*T630)+(Y629*Y630)+(AD629*AD630)+(AI630*AI629)+(AN629*AN630)+(AS629*AS630)+(AX629*AX630))*10</f>
        <v>0</v>
      </c>
      <c r="BF629" s="110">
        <f aca="true" t="shared" si="1585" ref="BF629">((F629*F630)+(K629*K630)+(P629*P630)+(U629*U630)+(Z629*Z630)+(AE629*AE630)+(AJ630*AJ629)+(AO629*AO630)+(AT629*AT630)+(AY629*AY630))*10</f>
        <v>0</v>
      </c>
    </row>
    <row r="630" spans="1:58" ht="15.75" thickBot="1">
      <c r="A630" s="94"/>
      <c r="B630" s="5">
        <f>'Subdecision matrices'!$S$12</f>
        <v>0.1</v>
      </c>
      <c r="C630" s="5">
        <f>'Subdecision matrices'!$S$13</f>
        <v>0.1</v>
      </c>
      <c r="D630" s="5">
        <f>'Subdecision matrices'!$S$14</f>
        <v>0.1</v>
      </c>
      <c r="E630" s="5">
        <f>'Subdecision matrices'!$S$15</f>
        <v>0.1</v>
      </c>
      <c r="F630" s="5">
        <f>'Subdecision matrices'!$S$16</f>
        <v>0.1</v>
      </c>
      <c r="G630" s="5">
        <f>'Subdecision matrices'!$T$12</f>
        <v>0.1</v>
      </c>
      <c r="H630" s="5">
        <f>'Subdecision matrices'!$T$13</f>
        <v>0.1</v>
      </c>
      <c r="I630" s="5">
        <f>'Subdecision matrices'!$T$14</f>
        <v>0.1</v>
      </c>
      <c r="J630" s="5">
        <f>'Subdecision matrices'!$T$15</f>
        <v>0.1</v>
      </c>
      <c r="K630" s="5">
        <f>'Subdecision matrices'!$T$16</f>
        <v>0.1</v>
      </c>
      <c r="L630" s="5">
        <f>'Subdecision matrices'!$U$12</f>
        <v>0.05</v>
      </c>
      <c r="M630" s="5">
        <f>'Subdecision matrices'!$U$13</f>
        <v>0.05</v>
      </c>
      <c r="N630" s="5">
        <f>'Subdecision matrices'!$U$14</f>
        <v>0.05</v>
      </c>
      <c r="O630" s="5">
        <f>'Subdecision matrices'!$U$15</f>
        <v>0.05</v>
      </c>
      <c r="P630" s="5">
        <f>'Subdecision matrices'!$U$16</f>
        <v>0.05</v>
      </c>
      <c r="Q630" s="5">
        <f>'Subdecision matrices'!$V$12</f>
        <v>0.1</v>
      </c>
      <c r="R630" s="5">
        <f>'Subdecision matrices'!$V$13</f>
        <v>0.1</v>
      </c>
      <c r="S630" s="5">
        <f>'Subdecision matrices'!$V$14</f>
        <v>0.1</v>
      </c>
      <c r="T630" s="5">
        <f>'Subdecision matrices'!$V$15</f>
        <v>0.1</v>
      </c>
      <c r="U630" s="5">
        <f>'Subdecision matrices'!$V$16</f>
        <v>0.1</v>
      </c>
      <c r="V630" s="5">
        <f>'Subdecision matrices'!$W$12</f>
        <v>0.1</v>
      </c>
      <c r="W630" s="5">
        <f>'Subdecision matrices'!$W$13</f>
        <v>0.1</v>
      </c>
      <c r="X630" s="5">
        <f>'Subdecision matrices'!$W$14</f>
        <v>0.1</v>
      </c>
      <c r="Y630" s="5">
        <f>'Subdecision matrices'!$W$15</f>
        <v>0.1</v>
      </c>
      <c r="Z630" s="5">
        <f>'Subdecision matrices'!$W$16</f>
        <v>0.1</v>
      </c>
      <c r="AA630" s="5">
        <f>'Subdecision matrices'!$X$12</f>
        <v>0.05</v>
      </c>
      <c r="AB630" s="5">
        <f>'Subdecision matrices'!$X$13</f>
        <v>0.1</v>
      </c>
      <c r="AC630" s="5">
        <f>'Subdecision matrices'!$X$14</f>
        <v>0.1</v>
      </c>
      <c r="AD630" s="5">
        <f>'Subdecision matrices'!$X$15</f>
        <v>0.1</v>
      </c>
      <c r="AE630" s="5">
        <f>'Subdecision matrices'!$X$16</f>
        <v>0.1</v>
      </c>
      <c r="AF630" s="5">
        <f>'Subdecision matrices'!$Y$12</f>
        <v>0.1</v>
      </c>
      <c r="AG630" s="5">
        <f>'Subdecision matrices'!$Y$13</f>
        <v>0.1</v>
      </c>
      <c r="AH630" s="5">
        <f>'Subdecision matrices'!$Y$14</f>
        <v>0.1</v>
      </c>
      <c r="AI630" s="5">
        <f>'Subdecision matrices'!$Y$15</f>
        <v>0.05</v>
      </c>
      <c r="AJ630" s="5">
        <f>'Subdecision matrices'!$Y$16</f>
        <v>0.05</v>
      </c>
      <c r="AK630" s="5">
        <f>'Subdecision matrices'!$Z$12</f>
        <v>0.15</v>
      </c>
      <c r="AL630" s="5">
        <f>'Subdecision matrices'!$Z$13</f>
        <v>0.15</v>
      </c>
      <c r="AM630" s="5">
        <f>'Subdecision matrices'!$Z$14</f>
        <v>0.15</v>
      </c>
      <c r="AN630" s="5">
        <f>'Subdecision matrices'!$Z$15</f>
        <v>0.15</v>
      </c>
      <c r="AO630" s="5">
        <f>'Subdecision matrices'!$Z$16</f>
        <v>0.15</v>
      </c>
      <c r="AP630" s="5">
        <f>'Subdecision matrices'!$AA$12</f>
        <v>0.1</v>
      </c>
      <c r="AQ630" s="5">
        <f>'Subdecision matrices'!$AA$13</f>
        <v>0.1</v>
      </c>
      <c r="AR630" s="5">
        <f>'Subdecision matrices'!$AA$14</f>
        <v>0.1</v>
      </c>
      <c r="AS630" s="5">
        <f>'Subdecision matrices'!$AA$15</f>
        <v>0.1</v>
      </c>
      <c r="AT630" s="5">
        <f>'Subdecision matrices'!$AA$16</f>
        <v>0.15</v>
      </c>
      <c r="AU630" s="5">
        <f>'Subdecision matrices'!$AB$12</f>
        <v>0.15</v>
      </c>
      <c r="AV630" s="5">
        <f>'Subdecision matrices'!$AB$13</f>
        <v>0.1</v>
      </c>
      <c r="AW630" s="5">
        <f>'Subdecision matrices'!$AB$14</f>
        <v>0.1</v>
      </c>
      <c r="AX630" s="5">
        <f>'Subdecision matrices'!$AB$15</f>
        <v>0.15</v>
      </c>
      <c r="AY630" s="5">
        <f>'Subdecision matrices'!$AB$16</f>
        <v>0.1</v>
      </c>
      <c r="AZ630" s="3">
        <f aca="true" t="shared" si="1586" ref="AZ630">SUM(L630:AY630)</f>
        <v>4</v>
      </c>
      <c r="BA630" s="3"/>
      <c r="BB630" s="114"/>
      <c r="BC630" s="114"/>
      <c r="BD630" s="114"/>
      <c r="BE630" s="114"/>
      <c r="BF630" s="114"/>
    </row>
    <row r="631" spans="1:58" ht="15">
      <c r="A631" s="94">
        <v>313</v>
      </c>
      <c r="B631" s="30">
        <f>_xlfn.IFERROR(VLOOKUP(Prioritization!G324,'Subdecision matrices'!$B$7:$C$8,2,TRUE),0)</f>
        <v>0</v>
      </c>
      <c r="C631" s="30">
        <f>_xlfn.IFERROR(VLOOKUP(Prioritization!G324,'Subdecision matrices'!$B$7:$D$8,3,TRUE),0)</f>
        <v>0</v>
      </c>
      <c r="D631" s="30">
        <f>_xlfn.IFERROR(VLOOKUP(Prioritization!G324,'Subdecision matrices'!$B$7:$E$8,4,TRUE),0)</f>
        <v>0</v>
      </c>
      <c r="E631" s="30">
        <f>_xlfn.IFERROR(VLOOKUP(Prioritization!G324,'Subdecision matrices'!$B$7:$F$8,5,TRUE),0)</f>
        <v>0</v>
      </c>
      <c r="F631" s="30">
        <f>_xlfn.IFERROR(VLOOKUP(Prioritization!G324,'Subdecision matrices'!$B$7:$G$8,6,TRUE),0)</f>
        <v>0</v>
      </c>
      <c r="G631" s="30">
        <f>VLOOKUP(Prioritization!H324,'Subdecision matrices'!$B$12:$C$19,2,TRUE)</f>
        <v>0</v>
      </c>
      <c r="H631" s="30">
        <f>VLOOKUP(Prioritization!H324,'Subdecision matrices'!$B$12:$D$19,3,TRUE)</f>
        <v>0</v>
      </c>
      <c r="I631" s="30">
        <f>VLOOKUP(Prioritization!H324,'Subdecision matrices'!$B$12:$E$19,4,TRUE)</f>
        <v>0</v>
      </c>
      <c r="J631" s="30">
        <f>VLOOKUP(Prioritization!H324,'Subdecision matrices'!$B$12:$F$19,5,TRUE)</f>
        <v>0</v>
      </c>
      <c r="K631" s="30">
        <f>VLOOKUP(Prioritization!H324,'Subdecision matrices'!$B$12:$G$19,6,TRUE)</f>
        <v>0</v>
      </c>
      <c r="L631" s="2">
        <f>_xlfn.IFERROR(INDEX('Subdecision matrices'!$C$23:$G$27,MATCH(Prioritization!I324,'Subdecision matrices'!$B$23:$B$27,0),MATCH('CalcEng 2'!$L$6,'Subdecision matrices'!$C$22:$G$22,0)),0)</f>
        <v>0</v>
      </c>
      <c r="M631" s="2">
        <f>_xlfn.IFERROR(INDEX('Subdecision matrices'!$C$23:$G$27,MATCH(Prioritization!I324,'Subdecision matrices'!$B$23:$B$27,0),MATCH('CalcEng 2'!$M$6,'Subdecision matrices'!$C$30:$G$30,0)),0)</f>
        <v>0</v>
      </c>
      <c r="N631" s="2">
        <f>_xlfn.IFERROR(INDEX('Subdecision matrices'!$C$23:$G$27,MATCH(Prioritization!I324,'Subdecision matrices'!$B$23:$B$27,0),MATCH('CalcEng 2'!$N$6,'Subdecision matrices'!$C$22:$G$22,0)),0)</f>
        <v>0</v>
      </c>
      <c r="O631" s="2">
        <f>_xlfn.IFERROR(INDEX('Subdecision matrices'!$C$23:$G$27,MATCH(Prioritization!I324,'Subdecision matrices'!$B$23:$B$27,0),MATCH('CalcEng 2'!$O$6,'Subdecision matrices'!$C$22:$G$22,0)),0)</f>
        <v>0</v>
      </c>
      <c r="P631" s="2">
        <f>_xlfn.IFERROR(INDEX('Subdecision matrices'!$C$23:$G$27,MATCH(Prioritization!I324,'Subdecision matrices'!$B$23:$B$27,0),MATCH('CalcEng 2'!$P$6,'Subdecision matrices'!$C$22:$G$22,0)),0)</f>
        <v>0</v>
      </c>
      <c r="Q631" s="2">
        <f>_xlfn.IFERROR(INDEX('Subdecision matrices'!$C$31:$G$33,MATCH(Prioritization!J324,'Subdecision matrices'!$B$31:$B$33,0),MATCH('CalcEng 2'!$Q$6,'Subdecision matrices'!$C$30:$G$30,0)),0)</f>
        <v>0</v>
      </c>
      <c r="R631" s="2">
        <f>_xlfn.IFERROR(INDEX('Subdecision matrices'!$C$31:$G$33,MATCH(Prioritization!J324,'Subdecision matrices'!$B$31:$B$33,0),MATCH('CalcEng 2'!$R$6,'Subdecision matrices'!$C$30:$G$30,0)),0)</f>
        <v>0</v>
      </c>
      <c r="S631" s="2">
        <f>_xlfn.IFERROR(INDEX('Subdecision matrices'!$C$31:$G$33,MATCH(Prioritization!J324,'Subdecision matrices'!$B$31:$B$33,0),MATCH('CalcEng 2'!$S$6,'Subdecision matrices'!$C$30:$G$30,0)),0)</f>
        <v>0</v>
      </c>
      <c r="T631" s="2">
        <f>_xlfn.IFERROR(INDEX('Subdecision matrices'!$C$31:$G$33,MATCH(Prioritization!J324,'Subdecision matrices'!$B$31:$B$33,0),MATCH('CalcEng 2'!$T$6,'Subdecision matrices'!$C$30:$G$30,0)),0)</f>
        <v>0</v>
      </c>
      <c r="U631" s="2">
        <f>_xlfn.IFERROR(INDEX('Subdecision matrices'!$C$31:$G$33,MATCH(Prioritization!J324,'Subdecision matrices'!$B$31:$B$33,0),MATCH('CalcEng 2'!$U$6,'Subdecision matrices'!$C$30:$G$30,0)),0)</f>
        <v>0</v>
      </c>
      <c r="V631" s="2">
        <f>_xlfn.IFERROR(VLOOKUP(Prioritization!K324,'Subdecision matrices'!$A$37:$C$41,3,TRUE),0)</f>
        <v>0</v>
      </c>
      <c r="W631" s="2">
        <f>_xlfn.IFERROR(VLOOKUP(Prioritization!K324,'Subdecision matrices'!$A$37:$D$41,4),0)</f>
        <v>0</v>
      </c>
      <c r="X631" s="2">
        <f>_xlfn.IFERROR(VLOOKUP(Prioritization!K324,'Subdecision matrices'!$A$37:$E$41,5),0)</f>
        <v>0</v>
      </c>
      <c r="Y631" s="2">
        <f>_xlfn.IFERROR(VLOOKUP(Prioritization!K324,'Subdecision matrices'!$A$37:$F$41,6),0)</f>
        <v>0</v>
      </c>
      <c r="Z631" s="2">
        <f>_xlfn.IFERROR(VLOOKUP(Prioritization!K324,'Subdecision matrices'!$A$37:$G$41,7),0)</f>
        <v>0</v>
      </c>
      <c r="AA631" s="2">
        <f>_xlfn.IFERROR(INDEX('Subdecision matrices'!$K$8:$O$11,MATCH(Prioritization!L324,'Subdecision matrices'!$J$8:$J$11,0),MATCH('CalcEng 2'!$AA$6,'Subdecision matrices'!$K$7:$O$7,0)),0)</f>
        <v>0</v>
      </c>
      <c r="AB631" s="2">
        <f>_xlfn.IFERROR(INDEX('Subdecision matrices'!$K$8:$O$11,MATCH(Prioritization!L324,'Subdecision matrices'!$J$8:$J$11,0),MATCH('CalcEng 2'!$AB$6,'Subdecision matrices'!$K$7:$O$7,0)),0)</f>
        <v>0</v>
      </c>
      <c r="AC631" s="2">
        <f>_xlfn.IFERROR(INDEX('Subdecision matrices'!$K$8:$O$11,MATCH(Prioritization!L324,'Subdecision matrices'!$J$8:$J$11,0),MATCH('CalcEng 2'!$AC$6,'Subdecision matrices'!$K$7:$O$7,0)),0)</f>
        <v>0</v>
      </c>
      <c r="AD631" s="2">
        <f>_xlfn.IFERROR(INDEX('Subdecision matrices'!$K$8:$O$11,MATCH(Prioritization!L324,'Subdecision matrices'!$J$8:$J$11,0),MATCH('CalcEng 2'!$AD$6,'Subdecision matrices'!$K$7:$O$7,0)),0)</f>
        <v>0</v>
      </c>
      <c r="AE631" s="2">
        <f>_xlfn.IFERROR(INDEX('Subdecision matrices'!$K$8:$O$11,MATCH(Prioritization!L324,'Subdecision matrices'!$J$8:$J$11,0),MATCH('CalcEng 2'!$AE$6,'Subdecision matrices'!$K$7:$O$7,0)),0)</f>
        <v>0</v>
      </c>
      <c r="AF631" s="2">
        <f>_xlfn.IFERROR(VLOOKUP(Prioritization!M324,'Subdecision matrices'!$I$15:$K$17,3,TRUE),0)</f>
        <v>0</v>
      </c>
      <c r="AG631" s="2">
        <f>_xlfn.IFERROR(VLOOKUP(Prioritization!M324,'Subdecision matrices'!$I$15:$L$17,4,TRUE),0)</f>
        <v>0</v>
      </c>
      <c r="AH631" s="2">
        <f>_xlfn.IFERROR(VLOOKUP(Prioritization!M324,'Subdecision matrices'!$I$15:$M$17,5,TRUE),0)</f>
        <v>0</v>
      </c>
      <c r="AI631" s="2">
        <f>_xlfn.IFERROR(VLOOKUP(Prioritization!M324,'Subdecision matrices'!$I$15:$N$17,6,TRUE),0)</f>
        <v>0</v>
      </c>
      <c r="AJ631" s="2">
        <f>_xlfn.IFERROR(VLOOKUP(Prioritization!M324,'Subdecision matrices'!$I$15:$O$17,7,TRUE),0)</f>
        <v>0</v>
      </c>
      <c r="AK631" s="2">
        <f>_xlfn.IFERROR(INDEX('Subdecision matrices'!$K$22:$O$24,MATCH(Prioritization!N324,'Subdecision matrices'!$J$22:$J$24,0),MATCH($AK$6,'Subdecision matrices'!$K$21:$O$21,0)),0)</f>
        <v>0</v>
      </c>
      <c r="AL631" s="2">
        <f>_xlfn.IFERROR(INDEX('Subdecision matrices'!$K$22:$O$24,MATCH(Prioritization!N324,'Subdecision matrices'!$J$22:$J$24,0),MATCH($AL$6,'Subdecision matrices'!$K$21:$O$21,0)),0)</f>
        <v>0</v>
      </c>
      <c r="AM631" s="2">
        <f>_xlfn.IFERROR(INDEX('Subdecision matrices'!$K$22:$O$24,MATCH(Prioritization!N324,'Subdecision matrices'!$J$22:$J$24,0),MATCH($AM$6,'Subdecision matrices'!$K$21:$O$21,0)),0)</f>
        <v>0</v>
      </c>
      <c r="AN631" s="2">
        <f>_xlfn.IFERROR(INDEX('Subdecision matrices'!$K$22:$O$24,MATCH(Prioritization!N324,'Subdecision matrices'!$J$22:$J$24,0),MATCH($AN$6,'Subdecision matrices'!$K$21:$O$21,0)),0)</f>
        <v>0</v>
      </c>
      <c r="AO631" s="2">
        <f>_xlfn.IFERROR(INDEX('Subdecision matrices'!$K$22:$O$24,MATCH(Prioritization!N324,'Subdecision matrices'!$J$22:$J$24,0),MATCH($AO$6,'Subdecision matrices'!$K$21:$O$21,0)),0)</f>
        <v>0</v>
      </c>
      <c r="AP631" s="2">
        <f>_xlfn.IFERROR(INDEX('Subdecision matrices'!$K$27:$O$30,MATCH(Prioritization!O324,'Subdecision matrices'!$J$27:$J$30,0),MATCH('CalcEng 2'!$AP$6,'Subdecision matrices'!$K$27:$O$27,0)),0)</f>
        <v>0</v>
      </c>
      <c r="AQ631" s="2">
        <f>_xlfn.IFERROR(INDEX('Subdecision matrices'!$K$27:$O$30,MATCH(Prioritization!O324,'Subdecision matrices'!$J$27:$J$30,0),MATCH('CalcEng 2'!$AQ$6,'Subdecision matrices'!$K$27:$O$27,0)),0)</f>
        <v>0</v>
      </c>
      <c r="AR631" s="2">
        <f>_xlfn.IFERROR(INDEX('Subdecision matrices'!$K$27:$O$30,MATCH(Prioritization!O324,'Subdecision matrices'!$J$27:$J$30,0),MATCH('CalcEng 2'!$AR$6,'Subdecision matrices'!$K$27:$O$27,0)),0)</f>
        <v>0</v>
      </c>
      <c r="AS631" s="2">
        <f>_xlfn.IFERROR(INDEX('Subdecision matrices'!$K$27:$O$30,MATCH(Prioritization!O324,'Subdecision matrices'!$J$27:$J$30,0),MATCH('CalcEng 2'!$AS$6,'Subdecision matrices'!$K$27:$O$27,0)),0)</f>
        <v>0</v>
      </c>
      <c r="AT631" s="2">
        <f>_xlfn.IFERROR(INDEX('Subdecision matrices'!$K$27:$O$30,MATCH(Prioritization!O324,'Subdecision matrices'!$J$27:$J$30,0),MATCH('CalcEng 2'!$AT$6,'Subdecision matrices'!$K$27:$O$27,0)),0)</f>
        <v>0</v>
      </c>
      <c r="AU631" s="2">
        <f>_xlfn.IFERROR(INDEX('Subdecision matrices'!$K$34:$O$36,MATCH(Prioritization!P324,'Subdecision matrices'!$J$34:$J$36,0),MATCH('CalcEng 2'!$AU$6,'Subdecision matrices'!$K$33:$O$33,0)),0)</f>
        <v>0</v>
      </c>
      <c r="AV631" s="2">
        <f>_xlfn.IFERROR(INDEX('Subdecision matrices'!$K$34:$O$36,MATCH(Prioritization!P324,'Subdecision matrices'!$J$34:$J$36,0),MATCH('CalcEng 2'!$AV$6,'Subdecision matrices'!$K$33:$O$33,0)),0)</f>
        <v>0</v>
      </c>
      <c r="AW631" s="2">
        <f>_xlfn.IFERROR(INDEX('Subdecision matrices'!$K$34:$O$36,MATCH(Prioritization!P324,'Subdecision matrices'!$J$34:$J$36,0),MATCH('CalcEng 2'!$AW$6,'Subdecision matrices'!$K$33:$O$33,0)),0)</f>
        <v>0</v>
      </c>
      <c r="AX631" s="2">
        <f>_xlfn.IFERROR(INDEX('Subdecision matrices'!$K$34:$O$36,MATCH(Prioritization!P324,'Subdecision matrices'!$J$34:$J$36,0),MATCH('CalcEng 2'!$AX$6,'Subdecision matrices'!$K$33:$O$33,0)),0)</f>
        <v>0</v>
      </c>
      <c r="AY631" s="2">
        <f>_xlfn.IFERROR(INDEX('Subdecision matrices'!$K$34:$O$36,MATCH(Prioritization!P324,'Subdecision matrices'!$J$34:$J$36,0),MATCH('CalcEng 2'!$AY$6,'Subdecision matrices'!$K$33:$O$33,0)),0)</f>
        <v>0</v>
      </c>
      <c r="AZ631" s="2"/>
      <c r="BA631" s="2"/>
      <c r="BB631" s="110">
        <f>((B631*B632)+(G631*G632)+(L631*L632)+(Q631*Q632)+(V631*V632)+(AA631*AA632)+(AF632*AF631)+(AK631*AK632)+(AP631*AP632)+(AU631*AU632))*10</f>
        <v>0</v>
      </c>
      <c r="BC631" s="110">
        <f aca="true" t="shared" si="1587" ref="BC631">((C631*C632)+(H631*H632)+(M631*M632)+(R631*R632)+(W631*W632)+(AB631*AB632)+(AG632*AG631)+(AL631*AL632)+(AQ631*AQ632)+(AV631*AV632))*10</f>
        <v>0</v>
      </c>
      <c r="BD631" s="110">
        <f aca="true" t="shared" si="1588" ref="BD631">((D631*D632)+(I631*I632)+(N631*N632)+(S631*S632)+(X631*X632)+(AC631*AC632)+(AH632*AH631)+(AM631*AM632)+(AR631*AR632)+(AW631*AW632))*10</f>
        <v>0</v>
      </c>
      <c r="BE631" s="110">
        <f aca="true" t="shared" si="1589" ref="BE631">((E631*E632)+(J631*J632)+(O631*O632)+(T631*T632)+(Y631*Y632)+(AD631*AD632)+(AI632*AI631)+(AN631*AN632)+(AS631*AS632)+(AX631*AX632))*10</f>
        <v>0</v>
      </c>
      <c r="BF631" s="110">
        <f aca="true" t="shared" si="1590" ref="BF631">((F631*F632)+(K631*K632)+(P631*P632)+(U631*U632)+(Z631*Z632)+(AE631*AE632)+(AJ632*AJ631)+(AO631*AO632)+(AT631*AT632)+(AY631*AY632))*10</f>
        <v>0</v>
      </c>
    </row>
    <row r="632" spans="1:58" ht="15.75" thickBot="1">
      <c r="A632" s="94"/>
      <c r="B632" s="5">
        <f>'Subdecision matrices'!$S$12</f>
        <v>0.1</v>
      </c>
      <c r="C632" s="5">
        <f>'Subdecision matrices'!$S$13</f>
        <v>0.1</v>
      </c>
      <c r="D632" s="5">
        <f>'Subdecision matrices'!$S$14</f>
        <v>0.1</v>
      </c>
      <c r="E632" s="5">
        <f>'Subdecision matrices'!$S$15</f>
        <v>0.1</v>
      </c>
      <c r="F632" s="5">
        <f>'Subdecision matrices'!$S$16</f>
        <v>0.1</v>
      </c>
      <c r="G632" s="5">
        <f>'Subdecision matrices'!$T$12</f>
        <v>0.1</v>
      </c>
      <c r="H632" s="5">
        <f>'Subdecision matrices'!$T$13</f>
        <v>0.1</v>
      </c>
      <c r="I632" s="5">
        <f>'Subdecision matrices'!$T$14</f>
        <v>0.1</v>
      </c>
      <c r="J632" s="5">
        <f>'Subdecision matrices'!$T$15</f>
        <v>0.1</v>
      </c>
      <c r="K632" s="5">
        <f>'Subdecision matrices'!$T$16</f>
        <v>0.1</v>
      </c>
      <c r="L632" s="5">
        <f>'Subdecision matrices'!$U$12</f>
        <v>0.05</v>
      </c>
      <c r="M632" s="5">
        <f>'Subdecision matrices'!$U$13</f>
        <v>0.05</v>
      </c>
      <c r="N632" s="5">
        <f>'Subdecision matrices'!$U$14</f>
        <v>0.05</v>
      </c>
      <c r="O632" s="5">
        <f>'Subdecision matrices'!$U$15</f>
        <v>0.05</v>
      </c>
      <c r="P632" s="5">
        <f>'Subdecision matrices'!$U$16</f>
        <v>0.05</v>
      </c>
      <c r="Q632" s="5">
        <f>'Subdecision matrices'!$V$12</f>
        <v>0.1</v>
      </c>
      <c r="R632" s="5">
        <f>'Subdecision matrices'!$V$13</f>
        <v>0.1</v>
      </c>
      <c r="S632" s="5">
        <f>'Subdecision matrices'!$V$14</f>
        <v>0.1</v>
      </c>
      <c r="T632" s="5">
        <f>'Subdecision matrices'!$V$15</f>
        <v>0.1</v>
      </c>
      <c r="U632" s="5">
        <f>'Subdecision matrices'!$V$16</f>
        <v>0.1</v>
      </c>
      <c r="V632" s="5">
        <f>'Subdecision matrices'!$W$12</f>
        <v>0.1</v>
      </c>
      <c r="W632" s="5">
        <f>'Subdecision matrices'!$W$13</f>
        <v>0.1</v>
      </c>
      <c r="X632" s="5">
        <f>'Subdecision matrices'!$W$14</f>
        <v>0.1</v>
      </c>
      <c r="Y632" s="5">
        <f>'Subdecision matrices'!$W$15</f>
        <v>0.1</v>
      </c>
      <c r="Z632" s="5">
        <f>'Subdecision matrices'!$W$16</f>
        <v>0.1</v>
      </c>
      <c r="AA632" s="5">
        <f>'Subdecision matrices'!$X$12</f>
        <v>0.05</v>
      </c>
      <c r="AB632" s="5">
        <f>'Subdecision matrices'!$X$13</f>
        <v>0.1</v>
      </c>
      <c r="AC632" s="5">
        <f>'Subdecision matrices'!$X$14</f>
        <v>0.1</v>
      </c>
      <c r="AD632" s="5">
        <f>'Subdecision matrices'!$X$15</f>
        <v>0.1</v>
      </c>
      <c r="AE632" s="5">
        <f>'Subdecision matrices'!$X$16</f>
        <v>0.1</v>
      </c>
      <c r="AF632" s="5">
        <f>'Subdecision matrices'!$Y$12</f>
        <v>0.1</v>
      </c>
      <c r="AG632" s="5">
        <f>'Subdecision matrices'!$Y$13</f>
        <v>0.1</v>
      </c>
      <c r="AH632" s="5">
        <f>'Subdecision matrices'!$Y$14</f>
        <v>0.1</v>
      </c>
      <c r="AI632" s="5">
        <f>'Subdecision matrices'!$Y$15</f>
        <v>0.05</v>
      </c>
      <c r="AJ632" s="5">
        <f>'Subdecision matrices'!$Y$16</f>
        <v>0.05</v>
      </c>
      <c r="AK632" s="5">
        <f>'Subdecision matrices'!$Z$12</f>
        <v>0.15</v>
      </c>
      <c r="AL632" s="5">
        <f>'Subdecision matrices'!$Z$13</f>
        <v>0.15</v>
      </c>
      <c r="AM632" s="5">
        <f>'Subdecision matrices'!$Z$14</f>
        <v>0.15</v>
      </c>
      <c r="AN632" s="5">
        <f>'Subdecision matrices'!$Z$15</f>
        <v>0.15</v>
      </c>
      <c r="AO632" s="5">
        <f>'Subdecision matrices'!$Z$16</f>
        <v>0.15</v>
      </c>
      <c r="AP632" s="5">
        <f>'Subdecision matrices'!$AA$12</f>
        <v>0.1</v>
      </c>
      <c r="AQ632" s="5">
        <f>'Subdecision matrices'!$AA$13</f>
        <v>0.1</v>
      </c>
      <c r="AR632" s="5">
        <f>'Subdecision matrices'!$AA$14</f>
        <v>0.1</v>
      </c>
      <c r="AS632" s="5">
        <f>'Subdecision matrices'!$AA$15</f>
        <v>0.1</v>
      </c>
      <c r="AT632" s="5">
        <f>'Subdecision matrices'!$AA$16</f>
        <v>0.15</v>
      </c>
      <c r="AU632" s="5">
        <f>'Subdecision matrices'!$AB$12</f>
        <v>0.15</v>
      </c>
      <c r="AV632" s="5">
        <f>'Subdecision matrices'!$AB$13</f>
        <v>0.1</v>
      </c>
      <c r="AW632" s="5">
        <f>'Subdecision matrices'!$AB$14</f>
        <v>0.1</v>
      </c>
      <c r="AX632" s="5">
        <f>'Subdecision matrices'!$AB$15</f>
        <v>0.15</v>
      </c>
      <c r="AY632" s="5">
        <f>'Subdecision matrices'!$AB$16</f>
        <v>0.1</v>
      </c>
      <c r="AZ632" s="3">
        <f aca="true" t="shared" si="1591" ref="AZ632">SUM(L632:AY632)</f>
        <v>4</v>
      </c>
      <c r="BA632" s="3"/>
      <c r="BB632" s="114"/>
      <c r="BC632" s="114"/>
      <c r="BD632" s="114"/>
      <c r="BE632" s="114"/>
      <c r="BF632" s="114"/>
    </row>
    <row r="633" spans="1:58" ht="15">
      <c r="A633" s="94">
        <v>314</v>
      </c>
      <c r="B633" s="30">
        <f>_xlfn.IFERROR(VLOOKUP(Prioritization!G325,'Subdecision matrices'!$B$7:$C$8,2,TRUE),0)</f>
        <v>0</v>
      </c>
      <c r="C633" s="30">
        <f>_xlfn.IFERROR(VLOOKUP(Prioritization!G325,'Subdecision matrices'!$B$7:$D$8,3,TRUE),0)</f>
        <v>0</v>
      </c>
      <c r="D633" s="30">
        <f>_xlfn.IFERROR(VLOOKUP(Prioritization!G325,'Subdecision matrices'!$B$7:$E$8,4,TRUE),0)</f>
        <v>0</v>
      </c>
      <c r="E633" s="30">
        <f>_xlfn.IFERROR(VLOOKUP(Prioritization!G325,'Subdecision matrices'!$B$7:$F$8,5,TRUE),0)</f>
        <v>0</v>
      </c>
      <c r="F633" s="30">
        <f>_xlfn.IFERROR(VLOOKUP(Prioritization!G325,'Subdecision matrices'!$B$7:$G$8,6,TRUE),0)</f>
        <v>0</v>
      </c>
      <c r="G633" s="30">
        <f>VLOOKUP(Prioritization!H325,'Subdecision matrices'!$B$12:$C$19,2,TRUE)</f>
        <v>0</v>
      </c>
      <c r="H633" s="30">
        <f>VLOOKUP(Prioritization!H325,'Subdecision matrices'!$B$12:$D$19,3,TRUE)</f>
        <v>0</v>
      </c>
      <c r="I633" s="30">
        <f>VLOOKUP(Prioritization!H325,'Subdecision matrices'!$B$12:$E$19,4,TRUE)</f>
        <v>0</v>
      </c>
      <c r="J633" s="30">
        <f>VLOOKUP(Prioritization!H325,'Subdecision matrices'!$B$12:$F$19,5,TRUE)</f>
        <v>0</v>
      </c>
      <c r="K633" s="30">
        <f>VLOOKUP(Prioritization!H325,'Subdecision matrices'!$B$12:$G$19,6,TRUE)</f>
        <v>0</v>
      </c>
      <c r="L633" s="2">
        <f>_xlfn.IFERROR(INDEX('Subdecision matrices'!$C$23:$G$27,MATCH(Prioritization!I325,'Subdecision matrices'!$B$23:$B$27,0),MATCH('CalcEng 2'!$L$6,'Subdecision matrices'!$C$22:$G$22,0)),0)</f>
        <v>0</v>
      </c>
      <c r="M633" s="2">
        <f>_xlfn.IFERROR(INDEX('Subdecision matrices'!$C$23:$G$27,MATCH(Prioritization!I325,'Subdecision matrices'!$B$23:$B$27,0),MATCH('CalcEng 2'!$M$6,'Subdecision matrices'!$C$30:$G$30,0)),0)</f>
        <v>0</v>
      </c>
      <c r="N633" s="2">
        <f>_xlfn.IFERROR(INDEX('Subdecision matrices'!$C$23:$G$27,MATCH(Prioritization!I325,'Subdecision matrices'!$B$23:$B$27,0),MATCH('CalcEng 2'!$N$6,'Subdecision matrices'!$C$22:$G$22,0)),0)</f>
        <v>0</v>
      </c>
      <c r="O633" s="2">
        <f>_xlfn.IFERROR(INDEX('Subdecision matrices'!$C$23:$G$27,MATCH(Prioritization!I325,'Subdecision matrices'!$B$23:$B$27,0),MATCH('CalcEng 2'!$O$6,'Subdecision matrices'!$C$22:$G$22,0)),0)</f>
        <v>0</v>
      </c>
      <c r="P633" s="2">
        <f>_xlfn.IFERROR(INDEX('Subdecision matrices'!$C$23:$G$27,MATCH(Prioritization!I325,'Subdecision matrices'!$B$23:$B$27,0),MATCH('CalcEng 2'!$P$6,'Subdecision matrices'!$C$22:$G$22,0)),0)</f>
        <v>0</v>
      </c>
      <c r="Q633" s="2">
        <f>_xlfn.IFERROR(INDEX('Subdecision matrices'!$C$31:$G$33,MATCH(Prioritization!J325,'Subdecision matrices'!$B$31:$B$33,0),MATCH('CalcEng 2'!$Q$6,'Subdecision matrices'!$C$30:$G$30,0)),0)</f>
        <v>0</v>
      </c>
      <c r="R633" s="2">
        <f>_xlfn.IFERROR(INDEX('Subdecision matrices'!$C$31:$G$33,MATCH(Prioritization!J325,'Subdecision matrices'!$B$31:$B$33,0),MATCH('CalcEng 2'!$R$6,'Subdecision matrices'!$C$30:$G$30,0)),0)</f>
        <v>0</v>
      </c>
      <c r="S633" s="2">
        <f>_xlfn.IFERROR(INDEX('Subdecision matrices'!$C$31:$G$33,MATCH(Prioritization!J325,'Subdecision matrices'!$B$31:$B$33,0),MATCH('CalcEng 2'!$S$6,'Subdecision matrices'!$C$30:$G$30,0)),0)</f>
        <v>0</v>
      </c>
      <c r="T633" s="2">
        <f>_xlfn.IFERROR(INDEX('Subdecision matrices'!$C$31:$G$33,MATCH(Prioritization!J325,'Subdecision matrices'!$B$31:$B$33,0),MATCH('CalcEng 2'!$T$6,'Subdecision matrices'!$C$30:$G$30,0)),0)</f>
        <v>0</v>
      </c>
      <c r="U633" s="2">
        <f>_xlfn.IFERROR(INDEX('Subdecision matrices'!$C$31:$G$33,MATCH(Prioritization!J325,'Subdecision matrices'!$B$31:$B$33,0),MATCH('CalcEng 2'!$U$6,'Subdecision matrices'!$C$30:$G$30,0)),0)</f>
        <v>0</v>
      </c>
      <c r="V633" s="2">
        <f>_xlfn.IFERROR(VLOOKUP(Prioritization!K325,'Subdecision matrices'!$A$37:$C$41,3,TRUE),0)</f>
        <v>0</v>
      </c>
      <c r="W633" s="2">
        <f>_xlfn.IFERROR(VLOOKUP(Prioritization!K325,'Subdecision matrices'!$A$37:$D$41,4),0)</f>
        <v>0</v>
      </c>
      <c r="X633" s="2">
        <f>_xlfn.IFERROR(VLOOKUP(Prioritization!K325,'Subdecision matrices'!$A$37:$E$41,5),0)</f>
        <v>0</v>
      </c>
      <c r="Y633" s="2">
        <f>_xlfn.IFERROR(VLOOKUP(Prioritization!K325,'Subdecision matrices'!$A$37:$F$41,6),0)</f>
        <v>0</v>
      </c>
      <c r="Z633" s="2">
        <f>_xlfn.IFERROR(VLOOKUP(Prioritization!K325,'Subdecision matrices'!$A$37:$G$41,7),0)</f>
        <v>0</v>
      </c>
      <c r="AA633" s="2">
        <f>_xlfn.IFERROR(INDEX('Subdecision matrices'!$K$8:$O$11,MATCH(Prioritization!L325,'Subdecision matrices'!$J$8:$J$11,0),MATCH('CalcEng 2'!$AA$6,'Subdecision matrices'!$K$7:$O$7,0)),0)</f>
        <v>0</v>
      </c>
      <c r="AB633" s="2">
        <f>_xlfn.IFERROR(INDEX('Subdecision matrices'!$K$8:$O$11,MATCH(Prioritization!L325,'Subdecision matrices'!$J$8:$J$11,0),MATCH('CalcEng 2'!$AB$6,'Subdecision matrices'!$K$7:$O$7,0)),0)</f>
        <v>0</v>
      </c>
      <c r="AC633" s="2">
        <f>_xlfn.IFERROR(INDEX('Subdecision matrices'!$K$8:$O$11,MATCH(Prioritization!L325,'Subdecision matrices'!$J$8:$J$11,0),MATCH('CalcEng 2'!$AC$6,'Subdecision matrices'!$K$7:$O$7,0)),0)</f>
        <v>0</v>
      </c>
      <c r="AD633" s="2">
        <f>_xlfn.IFERROR(INDEX('Subdecision matrices'!$K$8:$O$11,MATCH(Prioritization!L325,'Subdecision matrices'!$J$8:$J$11,0),MATCH('CalcEng 2'!$AD$6,'Subdecision matrices'!$K$7:$O$7,0)),0)</f>
        <v>0</v>
      </c>
      <c r="AE633" s="2">
        <f>_xlfn.IFERROR(INDEX('Subdecision matrices'!$K$8:$O$11,MATCH(Prioritization!L325,'Subdecision matrices'!$J$8:$J$11,0),MATCH('CalcEng 2'!$AE$6,'Subdecision matrices'!$K$7:$O$7,0)),0)</f>
        <v>0</v>
      </c>
      <c r="AF633" s="2">
        <f>_xlfn.IFERROR(VLOOKUP(Prioritization!M325,'Subdecision matrices'!$I$15:$K$17,3,TRUE),0)</f>
        <v>0</v>
      </c>
      <c r="AG633" s="2">
        <f>_xlfn.IFERROR(VLOOKUP(Prioritization!M325,'Subdecision matrices'!$I$15:$L$17,4,TRUE),0)</f>
        <v>0</v>
      </c>
      <c r="AH633" s="2">
        <f>_xlfn.IFERROR(VLOOKUP(Prioritization!M325,'Subdecision matrices'!$I$15:$M$17,5,TRUE),0)</f>
        <v>0</v>
      </c>
      <c r="AI633" s="2">
        <f>_xlfn.IFERROR(VLOOKUP(Prioritization!M325,'Subdecision matrices'!$I$15:$N$17,6,TRUE),0)</f>
        <v>0</v>
      </c>
      <c r="AJ633" s="2">
        <f>_xlfn.IFERROR(VLOOKUP(Prioritization!M325,'Subdecision matrices'!$I$15:$O$17,7,TRUE),0)</f>
        <v>0</v>
      </c>
      <c r="AK633" s="2">
        <f>_xlfn.IFERROR(INDEX('Subdecision matrices'!$K$22:$O$24,MATCH(Prioritization!N325,'Subdecision matrices'!$J$22:$J$24,0),MATCH($AK$6,'Subdecision matrices'!$K$21:$O$21,0)),0)</f>
        <v>0</v>
      </c>
      <c r="AL633" s="2">
        <f>_xlfn.IFERROR(INDEX('Subdecision matrices'!$K$22:$O$24,MATCH(Prioritization!N325,'Subdecision matrices'!$J$22:$J$24,0),MATCH($AL$6,'Subdecision matrices'!$K$21:$O$21,0)),0)</f>
        <v>0</v>
      </c>
      <c r="AM633" s="2">
        <f>_xlfn.IFERROR(INDEX('Subdecision matrices'!$K$22:$O$24,MATCH(Prioritization!N325,'Subdecision matrices'!$J$22:$J$24,0),MATCH($AM$6,'Subdecision matrices'!$K$21:$O$21,0)),0)</f>
        <v>0</v>
      </c>
      <c r="AN633" s="2">
        <f>_xlfn.IFERROR(INDEX('Subdecision matrices'!$K$22:$O$24,MATCH(Prioritization!N325,'Subdecision matrices'!$J$22:$J$24,0),MATCH($AN$6,'Subdecision matrices'!$K$21:$O$21,0)),0)</f>
        <v>0</v>
      </c>
      <c r="AO633" s="2">
        <f>_xlfn.IFERROR(INDEX('Subdecision matrices'!$K$22:$O$24,MATCH(Prioritization!N325,'Subdecision matrices'!$J$22:$J$24,0),MATCH($AO$6,'Subdecision matrices'!$K$21:$O$21,0)),0)</f>
        <v>0</v>
      </c>
      <c r="AP633" s="2">
        <f>_xlfn.IFERROR(INDEX('Subdecision matrices'!$K$27:$O$30,MATCH(Prioritization!O325,'Subdecision matrices'!$J$27:$J$30,0),MATCH('CalcEng 2'!$AP$6,'Subdecision matrices'!$K$27:$O$27,0)),0)</f>
        <v>0</v>
      </c>
      <c r="AQ633" s="2">
        <f>_xlfn.IFERROR(INDEX('Subdecision matrices'!$K$27:$O$30,MATCH(Prioritization!O325,'Subdecision matrices'!$J$27:$J$30,0),MATCH('CalcEng 2'!$AQ$6,'Subdecision matrices'!$K$27:$O$27,0)),0)</f>
        <v>0</v>
      </c>
      <c r="AR633" s="2">
        <f>_xlfn.IFERROR(INDEX('Subdecision matrices'!$K$27:$O$30,MATCH(Prioritization!O325,'Subdecision matrices'!$J$27:$J$30,0),MATCH('CalcEng 2'!$AR$6,'Subdecision matrices'!$K$27:$O$27,0)),0)</f>
        <v>0</v>
      </c>
      <c r="AS633" s="2">
        <f>_xlfn.IFERROR(INDEX('Subdecision matrices'!$K$27:$O$30,MATCH(Prioritization!O325,'Subdecision matrices'!$J$27:$J$30,0),MATCH('CalcEng 2'!$AS$6,'Subdecision matrices'!$K$27:$O$27,0)),0)</f>
        <v>0</v>
      </c>
      <c r="AT633" s="2">
        <f>_xlfn.IFERROR(INDEX('Subdecision matrices'!$K$27:$O$30,MATCH(Prioritization!O325,'Subdecision matrices'!$J$27:$J$30,0),MATCH('CalcEng 2'!$AT$6,'Subdecision matrices'!$K$27:$O$27,0)),0)</f>
        <v>0</v>
      </c>
      <c r="AU633" s="2">
        <f>_xlfn.IFERROR(INDEX('Subdecision matrices'!$K$34:$O$36,MATCH(Prioritization!P325,'Subdecision matrices'!$J$34:$J$36,0),MATCH('CalcEng 2'!$AU$6,'Subdecision matrices'!$K$33:$O$33,0)),0)</f>
        <v>0</v>
      </c>
      <c r="AV633" s="2">
        <f>_xlfn.IFERROR(INDEX('Subdecision matrices'!$K$34:$O$36,MATCH(Prioritization!P325,'Subdecision matrices'!$J$34:$J$36,0),MATCH('CalcEng 2'!$AV$6,'Subdecision matrices'!$K$33:$O$33,0)),0)</f>
        <v>0</v>
      </c>
      <c r="AW633" s="2">
        <f>_xlfn.IFERROR(INDEX('Subdecision matrices'!$K$34:$O$36,MATCH(Prioritization!P325,'Subdecision matrices'!$J$34:$J$36,0),MATCH('CalcEng 2'!$AW$6,'Subdecision matrices'!$K$33:$O$33,0)),0)</f>
        <v>0</v>
      </c>
      <c r="AX633" s="2">
        <f>_xlfn.IFERROR(INDEX('Subdecision matrices'!$K$34:$O$36,MATCH(Prioritization!P325,'Subdecision matrices'!$J$34:$J$36,0),MATCH('CalcEng 2'!$AX$6,'Subdecision matrices'!$K$33:$O$33,0)),0)</f>
        <v>0</v>
      </c>
      <c r="AY633" s="2">
        <f>_xlfn.IFERROR(INDEX('Subdecision matrices'!$K$34:$O$36,MATCH(Prioritization!P325,'Subdecision matrices'!$J$34:$J$36,0),MATCH('CalcEng 2'!$AY$6,'Subdecision matrices'!$K$33:$O$33,0)),0)</f>
        <v>0</v>
      </c>
      <c r="AZ633" s="2"/>
      <c r="BA633" s="2"/>
      <c r="BB633" s="110">
        <f>((B633*B634)+(G633*G634)+(L633*L634)+(Q633*Q634)+(V633*V634)+(AA633*AA634)+(AF634*AF633)+(AK633*AK634)+(AP633*AP634)+(AU633*AU634))*10</f>
        <v>0</v>
      </c>
      <c r="BC633" s="110">
        <f aca="true" t="shared" si="1592" ref="BC633">((C633*C634)+(H633*H634)+(M633*M634)+(R633*R634)+(W633*W634)+(AB633*AB634)+(AG634*AG633)+(AL633*AL634)+(AQ633*AQ634)+(AV633*AV634))*10</f>
        <v>0</v>
      </c>
      <c r="BD633" s="110">
        <f aca="true" t="shared" si="1593" ref="BD633">((D633*D634)+(I633*I634)+(N633*N634)+(S633*S634)+(X633*X634)+(AC633*AC634)+(AH634*AH633)+(AM633*AM634)+(AR633*AR634)+(AW633*AW634))*10</f>
        <v>0</v>
      </c>
      <c r="BE633" s="110">
        <f aca="true" t="shared" si="1594" ref="BE633">((E633*E634)+(J633*J634)+(O633*O634)+(T633*T634)+(Y633*Y634)+(AD633*AD634)+(AI634*AI633)+(AN633*AN634)+(AS633*AS634)+(AX633*AX634))*10</f>
        <v>0</v>
      </c>
      <c r="BF633" s="110">
        <f aca="true" t="shared" si="1595" ref="BF633">((F633*F634)+(K633*K634)+(P633*P634)+(U633*U634)+(Z633*Z634)+(AE633*AE634)+(AJ634*AJ633)+(AO633*AO634)+(AT633*AT634)+(AY633*AY634))*10</f>
        <v>0</v>
      </c>
    </row>
    <row r="634" spans="1:58" ht="15.75" thickBot="1">
      <c r="A634" s="94"/>
      <c r="B634" s="5">
        <f>'Subdecision matrices'!$S$12</f>
        <v>0.1</v>
      </c>
      <c r="C634" s="5">
        <f>'Subdecision matrices'!$S$13</f>
        <v>0.1</v>
      </c>
      <c r="D634" s="5">
        <f>'Subdecision matrices'!$S$14</f>
        <v>0.1</v>
      </c>
      <c r="E634" s="5">
        <f>'Subdecision matrices'!$S$15</f>
        <v>0.1</v>
      </c>
      <c r="F634" s="5">
        <f>'Subdecision matrices'!$S$16</f>
        <v>0.1</v>
      </c>
      <c r="G634" s="5">
        <f>'Subdecision matrices'!$T$12</f>
        <v>0.1</v>
      </c>
      <c r="H634" s="5">
        <f>'Subdecision matrices'!$T$13</f>
        <v>0.1</v>
      </c>
      <c r="I634" s="5">
        <f>'Subdecision matrices'!$T$14</f>
        <v>0.1</v>
      </c>
      <c r="J634" s="5">
        <f>'Subdecision matrices'!$T$15</f>
        <v>0.1</v>
      </c>
      <c r="K634" s="5">
        <f>'Subdecision matrices'!$T$16</f>
        <v>0.1</v>
      </c>
      <c r="L634" s="5">
        <f>'Subdecision matrices'!$U$12</f>
        <v>0.05</v>
      </c>
      <c r="M634" s="5">
        <f>'Subdecision matrices'!$U$13</f>
        <v>0.05</v>
      </c>
      <c r="N634" s="5">
        <f>'Subdecision matrices'!$U$14</f>
        <v>0.05</v>
      </c>
      <c r="O634" s="5">
        <f>'Subdecision matrices'!$U$15</f>
        <v>0.05</v>
      </c>
      <c r="P634" s="5">
        <f>'Subdecision matrices'!$U$16</f>
        <v>0.05</v>
      </c>
      <c r="Q634" s="5">
        <f>'Subdecision matrices'!$V$12</f>
        <v>0.1</v>
      </c>
      <c r="R634" s="5">
        <f>'Subdecision matrices'!$V$13</f>
        <v>0.1</v>
      </c>
      <c r="S634" s="5">
        <f>'Subdecision matrices'!$V$14</f>
        <v>0.1</v>
      </c>
      <c r="T634" s="5">
        <f>'Subdecision matrices'!$V$15</f>
        <v>0.1</v>
      </c>
      <c r="U634" s="5">
        <f>'Subdecision matrices'!$V$16</f>
        <v>0.1</v>
      </c>
      <c r="V634" s="5">
        <f>'Subdecision matrices'!$W$12</f>
        <v>0.1</v>
      </c>
      <c r="W634" s="5">
        <f>'Subdecision matrices'!$W$13</f>
        <v>0.1</v>
      </c>
      <c r="X634" s="5">
        <f>'Subdecision matrices'!$W$14</f>
        <v>0.1</v>
      </c>
      <c r="Y634" s="5">
        <f>'Subdecision matrices'!$W$15</f>
        <v>0.1</v>
      </c>
      <c r="Z634" s="5">
        <f>'Subdecision matrices'!$W$16</f>
        <v>0.1</v>
      </c>
      <c r="AA634" s="5">
        <f>'Subdecision matrices'!$X$12</f>
        <v>0.05</v>
      </c>
      <c r="AB634" s="5">
        <f>'Subdecision matrices'!$X$13</f>
        <v>0.1</v>
      </c>
      <c r="AC634" s="5">
        <f>'Subdecision matrices'!$X$14</f>
        <v>0.1</v>
      </c>
      <c r="AD634" s="5">
        <f>'Subdecision matrices'!$X$15</f>
        <v>0.1</v>
      </c>
      <c r="AE634" s="5">
        <f>'Subdecision matrices'!$X$16</f>
        <v>0.1</v>
      </c>
      <c r="AF634" s="5">
        <f>'Subdecision matrices'!$Y$12</f>
        <v>0.1</v>
      </c>
      <c r="AG634" s="5">
        <f>'Subdecision matrices'!$Y$13</f>
        <v>0.1</v>
      </c>
      <c r="AH634" s="5">
        <f>'Subdecision matrices'!$Y$14</f>
        <v>0.1</v>
      </c>
      <c r="AI634" s="5">
        <f>'Subdecision matrices'!$Y$15</f>
        <v>0.05</v>
      </c>
      <c r="AJ634" s="5">
        <f>'Subdecision matrices'!$Y$16</f>
        <v>0.05</v>
      </c>
      <c r="AK634" s="5">
        <f>'Subdecision matrices'!$Z$12</f>
        <v>0.15</v>
      </c>
      <c r="AL634" s="5">
        <f>'Subdecision matrices'!$Z$13</f>
        <v>0.15</v>
      </c>
      <c r="AM634" s="5">
        <f>'Subdecision matrices'!$Z$14</f>
        <v>0.15</v>
      </c>
      <c r="AN634" s="5">
        <f>'Subdecision matrices'!$Z$15</f>
        <v>0.15</v>
      </c>
      <c r="AO634" s="5">
        <f>'Subdecision matrices'!$Z$16</f>
        <v>0.15</v>
      </c>
      <c r="AP634" s="5">
        <f>'Subdecision matrices'!$AA$12</f>
        <v>0.1</v>
      </c>
      <c r="AQ634" s="5">
        <f>'Subdecision matrices'!$AA$13</f>
        <v>0.1</v>
      </c>
      <c r="AR634" s="5">
        <f>'Subdecision matrices'!$AA$14</f>
        <v>0.1</v>
      </c>
      <c r="AS634" s="5">
        <f>'Subdecision matrices'!$AA$15</f>
        <v>0.1</v>
      </c>
      <c r="AT634" s="5">
        <f>'Subdecision matrices'!$AA$16</f>
        <v>0.15</v>
      </c>
      <c r="AU634" s="5">
        <f>'Subdecision matrices'!$AB$12</f>
        <v>0.15</v>
      </c>
      <c r="AV634" s="5">
        <f>'Subdecision matrices'!$AB$13</f>
        <v>0.1</v>
      </c>
      <c r="AW634" s="5">
        <f>'Subdecision matrices'!$AB$14</f>
        <v>0.1</v>
      </c>
      <c r="AX634" s="5">
        <f>'Subdecision matrices'!$AB$15</f>
        <v>0.15</v>
      </c>
      <c r="AY634" s="5">
        <f>'Subdecision matrices'!$AB$16</f>
        <v>0.1</v>
      </c>
      <c r="AZ634" s="3">
        <f aca="true" t="shared" si="1596" ref="AZ634">SUM(L634:AY634)</f>
        <v>4</v>
      </c>
      <c r="BA634" s="3"/>
      <c r="BB634" s="114"/>
      <c r="BC634" s="114"/>
      <c r="BD634" s="114"/>
      <c r="BE634" s="114"/>
      <c r="BF634" s="114"/>
    </row>
    <row r="635" spans="1:58" ht="15">
      <c r="A635" s="94">
        <v>315</v>
      </c>
      <c r="B635" s="30">
        <f>_xlfn.IFERROR(VLOOKUP(Prioritization!G326,'Subdecision matrices'!$B$7:$C$8,2,TRUE),0)</f>
        <v>0</v>
      </c>
      <c r="C635" s="30">
        <f>_xlfn.IFERROR(VLOOKUP(Prioritization!G326,'Subdecision matrices'!$B$7:$D$8,3,TRUE),0)</f>
        <v>0</v>
      </c>
      <c r="D635" s="30">
        <f>_xlfn.IFERROR(VLOOKUP(Prioritization!G326,'Subdecision matrices'!$B$7:$E$8,4,TRUE),0)</f>
        <v>0</v>
      </c>
      <c r="E635" s="30">
        <f>_xlfn.IFERROR(VLOOKUP(Prioritization!G326,'Subdecision matrices'!$B$7:$F$8,5,TRUE),0)</f>
        <v>0</v>
      </c>
      <c r="F635" s="30">
        <f>_xlfn.IFERROR(VLOOKUP(Prioritization!G326,'Subdecision matrices'!$B$7:$G$8,6,TRUE),0)</f>
        <v>0</v>
      </c>
      <c r="G635" s="30">
        <f>VLOOKUP(Prioritization!H326,'Subdecision matrices'!$B$12:$C$19,2,TRUE)</f>
        <v>0</v>
      </c>
      <c r="H635" s="30">
        <f>VLOOKUP(Prioritization!H326,'Subdecision matrices'!$B$12:$D$19,3,TRUE)</f>
        <v>0</v>
      </c>
      <c r="I635" s="30">
        <f>VLOOKUP(Prioritization!H326,'Subdecision matrices'!$B$12:$E$19,4,TRUE)</f>
        <v>0</v>
      </c>
      <c r="J635" s="30">
        <f>VLOOKUP(Prioritization!H326,'Subdecision matrices'!$B$12:$F$19,5,TRUE)</f>
        <v>0</v>
      </c>
      <c r="K635" s="30">
        <f>VLOOKUP(Prioritization!H326,'Subdecision matrices'!$B$12:$G$19,6,TRUE)</f>
        <v>0</v>
      </c>
      <c r="L635" s="2">
        <f>_xlfn.IFERROR(INDEX('Subdecision matrices'!$C$23:$G$27,MATCH(Prioritization!I326,'Subdecision matrices'!$B$23:$B$27,0),MATCH('CalcEng 2'!$L$6,'Subdecision matrices'!$C$22:$G$22,0)),0)</f>
        <v>0</v>
      </c>
      <c r="M635" s="2">
        <f>_xlfn.IFERROR(INDEX('Subdecision matrices'!$C$23:$G$27,MATCH(Prioritization!I326,'Subdecision matrices'!$B$23:$B$27,0),MATCH('CalcEng 2'!$M$6,'Subdecision matrices'!$C$30:$G$30,0)),0)</f>
        <v>0</v>
      </c>
      <c r="N635" s="2">
        <f>_xlfn.IFERROR(INDEX('Subdecision matrices'!$C$23:$G$27,MATCH(Prioritization!I326,'Subdecision matrices'!$B$23:$B$27,0),MATCH('CalcEng 2'!$N$6,'Subdecision matrices'!$C$22:$G$22,0)),0)</f>
        <v>0</v>
      </c>
      <c r="O635" s="2">
        <f>_xlfn.IFERROR(INDEX('Subdecision matrices'!$C$23:$G$27,MATCH(Prioritization!I326,'Subdecision matrices'!$B$23:$B$27,0),MATCH('CalcEng 2'!$O$6,'Subdecision matrices'!$C$22:$G$22,0)),0)</f>
        <v>0</v>
      </c>
      <c r="P635" s="2">
        <f>_xlfn.IFERROR(INDEX('Subdecision matrices'!$C$23:$G$27,MATCH(Prioritization!I326,'Subdecision matrices'!$B$23:$B$27,0),MATCH('CalcEng 2'!$P$6,'Subdecision matrices'!$C$22:$G$22,0)),0)</f>
        <v>0</v>
      </c>
      <c r="Q635" s="2">
        <f>_xlfn.IFERROR(INDEX('Subdecision matrices'!$C$31:$G$33,MATCH(Prioritization!J326,'Subdecision matrices'!$B$31:$B$33,0),MATCH('CalcEng 2'!$Q$6,'Subdecision matrices'!$C$30:$G$30,0)),0)</f>
        <v>0</v>
      </c>
      <c r="R635" s="2">
        <f>_xlfn.IFERROR(INDEX('Subdecision matrices'!$C$31:$G$33,MATCH(Prioritization!J326,'Subdecision matrices'!$B$31:$B$33,0),MATCH('CalcEng 2'!$R$6,'Subdecision matrices'!$C$30:$G$30,0)),0)</f>
        <v>0</v>
      </c>
      <c r="S635" s="2">
        <f>_xlfn.IFERROR(INDEX('Subdecision matrices'!$C$31:$G$33,MATCH(Prioritization!J326,'Subdecision matrices'!$B$31:$B$33,0),MATCH('CalcEng 2'!$S$6,'Subdecision matrices'!$C$30:$G$30,0)),0)</f>
        <v>0</v>
      </c>
      <c r="T635" s="2">
        <f>_xlfn.IFERROR(INDEX('Subdecision matrices'!$C$31:$G$33,MATCH(Prioritization!J326,'Subdecision matrices'!$B$31:$B$33,0),MATCH('CalcEng 2'!$T$6,'Subdecision matrices'!$C$30:$G$30,0)),0)</f>
        <v>0</v>
      </c>
      <c r="U635" s="2">
        <f>_xlfn.IFERROR(INDEX('Subdecision matrices'!$C$31:$G$33,MATCH(Prioritization!J326,'Subdecision matrices'!$B$31:$B$33,0),MATCH('CalcEng 2'!$U$6,'Subdecision matrices'!$C$30:$G$30,0)),0)</f>
        <v>0</v>
      </c>
      <c r="V635" s="2">
        <f>_xlfn.IFERROR(VLOOKUP(Prioritization!K326,'Subdecision matrices'!$A$37:$C$41,3,TRUE),0)</f>
        <v>0</v>
      </c>
      <c r="W635" s="2">
        <f>_xlfn.IFERROR(VLOOKUP(Prioritization!K326,'Subdecision matrices'!$A$37:$D$41,4),0)</f>
        <v>0</v>
      </c>
      <c r="X635" s="2">
        <f>_xlfn.IFERROR(VLOOKUP(Prioritization!K326,'Subdecision matrices'!$A$37:$E$41,5),0)</f>
        <v>0</v>
      </c>
      <c r="Y635" s="2">
        <f>_xlfn.IFERROR(VLOOKUP(Prioritization!K326,'Subdecision matrices'!$A$37:$F$41,6),0)</f>
        <v>0</v>
      </c>
      <c r="Z635" s="2">
        <f>_xlfn.IFERROR(VLOOKUP(Prioritization!K326,'Subdecision matrices'!$A$37:$G$41,7),0)</f>
        <v>0</v>
      </c>
      <c r="AA635" s="2">
        <f>_xlfn.IFERROR(INDEX('Subdecision matrices'!$K$8:$O$11,MATCH(Prioritization!L326,'Subdecision matrices'!$J$8:$J$11,0),MATCH('CalcEng 2'!$AA$6,'Subdecision matrices'!$K$7:$O$7,0)),0)</f>
        <v>0</v>
      </c>
      <c r="AB635" s="2">
        <f>_xlfn.IFERROR(INDEX('Subdecision matrices'!$K$8:$O$11,MATCH(Prioritization!L326,'Subdecision matrices'!$J$8:$J$11,0),MATCH('CalcEng 2'!$AB$6,'Subdecision matrices'!$K$7:$O$7,0)),0)</f>
        <v>0</v>
      </c>
      <c r="AC635" s="2">
        <f>_xlfn.IFERROR(INDEX('Subdecision matrices'!$K$8:$O$11,MATCH(Prioritization!L326,'Subdecision matrices'!$J$8:$J$11,0),MATCH('CalcEng 2'!$AC$6,'Subdecision matrices'!$K$7:$O$7,0)),0)</f>
        <v>0</v>
      </c>
      <c r="AD635" s="2">
        <f>_xlfn.IFERROR(INDEX('Subdecision matrices'!$K$8:$O$11,MATCH(Prioritization!L326,'Subdecision matrices'!$J$8:$J$11,0),MATCH('CalcEng 2'!$AD$6,'Subdecision matrices'!$K$7:$O$7,0)),0)</f>
        <v>0</v>
      </c>
      <c r="AE635" s="2">
        <f>_xlfn.IFERROR(INDEX('Subdecision matrices'!$K$8:$O$11,MATCH(Prioritization!L326,'Subdecision matrices'!$J$8:$J$11,0),MATCH('CalcEng 2'!$AE$6,'Subdecision matrices'!$K$7:$O$7,0)),0)</f>
        <v>0</v>
      </c>
      <c r="AF635" s="2">
        <f>_xlfn.IFERROR(VLOOKUP(Prioritization!M326,'Subdecision matrices'!$I$15:$K$17,3,TRUE),0)</f>
        <v>0</v>
      </c>
      <c r="AG635" s="2">
        <f>_xlfn.IFERROR(VLOOKUP(Prioritization!M326,'Subdecision matrices'!$I$15:$L$17,4,TRUE),0)</f>
        <v>0</v>
      </c>
      <c r="AH635" s="2">
        <f>_xlfn.IFERROR(VLOOKUP(Prioritization!M326,'Subdecision matrices'!$I$15:$M$17,5,TRUE),0)</f>
        <v>0</v>
      </c>
      <c r="AI635" s="2">
        <f>_xlfn.IFERROR(VLOOKUP(Prioritization!M326,'Subdecision matrices'!$I$15:$N$17,6,TRUE),0)</f>
        <v>0</v>
      </c>
      <c r="AJ635" s="2">
        <f>_xlfn.IFERROR(VLOOKUP(Prioritization!M326,'Subdecision matrices'!$I$15:$O$17,7,TRUE),0)</f>
        <v>0</v>
      </c>
      <c r="AK635" s="2">
        <f>_xlfn.IFERROR(INDEX('Subdecision matrices'!$K$22:$O$24,MATCH(Prioritization!N326,'Subdecision matrices'!$J$22:$J$24,0),MATCH($AK$6,'Subdecision matrices'!$K$21:$O$21,0)),0)</f>
        <v>0</v>
      </c>
      <c r="AL635" s="2">
        <f>_xlfn.IFERROR(INDEX('Subdecision matrices'!$K$22:$O$24,MATCH(Prioritization!N326,'Subdecision matrices'!$J$22:$J$24,0),MATCH($AL$6,'Subdecision matrices'!$K$21:$O$21,0)),0)</f>
        <v>0</v>
      </c>
      <c r="AM635" s="2">
        <f>_xlfn.IFERROR(INDEX('Subdecision matrices'!$K$22:$O$24,MATCH(Prioritization!N326,'Subdecision matrices'!$J$22:$J$24,0),MATCH($AM$6,'Subdecision matrices'!$K$21:$O$21,0)),0)</f>
        <v>0</v>
      </c>
      <c r="AN635" s="2">
        <f>_xlfn.IFERROR(INDEX('Subdecision matrices'!$K$22:$O$24,MATCH(Prioritization!N326,'Subdecision matrices'!$J$22:$J$24,0),MATCH($AN$6,'Subdecision matrices'!$K$21:$O$21,0)),0)</f>
        <v>0</v>
      </c>
      <c r="AO635" s="2">
        <f>_xlfn.IFERROR(INDEX('Subdecision matrices'!$K$22:$O$24,MATCH(Prioritization!N326,'Subdecision matrices'!$J$22:$J$24,0),MATCH($AO$6,'Subdecision matrices'!$K$21:$O$21,0)),0)</f>
        <v>0</v>
      </c>
      <c r="AP635" s="2">
        <f>_xlfn.IFERROR(INDEX('Subdecision matrices'!$K$27:$O$30,MATCH(Prioritization!O326,'Subdecision matrices'!$J$27:$J$30,0),MATCH('CalcEng 2'!$AP$6,'Subdecision matrices'!$K$27:$O$27,0)),0)</f>
        <v>0</v>
      </c>
      <c r="AQ635" s="2">
        <f>_xlfn.IFERROR(INDEX('Subdecision matrices'!$K$27:$O$30,MATCH(Prioritization!O326,'Subdecision matrices'!$J$27:$J$30,0),MATCH('CalcEng 2'!$AQ$6,'Subdecision matrices'!$K$27:$O$27,0)),0)</f>
        <v>0</v>
      </c>
      <c r="AR635" s="2">
        <f>_xlfn.IFERROR(INDEX('Subdecision matrices'!$K$27:$O$30,MATCH(Prioritization!O326,'Subdecision matrices'!$J$27:$J$30,0),MATCH('CalcEng 2'!$AR$6,'Subdecision matrices'!$K$27:$O$27,0)),0)</f>
        <v>0</v>
      </c>
      <c r="AS635" s="2">
        <f>_xlfn.IFERROR(INDEX('Subdecision matrices'!$K$27:$O$30,MATCH(Prioritization!O326,'Subdecision matrices'!$J$27:$J$30,0),MATCH('CalcEng 2'!$AS$6,'Subdecision matrices'!$K$27:$O$27,0)),0)</f>
        <v>0</v>
      </c>
      <c r="AT635" s="2">
        <f>_xlfn.IFERROR(INDEX('Subdecision matrices'!$K$27:$O$30,MATCH(Prioritization!O326,'Subdecision matrices'!$J$27:$J$30,0),MATCH('CalcEng 2'!$AT$6,'Subdecision matrices'!$K$27:$O$27,0)),0)</f>
        <v>0</v>
      </c>
      <c r="AU635" s="2">
        <f>_xlfn.IFERROR(INDEX('Subdecision matrices'!$K$34:$O$36,MATCH(Prioritization!P326,'Subdecision matrices'!$J$34:$J$36,0),MATCH('CalcEng 2'!$AU$6,'Subdecision matrices'!$K$33:$O$33,0)),0)</f>
        <v>0</v>
      </c>
      <c r="AV635" s="2">
        <f>_xlfn.IFERROR(INDEX('Subdecision matrices'!$K$34:$O$36,MATCH(Prioritization!P326,'Subdecision matrices'!$J$34:$J$36,0),MATCH('CalcEng 2'!$AV$6,'Subdecision matrices'!$K$33:$O$33,0)),0)</f>
        <v>0</v>
      </c>
      <c r="AW635" s="2">
        <f>_xlfn.IFERROR(INDEX('Subdecision matrices'!$K$34:$O$36,MATCH(Prioritization!P326,'Subdecision matrices'!$J$34:$J$36,0),MATCH('CalcEng 2'!$AW$6,'Subdecision matrices'!$K$33:$O$33,0)),0)</f>
        <v>0</v>
      </c>
      <c r="AX635" s="2">
        <f>_xlfn.IFERROR(INDEX('Subdecision matrices'!$K$34:$O$36,MATCH(Prioritization!P326,'Subdecision matrices'!$J$34:$J$36,0),MATCH('CalcEng 2'!$AX$6,'Subdecision matrices'!$K$33:$O$33,0)),0)</f>
        <v>0</v>
      </c>
      <c r="AY635" s="2">
        <f>_xlfn.IFERROR(INDEX('Subdecision matrices'!$K$34:$O$36,MATCH(Prioritization!P326,'Subdecision matrices'!$J$34:$J$36,0),MATCH('CalcEng 2'!$AY$6,'Subdecision matrices'!$K$33:$O$33,0)),0)</f>
        <v>0</v>
      </c>
      <c r="AZ635" s="2"/>
      <c r="BA635" s="2"/>
      <c r="BB635" s="110">
        <f>((B635*B636)+(G635*G636)+(L635*L636)+(Q635*Q636)+(V635*V636)+(AA635*AA636)+(AF636*AF635)+(AK635*AK636)+(AP635*AP636)+(AU635*AU636))*10</f>
        <v>0</v>
      </c>
      <c r="BC635" s="110">
        <f aca="true" t="shared" si="1597" ref="BC635">((C635*C636)+(H635*H636)+(M635*M636)+(R635*R636)+(W635*W636)+(AB635*AB636)+(AG636*AG635)+(AL635*AL636)+(AQ635*AQ636)+(AV635*AV636))*10</f>
        <v>0</v>
      </c>
      <c r="BD635" s="110">
        <f aca="true" t="shared" si="1598" ref="BD635">((D635*D636)+(I635*I636)+(N635*N636)+(S635*S636)+(X635*X636)+(AC635*AC636)+(AH636*AH635)+(AM635*AM636)+(AR635*AR636)+(AW635*AW636))*10</f>
        <v>0</v>
      </c>
      <c r="BE635" s="110">
        <f aca="true" t="shared" si="1599" ref="BE635">((E635*E636)+(J635*J636)+(O635*O636)+(T635*T636)+(Y635*Y636)+(AD635*AD636)+(AI636*AI635)+(AN635*AN636)+(AS635*AS636)+(AX635*AX636))*10</f>
        <v>0</v>
      </c>
      <c r="BF635" s="110">
        <f aca="true" t="shared" si="1600" ref="BF635">((F635*F636)+(K635*K636)+(P635*P636)+(U635*U636)+(Z635*Z636)+(AE635*AE636)+(AJ636*AJ635)+(AO635*AO636)+(AT635*AT636)+(AY635*AY636))*10</f>
        <v>0</v>
      </c>
    </row>
    <row r="636" spans="1:58" ht="15.75" thickBot="1">
      <c r="A636" s="94"/>
      <c r="B636" s="5">
        <f>'Subdecision matrices'!$S$12</f>
        <v>0.1</v>
      </c>
      <c r="C636" s="5">
        <f>'Subdecision matrices'!$S$13</f>
        <v>0.1</v>
      </c>
      <c r="D636" s="5">
        <f>'Subdecision matrices'!$S$14</f>
        <v>0.1</v>
      </c>
      <c r="E636" s="5">
        <f>'Subdecision matrices'!$S$15</f>
        <v>0.1</v>
      </c>
      <c r="F636" s="5">
        <f>'Subdecision matrices'!$S$16</f>
        <v>0.1</v>
      </c>
      <c r="G636" s="5">
        <f>'Subdecision matrices'!$T$12</f>
        <v>0.1</v>
      </c>
      <c r="H636" s="5">
        <f>'Subdecision matrices'!$T$13</f>
        <v>0.1</v>
      </c>
      <c r="I636" s="5">
        <f>'Subdecision matrices'!$T$14</f>
        <v>0.1</v>
      </c>
      <c r="J636" s="5">
        <f>'Subdecision matrices'!$T$15</f>
        <v>0.1</v>
      </c>
      <c r="K636" s="5">
        <f>'Subdecision matrices'!$T$16</f>
        <v>0.1</v>
      </c>
      <c r="L636" s="5">
        <f>'Subdecision matrices'!$U$12</f>
        <v>0.05</v>
      </c>
      <c r="M636" s="5">
        <f>'Subdecision matrices'!$U$13</f>
        <v>0.05</v>
      </c>
      <c r="N636" s="5">
        <f>'Subdecision matrices'!$U$14</f>
        <v>0.05</v>
      </c>
      <c r="O636" s="5">
        <f>'Subdecision matrices'!$U$15</f>
        <v>0.05</v>
      </c>
      <c r="P636" s="5">
        <f>'Subdecision matrices'!$U$16</f>
        <v>0.05</v>
      </c>
      <c r="Q636" s="5">
        <f>'Subdecision matrices'!$V$12</f>
        <v>0.1</v>
      </c>
      <c r="R636" s="5">
        <f>'Subdecision matrices'!$V$13</f>
        <v>0.1</v>
      </c>
      <c r="S636" s="5">
        <f>'Subdecision matrices'!$V$14</f>
        <v>0.1</v>
      </c>
      <c r="T636" s="5">
        <f>'Subdecision matrices'!$V$15</f>
        <v>0.1</v>
      </c>
      <c r="U636" s="5">
        <f>'Subdecision matrices'!$V$16</f>
        <v>0.1</v>
      </c>
      <c r="V636" s="5">
        <f>'Subdecision matrices'!$W$12</f>
        <v>0.1</v>
      </c>
      <c r="W636" s="5">
        <f>'Subdecision matrices'!$W$13</f>
        <v>0.1</v>
      </c>
      <c r="X636" s="5">
        <f>'Subdecision matrices'!$W$14</f>
        <v>0.1</v>
      </c>
      <c r="Y636" s="5">
        <f>'Subdecision matrices'!$W$15</f>
        <v>0.1</v>
      </c>
      <c r="Z636" s="5">
        <f>'Subdecision matrices'!$W$16</f>
        <v>0.1</v>
      </c>
      <c r="AA636" s="5">
        <f>'Subdecision matrices'!$X$12</f>
        <v>0.05</v>
      </c>
      <c r="AB636" s="5">
        <f>'Subdecision matrices'!$X$13</f>
        <v>0.1</v>
      </c>
      <c r="AC636" s="5">
        <f>'Subdecision matrices'!$X$14</f>
        <v>0.1</v>
      </c>
      <c r="AD636" s="5">
        <f>'Subdecision matrices'!$X$15</f>
        <v>0.1</v>
      </c>
      <c r="AE636" s="5">
        <f>'Subdecision matrices'!$X$16</f>
        <v>0.1</v>
      </c>
      <c r="AF636" s="5">
        <f>'Subdecision matrices'!$Y$12</f>
        <v>0.1</v>
      </c>
      <c r="AG636" s="5">
        <f>'Subdecision matrices'!$Y$13</f>
        <v>0.1</v>
      </c>
      <c r="AH636" s="5">
        <f>'Subdecision matrices'!$Y$14</f>
        <v>0.1</v>
      </c>
      <c r="AI636" s="5">
        <f>'Subdecision matrices'!$Y$15</f>
        <v>0.05</v>
      </c>
      <c r="AJ636" s="5">
        <f>'Subdecision matrices'!$Y$16</f>
        <v>0.05</v>
      </c>
      <c r="AK636" s="5">
        <f>'Subdecision matrices'!$Z$12</f>
        <v>0.15</v>
      </c>
      <c r="AL636" s="5">
        <f>'Subdecision matrices'!$Z$13</f>
        <v>0.15</v>
      </c>
      <c r="AM636" s="5">
        <f>'Subdecision matrices'!$Z$14</f>
        <v>0.15</v>
      </c>
      <c r="AN636" s="5">
        <f>'Subdecision matrices'!$Z$15</f>
        <v>0.15</v>
      </c>
      <c r="AO636" s="5">
        <f>'Subdecision matrices'!$Z$16</f>
        <v>0.15</v>
      </c>
      <c r="AP636" s="5">
        <f>'Subdecision matrices'!$AA$12</f>
        <v>0.1</v>
      </c>
      <c r="AQ636" s="5">
        <f>'Subdecision matrices'!$AA$13</f>
        <v>0.1</v>
      </c>
      <c r="AR636" s="5">
        <f>'Subdecision matrices'!$AA$14</f>
        <v>0.1</v>
      </c>
      <c r="AS636" s="5">
        <f>'Subdecision matrices'!$AA$15</f>
        <v>0.1</v>
      </c>
      <c r="AT636" s="5">
        <f>'Subdecision matrices'!$AA$16</f>
        <v>0.15</v>
      </c>
      <c r="AU636" s="5">
        <f>'Subdecision matrices'!$AB$12</f>
        <v>0.15</v>
      </c>
      <c r="AV636" s="5">
        <f>'Subdecision matrices'!$AB$13</f>
        <v>0.1</v>
      </c>
      <c r="AW636" s="5">
        <f>'Subdecision matrices'!$AB$14</f>
        <v>0.1</v>
      </c>
      <c r="AX636" s="5">
        <f>'Subdecision matrices'!$AB$15</f>
        <v>0.15</v>
      </c>
      <c r="AY636" s="5">
        <f>'Subdecision matrices'!$AB$16</f>
        <v>0.1</v>
      </c>
      <c r="AZ636" s="3">
        <f aca="true" t="shared" si="1601" ref="AZ636">SUM(L636:AY636)</f>
        <v>4</v>
      </c>
      <c r="BA636" s="3"/>
      <c r="BB636" s="114"/>
      <c r="BC636" s="114"/>
      <c r="BD636" s="114"/>
      <c r="BE636" s="114"/>
      <c r="BF636" s="114"/>
    </row>
    <row r="637" spans="1:58" ht="15">
      <c r="A637" s="94">
        <v>316</v>
      </c>
      <c r="B637" s="30">
        <f>_xlfn.IFERROR(VLOOKUP(Prioritization!G327,'Subdecision matrices'!$B$7:$C$8,2,TRUE),0)</f>
        <v>0</v>
      </c>
      <c r="C637" s="30">
        <f>_xlfn.IFERROR(VLOOKUP(Prioritization!G327,'Subdecision matrices'!$B$7:$D$8,3,TRUE),0)</f>
        <v>0</v>
      </c>
      <c r="D637" s="30">
        <f>_xlfn.IFERROR(VLOOKUP(Prioritization!G327,'Subdecision matrices'!$B$7:$E$8,4,TRUE),0)</f>
        <v>0</v>
      </c>
      <c r="E637" s="30">
        <f>_xlfn.IFERROR(VLOOKUP(Prioritization!G327,'Subdecision matrices'!$B$7:$F$8,5,TRUE),0)</f>
        <v>0</v>
      </c>
      <c r="F637" s="30">
        <f>_xlfn.IFERROR(VLOOKUP(Prioritization!G327,'Subdecision matrices'!$B$7:$G$8,6,TRUE),0)</f>
        <v>0</v>
      </c>
      <c r="G637" s="30">
        <f>VLOOKUP(Prioritization!H327,'Subdecision matrices'!$B$12:$C$19,2,TRUE)</f>
        <v>0</v>
      </c>
      <c r="H637" s="30">
        <f>VLOOKUP(Prioritization!H327,'Subdecision matrices'!$B$12:$D$19,3,TRUE)</f>
        <v>0</v>
      </c>
      <c r="I637" s="30">
        <f>VLOOKUP(Prioritization!H327,'Subdecision matrices'!$B$12:$E$19,4,TRUE)</f>
        <v>0</v>
      </c>
      <c r="J637" s="30">
        <f>VLOOKUP(Prioritization!H327,'Subdecision matrices'!$B$12:$F$19,5,TRUE)</f>
        <v>0</v>
      </c>
      <c r="K637" s="30">
        <f>VLOOKUP(Prioritization!H327,'Subdecision matrices'!$B$12:$G$19,6,TRUE)</f>
        <v>0</v>
      </c>
      <c r="L637" s="2">
        <f>_xlfn.IFERROR(INDEX('Subdecision matrices'!$C$23:$G$27,MATCH(Prioritization!I327,'Subdecision matrices'!$B$23:$B$27,0),MATCH('CalcEng 2'!$L$6,'Subdecision matrices'!$C$22:$G$22,0)),0)</f>
        <v>0</v>
      </c>
      <c r="M637" s="2">
        <f>_xlfn.IFERROR(INDEX('Subdecision matrices'!$C$23:$G$27,MATCH(Prioritization!I327,'Subdecision matrices'!$B$23:$B$27,0),MATCH('CalcEng 2'!$M$6,'Subdecision matrices'!$C$30:$G$30,0)),0)</f>
        <v>0</v>
      </c>
      <c r="N637" s="2">
        <f>_xlfn.IFERROR(INDEX('Subdecision matrices'!$C$23:$G$27,MATCH(Prioritization!I327,'Subdecision matrices'!$B$23:$B$27,0),MATCH('CalcEng 2'!$N$6,'Subdecision matrices'!$C$22:$G$22,0)),0)</f>
        <v>0</v>
      </c>
      <c r="O637" s="2">
        <f>_xlfn.IFERROR(INDEX('Subdecision matrices'!$C$23:$G$27,MATCH(Prioritization!I327,'Subdecision matrices'!$B$23:$B$27,0),MATCH('CalcEng 2'!$O$6,'Subdecision matrices'!$C$22:$G$22,0)),0)</f>
        <v>0</v>
      </c>
      <c r="P637" s="2">
        <f>_xlfn.IFERROR(INDEX('Subdecision matrices'!$C$23:$G$27,MATCH(Prioritization!I327,'Subdecision matrices'!$B$23:$B$27,0),MATCH('CalcEng 2'!$P$6,'Subdecision matrices'!$C$22:$G$22,0)),0)</f>
        <v>0</v>
      </c>
      <c r="Q637" s="2">
        <f>_xlfn.IFERROR(INDEX('Subdecision matrices'!$C$31:$G$33,MATCH(Prioritization!J327,'Subdecision matrices'!$B$31:$B$33,0),MATCH('CalcEng 2'!$Q$6,'Subdecision matrices'!$C$30:$G$30,0)),0)</f>
        <v>0</v>
      </c>
      <c r="R637" s="2">
        <f>_xlfn.IFERROR(INDEX('Subdecision matrices'!$C$31:$G$33,MATCH(Prioritization!J327,'Subdecision matrices'!$B$31:$B$33,0),MATCH('CalcEng 2'!$R$6,'Subdecision matrices'!$C$30:$G$30,0)),0)</f>
        <v>0</v>
      </c>
      <c r="S637" s="2">
        <f>_xlfn.IFERROR(INDEX('Subdecision matrices'!$C$31:$G$33,MATCH(Prioritization!J327,'Subdecision matrices'!$B$31:$B$33,0),MATCH('CalcEng 2'!$S$6,'Subdecision matrices'!$C$30:$G$30,0)),0)</f>
        <v>0</v>
      </c>
      <c r="T637" s="2">
        <f>_xlfn.IFERROR(INDEX('Subdecision matrices'!$C$31:$G$33,MATCH(Prioritization!J327,'Subdecision matrices'!$B$31:$B$33,0),MATCH('CalcEng 2'!$T$6,'Subdecision matrices'!$C$30:$G$30,0)),0)</f>
        <v>0</v>
      </c>
      <c r="U637" s="2">
        <f>_xlfn.IFERROR(INDEX('Subdecision matrices'!$C$31:$G$33,MATCH(Prioritization!J327,'Subdecision matrices'!$B$31:$B$33,0),MATCH('CalcEng 2'!$U$6,'Subdecision matrices'!$C$30:$G$30,0)),0)</f>
        <v>0</v>
      </c>
      <c r="V637" s="2">
        <f>_xlfn.IFERROR(VLOOKUP(Prioritization!K327,'Subdecision matrices'!$A$37:$C$41,3,TRUE),0)</f>
        <v>0</v>
      </c>
      <c r="W637" s="2">
        <f>_xlfn.IFERROR(VLOOKUP(Prioritization!K327,'Subdecision matrices'!$A$37:$D$41,4),0)</f>
        <v>0</v>
      </c>
      <c r="X637" s="2">
        <f>_xlfn.IFERROR(VLOOKUP(Prioritization!K327,'Subdecision matrices'!$A$37:$E$41,5),0)</f>
        <v>0</v>
      </c>
      <c r="Y637" s="2">
        <f>_xlfn.IFERROR(VLOOKUP(Prioritization!K327,'Subdecision matrices'!$A$37:$F$41,6),0)</f>
        <v>0</v>
      </c>
      <c r="Z637" s="2">
        <f>_xlfn.IFERROR(VLOOKUP(Prioritization!K327,'Subdecision matrices'!$A$37:$G$41,7),0)</f>
        <v>0</v>
      </c>
      <c r="AA637" s="2">
        <f>_xlfn.IFERROR(INDEX('Subdecision matrices'!$K$8:$O$11,MATCH(Prioritization!L327,'Subdecision matrices'!$J$8:$J$11,0),MATCH('CalcEng 2'!$AA$6,'Subdecision matrices'!$K$7:$O$7,0)),0)</f>
        <v>0</v>
      </c>
      <c r="AB637" s="2">
        <f>_xlfn.IFERROR(INDEX('Subdecision matrices'!$K$8:$O$11,MATCH(Prioritization!L327,'Subdecision matrices'!$J$8:$J$11,0),MATCH('CalcEng 2'!$AB$6,'Subdecision matrices'!$K$7:$O$7,0)),0)</f>
        <v>0</v>
      </c>
      <c r="AC637" s="2">
        <f>_xlfn.IFERROR(INDEX('Subdecision matrices'!$K$8:$O$11,MATCH(Prioritization!L327,'Subdecision matrices'!$J$8:$J$11,0),MATCH('CalcEng 2'!$AC$6,'Subdecision matrices'!$K$7:$O$7,0)),0)</f>
        <v>0</v>
      </c>
      <c r="AD637" s="2">
        <f>_xlfn.IFERROR(INDEX('Subdecision matrices'!$K$8:$O$11,MATCH(Prioritization!L327,'Subdecision matrices'!$J$8:$J$11,0),MATCH('CalcEng 2'!$AD$6,'Subdecision matrices'!$K$7:$O$7,0)),0)</f>
        <v>0</v>
      </c>
      <c r="AE637" s="2">
        <f>_xlfn.IFERROR(INDEX('Subdecision matrices'!$K$8:$O$11,MATCH(Prioritization!L327,'Subdecision matrices'!$J$8:$J$11,0),MATCH('CalcEng 2'!$AE$6,'Subdecision matrices'!$K$7:$O$7,0)),0)</f>
        <v>0</v>
      </c>
      <c r="AF637" s="2">
        <f>_xlfn.IFERROR(VLOOKUP(Prioritization!M327,'Subdecision matrices'!$I$15:$K$17,3,TRUE),0)</f>
        <v>0</v>
      </c>
      <c r="AG637" s="2">
        <f>_xlfn.IFERROR(VLOOKUP(Prioritization!M327,'Subdecision matrices'!$I$15:$L$17,4,TRUE),0)</f>
        <v>0</v>
      </c>
      <c r="AH637" s="2">
        <f>_xlfn.IFERROR(VLOOKUP(Prioritization!M327,'Subdecision matrices'!$I$15:$M$17,5,TRUE),0)</f>
        <v>0</v>
      </c>
      <c r="AI637" s="2">
        <f>_xlfn.IFERROR(VLOOKUP(Prioritization!M327,'Subdecision matrices'!$I$15:$N$17,6,TRUE),0)</f>
        <v>0</v>
      </c>
      <c r="AJ637" s="2">
        <f>_xlfn.IFERROR(VLOOKUP(Prioritization!M327,'Subdecision matrices'!$I$15:$O$17,7,TRUE),0)</f>
        <v>0</v>
      </c>
      <c r="AK637" s="2">
        <f>_xlfn.IFERROR(INDEX('Subdecision matrices'!$K$22:$O$24,MATCH(Prioritization!N327,'Subdecision matrices'!$J$22:$J$24,0),MATCH($AK$6,'Subdecision matrices'!$K$21:$O$21,0)),0)</f>
        <v>0</v>
      </c>
      <c r="AL637" s="2">
        <f>_xlfn.IFERROR(INDEX('Subdecision matrices'!$K$22:$O$24,MATCH(Prioritization!N327,'Subdecision matrices'!$J$22:$J$24,0),MATCH($AL$6,'Subdecision matrices'!$K$21:$O$21,0)),0)</f>
        <v>0</v>
      </c>
      <c r="AM637" s="2">
        <f>_xlfn.IFERROR(INDEX('Subdecision matrices'!$K$22:$O$24,MATCH(Prioritization!N327,'Subdecision matrices'!$J$22:$J$24,0),MATCH($AM$6,'Subdecision matrices'!$K$21:$O$21,0)),0)</f>
        <v>0</v>
      </c>
      <c r="AN637" s="2">
        <f>_xlfn.IFERROR(INDEX('Subdecision matrices'!$K$22:$O$24,MATCH(Prioritization!N327,'Subdecision matrices'!$J$22:$J$24,0),MATCH($AN$6,'Subdecision matrices'!$K$21:$O$21,0)),0)</f>
        <v>0</v>
      </c>
      <c r="AO637" s="2">
        <f>_xlfn.IFERROR(INDEX('Subdecision matrices'!$K$22:$O$24,MATCH(Prioritization!N327,'Subdecision matrices'!$J$22:$J$24,0),MATCH($AO$6,'Subdecision matrices'!$K$21:$O$21,0)),0)</f>
        <v>0</v>
      </c>
      <c r="AP637" s="2">
        <f>_xlfn.IFERROR(INDEX('Subdecision matrices'!$K$27:$O$30,MATCH(Prioritization!O327,'Subdecision matrices'!$J$27:$J$30,0),MATCH('CalcEng 2'!$AP$6,'Subdecision matrices'!$K$27:$O$27,0)),0)</f>
        <v>0</v>
      </c>
      <c r="AQ637" s="2">
        <f>_xlfn.IFERROR(INDEX('Subdecision matrices'!$K$27:$O$30,MATCH(Prioritization!O327,'Subdecision matrices'!$J$27:$J$30,0),MATCH('CalcEng 2'!$AQ$6,'Subdecision matrices'!$K$27:$O$27,0)),0)</f>
        <v>0</v>
      </c>
      <c r="AR637" s="2">
        <f>_xlfn.IFERROR(INDEX('Subdecision matrices'!$K$27:$O$30,MATCH(Prioritization!O327,'Subdecision matrices'!$J$27:$J$30,0),MATCH('CalcEng 2'!$AR$6,'Subdecision matrices'!$K$27:$O$27,0)),0)</f>
        <v>0</v>
      </c>
      <c r="AS637" s="2">
        <f>_xlfn.IFERROR(INDEX('Subdecision matrices'!$K$27:$O$30,MATCH(Prioritization!O327,'Subdecision matrices'!$J$27:$J$30,0),MATCH('CalcEng 2'!$AS$6,'Subdecision matrices'!$K$27:$O$27,0)),0)</f>
        <v>0</v>
      </c>
      <c r="AT637" s="2">
        <f>_xlfn.IFERROR(INDEX('Subdecision matrices'!$K$27:$O$30,MATCH(Prioritization!O327,'Subdecision matrices'!$J$27:$J$30,0),MATCH('CalcEng 2'!$AT$6,'Subdecision matrices'!$K$27:$O$27,0)),0)</f>
        <v>0</v>
      </c>
      <c r="AU637" s="2">
        <f>_xlfn.IFERROR(INDEX('Subdecision matrices'!$K$34:$O$36,MATCH(Prioritization!P327,'Subdecision matrices'!$J$34:$J$36,0),MATCH('CalcEng 2'!$AU$6,'Subdecision matrices'!$K$33:$O$33,0)),0)</f>
        <v>0</v>
      </c>
      <c r="AV637" s="2">
        <f>_xlfn.IFERROR(INDEX('Subdecision matrices'!$K$34:$O$36,MATCH(Prioritization!P327,'Subdecision matrices'!$J$34:$J$36,0),MATCH('CalcEng 2'!$AV$6,'Subdecision matrices'!$K$33:$O$33,0)),0)</f>
        <v>0</v>
      </c>
      <c r="AW637" s="2">
        <f>_xlfn.IFERROR(INDEX('Subdecision matrices'!$K$34:$O$36,MATCH(Prioritization!P327,'Subdecision matrices'!$J$34:$J$36,0),MATCH('CalcEng 2'!$AW$6,'Subdecision matrices'!$K$33:$O$33,0)),0)</f>
        <v>0</v>
      </c>
      <c r="AX637" s="2">
        <f>_xlfn.IFERROR(INDEX('Subdecision matrices'!$K$34:$O$36,MATCH(Prioritization!P327,'Subdecision matrices'!$J$34:$J$36,0),MATCH('CalcEng 2'!$AX$6,'Subdecision matrices'!$K$33:$O$33,0)),0)</f>
        <v>0</v>
      </c>
      <c r="AY637" s="2">
        <f>_xlfn.IFERROR(INDEX('Subdecision matrices'!$K$34:$O$36,MATCH(Prioritization!P327,'Subdecision matrices'!$J$34:$J$36,0),MATCH('CalcEng 2'!$AY$6,'Subdecision matrices'!$K$33:$O$33,0)),0)</f>
        <v>0</v>
      </c>
      <c r="AZ637" s="2"/>
      <c r="BA637" s="2"/>
      <c r="BB637" s="110">
        <f>((B637*B638)+(G637*G638)+(L637*L638)+(Q637*Q638)+(V637*V638)+(AA637*AA638)+(AF638*AF637)+(AK637*AK638)+(AP637*AP638)+(AU637*AU638))*10</f>
        <v>0</v>
      </c>
      <c r="BC637" s="110">
        <f aca="true" t="shared" si="1602" ref="BC637">((C637*C638)+(H637*H638)+(M637*M638)+(R637*R638)+(W637*W638)+(AB637*AB638)+(AG638*AG637)+(AL637*AL638)+(AQ637*AQ638)+(AV637*AV638))*10</f>
        <v>0</v>
      </c>
      <c r="BD637" s="110">
        <f aca="true" t="shared" si="1603" ref="BD637">((D637*D638)+(I637*I638)+(N637*N638)+(S637*S638)+(X637*X638)+(AC637*AC638)+(AH638*AH637)+(AM637*AM638)+(AR637*AR638)+(AW637*AW638))*10</f>
        <v>0</v>
      </c>
      <c r="BE637" s="110">
        <f aca="true" t="shared" si="1604" ref="BE637">((E637*E638)+(J637*J638)+(O637*O638)+(T637*T638)+(Y637*Y638)+(AD637*AD638)+(AI638*AI637)+(AN637*AN638)+(AS637*AS638)+(AX637*AX638))*10</f>
        <v>0</v>
      </c>
      <c r="BF637" s="110">
        <f aca="true" t="shared" si="1605" ref="BF637">((F637*F638)+(K637*K638)+(P637*P638)+(U637*U638)+(Z637*Z638)+(AE637*AE638)+(AJ638*AJ637)+(AO637*AO638)+(AT637*AT638)+(AY637*AY638))*10</f>
        <v>0</v>
      </c>
    </row>
    <row r="638" spans="1:58" ht="15.75" thickBot="1">
      <c r="A638" s="94"/>
      <c r="B638" s="5">
        <f>'Subdecision matrices'!$S$12</f>
        <v>0.1</v>
      </c>
      <c r="C638" s="5">
        <f>'Subdecision matrices'!$S$13</f>
        <v>0.1</v>
      </c>
      <c r="D638" s="5">
        <f>'Subdecision matrices'!$S$14</f>
        <v>0.1</v>
      </c>
      <c r="E638" s="5">
        <f>'Subdecision matrices'!$S$15</f>
        <v>0.1</v>
      </c>
      <c r="F638" s="5">
        <f>'Subdecision matrices'!$S$16</f>
        <v>0.1</v>
      </c>
      <c r="G638" s="5">
        <f>'Subdecision matrices'!$T$12</f>
        <v>0.1</v>
      </c>
      <c r="H638" s="5">
        <f>'Subdecision matrices'!$T$13</f>
        <v>0.1</v>
      </c>
      <c r="I638" s="5">
        <f>'Subdecision matrices'!$T$14</f>
        <v>0.1</v>
      </c>
      <c r="J638" s="5">
        <f>'Subdecision matrices'!$T$15</f>
        <v>0.1</v>
      </c>
      <c r="K638" s="5">
        <f>'Subdecision matrices'!$T$16</f>
        <v>0.1</v>
      </c>
      <c r="L638" s="5">
        <f>'Subdecision matrices'!$U$12</f>
        <v>0.05</v>
      </c>
      <c r="M638" s="5">
        <f>'Subdecision matrices'!$U$13</f>
        <v>0.05</v>
      </c>
      <c r="N638" s="5">
        <f>'Subdecision matrices'!$U$14</f>
        <v>0.05</v>
      </c>
      <c r="O638" s="5">
        <f>'Subdecision matrices'!$U$15</f>
        <v>0.05</v>
      </c>
      <c r="P638" s="5">
        <f>'Subdecision matrices'!$U$16</f>
        <v>0.05</v>
      </c>
      <c r="Q638" s="5">
        <f>'Subdecision matrices'!$V$12</f>
        <v>0.1</v>
      </c>
      <c r="R638" s="5">
        <f>'Subdecision matrices'!$V$13</f>
        <v>0.1</v>
      </c>
      <c r="S638" s="5">
        <f>'Subdecision matrices'!$V$14</f>
        <v>0.1</v>
      </c>
      <c r="T638" s="5">
        <f>'Subdecision matrices'!$V$15</f>
        <v>0.1</v>
      </c>
      <c r="U638" s="5">
        <f>'Subdecision matrices'!$V$16</f>
        <v>0.1</v>
      </c>
      <c r="V638" s="5">
        <f>'Subdecision matrices'!$W$12</f>
        <v>0.1</v>
      </c>
      <c r="W638" s="5">
        <f>'Subdecision matrices'!$W$13</f>
        <v>0.1</v>
      </c>
      <c r="X638" s="5">
        <f>'Subdecision matrices'!$W$14</f>
        <v>0.1</v>
      </c>
      <c r="Y638" s="5">
        <f>'Subdecision matrices'!$W$15</f>
        <v>0.1</v>
      </c>
      <c r="Z638" s="5">
        <f>'Subdecision matrices'!$W$16</f>
        <v>0.1</v>
      </c>
      <c r="AA638" s="5">
        <f>'Subdecision matrices'!$X$12</f>
        <v>0.05</v>
      </c>
      <c r="AB638" s="5">
        <f>'Subdecision matrices'!$X$13</f>
        <v>0.1</v>
      </c>
      <c r="AC638" s="5">
        <f>'Subdecision matrices'!$X$14</f>
        <v>0.1</v>
      </c>
      <c r="AD638" s="5">
        <f>'Subdecision matrices'!$X$15</f>
        <v>0.1</v>
      </c>
      <c r="AE638" s="5">
        <f>'Subdecision matrices'!$X$16</f>
        <v>0.1</v>
      </c>
      <c r="AF638" s="5">
        <f>'Subdecision matrices'!$Y$12</f>
        <v>0.1</v>
      </c>
      <c r="AG638" s="5">
        <f>'Subdecision matrices'!$Y$13</f>
        <v>0.1</v>
      </c>
      <c r="AH638" s="5">
        <f>'Subdecision matrices'!$Y$14</f>
        <v>0.1</v>
      </c>
      <c r="AI638" s="5">
        <f>'Subdecision matrices'!$Y$15</f>
        <v>0.05</v>
      </c>
      <c r="AJ638" s="5">
        <f>'Subdecision matrices'!$Y$16</f>
        <v>0.05</v>
      </c>
      <c r="AK638" s="5">
        <f>'Subdecision matrices'!$Z$12</f>
        <v>0.15</v>
      </c>
      <c r="AL638" s="5">
        <f>'Subdecision matrices'!$Z$13</f>
        <v>0.15</v>
      </c>
      <c r="AM638" s="5">
        <f>'Subdecision matrices'!$Z$14</f>
        <v>0.15</v>
      </c>
      <c r="AN638" s="5">
        <f>'Subdecision matrices'!$Z$15</f>
        <v>0.15</v>
      </c>
      <c r="AO638" s="5">
        <f>'Subdecision matrices'!$Z$16</f>
        <v>0.15</v>
      </c>
      <c r="AP638" s="5">
        <f>'Subdecision matrices'!$AA$12</f>
        <v>0.1</v>
      </c>
      <c r="AQ638" s="5">
        <f>'Subdecision matrices'!$AA$13</f>
        <v>0.1</v>
      </c>
      <c r="AR638" s="5">
        <f>'Subdecision matrices'!$AA$14</f>
        <v>0.1</v>
      </c>
      <c r="AS638" s="5">
        <f>'Subdecision matrices'!$AA$15</f>
        <v>0.1</v>
      </c>
      <c r="AT638" s="5">
        <f>'Subdecision matrices'!$AA$16</f>
        <v>0.15</v>
      </c>
      <c r="AU638" s="5">
        <f>'Subdecision matrices'!$AB$12</f>
        <v>0.15</v>
      </c>
      <c r="AV638" s="5">
        <f>'Subdecision matrices'!$AB$13</f>
        <v>0.1</v>
      </c>
      <c r="AW638" s="5">
        <f>'Subdecision matrices'!$AB$14</f>
        <v>0.1</v>
      </c>
      <c r="AX638" s="5">
        <f>'Subdecision matrices'!$AB$15</f>
        <v>0.15</v>
      </c>
      <c r="AY638" s="5">
        <f>'Subdecision matrices'!$AB$16</f>
        <v>0.1</v>
      </c>
      <c r="AZ638" s="3">
        <f aca="true" t="shared" si="1606" ref="AZ638">SUM(L638:AY638)</f>
        <v>4</v>
      </c>
      <c r="BA638" s="3"/>
      <c r="BB638" s="114"/>
      <c r="BC638" s="114"/>
      <c r="BD638" s="114"/>
      <c r="BE638" s="114"/>
      <c r="BF638" s="114"/>
    </row>
    <row r="639" spans="1:58" ht="15">
      <c r="A639" s="94">
        <v>317</v>
      </c>
      <c r="B639" s="30">
        <f>_xlfn.IFERROR(VLOOKUP(Prioritization!G328,'Subdecision matrices'!$B$7:$C$8,2,TRUE),0)</f>
        <v>0</v>
      </c>
      <c r="C639" s="30">
        <f>_xlfn.IFERROR(VLOOKUP(Prioritization!G328,'Subdecision matrices'!$B$7:$D$8,3,TRUE),0)</f>
        <v>0</v>
      </c>
      <c r="D639" s="30">
        <f>_xlfn.IFERROR(VLOOKUP(Prioritization!G328,'Subdecision matrices'!$B$7:$E$8,4,TRUE),0)</f>
        <v>0</v>
      </c>
      <c r="E639" s="30">
        <f>_xlfn.IFERROR(VLOOKUP(Prioritization!G328,'Subdecision matrices'!$B$7:$F$8,5,TRUE),0)</f>
        <v>0</v>
      </c>
      <c r="F639" s="30">
        <f>_xlfn.IFERROR(VLOOKUP(Prioritization!G328,'Subdecision matrices'!$B$7:$G$8,6,TRUE),0)</f>
        <v>0</v>
      </c>
      <c r="G639" s="30">
        <f>VLOOKUP(Prioritization!H328,'Subdecision matrices'!$B$12:$C$19,2,TRUE)</f>
        <v>0</v>
      </c>
      <c r="H639" s="30">
        <f>VLOOKUP(Prioritization!H328,'Subdecision matrices'!$B$12:$D$19,3,TRUE)</f>
        <v>0</v>
      </c>
      <c r="I639" s="30">
        <f>VLOOKUP(Prioritization!H328,'Subdecision matrices'!$B$12:$E$19,4,TRUE)</f>
        <v>0</v>
      </c>
      <c r="J639" s="30">
        <f>VLOOKUP(Prioritization!H328,'Subdecision matrices'!$B$12:$F$19,5,TRUE)</f>
        <v>0</v>
      </c>
      <c r="K639" s="30">
        <f>VLOOKUP(Prioritization!H328,'Subdecision matrices'!$B$12:$G$19,6,TRUE)</f>
        <v>0</v>
      </c>
      <c r="L639" s="2">
        <f>_xlfn.IFERROR(INDEX('Subdecision matrices'!$C$23:$G$27,MATCH(Prioritization!I328,'Subdecision matrices'!$B$23:$B$27,0),MATCH('CalcEng 2'!$L$6,'Subdecision matrices'!$C$22:$G$22,0)),0)</f>
        <v>0</v>
      </c>
      <c r="M639" s="2">
        <f>_xlfn.IFERROR(INDEX('Subdecision matrices'!$C$23:$G$27,MATCH(Prioritization!I328,'Subdecision matrices'!$B$23:$B$27,0),MATCH('CalcEng 2'!$M$6,'Subdecision matrices'!$C$30:$G$30,0)),0)</f>
        <v>0</v>
      </c>
      <c r="N639" s="2">
        <f>_xlfn.IFERROR(INDEX('Subdecision matrices'!$C$23:$G$27,MATCH(Prioritization!I328,'Subdecision matrices'!$B$23:$B$27,0),MATCH('CalcEng 2'!$N$6,'Subdecision matrices'!$C$22:$G$22,0)),0)</f>
        <v>0</v>
      </c>
      <c r="O639" s="2">
        <f>_xlfn.IFERROR(INDEX('Subdecision matrices'!$C$23:$G$27,MATCH(Prioritization!I328,'Subdecision matrices'!$B$23:$B$27,0),MATCH('CalcEng 2'!$O$6,'Subdecision matrices'!$C$22:$G$22,0)),0)</f>
        <v>0</v>
      </c>
      <c r="P639" s="2">
        <f>_xlfn.IFERROR(INDEX('Subdecision matrices'!$C$23:$G$27,MATCH(Prioritization!I328,'Subdecision matrices'!$B$23:$B$27,0),MATCH('CalcEng 2'!$P$6,'Subdecision matrices'!$C$22:$G$22,0)),0)</f>
        <v>0</v>
      </c>
      <c r="Q639" s="2">
        <f>_xlfn.IFERROR(INDEX('Subdecision matrices'!$C$31:$G$33,MATCH(Prioritization!J328,'Subdecision matrices'!$B$31:$B$33,0),MATCH('CalcEng 2'!$Q$6,'Subdecision matrices'!$C$30:$G$30,0)),0)</f>
        <v>0</v>
      </c>
      <c r="R639" s="2">
        <f>_xlfn.IFERROR(INDEX('Subdecision matrices'!$C$31:$G$33,MATCH(Prioritization!J328,'Subdecision matrices'!$B$31:$B$33,0),MATCH('CalcEng 2'!$R$6,'Subdecision matrices'!$C$30:$G$30,0)),0)</f>
        <v>0</v>
      </c>
      <c r="S639" s="2">
        <f>_xlfn.IFERROR(INDEX('Subdecision matrices'!$C$31:$G$33,MATCH(Prioritization!J328,'Subdecision matrices'!$B$31:$B$33,0),MATCH('CalcEng 2'!$S$6,'Subdecision matrices'!$C$30:$G$30,0)),0)</f>
        <v>0</v>
      </c>
      <c r="T639" s="2">
        <f>_xlfn.IFERROR(INDEX('Subdecision matrices'!$C$31:$G$33,MATCH(Prioritization!J328,'Subdecision matrices'!$B$31:$B$33,0),MATCH('CalcEng 2'!$T$6,'Subdecision matrices'!$C$30:$G$30,0)),0)</f>
        <v>0</v>
      </c>
      <c r="U639" s="2">
        <f>_xlfn.IFERROR(INDEX('Subdecision matrices'!$C$31:$G$33,MATCH(Prioritization!J328,'Subdecision matrices'!$B$31:$B$33,0),MATCH('CalcEng 2'!$U$6,'Subdecision matrices'!$C$30:$G$30,0)),0)</f>
        <v>0</v>
      </c>
      <c r="V639" s="2">
        <f>_xlfn.IFERROR(VLOOKUP(Prioritization!K328,'Subdecision matrices'!$A$37:$C$41,3,TRUE),0)</f>
        <v>0</v>
      </c>
      <c r="W639" s="2">
        <f>_xlfn.IFERROR(VLOOKUP(Prioritization!K328,'Subdecision matrices'!$A$37:$D$41,4),0)</f>
        <v>0</v>
      </c>
      <c r="X639" s="2">
        <f>_xlfn.IFERROR(VLOOKUP(Prioritization!K328,'Subdecision matrices'!$A$37:$E$41,5),0)</f>
        <v>0</v>
      </c>
      <c r="Y639" s="2">
        <f>_xlfn.IFERROR(VLOOKUP(Prioritization!K328,'Subdecision matrices'!$A$37:$F$41,6),0)</f>
        <v>0</v>
      </c>
      <c r="Z639" s="2">
        <f>_xlfn.IFERROR(VLOOKUP(Prioritization!K328,'Subdecision matrices'!$A$37:$G$41,7),0)</f>
        <v>0</v>
      </c>
      <c r="AA639" s="2">
        <f>_xlfn.IFERROR(INDEX('Subdecision matrices'!$K$8:$O$11,MATCH(Prioritization!L328,'Subdecision matrices'!$J$8:$J$11,0),MATCH('CalcEng 2'!$AA$6,'Subdecision matrices'!$K$7:$O$7,0)),0)</f>
        <v>0</v>
      </c>
      <c r="AB639" s="2">
        <f>_xlfn.IFERROR(INDEX('Subdecision matrices'!$K$8:$O$11,MATCH(Prioritization!L328,'Subdecision matrices'!$J$8:$J$11,0),MATCH('CalcEng 2'!$AB$6,'Subdecision matrices'!$K$7:$O$7,0)),0)</f>
        <v>0</v>
      </c>
      <c r="AC639" s="2">
        <f>_xlfn.IFERROR(INDEX('Subdecision matrices'!$K$8:$O$11,MATCH(Prioritization!L328,'Subdecision matrices'!$J$8:$J$11,0),MATCH('CalcEng 2'!$AC$6,'Subdecision matrices'!$K$7:$O$7,0)),0)</f>
        <v>0</v>
      </c>
      <c r="AD639" s="2">
        <f>_xlfn.IFERROR(INDEX('Subdecision matrices'!$K$8:$O$11,MATCH(Prioritization!L328,'Subdecision matrices'!$J$8:$J$11,0),MATCH('CalcEng 2'!$AD$6,'Subdecision matrices'!$K$7:$O$7,0)),0)</f>
        <v>0</v>
      </c>
      <c r="AE639" s="2">
        <f>_xlfn.IFERROR(INDEX('Subdecision matrices'!$K$8:$O$11,MATCH(Prioritization!L328,'Subdecision matrices'!$J$8:$J$11,0),MATCH('CalcEng 2'!$AE$6,'Subdecision matrices'!$K$7:$O$7,0)),0)</f>
        <v>0</v>
      </c>
      <c r="AF639" s="2">
        <f>_xlfn.IFERROR(VLOOKUP(Prioritization!M328,'Subdecision matrices'!$I$15:$K$17,3,TRUE),0)</f>
        <v>0</v>
      </c>
      <c r="AG639" s="2">
        <f>_xlfn.IFERROR(VLOOKUP(Prioritization!M328,'Subdecision matrices'!$I$15:$L$17,4,TRUE),0)</f>
        <v>0</v>
      </c>
      <c r="AH639" s="2">
        <f>_xlfn.IFERROR(VLOOKUP(Prioritization!M328,'Subdecision matrices'!$I$15:$M$17,5,TRUE),0)</f>
        <v>0</v>
      </c>
      <c r="AI639" s="2">
        <f>_xlfn.IFERROR(VLOOKUP(Prioritization!M328,'Subdecision matrices'!$I$15:$N$17,6,TRUE),0)</f>
        <v>0</v>
      </c>
      <c r="AJ639" s="2">
        <f>_xlfn.IFERROR(VLOOKUP(Prioritization!M328,'Subdecision matrices'!$I$15:$O$17,7,TRUE),0)</f>
        <v>0</v>
      </c>
      <c r="AK639" s="2">
        <f>_xlfn.IFERROR(INDEX('Subdecision matrices'!$K$22:$O$24,MATCH(Prioritization!N328,'Subdecision matrices'!$J$22:$J$24,0),MATCH($AK$6,'Subdecision matrices'!$K$21:$O$21,0)),0)</f>
        <v>0</v>
      </c>
      <c r="AL639" s="2">
        <f>_xlfn.IFERROR(INDEX('Subdecision matrices'!$K$22:$O$24,MATCH(Prioritization!N328,'Subdecision matrices'!$J$22:$J$24,0),MATCH($AL$6,'Subdecision matrices'!$K$21:$O$21,0)),0)</f>
        <v>0</v>
      </c>
      <c r="AM639" s="2">
        <f>_xlfn.IFERROR(INDEX('Subdecision matrices'!$K$22:$O$24,MATCH(Prioritization!N328,'Subdecision matrices'!$J$22:$J$24,0),MATCH($AM$6,'Subdecision matrices'!$K$21:$O$21,0)),0)</f>
        <v>0</v>
      </c>
      <c r="AN639" s="2">
        <f>_xlfn.IFERROR(INDEX('Subdecision matrices'!$K$22:$O$24,MATCH(Prioritization!N328,'Subdecision matrices'!$J$22:$J$24,0),MATCH($AN$6,'Subdecision matrices'!$K$21:$O$21,0)),0)</f>
        <v>0</v>
      </c>
      <c r="AO639" s="2">
        <f>_xlfn.IFERROR(INDEX('Subdecision matrices'!$K$22:$O$24,MATCH(Prioritization!N328,'Subdecision matrices'!$J$22:$J$24,0),MATCH($AO$6,'Subdecision matrices'!$K$21:$O$21,0)),0)</f>
        <v>0</v>
      </c>
      <c r="AP639" s="2">
        <f>_xlfn.IFERROR(INDEX('Subdecision matrices'!$K$27:$O$30,MATCH(Prioritization!O328,'Subdecision matrices'!$J$27:$J$30,0),MATCH('CalcEng 2'!$AP$6,'Subdecision matrices'!$K$27:$O$27,0)),0)</f>
        <v>0</v>
      </c>
      <c r="AQ639" s="2">
        <f>_xlfn.IFERROR(INDEX('Subdecision matrices'!$K$27:$O$30,MATCH(Prioritization!O328,'Subdecision matrices'!$J$27:$J$30,0),MATCH('CalcEng 2'!$AQ$6,'Subdecision matrices'!$K$27:$O$27,0)),0)</f>
        <v>0</v>
      </c>
      <c r="AR639" s="2">
        <f>_xlfn.IFERROR(INDEX('Subdecision matrices'!$K$27:$O$30,MATCH(Prioritization!O328,'Subdecision matrices'!$J$27:$J$30,0),MATCH('CalcEng 2'!$AR$6,'Subdecision matrices'!$K$27:$O$27,0)),0)</f>
        <v>0</v>
      </c>
      <c r="AS639" s="2">
        <f>_xlfn.IFERROR(INDEX('Subdecision matrices'!$K$27:$O$30,MATCH(Prioritization!O328,'Subdecision matrices'!$J$27:$J$30,0),MATCH('CalcEng 2'!$AS$6,'Subdecision matrices'!$K$27:$O$27,0)),0)</f>
        <v>0</v>
      </c>
      <c r="AT639" s="2">
        <f>_xlfn.IFERROR(INDEX('Subdecision matrices'!$K$27:$O$30,MATCH(Prioritization!O328,'Subdecision matrices'!$J$27:$J$30,0),MATCH('CalcEng 2'!$AT$6,'Subdecision matrices'!$K$27:$O$27,0)),0)</f>
        <v>0</v>
      </c>
      <c r="AU639" s="2">
        <f>_xlfn.IFERROR(INDEX('Subdecision matrices'!$K$34:$O$36,MATCH(Prioritization!P328,'Subdecision matrices'!$J$34:$J$36,0),MATCH('CalcEng 2'!$AU$6,'Subdecision matrices'!$K$33:$O$33,0)),0)</f>
        <v>0</v>
      </c>
      <c r="AV639" s="2">
        <f>_xlfn.IFERROR(INDEX('Subdecision matrices'!$K$34:$O$36,MATCH(Prioritization!P328,'Subdecision matrices'!$J$34:$J$36,0),MATCH('CalcEng 2'!$AV$6,'Subdecision matrices'!$K$33:$O$33,0)),0)</f>
        <v>0</v>
      </c>
      <c r="AW639" s="2">
        <f>_xlfn.IFERROR(INDEX('Subdecision matrices'!$K$34:$O$36,MATCH(Prioritization!P328,'Subdecision matrices'!$J$34:$J$36,0),MATCH('CalcEng 2'!$AW$6,'Subdecision matrices'!$K$33:$O$33,0)),0)</f>
        <v>0</v>
      </c>
      <c r="AX639" s="2">
        <f>_xlfn.IFERROR(INDEX('Subdecision matrices'!$K$34:$O$36,MATCH(Prioritization!P328,'Subdecision matrices'!$J$34:$J$36,0),MATCH('CalcEng 2'!$AX$6,'Subdecision matrices'!$K$33:$O$33,0)),0)</f>
        <v>0</v>
      </c>
      <c r="AY639" s="2">
        <f>_xlfn.IFERROR(INDEX('Subdecision matrices'!$K$34:$O$36,MATCH(Prioritization!P328,'Subdecision matrices'!$J$34:$J$36,0),MATCH('CalcEng 2'!$AY$6,'Subdecision matrices'!$K$33:$O$33,0)),0)</f>
        <v>0</v>
      </c>
      <c r="AZ639" s="2"/>
      <c r="BA639" s="2"/>
      <c r="BB639" s="110">
        <f>((B639*B640)+(G639*G640)+(L639*L640)+(Q639*Q640)+(V639*V640)+(AA639*AA640)+(AF640*AF639)+(AK639*AK640)+(AP639*AP640)+(AU639*AU640))*10</f>
        <v>0</v>
      </c>
      <c r="BC639" s="110">
        <f aca="true" t="shared" si="1607" ref="BC639">((C639*C640)+(H639*H640)+(M639*M640)+(R639*R640)+(W639*W640)+(AB639*AB640)+(AG640*AG639)+(AL639*AL640)+(AQ639*AQ640)+(AV639*AV640))*10</f>
        <v>0</v>
      </c>
      <c r="BD639" s="110">
        <f aca="true" t="shared" si="1608" ref="BD639">((D639*D640)+(I639*I640)+(N639*N640)+(S639*S640)+(X639*X640)+(AC639*AC640)+(AH640*AH639)+(AM639*AM640)+(AR639*AR640)+(AW639*AW640))*10</f>
        <v>0</v>
      </c>
      <c r="BE639" s="110">
        <f aca="true" t="shared" si="1609" ref="BE639">((E639*E640)+(J639*J640)+(O639*O640)+(T639*T640)+(Y639*Y640)+(AD639*AD640)+(AI640*AI639)+(AN639*AN640)+(AS639*AS640)+(AX639*AX640))*10</f>
        <v>0</v>
      </c>
      <c r="BF639" s="110">
        <f aca="true" t="shared" si="1610" ref="BF639">((F639*F640)+(K639*K640)+(P639*P640)+(U639*U640)+(Z639*Z640)+(AE639*AE640)+(AJ640*AJ639)+(AO639*AO640)+(AT639*AT640)+(AY639*AY640))*10</f>
        <v>0</v>
      </c>
    </row>
    <row r="640" spans="1:58" ht="15.75" thickBot="1">
      <c r="A640" s="94"/>
      <c r="B640" s="5">
        <f>'Subdecision matrices'!$S$12</f>
        <v>0.1</v>
      </c>
      <c r="C640" s="5">
        <f>'Subdecision matrices'!$S$13</f>
        <v>0.1</v>
      </c>
      <c r="D640" s="5">
        <f>'Subdecision matrices'!$S$14</f>
        <v>0.1</v>
      </c>
      <c r="E640" s="5">
        <f>'Subdecision matrices'!$S$15</f>
        <v>0.1</v>
      </c>
      <c r="F640" s="5">
        <f>'Subdecision matrices'!$S$16</f>
        <v>0.1</v>
      </c>
      <c r="G640" s="5">
        <f>'Subdecision matrices'!$T$12</f>
        <v>0.1</v>
      </c>
      <c r="H640" s="5">
        <f>'Subdecision matrices'!$T$13</f>
        <v>0.1</v>
      </c>
      <c r="I640" s="5">
        <f>'Subdecision matrices'!$T$14</f>
        <v>0.1</v>
      </c>
      <c r="J640" s="5">
        <f>'Subdecision matrices'!$T$15</f>
        <v>0.1</v>
      </c>
      <c r="K640" s="5">
        <f>'Subdecision matrices'!$T$16</f>
        <v>0.1</v>
      </c>
      <c r="L640" s="5">
        <f>'Subdecision matrices'!$U$12</f>
        <v>0.05</v>
      </c>
      <c r="M640" s="5">
        <f>'Subdecision matrices'!$U$13</f>
        <v>0.05</v>
      </c>
      <c r="N640" s="5">
        <f>'Subdecision matrices'!$U$14</f>
        <v>0.05</v>
      </c>
      <c r="O640" s="5">
        <f>'Subdecision matrices'!$U$15</f>
        <v>0.05</v>
      </c>
      <c r="P640" s="5">
        <f>'Subdecision matrices'!$U$16</f>
        <v>0.05</v>
      </c>
      <c r="Q640" s="5">
        <f>'Subdecision matrices'!$V$12</f>
        <v>0.1</v>
      </c>
      <c r="R640" s="5">
        <f>'Subdecision matrices'!$V$13</f>
        <v>0.1</v>
      </c>
      <c r="S640" s="5">
        <f>'Subdecision matrices'!$V$14</f>
        <v>0.1</v>
      </c>
      <c r="T640" s="5">
        <f>'Subdecision matrices'!$V$15</f>
        <v>0.1</v>
      </c>
      <c r="U640" s="5">
        <f>'Subdecision matrices'!$V$16</f>
        <v>0.1</v>
      </c>
      <c r="V640" s="5">
        <f>'Subdecision matrices'!$W$12</f>
        <v>0.1</v>
      </c>
      <c r="W640" s="5">
        <f>'Subdecision matrices'!$W$13</f>
        <v>0.1</v>
      </c>
      <c r="X640" s="5">
        <f>'Subdecision matrices'!$W$14</f>
        <v>0.1</v>
      </c>
      <c r="Y640" s="5">
        <f>'Subdecision matrices'!$W$15</f>
        <v>0.1</v>
      </c>
      <c r="Z640" s="5">
        <f>'Subdecision matrices'!$W$16</f>
        <v>0.1</v>
      </c>
      <c r="AA640" s="5">
        <f>'Subdecision matrices'!$X$12</f>
        <v>0.05</v>
      </c>
      <c r="AB640" s="5">
        <f>'Subdecision matrices'!$X$13</f>
        <v>0.1</v>
      </c>
      <c r="AC640" s="5">
        <f>'Subdecision matrices'!$X$14</f>
        <v>0.1</v>
      </c>
      <c r="AD640" s="5">
        <f>'Subdecision matrices'!$X$15</f>
        <v>0.1</v>
      </c>
      <c r="AE640" s="5">
        <f>'Subdecision matrices'!$X$16</f>
        <v>0.1</v>
      </c>
      <c r="AF640" s="5">
        <f>'Subdecision matrices'!$Y$12</f>
        <v>0.1</v>
      </c>
      <c r="AG640" s="5">
        <f>'Subdecision matrices'!$Y$13</f>
        <v>0.1</v>
      </c>
      <c r="AH640" s="5">
        <f>'Subdecision matrices'!$Y$14</f>
        <v>0.1</v>
      </c>
      <c r="AI640" s="5">
        <f>'Subdecision matrices'!$Y$15</f>
        <v>0.05</v>
      </c>
      <c r="AJ640" s="5">
        <f>'Subdecision matrices'!$Y$16</f>
        <v>0.05</v>
      </c>
      <c r="AK640" s="5">
        <f>'Subdecision matrices'!$Z$12</f>
        <v>0.15</v>
      </c>
      <c r="AL640" s="5">
        <f>'Subdecision matrices'!$Z$13</f>
        <v>0.15</v>
      </c>
      <c r="AM640" s="5">
        <f>'Subdecision matrices'!$Z$14</f>
        <v>0.15</v>
      </c>
      <c r="AN640" s="5">
        <f>'Subdecision matrices'!$Z$15</f>
        <v>0.15</v>
      </c>
      <c r="AO640" s="5">
        <f>'Subdecision matrices'!$Z$16</f>
        <v>0.15</v>
      </c>
      <c r="AP640" s="5">
        <f>'Subdecision matrices'!$AA$12</f>
        <v>0.1</v>
      </c>
      <c r="AQ640" s="5">
        <f>'Subdecision matrices'!$AA$13</f>
        <v>0.1</v>
      </c>
      <c r="AR640" s="5">
        <f>'Subdecision matrices'!$AA$14</f>
        <v>0.1</v>
      </c>
      <c r="AS640" s="5">
        <f>'Subdecision matrices'!$AA$15</f>
        <v>0.1</v>
      </c>
      <c r="AT640" s="5">
        <f>'Subdecision matrices'!$AA$16</f>
        <v>0.15</v>
      </c>
      <c r="AU640" s="5">
        <f>'Subdecision matrices'!$AB$12</f>
        <v>0.15</v>
      </c>
      <c r="AV640" s="5">
        <f>'Subdecision matrices'!$AB$13</f>
        <v>0.1</v>
      </c>
      <c r="AW640" s="5">
        <f>'Subdecision matrices'!$AB$14</f>
        <v>0.1</v>
      </c>
      <c r="AX640" s="5">
        <f>'Subdecision matrices'!$AB$15</f>
        <v>0.15</v>
      </c>
      <c r="AY640" s="5">
        <f>'Subdecision matrices'!$AB$16</f>
        <v>0.1</v>
      </c>
      <c r="AZ640" s="3">
        <f aca="true" t="shared" si="1611" ref="AZ640">SUM(L640:AY640)</f>
        <v>4</v>
      </c>
      <c r="BA640" s="3"/>
      <c r="BB640" s="114"/>
      <c r="BC640" s="114"/>
      <c r="BD640" s="114"/>
      <c r="BE640" s="114"/>
      <c r="BF640" s="114"/>
    </row>
    <row r="641" spans="1:58" ht="15">
      <c r="A641" s="94">
        <v>318</v>
      </c>
      <c r="B641" s="30">
        <f>_xlfn.IFERROR(VLOOKUP(Prioritization!G329,'Subdecision matrices'!$B$7:$C$8,2,TRUE),0)</f>
        <v>0</v>
      </c>
      <c r="C641" s="30">
        <f>_xlfn.IFERROR(VLOOKUP(Prioritization!G329,'Subdecision matrices'!$B$7:$D$8,3,TRUE),0)</f>
        <v>0</v>
      </c>
      <c r="D641" s="30">
        <f>_xlfn.IFERROR(VLOOKUP(Prioritization!G329,'Subdecision matrices'!$B$7:$E$8,4,TRUE),0)</f>
        <v>0</v>
      </c>
      <c r="E641" s="30">
        <f>_xlfn.IFERROR(VLOOKUP(Prioritization!G329,'Subdecision matrices'!$B$7:$F$8,5,TRUE),0)</f>
        <v>0</v>
      </c>
      <c r="F641" s="30">
        <f>_xlfn.IFERROR(VLOOKUP(Prioritization!G329,'Subdecision matrices'!$B$7:$G$8,6,TRUE),0)</f>
        <v>0</v>
      </c>
      <c r="G641" s="30">
        <f>VLOOKUP(Prioritization!H329,'Subdecision matrices'!$B$12:$C$19,2,TRUE)</f>
        <v>0</v>
      </c>
      <c r="H641" s="30">
        <f>VLOOKUP(Prioritization!H329,'Subdecision matrices'!$B$12:$D$19,3,TRUE)</f>
        <v>0</v>
      </c>
      <c r="I641" s="30">
        <f>VLOOKUP(Prioritization!H329,'Subdecision matrices'!$B$12:$E$19,4,TRUE)</f>
        <v>0</v>
      </c>
      <c r="J641" s="30">
        <f>VLOOKUP(Prioritization!H329,'Subdecision matrices'!$B$12:$F$19,5,TRUE)</f>
        <v>0</v>
      </c>
      <c r="K641" s="30">
        <f>VLOOKUP(Prioritization!H329,'Subdecision matrices'!$B$12:$G$19,6,TRUE)</f>
        <v>0</v>
      </c>
      <c r="L641" s="2">
        <f>_xlfn.IFERROR(INDEX('Subdecision matrices'!$C$23:$G$27,MATCH(Prioritization!I329,'Subdecision matrices'!$B$23:$B$27,0),MATCH('CalcEng 2'!$L$6,'Subdecision matrices'!$C$22:$G$22,0)),0)</f>
        <v>0</v>
      </c>
      <c r="M641" s="2">
        <f>_xlfn.IFERROR(INDEX('Subdecision matrices'!$C$23:$G$27,MATCH(Prioritization!I329,'Subdecision matrices'!$B$23:$B$27,0),MATCH('CalcEng 2'!$M$6,'Subdecision matrices'!$C$30:$G$30,0)),0)</f>
        <v>0</v>
      </c>
      <c r="N641" s="2">
        <f>_xlfn.IFERROR(INDEX('Subdecision matrices'!$C$23:$G$27,MATCH(Prioritization!I329,'Subdecision matrices'!$B$23:$B$27,0),MATCH('CalcEng 2'!$N$6,'Subdecision matrices'!$C$22:$G$22,0)),0)</f>
        <v>0</v>
      </c>
      <c r="O641" s="2">
        <f>_xlfn.IFERROR(INDEX('Subdecision matrices'!$C$23:$G$27,MATCH(Prioritization!I329,'Subdecision matrices'!$B$23:$B$27,0),MATCH('CalcEng 2'!$O$6,'Subdecision matrices'!$C$22:$G$22,0)),0)</f>
        <v>0</v>
      </c>
      <c r="P641" s="2">
        <f>_xlfn.IFERROR(INDEX('Subdecision matrices'!$C$23:$G$27,MATCH(Prioritization!I329,'Subdecision matrices'!$B$23:$B$27,0),MATCH('CalcEng 2'!$P$6,'Subdecision matrices'!$C$22:$G$22,0)),0)</f>
        <v>0</v>
      </c>
      <c r="Q641" s="2">
        <f>_xlfn.IFERROR(INDEX('Subdecision matrices'!$C$31:$G$33,MATCH(Prioritization!J329,'Subdecision matrices'!$B$31:$B$33,0),MATCH('CalcEng 2'!$Q$6,'Subdecision matrices'!$C$30:$G$30,0)),0)</f>
        <v>0</v>
      </c>
      <c r="R641" s="2">
        <f>_xlfn.IFERROR(INDEX('Subdecision matrices'!$C$31:$G$33,MATCH(Prioritization!J329,'Subdecision matrices'!$B$31:$B$33,0),MATCH('CalcEng 2'!$R$6,'Subdecision matrices'!$C$30:$G$30,0)),0)</f>
        <v>0</v>
      </c>
      <c r="S641" s="2">
        <f>_xlfn.IFERROR(INDEX('Subdecision matrices'!$C$31:$G$33,MATCH(Prioritization!J329,'Subdecision matrices'!$B$31:$B$33,0),MATCH('CalcEng 2'!$S$6,'Subdecision matrices'!$C$30:$G$30,0)),0)</f>
        <v>0</v>
      </c>
      <c r="T641" s="2">
        <f>_xlfn.IFERROR(INDEX('Subdecision matrices'!$C$31:$G$33,MATCH(Prioritization!J329,'Subdecision matrices'!$B$31:$B$33,0),MATCH('CalcEng 2'!$T$6,'Subdecision matrices'!$C$30:$G$30,0)),0)</f>
        <v>0</v>
      </c>
      <c r="U641" s="2">
        <f>_xlfn.IFERROR(INDEX('Subdecision matrices'!$C$31:$G$33,MATCH(Prioritization!J329,'Subdecision matrices'!$B$31:$B$33,0),MATCH('CalcEng 2'!$U$6,'Subdecision matrices'!$C$30:$G$30,0)),0)</f>
        <v>0</v>
      </c>
      <c r="V641" s="2">
        <f>_xlfn.IFERROR(VLOOKUP(Prioritization!K329,'Subdecision matrices'!$A$37:$C$41,3,TRUE),0)</f>
        <v>0</v>
      </c>
      <c r="W641" s="2">
        <f>_xlfn.IFERROR(VLOOKUP(Prioritization!K329,'Subdecision matrices'!$A$37:$D$41,4),0)</f>
        <v>0</v>
      </c>
      <c r="X641" s="2">
        <f>_xlfn.IFERROR(VLOOKUP(Prioritization!K329,'Subdecision matrices'!$A$37:$E$41,5),0)</f>
        <v>0</v>
      </c>
      <c r="Y641" s="2">
        <f>_xlfn.IFERROR(VLOOKUP(Prioritization!K329,'Subdecision matrices'!$A$37:$F$41,6),0)</f>
        <v>0</v>
      </c>
      <c r="Z641" s="2">
        <f>_xlfn.IFERROR(VLOOKUP(Prioritization!K329,'Subdecision matrices'!$A$37:$G$41,7),0)</f>
        <v>0</v>
      </c>
      <c r="AA641" s="2">
        <f>_xlfn.IFERROR(INDEX('Subdecision matrices'!$K$8:$O$11,MATCH(Prioritization!L329,'Subdecision matrices'!$J$8:$J$11,0),MATCH('CalcEng 2'!$AA$6,'Subdecision matrices'!$K$7:$O$7,0)),0)</f>
        <v>0</v>
      </c>
      <c r="AB641" s="2">
        <f>_xlfn.IFERROR(INDEX('Subdecision matrices'!$K$8:$O$11,MATCH(Prioritization!L329,'Subdecision matrices'!$J$8:$J$11,0),MATCH('CalcEng 2'!$AB$6,'Subdecision matrices'!$K$7:$O$7,0)),0)</f>
        <v>0</v>
      </c>
      <c r="AC641" s="2">
        <f>_xlfn.IFERROR(INDEX('Subdecision matrices'!$K$8:$O$11,MATCH(Prioritization!L329,'Subdecision matrices'!$J$8:$J$11,0),MATCH('CalcEng 2'!$AC$6,'Subdecision matrices'!$K$7:$O$7,0)),0)</f>
        <v>0</v>
      </c>
      <c r="AD641" s="2">
        <f>_xlfn.IFERROR(INDEX('Subdecision matrices'!$K$8:$O$11,MATCH(Prioritization!L329,'Subdecision matrices'!$J$8:$J$11,0),MATCH('CalcEng 2'!$AD$6,'Subdecision matrices'!$K$7:$O$7,0)),0)</f>
        <v>0</v>
      </c>
      <c r="AE641" s="2">
        <f>_xlfn.IFERROR(INDEX('Subdecision matrices'!$K$8:$O$11,MATCH(Prioritization!L329,'Subdecision matrices'!$J$8:$J$11,0),MATCH('CalcEng 2'!$AE$6,'Subdecision matrices'!$K$7:$O$7,0)),0)</f>
        <v>0</v>
      </c>
      <c r="AF641" s="2">
        <f>_xlfn.IFERROR(VLOOKUP(Prioritization!M329,'Subdecision matrices'!$I$15:$K$17,3,TRUE),0)</f>
        <v>0</v>
      </c>
      <c r="AG641" s="2">
        <f>_xlfn.IFERROR(VLOOKUP(Prioritization!M329,'Subdecision matrices'!$I$15:$L$17,4,TRUE),0)</f>
        <v>0</v>
      </c>
      <c r="AH641" s="2">
        <f>_xlfn.IFERROR(VLOOKUP(Prioritization!M329,'Subdecision matrices'!$I$15:$M$17,5,TRUE),0)</f>
        <v>0</v>
      </c>
      <c r="AI641" s="2">
        <f>_xlfn.IFERROR(VLOOKUP(Prioritization!M329,'Subdecision matrices'!$I$15:$N$17,6,TRUE),0)</f>
        <v>0</v>
      </c>
      <c r="AJ641" s="2">
        <f>_xlfn.IFERROR(VLOOKUP(Prioritization!M329,'Subdecision matrices'!$I$15:$O$17,7,TRUE),0)</f>
        <v>0</v>
      </c>
      <c r="AK641" s="2">
        <f>_xlfn.IFERROR(INDEX('Subdecision matrices'!$K$22:$O$24,MATCH(Prioritization!N329,'Subdecision matrices'!$J$22:$J$24,0),MATCH($AK$6,'Subdecision matrices'!$K$21:$O$21,0)),0)</f>
        <v>0</v>
      </c>
      <c r="AL641" s="2">
        <f>_xlfn.IFERROR(INDEX('Subdecision matrices'!$K$22:$O$24,MATCH(Prioritization!N329,'Subdecision matrices'!$J$22:$J$24,0),MATCH($AL$6,'Subdecision matrices'!$K$21:$O$21,0)),0)</f>
        <v>0</v>
      </c>
      <c r="AM641" s="2">
        <f>_xlfn.IFERROR(INDEX('Subdecision matrices'!$K$22:$O$24,MATCH(Prioritization!N329,'Subdecision matrices'!$J$22:$J$24,0),MATCH($AM$6,'Subdecision matrices'!$K$21:$O$21,0)),0)</f>
        <v>0</v>
      </c>
      <c r="AN641" s="2">
        <f>_xlfn.IFERROR(INDEX('Subdecision matrices'!$K$22:$O$24,MATCH(Prioritization!N329,'Subdecision matrices'!$J$22:$J$24,0),MATCH($AN$6,'Subdecision matrices'!$K$21:$O$21,0)),0)</f>
        <v>0</v>
      </c>
      <c r="AO641" s="2">
        <f>_xlfn.IFERROR(INDEX('Subdecision matrices'!$K$22:$O$24,MATCH(Prioritization!N329,'Subdecision matrices'!$J$22:$J$24,0),MATCH($AO$6,'Subdecision matrices'!$K$21:$O$21,0)),0)</f>
        <v>0</v>
      </c>
      <c r="AP641" s="2">
        <f>_xlfn.IFERROR(INDEX('Subdecision matrices'!$K$27:$O$30,MATCH(Prioritization!O329,'Subdecision matrices'!$J$27:$J$30,0),MATCH('CalcEng 2'!$AP$6,'Subdecision matrices'!$K$27:$O$27,0)),0)</f>
        <v>0</v>
      </c>
      <c r="AQ641" s="2">
        <f>_xlfn.IFERROR(INDEX('Subdecision matrices'!$K$27:$O$30,MATCH(Prioritization!O329,'Subdecision matrices'!$J$27:$J$30,0),MATCH('CalcEng 2'!$AQ$6,'Subdecision matrices'!$K$27:$O$27,0)),0)</f>
        <v>0</v>
      </c>
      <c r="AR641" s="2">
        <f>_xlfn.IFERROR(INDEX('Subdecision matrices'!$K$27:$O$30,MATCH(Prioritization!O329,'Subdecision matrices'!$J$27:$J$30,0),MATCH('CalcEng 2'!$AR$6,'Subdecision matrices'!$K$27:$O$27,0)),0)</f>
        <v>0</v>
      </c>
      <c r="AS641" s="2">
        <f>_xlfn.IFERROR(INDEX('Subdecision matrices'!$K$27:$O$30,MATCH(Prioritization!O329,'Subdecision matrices'!$J$27:$J$30,0),MATCH('CalcEng 2'!$AS$6,'Subdecision matrices'!$K$27:$O$27,0)),0)</f>
        <v>0</v>
      </c>
      <c r="AT641" s="2">
        <f>_xlfn.IFERROR(INDEX('Subdecision matrices'!$K$27:$O$30,MATCH(Prioritization!O329,'Subdecision matrices'!$J$27:$J$30,0),MATCH('CalcEng 2'!$AT$6,'Subdecision matrices'!$K$27:$O$27,0)),0)</f>
        <v>0</v>
      </c>
      <c r="AU641" s="2">
        <f>_xlfn.IFERROR(INDEX('Subdecision matrices'!$K$34:$O$36,MATCH(Prioritization!P329,'Subdecision matrices'!$J$34:$J$36,0),MATCH('CalcEng 2'!$AU$6,'Subdecision matrices'!$K$33:$O$33,0)),0)</f>
        <v>0</v>
      </c>
      <c r="AV641" s="2">
        <f>_xlfn.IFERROR(INDEX('Subdecision matrices'!$K$34:$O$36,MATCH(Prioritization!P329,'Subdecision matrices'!$J$34:$J$36,0),MATCH('CalcEng 2'!$AV$6,'Subdecision matrices'!$K$33:$O$33,0)),0)</f>
        <v>0</v>
      </c>
      <c r="AW641" s="2">
        <f>_xlfn.IFERROR(INDEX('Subdecision matrices'!$K$34:$O$36,MATCH(Prioritization!P329,'Subdecision matrices'!$J$34:$J$36,0),MATCH('CalcEng 2'!$AW$6,'Subdecision matrices'!$K$33:$O$33,0)),0)</f>
        <v>0</v>
      </c>
      <c r="AX641" s="2">
        <f>_xlfn.IFERROR(INDEX('Subdecision matrices'!$K$34:$O$36,MATCH(Prioritization!P329,'Subdecision matrices'!$J$34:$J$36,0),MATCH('CalcEng 2'!$AX$6,'Subdecision matrices'!$K$33:$O$33,0)),0)</f>
        <v>0</v>
      </c>
      <c r="AY641" s="2">
        <f>_xlfn.IFERROR(INDEX('Subdecision matrices'!$K$34:$O$36,MATCH(Prioritization!P329,'Subdecision matrices'!$J$34:$J$36,0),MATCH('CalcEng 2'!$AY$6,'Subdecision matrices'!$K$33:$O$33,0)),0)</f>
        <v>0</v>
      </c>
      <c r="AZ641" s="2"/>
      <c r="BA641" s="2"/>
      <c r="BB641" s="110">
        <f>((B641*B642)+(G641*G642)+(L641*L642)+(Q641*Q642)+(V641*V642)+(AA641*AA642)+(AF642*AF641)+(AK641*AK642)+(AP641*AP642)+(AU641*AU642))*10</f>
        <v>0</v>
      </c>
      <c r="BC641" s="110">
        <f aca="true" t="shared" si="1612" ref="BC641">((C641*C642)+(H641*H642)+(M641*M642)+(R641*R642)+(W641*W642)+(AB641*AB642)+(AG642*AG641)+(AL641*AL642)+(AQ641*AQ642)+(AV641*AV642))*10</f>
        <v>0</v>
      </c>
      <c r="BD641" s="110">
        <f aca="true" t="shared" si="1613" ref="BD641">((D641*D642)+(I641*I642)+(N641*N642)+(S641*S642)+(X641*X642)+(AC641*AC642)+(AH642*AH641)+(AM641*AM642)+(AR641*AR642)+(AW641*AW642))*10</f>
        <v>0</v>
      </c>
      <c r="BE641" s="110">
        <f aca="true" t="shared" si="1614" ref="BE641">((E641*E642)+(J641*J642)+(O641*O642)+(T641*T642)+(Y641*Y642)+(AD641*AD642)+(AI642*AI641)+(AN641*AN642)+(AS641*AS642)+(AX641*AX642))*10</f>
        <v>0</v>
      </c>
      <c r="BF641" s="110">
        <f aca="true" t="shared" si="1615" ref="BF641">((F641*F642)+(K641*K642)+(P641*P642)+(U641*U642)+(Z641*Z642)+(AE641*AE642)+(AJ642*AJ641)+(AO641*AO642)+(AT641*AT642)+(AY641*AY642))*10</f>
        <v>0</v>
      </c>
    </row>
    <row r="642" spans="1:58" ht="15.75" thickBot="1">
      <c r="A642" s="94"/>
      <c r="B642" s="5">
        <f>'Subdecision matrices'!$S$12</f>
        <v>0.1</v>
      </c>
      <c r="C642" s="5">
        <f>'Subdecision matrices'!$S$13</f>
        <v>0.1</v>
      </c>
      <c r="D642" s="5">
        <f>'Subdecision matrices'!$S$14</f>
        <v>0.1</v>
      </c>
      <c r="E642" s="5">
        <f>'Subdecision matrices'!$S$15</f>
        <v>0.1</v>
      </c>
      <c r="F642" s="5">
        <f>'Subdecision matrices'!$S$16</f>
        <v>0.1</v>
      </c>
      <c r="G642" s="5">
        <f>'Subdecision matrices'!$T$12</f>
        <v>0.1</v>
      </c>
      <c r="H642" s="5">
        <f>'Subdecision matrices'!$T$13</f>
        <v>0.1</v>
      </c>
      <c r="I642" s="5">
        <f>'Subdecision matrices'!$T$14</f>
        <v>0.1</v>
      </c>
      <c r="J642" s="5">
        <f>'Subdecision matrices'!$T$15</f>
        <v>0.1</v>
      </c>
      <c r="K642" s="5">
        <f>'Subdecision matrices'!$T$16</f>
        <v>0.1</v>
      </c>
      <c r="L642" s="5">
        <f>'Subdecision matrices'!$U$12</f>
        <v>0.05</v>
      </c>
      <c r="M642" s="5">
        <f>'Subdecision matrices'!$U$13</f>
        <v>0.05</v>
      </c>
      <c r="N642" s="5">
        <f>'Subdecision matrices'!$U$14</f>
        <v>0.05</v>
      </c>
      <c r="O642" s="5">
        <f>'Subdecision matrices'!$U$15</f>
        <v>0.05</v>
      </c>
      <c r="P642" s="5">
        <f>'Subdecision matrices'!$U$16</f>
        <v>0.05</v>
      </c>
      <c r="Q642" s="5">
        <f>'Subdecision matrices'!$V$12</f>
        <v>0.1</v>
      </c>
      <c r="R642" s="5">
        <f>'Subdecision matrices'!$V$13</f>
        <v>0.1</v>
      </c>
      <c r="S642" s="5">
        <f>'Subdecision matrices'!$V$14</f>
        <v>0.1</v>
      </c>
      <c r="T642" s="5">
        <f>'Subdecision matrices'!$V$15</f>
        <v>0.1</v>
      </c>
      <c r="U642" s="5">
        <f>'Subdecision matrices'!$V$16</f>
        <v>0.1</v>
      </c>
      <c r="V642" s="5">
        <f>'Subdecision matrices'!$W$12</f>
        <v>0.1</v>
      </c>
      <c r="W642" s="5">
        <f>'Subdecision matrices'!$W$13</f>
        <v>0.1</v>
      </c>
      <c r="X642" s="5">
        <f>'Subdecision matrices'!$W$14</f>
        <v>0.1</v>
      </c>
      <c r="Y642" s="5">
        <f>'Subdecision matrices'!$W$15</f>
        <v>0.1</v>
      </c>
      <c r="Z642" s="5">
        <f>'Subdecision matrices'!$W$16</f>
        <v>0.1</v>
      </c>
      <c r="AA642" s="5">
        <f>'Subdecision matrices'!$X$12</f>
        <v>0.05</v>
      </c>
      <c r="AB642" s="5">
        <f>'Subdecision matrices'!$X$13</f>
        <v>0.1</v>
      </c>
      <c r="AC642" s="5">
        <f>'Subdecision matrices'!$X$14</f>
        <v>0.1</v>
      </c>
      <c r="AD642" s="5">
        <f>'Subdecision matrices'!$X$15</f>
        <v>0.1</v>
      </c>
      <c r="AE642" s="5">
        <f>'Subdecision matrices'!$X$16</f>
        <v>0.1</v>
      </c>
      <c r="AF642" s="5">
        <f>'Subdecision matrices'!$Y$12</f>
        <v>0.1</v>
      </c>
      <c r="AG642" s="5">
        <f>'Subdecision matrices'!$Y$13</f>
        <v>0.1</v>
      </c>
      <c r="AH642" s="5">
        <f>'Subdecision matrices'!$Y$14</f>
        <v>0.1</v>
      </c>
      <c r="AI642" s="5">
        <f>'Subdecision matrices'!$Y$15</f>
        <v>0.05</v>
      </c>
      <c r="AJ642" s="5">
        <f>'Subdecision matrices'!$Y$16</f>
        <v>0.05</v>
      </c>
      <c r="AK642" s="5">
        <f>'Subdecision matrices'!$Z$12</f>
        <v>0.15</v>
      </c>
      <c r="AL642" s="5">
        <f>'Subdecision matrices'!$Z$13</f>
        <v>0.15</v>
      </c>
      <c r="AM642" s="5">
        <f>'Subdecision matrices'!$Z$14</f>
        <v>0.15</v>
      </c>
      <c r="AN642" s="5">
        <f>'Subdecision matrices'!$Z$15</f>
        <v>0.15</v>
      </c>
      <c r="AO642" s="5">
        <f>'Subdecision matrices'!$Z$16</f>
        <v>0.15</v>
      </c>
      <c r="AP642" s="5">
        <f>'Subdecision matrices'!$AA$12</f>
        <v>0.1</v>
      </c>
      <c r="AQ642" s="5">
        <f>'Subdecision matrices'!$AA$13</f>
        <v>0.1</v>
      </c>
      <c r="AR642" s="5">
        <f>'Subdecision matrices'!$AA$14</f>
        <v>0.1</v>
      </c>
      <c r="AS642" s="5">
        <f>'Subdecision matrices'!$AA$15</f>
        <v>0.1</v>
      </c>
      <c r="AT642" s="5">
        <f>'Subdecision matrices'!$AA$16</f>
        <v>0.15</v>
      </c>
      <c r="AU642" s="5">
        <f>'Subdecision matrices'!$AB$12</f>
        <v>0.15</v>
      </c>
      <c r="AV642" s="5">
        <f>'Subdecision matrices'!$AB$13</f>
        <v>0.1</v>
      </c>
      <c r="AW642" s="5">
        <f>'Subdecision matrices'!$AB$14</f>
        <v>0.1</v>
      </c>
      <c r="AX642" s="5">
        <f>'Subdecision matrices'!$AB$15</f>
        <v>0.15</v>
      </c>
      <c r="AY642" s="5">
        <f>'Subdecision matrices'!$AB$16</f>
        <v>0.1</v>
      </c>
      <c r="AZ642" s="3">
        <f aca="true" t="shared" si="1616" ref="AZ642">SUM(L642:AY642)</f>
        <v>4</v>
      </c>
      <c r="BA642" s="3"/>
      <c r="BB642" s="114"/>
      <c r="BC642" s="114"/>
      <c r="BD642" s="114"/>
      <c r="BE642" s="114"/>
      <c r="BF642" s="114"/>
    </row>
    <row r="643" spans="1:58" ht="15">
      <c r="A643" s="94">
        <v>319</v>
      </c>
      <c r="B643" s="30">
        <f>_xlfn.IFERROR(VLOOKUP(Prioritization!G330,'Subdecision matrices'!$B$7:$C$8,2,TRUE),0)</f>
        <v>0</v>
      </c>
      <c r="C643" s="30">
        <f>_xlfn.IFERROR(VLOOKUP(Prioritization!G330,'Subdecision matrices'!$B$7:$D$8,3,TRUE),0)</f>
        <v>0</v>
      </c>
      <c r="D643" s="30">
        <f>_xlfn.IFERROR(VLOOKUP(Prioritization!G330,'Subdecision matrices'!$B$7:$E$8,4,TRUE),0)</f>
        <v>0</v>
      </c>
      <c r="E643" s="30">
        <f>_xlfn.IFERROR(VLOOKUP(Prioritization!G330,'Subdecision matrices'!$B$7:$F$8,5,TRUE),0)</f>
        <v>0</v>
      </c>
      <c r="F643" s="30">
        <f>_xlfn.IFERROR(VLOOKUP(Prioritization!G330,'Subdecision matrices'!$B$7:$G$8,6,TRUE),0)</f>
        <v>0</v>
      </c>
      <c r="G643" s="30">
        <f>VLOOKUP(Prioritization!H330,'Subdecision matrices'!$B$12:$C$19,2,TRUE)</f>
        <v>0</v>
      </c>
      <c r="H643" s="30">
        <f>VLOOKUP(Prioritization!H330,'Subdecision matrices'!$B$12:$D$19,3,TRUE)</f>
        <v>0</v>
      </c>
      <c r="I643" s="30">
        <f>VLOOKUP(Prioritization!H330,'Subdecision matrices'!$B$12:$E$19,4,TRUE)</f>
        <v>0</v>
      </c>
      <c r="J643" s="30">
        <f>VLOOKUP(Prioritization!H330,'Subdecision matrices'!$B$12:$F$19,5,TRUE)</f>
        <v>0</v>
      </c>
      <c r="K643" s="30">
        <f>VLOOKUP(Prioritization!H330,'Subdecision matrices'!$B$12:$G$19,6,TRUE)</f>
        <v>0</v>
      </c>
      <c r="L643" s="2">
        <f>_xlfn.IFERROR(INDEX('Subdecision matrices'!$C$23:$G$27,MATCH(Prioritization!I330,'Subdecision matrices'!$B$23:$B$27,0),MATCH('CalcEng 2'!$L$6,'Subdecision matrices'!$C$22:$G$22,0)),0)</f>
        <v>0</v>
      </c>
      <c r="M643" s="2">
        <f>_xlfn.IFERROR(INDEX('Subdecision matrices'!$C$23:$G$27,MATCH(Prioritization!I330,'Subdecision matrices'!$B$23:$B$27,0),MATCH('CalcEng 2'!$M$6,'Subdecision matrices'!$C$30:$G$30,0)),0)</f>
        <v>0</v>
      </c>
      <c r="N643" s="2">
        <f>_xlfn.IFERROR(INDEX('Subdecision matrices'!$C$23:$G$27,MATCH(Prioritization!I330,'Subdecision matrices'!$B$23:$B$27,0),MATCH('CalcEng 2'!$N$6,'Subdecision matrices'!$C$22:$G$22,0)),0)</f>
        <v>0</v>
      </c>
      <c r="O643" s="2">
        <f>_xlfn.IFERROR(INDEX('Subdecision matrices'!$C$23:$G$27,MATCH(Prioritization!I330,'Subdecision matrices'!$B$23:$B$27,0),MATCH('CalcEng 2'!$O$6,'Subdecision matrices'!$C$22:$G$22,0)),0)</f>
        <v>0</v>
      </c>
      <c r="P643" s="2">
        <f>_xlfn.IFERROR(INDEX('Subdecision matrices'!$C$23:$G$27,MATCH(Prioritization!I330,'Subdecision matrices'!$B$23:$B$27,0),MATCH('CalcEng 2'!$P$6,'Subdecision matrices'!$C$22:$G$22,0)),0)</f>
        <v>0</v>
      </c>
      <c r="Q643" s="2">
        <f>_xlfn.IFERROR(INDEX('Subdecision matrices'!$C$31:$G$33,MATCH(Prioritization!J330,'Subdecision matrices'!$B$31:$B$33,0),MATCH('CalcEng 2'!$Q$6,'Subdecision matrices'!$C$30:$G$30,0)),0)</f>
        <v>0</v>
      </c>
      <c r="R643" s="2">
        <f>_xlfn.IFERROR(INDEX('Subdecision matrices'!$C$31:$G$33,MATCH(Prioritization!J330,'Subdecision matrices'!$B$31:$B$33,0),MATCH('CalcEng 2'!$R$6,'Subdecision matrices'!$C$30:$G$30,0)),0)</f>
        <v>0</v>
      </c>
      <c r="S643" s="2">
        <f>_xlfn.IFERROR(INDEX('Subdecision matrices'!$C$31:$G$33,MATCH(Prioritization!J330,'Subdecision matrices'!$B$31:$B$33,0),MATCH('CalcEng 2'!$S$6,'Subdecision matrices'!$C$30:$G$30,0)),0)</f>
        <v>0</v>
      </c>
      <c r="T643" s="2">
        <f>_xlfn.IFERROR(INDEX('Subdecision matrices'!$C$31:$G$33,MATCH(Prioritization!J330,'Subdecision matrices'!$B$31:$B$33,0),MATCH('CalcEng 2'!$T$6,'Subdecision matrices'!$C$30:$G$30,0)),0)</f>
        <v>0</v>
      </c>
      <c r="U643" s="2">
        <f>_xlfn.IFERROR(INDEX('Subdecision matrices'!$C$31:$G$33,MATCH(Prioritization!J330,'Subdecision matrices'!$B$31:$B$33,0),MATCH('CalcEng 2'!$U$6,'Subdecision matrices'!$C$30:$G$30,0)),0)</f>
        <v>0</v>
      </c>
      <c r="V643" s="2">
        <f>_xlfn.IFERROR(VLOOKUP(Prioritization!K330,'Subdecision matrices'!$A$37:$C$41,3,TRUE),0)</f>
        <v>0</v>
      </c>
      <c r="W643" s="2">
        <f>_xlfn.IFERROR(VLOOKUP(Prioritization!K330,'Subdecision matrices'!$A$37:$D$41,4),0)</f>
        <v>0</v>
      </c>
      <c r="X643" s="2">
        <f>_xlfn.IFERROR(VLOOKUP(Prioritization!K330,'Subdecision matrices'!$A$37:$E$41,5),0)</f>
        <v>0</v>
      </c>
      <c r="Y643" s="2">
        <f>_xlfn.IFERROR(VLOOKUP(Prioritization!K330,'Subdecision matrices'!$A$37:$F$41,6),0)</f>
        <v>0</v>
      </c>
      <c r="Z643" s="2">
        <f>_xlfn.IFERROR(VLOOKUP(Prioritization!K330,'Subdecision matrices'!$A$37:$G$41,7),0)</f>
        <v>0</v>
      </c>
      <c r="AA643" s="2">
        <f>_xlfn.IFERROR(INDEX('Subdecision matrices'!$K$8:$O$11,MATCH(Prioritization!L330,'Subdecision matrices'!$J$8:$J$11,0),MATCH('CalcEng 2'!$AA$6,'Subdecision matrices'!$K$7:$O$7,0)),0)</f>
        <v>0</v>
      </c>
      <c r="AB643" s="2">
        <f>_xlfn.IFERROR(INDEX('Subdecision matrices'!$K$8:$O$11,MATCH(Prioritization!L330,'Subdecision matrices'!$J$8:$J$11,0),MATCH('CalcEng 2'!$AB$6,'Subdecision matrices'!$K$7:$O$7,0)),0)</f>
        <v>0</v>
      </c>
      <c r="AC643" s="2">
        <f>_xlfn.IFERROR(INDEX('Subdecision matrices'!$K$8:$O$11,MATCH(Prioritization!L330,'Subdecision matrices'!$J$8:$J$11,0),MATCH('CalcEng 2'!$AC$6,'Subdecision matrices'!$K$7:$O$7,0)),0)</f>
        <v>0</v>
      </c>
      <c r="AD643" s="2">
        <f>_xlfn.IFERROR(INDEX('Subdecision matrices'!$K$8:$O$11,MATCH(Prioritization!L330,'Subdecision matrices'!$J$8:$J$11,0),MATCH('CalcEng 2'!$AD$6,'Subdecision matrices'!$K$7:$O$7,0)),0)</f>
        <v>0</v>
      </c>
      <c r="AE643" s="2">
        <f>_xlfn.IFERROR(INDEX('Subdecision matrices'!$K$8:$O$11,MATCH(Prioritization!L330,'Subdecision matrices'!$J$8:$J$11,0),MATCH('CalcEng 2'!$AE$6,'Subdecision matrices'!$K$7:$O$7,0)),0)</f>
        <v>0</v>
      </c>
      <c r="AF643" s="2">
        <f>_xlfn.IFERROR(VLOOKUP(Prioritization!M330,'Subdecision matrices'!$I$15:$K$17,3,TRUE),0)</f>
        <v>0</v>
      </c>
      <c r="AG643" s="2">
        <f>_xlfn.IFERROR(VLOOKUP(Prioritization!M330,'Subdecision matrices'!$I$15:$L$17,4,TRUE),0)</f>
        <v>0</v>
      </c>
      <c r="AH643" s="2">
        <f>_xlfn.IFERROR(VLOOKUP(Prioritization!M330,'Subdecision matrices'!$I$15:$M$17,5,TRUE),0)</f>
        <v>0</v>
      </c>
      <c r="AI643" s="2">
        <f>_xlfn.IFERROR(VLOOKUP(Prioritization!M330,'Subdecision matrices'!$I$15:$N$17,6,TRUE),0)</f>
        <v>0</v>
      </c>
      <c r="AJ643" s="2">
        <f>_xlfn.IFERROR(VLOOKUP(Prioritization!M330,'Subdecision matrices'!$I$15:$O$17,7,TRUE),0)</f>
        <v>0</v>
      </c>
      <c r="AK643" s="2">
        <f>_xlfn.IFERROR(INDEX('Subdecision matrices'!$K$22:$O$24,MATCH(Prioritization!N330,'Subdecision matrices'!$J$22:$J$24,0),MATCH($AK$6,'Subdecision matrices'!$K$21:$O$21,0)),0)</f>
        <v>0</v>
      </c>
      <c r="AL643" s="2">
        <f>_xlfn.IFERROR(INDEX('Subdecision matrices'!$K$22:$O$24,MATCH(Prioritization!N330,'Subdecision matrices'!$J$22:$J$24,0),MATCH($AL$6,'Subdecision matrices'!$K$21:$O$21,0)),0)</f>
        <v>0</v>
      </c>
      <c r="AM643" s="2">
        <f>_xlfn.IFERROR(INDEX('Subdecision matrices'!$K$22:$O$24,MATCH(Prioritization!N330,'Subdecision matrices'!$J$22:$J$24,0),MATCH($AM$6,'Subdecision matrices'!$K$21:$O$21,0)),0)</f>
        <v>0</v>
      </c>
      <c r="AN643" s="2">
        <f>_xlfn.IFERROR(INDEX('Subdecision matrices'!$K$22:$O$24,MATCH(Prioritization!N330,'Subdecision matrices'!$J$22:$J$24,0),MATCH($AN$6,'Subdecision matrices'!$K$21:$O$21,0)),0)</f>
        <v>0</v>
      </c>
      <c r="AO643" s="2">
        <f>_xlfn.IFERROR(INDEX('Subdecision matrices'!$K$22:$O$24,MATCH(Prioritization!N330,'Subdecision matrices'!$J$22:$J$24,0),MATCH($AO$6,'Subdecision matrices'!$K$21:$O$21,0)),0)</f>
        <v>0</v>
      </c>
      <c r="AP643" s="2">
        <f>_xlfn.IFERROR(INDEX('Subdecision matrices'!$K$27:$O$30,MATCH(Prioritization!O330,'Subdecision matrices'!$J$27:$J$30,0),MATCH('CalcEng 2'!$AP$6,'Subdecision matrices'!$K$27:$O$27,0)),0)</f>
        <v>0</v>
      </c>
      <c r="AQ643" s="2">
        <f>_xlfn.IFERROR(INDEX('Subdecision matrices'!$K$27:$O$30,MATCH(Prioritization!O330,'Subdecision matrices'!$J$27:$J$30,0),MATCH('CalcEng 2'!$AQ$6,'Subdecision matrices'!$K$27:$O$27,0)),0)</f>
        <v>0</v>
      </c>
      <c r="AR643" s="2">
        <f>_xlfn.IFERROR(INDEX('Subdecision matrices'!$K$27:$O$30,MATCH(Prioritization!O330,'Subdecision matrices'!$J$27:$J$30,0),MATCH('CalcEng 2'!$AR$6,'Subdecision matrices'!$K$27:$O$27,0)),0)</f>
        <v>0</v>
      </c>
      <c r="AS643" s="2">
        <f>_xlfn.IFERROR(INDEX('Subdecision matrices'!$K$27:$O$30,MATCH(Prioritization!O330,'Subdecision matrices'!$J$27:$J$30,0),MATCH('CalcEng 2'!$AS$6,'Subdecision matrices'!$K$27:$O$27,0)),0)</f>
        <v>0</v>
      </c>
      <c r="AT643" s="2">
        <f>_xlfn.IFERROR(INDEX('Subdecision matrices'!$K$27:$O$30,MATCH(Prioritization!O330,'Subdecision matrices'!$J$27:$J$30,0),MATCH('CalcEng 2'!$AT$6,'Subdecision matrices'!$K$27:$O$27,0)),0)</f>
        <v>0</v>
      </c>
      <c r="AU643" s="2">
        <f>_xlfn.IFERROR(INDEX('Subdecision matrices'!$K$34:$O$36,MATCH(Prioritization!P330,'Subdecision matrices'!$J$34:$J$36,0),MATCH('CalcEng 2'!$AU$6,'Subdecision matrices'!$K$33:$O$33,0)),0)</f>
        <v>0</v>
      </c>
      <c r="AV643" s="2">
        <f>_xlfn.IFERROR(INDEX('Subdecision matrices'!$K$34:$O$36,MATCH(Prioritization!P330,'Subdecision matrices'!$J$34:$J$36,0),MATCH('CalcEng 2'!$AV$6,'Subdecision matrices'!$K$33:$O$33,0)),0)</f>
        <v>0</v>
      </c>
      <c r="AW643" s="2">
        <f>_xlfn.IFERROR(INDEX('Subdecision matrices'!$K$34:$O$36,MATCH(Prioritization!P330,'Subdecision matrices'!$J$34:$J$36,0),MATCH('CalcEng 2'!$AW$6,'Subdecision matrices'!$K$33:$O$33,0)),0)</f>
        <v>0</v>
      </c>
      <c r="AX643" s="2">
        <f>_xlfn.IFERROR(INDEX('Subdecision matrices'!$K$34:$O$36,MATCH(Prioritization!P330,'Subdecision matrices'!$J$34:$J$36,0),MATCH('CalcEng 2'!$AX$6,'Subdecision matrices'!$K$33:$O$33,0)),0)</f>
        <v>0</v>
      </c>
      <c r="AY643" s="2">
        <f>_xlfn.IFERROR(INDEX('Subdecision matrices'!$K$34:$O$36,MATCH(Prioritization!P330,'Subdecision matrices'!$J$34:$J$36,0),MATCH('CalcEng 2'!$AY$6,'Subdecision matrices'!$K$33:$O$33,0)),0)</f>
        <v>0</v>
      </c>
      <c r="AZ643" s="2"/>
      <c r="BA643" s="2"/>
      <c r="BB643" s="110">
        <f>((B643*B644)+(G643*G644)+(L643*L644)+(Q643*Q644)+(V643*V644)+(AA643*AA644)+(AF644*AF643)+(AK643*AK644)+(AP643*AP644)+(AU643*AU644))*10</f>
        <v>0</v>
      </c>
      <c r="BC643" s="110">
        <f aca="true" t="shared" si="1617" ref="BC643">((C643*C644)+(H643*H644)+(M643*M644)+(R643*R644)+(W643*W644)+(AB643*AB644)+(AG644*AG643)+(AL643*AL644)+(AQ643*AQ644)+(AV643*AV644))*10</f>
        <v>0</v>
      </c>
      <c r="BD643" s="110">
        <f aca="true" t="shared" si="1618" ref="BD643">((D643*D644)+(I643*I644)+(N643*N644)+(S643*S644)+(X643*X644)+(AC643*AC644)+(AH644*AH643)+(AM643*AM644)+(AR643*AR644)+(AW643*AW644))*10</f>
        <v>0</v>
      </c>
      <c r="BE643" s="110">
        <f aca="true" t="shared" si="1619" ref="BE643">((E643*E644)+(J643*J644)+(O643*O644)+(T643*T644)+(Y643*Y644)+(AD643*AD644)+(AI644*AI643)+(AN643*AN644)+(AS643*AS644)+(AX643*AX644))*10</f>
        <v>0</v>
      </c>
      <c r="BF643" s="110">
        <f aca="true" t="shared" si="1620" ref="BF643">((F643*F644)+(K643*K644)+(P643*P644)+(U643*U644)+(Z643*Z644)+(AE643*AE644)+(AJ644*AJ643)+(AO643*AO644)+(AT643*AT644)+(AY643*AY644))*10</f>
        <v>0</v>
      </c>
    </row>
    <row r="644" spans="1:58" ht="15.75" thickBot="1">
      <c r="A644" s="94"/>
      <c r="B644" s="5">
        <f>'Subdecision matrices'!$S$12</f>
        <v>0.1</v>
      </c>
      <c r="C644" s="5">
        <f>'Subdecision matrices'!$S$13</f>
        <v>0.1</v>
      </c>
      <c r="D644" s="5">
        <f>'Subdecision matrices'!$S$14</f>
        <v>0.1</v>
      </c>
      <c r="E644" s="5">
        <f>'Subdecision matrices'!$S$15</f>
        <v>0.1</v>
      </c>
      <c r="F644" s="5">
        <f>'Subdecision matrices'!$S$16</f>
        <v>0.1</v>
      </c>
      <c r="G644" s="5">
        <f>'Subdecision matrices'!$T$12</f>
        <v>0.1</v>
      </c>
      <c r="H644" s="5">
        <f>'Subdecision matrices'!$T$13</f>
        <v>0.1</v>
      </c>
      <c r="I644" s="5">
        <f>'Subdecision matrices'!$T$14</f>
        <v>0.1</v>
      </c>
      <c r="J644" s="5">
        <f>'Subdecision matrices'!$T$15</f>
        <v>0.1</v>
      </c>
      <c r="K644" s="5">
        <f>'Subdecision matrices'!$T$16</f>
        <v>0.1</v>
      </c>
      <c r="L644" s="5">
        <f>'Subdecision matrices'!$U$12</f>
        <v>0.05</v>
      </c>
      <c r="M644" s="5">
        <f>'Subdecision matrices'!$U$13</f>
        <v>0.05</v>
      </c>
      <c r="N644" s="5">
        <f>'Subdecision matrices'!$U$14</f>
        <v>0.05</v>
      </c>
      <c r="O644" s="5">
        <f>'Subdecision matrices'!$U$15</f>
        <v>0.05</v>
      </c>
      <c r="P644" s="5">
        <f>'Subdecision matrices'!$U$16</f>
        <v>0.05</v>
      </c>
      <c r="Q644" s="5">
        <f>'Subdecision matrices'!$V$12</f>
        <v>0.1</v>
      </c>
      <c r="R644" s="5">
        <f>'Subdecision matrices'!$V$13</f>
        <v>0.1</v>
      </c>
      <c r="S644" s="5">
        <f>'Subdecision matrices'!$V$14</f>
        <v>0.1</v>
      </c>
      <c r="T644" s="5">
        <f>'Subdecision matrices'!$V$15</f>
        <v>0.1</v>
      </c>
      <c r="U644" s="5">
        <f>'Subdecision matrices'!$V$16</f>
        <v>0.1</v>
      </c>
      <c r="V644" s="5">
        <f>'Subdecision matrices'!$W$12</f>
        <v>0.1</v>
      </c>
      <c r="W644" s="5">
        <f>'Subdecision matrices'!$W$13</f>
        <v>0.1</v>
      </c>
      <c r="X644" s="5">
        <f>'Subdecision matrices'!$W$14</f>
        <v>0.1</v>
      </c>
      <c r="Y644" s="5">
        <f>'Subdecision matrices'!$W$15</f>
        <v>0.1</v>
      </c>
      <c r="Z644" s="5">
        <f>'Subdecision matrices'!$W$16</f>
        <v>0.1</v>
      </c>
      <c r="AA644" s="5">
        <f>'Subdecision matrices'!$X$12</f>
        <v>0.05</v>
      </c>
      <c r="AB644" s="5">
        <f>'Subdecision matrices'!$X$13</f>
        <v>0.1</v>
      </c>
      <c r="AC644" s="5">
        <f>'Subdecision matrices'!$X$14</f>
        <v>0.1</v>
      </c>
      <c r="AD644" s="5">
        <f>'Subdecision matrices'!$X$15</f>
        <v>0.1</v>
      </c>
      <c r="AE644" s="5">
        <f>'Subdecision matrices'!$X$16</f>
        <v>0.1</v>
      </c>
      <c r="AF644" s="5">
        <f>'Subdecision matrices'!$Y$12</f>
        <v>0.1</v>
      </c>
      <c r="AG644" s="5">
        <f>'Subdecision matrices'!$Y$13</f>
        <v>0.1</v>
      </c>
      <c r="AH644" s="5">
        <f>'Subdecision matrices'!$Y$14</f>
        <v>0.1</v>
      </c>
      <c r="AI644" s="5">
        <f>'Subdecision matrices'!$Y$15</f>
        <v>0.05</v>
      </c>
      <c r="AJ644" s="5">
        <f>'Subdecision matrices'!$Y$16</f>
        <v>0.05</v>
      </c>
      <c r="AK644" s="5">
        <f>'Subdecision matrices'!$Z$12</f>
        <v>0.15</v>
      </c>
      <c r="AL644" s="5">
        <f>'Subdecision matrices'!$Z$13</f>
        <v>0.15</v>
      </c>
      <c r="AM644" s="5">
        <f>'Subdecision matrices'!$Z$14</f>
        <v>0.15</v>
      </c>
      <c r="AN644" s="5">
        <f>'Subdecision matrices'!$Z$15</f>
        <v>0.15</v>
      </c>
      <c r="AO644" s="5">
        <f>'Subdecision matrices'!$Z$16</f>
        <v>0.15</v>
      </c>
      <c r="AP644" s="5">
        <f>'Subdecision matrices'!$AA$12</f>
        <v>0.1</v>
      </c>
      <c r="AQ644" s="5">
        <f>'Subdecision matrices'!$AA$13</f>
        <v>0.1</v>
      </c>
      <c r="AR644" s="5">
        <f>'Subdecision matrices'!$AA$14</f>
        <v>0.1</v>
      </c>
      <c r="AS644" s="5">
        <f>'Subdecision matrices'!$AA$15</f>
        <v>0.1</v>
      </c>
      <c r="AT644" s="5">
        <f>'Subdecision matrices'!$AA$16</f>
        <v>0.15</v>
      </c>
      <c r="AU644" s="5">
        <f>'Subdecision matrices'!$AB$12</f>
        <v>0.15</v>
      </c>
      <c r="AV644" s="5">
        <f>'Subdecision matrices'!$AB$13</f>
        <v>0.1</v>
      </c>
      <c r="AW644" s="5">
        <f>'Subdecision matrices'!$AB$14</f>
        <v>0.1</v>
      </c>
      <c r="AX644" s="5">
        <f>'Subdecision matrices'!$AB$15</f>
        <v>0.15</v>
      </c>
      <c r="AY644" s="5">
        <f>'Subdecision matrices'!$AB$16</f>
        <v>0.1</v>
      </c>
      <c r="AZ644" s="3">
        <f aca="true" t="shared" si="1621" ref="AZ644">SUM(L644:AY644)</f>
        <v>4</v>
      </c>
      <c r="BA644" s="3"/>
      <c r="BB644" s="114"/>
      <c r="BC644" s="114"/>
      <c r="BD644" s="114"/>
      <c r="BE644" s="114"/>
      <c r="BF644" s="114"/>
    </row>
    <row r="645" spans="1:58" ht="15">
      <c r="A645" s="94">
        <v>320</v>
      </c>
      <c r="B645" s="30">
        <f>_xlfn.IFERROR(VLOOKUP(Prioritization!G331,'Subdecision matrices'!$B$7:$C$8,2,TRUE),0)</f>
        <v>0</v>
      </c>
      <c r="C645" s="30">
        <f>_xlfn.IFERROR(VLOOKUP(Prioritization!G331,'Subdecision matrices'!$B$7:$D$8,3,TRUE),0)</f>
        <v>0</v>
      </c>
      <c r="D645" s="30">
        <f>_xlfn.IFERROR(VLOOKUP(Prioritization!G331,'Subdecision matrices'!$B$7:$E$8,4,TRUE),0)</f>
        <v>0</v>
      </c>
      <c r="E645" s="30">
        <f>_xlfn.IFERROR(VLOOKUP(Prioritization!G331,'Subdecision matrices'!$B$7:$F$8,5,TRUE),0)</f>
        <v>0</v>
      </c>
      <c r="F645" s="30">
        <f>_xlfn.IFERROR(VLOOKUP(Prioritization!G331,'Subdecision matrices'!$B$7:$G$8,6,TRUE),0)</f>
        <v>0</v>
      </c>
      <c r="G645" s="30">
        <f>VLOOKUP(Prioritization!H331,'Subdecision matrices'!$B$12:$C$19,2,TRUE)</f>
        <v>0</v>
      </c>
      <c r="H645" s="30">
        <f>VLOOKUP(Prioritization!H331,'Subdecision matrices'!$B$12:$D$19,3,TRUE)</f>
        <v>0</v>
      </c>
      <c r="I645" s="30">
        <f>VLOOKUP(Prioritization!H331,'Subdecision matrices'!$B$12:$E$19,4,TRUE)</f>
        <v>0</v>
      </c>
      <c r="J645" s="30">
        <f>VLOOKUP(Prioritization!H331,'Subdecision matrices'!$B$12:$F$19,5,TRUE)</f>
        <v>0</v>
      </c>
      <c r="K645" s="30">
        <f>VLOOKUP(Prioritization!H331,'Subdecision matrices'!$B$12:$G$19,6,TRUE)</f>
        <v>0</v>
      </c>
      <c r="L645" s="2">
        <f>_xlfn.IFERROR(INDEX('Subdecision matrices'!$C$23:$G$27,MATCH(Prioritization!I331,'Subdecision matrices'!$B$23:$B$27,0),MATCH('CalcEng 2'!$L$6,'Subdecision matrices'!$C$22:$G$22,0)),0)</f>
        <v>0</v>
      </c>
      <c r="M645" s="2">
        <f>_xlfn.IFERROR(INDEX('Subdecision matrices'!$C$23:$G$27,MATCH(Prioritization!I331,'Subdecision matrices'!$B$23:$B$27,0),MATCH('CalcEng 2'!$M$6,'Subdecision matrices'!$C$30:$G$30,0)),0)</f>
        <v>0</v>
      </c>
      <c r="N645" s="2">
        <f>_xlfn.IFERROR(INDEX('Subdecision matrices'!$C$23:$G$27,MATCH(Prioritization!I331,'Subdecision matrices'!$B$23:$B$27,0),MATCH('CalcEng 2'!$N$6,'Subdecision matrices'!$C$22:$G$22,0)),0)</f>
        <v>0</v>
      </c>
      <c r="O645" s="2">
        <f>_xlfn.IFERROR(INDEX('Subdecision matrices'!$C$23:$G$27,MATCH(Prioritization!I331,'Subdecision matrices'!$B$23:$B$27,0),MATCH('CalcEng 2'!$O$6,'Subdecision matrices'!$C$22:$G$22,0)),0)</f>
        <v>0</v>
      </c>
      <c r="P645" s="2">
        <f>_xlfn.IFERROR(INDEX('Subdecision matrices'!$C$23:$G$27,MATCH(Prioritization!I331,'Subdecision matrices'!$B$23:$B$27,0),MATCH('CalcEng 2'!$P$6,'Subdecision matrices'!$C$22:$G$22,0)),0)</f>
        <v>0</v>
      </c>
      <c r="Q645" s="2">
        <f>_xlfn.IFERROR(INDEX('Subdecision matrices'!$C$31:$G$33,MATCH(Prioritization!J331,'Subdecision matrices'!$B$31:$B$33,0),MATCH('CalcEng 2'!$Q$6,'Subdecision matrices'!$C$30:$G$30,0)),0)</f>
        <v>0</v>
      </c>
      <c r="R645" s="2">
        <f>_xlfn.IFERROR(INDEX('Subdecision matrices'!$C$31:$G$33,MATCH(Prioritization!J331,'Subdecision matrices'!$B$31:$B$33,0),MATCH('CalcEng 2'!$R$6,'Subdecision matrices'!$C$30:$G$30,0)),0)</f>
        <v>0</v>
      </c>
      <c r="S645" s="2">
        <f>_xlfn.IFERROR(INDEX('Subdecision matrices'!$C$31:$G$33,MATCH(Prioritization!J331,'Subdecision matrices'!$B$31:$B$33,0),MATCH('CalcEng 2'!$S$6,'Subdecision matrices'!$C$30:$G$30,0)),0)</f>
        <v>0</v>
      </c>
      <c r="T645" s="2">
        <f>_xlfn.IFERROR(INDEX('Subdecision matrices'!$C$31:$G$33,MATCH(Prioritization!J331,'Subdecision matrices'!$B$31:$B$33,0),MATCH('CalcEng 2'!$T$6,'Subdecision matrices'!$C$30:$G$30,0)),0)</f>
        <v>0</v>
      </c>
      <c r="U645" s="2">
        <f>_xlfn.IFERROR(INDEX('Subdecision matrices'!$C$31:$G$33,MATCH(Prioritization!J331,'Subdecision matrices'!$B$31:$B$33,0),MATCH('CalcEng 2'!$U$6,'Subdecision matrices'!$C$30:$G$30,0)),0)</f>
        <v>0</v>
      </c>
      <c r="V645" s="2">
        <f>_xlfn.IFERROR(VLOOKUP(Prioritization!K331,'Subdecision matrices'!$A$37:$C$41,3,TRUE),0)</f>
        <v>0</v>
      </c>
      <c r="W645" s="2">
        <f>_xlfn.IFERROR(VLOOKUP(Prioritization!K331,'Subdecision matrices'!$A$37:$D$41,4),0)</f>
        <v>0</v>
      </c>
      <c r="X645" s="2">
        <f>_xlfn.IFERROR(VLOOKUP(Prioritization!K331,'Subdecision matrices'!$A$37:$E$41,5),0)</f>
        <v>0</v>
      </c>
      <c r="Y645" s="2">
        <f>_xlfn.IFERROR(VLOOKUP(Prioritization!K331,'Subdecision matrices'!$A$37:$F$41,6),0)</f>
        <v>0</v>
      </c>
      <c r="Z645" s="2">
        <f>_xlfn.IFERROR(VLOOKUP(Prioritization!K331,'Subdecision matrices'!$A$37:$G$41,7),0)</f>
        <v>0</v>
      </c>
      <c r="AA645" s="2">
        <f>_xlfn.IFERROR(INDEX('Subdecision matrices'!$K$8:$O$11,MATCH(Prioritization!L331,'Subdecision matrices'!$J$8:$J$11,0),MATCH('CalcEng 2'!$AA$6,'Subdecision matrices'!$K$7:$O$7,0)),0)</f>
        <v>0</v>
      </c>
      <c r="AB645" s="2">
        <f>_xlfn.IFERROR(INDEX('Subdecision matrices'!$K$8:$O$11,MATCH(Prioritization!L331,'Subdecision matrices'!$J$8:$J$11,0),MATCH('CalcEng 2'!$AB$6,'Subdecision matrices'!$K$7:$O$7,0)),0)</f>
        <v>0</v>
      </c>
      <c r="AC645" s="2">
        <f>_xlfn.IFERROR(INDEX('Subdecision matrices'!$K$8:$O$11,MATCH(Prioritization!L331,'Subdecision matrices'!$J$8:$J$11,0),MATCH('CalcEng 2'!$AC$6,'Subdecision matrices'!$K$7:$O$7,0)),0)</f>
        <v>0</v>
      </c>
      <c r="AD645" s="2">
        <f>_xlfn.IFERROR(INDEX('Subdecision matrices'!$K$8:$O$11,MATCH(Prioritization!L331,'Subdecision matrices'!$J$8:$J$11,0),MATCH('CalcEng 2'!$AD$6,'Subdecision matrices'!$K$7:$O$7,0)),0)</f>
        <v>0</v>
      </c>
      <c r="AE645" s="2">
        <f>_xlfn.IFERROR(INDEX('Subdecision matrices'!$K$8:$O$11,MATCH(Prioritization!L331,'Subdecision matrices'!$J$8:$J$11,0),MATCH('CalcEng 2'!$AE$6,'Subdecision matrices'!$K$7:$O$7,0)),0)</f>
        <v>0</v>
      </c>
      <c r="AF645" s="2">
        <f>_xlfn.IFERROR(VLOOKUP(Prioritization!M331,'Subdecision matrices'!$I$15:$K$17,3,TRUE),0)</f>
        <v>0</v>
      </c>
      <c r="AG645" s="2">
        <f>_xlfn.IFERROR(VLOOKUP(Prioritization!M331,'Subdecision matrices'!$I$15:$L$17,4,TRUE),0)</f>
        <v>0</v>
      </c>
      <c r="AH645" s="2">
        <f>_xlfn.IFERROR(VLOOKUP(Prioritization!M331,'Subdecision matrices'!$I$15:$M$17,5,TRUE),0)</f>
        <v>0</v>
      </c>
      <c r="AI645" s="2">
        <f>_xlfn.IFERROR(VLOOKUP(Prioritization!M331,'Subdecision matrices'!$I$15:$N$17,6,TRUE),0)</f>
        <v>0</v>
      </c>
      <c r="AJ645" s="2">
        <f>_xlfn.IFERROR(VLOOKUP(Prioritization!M331,'Subdecision matrices'!$I$15:$O$17,7,TRUE),0)</f>
        <v>0</v>
      </c>
      <c r="AK645" s="2">
        <f>_xlfn.IFERROR(INDEX('Subdecision matrices'!$K$22:$O$24,MATCH(Prioritization!N331,'Subdecision matrices'!$J$22:$J$24,0),MATCH($AK$6,'Subdecision matrices'!$K$21:$O$21,0)),0)</f>
        <v>0</v>
      </c>
      <c r="AL645" s="2">
        <f>_xlfn.IFERROR(INDEX('Subdecision matrices'!$K$22:$O$24,MATCH(Prioritization!N331,'Subdecision matrices'!$J$22:$J$24,0),MATCH($AL$6,'Subdecision matrices'!$K$21:$O$21,0)),0)</f>
        <v>0</v>
      </c>
      <c r="AM645" s="2">
        <f>_xlfn.IFERROR(INDEX('Subdecision matrices'!$K$22:$O$24,MATCH(Prioritization!N331,'Subdecision matrices'!$J$22:$J$24,0),MATCH($AM$6,'Subdecision matrices'!$K$21:$O$21,0)),0)</f>
        <v>0</v>
      </c>
      <c r="AN645" s="2">
        <f>_xlfn.IFERROR(INDEX('Subdecision matrices'!$K$22:$O$24,MATCH(Prioritization!N331,'Subdecision matrices'!$J$22:$J$24,0),MATCH($AN$6,'Subdecision matrices'!$K$21:$O$21,0)),0)</f>
        <v>0</v>
      </c>
      <c r="AO645" s="2">
        <f>_xlfn.IFERROR(INDEX('Subdecision matrices'!$K$22:$O$24,MATCH(Prioritization!N331,'Subdecision matrices'!$J$22:$J$24,0),MATCH($AO$6,'Subdecision matrices'!$K$21:$O$21,0)),0)</f>
        <v>0</v>
      </c>
      <c r="AP645" s="2">
        <f>_xlfn.IFERROR(INDEX('Subdecision matrices'!$K$27:$O$30,MATCH(Prioritization!O331,'Subdecision matrices'!$J$27:$J$30,0),MATCH('CalcEng 2'!$AP$6,'Subdecision matrices'!$K$27:$O$27,0)),0)</f>
        <v>0</v>
      </c>
      <c r="AQ645" s="2">
        <f>_xlfn.IFERROR(INDEX('Subdecision matrices'!$K$27:$O$30,MATCH(Prioritization!O331,'Subdecision matrices'!$J$27:$J$30,0),MATCH('CalcEng 2'!$AQ$6,'Subdecision matrices'!$K$27:$O$27,0)),0)</f>
        <v>0</v>
      </c>
      <c r="AR645" s="2">
        <f>_xlfn.IFERROR(INDEX('Subdecision matrices'!$K$27:$O$30,MATCH(Prioritization!O331,'Subdecision matrices'!$J$27:$J$30,0),MATCH('CalcEng 2'!$AR$6,'Subdecision matrices'!$K$27:$O$27,0)),0)</f>
        <v>0</v>
      </c>
      <c r="AS645" s="2">
        <f>_xlfn.IFERROR(INDEX('Subdecision matrices'!$K$27:$O$30,MATCH(Prioritization!O331,'Subdecision matrices'!$J$27:$J$30,0),MATCH('CalcEng 2'!$AS$6,'Subdecision matrices'!$K$27:$O$27,0)),0)</f>
        <v>0</v>
      </c>
      <c r="AT645" s="2">
        <f>_xlfn.IFERROR(INDEX('Subdecision matrices'!$K$27:$O$30,MATCH(Prioritization!O331,'Subdecision matrices'!$J$27:$J$30,0),MATCH('CalcEng 2'!$AT$6,'Subdecision matrices'!$K$27:$O$27,0)),0)</f>
        <v>0</v>
      </c>
      <c r="AU645" s="2">
        <f>_xlfn.IFERROR(INDEX('Subdecision matrices'!$K$34:$O$36,MATCH(Prioritization!P331,'Subdecision matrices'!$J$34:$J$36,0),MATCH('CalcEng 2'!$AU$6,'Subdecision matrices'!$K$33:$O$33,0)),0)</f>
        <v>0</v>
      </c>
      <c r="AV645" s="2">
        <f>_xlfn.IFERROR(INDEX('Subdecision matrices'!$K$34:$O$36,MATCH(Prioritization!P331,'Subdecision matrices'!$J$34:$J$36,0),MATCH('CalcEng 2'!$AV$6,'Subdecision matrices'!$K$33:$O$33,0)),0)</f>
        <v>0</v>
      </c>
      <c r="AW645" s="2">
        <f>_xlfn.IFERROR(INDEX('Subdecision matrices'!$K$34:$O$36,MATCH(Prioritization!P331,'Subdecision matrices'!$J$34:$J$36,0),MATCH('CalcEng 2'!$AW$6,'Subdecision matrices'!$K$33:$O$33,0)),0)</f>
        <v>0</v>
      </c>
      <c r="AX645" s="2">
        <f>_xlfn.IFERROR(INDEX('Subdecision matrices'!$K$34:$O$36,MATCH(Prioritization!P331,'Subdecision matrices'!$J$34:$J$36,0),MATCH('CalcEng 2'!$AX$6,'Subdecision matrices'!$K$33:$O$33,0)),0)</f>
        <v>0</v>
      </c>
      <c r="AY645" s="2">
        <f>_xlfn.IFERROR(INDEX('Subdecision matrices'!$K$34:$O$36,MATCH(Prioritization!P331,'Subdecision matrices'!$J$34:$J$36,0),MATCH('CalcEng 2'!$AY$6,'Subdecision matrices'!$K$33:$O$33,0)),0)</f>
        <v>0</v>
      </c>
      <c r="AZ645" s="2"/>
      <c r="BA645" s="2"/>
      <c r="BB645" s="110">
        <f>((B645*B646)+(G645*G646)+(L645*L646)+(Q645*Q646)+(V645*V646)+(AA645*AA646)+(AF646*AF645)+(AK645*AK646)+(AP645*AP646)+(AU645*AU646))*10</f>
        <v>0</v>
      </c>
      <c r="BC645" s="110">
        <f aca="true" t="shared" si="1622" ref="BC645">((C645*C646)+(H645*H646)+(M645*M646)+(R645*R646)+(W645*W646)+(AB645*AB646)+(AG646*AG645)+(AL645*AL646)+(AQ645*AQ646)+(AV645*AV646))*10</f>
        <v>0</v>
      </c>
      <c r="BD645" s="110">
        <f aca="true" t="shared" si="1623" ref="BD645">((D645*D646)+(I645*I646)+(N645*N646)+(S645*S646)+(X645*X646)+(AC645*AC646)+(AH646*AH645)+(AM645*AM646)+(AR645*AR646)+(AW645*AW646))*10</f>
        <v>0</v>
      </c>
      <c r="BE645" s="110">
        <f aca="true" t="shared" si="1624" ref="BE645">((E645*E646)+(J645*J646)+(O645*O646)+(T645*T646)+(Y645*Y646)+(AD645*AD646)+(AI646*AI645)+(AN645*AN646)+(AS645*AS646)+(AX645*AX646))*10</f>
        <v>0</v>
      </c>
      <c r="BF645" s="110">
        <f aca="true" t="shared" si="1625" ref="BF645">((F645*F646)+(K645*K646)+(P645*P646)+(U645*U646)+(Z645*Z646)+(AE645*AE646)+(AJ646*AJ645)+(AO645*AO646)+(AT645*AT646)+(AY645*AY646))*10</f>
        <v>0</v>
      </c>
    </row>
    <row r="646" spans="1:58" ht="15.75" thickBot="1">
      <c r="A646" s="94"/>
      <c r="B646" s="5">
        <f>'Subdecision matrices'!$S$12</f>
        <v>0.1</v>
      </c>
      <c r="C646" s="5">
        <f>'Subdecision matrices'!$S$13</f>
        <v>0.1</v>
      </c>
      <c r="D646" s="5">
        <f>'Subdecision matrices'!$S$14</f>
        <v>0.1</v>
      </c>
      <c r="E646" s="5">
        <f>'Subdecision matrices'!$S$15</f>
        <v>0.1</v>
      </c>
      <c r="F646" s="5">
        <f>'Subdecision matrices'!$S$16</f>
        <v>0.1</v>
      </c>
      <c r="G646" s="5">
        <f>'Subdecision matrices'!$T$12</f>
        <v>0.1</v>
      </c>
      <c r="H646" s="5">
        <f>'Subdecision matrices'!$T$13</f>
        <v>0.1</v>
      </c>
      <c r="I646" s="5">
        <f>'Subdecision matrices'!$T$14</f>
        <v>0.1</v>
      </c>
      <c r="J646" s="5">
        <f>'Subdecision matrices'!$T$15</f>
        <v>0.1</v>
      </c>
      <c r="K646" s="5">
        <f>'Subdecision matrices'!$T$16</f>
        <v>0.1</v>
      </c>
      <c r="L646" s="5">
        <f>'Subdecision matrices'!$U$12</f>
        <v>0.05</v>
      </c>
      <c r="M646" s="5">
        <f>'Subdecision matrices'!$U$13</f>
        <v>0.05</v>
      </c>
      <c r="N646" s="5">
        <f>'Subdecision matrices'!$U$14</f>
        <v>0.05</v>
      </c>
      <c r="O646" s="5">
        <f>'Subdecision matrices'!$U$15</f>
        <v>0.05</v>
      </c>
      <c r="P646" s="5">
        <f>'Subdecision matrices'!$U$16</f>
        <v>0.05</v>
      </c>
      <c r="Q646" s="5">
        <f>'Subdecision matrices'!$V$12</f>
        <v>0.1</v>
      </c>
      <c r="R646" s="5">
        <f>'Subdecision matrices'!$V$13</f>
        <v>0.1</v>
      </c>
      <c r="S646" s="5">
        <f>'Subdecision matrices'!$V$14</f>
        <v>0.1</v>
      </c>
      <c r="T646" s="5">
        <f>'Subdecision matrices'!$V$15</f>
        <v>0.1</v>
      </c>
      <c r="U646" s="5">
        <f>'Subdecision matrices'!$V$16</f>
        <v>0.1</v>
      </c>
      <c r="V646" s="5">
        <f>'Subdecision matrices'!$W$12</f>
        <v>0.1</v>
      </c>
      <c r="W646" s="5">
        <f>'Subdecision matrices'!$W$13</f>
        <v>0.1</v>
      </c>
      <c r="X646" s="5">
        <f>'Subdecision matrices'!$W$14</f>
        <v>0.1</v>
      </c>
      <c r="Y646" s="5">
        <f>'Subdecision matrices'!$W$15</f>
        <v>0.1</v>
      </c>
      <c r="Z646" s="5">
        <f>'Subdecision matrices'!$W$16</f>
        <v>0.1</v>
      </c>
      <c r="AA646" s="5">
        <f>'Subdecision matrices'!$X$12</f>
        <v>0.05</v>
      </c>
      <c r="AB646" s="5">
        <f>'Subdecision matrices'!$X$13</f>
        <v>0.1</v>
      </c>
      <c r="AC646" s="5">
        <f>'Subdecision matrices'!$X$14</f>
        <v>0.1</v>
      </c>
      <c r="AD646" s="5">
        <f>'Subdecision matrices'!$X$15</f>
        <v>0.1</v>
      </c>
      <c r="AE646" s="5">
        <f>'Subdecision matrices'!$X$16</f>
        <v>0.1</v>
      </c>
      <c r="AF646" s="5">
        <f>'Subdecision matrices'!$Y$12</f>
        <v>0.1</v>
      </c>
      <c r="AG646" s="5">
        <f>'Subdecision matrices'!$Y$13</f>
        <v>0.1</v>
      </c>
      <c r="AH646" s="5">
        <f>'Subdecision matrices'!$Y$14</f>
        <v>0.1</v>
      </c>
      <c r="AI646" s="5">
        <f>'Subdecision matrices'!$Y$15</f>
        <v>0.05</v>
      </c>
      <c r="AJ646" s="5">
        <f>'Subdecision matrices'!$Y$16</f>
        <v>0.05</v>
      </c>
      <c r="AK646" s="5">
        <f>'Subdecision matrices'!$Z$12</f>
        <v>0.15</v>
      </c>
      <c r="AL646" s="5">
        <f>'Subdecision matrices'!$Z$13</f>
        <v>0.15</v>
      </c>
      <c r="AM646" s="5">
        <f>'Subdecision matrices'!$Z$14</f>
        <v>0.15</v>
      </c>
      <c r="AN646" s="5">
        <f>'Subdecision matrices'!$Z$15</f>
        <v>0.15</v>
      </c>
      <c r="AO646" s="5">
        <f>'Subdecision matrices'!$Z$16</f>
        <v>0.15</v>
      </c>
      <c r="AP646" s="5">
        <f>'Subdecision matrices'!$AA$12</f>
        <v>0.1</v>
      </c>
      <c r="AQ646" s="5">
        <f>'Subdecision matrices'!$AA$13</f>
        <v>0.1</v>
      </c>
      <c r="AR646" s="5">
        <f>'Subdecision matrices'!$AA$14</f>
        <v>0.1</v>
      </c>
      <c r="AS646" s="5">
        <f>'Subdecision matrices'!$AA$15</f>
        <v>0.1</v>
      </c>
      <c r="AT646" s="5">
        <f>'Subdecision matrices'!$AA$16</f>
        <v>0.15</v>
      </c>
      <c r="AU646" s="5">
        <f>'Subdecision matrices'!$AB$12</f>
        <v>0.15</v>
      </c>
      <c r="AV646" s="5">
        <f>'Subdecision matrices'!$AB$13</f>
        <v>0.1</v>
      </c>
      <c r="AW646" s="5">
        <f>'Subdecision matrices'!$AB$14</f>
        <v>0.1</v>
      </c>
      <c r="AX646" s="5">
        <f>'Subdecision matrices'!$AB$15</f>
        <v>0.15</v>
      </c>
      <c r="AY646" s="5">
        <f>'Subdecision matrices'!$AB$16</f>
        <v>0.1</v>
      </c>
      <c r="AZ646" s="3">
        <f aca="true" t="shared" si="1626" ref="AZ646">SUM(L646:AY646)</f>
        <v>4</v>
      </c>
      <c r="BA646" s="3"/>
      <c r="BB646" s="114"/>
      <c r="BC646" s="114"/>
      <c r="BD646" s="114"/>
      <c r="BE646" s="114"/>
      <c r="BF646" s="114"/>
    </row>
    <row r="647" spans="1:58" ht="15">
      <c r="A647" s="94">
        <v>321</v>
      </c>
      <c r="B647" s="30">
        <f>_xlfn.IFERROR(VLOOKUP(Prioritization!G332,'Subdecision matrices'!$B$7:$C$8,2,TRUE),0)</f>
        <v>0</v>
      </c>
      <c r="C647" s="30">
        <f>_xlfn.IFERROR(VLOOKUP(Prioritization!G332,'Subdecision matrices'!$B$7:$D$8,3,TRUE),0)</f>
        <v>0</v>
      </c>
      <c r="D647" s="30">
        <f>_xlfn.IFERROR(VLOOKUP(Prioritization!G332,'Subdecision matrices'!$B$7:$E$8,4,TRUE),0)</f>
        <v>0</v>
      </c>
      <c r="E647" s="30">
        <f>_xlfn.IFERROR(VLOOKUP(Prioritization!G332,'Subdecision matrices'!$B$7:$F$8,5,TRUE),0)</f>
        <v>0</v>
      </c>
      <c r="F647" s="30">
        <f>_xlfn.IFERROR(VLOOKUP(Prioritization!G332,'Subdecision matrices'!$B$7:$G$8,6,TRUE),0)</f>
        <v>0</v>
      </c>
      <c r="G647" s="30">
        <f>VLOOKUP(Prioritization!H332,'Subdecision matrices'!$B$12:$C$19,2,TRUE)</f>
        <v>0</v>
      </c>
      <c r="H647" s="30">
        <f>VLOOKUP(Prioritization!H332,'Subdecision matrices'!$B$12:$D$19,3,TRUE)</f>
        <v>0</v>
      </c>
      <c r="I647" s="30">
        <f>VLOOKUP(Prioritization!H332,'Subdecision matrices'!$B$12:$E$19,4,TRUE)</f>
        <v>0</v>
      </c>
      <c r="J647" s="30">
        <f>VLOOKUP(Prioritization!H332,'Subdecision matrices'!$B$12:$F$19,5,TRUE)</f>
        <v>0</v>
      </c>
      <c r="K647" s="30">
        <f>VLOOKUP(Prioritization!H332,'Subdecision matrices'!$B$12:$G$19,6,TRUE)</f>
        <v>0</v>
      </c>
      <c r="L647" s="2">
        <f>_xlfn.IFERROR(INDEX('Subdecision matrices'!$C$23:$G$27,MATCH(Prioritization!I332,'Subdecision matrices'!$B$23:$B$27,0),MATCH('CalcEng 2'!$L$6,'Subdecision matrices'!$C$22:$G$22,0)),0)</f>
        <v>0</v>
      </c>
      <c r="M647" s="2">
        <f>_xlfn.IFERROR(INDEX('Subdecision matrices'!$C$23:$G$27,MATCH(Prioritization!I332,'Subdecision matrices'!$B$23:$B$27,0),MATCH('CalcEng 2'!$M$6,'Subdecision matrices'!$C$30:$G$30,0)),0)</f>
        <v>0</v>
      </c>
      <c r="N647" s="2">
        <f>_xlfn.IFERROR(INDEX('Subdecision matrices'!$C$23:$G$27,MATCH(Prioritization!I332,'Subdecision matrices'!$B$23:$B$27,0),MATCH('CalcEng 2'!$N$6,'Subdecision matrices'!$C$22:$G$22,0)),0)</f>
        <v>0</v>
      </c>
      <c r="O647" s="2">
        <f>_xlfn.IFERROR(INDEX('Subdecision matrices'!$C$23:$G$27,MATCH(Prioritization!I332,'Subdecision matrices'!$B$23:$B$27,0),MATCH('CalcEng 2'!$O$6,'Subdecision matrices'!$C$22:$G$22,0)),0)</f>
        <v>0</v>
      </c>
      <c r="P647" s="2">
        <f>_xlfn.IFERROR(INDEX('Subdecision matrices'!$C$23:$G$27,MATCH(Prioritization!I332,'Subdecision matrices'!$B$23:$B$27,0),MATCH('CalcEng 2'!$P$6,'Subdecision matrices'!$C$22:$G$22,0)),0)</f>
        <v>0</v>
      </c>
      <c r="Q647" s="2">
        <f>_xlfn.IFERROR(INDEX('Subdecision matrices'!$C$31:$G$33,MATCH(Prioritization!J332,'Subdecision matrices'!$B$31:$B$33,0),MATCH('CalcEng 2'!$Q$6,'Subdecision matrices'!$C$30:$G$30,0)),0)</f>
        <v>0</v>
      </c>
      <c r="R647" s="2">
        <f>_xlfn.IFERROR(INDEX('Subdecision matrices'!$C$31:$G$33,MATCH(Prioritization!J332,'Subdecision matrices'!$B$31:$B$33,0),MATCH('CalcEng 2'!$R$6,'Subdecision matrices'!$C$30:$G$30,0)),0)</f>
        <v>0</v>
      </c>
      <c r="S647" s="2">
        <f>_xlfn.IFERROR(INDEX('Subdecision matrices'!$C$31:$G$33,MATCH(Prioritization!J332,'Subdecision matrices'!$B$31:$B$33,0),MATCH('CalcEng 2'!$S$6,'Subdecision matrices'!$C$30:$G$30,0)),0)</f>
        <v>0</v>
      </c>
      <c r="T647" s="2">
        <f>_xlfn.IFERROR(INDEX('Subdecision matrices'!$C$31:$G$33,MATCH(Prioritization!J332,'Subdecision matrices'!$B$31:$B$33,0),MATCH('CalcEng 2'!$T$6,'Subdecision matrices'!$C$30:$G$30,0)),0)</f>
        <v>0</v>
      </c>
      <c r="U647" s="2">
        <f>_xlfn.IFERROR(INDEX('Subdecision matrices'!$C$31:$G$33,MATCH(Prioritization!J332,'Subdecision matrices'!$B$31:$B$33,0),MATCH('CalcEng 2'!$U$6,'Subdecision matrices'!$C$30:$G$30,0)),0)</f>
        <v>0</v>
      </c>
      <c r="V647" s="2">
        <f>_xlfn.IFERROR(VLOOKUP(Prioritization!K332,'Subdecision matrices'!$A$37:$C$41,3,TRUE),0)</f>
        <v>0</v>
      </c>
      <c r="W647" s="2">
        <f>_xlfn.IFERROR(VLOOKUP(Prioritization!K332,'Subdecision matrices'!$A$37:$D$41,4),0)</f>
        <v>0</v>
      </c>
      <c r="X647" s="2">
        <f>_xlfn.IFERROR(VLOOKUP(Prioritization!K332,'Subdecision matrices'!$A$37:$E$41,5),0)</f>
        <v>0</v>
      </c>
      <c r="Y647" s="2">
        <f>_xlfn.IFERROR(VLOOKUP(Prioritization!K332,'Subdecision matrices'!$A$37:$F$41,6),0)</f>
        <v>0</v>
      </c>
      <c r="Z647" s="2">
        <f>_xlfn.IFERROR(VLOOKUP(Prioritization!K332,'Subdecision matrices'!$A$37:$G$41,7),0)</f>
        <v>0</v>
      </c>
      <c r="AA647" s="2">
        <f>_xlfn.IFERROR(INDEX('Subdecision matrices'!$K$8:$O$11,MATCH(Prioritization!L332,'Subdecision matrices'!$J$8:$J$11,0),MATCH('CalcEng 2'!$AA$6,'Subdecision matrices'!$K$7:$O$7,0)),0)</f>
        <v>0</v>
      </c>
      <c r="AB647" s="2">
        <f>_xlfn.IFERROR(INDEX('Subdecision matrices'!$K$8:$O$11,MATCH(Prioritization!L332,'Subdecision matrices'!$J$8:$J$11,0),MATCH('CalcEng 2'!$AB$6,'Subdecision matrices'!$K$7:$O$7,0)),0)</f>
        <v>0</v>
      </c>
      <c r="AC647" s="2">
        <f>_xlfn.IFERROR(INDEX('Subdecision matrices'!$K$8:$O$11,MATCH(Prioritization!L332,'Subdecision matrices'!$J$8:$J$11,0),MATCH('CalcEng 2'!$AC$6,'Subdecision matrices'!$K$7:$O$7,0)),0)</f>
        <v>0</v>
      </c>
      <c r="AD647" s="2">
        <f>_xlfn.IFERROR(INDEX('Subdecision matrices'!$K$8:$O$11,MATCH(Prioritization!L332,'Subdecision matrices'!$J$8:$J$11,0),MATCH('CalcEng 2'!$AD$6,'Subdecision matrices'!$K$7:$O$7,0)),0)</f>
        <v>0</v>
      </c>
      <c r="AE647" s="2">
        <f>_xlfn.IFERROR(INDEX('Subdecision matrices'!$K$8:$O$11,MATCH(Prioritization!L332,'Subdecision matrices'!$J$8:$J$11,0),MATCH('CalcEng 2'!$AE$6,'Subdecision matrices'!$K$7:$O$7,0)),0)</f>
        <v>0</v>
      </c>
      <c r="AF647" s="2">
        <f>_xlfn.IFERROR(VLOOKUP(Prioritization!M332,'Subdecision matrices'!$I$15:$K$17,3,TRUE),0)</f>
        <v>0</v>
      </c>
      <c r="AG647" s="2">
        <f>_xlfn.IFERROR(VLOOKUP(Prioritization!M332,'Subdecision matrices'!$I$15:$L$17,4,TRUE),0)</f>
        <v>0</v>
      </c>
      <c r="AH647" s="2">
        <f>_xlfn.IFERROR(VLOOKUP(Prioritization!M332,'Subdecision matrices'!$I$15:$M$17,5,TRUE),0)</f>
        <v>0</v>
      </c>
      <c r="AI647" s="2">
        <f>_xlfn.IFERROR(VLOOKUP(Prioritization!M332,'Subdecision matrices'!$I$15:$N$17,6,TRUE),0)</f>
        <v>0</v>
      </c>
      <c r="AJ647" s="2">
        <f>_xlfn.IFERROR(VLOOKUP(Prioritization!M332,'Subdecision matrices'!$I$15:$O$17,7,TRUE),0)</f>
        <v>0</v>
      </c>
      <c r="AK647" s="2">
        <f>_xlfn.IFERROR(INDEX('Subdecision matrices'!$K$22:$O$24,MATCH(Prioritization!N332,'Subdecision matrices'!$J$22:$J$24,0),MATCH($AK$6,'Subdecision matrices'!$K$21:$O$21,0)),0)</f>
        <v>0</v>
      </c>
      <c r="AL647" s="2">
        <f>_xlfn.IFERROR(INDEX('Subdecision matrices'!$K$22:$O$24,MATCH(Prioritization!N332,'Subdecision matrices'!$J$22:$J$24,0),MATCH($AL$6,'Subdecision matrices'!$K$21:$O$21,0)),0)</f>
        <v>0</v>
      </c>
      <c r="AM647" s="2">
        <f>_xlfn.IFERROR(INDEX('Subdecision matrices'!$K$22:$O$24,MATCH(Prioritization!N332,'Subdecision matrices'!$J$22:$J$24,0),MATCH($AM$6,'Subdecision matrices'!$K$21:$O$21,0)),0)</f>
        <v>0</v>
      </c>
      <c r="AN647" s="2">
        <f>_xlfn.IFERROR(INDEX('Subdecision matrices'!$K$22:$O$24,MATCH(Prioritization!N332,'Subdecision matrices'!$J$22:$J$24,0),MATCH($AN$6,'Subdecision matrices'!$K$21:$O$21,0)),0)</f>
        <v>0</v>
      </c>
      <c r="AO647" s="2">
        <f>_xlfn.IFERROR(INDEX('Subdecision matrices'!$K$22:$O$24,MATCH(Prioritization!N332,'Subdecision matrices'!$J$22:$J$24,0),MATCH($AO$6,'Subdecision matrices'!$K$21:$O$21,0)),0)</f>
        <v>0</v>
      </c>
      <c r="AP647" s="2">
        <f>_xlfn.IFERROR(INDEX('Subdecision matrices'!$K$27:$O$30,MATCH(Prioritization!O332,'Subdecision matrices'!$J$27:$J$30,0),MATCH('CalcEng 2'!$AP$6,'Subdecision matrices'!$K$27:$O$27,0)),0)</f>
        <v>0</v>
      </c>
      <c r="AQ647" s="2">
        <f>_xlfn.IFERROR(INDEX('Subdecision matrices'!$K$27:$O$30,MATCH(Prioritization!O332,'Subdecision matrices'!$J$27:$J$30,0),MATCH('CalcEng 2'!$AQ$6,'Subdecision matrices'!$K$27:$O$27,0)),0)</f>
        <v>0</v>
      </c>
      <c r="AR647" s="2">
        <f>_xlfn.IFERROR(INDEX('Subdecision matrices'!$K$27:$O$30,MATCH(Prioritization!O332,'Subdecision matrices'!$J$27:$J$30,0),MATCH('CalcEng 2'!$AR$6,'Subdecision matrices'!$K$27:$O$27,0)),0)</f>
        <v>0</v>
      </c>
      <c r="AS647" s="2">
        <f>_xlfn.IFERROR(INDEX('Subdecision matrices'!$K$27:$O$30,MATCH(Prioritization!O332,'Subdecision matrices'!$J$27:$J$30,0),MATCH('CalcEng 2'!$AS$6,'Subdecision matrices'!$K$27:$O$27,0)),0)</f>
        <v>0</v>
      </c>
      <c r="AT647" s="2">
        <f>_xlfn.IFERROR(INDEX('Subdecision matrices'!$K$27:$O$30,MATCH(Prioritization!O332,'Subdecision matrices'!$J$27:$J$30,0),MATCH('CalcEng 2'!$AT$6,'Subdecision matrices'!$K$27:$O$27,0)),0)</f>
        <v>0</v>
      </c>
      <c r="AU647" s="2">
        <f>_xlfn.IFERROR(INDEX('Subdecision matrices'!$K$34:$O$36,MATCH(Prioritization!P332,'Subdecision matrices'!$J$34:$J$36,0),MATCH('CalcEng 2'!$AU$6,'Subdecision matrices'!$K$33:$O$33,0)),0)</f>
        <v>0</v>
      </c>
      <c r="AV647" s="2">
        <f>_xlfn.IFERROR(INDEX('Subdecision matrices'!$K$34:$O$36,MATCH(Prioritization!P332,'Subdecision matrices'!$J$34:$J$36,0),MATCH('CalcEng 2'!$AV$6,'Subdecision matrices'!$K$33:$O$33,0)),0)</f>
        <v>0</v>
      </c>
      <c r="AW647" s="2">
        <f>_xlfn.IFERROR(INDEX('Subdecision matrices'!$K$34:$O$36,MATCH(Prioritization!P332,'Subdecision matrices'!$J$34:$J$36,0),MATCH('CalcEng 2'!$AW$6,'Subdecision matrices'!$K$33:$O$33,0)),0)</f>
        <v>0</v>
      </c>
      <c r="AX647" s="2">
        <f>_xlfn.IFERROR(INDEX('Subdecision matrices'!$K$34:$O$36,MATCH(Prioritization!P332,'Subdecision matrices'!$J$34:$J$36,0),MATCH('CalcEng 2'!$AX$6,'Subdecision matrices'!$K$33:$O$33,0)),0)</f>
        <v>0</v>
      </c>
      <c r="AY647" s="2">
        <f>_xlfn.IFERROR(INDEX('Subdecision matrices'!$K$34:$O$36,MATCH(Prioritization!P332,'Subdecision matrices'!$J$34:$J$36,0),MATCH('CalcEng 2'!$AY$6,'Subdecision matrices'!$K$33:$O$33,0)),0)</f>
        <v>0</v>
      </c>
      <c r="AZ647" s="2"/>
      <c r="BA647" s="2"/>
      <c r="BB647" s="110">
        <f>((B647*B648)+(G647*G648)+(L647*L648)+(Q647*Q648)+(V647*V648)+(AA647*AA648)+(AF648*AF647)+(AK647*AK648)+(AP647*AP648)+(AU647*AU648))*10</f>
        <v>0</v>
      </c>
      <c r="BC647" s="110">
        <f aca="true" t="shared" si="1627" ref="BC647">((C647*C648)+(H647*H648)+(M647*M648)+(R647*R648)+(W647*W648)+(AB647*AB648)+(AG648*AG647)+(AL647*AL648)+(AQ647*AQ648)+(AV647*AV648))*10</f>
        <v>0</v>
      </c>
      <c r="BD647" s="110">
        <f aca="true" t="shared" si="1628" ref="BD647">((D647*D648)+(I647*I648)+(N647*N648)+(S647*S648)+(X647*X648)+(AC647*AC648)+(AH648*AH647)+(AM647*AM648)+(AR647*AR648)+(AW647*AW648))*10</f>
        <v>0</v>
      </c>
      <c r="BE647" s="110">
        <f aca="true" t="shared" si="1629" ref="BE647">((E647*E648)+(J647*J648)+(O647*O648)+(T647*T648)+(Y647*Y648)+(AD647*AD648)+(AI648*AI647)+(AN647*AN648)+(AS647*AS648)+(AX647*AX648))*10</f>
        <v>0</v>
      </c>
      <c r="BF647" s="110">
        <f aca="true" t="shared" si="1630" ref="BF647">((F647*F648)+(K647*K648)+(P647*P648)+(U647*U648)+(Z647*Z648)+(AE647*AE648)+(AJ648*AJ647)+(AO647*AO648)+(AT647*AT648)+(AY647*AY648))*10</f>
        <v>0</v>
      </c>
    </row>
    <row r="648" spans="1:58" ht="15.75" thickBot="1">
      <c r="A648" s="94"/>
      <c r="B648" s="5">
        <f>'Subdecision matrices'!$S$12</f>
        <v>0.1</v>
      </c>
      <c r="C648" s="5">
        <f>'Subdecision matrices'!$S$13</f>
        <v>0.1</v>
      </c>
      <c r="D648" s="5">
        <f>'Subdecision matrices'!$S$14</f>
        <v>0.1</v>
      </c>
      <c r="E648" s="5">
        <f>'Subdecision matrices'!$S$15</f>
        <v>0.1</v>
      </c>
      <c r="F648" s="5">
        <f>'Subdecision matrices'!$S$16</f>
        <v>0.1</v>
      </c>
      <c r="G648" s="5">
        <f>'Subdecision matrices'!$T$12</f>
        <v>0.1</v>
      </c>
      <c r="H648" s="5">
        <f>'Subdecision matrices'!$T$13</f>
        <v>0.1</v>
      </c>
      <c r="I648" s="5">
        <f>'Subdecision matrices'!$T$14</f>
        <v>0.1</v>
      </c>
      <c r="J648" s="5">
        <f>'Subdecision matrices'!$T$15</f>
        <v>0.1</v>
      </c>
      <c r="K648" s="5">
        <f>'Subdecision matrices'!$T$16</f>
        <v>0.1</v>
      </c>
      <c r="L648" s="5">
        <f>'Subdecision matrices'!$U$12</f>
        <v>0.05</v>
      </c>
      <c r="M648" s="5">
        <f>'Subdecision matrices'!$U$13</f>
        <v>0.05</v>
      </c>
      <c r="N648" s="5">
        <f>'Subdecision matrices'!$U$14</f>
        <v>0.05</v>
      </c>
      <c r="O648" s="5">
        <f>'Subdecision matrices'!$U$15</f>
        <v>0.05</v>
      </c>
      <c r="P648" s="5">
        <f>'Subdecision matrices'!$U$16</f>
        <v>0.05</v>
      </c>
      <c r="Q648" s="5">
        <f>'Subdecision matrices'!$V$12</f>
        <v>0.1</v>
      </c>
      <c r="R648" s="5">
        <f>'Subdecision matrices'!$V$13</f>
        <v>0.1</v>
      </c>
      <c r="S648" s="5">
        <f>'Subdecision matrices'!$V$14</f>
        <v>0.1</v>
      </c>
      <c r="T648" s="5">
        <f>'Subdecision matrices'!$V$15</f>
        <v>0.1</v>
      </c>
      <c r="U648" s="5">
        <f>'Subdecision matrices'!$V$16</f>
        <v>0.1</v>
      </c>
      <c r="V648" s="5">
        <f>'Subdecision matrices'!$W$12</f>
        <v>0.1</v>
      </c>
      <c r="W648" s="5">
        <f>'Subdecision matrices'!$W$13</f>
        <v>0.1</v>
      </c>
      <c r="X648" s="5">
        <f>'Subdecision matrices'!$W$14</f>
        <v>0.1</v>
      </c>
      <c r="Y648" s="5">
        <f>'Subdecision matrices'!$W$15</f>
        <v>0.1</v>
      </c>
      <c r="Z648" s="5">
        <f>'Subdecision matrices'!$W$16</f>
        <v>0.1</v>
      </c>
      <c r="AA648" s="5">
        <f>'Subdecision matrices'!$X$12</f>
        <v>0.05</v>
      </c>
      <c r="AB648" s="5">
        <f>'Subdecision matrices'!$X$13</f>
        <v>0.1</v>
      </c>
      <c r="AC648" s="5">
        <f>'Subdecision matrices'!$X$14</f>
        <v>0.1</v>
      </c>
      <c r="AD648" s="5">
        <f>'Subdecision matrices'!$X$15</f>
        <v>0.1</v>
      </c>
      <c r="AE648" s="5">
        <f>'Subdecision matrices'!$X$16</f>
        <v>0.1</v>
      </c>
      <c r="AF648" s="5">
        <f>'Subdecision matrices'!$Y$12</f>
        <v>0.1</v>
      </c>
      <c r="AG648" s="5">
        <f>'Subdecision matrices'!$Y$13</f>
        <v>0.1</v>
      </c>
      <c r="AH648" s="5">
        <f>'Subdecision matrices'!$Y$14</f>
        <v>0.1</v>
      </c>
      <c r="AI648" s="5">
        <f>'Subdecision matrices'!$Y$15</f>
        <v>0.05</v>
      </c>
      <c r="AJ648" s="5">
        <f>'Subdecision matrices'!$Y$16</f>
        <v>0.05</v>
      </c>
      <c r="AK648" s="5">
        <f>'Subdecision matrices'!$Z$12</f>
        <v>0.15</v>
      </c>
      <c r="AL648" s="5">
        <f>'Subdecision matrices'!$Z$13</f>
        <v>0.15</v>
      </c>
      <c r="AM648" s="5">
        <f>'Subdecision matrices'!$Z$14</f>
        <v>0.15</v>
      </c>
      <c r="AN648" s="5">
        <f>'Subdecision matrices'!$Z$15</f>
        <v>0.15</v>
      </c>
      <c r="AO648" s="5">
        <f>'Subdecision matrices'!$Z$16</f>
        <v>0.15</v>
      </c>
      <c r="AP648" s="5">
        <f>'Subdecision matrices'!$AA$12</f>
        <v>0.1</v>
      </c>
      <c r="AQ648" s="5">
        <f>'Subdecision matrices'!$AA$13</f>
        <v>0.1</v>
      </c>
      <c r="AR648" s="5">
        <f>'Subdecision matrices'!$AA$14</f>
        <v>0.1</v>
      </c>
      <c r="AS648" s="5">
        <f>'Subdecision matrices'!$AA$15</f>
        <v>0.1</v>
      </c>
      <c r="AT648" s="5">
        <f>'Subdecision matrices'!$AA$16</f>
        <v>0.15</v>
      </c>
      <c r="AU648" s="5">
        <f>'Subdecision matrices'!$AB$12</f>
        <v>0.15</v>
      </c>
      <c r="AV648" s="5">
        <f>'Subdecision matrices'!$AB$13</f>
        <v>0.1</v>
      </c>
      <c r="AW648" s="5">
        <f>'Subdecision matrices'!$AB$14</f>
        <v>0.1</v>
      </c>
      <c r="AX648" s="5">
        <f>'Subdecision matrices'!$AB$15</f>
        <v>0.15</v>
      </c>
      <c r="AY648" s="5">
        <f>'Subdecision matrices'!$AB$16</f>
        <v>0.1</v>
      </c>
      <c r="AZ648" s="3">
        <f aca="true" t="shared" si="1631" ref="AZ648">SUM(L648:AY648)</f>
        <v>4</v>
      </c>
      <c r="BA648" s="3"/>
      <c r="BB648" s="114"/>
      <c r="BC648" s="114"/>
      <c r="BD648" s="114"/>
      <c r="BE648" s="114"/>
      <c r="BF648" s="114"/>
    </row>
    <row r="649" spans="1:58" ht="15">
      <c r="A649" s="94">
        <v>322</v>
      </c>
      <c r="B649" s="30">
        <f>_xlfn.IFERROR(VLOOKUP(Prioritization!G333,'Subdecision matrices'!$B$7:$C$8,2,TRUE),0)</f>
        <v>0</v>
      </c>
      <c r="C649" s="30">
        <f>_xlfn.IFERROR(VLOOKUP(Prioritization!G333,'Subdecision matrices'!$B$7:$D$8,3,TRUE),0)</f>
        <v>0</v>
      </c>
      <c r="D649" s="30">
        <f>_xlfn.IFERROR(VLOOKUP(Prioritization!G333,'Subdecision matrices'!$B$7:$E$8,4,TRUE),0)</f>
        <v>0</v>
      </c>
      <c r="E649" s="30">
        <f>_xlfn.IFERROR(VLOOKUP(Prioritization!G333,'Subdecision matrices'!$B$7:$F$8,5,TRUE),0)</f>
        <v>0</v>
      </c>
      <c r="F649" s="30">
        <f>_xlfn.IFERROR(VLOOKUP(Prioritization!G333,'Subdecision matrices'!$B$7:$G$8,6,TRUE),0)</f>
        <v>0</v>
      </c>
      <c r="G649" s="30">
        <f>VLOOKUP(Prioritization!H333,'Subdecision matrices'!$B$12:$C$19,2,TRUE)</f>
        <v>0</v>
      </c>
      <c r="H649" s="30">
        <f>VLOOKUP(Prioritization!H333,'Subdecision matrices'!$B$12:$D$19,3,TRUE)</f>
        <v>0</v>
      </c>
      <c r="I649" s="30">
        <f>VLOOKUP(Prioritization!H333,'Subdecision matrices'!$B$12:$E$19,4,TRUE)</f>
        <v>0</v>
      </c>
      <c r="J649" s="30">
        <f>VLOOKUP(Prioritization!H333,'Subdecision matrices'!$B$12:$F$19,5,TRUE)</f>
        <v>0</v>
      </c>
      <c r="K649" s="30">
        <f>VLOOKUP(Prioritization!H333,'Subdecision matrices'!$B$12:$G$19,6,TRUE)</f>
        <v>0</v>
      </c>
      <c r="L649" s="2">
        <f>_xlfn.IFERROR(INDEX('Subdecision matrices'!$C$23:$G$27,MATCH(Prioritization!I333,'Subdecision matrices'!$B$23:$B$27,0),MATCH('CalcEng 2'!$L$6,'Subdecision matrices'!$C$22:$G$22,0)),0)</f>
        <v>0</v>
      </c>
      <c r="M649" s="2">
        <f>_xlfn.IFERROR(INDEX('Subdecision matrices'!$C$23:$G$27,MATCH(Prioritization!I333,'Subdecision matrices'!$B$23:$B$27,0),MATCH('CalcEng 2'!$M$6,'Subdecision matrices'!$C$30:$G$30,0)),0)</f>
        <v>0</v>
      </c>
      <c r="N649" s="2">
        <f>_xlfn.IFERROR(INDEX('Subdecision matrices'!$C$23:$G$27,MATCH(Prioritization!I333,'Subdecision matrices'!$B$23:$B$27,0),MATCH('CalcEng 2'!$N$6,'Subdecision matrices'!$C$22:$G$22,0)),0)</f>
        <v>0</v>
      </c>
      <c r="O649" s="2">
        <f>_xlfn.IFERROR(INDEX('Subdecision matrices'!$C$23:$G$27,MATCH(Prioritization!I333,'Subdecision matrices'!$B$23:$B$27,0),MATCH('CalcEng 2'!$O$6,'Subdecision matrices'!$C$22:$G$22,0)),0)</f>
        <v>0</v>
      </c>
      <c r="P649" s="2">
        <f>_xlfn.IFERROR(INDEX('Subdecision matrices'!$C$23:$G$27,MATCH(Prioritization!I333,'Subdecision matrices'!$B$23:$B$27,0),MATCH('CalcEng 2'!$P$6,'Subdecision matrices'!$C$22:$G$22,0)),0)</f>
        <v>0</v>
      </c>
      <c r="Q649" s="2">
        <f>_xlfn.IFERROR(INDEX('Subdecision matrices'!$C$31:$G$33,MATCH(Prioritization!J333,'Subdecision matrices'!$B$31:$B$33,0),MATCH('CalcEng 2'!$Q$6,'Subdecision matrices'!$C$30:$G$30,0)),0)</f>
        <v>0</v>
      </c>
      <c r="R649" s="2">
        <f>_xlfn.IFERROR(INDEX('Subdecision matrices'!$C$31:$G$33,MATCH(Prioritization!J333,'Subdecision matrices'!$B$31:$B$33,0),MATCH('CalcEng 2'!$R$6,'Subdecision matrices'!$C$30:$G$30,0)),0)</f>
        <v>0</v>
      </c>
      <c r="S649" s="2">
        <f>_xlfn.IFERROR(INDEX('Subdecision matrices'!$C$31:$G$33,MATCH(Prioritization!J333,'Subdecision matrices'!$B$31:$B$33,0),MATCH('CalcEng 2'!$S$6,'Subdecision matrices'!$C$30:$G$30,0)),0)</f>
        <v>0</v>
      </c>
      <c r="T649" s="2">
        <f>_xlfn.IFERROR(INDEX('Subdecision matrices'!$C$31:$G$33,MATCH(Prioritization!J333,'Subdecision matrices'!$B$31:$B$33,0),MATCH('CalcEng 2'!$T$6,'Subdecision matrices'!$C$30:$G$30,0)),0)</f>
        <v>0</v>
      </c>
      <c r="U649" s="2">
        <f>_xlfn.IFERROR(INDEX('Subdecision matrices'!$C$31:$G$33,MATCH(Prioritization!J333,'Subdecision matrices'!$B$31:$B$33,0),MATCH('CalcEng 2'!$U$6,'Subdecision matrices'!$C$30:$G$30,0)),0)</f>
        <v>0</v>
      </c>
      <c r="V649" s="2">
        <f>_xlfn.IFERROR(VLOOKUP(Prioritization!K333,'Subdecision matrices'!$A$37:$C$41,3,TRUE),0)</f>
        <v>0</v>
      </c>
      <c r="W649" s="2">
        <f>_xlfn.IFERROR(VLOOKUP(Prioritization!K333,'Subdecision matrices'!$A$37:$D$41,4),0)</f>
        <v>0</v>
      </c>
      <c r="X649" s="2">
        <f>_xlfn.IFERROR(VLOOKUP(Prioritization!K333,'Subdecision matrices'!$A$37:$E$41,5),0)</f>
        <v>0</v>
      </c>
      <c r="Y649" s="2">
        <f>_xlfn.IFERROR(VLOOKUP(Prioritization!K333,'Subdecision matrices'!$A$37:$F$41,6),0)</f>
        <v>0</v>
      </c>
      <c r="Z649" s="2">
        <f>_xlfn.IFERROR(VLOOKUP(Prioritization!K333,'Subdecision matrices'!$A$37:$G$41,7),0)</f>
        <v>0</v>
      </c>
      <c r="AA649" s="2">
        <f>_xlfn.IFERROR(INDEX('Subdecision matrices'!$K$8:$O$11,MATCH(Prioritization!L333,'Subdecision matrices'!$J$8:$J$11,0),MATCH('CalcEng 2'!$AA$6,'Subdecision matrices'!$K$7:$O$7,0)),0)</f>
        <v>0</v>
      </c>
      <c r="AB649" s="2">
        <f>_xlfn.IFERROR(INDEX('Subdecision matrices'!$K$8:$O$11,MATCH(Prioritization!L333,'Subdecision matrices'!$J$8:$J$11,0),MATCH('CalcEng 2'!$AB$6,'Subdecision matrices'!$K$7:$O$7,0)),0)</f>
        <v>0</v>
      </c>
      <c r="AC649" s="2">
        <f>_xlfn.IFERROR(INDEX('Subdecision matrices'!$K$8:$O$11,MATCH(Prioritization!L333,'Subdecision matrices'!$J$8:$J$11,0),MATCH('CalcEng 2'!$AC$6,'Subdecision matrices'!$K$7:$O$7,0)),0)</f>
        <v>0</v>
      </c>
      <c r="AD649" s="2">
        <f>_xlfn.IFERROR(INDEX('Subdecision matrices'!$K$8:$O$11,MATCH(Prioritization!L333,'Subdecision matrices'!$J$8:$J$11,0),MATCH('CalcEng 2'!$AD$6,'Subdecision matrices'!$K$7:$O$7,0)),0)</f>
        <v>0</v>
      </c>
      <c r="AE649" s="2">
        <f>_xlfn.IFERROR(INDEX('Subdecision matrices'!$K$8:$O$11,MATCH(Prioritization!L333,'Subdecision matrices'!$J$8:$J$11,0),MATCH('CalcEng 2'!$AE$6,'Subdecision matrices'!$K$7:$O$7,0)),0)</f>
        <v>0</v>
      </c>
      <c r="AF649" s="2">
        <f>_xlfn.IFERROR(VLOOKUP(Prioritization!M333,'Subdecision matrices'!$I$15:$K$17,3,TRUE),0)</f>
        <v>0</v>
      </c>
      <c r="AG649" s="2">
        <f>_xlfn.IFERROR(VLOOKUP(Prioritization!M333,'Subdecision matrices'!$I$15:$L$17,4,TRUE),0)</f>
        <v>0</v>
      </c>
      <c r="AH649" s="2">
        <f>_xlfn.IFERROR(VLOOKUP(Prioritization!M333,'Subdecision matrices'!$I$15:$M$17,5,TRUE),0)</f>
        <v>0</v>
      </c>
      <c r="AI649" s="2">
        <f>_xlfn.IFERROR(VLOOKUP(Prioritization!M333,'Subdecision matrices'!$I$15:$N$17,6,TRUE),0)</f>
        <v>0</v>
      </c>
      <c r="AJ649" s="2">
        <f>_xlfn.IFERROR(VLOOKUP(Prioritization!M333,'Subdecision matrices'!$I$15:$O$17,7,TRUE),0)</f>
        <v>0</v>
      </c>
      <c r="AK649" s="2">
        <f>_xlfn.IFERROR(INDEX('Subdecision matrices'!$K$22:$O$24,MATCH(Prioritization!N333,'Subdecision matrices'!$J$22:$J$24,0),MATCH($AK$6,'Subdecision matrices'!$K$21:$O$21,0)),0)</f>
        <v>0</v>
      </c>
      <c r="AL649" s="2">
        <f>_xlfn.IFERROR(INDEX('Subdecision matrices'!$K$22:$O$24,MATCH(Prioritization!N333,'Subdecision matrices'!$J$22:$J$24,0),MATCH($AL$6,'Subdecision matrices'!$K$21:$O$21,0)),0)</f>
        <v>0</v>
      </c>
      <c r="AM649" s="2">
        <f>_xlfn.IFERROR(INDEX('Subdecision matrices'!$K$22:$O$24,MATCH(Prioritization!N333,'Subdecision matrices'!$J$22:$J$24,0),MATCH($AM$6,'Subdecision matrices'!$K$21:$O$21,0)),0)</f>
        <v>0</v>
      </c>
      <c r="AN649" s="2">
        <f>_xlfn.IFERROR(INDEX('Subdecision matrices'!$K$22:$O$24,MATCH(Prioritization!N333,'Subdecision matrices'!$J$22:$J$24,0),MATCH($AN$6,'Subdecision matrices'!$K$21:$O$21,0)),0)</f>
        <v>0</v>
      </c>
      <c r="AO649" s="2">
        <f>_xlfn.IFERROR(INDEX('Subdecision matrices'!$K$22:$O$24,MATCH(Prioritization!N333,'Subdecision matrices'!$J$22:$J$24,0),MATCH($AO$6,'Subdecision matrices'!$K$21:$O$21,0)),0)</f>
        <v>0</v>
      </c>
      <c r="AP649" s="2">
        <f>_xlfn.IFERROR(INDEX('Subdecision matrices'!$K$27:$O$30,MATCH(Prioritization!O333,'Subdecision matrices'!$J$27:$J$30,0),MATCH('CalcEng 2'!$AP$6,'Subdecision matrices'!$K$27:$O$27,0)),0)</f>
        <v>0</v>
      </c>
      <c r="AQ649" s="2">
        <f>_xlfn.IFERROR(INDEX('Subdecision matrices'!$K$27:$O$30,MATCH(Prioritization!O333,'Subdecision matrices'!$J$27:$J$30,0),MATCH('CalcEng 2'!$AQ$6,'Subdecision matrices'!$K$27:$O$27,0)),0)</f>
        <v>0</v>
      </c>
      <c r="AR649" s="2">
        <f>_xlfn.IFERROR(INDEX('Subdecision matrices'!$K$27:$O$30,MATCH(Prioritization!O333,'Subdecision matrices'!$J$27:$J$30,0),MATCH('CalcEng 2'!$AR$6,'Subdecision matrices'!$K$27:$O$27,0)),0)</f>
        <v>0</v>
      </c>
      <c r="AS649" s="2">
        <f>_xlfn.IFERROR(INDEX('Subdecision matrices'!$K$27:$O$30,MATCH(Prioritization!O333,'Subdecision matrices'!$J$27:$J$30,0),MATCH('CalcEng 2'!$AS$6,'Subdecision matrices'!$K$27:$O$27,0)),0)</f>
        <v>0</v>
      </c>
      <c r="AT649" s="2">
        <f>_xlfn.IFERROR(INDEX('Subdecision matrices'!$K$27:$O$30,MATCH(Prioritization!O333,'Subdecision matrices'!$J$27:$J$30,0),MATCH('CalcEng 2'!$AT$6,'Subdecision matrices'!$K$27:$O$27,0)),0)</f>
        <v>0</v>
      </c>
      <c r="AU649" s="2">
        <f>_xlfn.IFERROR(INDEX('Subdecision matrices'!$K$34:$O$36,MATCH(Prioritization!P333,'Subdecision matrices'!$J$34:$J$36,0),MATCH('CalcEng 2'!$AU$6,'Subdecision matrices'!$K$33:$O$33,0)),0)</f>
        <v>0</v>
      </c>
      <c r="AV649" s="2">
        <f>_xlfn.IFERROR(INDEX('Subdecision matrices'!$K$34:$O$36,MATCH(Prioritization!P333,'Subdecision matrices'!$J$34:$J$36,0),MATCH('CalcEng 2'!$AV$6,'Subdecision matrices'!$K$33:$O$33,0)),0)</f>
        <v>0</v>
      </c>
      <c r="AW649" s="2">
        <f>_xlfn.IFERROR(INDEX('Subdecision matrices'!$K$34:$O$36,MATCH(Prioritization!P333,'Subdecision matrices'!$J$34:$J$36,0),MATCH('CalcEng 2'!$AW$6,'Subdecision matrices'!$K$33:$O$33,0)),0)</f>
        <v>0</v>
      </c>
      <c r="AX649" s="2">
        <f>_xlfn.IFERROR(INDEX('Subdecision matrices'!$K$34:$O$36,MATCH(Prioritization!P333,'Subdecision matrices'!$J$34:$J$36,0),MATCH('CalcEng 2'!$AX$6,'Subdecision matrices'!$K$33:$O$33,0)),0)</f>
        <v>0</v>
      </c>
      <c r="AY649" s="2">
        <f>_xlfn.IFERROR(INDEX('Subdecision matrices'!$K$34:$O$36,MATCH(Prioritization!P333,'Subdecision matrices'!$J$34:$J$36,0),MATCH('CalcEng 2'!$AY$6,'Subdecision matrices'!$K$33:$O$33,0)),0)</f>
        <v>0</v>
      </c>
      <c r="AZ649" s="2"/>
      <c r="BA649" s="2"/>
      <c r="BB649" s="110">
        <f>((B649*B650)+(G649*G650)+(L649*L650)+(Q649*Q650)+(V649*V650)+(AA649*AA650)+(AF650*AF649)+(AK649*AK650)+(AP649*AP650)+(AU649*AU650))*10</f>
        <v>0</v>
      </c>
      <c r="BC649" s="110">
        <f aca="true" t="shared" si="1632" ref="BC649">((C649*C650)+(H649*H650)+(M649*M650)+(R649*R650)+(W649*W650)+(AB649*AB650)+(AG650*AG649)+(AL649*AL650)+(AQ649*AQ650)+(AV649*AV650))*10</f>
        <v>0</v>
      </c>
      <c r="BD649" s="110">
        <f aca="true" t="shared" si="1633" ref="BD649">((D649*D650)+(I649*I650)+(N649*N650)+(S649*S650)+(X649*X650)+(AC649*AC650)+(AH650*AH649)+(AM649*AM650)+(AR649*AR650)+(AW649*AW650))*10</f>
        <v>0</v>
      </c>
      <c r="BE649" s="110">
        <f aca="true" t="shared" si="1634" ref="BE649">((E649*E650)+(J649*J650)+(O649*O650)+(T649*T650)+(Y649*Y650)+(AD649*AD650)+(AI650*AI649)+(AN649*AN650)+(AS649*AS650)+(AX649*AX650))*10</f>
        <v>0</v>
      </c>
      <c r="BF649" s="110">
        <f aca="true" t="shared" si="1635" ref="BF649">((F649*F650)+(K649*K650)+(P649*P650)+(U649*U650)+(Z649*Z650)+(AE649*AE650)+(AJ650*AJ649)+(AO649*AO650)+(AT649*AT650)+(AY649*AY650))*10</f>
        <v>0</v>
      </c>
    </row>
    <row r="650" spans="1:58" ht="15.75" thickBot="1">
      <c r="A650" s="94"/>
      <c r="B650" s="5">
        <f>'Subdecision matrices'!$S$12</f>
        <v>0.1</v>
      </c>
      <c r="C650" s="5">
        <f>'Subdecision matrices'!$S$13</f>
        <v>0.1</v>
      </c>
      <c r="D650" s="5">
        <f>'Subdecision matrices'!$S$14</f>
        <v>0.1</v>
      </c>
      <c r="E650" s="5">
        <f>'Subdecision matrices'!$S$15</f>
        <v>0.1</v>
      </c>
      <c r="F650" s="5">
        <f>'Subdecision matrices'!$S$16</f>
        <v>0.1</v>
      </c>
      <c r="G650" s="5">
        <f>'Subdecision matrices'!$T$12</f>
        <v>0.1</v>
      </c>
      <c r="H650" s="5">
        <f>'Subdecision matrices'!$T$13</f>
        <v>0.1</v>
      </c>
      <c r="I650" s="5">
        <f>'Subdecision matrices'!$T$14</f>
        <v>0.1</v>
      </c>
      <c r="J650" s="5">
        <f>'Subdecision matrices'!$T$15</f>
        <v>0.1</v>
      </c>
      <c r="K650" s="5">
        <f>'Subdecision matrices'!$T$16</f>
        <v>0.1</v>
      </c>
      <c r="L650" s="5">
        <f>'Subdecision matrices'!$U$12</f>
        <v>0.05</v>
      </c>
      <c r="M650" s="5">
        <f>'Subdecision matrices'!$U$13</f>
        <v>0.05</v>
      </c>
      <c r="N650" s="5">
        <f>'Subdecision matrices'!$U$14</f>
        <v>0.05</v>
      </c>
      <c r="O650" s="5">
        <f>'Subdecision matrices'!$U$15</f>
        <v>0.05</v>
      </c>
      <c r="P650" s="5">
        <f>'Subdecision matrices'!$U$16</f>
        <v>0.05</v>
      </c>
      <c r="Q650" s="5">
        <f>'Subdecision matrices'!$V$12</f>
        <v>0.1</v>
      </c>
      <c r="R650" s="5">
        <f>'Subdecision matrices'!$V$13</f>
        <v>0.1</v>
      </c>
      <c r="S650" s="5">
        <f>'Subdecision matrices'!$V$14</f>
        <v>0.1</v>
      </c>
      <c r="T650" s="5">
        <f>'Subdecision matrices'!$V$15</f>
        <v>0.1</v>
      </c>
      <c r="U650" s="5">
        <f>'Subdecision matrices'!$V$16</f>
        <v>0.1</v>
      </c>
      <c r="V650" s="5">
        <f>'Subdecision matrices'!$W$12</f>
        <v>0.1</v>
      </c>
      <c r="W650" s="5">
        <f>'Subdecision matrices'!$W$13</f>
        <v>0.1</v>
      </c>
      <c r="X650" s="5">
        <f>'Subdecision matrices'!$W$14</f>
        <v>0.1</v>
      </c>
      <c r="Y650" s="5">
        <f>'Subdecision matrices'!$W$15</f>
        <v>0.1</v>
      </c>
      <c r="Z650" s="5">
        <f>'Subdecision matrices'!$W$16</f>
        <v>0.1</v>
      </c>
      <c r="AA650" s="5">
        <f>'Subdecision matrices'!$X$12</f>
        <v>0.05</v>
      </c>
      <c r="AB650" s="5">
        <f>'Subdecision matrices'!$X$13</f>
        <v>0.1</v>
      </c>
      <c r="AC650" s="5">
        <f>'Subdecision matrices'!$X$14</f>
        <v>0.1</v>
      </c>
      <c r="AD650" s="5">
        <f>'Subdecision matrices'!$X$15</f>
        <v>0.1</v>
      </c>
      <c r="AE650" s="5">
        <f>'Subdecision matrices'!$X$16</f>
        <v>0.1</v>
      </c>
      <c r="AF650" s="5">
        <f>'Subdecision matrices'!$Y$12</f>
        <v>0.1</v>
      </c>
      <c r="AG650" s="5">
        <f>'Subdecision matrices'!$Y$13</f>
        <v>0.1</v>
      </c>
      <c r="AH650" s="5">
        <f>'Subdecision matrices'!$Y$14</f>
        <v>0.1</v>
      </c>
      <c r="AI650" s="5">
        <f>'Subdecision matrices'!$Y$15</f>
        <v>0.05</v>
      </c>
      <c r="AJ650" s="5">
        <f>'Subdecision matrices'!$Y$16</f>
        <v>0.05</v>
      </c>
      <c r="AK650" s="5">
        <f>'Subdecision matrices'!$Z$12</f>
        <v>0.15</v>
      </c>
      <c r="AL650" s="5">
        <f>'Subdecision matrices'!$Z$13</f>
        <v>0.15</v>
      </c>
      <c r="AM650" s="5">
        <f>'Subdecision matrices'!$Z$14</f>
        <v>0.15</v>
      </c>
      <c r="AN650" s="5">
        <f>'Subdecision matrices'!$Z$15</f>
        <v>0.15</v>
      </c>
      <c r="AO650" s="5">
        <f>'Subdecision matrices'!$Z$16</f>
        <v>0.15</v>
      </c>
      <c r="AP650" s="5">
        <f>'Subdecision matrices'!$AA$12</f>
        <v>0.1</v>
      </c>
      <c r="AQ650" s="5">
        <f>'Subdecision matrices'!$AA$13</f>
        <v>0.1</v>
      </c>
      <c r="AR650" s="5">
        <f>'Subdecision matrices'!$AA$14</f>
        <v>0.1</v>
      </c>
      <c r="AS650" s="5">
        <f>'Subdecision matrices'!$AA$15</f>
        <v>0.1</v>
      </c>
      <c r="AT650" s="5">
        <f>'Subdecision matrices'!$AA$16</f>
        <v>0.15</v>
      </c>
      <c r="AU650" s="5">
        <f>'Subdecision matrices'!$AB$12</f>
        <v>0.15</v>
      </c>
      <c r="AV650" s="5">
        <f>'Subdecision matrices'!$AB$13</f>
        <v>0.1</v>
      </c>
      <c r="AW650" s="5">
        <f>'Subdecision matrices'!$AB$14</f>
        <v>0.1</v>
      </c>
      <c r="AX650" s="5">
        <f>'Subdecision matrices'!$AB$15</f>
        <v>0.15</v>
      </c>
      <c r="AY650" s="5">
        <f>'Subdecision matrices'!$AB$16</f>
        <v>0.1</v>
      </c>
      <c r="AZ650" s="3">
        <f aca="true" t="shared" si="1636" ref="AZ650">SUM(L650:AY650)</f>
        <v>4</v>
      </c>
      <c r="BA650" s="3"/>
      <c r="BB650" s="114"/>
      <c r="BC650" s="114"/>
      <c r="BD650" s="114"/>
      <c r="BE650" s="114"/>
      <c r="BF650" s="114"/>
    </row>
    <row r="651" spans="1:58" ht="15">
      <c r="A651" s="94">
        <v>323</v>
      </c>
      <c r="B651" s="30">
        <f>_xlfn.IFERROR(VLOOKUP(Prioritization!G334,'Subdecision matrices'!$B$7:$C$8,2,TRUE),0)</f>
        <v>0</v>
      </c>
      <c r="C651" s="30">
        <f>_xlfn.IFERROR(VLOOKUP(Prioritization!G334,'Subdecision matrices'!$B$7:$D$8,3,TRUE),0)</f>
        <v>0</v>
      </c>
      <c r="D651" s="30">
        <f>_xlfn.IFERROR(VLOOKUP(Prioritization!G334,'Subdecision matrices'!$B$7:$E$8,4,TRUE),0)</f>
        <v>0</v>
      </c>
      <c r="E651" s="30">
        <f>_xlfn.IFERROR(VLOOKUP(Prioritization!G334,'Subdecision matrices'!$B$7:$F$8,5,TRUE),0)</f>
        <v>0</v>
      </c>
      <c r="F651" s="30">
        <f>_xlfn.IFERROR(VLOOKUP(Prioritization!G334,'Subdecision matrices'!$B$7:$G$8,6,TRUE),0)</f>
        <v>0</v>
      </c>
      <c r="G651" s="30">
        <f>VLOOKUP(Prioritization!H334,'Subdecision matrices'!$B$12:$C$19,2,TRUE)</f>
        <v>0</v>
      </c>
      <c r="H651" s="30">
        <f>VLOOKUP(Prioritization!H334,'Subdecision matrices'!$B$12:$D$19,3,TRUE)</f>
        <v>0</v>
      </c>
      <c r="I651" s="30">
        <f>VLOOKUP(Prioritization!H334,'Subdecision matrices'!$B$12:$E$19,4,TRUE)</f>
        <v>0</v>
      </c>
      <c r="J651" s="30">
        <f>VLOOKUP(Prioritization!H334,'Subdecision matrices'!$B$12:$F$19,5,TRUE)</f>
        <v>0</v>
      </c>
      <c r="K651" s="30">
        <f>VLOOKUP(Prioritization!H334,'Subdecision matrices'!$B$12:$G$19,6,TRUE)</f>
        <v>0</v>
      </c>
      <c r="L651" s="2">
        <f>_xlfn.IFERROR(INDEX('Subdecision matrices'!$C$23:$G$27,MATCH(Prioritization!I334,'Subdecision matrices'!$B$23:$B$27,0),MATCH('CalcEng 2'!$L$6,'Subdecision matrices'!$C$22:$G$22,0)),0)</f>
        <v>0</v>
      </c>
      <c r="M651" s="2">
        <f>_xlfn.IFERROR(INDEX('Subdecision matrices'!$C$23:$G$27,MATCH(Prioritization!I334,'Subdecision matrices'!$B$23:$B$27,0),MATCH('CalcEng 2'!$M$6,'Subdecision matrices'!$C$30:$G$30,0)),0)</f>
        <v>0</v>
      </c>
      <c r="N651" s="2">
        <f>_xlfn.IFERROR(INDEX('Subdecision matrices'!$C$23:$G$27,MATCH(Prioritization!I334,'Subdecision matrices'!$B$23:$B$27,0),MATCH('CalcEng 2'!$N$6,'Subdecision matrices'!$C$22:$G$22,0)),0)</f>
        <v>0</v>
      </c>
      <c r="O651" s="2">
        <f>_xlfn.IFERROR(INDEX('Subdecision matrices'!$C$23:$G$27,MATCH(Prioritization!I334,'Subdecision matrices'!$B$23:$B$27,0),MATCH('CalcEng 2'!$O$6,'Subdecision matrices'!$C$22:$G$22,0)),0)</f>
        <v>0</v>
      </c>
      <c r="P651" s="2">
        <f>_xlfn.IFERROR(INDEX('Subdecision matrices'!$C$23:$G$27,MATCH(Prioritization!I334,'Subdecision matrices'!$B$23:$B$27,0),MATCH('CalcEng 2'!$P$6,'Subdecision matrices'!$C$22:$G$22,0)),0)</f>
        <v>0</v>
      </c>
      <c r="Q651" s="2">
        <f>_xlfn.IFERROR(INDEX('Subdecision matrices'!$C$31:$G$33,MATCH(Prioritization!J334,'Subdecision matrices'!$B$31:$B$33,0),MATCH('CalcEng 2'!$Q$6,'Subdecision matrices'!$C$30:$G$30,0)),0)</f>
        <v>0</v>
      </c>
      <c r="R651" s="2">
        <f>_xlfn.IFERROR(INDEX('Subdecision matrices'!$C$31:$G$33,MATCH(Prioritization!J334,'Subdecision matrices'!$B$31:$B$33,0),MATCH('CalcEng 2'!$R$6,'Subdecision matrices'!$C$30:$G$30,0)),0)</f>
        <v>0</v>
      </c>
      <c r="S651" s="2">
        <f>_xlfn.IFERROR(INDEX('Subdecision matrices'!$C$31:$G$33,MATCH(Prioritization!J334,'Subdecision matrices'!$B$31:$B$33,0),MATCH('CalcEng 2'!$S$6,'Subdecision matrices'!$C$30:$G$30,0)),0)</f>
        <v>0</v>
      </c>
      <c r="T651" s="2">
        <f>_xlfn.IFERROR(INDEX('Subdecision matrices'!$C$31:$G$33,MATCH(Prioritization!J334,'Subdecision matrices'!$B$31:$B$33,0),MATCH('CalcEng 2'!$T$6,'Subdecision matrices'!$C$30:$G$30,0)),0)</f>
        <v>0</v>
      </c>
      <c r="U651" s="2">
        <f>_xlfn.IFERROR(INDEX('Subdecision matrices'!$C$31:$G$33,MATCH(Prioritization!J334,'Subdecision matrices'!$B$31:$B$33,0),MATCH('CalcEng 2'!$U$6,'Subdecision matrices'!$C$30:$G$30,0)),0)</f>
        <v>0</v>
      </c>
      <c r="V651" s="2">
        <f>_xlfn.IFERROR(VLOOKUP(Prioritization!K334,'Subdecision matrices'!$A$37:$C$41,3,TRUE),0)</f>
        <v>0</v>
      </c>
      <c r="W651" s="2">
        <f>_xlfn.IFERROR(VLOOKUP(Prioritization!K334,'Subdecision matrices'!$A$37:$D$41,4),0)</f>
        <v>0</v>
      </c>
      <c r="X651" s="2">
        <f>_xlfn.IFERROR(VLOOKUP(Prioritization!K334,'Subdecision matrices'!$A$37:$E$41,5),0)</f>
        <v>0</v>
      </c>
      <c r="Y651" s="2">
        <f>_xlfn.IFERROR(VLOOKUP(Prioritization!K334,'Subdecision matrices'!$A$37:$F$41,6),0)</f>
        <v>0</v>
      </c>
      <c r="Z651" s="2">
        <f>_xlfn.IFERROR(VLOOKUP(Prioritization!K334,'Subdecision matrices'!$A$37:$G$41,7),0)</f>
        <v>0</v>
      </c>
      <c r="AA651" s="2">
        <f>_xlfn.IFERROR(INDEX('Subdecision matrices'!$K$8:$O$11,MATCH(Prioritization!L334,'Subdecision matrices'!$J$8:$J$11,0),MATCH('CalcEng 2'!$AA$6,'Subdecision matrices'!$K$7:$O$7,0)),0)</f>
        <v>0</v>
      </c>
      <c r="AB651" s="2">
        <f>_xlfn.IFERROR(INDEX('Subdecision matrices'!$K$8:$O$11,MATCH(Prioritization!L334,'Subdecision matrices'!$J$8:$J$11,0),MATCH('CalcEng 2'!$AB$6,'Subdecision matrices'!$K$7:$O$7,0)),0)</f>
        <v>0</v>
      </c>
      <c r="AC651" s="2">
        <f>_xlfn.IFERROR(INDEX('Subdecision matrices'!$K$8:$O$11,MATCH(Prioritization!L334,'Subdecision matrices'!$J$8:$J$11,0),MATCH('CalcEng 2'!$AC$6,'Subdecision matrices'!$K$7:$O$7,0)),0)</f>
        <v>0</v>
      </c>
      <c r="AD651" s="2">
        <f>_xlfn.IFERROR(INDEX('Subdecision matrices'!$K$8:$O$11,MATCH(Prioritization!L334,'Subdecision matrices'!$J$8:$J$11,0),MATCH('CalcEng 2'!$AD$6,'Subdecision matrices'!$K$7:$O$7,0)),0)</f>
        <v>0</v>
      </c>
      <c r="AE651" s="2">
        <f>_xlfn.IFERROR(INDEX('Subdecision matrices'!$K$8:$O$11,MATCH(Prioritization!L334,'Subdecision matrices'!$J$8:$J$11,0),MATCH('CalcEng 2'!$AE$6,'Subdecision matrices'!$K$7:$O$7,0)),0)</f>
        <v>0</v>
      </c>
      <c r="AF651" s="2">
        <f>_xlfn.IFERROR(VLOOKUP(Prioritization!M334,'Subdecision matrices'!$I$15:$K$17,3,TRUE),0)</f>
        <v>0</v>
      </c>
      <c r="AG651" s="2">
        <f>_xlfn.IFERROR(VLOOKUP(Prioritization!M334,'Subdecision matrices'!$I$15:$L$17,4,TRUE),0)</f>
        <v>0</v>
      </c>
      <c r="AH651" s="2">
        <f>_xlfn.IFERROR(VLOOKUP(Prioritization!M334,'Subdecision matrices'!$I$15:$M$17,5,TRUE),0)</f>
        <v>0</v>
      </c>
      <c r="AI651" s="2">
        <f>_xlfn.IFERROR(VLOOKUP(Prioritization!M334,'Subdecision matrices'!$I$15:$N$17,6,TRUE),0)</f>
        <v>0</v>
      </c>
      <c r="AJ651" s="2">
        <f>_xlfn.IFERROR(VLOOKUP(Prioritization!M334,'Subdecision matrices'!$I$15:$O$17,7,TRUE),0)</f>
        <v>0</v>
      </c>
      <c r="AK651" s="2">
        <f>_xlfn.IFERROR(INDEX('Subdecision matrices'!$K$22:$O$24,MATCH(Prioritization!N334,'Subdecision matrices'!$J$22:$J$24,0),MATCH($AK$6,'Subdecision matrices'!$K$21:$O$21,0)),0)</f>
        <v>0</v>
      </c>
      <c r="AL651" s="2">
        <f>_xlfn.IFERROR(INDEX('Subdecision matrices'!$K$22:$O$24,MATCH(Prioritization!N334,'Subdecision matrices'!$J$22:$J$24,0),MATCH($AL$6,'Subdecision matrices'!$K$21:$O$21,0)),0)</f>
        <v>0</v>
      </c>
      <c r="AM651" s="2">
        <f>_xlfn.IFERROR(INDEX('Subdecision matrices'!$K$22:$O$24,MATCH(Prioritization!N334,'Subdecision matrices'!$J$22:$J$24,0),MATCH($AM$6,'Subdecision matrices'!$K$21:$O$21,0)),0)</f>
        <v>0</v>
      </c>
      <c r="AN651" s="2">
        <f>_xlfn.IFERROR(INDEX('Subdecision matrices'!$K$22:$O$24,MATCH(Prioritization!N334,'Subdecision matrices'!$J$22:$J$24,0),MATCH($AN$6,'Subdecision matrices'!$K$21:$O$21,0)),0)</f>
        <v>0</v>
      </c>
      <c r="AO651" s="2">
        <f>_xlfn.IFERROR(INDEX('Subdecision matrices'!$K$22:$O$24,MATCH(Prioritization!N334,'Subdecision matrices'!$J$22:$J$24,0),MATCH($AO$6,'Subdecision matrices'!$K$21:$O$21,0)),0)</f>
        <v>0</v>
      </c>
      <c r="AP651" s="2">
        <f>_xlfn.IFERROR(INDEX('Subdecision matrices'!$K$27:$O$30,MATCH(Prioritization!O334,'Subdecision matrices'!$J$27:$J$30,0),MATCH('CalcEng 2'!$AP$6,'Subdecision matrices'!$K$27:$O$27,0)),0)</f>
        <v>0</v>
      </c>
      <c r="AQ651" s="2">
        <f>_xlfn.IFERROR(INDEX('Subdecision matrices'!$K$27:$O$30,MATCH(Prioritization!O334,'Subdecision matrices'!$J$27:$J$30,0),MATCH('CalcEng 2'!$AQ$6,'Subdecision matrices'!$K$27:$O$27,0)),0)</f>
        <v>0</v>
      </c>
      <c r="AR651" s="2">
        <f>_xlfn.IFERROR(INDEX('Subdecision matrices'!$K$27:$O$30,MATCH(Prioritization!O334,'Subdecision matrices'!$J$27:$J$30,0),MATCH('CalcEng 2'!$AR$6,'Subdecision matrices'!$K$27:$O$27,0)),0)</f>
        <v>0</v>
      </c>
      <c r="AS651" s="2">
        <f>_xlfn.IFERROR(INDEX('Subdecision matrices'!$K$27:$O$30,MATCH(Prioritization!O334,'Subdecision matrices'!$J$27:$J$30,0),MATCH('CalcEng 2'!$AS$6,'Subdecision matrices'!$K$27:$O$27,0)),0)</f>
        <v>0</v>
      </c>
      <c r="AT651" s="2">
        <f>_xlfn.IFERROR(INDEX('Subdecision matrices'!$K$27:$O$30,MATCH(Prioritization!O334,'Subdecision matrices'!$J$27:$J$30,0),MATCH('CalcEng 2'!$AT$6,'Subdecision matrices'!$K$27:$O$27,0)),0)</f>
        <v>0</v>
      </c>
      <c r="AU651" s="2">
        <f>_xlfn.IFERROR(INDEX('Subdecision matrices'!$K$34:$O$36,MATCH(Prioritization!P334,'Subdecision matrices'!$J$34:$J$36,0),MATCH('CalcEng 2'!$AU$6,'Subdecision matrices'!$K$33:$O$33,0)),0)</f>
        <v>0</v>
      </c>
      <c r="AV651" s="2">
        <f>_xlfn.IFERROR(INDEX('Subdecision matrices'!$K$34:$O$36,MATCH(Prioritization!P334,'Subdecision matrices'!$J$34:$J$36,0),MATCH('CalcEng 2'!$AV$6,'Subdecision matrices'!$K$33:$O$33,0)),0)</f>
        <v>0</v>
      </c>
      <c r="AW651" s="2">
        <f>_xlfn.IFERROR(INDEX('Subdecision matrices'!$K$34:$O$36,MATCH(Prioritization!P334,'Subdecision matrices'!$J$34:$J$36,0),MATCH('CalcEng 2'!$AW$6,'Subdecision matrices'!$K$33:$O$33,0)),0)</f>
        <v>0</v>
      </c>
      <c r="AX651" s="2">
        <f>_xlfn.IFERROR(INDEX('Subdecision matrices'!$K$34:$O$36,MATCH(Prioritization!P334,'Subdecision matrices'!$J$34:$J$36,0),MATCH('CalcEng 2'!$AX$6,'Subdecision matrices'!$K$33:$O$33,0)),0)</f>
        <v>0</v>
      </c>
      <c r="AY651" s="2">
        <f>_xlfn.IFERROR(INDEX('Subdecision matrices'!$K$34:$O$36,MATCH(Prioritization!P334,'Subdecision matrices'!$J$34:$J$36,0),MATCH('CalcEng 2'!$AY$6,'Subdecision matrices'!$K$33:$O$33,0)),0)</f>
        <v>0</v>
      </c>
      <c r="AZ651" s="2"/>
      <c r="BA651" s="2"/>
      <c r="BB651" s="110">
        <f>((B651*B652)+(G651*G652)+(L651*L652)+(Q651*Q652)+(V651*V652)+(AA651*AA652)+(AF652*AF651)+(AK651*AK652)+(AP651*AP652)+(AU651*AU652))*10</f>
        <v>0</v>
      </c>
      <c r="BC651" s="110">
        <f aca="true" t="shared" si="1637" ref="BC651">((C651*C652)+(H651*H652)+(M651*M652)+(R651*R652)+(W651*W652)+(AB651*AB652)+(AG652*AG651)+(AL651*AL652)+(AQ651*AQ652)+(AV651*AV652))*10</f>
        <v>0</v>
      </c>
      <c r="BD651" s="110">
        <f aca="true" t="shared" si="1638" ref="BD651">((D651*D652)+(I651*I652)+(N651*N652)+(S651*S652)+(X651*X652)+(AC651*AC652)+(AH652*AH651)+(AM651*AM652)+(AR651*AR652)+(AW651*AW652))*10</f>
        <v>0</v>
      </c>
      <c r="BE651" s="110">
        <f aca="true" t="shared" si="1639" ref="BE651">((E651*E652)+(J651*J652)+(O651*O652)+(T651*T652)+(Y651*Y652)+(AD651*AD652)+(AI652*AI651)+(AN651*AN652)+(AS651*AS652)+(AX651*AX652))*10</f>
        <v>0</v>
      </c>
      <c r="BF651" s="110">
        <f aca="true" t="shared" si="1640" ref="BF651">((F651*F652)+(K651*K652)+(P651*P652)+(U651*U652)+(Z651*Z652)+(AE651*AE652)+(AJ652*AJ651)+(AO651*AO652)+(AT651*AT652)+(AY651*AY652))*10</f>
        <v>0</v>
      </c>
    </row>
    <row r="652" spans="1:58" ht="15.75" thickBot="1">
      <c r="A652" s="94"/>
      <c r="B652" s="5">
        <f>'Subdecision matrices'!$S$12</f>
        <v>0.1</v>
      </c>
      <c r="C652" s="5">
        <f>'Subdecision matrices'!$S$13</f>
        <v>0.1</v>
      </c>
      <c r="D652" s="5">
        <f>'Subdecision matrices'!$S$14</f>
        <v>0.1</v>
      </c>
      <c r="E652" s="5">
        <f>'Subdecision matrices'!$S$15</f>
        <v>0.1</v>
      </c>
      <c r="F652" s="5">
        <f>'Subdecision matrices'!$S$16</f>
        <v>0.1</v>
      </c>
      <c r="G652" s="5">
        <f>'Subdecision matrices'!$T$12</f>
        <v>0.1</v>
      </c>
      <c r="H652" s="5">
        <f>'Subdecision matrices'!$T$13</f>
        <v>0.1</v>
      </c>
      <c r="I652" s="5">
        <f>'Subdecision matrices'!$T$14</f>
        <v>0.1</v>
      </c>
      <c r="J652" s="5">
        <f>'Subdecision matrices'!$T$15</f>
        <v>0.1</v>
      </c>
      <c r="K652" s="5">
        <f>'Subdecision matrices'!$T$16</f>
        <v>0.1</v>
      </c>
      <c r="L652" s="5">
        <f>'Subdecision matrices'!$U$12</f>
        <v>0.05</v>
      </c>
      <c r="M652" s="5">
        <f>'Subdecision matrices'!$U$13</f>
        <v>0.05</v>
      </c>
      <c r="N652" s="5">
        <f>'Subdecision matrices'!$U$14</f>
        <v>0.05</v>
      </c>
      <c r="O652" s="5">
        <f>'Subdecision matrices'!$U$15</f>
        <v>0.05</v>
      </c>
      <c r="P652" s="5">
        <f>'Subdecision matrices'!$U$16</f>
        <v>0.05</v>
      </c>
      <c r="Q652" s="5">
        <f>'Subdecision matrices'!$V$12</f>
        <v>0.1</v>
      </c>
      <c r="R652" s="5">
        <f>'Subdecision matrices'!$V$13</f>
        <v>0.1</v>
      </c>
      <c r="S652" s="5">
        <f>'Subdecision matrices'!$V$14</f>
        <v>0.1</v>
      </c>
      <c r="T652" s="5">
        <f>'Subdecision matrices'!$V$15</f>
        <v>0.1</v>
      </c>
      <c r="U652" s="5">
        <f>'Subdecision matrices'!$V$16</f>
        <v>0.1</v>
      </c>
      <c r="V652" s="5">
        <f>'Subdecision matrices'!$W$12</f>
        <v>0.1</v>
      </c>
      <c r="W652" s="5">
        <f>'Subdecision matrices'!$W$13</f>
        <v>0.1</v>
      </c>
      <c r="X652" s="5">
        <f>'Subdecision matrices'!$W$14</f>
        <v>0.1</v>
      </c>
      <c r="Y652" s="5">
        <f>'Subdecision matrices'!$W$15</f>
        <v>0.1</v>
      </c>
      <c r="Z652" s="5">
        <f>'Subdecision matrices'!$W$16</f>
        <v>0.1</v>
      </c>
      <c r="AA652" s="5">
        <f>'Subdecision matrices'!$X$12</f>
        <v>0.05</v>
      </c>
      <c r="AB652" s="5">
        <f>'Subdecision matrices'!$X$13</f>
        <v>0.1</v>
      </c>
      <c r="AC652" s="5">
        <f>'Subdecision matrices'!$X$14</f>
        <v>0.1</v>
      </c>
      <c r="AD652" s="5">
        <f>'Subdecision matrices'!$X$15</f>
        <v>0.1</v>
      </c>
      <c r="AE652" s="5">
        <f>'Subdecision matrices'!$X$16</f>
        <v>0.1</v>
      </c>
      <c r="AF652" s="5">
        <f>'Subdecision matrices'!$Y$12</f>
        <v>0.1</v>
      </c>
      <c r="AG652" s="5">
        <f>'Subdecision matrices'!$Y$13</f>
        <v>0.1</v>
      </c>
      <c r="AH652" s="5">
        <f>'Subdecision matrices'!$Y$14</f>
        <v>0.1</v>
      </c>
      <c r="AI652" s="5">
        <f>'Subdecision matrices'!$Y$15</f>
        <v>0.05</v>
      </c>
      <c r="AJ652" s="5">
        <f>'Subdecision matrices'!$Y$16</f>
        <v>0.05</v>
      </c>
      <c r="AK652" s="5">
        <f>'Subdecision matrices'!$Z$12</f>
        <v>0.15</v>
      </c>
      <c r="AL652" s="5">
        <f>'Subdecision matrices'!$Z$13</f>
        <v>0.15</v>
      </c>
      <c r="AM652" s="5">
        <f>'Subdecision matrices'!$Z$14</f>
        <v>0.15</v>
      </c>
      <c r="AN652" s="5">
        <f>'Subdecision matrices'!$Z$15</f>
        <v>0.15</v>
      </c>
      <c r="AO652" s="5">
        <f>'Subdecision matrices'!$Z$16</f>
        <v>0.15</v>
      </c>
      <c r="AP652" s="5">
        <f>'Subdecision matrices'!$AA$12</f>
        <v>0.1</v>
      </c>
      <c r="AQ652" s="5">
        <f>'Subdecision matrices'!$AA$13</f>
        <v>0.1</v>
      </c>
      <c r="AR652" s="5">
        <f>'Subdecision matrices'!$AA$14</f>
        <v>0.1</v>
      </c>
      <c r="AS652" s="5">
        <f>'Subdecision matrices'!$AA$15</f>
        <v>0.1</v>
      </c>
      <c r="AT652" s="5">
        <f>'Subdecision matrices'!$AA$16</f>
        <v>0.15</v>
      </c>
      <c r="AU652" s="5">
        <f>'Subdecision matrices'!$AB$12</f>
        <v>0.15</v>
      </c>
      <c r="AV652" s="5">
        <f>'Subdecision matrices'!$AB$13</f>
        <v>0.1</v>
      </c>
      <c r="AW652" s="5">
        <f>'Subdecision matrices'!$AB$14</f>
        <v>0.1</v>
      </c>
      <c r="AX652" s="5">
        <f>'Subdecision matrices'!$AB$15</f>
        <v>0.15</v>
      </c>
      <c r="AY652" s="5">
        <f>'Subdecision matrices'!$AB$16</f>
        <v>0.1</v>
      </c>
      <c r="AZ652" s="3">
        <f aca="true" t="shared" si="1641" ref="AZ652">SUM(L652:AY652)</f>
        <v>4</v>
      </c>
      <c r="BA652" s="3"/>
      <c r="BB652" s="114"/>
      <c r="BC652" s="114"/>
      <c r="BD652" s="114"/>
      <c r="BE652" s="114"/>
      <c r="BF652" s="114"/>
    </row>
    <row r="653" spans="1:58" ht="15">
      <c r="A653" s="94">
        <v>324</v>
      </c>
      <c r="B653" s="30">
        <f>_xlfn.IFERROR(VLOOKUP(Prioritization!G335,'Subdecision matrices'!$B$7:$C$8,2,TRUE),0)</f>
        <v>0</v>
      </c>
      <c r="C653" s="30">
        <f>_xlfn.IFERROR(VLOOKUP(Prioritization!G335,'Subdecision matrices'!$B$7:$D$8,3,TRUE),0)</f>
        <v>0</v>
      </c>
      <c r="D653" s="30">
        <f>_xlfn.IFERROR(VLOOKUP(Prioritization!G335,'Subdecision matrices'!$B$7:$E$8,4,TRUE),0)</f>
        <v>0</v>
      </c>
      <c r="E653" s="30">
        <f>_xlfn.IFERROR(VLOOKUP(Prioritization!G335,'Subdecision matrices'!$B$7:$F$8,5,TRUE),0)</f>
        <v>0</v>
      </c>
      <c r="F653" s="30">
        <f>_xlfn.IFERROR(VLOOKUP(Prioritization!G335,'Subdecision matrices'!$B$7:$G$8,6,TRUE),0)</f>
        <v>0</v>
      </c>
      <c r="G653" s="30">
        <f>VLOOKUP(Prioritization!H335,'Subdecision matrices'!$B$12:$C$19,2,TRUE)</f>
        <v>0</v>
      </c>
      <c r="H653" s="30">
        <f>VLOOKUP(Prioritization!H335,'Subdecision matrices'!$B$12:$D$19,3,TRUE)</f>
        <v>0</v>
      </c>
      <c r="I653" s="30">
        <f>VLOOKUP(Prioritization!H335,'Subdecision matrices'!$B$12:$E$19,4,TRUE)</f>
        <v>0</v>
      </c>
      <c r="J653" s="30">
        <f>VLOOKUP(Prioritization!H335,'Subdecision matrices'!$B$12:$F$19,5,TRUE)</f>
        <v>0</v>
      </c>
      <c r="K653" s="30">
        <f>VLOOKUP(Prioritization!H335,'Subdecision matrices'!$B$12:$G$19,6,TRUE)</f>
        <v>0</v>
      </c>
      <c r="L653" s="2">
        <f>_xlfn.IFERROR(INDEX('Subdecision matrices'!$C$23:$G$27,MATCH(Prioritization!I335,'Subdecision matrices'!$B$23:$B$27,0),MATCH('CalcEng 2'!$L$6,'Subdecision matrices'!$C$22:$G$22,0)),0)</f>
        <v>0</v>
      </c>
      <c r="M653" s="2">
        <f>_xlfn.IFERROR(INDEX('Subdecision matrices'!$C$23:$G$27,MATCH(Prioritization!I335,'Subdecision matrices'!$B$23:$B$27,0),MATCH('CalcEng 2'!$M$6,'Subdecision matrices'!$C$30:$G$30,0)),0)</f>
        <v>0</v>
      </c>
      <c r="N653" s="2">
        <f>_xlfn.IFERROR(INDEX('Subdecision matrices'!$C$23:$G$27,MATCH(Prioritization!I335,'Subdecision matrices'!$B$23:$B$27,0),MATCH('CalcEng 2'!$N$6,'Subdecision matrices'!$C$22:$G$22,0)),0)</f>
        <v>0</v>
      </c>
      <c r="O653" s="2">
        <f>_xlfn.IFERROR(INDEX('Subdecision matrices'!$C$23:$G$27,MATCH(Prioritization!I335,'Subdecision matrices'!$B$23:$B$27,0),MATCH('CalcEng 2'!$O$6,'Subdecision matrices'!$C$22:$G$22,0)),0)</f>
        <v>0</v>
      </c>
      <c r="P653" s="2">
        <f>_xlfn.IFERROR(INDEX('Subdecision matrices'!$C$23:$G$27,MATCH(Prioritization!I335,'Subdecision matrices'!$B$23:$B$27,0),MATCH('CalcEng 2'!$P$6,'Subdecision matrices'!$C$22:$G$22,0)),0)</f>
        <v>0</v>
      </c>
      <c r="Q653" s="2">
        <f>_xlfn.IFERROR(INDEX('Subdecision matrices'!$C$31:$G$33,MATCH(Prioritization!J335,'Subdecision matrices'!$B$31:$B$33,0),MATCH('CalcEng 2'!$Q$6,'Subdecision matrices'!$C$30:$G$30,0)),0)</f>
        <v>0</v>
      </c>
      <c r="R653" s="2">
        <f>_xlfn.IFERROR(INDEX('Subdecision matrices'!$C$31:$G$33,MATCH(Prioritization!J335,'Subdecision matrices'!$B$31:$B$33,0),MATCH('CalcEng 2'!$R$6,'Subdecision matrices'!$C$30:$G$30,0)),0)</f>
        <v>0</v>
      </c>
      <c r="S653" s="2">
        <f>_xlfn.IFERROR(INDEX('Subdecision matrices'!$C$31:$G$33,MATCH(Prioritization!J335,'Subdecision matrices'!$B$31:$B$33,0),MATCH('CalcEng 2'!$S$6,'Subdecision matrices'!$C$30:$G$30,0)),0)</f>
        <v>0</v>
      </c>
      <c r="T653" s="2">
        <f>_xlfn.IFERROR(INDEX('Subdecision matrices'!$C$31:$G$33,MATCH(Prioritization!J335,'Subdecision matrices'!$B$31:$B$33,0),MATCH('CalcEng 2'!$T$6,'Subdecision matrices'!$C$30:$G$30,0)),0)</f>
        <v>0</v>
      </c>
      <c r="U653" s="2">
        <f>_xlfn.IFERROR(INDEX('Subdecision matrices'!$C$31:$G$33,MATCH(Prioritization!J335,'Subdecision matrices'!$B$31:$B$33,0),MATCH('CalcEng 2'!$U$6,'Subdecision matrices'!$C$30:$G$30,0)),0)</f>
        <v>0</v>
      </c>
      <c r="V653" s="2">
        <f>_xlfn.IFERROR(VLOOKUP(Prioritization!K335,'Subdecision matrices'!$A$37:$C$41,3,TRUE),0)</f>
        <v>0</v>
      </c>
      <c r="W653" s="2">
        <f>_xlfn.IFERROR(VLOOKUP(Prioritization!K335,'Subdecision matrices'!$A$37:$D$41,4),0)</f>
        <v>0</v>
      </c>
      <c r="X653" s="2">
        <f>_xlfn.IFERROR(VLOOKUP(Prioritization!K335,'Subdecision matrices'!$A$37:$E$41,5),0)</f>
        <v>0</v>
      </c>
      <c r="Y653" s="2">
        <f>_xlfn.IFERROR(VLOOKUP(Prioritization!K335,'Subdecision matrices'!$A$37:$F$41,6),0)</f>
        <v>0</v>
      </c>
      <c r="Z653" s="2">
        <f>_xlfn.IFERROR(VLOOKUP(Prioritization!K335,'Subdecision matrices'!$A$37:$G$41,7),0)</f>
        <v>0</v>
      </c>
      <c r="AA653" s="2">
        <f>_xlfn.IFERROR(INDEX('Subdecision matrices'!$K$8:$O$11,MATCH(Prioritization!L335,'Subdecision matrices'!$J$8:$J$11,0),MATCH('CalcEng 2'!$AA$6,'Subdecision matrices'!$K$7:$O$7,0)),0)</f>
        <v>0</v>
      </c>
      <c r="AB653" s="2">
        <f>_xlfn.IFERROR(INDEX('Subdecision matrices'!$K$8:$O$11,MATCH(Prioritization!L335,'Subdecision matrices'!$J$8:$J$11,0),MATCH('CalcEng 2'!$AB$6,'Subdecision matrices'!$K$7:$O$7,0)),0)</f>
        <v>0</v>
      </c>
      <c r="AC653" s="2">
        <f>_xlfn.IFERROR(INDEX('Subdecision matrices'!$K$8:$O$11,MATCH(Prioritization!L335,'Subdecision matrices'!$J$8:$J$11,0),MATCH('CalcEng 2'!$AC$6,'Subdecision matrices'!$K$7:$O$7,0)),0)</f>
        <v>0</v>
      </c>
      <c r="AD653" s="2">
        <f>_xlfn.IFERROR(INDEX('Subdecision matrices'!$K$8:$O$11,MATCH(Prioritization!L335,'Subdecision matrices'!$J$8:$J$11,0),MATCH('CalcEng 2'!$AD$6,'Subdecision matrices'!$K$7:$O$7,0)),0)</f>
        <v>0</v>
      </c>
      <c r="AE653" s="2">
        <f>_xlfn.IFERROR(INDEX('Subdecision matrices'!$K$8:$O$11,MATCH(Prioritization!L335,'Subdecision matrices'!$J$8:$J$11,0),MATCH('CalcEng 2'!$AE$6,'Subdecision matrices'!$K$7:$O$7,0)),0)</f>
        <v>0</v>
      </c>
      <c r="AF653" s="2">
        <f>_xlfn.IFERROR(VLOOKUP(Prioritization!M335,'Subdecision matrices'!$I$15:$K$17,3,TRUE),0)</f>
        <v>0</v>
      </c>
      <c r="AG653" s="2">
        <f>_xlfn.IFERROR(VLOOKUP(Prioritization!M335,'Subdecision matrices'!$I$15:$L$17,4,TRUE),0)</f>
        <v>0</v>
      </c>
      <c r="AH653" s="2">
        <f>_xlfn.IFERROR(VLOOKUP(Prioritization!M335,'Subdecision matrices'!$I$15:$M$17,5,TRUE),0)</f>
        <v>0</v>
      </c>
      <c r="AI653" s="2">
        <f>_xlfn.IFERROR(VLOOKUP(Prioritization!M335,'Subdecision matrices'!$I$15:$N$17,6,TRUE),0)</f>
        <v>0</v>
      </c>
      <c r="AJ653" s="2">
        <f>_xlfn.IFERROR(VLOOKUP(Prioritization!M335,'Subdecision matrices'!$I$15:$O$17,7,TRUE),0)</f>
        <v>0</v>
      </c>
      <c r="AK653" s="2">
        <f>_xlfn.IFERROR(INDEX('Subdecision matrices'!$K$22:$O$24,MATCH(Prioritization!N335,'Subdecision matrices'!$J$22:$J$24,0),MATCH($AK$6,'Subdecision matrices'!$K$21:$O$21,0)),0)</f>
        <v>0</v>
      </c>
      <c r="AL653" s="2">
        <f>_xlfn.IFERROR(INDEX('Subdecision matrices'!$K$22:$O$24,MATCH(Prioritization!N335,'Subdecision matrices'!$J$22:$J$24,0),MATCH($AL$6,'Subdecision matrices'!$K$21:$O$21,0)),0)</f>
        <v>0</v>
      </c>
      <c r="AM653" s="2">
        <f>_xlfn.IFERROR(INDEX('Subdecision matrices'!$K$22:$O$24,MATCH(Prioritization!N335,'Subdecision matrices'!$J$22:$J$24,0),MATCH($AM$6,'Subdecision matrices'!$K$21:$O$21,0)),0)</f>
        <v>0</v>
      </c>
      <c r="AN653" s="2">
        <f>_xlfn.IFERROR(INDEX('Subdecision matrices'!$K$22:$O$24,MATCH(Prioritization!N335,'Subdecision matrices'!$J$22:$J$24,0),MATCH($AN$6,'Subdecision matrices'!$K$21:$O$21,0)),0)</f>
        <v>0</v>
      </c>
      <c r="AO653" s="2">
        <f>_xlfn.IFERROR(INDEX('Subdecision matrices'!$K$22:$O$24,MATCH(Prioritization!N335,'Subdecision matrices'!$J$22:$J$24,0),MATCH($AO$6,'Subdecision matrices'!$K$21:$O$21,0)),0)</f>
        <v>0</v>
      </c>
      <c r="AP653" s="2">
        <f>_xlfn.IFERROR(INDEX('Subdecision matrices'!$K$27:$O$30,MATCH(Prioritization!O335,'Subdecision matrices'!$J$27:$J$30,0),MATCH('CalcEng 2'!$AP$6,'Subdecision matrices'!$K$27:$O$27,0)),0)</f>
        <v>0</v>
      </c>
      <c r="AQ653" s="2">
        <f>_xlfn.IFERROR(INDEX('Subdecision matrices'!$K$27:$O$30,MATCH(Prioritization!O335,'Subdecision matrices'!$J$27:$J$30,0),MATCH('CalcEng 2'!$AQ$6,'Subdecision matrices'!$K$27:$O$27,0)),0)</f>
        <v>0</v>
      </c>
      <c r="AR653" s="2">
        <f>_xlfn.IFERROR(INDEX('Subdecision matrices'!$K$27:$O$30,MATCH(Prioritization!O335,'Subdecision matrices'!$J$27:$J$30,0),MATCH('CalcEng 2'!$AR$6,'Subdecision matrices'!$K$27:$O$27,0)),0)</f>
        <v>0</v>
      </c>
      <c r="AS653" s="2">
        <f>_xlfn.IFERROR(INDEX('Subdecision matrices'!$K$27:$O$30,MATCH(Prioritization!O335,'Subdecision matrices'!$J$27:$J$30,0),MATCH('CalcEng 2'!$AS$6,'Subdecision matrices'!$K$27:$O$27,0)),0)</f>
        <v>0</v>
      </c>
      <c r="AT653" s="2">
        <f>_xlfn.IFERROR(INDEX('Subdecision matrices'!$K$27:$O$30,MATCH(Prioritization!O335,'Subdecision matrices'!$J$27:$J$30,0),MATCH('CalcEng 2'!$AT$6,'Subdecision matrices'!$K$27:$O$27,0)),0)</f>
        <v>0</v>
      </c>
      <c r="AU653" s="2">
        <f>_xlfn.IFERROR(INDEX('Subdecision matrices'!$K$34:$O$36,MATCH(Prioritization!P335,'Subdecision matrices'!$J$34:$J$36,0),MATCH('CalcEng 2'!$AU$6,'Subdecision matrices'!$K$33:$O$33,0)),0)</f>
        <v>0</v>
      </c>
      <c r="AV653" s="2">
        <f>_xlfn.IFERROR(INDEX('Subdecision matrices'!$K$34:$O$36,MATCH(Prioritization!P335,'Subdecision matrices'!$J$34:$J$36,0),MATCH('CalcEng 2'!$AV$6,'Subdecision matrices'!$K$33:$O$33,0)),0)</f>
        <v>0</v>
      </c>
      <c r="AW653" s="2">
        <f>_xlfn.IFERROR(INDEX('Subdecision matrices'!$K$34:$O$36,MATCH(Prioritization!P335,'Subdecision matrices'!$J$34:$J$36,0),MATCH('CalcEng 2'!$AW$6,'Subdecision matrices'!$K$33:$O$33,0)),0)</f>
        <v>0</v>
      </c>
      <c r="AX653" s="2">
        <f>_xlfn.IFERROR(INDEX('Subdecision matrices'!$K$34:$O$36,MATCH(Prioritization!P335,'Subdecision matrices'!$J$34:$J$36,0),MATCH('CalcEng 2'!$AX$6,'Subdecision matrices'!$K$33:$O$33,0)),0)</f>
        <v>0</v>
      </c>
      <c r="AY653" s="2">
        <f>_xlfn.IFERROR(INDEX('Subdecision matrices'!$K$34:$O$36,MATCH(Prioritization!P335,'Subdecision matrices'!$J$34:$J$36,0),MATCH('CalcEng 2'!$AY$6,'Subdecision matrices'!$K$33:$O$33,0)),0)</f>
        <v>0</v>
      </c>
      <c r="AZ653" s="2"/>
      <c r="BA653" s="2"/>
      <c r="BB653" s="110">
        <f>((B653*B654)+(G653*G654)+(L653*L654)+(Q653*Q654)+(V653*V654)+(AA653*AA654)+(AF654*AF653)+(AK653*AK654)+(AP653*AP654)+(AU653*AU654))*10</f>
        <v>0</v>
      </c>
      <c r="BC653" s="110">
        <f aca="true" t="shared" si="1642" ref="BC653">((C653*C654)+(H653*H654)+(M653*M654)+(R653*R654)+(W653*W654)+(AB653*AB654)+(AG654*AG653)+(AL653*AL654)+(AQ653*AQ654)+(AV653*AV654))*10</f>
        <v>0</v>
      </c>
      <c r="BD653" s="110">
        <f aca="true" t="shared" si="1643" ref="BD653">((D653*D654)+(I653*I654)+(N653*N654)+(S653*S654)+(X653*X654)+(AC653*AC654)+(AH654*AH653)+(AM653*AM654)+(AR653*AR654)+(AW653*AW654))*10</f>
        <v>0</v>
      </c>
      <c r="BE653" s="110">
        <f aca="true" t="shared" si="1644" ref="BE653">((E653*E654)+(J653*J654)+(O653*O654)+(T653*T654)+(Y653*Y654)+(AD653*AD654)+(AI654*AI653)+(AN653*AN654)+(AS653*AS654)+(AX653*AX654))*10</f>
        <v>0</v>
      </c>
      <c r="BF653" s="110">
        <f aca="true" t="shared" si="1645" ref="BF653">((F653*F654)+(K653*K654)+(P653*P654)+(U653*U654)+(Z653*Z654)+(AE653*AE654)+(AJ654*AJ653)+(AO653*AO654)+(AT653*AT654)+(AY653*AY654))*10</f>
        <v>0</v>
      </c>
    </row>
    <row r="654" spans="1:58" ht="15.75" thickBot="1">
      <c r="A654" s="94"/>
      <c r="B654" s="5">
        <f>'Subdecision matrices'!$S$12</f>
        <v>0.1</v>
      </c>
      <c r="C654" s="5">
        <f>'Subdecision matrices'!$S$13</f>
        <v>0.1</v>
      </c>
      <c r="D654" s="5">
        <f>'Subdecision matrices'!$S$14</f>
        <v>0.1</v>
      </c>
      <c r="E654" s="5">
        <f>'Subdecision matrices'!$S$15</f>
        <v>0.1</v>
      </c>
      <c r="F654" s="5">
        <f>'Subdecision matrices'!$S$16</f>
        <v>0.1</v>
      </c>
      <c r="G654" s="5">
        <f>'Subdecision matrices'!$T$12</f>
        <v>0.1</v>
      </c>
      <c r="H654" s="5">
        <f>'Subdecision matrices'!$T$13</f>
        <v>0.1</v>
      </c>
      <c r="I654" s="5">
        <f>'Subdecision matrices'!$T$14</f>
        <v>0.1</v>
      </c>
      <c r="J654" s="5">
        <f>'Subdecision matrices'!$T$15</f>
        <v>0.1</v>
      </c>
      <c r="K654" s="5">
        <f>'Subdecision matrices'!$T$16</f>
        <v>0.1</v>
      </c>
      <c r="L654" s="5">
        <f>'Subdecision matrices'!$U$12</f>
        <v>0.05</v>
      </c>
      <c r="M654" s="5">
        <f>'Subdecision matrices'!$U$13</f>
        <v>0.05</v>
      </c>
      <c r="N654" s="5">
        <f>'Subdecision matrices'!$U$14</f>
        <v>0.05</v>
      </c>
      <c r="O654" s="5">
        <f>'Subdecision matrices'!$U$15</f>
        <v>0.05</v>
      </c>
      <c r="P654" s="5">
        <f>'Subdecision matrices'!$U$16</f>
        <v>0.05</v>
      </c>
      <c r="Q654" s="5">
        <f>'Subdecision matrices'!$V$12</f>
        <v>0.1</v>
      </c>
      <c r="R654" s="5">
        <f>'Subdecision matrices'!$V$13</f>
        <v>0.1</v>
      </c>
      <c r="S654" s="5">
        <f>'Subdecision matrices'!$V$14</f>
        <v>0.1</v>
      </c>
      <c r="T654" s="5">
        <f>'Subdecision matrices'!$V$15</f>
        <v>0.1</v>
      </c>
      <c r="U654" s="5">
        <f>'Subdecision matrices'!$V$16</f>
        <v>0.1</v>
      </c>
      <c r="V654" s="5">
        <f>'Subdecision matrices'!$W$12</f>
        <v>0.1</v>
      </c>
      <c r="W654" s="5">
        <f>'Subdecision matrices'!$W$13</f>
        <v>0.1</v>
      </c>
      <c r="X654" s="5">
        <f>'Subdecision matrices'!$W$14</f>
        <v>0.1</v>
      </c>
      <c r="Y654" s="5">
        <f>'Subdecision matrices'!$W$15</f>
        <v>0.1</v>
      </c>
      <c r="Z654" s="5">
        <f>'Subdecision matrices'!$W$16</f>
        <v>0.1</v>
      </c>
      <c r="AA654" s="5">
        <f>'Subdecision matrices'!$X$12</f>
        <v>0.05</v>
      </c>
      <c r="AB654" s="5">
        <f>'Subdecision matrices'!$X$13</f>
        <v>0.1</v>
      </c>
      <c r="AC654" s="5">
        <f>'Subdecision matrices'!$X$14</f>
        <v>0.1</v>
      </c>
      <c r="AD654" s="5">
        <f>'Subdecision matrices'!$X$15</f>
        <v>0.1</v>
      </c>
      <c r="AE654" s="5">
        <f>'Subdecision matrices'!$X$16</f>
        <v>0.1</v>
      </c>
      <c r="AF654" s="5">
        <f>'Subdecision matrices'!$Y$12</f>
        <v>0.1</v>
      </c>
      <c r="AG654" s="5">
        <f>'Subdecision matrices'!$Y$13</f>
        <v>0.1</v>
      </c>
      <c r="AH654" s="5">
        <f>'Subdecision matrices'!$Y$14</f>
        <v>0.1</v>
      </c>
      <c r="AI654" s="5">
        <f>'Subdecision matrices'!$Y$15</f>
        <v>0.05</v>
      </c>
      <c r="AJ654" s="5">
        <f>'Subdecision matrices'!$Y$16</f>
        <v>0.05</v>
      </c>
      <c r="AK654" s="5">
        <f>'Subdecision matrices'!$Z$12</f>
        <v>0.15</v>
      </c>
      <c r="AL654" s="5">
        <f>'Subdecision matrices'!$Z$13</f>
        <v>0.15</v>
      </c>
      <c r="AM654" s="5">
        <f>'Subdecision matrices'!$Z$14</f>
        <v>0.15</v>
      </c>
      <c r="AN654" s="5">
        <f>'Subdecision matrices'!$Z$15</f>
        <v>0.15</v>
      </c>
      <c r="AO654" s="5">
        <f>'Subdecision matrices'!$Z$16</f>
        <v>0.15</v>
      </c>
      <c r="AP654" s="5">
        <f>'Subdecision matrices'!$AA$12</f>
        <v>0.1</v>
      </c>
      <c r="AQ654" s="5">
        <f>'Subdecision matrices'!$AA$13</f>
        <v>0.1</v>
      </c>
      <c r="AR654" s="5">
        <f>'Subdecision matrices'!$AA$14</f>
        <v>0.1</v>
      </c>
      <c r="AS654" s="5">
        <f>'Subdecision matrices'!$AA$15</f>
        <v>0.1</v>
      </c>
      <c r="AT654" s="5">
        <f>'Subdecision matrices'!$AA$16</f>
        <v>0.15</v>
      </c>
      <c r="AU654" s="5">
        <f>'Subdecision matrices'!$AB$12</f>
        <v>0.15</v>
      </c>
      <c r="AV654" s="5">
        <f>'Subdecision matrices'!$AB$13</f>
        <v>0.1</v>
      </c>
      <c r="AW654" s="5">
        <f>'Subdecision matrices'!$AB$14</f>
        <v>0.1</v>
      </c>
      <c r="AX654" s="5">
        <f>'Subdecision matrices'!$AB$15</f>
        <v>0.15</v>
      </c>
      <c r="AY654" s="5">
        <f>'Subdecision matrices'!$AB$16</f>
        <v>0.1</v>
      </c>
      <c r="AZ654" s="3">
        <f aca="true" t="shared" si="1646" ref="AZ654">SUM(L654:AY654)</f>
        <v>4</v>
      </c>
      <c r="BA654" s="3"/>
      <c r="BB654" s="114"/>
      <c r="BC654" s="114"/>
      <c r="BD654" s="114"/>
      <c r="BE654" s="114"/>
      <c r="BF654" s="114"/>
    </row>
    <row r="655" spans="1:58" ht="15">
      <c r="A655" s="94">
        <v>325</v>
      </c>
      <c r="B655" s="30">
        <f>_xlfn.IFERROR(VLOOKUP(Prioritization!G336,'Subdecision matrices'!$B$7:$C$8,2,TRUE),0)</f>
        <v>0</v>
      </c>
      <c r="C655" s="30">
        <f>_xlfn.IFERROR(VLOOKUP(Prioritization!G336,'Subdecision matrices'!$B$7:$D$8,3,TRUE),0)</f>
        <v>0</v>
      </c>
      <c r="D655" s="30">
        <f>_xlfn.IFERROR(VLOOKUP(Prioritization!G336,'Subdecision matrices'!$B$7:$E$8,4,TRUE),0)</f>
        <v>0</v>
      </c>
      <c r="E655" s="30">
        <f>_xlfn.IFERROR(VLOOKUP(Prioritization!G336,'Subdecision matrices'!$B$7:$F$8,5,TRUE),0)</f>
        <v>0</v>
      </c>
      <c r="F655" s="30">
        <f>_xlfn.IFERROR(VLOOKUP(Prioritization!G336,'Subdecision matrices'!$B$7:$G$8,6,TRUE),0)</f>
        <v>0</v>
      </c>
      <c r="G655" s="30">
        <f>VLOOKUP(Prioritization!H336,'Subdecision matrices'!$B$12:$C$19,2,TRUE)</f>
        <v>0</v>
      </c>
      <c r="H655" s="30">
        <f>VLOOKUP(Prioritization!H336,'Subdecision matrices'!$B$12:$D$19,3,TRUE)</f>
        <v>0</v>
      </c>
      <c r="I655" s="30">
        <f>VLOOKUP(Prioritization!H336,'Subdecision matrices'!$B$12:$E$19,4,TRUE)</f>
        <v>0</v>
      </c>
      <c r="J655" s="30">
        <f>VLOOKUP(Prioritization!H336,'Subdecision matrices'!$B$12:$F$19,5,TRUE)</f>
        <v>0</v>
      </c>
      <c r="K655" s="30">
        <f>VLOOKUP(Prioritization!H336,'Subdecision matrices'!$B$12:$G$19,6,TRUE)</f>
        <v>0</v>
      </c>
      <c r="L655" s="2">
        <f>_xlfn.IFERROR(INDEX('Subdecision matrices'!$C$23:$G$27,MATCH(Prioritization!I336,'Subdecision matrices'!$B$23:$B$27,0),MATCH('CalcEng 2'!$L$6,'Subdecision matrices'!$C$22:$G$22,0)),0)</f>
        <v>0</v>
      </c>
      <c r="M655" s="2">
        <f>_xlfn.IFERROR(INDEX('Subdecision matrices'!$C$23:$G$27,MATCH(Prioritization!I336,'Subdecision matrices'!$B$23:$B$27,0),MATCH('CalcEng 2'!$M$6,'Subdecision matrices'!$C$30:$G$30,0)),0)</f>
        <v>0</v>
      </c>
      <c r="N655" s="2">
        <f>_xlfn.IFERROR(INDEX('Subdecision matrices'!$C$23:$G$27,MATCH(Prioritization!I336,'Subdecision matrices'!$B$23:$B$27,0),MATCH('CalcEng 2'!$N$6,'Subdecision matrices'!$C$22:$G$22,0)),0)</f>
        <v>0</v>
      </c>
      <c r="O655" s="2">
        <f>_xlfn.IFERROR(INDEX('Subdecision matrices'!$C$23:$G$27,MATCH(Prioritization!I336,'Subdecision matrices'!$B$23:$B$27,0),MATCH('CalcEng 2'!$O$6,'Subdecision matrices'!$C$22:$G$22,0)),0)</f>
        <v>0</v>
      </c>
      <c r="P655" s="2">
        <f>_xlfn.IFERROR(INDEX('Subdecision matrices'!$C$23:$G$27,MATCH(Prioritization!I336,'Subdecision matrices'!$B$23:$B$27,0),MATCH('CalcEng 2'!$P$6,'Subdecision matrices'!$C$22:$G$22,0)),0)</f>
        <v>0</v>
      </c>
      <c r="Q655" s="2">
        <f>_xlfn.IFERROR(INDEX('Subdecision matrices'!$C$31:$G$33,MATCH(Prioritization!J336,'Subdecision matrices'!$B$31:$B$33,0),MATCH('CalcEng 2'!$Q$6,'Subdecision matrices'!$C$30:$G$30,0)),0)</f>
        <v>0</v>
      </c>
      <c r="R655" s="2">
        <f>_xlfn.IFERROR(INDEX('Subdecision matrices'!$C$31:$G$33,MATCH(Prioritization!J336,'Subdecision matrices'!$B$31:$B$33,0),MATCH('CalcEng 2'!$R$6,'Subdecision matrices'!$C$30:$G$30,0)),0)</f>
        <v>0</v>
      </c>
      <c r="S655" s="2">
        <f>_xlfn.IFERROR(INDEX('Subdecision matrices'!$C$31:$G$33,MATCH(Prioritization!J336,'Subdecision matrices'!$B$31:$B$33,0),MATCH('CalcEng 2'!$S$6,'Subdecision matrices'!$C$30:$G$30,0)),0)</f>
        <v>0</v>
      </c>
      <c r="T655" s="2">
        <f>_xlfn.IFERROR(INDEX('Subdecision matrices'!$C$31:$G$33,MATCH(Prioritization!J336,'Subdecision matrices'!$B$31:$B$33,0),MATCH('CalcEng 2'!$T$6,'Subdecision matrices'!$C$30:$G$30,0)),0)</f>
        <v>0</v>
      </c>
      <c r="U655" s="2">
        <f>_xlfn.IFERROR(INDEX('Subdecision matrices'!$C$31:$G$33,MATCH(Prioritization!J336,'Subdecision matrices'!$B$31:$B$33,0),MATCH('CalcEng 2'!$U$6,'Subdecision matrices'!$C$30:$G$30,0)),0)</f>
        <v>0</v>
      </c>
      <c r="V655" s="2">
        <f>_xlfn.IFERROR(VLOOKUP(Prioritization!K336,'Subdecision matrices'!$A$37:$C$41,3,TRUE),0)</f>
        <v>0</v>
      </c>
      <c r="W655" s="2">
        <f>_xlfn.IFERROR(VLOOKUP(Prioritization!K336,'Subdecision matrices'!$A$37:$D$41,4),0)</f>
        <v>0</v>
      </c>
      <c r="X655" s="2">
        <f>_xlfn.IFERROR(VLOOKUP(Prioritization!K336,'Subdecision matrices'!$A$37:$E$41,5),0)</f>
        <v>0</v>
      </c>
      <c r="Y655" s="2">
        <f>_xlfn.IFERROR(VLOOKUP(Prioritization!K336,'Subdecision matrices'!$A$37:$F$41,6),0)</f>
        <v>0</v>
      </c>
      <c r="Z655" s="2">
        <f>_xlfn.IFERROR(VLOOKUP(Prioritization!K336,'Subdecision matrices'!$A$37:$G$41,7),0)</f>
        <v>0</v>
      </c>
      <c r="AA655" s="2">
        <f>_xlfn.IFERROR(INDEX('Subdecision matrices'!$K$8:$O$11,MATCH(Prioritization!L336,'Subdecision matrices'!$J$8:$J$11,0),MATCH('CalcEng 2'!$AA$6,'Subdecision matrices'!$K$7:$O$7,0)),0)</f>
        <v>0</v>
      </c>
      <c r="AB655" s="2">
        <f>_xlfn.IFERROR(INDEX('Subdecision matrices'!$K$8:$O$11,MATCH(Prioritization!L336,'Subdecision matrices'!$J$8:$J$11,0),MATCH('CalcEng 2'!$AB$6,'Subdecision matrices'!$K$7:$O$7,0)),0)</f>
        <v>0</v>
      </c>
      <c r="AC655" s="2">
        <f>_xlfn.IFERROR(INDEX('Subdecision matrices'!$K$8:$O$11,MATCH(Prioritization!L336,'Subdecision matrices'!$J$8:$J$11,0),MATCH('CalcEng 2'!$AC$6,'Subdecision matrices'!$K$7:$O$7,0)),0)</f>
        <v>0</v>
      </c>
      <c r="AD655" s="2">
        <f>_xlfn.IFERROR(INDEX('Subdecision matrices'!$K$8:$O$11,MATCH(Prioritization!L336,'Subdecision matrices'!$J$8:$J$11,0),MATCH('CalcEng 2'!$AD$6,'Subdecision matrices'!$K$7:$O$7,0)),0)</f>
        <v>0</v>
      </c>
      <c r="AE655" s="2">
        <f>_xlfn.IFERROR(INDEX('Subdecision matrices'!$K$8:$O$11,MATCH(Prioritization!L336,'Subdecision matrices'!$J$8:$J$11,0),MATCH('CalcEng 2'!$AE$6,'Subdecision matrices'!$K$7:$O$7,0)),0)</f>
        <v>0</v>
      </c>
      <c r="AF655" s="2">
        <f>_xlfn.IFERROR(VLOOKUP(Prioritization!M336,'Subdecision matrices'!$I$15:$K$17,3,TRUE),0)</f>
        <v>0</v>
      </c>
      <c r="AG655" s="2">
        <f>_xlfn.IFERROR(VLOOKUP(Prioritization!M336,'Subdecision matrices'!$I$15:$L$17,4,TRUE),0)</f>
        <v>0</v>
      </c>
      <c r="AH655" s="2">
        <f>_xlfn.IFERROR(VLOOKUP(Prioritization!M336,'Subdecision matrices'!$I$15:$M$17,5,TRUE),0)</f>
        <v>0</v>
      </c>
      <c r="AI655" s="2">
        <f>_xlfn.IFERROR(VLOOKUP(Prioritization!M336,'Subdecision matrices'!$I$15:$N$17,6,TRUE),0)</f>
        <v>0</v>
      </c>
      <c r="AJ655" s="2">
        <f>_xlfn.IFERROR(VLOOKUP(Prioritization!M336,'Subdecision matrices'!$I$15:$O$17,7,TRUE),0)</f>
        <v>0</v>
      </c>
      <c r="AK655" s="2">
        <f>_xlfn.IFERROR(INDEX('Subdecision matrices'!$K$22:$O$24,MATCH(Prioritization!N336,'Subdecision matrices'!$J$22:$J$24,0),MATCH($AK$6,'Subdecision matrices'!$K$21:$O$21,0)),0)</f>
        <v>0</v>
      </c>
      <c r="AL655" s="2">
        <f>_xlfn.IFERROR(INDEX('Subdecision matrices'!$K$22:$O$24,MATCH(Prioritization!N336,'Subdecision matrices'!$J$22:$J$24,0),MATCH($AL$6,'Subdecision matrices'!$K$21:$O$21,0)),0)</f>
        <v>0</v>
      </c>
      <c r="AM655" s="2">
        <f>_xlfn.IFERROR(INDEX('Subdecision matrices'!$K$22:$O$24,MATCH(Prioritization!N336,'Subdecision matrices'!$J$22:$J$24,0),MATCH($AM$6,'Subdecision matrices'!$K$21:$O$21,0)),0)</f>
        <v>0</v>
      </c>
      <c r="AN655" s="2">
        <f>_xlfn.IFERROR(INDEX('Subdecision matrices'!$K$22:$O$24,MATCH(Prioritization!N336,'Subdecision matrices'!$J$22:$J$24,0),MATCH($AN$6,'Subdecision matrices'!$K$21:$O$21,0)),0)</f>
        <v>0</v>
      </c>
      <c r="AO655" s="2">
        <f>_xlfn.IFERROR(INDEX('Subdecision matrices'!$K$22:$O$24,MATCH(Prioritization!N336,'Subdecision matrices'!$J$22:$J$24,0),MATCH($AO$6,'Subdecision matrices'!$K$21:$O$21,0)),0)</f>
        <v>0</v>
      </c>
      <c r="AP655" s="2">
        <f>_xlfn.IFERROR(INDEX('Subdecision matrices'!$K$27:$O$30,MATCH(Prioritization!O336,'Subdecision matrices'!$J$27:$J$30,0),MATCH('CalcEng 2'!$AP$6,'Subdecision matrices'!$K$27:$O$27,0)),0)</f>
        <v>0</v>
      </c>
      <c r="AQ655" s="2">
        <f>_xlfn.IFERROR(INDEX('Subdecision matrices'!$K$27:$O$30,MATCH(Prioritization!O336,'Subdecision matrices'!$J$27:$J$30,0),MATCH('CalcEng 2'!$AQ$6,'Subdecision matrices'!$K$27:$O$27,0)),0)</f>
        <v>0</v>
      </c>
      <c r="AR655" s="2">
        <f>_xlfn.IFERROR(INDEX('Subdecision matrices'!$K$27:$O$30,MATCH(Prioritization!O336,'Subdecision matrices'!$J$27:$J$30,0),MATCH('CalcEng 2'!$AR$6,'Subdecision matrices'!$K$27:$O$27,0)),0)</f>
        <v>0</v>
      </c>
      <c r="AS655" s="2">
        <f>_xlfn.IFERROR(INDEX('Subdecision matrices'!$K$27:$O$30,MATCH(Prioritization!O336,'Subdecision matrices'!$J$27:$J$30,0),MATCH('CalcEng 2'!$AS$6,'Subdecision matrices'!$K$27:$O$27,0)),0)</f>
        <v>0</v>
      </c>
      <c r="AT655" s="2">
        <f>_xlfn.IFERROR(INDEX('Subdecision matrices'!$K$27:$O$30,MATCH(Prioritization!O336,'Subdecision matrices'!$J$27:$J$30,0),MATCH('CalcEng 2'!$AT$6,'Subdecision matrices'!$K$27:$O$27,0)),0)</f>
        <v>0</v>
      </c>
      <c r="AU655" s="2">
        <f>_xlfn.IFERROR(INDEX('Subdecision matrices'!$K$34:$O$36,MATCH(Prioritization!P336,'Subdecision matrices'!$J$34:$J$36,0),MATCH('CalcEng 2'!$AU$6,'Subdecision matrices'!$K$33:$O$33,0)),0)</f>
        <v>0</v>
      </c>
      <c r="AV655" s="2">
        <f>_xlfn.IFERROR(INDEX('Subdecision matrices'!$K$34:$O$36,MATCH(Prioritization!P336,'Subdecision matrices'!$J$34:$J$36,0),MATCH('CalcEng 2'!$AV$6,'Subdecision matrices'!$K$33:$O$33,0)),0)</f>
        <v>0</v>
      </c>
      <c r="AW655" s="2">
        <f>_xlfn.IFERROR(INDEX('Subdecision matrices'!$K$34:$O$36,MATCH(Prioritization!P336,'Subdecision matrices'!$J$34:$J$36,0),MATCH('CalcEng 2'!$AW$6,'Subdecision matrices'!$K$33:$O$33,0)),0)</f>
        <v>0</v>
      </c>
      <c r="AX655" s="2">
        <f>_xlfn.IFERROR(INDEX('Subdecision matrices'!$K$34:$O$36,MATCH(Prioritization!P336,'Subdecision matrices'!$J$34:$J$36,0),MATCH('CalcEng 2'!$AX$6,'Subdecision matrices'!$K$33:$O$33,0)),0)</f>
        <v>0</v>
      </c>
      <c r="AY655" s="2">
        <f>_xlfn.IFERROR(INDEX('Subdecision matrices'!$K$34:$O$36,MATCH(Prioritization!P336,'Subdecision matrices'!$J$34:$J$36,0),MATCH('CalcEng 2'!$AY$6,'Subdecision matrices'!$K$33:$O$33,0)),0)</f>
        <v>0</v>
      </c>
      <c r="AZ655" s="2"/>
      <c r="BA655" s="2"/>
      <c r="BB655" s="110">
        <f>((B655*B656)+(G655*G656)+(L655*L656)+(Q655*Q656)+(V655*V656)+(AA655*AA656)+(AF656*AF655)+(AK655*AK656)+(AP655*AP656)+(AU655*AU656))*10</f>
        <v>0</v>
      </c>
      <c r="BC655" s="110">
        <f aca="true" t="shared" si="1647" ref="BC655">((C655*C656)+(H655*H656)+(M655*M656)+(R655*R656)+(W655*W656)+(AB655*AB656)+(AG656*AG655)+(AL655*AL656)+(AQ655*AQ656)+(AV655*AV656))*10</f>
        <v>0</v>
      </c>
      <c r="BD655" s="110">
        <f aca="true" t="shared" si="1648" ref="BD655">((D655*D656)+(I655*I656)+(N655*N656)+(S655*S656)+(X655*X656)+(AC655*AC656)+(AH656*AH655)+(AM655*AM656)+(AR655*AR656)+(AW655*AW656))*10</f>
        <v>0</v>
      </c>
      <c r="BE655" s="110">
        <f aca="true" t="shared" si="1649" ref="BE655">((E655*E656)+(J655*J656)+(O655*O656)+(T655*T656)+(Y655*Y656)+(AD655*AD656)+(AI656*AI655)+(AN655*AN656)+(AS655*AS656)+(AX655*AX656))*10</f>
        <v>0</v>
      </c>
      <c r="BF655" s="110">
        <f aca="true" t="shared" si="1650" ref="BF655">((F655*F656)+(K655*K656)+(P655*P656)+(U655*U656)+(Z655*Z656)+(AE655*AE656)+(AJ656*AJ655)+(AO655*AO656)+(AT655*AT656)+(AY655*AY656))*10</f>
        <v>0</v>
      </c>
    </row>
    <row r="656" spans="1:58" ht="15.75" thickBot="1">
      <c r="A656" s="94"/>
      <c r="B656" s="5">
        <f>'Subdecision matrices'!$S$12</f>
        <v>0.1</v>
      </c>
      <c r="C656" s="5">
        <f>'Subdecision matrices'!$S$13</f>
        <v>0.1</v>
      </c>
      <c r="D656" s="5">
        <f>'Subdecision matrices'!$S$14</f>
        <v>0.1</v>
      </c>
      <c r="E656" s="5">
        <f>'Subdecision matrices'!$S$15</f>
        <v>0.1</v>
      </c>
      <c r="F656" s="5">
        <f>'Subdecision matrices'!$S$16</f>
        <v>0.1</v>
      </c>
      <c r="G656" s="5">
        <f>'Subdecision matrices'!$T$12</f>
        <v>0.1</v>
      </c>
      <c r="H656" s="5">
        <f>'Subdecision matrices'!$T$13</f>
        <v>0.1</v>
      </c>
      <c r="I656" s="5">
        <f>'Subdecision matrices'!$T$14</f>
        <v>0.1</v>
      </c>
      <c r="J656" s="5">
        <f>'Subdecision matrices'!$T$15</f>
        <v>0.1</v>
      </c>
      <c r="K656" s="5">
        <f>'Subdecision matrices'!$T$16</f>
        <v>0.1</v>
      </c>
      <c r="L656" s="5">
        <f>'Subdecision matrices'!$U$12</f>
        <v>0.05</v>
      </c>
      <c r="M656" s="5">
        <f>'Subdecision matrices'!$U$13</f>
        <v>0.05</v>
      </c>
      <c r="N656" s="5">
        <f>'Subdecision matrices'!$U$14</f>
        <v>0.05</v>
      </c>
      <c r="O656" s="5">
        <f>'Subdecision matrices'!$U$15</f>
        <v>0.05</v>
      </c>
      <c r="P656" s="5">
        <f>'Subdecision matrices'!$U$16</f>
        <v>0.05</v>
      </c>
      <c r="Q656" s="5">
        <f>'Subdecision matrices'!$V$12</f>
        <v>0.1</v>
      </c>
      <c r="R656" s="5">
        <f>'Subdecision matrices'!$V$13</f>
        <v>0.1</v>
      </c>
      <c r="S656" s="5">
        <f>'Subdecision matrices'!$V$14</f>
        <v>0.1</v>
      </c>
      <c r="T656" s="5">
        <f>'Subdecision matrices'!$V$15</f>
        <v>0.1</v>
      </c>
      <c r="U656" s="5">
        <f>'Subdecision matrices'!$V$16</f>
        <v>0.1</v>
      </c>
      <c r="V656" s="5">
        <f>'Subdecision matrices'!$W$12</f>
        <v>0.1</v>
      </c>
      <c r="W656" s="5">
        <f>'Subdecision matrices'!$W$13</f>
        <v>0.1</v>
      </c>
      <c r="X656" s="5">
        <f>'Subdecision matrices'!$W$14</f>
        <v>0.1</v>
      </c>
      <c r="Y656" s="5">
        <f>'Subdecision matrices'!$W$15</f>
        <v>0.1</v>
      </c>
      <c r="Z656" s="5">
        <f>'Subdecision matrices'!$W$16</f>
        <v>0.1</v>
      </c>
      <c r="AA656" s="5">
        <f>'Subdecision matrices'!$X$12</f>
        <v>0.05</v>
      </c>
      <c r="AB656" s="5">
        <f>'Subdecision matrices'!$X$13</f>
        <v>0.1</v>
      </c>
      <c r="AC656" s="5">
        <f>'Subdecision matrices'!$X$14</f>
        <v>0.1</v>
      </c>
      <c r="AD656" s="5">
        <f>'Subdecision matrices'!$X$15</f>
        <v>0.1</v>
      </c>
      <c r="AE656" s="5">
        <f>'Subdecision matrices'!$X$16</f>
        <v>0.1</v>
      </c>
      <c r="AF656" s="5">
        <f>'Subdecision matrices'!$Y$12</f>
        <v>0.1</v>
      </c>
      <c r="AG656" s="5">
        <f>'Subdecision matrices'!$Y$13</f>
        <v>0.1</v>
      </c>
      <c r="AH656" s="5">
        <f>'Subdecision matrices'!$Y$14</f>
        <v>0.1</v>
      </c>
      <c r="AI656" s="5">
        <f>'Subdecision matrices'!$Y$15</f>
        <v>0.05</v>
      </c>
      <c r="AJ656" s="5">
        <f>'Subdecision matrices'!$Y$16</f>
        <v>0.05</v>
      </c>
      <c r="AK656" s="5">
        <f>'Subdecision matrices'!$Z$12</f>
        <v>0.15</v>
      </c>
      <c r="AL656" s="5">
        <f>'Subdecision matrices'!$Z$13</f>
        <v>0.15</v>
      </c>
      <c r="AM656" s="5">
        <f>'Subdecision matrices'!$Z$14</f>
        <v>0.15</v>
      </c>
      <c r="AN656" s="5">
        <f>'Subdecision matrices'!$Z$15</f>
        <v>0.15</v>
      </c>
      <c r="AO656" s="5">
        <f>'Subdecision matrices'!$Z$16</f>
        <v>0.15</v>
      </c>
      <c r="AP656" s="5">
        <f>'Subdecision matrices'!$AA$12</f>
        <v>0.1</v>
      </c>
      <c r="AQ656" s="5">
        <f>'Subdecision matrices'!$AA$13</f>
        <v>0.1</v>
      </c>
      <c r="AR656" s="5">
        <f>'Subdecision matrices'!$AA$14</f>
        <v>0.1</v>
      </c>
      <c r="AS656" s="5">
        <f>'Subdecision matrices'!$AA$15</f>
        <v>0.1</v>
      </c>
      <c r="AT656" s="5">
        <f>'Subdecision matrices'!$AA$16</f>
        <v>0.15</v>
      </c>
      <c r="AU656" s="5">
        <f>'Subdecision matrices'!$AB$12</f>
        <v>0.15</v>
      </c>
      <c r="AV656" s="5">
        <f>'Subdecision matrices'!$AB$13</f>
        <v>0.1</v>
      </c>
      <c r="AW656" s="5">
        <f>'Subdecision matrices'!$AB$14</f>
        <v>0.1</v>
      </c>
      <c r="AX656" s="5">
        <f>'Subdecision matrices'!$AB$15</f>
        <v>0.15</v>
      </c>
      <c r="AY656" s="5">
        <f>'Subdecision matrices'!$AB$16</f>
        <v>0.1</v>
      </c>
      <c r="AZ656" s="3">
        <f aca="true" t="shared" si="1651" ref="AZ656">SUM(L656:AY656)</f>
        <v>4</v>
      </c>
      <c r="BA656" s="3"/>
      <c r="BB656" s="114"/>
      <c r="BC656" s="114"/>
      <c r="BD656" s="114"/>
      <c r="BE656" s="114"/>
      <c r="BF656" s="114"/>
    </row>
    <row r="657" spans="1:58" ht="15">
      <c r="A657" s="94">
        <v>326</v>
      </c>
      <c r="B657" s="30">
        <f>_xlfn.IFERROR(VLOOKUP(Prioritization!G337,'Subdecision matrices'!$B$7:$C$8,2,TRUE),0)</f>
        <v>0</v>
      </c>
      <c r="C657" s="30">
        <f>_xlfn.IFERROR(VLOOKUP(Prioritization!G337,'Subdecision matrices'!$B$7:$D$8,3,TRUE),0)</f>
        <v>0</v>
      </c>
      <c r="D657" s="30">
        <f>_xlfn.IFERROR(VLOOKUP(Prioritization!G337,'Subdecision matrices'!$B$7:$E$8,4,TRUE),0)</f>
        <v>0</v>
      </c>
      <c r="E657" s="30">
        <f>_xlfn.IFERROR(VLOOKUP(Prioritization!G337,'Subdecision matrices'!$B$7:$F$8,5,TRUE),0)</f>
        <v>0</v>
      </c>
      <c r="F657" s="30">
        <f>_xlfn.IFERROR(VLOOKUP(Prioritization!G337,'Subdecision matrices'!$B$7:$G$8,6,TRUE),0)</f>
        <v>0</v>
      </c>
      <c r="G657" s="30">
        <f>VLOOKUP(Prioritization!H337,'Subdecision matrices'!$B$12:$C$19,2,TRUE)</f>
        <v>0</v>
      </c>
      <c r="H657" s="30">
        <f>VLOOKUP(Prioritization!H337,'Subdecision matrices'!$B$12:$D$19,3,TRUE)</f>
        <v>0</v>
      </c>
      <c r="I657" s="30">
        <f>VLOOKUP(Prioritization!H337,'Subdecision matrices'!$B$12:$E$19,4,TRUE)</f>
        <v>0</v>
      </c>
      <c r="J657" s="30">
        <f>VLOOKUP(Prioritization!H337,'Subdecision matrices'!$B$12:$F$19,5,TRUE)</f>
        <v>0</v>
      </c>
      <c r="K657" s="30">
        <f>VLOOKUP(Prioritization!H337,'Subdecision matrices'!$B$12:$G$19,6,TRUE)</f>
        <v>0</v>
      </c>
      <c r="L657" s="2">
        <f>_xlfn.IFERROR(INDEX('Subdecision matrices'!$C$23:$G$27,MATCH(Prioritization!I337,'Subdecision matrices'!$B$23:$B$27,0),MATCH('CalcEng 2'!$L$6,'Subdecision matrices'!$C$22:$G$22,0)),0)</f>
        <v>0</v>
      </c>
      <c r="M657" s="2">
        <f>_xlfn.IFERROR(INDEX('Subdecision matrices'!$C$23:$G$27,MATCH(Prioritization!I337,'Subdecision matrices'!$B$23:$B$27,0),MATCH('CalcEng 2'!$M$6,'Subdecision matrices'!$C$30:$G$30,0)),0)</f>
        <v>0</v>
      </c>
      <c r="N657" s="2">
        <f>_xlfn.IFERROR(INDEX('Subdecision matrices'!$C$23:$G$27,MATCH(Prioritization!I337,'Subdecision matrices'!$B$23:$B$27,0),MATCH('CalcEng 2'!$N$6,'Subdecision matrices'!$C$22:$G$22,0)),0)</f>
        <v>0</v>
      </c>
      <c r="O657" s="2">
        <f>_xlfn.IFERROR(INDEX('Subdecision matrices'!$C$23:$G$27,MATCH(Prioritization!I337,'Subdecision matrices'!$B$23:$B$27,0),MATCH('CalcEng 2'!$O$6,'Subdecision matrices'!$C$22:$G$22,0)),0)</f>
        <v>0</v>
      </c>
      <c r="P657" s="2">
        <f>_xlfn.IFERROR(INDEX('Subdecision matrices'!$C$23:$G$27,MATCH(Prioritization!I337,'Subdecision matrices'!$B$23:$B$27,0),MATCH('CalcEng 2'!$P$6,'Subdecision matrices'!$C$22:$G$22,0)),0)</f>
        <v>0</v>
      </c>
      <c r="Q657" s="2">
        <f>_xlfn.IFERROR(INDEX('Subdecision matrices'!$C$31:$G$33,MATCH(Prioritization!J337,'Subdecision matrices'!$B$31:$B$33,0),MATCH('CalcEng 2'!$Q$6,'Subdecision matrices'!$C$30:$G$30,0)),0)</f>
        <v>0</v>
      </c>
      <c r="R657" s="2">
        <f>_xlfn.IFERROR(INDEX('Subdecision matrices'!$C$31:$G$33,MATCH(Prioritization!J337,'Subdecision matrices'!$B$31:$B$33,0),MATCH('CalcEng 2'!$R$6,'Subdecision matrices'!$C$30:$G$30,0)),0)</f>
        <v>0</v>
      </c>
      <c r="S657" s="2">
        <f>_xlfn.IFERROR(INDEX('Subdecision matrices'!$C$31:$G$33,MATCH(Prioritization!J337,'Subdecision matrices'!$B$31:$B$33,0),MATCH('CalcEng 2'!$S$6,'Subdecision matrices'!$C$30:$G$30,0)),0)</f>
        <v>0</v>
      </c>
      <c r="T657" s="2">
        <f>_xlfn.IFERROR(INDEX('Subdecision matrices'!$C$31:$G$33,MATCH(Prioritization!J337,'Subdecision matrices'!$B$31:$B$33,0),MATCH('CalcEng 2'!$T$6,'Subdecision matrices'!$C$30:$G$30,0)),0)</f>
        <v>0</v>
      </c>
      <c r="U657" s="2">
        <f>_xlfn.IFERROR(INDEX('Subdecision matrices'!$C$31:$G$33,MATCH(Prioritization!J337,'Subdecision matrices'!$B$31:$B$33,0),MATCH('CalcEng 2'!$U$6,'Subdecision matrices'!$C$30:$G$30,0)),0)</f>
        <v>0</v>
      </c>
      <c r="V657" s="2">
        <f>_xlfn.IFERROR(VLOOKUP(Prioritization!K337,'Subdecision matrices'!$A$37:$C$41,3,TRUE),0)</f>
        <v>0</v>
      </c>
      <c r="W657" s="2">
        <f>_xlfn.IFERROR(VLOOKUP(Prioritization!K337,'Subdecision matrices'!$A$37:$D$41,4),0)</f>
        <v>0</v>
      </c>
      <c r="X657" s="2">
        <f>_xlfn.IFERROR(VLOOKUP(Prioritization!K337,'Subdecision matrices'!$A$37:$E$41,5),0)</f>
        <v>0</v>
      </c>
      <c r="Y657" s="2">
        <f>_xlfn.IFERROR(VLOOKUP(Prioritization!K337,'Subdecision matrices'!$A$37:$F$41,6),0)</f>
        <v>0</v>
      </c>
      <c r="Z657" s="2">
        <f>_xlfn.IFERROR(VLOOKUP(Prioritization!K337,'Subdecision matrices'!$A$37:$G$41,7),0)</f>
        <v>0</v>
      </c>
      <c r="AA657" s="2">
        <f>_xlfn.IFERROR(INDEX('Subdecision matrices'!$K$8:$O$11,MATCH(Prioritization!L337,'Subdecision matrices'!$J$8:$J$11,0),MATCH('CalcEng 2'!$AA$6,'Subdecision matrices'!$K$7:$O$7,0)),0)</f>
        <v>0</v>
      </c>
      <c r="AB657" s="2">
        <f>_xlfn.IFERROR(INDEX('Subdecision matrices'!$K$8:$O$11,MATCH(Prioritization!L337,'Subdecision matrices'!$J$8:$J$11,0),MATCH('CalcEng 2'!$AB$6,'Subdecision matrices'!$K$7:$O$7,0)),0)</f>
        <v>0</v>
      </c>
      <c r="AC657" s="2">
        <f>_xlfn.IFERROR(INDEX('Subdecision matrices'!$K$8:$O$11,MATCH(Prioritization!L337,'Subdecision matrices'!$J$8:$J$11,0),MATCH('CalcEng 2'!$AC$6,'Subdecision matrices'!$K$7:$O$7,0)),0)</f>
        <v>0</v>
      </c>
      <c r="AD657" s="2">
        <f>_xlfn.IFERROR(INDEX('Subdecision matrices'!$K$8:$O$11,MATCH(Prioritization!L337,'Subdecision matrices'!$J$8:$J$11,0),MATCH('CalcEng 2'!$AD$6,'Subdecision matrices'!$K$7:$O$7,0)),0)</f>
        <v>0</v>
      </c>
      <c r="AE657" s="2">
        <f>_xlfn.IFERROR(INDEX('Subdecision matrices'!$K$8:$O$11,MATCH(Prioritization!L337,'Subdecision matrices'!$J$8:$J$11,0),MATCH('CalcEng 2'!$AE$6,'Subdecision matrices'!$K$7:$O$7,0)),0)</f>
        <v>0</v>
      </c>
      <c r="AF657" s="2">
        <f>_xlfn.IFERROR(VLOOKUP(Prioritization!M337,'Subdecision matrices'!$I$15:$K$17,3,TRUE),0)</f>
        <v>0</v>
      </c>
      <c r="AG657" s="2">
        <f>_xlfn.IFERROR(VLOOKUP(Prioritization!M337,'Subdecision matrices'!$I$15:$L$17,4,TRUE),0)</f>
        <v>0</v>
      </c>
      <c r="AH657" s="2">
        <f>_xlfn.IFERROR(VLOOKUP(Prioritization!M337,'Subdecision matrices'!$I$15:$M$17,5,TRUE),0)</f>
        <v>0</v>
      </c>
      <c r="AI657" s="2">
        <f>_xlfn.IFERROR(VLOOKUP(Prioritization!M337,'Subdecision matrices'!$I$15:$N$17,6,TRUE),0)</f>
        <v>0</v>
      </c>
      <c r="AJ657" s="2">
        <f>_xlfn.IFERROR(VLOOKUP(Prioritization!M337,'Subdecision matrices'!$I$15:$O$17,7,TRUE),0)</f>
        <v>0</v>
      </c>
      <c r="AK657" s="2">
        <f>_xlfn.IFERROR(INDEX('Subdecision matrices'!$K$22:$O$24,MATCH(Prioritization!N337,'Subdecision matrices'!$J$22:$J$24,0),MATCH($AK$6,'Subdecision matrices'!$K$21:$O$21,0)),0)</f>
        <v>0</v>
      </c>
      <c r="AL657" s="2">
        <f>_xlfn.IFERROR(INDEX('Subdecision matrices'!$K$22:$O$24,MATCH(Prioritization!N337,'Subdecision matrices'!$J$22:$J$24,0),MATCH($AL$6,'Subdecision matrices'!$K$21:$O$21,0)),0)</f>
        <v>0</v>
      </c>
      <c r="AM657" s="2">
        <f>_xlfn.IFERROR(INDEX('Subdecision matrices'!$K$22:$O$24,MATCH(Prioritization!N337,'Subdecision matrices'!$J$22:$J$24,0),MATCH($AM$6,'Subdecision matrices'!$K$21:$O$21,0)),0)</f>
        <v>0</v>
      </c>
      <c r="AN657" s="2">
        <f>_xlfn.IFERROR(INDEX('Subdecision matrices'!$K$22:$O$24,MATCH(Prioritization!N337,'Subdecision matrices'!$J$22:$J$24,0),MATCH($AN$6,'Subdecision matrices'!$K$21:$O$21,0)),0)</f>
        <v>0</v>
      </c>
      <c r="AO657" s="2">
        <f>_xlfn.IFERROR(INDEX('Subdecision matrices'!$K$22:$O$24,MATCH(Prioritization!N337,'Subdecision matrices'!$J$22:$J$24,0),MATCH($AO$6,'Subdecision matrices'!$K$21:$O$21,0)),0)</f>
        <v>0</v>
      </c>
      <c r="AP657" s="2">
        <f>_xlfn.IFERROR(INDEX('Subdecision matrices'!$K$27:$O$30,MATCH(Prioritization!O337,'Subdecision matrices'!$J$27:$J$30,0),MATCH('CalcEng 2'!$AP$6,'Subdecision matrices'!$K$27:$O$27,0)),0)</f>
        <v>0</v>
      </c>
      <c r="AQ657" s="2">
        <f>_xlfn.IFERROR(INDEX('Subdecision matrices'!$K$27:$O$30,MATCH(Prioritization!O337,'Subdecision matrices'!$J$27:$J$30,0),MATCH('CalcEng 2'!$AQ$6,'Subdecision matrices'!$K$27:$O$27,0)),0)</f>
        <v>0</v>
      </c>
      <c r="AR657" s="2">
        <f>_xlfn.IFERROR(INDEX('Subdecision matrices'!$K$27:$O$30,MATCH(Prioritization!O337,'Subdecision matrices'!$J$27:$J$30,0),MATCH('CalcEng 2'!$AR$6,'Subdecision matrices'!$K$27:$O$27,0)),0)</f>
        <v>0</v>
      </c>
      <c r="AS657" s="2">
        <f>_xlfn.IFERROR(INDEX('Subdecision matrices'!$K$27:$O$30,MATCH(Prioritization!O337,'Subdecision matrices'!$J$27:$J$30,0),MATCH('CalcEng 2'!$AS$6,'Subdecision matrices'!$K$27:$O$27,0)),0)</f>
        <v>0</v>
      </c>
      <c r="AT657" s="2">
        <f>_xlfn.IFERROR(INDEX('Subdecision matrices'!$K$27:$O$30,MATCH(Prioritization!O337,'Subdecision matrices'!$J$27:$J$30,0),MATCH('CalcEng 2'!$AT$6,'Subdecision matrices'!$K$27:$O$27,0)),0)</f>
        <v>0</v>
      </c>
      <c r="AU657" s="2">
        <f>_xlfn.IFERROR(INDEX('Subdecision matrices'!$K$34:$O$36,MATCH(Prioritization!P337,'Subdecision matrices'!$J$34:$J$36,0),MATCH('CalcEng 2'!$AU$6,'Subdecision matrices'!$K$33:$O$33,0)),0)</f>
        <v>0</v>
      </c>
      <c r="AV657" s="2">
        <f>_xlfn.IFERROR(INDEX('Subdecision matrices'!$K$34:$O$36,MATCH(Prioritization!P337,'Subdecision matrices'!$J$34:$J$36,0),MATCH('CalcEng 2'!$AV$6,'Subdecision matrices'!$K$33:$O$33,0)),0)</f>
        <v>0</v>
      </c>
      <c r="AW657" s="2">
        <f>_xlfn.IFERROR(INDEX('Subdecision matrices'!$K$34:$O$36,MATCH(Prioritization!P337,'Subdecision matrices'!$J$34:$J$36,0),MATCH('CalcEng 2'!$AW$6,'Subdecision matrices'!$K$33:$O$33,0)),0)</f>
        <v>0</v>
      </c>
      <c r="AX657" s="2">
        <f>_xlfn.IFERROR(INDEX('Subdecision matrices'!$K$34:$O$36,MATCH(Prioritization!P337,'Subdecision matrices'!$J$34:$J$36,0),MATCH('CalcEng 2'!$AX$6,'Subdecision matrices'!$K$33:$O$33,0)),0)</f>
        <v>0</v>
      </c>
      <c r="AY657" s="2">
        <f>_xlfn.IFERROR(INDEX('Subdecision matrices'!$K$34:$O$36,MATCH(Prioritization!P337,'Subdecision matrices'!$J$34:$J$36,0),MATCH('CalcEng 2'!$AY$6,'Subdecision matrices'!$K$33:$O$33,0)),0)</f>
        <v>0</v>
      </c>
      <c r="AZ657" s="2"/>
      <c r="BA657" s="2"/>
      <c r="BB657" s="110">
        <f>((B657*B658)+(G657*G658)+(L657*L658)+(Q657*Q658)+(V657*V658)+(AA657*AA658)+(AF658*AF657)+(AK657*AK658)+(AP657*AP658)+(AU657*AU658))*10</f>
        <v>0</v>
      </c>
      <c r="BC657" s="110">
        <f aca="true" t="shared" si="1652" ref="BC657">((C657*C658)+(H657*H658)+(M657*M658)+(R657*R658)+(W657*W658)+(AB657*AB658)+(AG658*AG657)+(AL657*AL658)+(AQ657*AQ658)+(AV657*AV658))*10</f>
        <v>0</v>
      </c>
      <c r="BD657" s="110">
        <f aca="true" t="shared" si="1653" ref="BD657">((D657*D658)+(I657*I658)+(N657*N658)+(S657*S658)+(X657*X658)+(AC657*AC658)+(AH658*AH657)+(AM657*AM658)+(AR657*AR658)+(AW657*AW658))*10</f>
        <v>0</v>
      </c>
      <c r="BE657" s="110">
        <f aca="true" t="shared" si="1654" ref="BE657">((E657*E658)+(J657*J658)+(O657*O658)+(T657*T658)+(Y657*Y658)+(AD657*AD658)+(AI658*AI657)+(AN657*AN658)+(AS657*AS658)+(AX657*AX658))*10</f>
        <v>0</v>
      </c>
      <c r="BF657" s="110">
        <f aca="true" t="shared" si="1655" ref="BF657">((F657*F658)+(K657*K658)+(P657*P658)+(U657*U658)+(Z657*Z658)+(AE657*AE658)+(AJ658*AJ657)+(AO657*AO658)+(AT657*AT658)+(AY657*AY658))*10</f>
        <v>0</v>
      </c>
    </row>
    <row r="658" spans="1:58" ht="15.75" thickBot="1">
      <c r="A658" s="94"/>
      <c r="B658" s="5">
        <f>'Subdecision matrices'!$S$12</f>
        <v>0.1</v>
      </c>
      <c r="C658" s="5">
        <f>'Subdecision matrices'!$S$13</f>
        <v>0.1</v>
      </c>
      <c r="D658" s="5">
        <f>'Subdecision matrices'!$S$14</f>
        <v>0.1</v>
      </c>
      <c r="E658" s="5">
        <f>'Subdecision matrices'!$S$15</f>
        <v>0.1</v>
      </c>
      <c r="F658" s="5">
        <f>'Subdecision matrices'!$S$16</f>
        <v>0.1</v>
      </c>
      <c r="G658" s="5">
        <f>'Subdecision matrices'!$T$12</f>
        <v>0.1</v>
      </c>
      <c r="H658" s="5">
        <f>'Subdecision matrices'!$T$13</f>
        <v>0.1</v>
      </c>
      <c r="I658" s="5">
        <f>'Subdecision matrices'!$T$14</f>
        <v>0.1</v>
      </c>
      <c r="J658" s="5">
        <f>'Subdecision matrices'!$T$15</f>
        <v>0.1</v>
      </c>
      <c r="K658" s="5">
        <f>'Subdecision matrices'!$T$16</f>
        <v>0.1</v>
      </c>
      <c r="L658" s="5">
        <f>'Subdecision matrices'!$U$12</f>
        <v>0.05</v>
      </c>
      <c r="M658" s="5">
        <f>'Subdecision matrices'!$U$13</f>
        <v>0.05</v>
      </c>
      <c r="N658" s="5">
        <f>'Subdecision matrices'!$U$14</f>
        <v>0.05</v>
      </c>
      <c r="O658" s="5">
        <f>'Subdecision matrices'!$U$15</f>
        <v>0.05</v>
      </c>
      <c r="P658" s="5">
        <f>'Subdecision matrices'!$U$16</f>
        <v>0.05</v>
      </c>
      <c r="Q658" s="5">
        <f>'Subdecision matrices'!$V$12</f>
        <v>0.1</v>
      </c>
      <c r="R658" s="5">
        <f>'Subdecision matrices'!$V$13</f>
        <v>0.1</v>
      </c>
      <c r="S658" s="5">
        <f>'Subdecision matrices'!$V$14</f>
        <v>0.1</v>
      </c>
      <c r="T658" s="5">
        <f>'Subdecision matrices'!$V$15</f>
        <v>0.1</v>
      </c>
      <c r="U658" s="5">
        <f>'Subdecision matrices'!$V$16</f>
        <v>0.1</v>
      </c>
      <c r="V658" s="5">
        <f>'Subdecision matrices'!$W$12</f>
        <v>0.1</v>
      </c>
      <c r="W658" s="5">
        <f>'Subdecision matrices'!$W$13</f>
        <v>0.1</v>
      </c>
      <c r="X658" s="5">
        <f>'Subdecision matrices'!$W$14</f>
        <v>0.1</v>
      </c>
      <c r="Y658" s="5">
        <f>'Subdecision matrices'!$W$15</f>
        <v>0.1</v>
      </c>
      <c r="Z658" s="5">
        <f>'Subdecision matrices'!$W$16</f>
        <v>0.1</v>
      </c>
      <c r="AA658" s="5">
        <f>'Subdecision matrices'!$X$12</f>
        <v>0.05</v>
      </c>
      <c r="AB658" s="5">
        <f>'Subdecision matrices'!$X$13</f>
        <v>0.1</v>
      </c>
      <c r="AC658" s="5">
        <f>'Subdecision matrices'!$X$14</f>
        <v>0.1</v>
      </c>
      <c r="AD658" s="5">
        <f>'Subdecision matrices'!$X$15</f>
        <v>0.1</v>
      </c>
      <c r="AE658" s="5">
        <f>'Subdecision matrices'!$X$16</f>
        <v>0.1</v>
      </c>
      <c r="AF658" s="5">
        <f>'Subdecision matrices'!$Y$12</f>
        <v>0.1</v>
      </c>
      <c r="AG658" s="5">
        <f>'Subdecision matrices'!$Y$13</f>
        <v>0.1</v>
      </c>
      <c r="AH658" s="5">
        <f>'Subdecision matrices'!$Y$14</f>
        <v>0.1</v>
      </c>
      <c r="AI658" s="5">
        <f>'Subdecision matrices'!$Y$15</f>
        <v>0.05</v>
      </c>
      <c r="AJ658" s="5">
        <f>'Subdecision matrices'!$Y$16</f>
        <v>0.05</v>
      </c>
      <c r="AK658" s="5">
        <f>'Subdecision matrices'!$Z$12</f>
        <v>0.15</v>
      </c>
      <c r="AL658" s="5">
        <f>'Subdecision matrices'!$Z$13</f>
        <v>0.15</v>
      </c>
      <c r="AM658" s="5">
        <f>'Subdecision matrices'!$Z$14</f>
        <v>0.15</v>
      </c>
      <c r="AN658" s="5">
        <f>'Subdecision matrices'!$Z$15</f>
        <v>0.15</v>
      </c>
      <c r="AO658" s="5">
        <f>'Subdecision matrices'!$Z$16</f>
        <v>0.15</v>
      </c>
      <c r="AP658" s="5">
        <f>'Subdecision matrices'!$AA$12</f>
        <v>0.1</v>
      </c>
      <c r="AQ658" s="5">
        <f>'Subdecision matrices'!$AA$13</f>
        <v>0.1</v>
      </c>
      <c r="AR658" s="5">
        <f>'Subdecision matrices'!$AA$14</f>
        <v>0.1</v>
      </c>
      <c r="AS658" s="5">
        <f>'Subdecision matrices'!$AA$15</f>
        <v>0.1</v>
      </c>
      <c r="AT658" s="5">
        <f>'Subdecision matrices'!$AA$16</f>
        <v>0.15</v>
      </c>
      <c r="AU658" s="5">
        <f>'Subdecision matrices'!$AB$12</f>
        <v>0.15</v>
      </c>
      <c r="AV658" s="5">
        <f>'Subdecision matrices'!$AB$13</f>
        <v>0.1</v>
      </c>
      <c r="AW658" s="5">
        <f>'Subdecision matrices'!$AB$14</f>
        <v>0.1</v>
      </c>
      <c r="AX658" s="5">
        <f>'Subdecision matrices'!$AB$15</f>
        <v>0.15</v>
      </c>
      <c r="AY658" s="5">
        <f>'Subdecision matrices'!$AB$16</f>
        <v>0.1</v>
      </c>
      <c r="AZ658" s="3">
        <f aca="true" t="shared" si="1656" ref="AZ658">SUM(L658:AY658)</f>
        <v>4</v>
      </c>
      <c r="BA658" s="3"/>
      <c r="BB658" s="114"/>
      <c r="BC658" s="114"/>
      <c r="BD658" s="114"/>
      <c r="BE658" s="114"/>
      <c r="BF658" s="114"/>
    </row>
    <row r="659" spans="1:58" ht="15">
      <c r="A659" s="94">
        <v>327</v>
      </c>
      <c r="B659" s="30">
        <f>_xlfn.IFERROR(VLOOKUP(Prioritization!G338,'Subdecision matrices'!$B$7:$C$8,2,TRUE),0)</f>
        <v>0</v>
      </c>
      <c r="C659" s="30">
        <f>_xlfn.IFERROR(VLOOKUP(Prioritization!G338,'Subdecision matrices'!$B$7:$D$8,3,TRUE),0)</f>
        <v>0</v>
      </c>
      <c r="D659" s="30">
        <f>_xlfn.IFERROR(VLOOKUP(Prioritization!G338,'Subdecision matrices'!$B$7:$E$8,4,TRUE),0)</f>
        <v>0</v>
      </c>
      <c r="E659" s="30">
        <f>_xlfn.IFERROR(VLOOKUP(Prioritization!G338,'Subdecision matrices'!$B$7:$F$8,5,TRUE),0)</f>
        <v>0</v>
      </c>
      <c r="F659" s="30">
        <f>_xlfn.IFERROR(VLOOKUP(Prioritization!G338,'Subdecision matrices'!$B$7:$G$8,6,TRUE),0)</f>
        <v>0</v>
      </c>
      <c r="G659" s="30">
        <f>VLOOKUP(Prioritization!H338,'Subdecision matrices'!$B$12:$C$19,2,TRUE)</f>
        <v>0</v>
      </c>
      <c r="H659" s="30">
        <f>VLOOKUP(Prioritization!H338,'Subdecision matrices'!$B$12:$D$19,3,TRUE)</f>
        <v>0</v>
      </c>
      <c r="I659" s="30">
        <f>VLOOKUP(Prioritization!H338,'Subdecision matrices'!$B$12:$E$19,4,TRUE)</f>
        <v>0</v>
      </c>
      <c r="J659" s="30">
        <f>VLOOKUP(Prioritization!H338,'Subdecision matrices'!$B$12:$F$19,5,TRUE)</f>
        <v>0</v>
      </c>
      <c r="K659" s="30">
        <f>VLOOKUP(Prioritization!H338,'Subdecision matrices'!$B$12:$G$19,6,TRUE)</f>
        <v>0</v>
      </c>
      <c r="L659" s="2">
        <f>_xlfn.IFERROR(INDEX('Subdecision matrices'!$C$23:$G$27,MATCH(Prioritization!I338,'Subdecision matrices'!$B$23:$B$27,0),MATCH('CalcEng 2'!$L$6,'Subdecision matrices'!$C$22:$G$22,0)),0)</f>
        <v>0</v>
      </c>
      <c r="M659" s="2">
        <f>_xlfn.IFERROR(INDEX('Subdecision matrices'!$C$23:$G$27,MATCH(Prioritization!I338,'Subdecision matrices'!$B$23:$B$27,0),MATCH('CalcEng 2'!$M$6,'Subdecision matrices'!$C$30:$G$30,0)),0)</f>
        <v>0</v>
      </c>
      <c r="N659" s="2">
        <f>_xlfn.IFERROR(INDEX('Subdecision matrices'!$C$23:$G$27,MATCH(Prioritization!I338,'Subdecision matrices'!$B$23:$B$27,0),MATCH('CalcEng 2'!$N$6,'Subdecision matrices'!$C$22:$G$22,0)),0)</f>
        <v>0</v>
      </c>
      <c r="O659" s="2">
        <f>_xlfn.IFERROR(INDEX('Subdecision matrices'!$C$23:$G$27,MATCH(Prioritization!I338,'Subdecision matrices'!$B$23:$B$27,0),MATCH('CalcEng 2'!$O$6,'Subdecision matrices'!$C$22:$G$22,0)),0)</f>
        <v>0</v>
      </c>
      <c r="P659" s="2">
        <f>_xlfn.IFERROR(INDEX('Subdecision matrices'!$C$23:$G$27,MATCH(Prioritization!I338,'Subdecision matrices'!$B$23:$B$27,0),MATCH('CalcEng 2'!$P$6,'Subdecision matrices'!$C$22:$G$22,0)),0)</f>
        <v>0</v>
      </c>
      <c r="Q659" s="2">
        <f>_xlfn.IFERROR(INDEX('Subdecision matrices'!$C$31:$G$33,MATCH(Prioritization!J338,'Subdecision matrices'!$B$31:$B$33,0),MATCH('CalcEng 2'!$Q$6,'Subdecision matrices'!$C$30:$G$30,0)),0)</f>
        <v>0</v>
      </c>
      <c r="R659" s="2">
        <f>_xlfn.IFERROR(INDEX('Subdecision matrices'!$C$31:$G$33,MATCH(Prioritization!J338,'Subdecision matrices'!$B$31:$B$33,0),MATCH('CalcEng 2'!$R$6,'Subdecision matrices'!$C$30:$G$30,0)),0)</f>
        <v>0</v>
      </c>
      <c r="S659" s="2">
        <f>_xlfn.IFERROR(INDEX('Subdecision matrices'!$C$31:$G$33,MATCH(Prioritization!J338,'Subdecision matrices'!$B$31:$B$33,0),MATCH('CalcEng 2'!$S$6,'Subdecision matrices'!$C$30:$G$30,0)),0)</f>
        <v>0</v>
      </c>
      <c r="T659" s="2">
        <f>_xlfn.IFERROR(INDEX('Subdecision matrices'!$C$31:$G$33,MATCH(Prioritization!J338,'Subdecision matrices'!$B$31:$B$33,0),MATCH('CalcEng 2'!$T$6,'Subdecision matrices'!$C$30:$G$30,0)),0)</f>
        <v>0</v>
      </c>
      <c r="U659" s="2">
        <f>_xlfn.IFERROR(INDEX('Subdecision matrices'!$C$31:$G$33,MATCH(Prioritization!J338,'Subdecision matrices'!$B$31:$B$33,0),MATCH('CalcEng 2'!$U$6,'Subdecision matrices'!$C$30:$G$30,0)),0)</f>
        <v>0</v>
      </c>
      <c r="V659" s="2">
        <f>_xlfn.IFERROR(VLOOKUP(Prioritization!K338,'Subdecision matrices'!$A$37:$C$41,3,TRUE),0)</f>
        <v>0</v>
      </c>
      <c r="W659" s="2">
        <f>_xlfn.IFERROR(VLOOKUP(Prioritization!K338,'Subdecision matrices'!$A$37:$D$41,4),0)</f>
        <v>0</v>
      </c>
      <c r="X659" s="2">
        <f>_xlfn.IFERROR(VLOOKUP(Prioritization!K338,'Subdecision matrices'!$A$37:$E$41,5),0)</f>
        <v>0</v>
      </c>
      <c r="Y659" s="2">
        <f>_xlfn.IFERROR(VLOOKUP(Prioritization!K338,'Subdecision matrices'!$A$37:$F$41,6),0)</f>
        <v>0</v>
      </c>
      <c r="Z659" s="2">
        <f>_xlfn.IFERROR(VLOOKUP(Prioritization!K338,'Subdecision matrices'!$A$37:$G$41,7),0)</f>
        <v>0</v>
      </c>
      <c r="AA659" s="2">
        <f>_xlfn.IFERROR(INDEX('Subdecision matrices'!$K$8:$O$11,MATCH(Prioritization!L338,'Subdecision matrices'!$J$8:$J$11,0),MATCH('CalcEng 2'!$AA$6,'Subdecision matrices'!$K$7:$O$7,0)),0)</f>
        <v>0</v>
      </c>
      <c r="AB659" s="2">
        <f>_xlfn.IFERROR(INDEX('Subdecision matrices'!$K$8:$O$11,MATCH(Prioritization!L338,'Subdecision matrices'!$J$8:$J$11,0),MATCH('CalcEng 2'!$AB$6,'Subdecision matrices'!$K$7:$O$7,0)),0)</f>
        <v>0</v>
      </c>
      <c r="AC659" s="2">
        <f>_xlfn.IFERROR(INDEX('Subdecision matrices'!$K$8:$O$11,MATCH(Prioritization!L338,'Subdecision matrices'!$J$8:$J$11,0),MATCH('CalcEng 2'!$AC$6,'Subdecision matrices'!$K$7:$O$7,0)),0)</f>
        <v>0</v>
      </c>
      <c r="AD659" s="2">
        <f>_xlfn.IFERROR(INDEX('Subdecision matrices'!$K$8:$O$11,MATCH(Prioritization!L338,'Subdecision matrices'!$J$8:$J$11,0),MATCH('CalcEng 2'!$AD$6,'Subdecision matrices'!$K$7:$O$7,0)),0)</f>
        <v>0</v>
      </c>
      <c r="AE659" s="2">
        <f>_xlfn.IFERROR(INDEX('Subdecision matrices'!$K$8:$O$11,MATCH(Prioritization!L338,'Subdecision matrices'!$J$8:$J$11,0),MATCH('CalcEng 2'!$AE$6,'Subdecision matrices'!$K$7:$O$7,0)),0)</f>
        <v>0</v>
      </c>
      <c r="AF659" s="2">
        <f>_xlfn.IFERROR(VLOOKUP(Prioritization!M338,'Subdecision matrices'!$I$15:$K$17,3,TRUE),0)</f>
        <v>0</v>
      </c>
      <c r="AG659" s="2">
        <f>_xlfn.IFERROR(VLOOKUP(Prioritization!M338,'Subdecision matrices'!$I$15:$L$17,4,TRUE),0)</f>
        <v>0</v>
      </c>
      <c r="AH659" s="2">
        <f>_xlfn.IFERROR(VLOOKUP(Prioritization!M338,'Subdecision matrices'!$I$15:$M$17,5,TRUE),0)</f>
        <v>0</v>
      </c>
      <c r="AI659" s="2">
        <f>_xlfn.IFERROR(VLOOKUP(Prioritization!M338,'Subdecision matrices'!$I$15:$N$17,6,TRUE),0)</f>
        <v>0</v>
      </c>
      <c r="AJ659" s="2">
        <f>_xlfn.IFERROR(VLOOKUP(Prioritization!M338,'Subdecision matrices'!$I$15:$O$17,7,TRUE),0)</f>
        <v>0</v>
      </c>
      <c r="AK659" s="2">
        <f>_xlfn.IFERROR(INDEX('Subdecision matrices'!$K$22:$O$24,MATCH(Prioritization!N338,'Subdecision matrices'!$J$22:$J$24,0),MATCH($AK$6,'Subdecision matrices'!$K$21:$O$21,0)),0)</f>
        <v>0</v>
      </c>
      <c r="AL659" s="2">
        <f>_xlfn.IFERROR(INDEX('Subdecision matrices'!$K$22:$O$24,MATCH(Prioritization!N338,'Subdecision matrices'!$J$22:$J$24,0),MATCH($AL$6,'Subdecision matrices'!$K$21:$O$21,0)),0)</f>
        <v>0</v>
      </c>
      <c r="AM659" s="2">
        <f>_xlfn.IFERROR(INDEX('Subdecision matrices'!$K$22:$O$24,MATCH(Prioritization!N338,'Subdecision matrices'!$J$22:$J$24,0),MATCH($AM$6,'Subdecision matrices'!$K$21:$O$21,0)),0)</f>
        <v>0</v>
      </c>
      <c r="AN659" s="2">
        <f>_xlfn.IFERROR(INDEX('Subdecision matrices'!$K$22:$O$24,MATCH(Prioritization!N338,'Subdecision matrices'!$J$22:$J$24,0),MATCH($AN$6,'Subdecision matrices'!$K$21:$O$21,0)),0)</f>
        <v>0</v>
      </c>
      <c r="AO659" s="2">
        <f>_xlfn.IFERROR(INDEX('Subdecision matrices'!$K$22:$O$24,MATCH(Prioritization!N338,'Subdecision matrices'!$J$22:$J$24,0),MATCH($AO$6,'Subdecision matrices'!$K$21:$O$21,0)),0)</f>
        <v>0</v>
      </c>
      <c r="AP659" s="2">
        <f>_xlfn.IFERROR(INDEX('Subdecision matrices'!$K$27:$O$30,MATCH(Prioritization!O338,'Subdecision matrices'!$J$27:$J$30,0),MATCH('CalcEng 2'!$AP$6,'Subdecision matrices'!$K$27:$O$27,0)),0)</f>
        <v>0</v>
      </c>
      <c r="AQ659" s="2">
        <f>_xlfn.IFERROR(INDEX('Subdecision matrices'!$K$27:$O$30,MATCH(Prioritization!O338,'Subdecision matrices'!$J$27:$J$30,0),MATCH('CalcEng 2'!$AQ$6,'Subdecision matrices'!$K$27:$O$27,0)),0)</f>
        <v>0</v>
      </c>
      <c r="AR659" s="2">
        <f>_xlfn.IFERROR(INDEX('Subdecision matrices'!$K$27:$O$30,MATCH(Prioritization!O338,'Subdecision matrices'!$J$27:$J$30,0),MATCH('CalcEng 2'!$AR$6,'Subdecision matrices'!$K$27:$O$27,0)),0)</f>
        <v>0</v>
      </c>
      <c r="AS659" s="2">
        <f>_xlfn.IFERROR(INDEX('Subdecision matrices'!$K$27:$O$30,MATCH(Prioritization!O338,'Subdecision matrices'!$J$27:$J$30,0),MATCH('CalcEng 2'!$AS$6,'Subdecision matrices'!$K$27:$O$27,0)),0)</f>
        <v>0</v>
      </c>
      <c r="AT659" s="2">
        <f>_xlfn.IFERROR(INDEX('Subdecision matrices'!$K$27:$O$30,MATCH(Prioritization!O338,'Subdecision matrices'!$J$27:$J$30,0),MATCH('CalcEng 2'!$AT$6,'Subdecision matrices'!$K$27:$O$27,0)),0)</f>
        <v>0</v>
      </c>
      <c r="AU659" s="2">
        <f>_xlfn.IFERROR(INDEX('Subdecision matrices'!$K$34:$O$36,MATCH(Prioritization!P338,'Subdecision matrices'!$J$34:$J$36,0),MATCH('CalcEng 2'!$AU$6,'Subdecision matrices'!$K$33:$O$33,0)),0)</f>
        <v>0</v>
      </c>
      <c r="AV659" s="2">
        <f>_xlfn.IFERROR(INDEX('Subdecision matrices'!$K$34:$O$36,MATCH(Prioritization!P338,'Subdecision matrices'!$J$34:$J$36,0),MATCH('CalcEng 2'!$AV$6,'Subdecision matrices'!$K$33:$O$33,0)),0)</f>
        <v>0</v>
      </c>
      <c r="AW659" s="2">
        <f>_xlfn.IFERROR(INDEX('Subdecision matrices'!$K$34:$O$36,MATCH(Prioritization!P338,'Subdecision matrices'!$J$34:$J$36,0),MATCH('CalcEng 2'!$AW$6,'Subdecision matrices'!$K$33:$O$33,0)),0)</f>
        <v>0</v>
      </c>
      <c r="AX659" s="2">
        <f>_xlfn.IFERROR(INDEX('Subdecision matrices'!$K$34:$O$36,MATCH(Prioritization!P338,'Subdecision matrices'!$J$34:$J$36,0),MATCH('CalcEng 2'!$AX$6,'Subdecision matrices'!$K$33:$O$33,0)),0)</f>
        <v>0</v>
      </c>
      <c r="AY659" s="2">
        <f>_xlfn.IFERROR(INDEX('Subdecision matrices'!$K$34:$O$36,MATCH(Prioritization!P338,'Subdecision matrices'!$J$34:$J$36,0),MATCH('CalcEng 2'!$AY$6,'Subdecision matrices'!$K$33:$O$33,0)),0)</f>
        <v>0</v>
      </c>
      <c r="AZ659" s="2"/>
      <c r="BA659" s="2"/>
      <c r="BB659" s="110">
        <f>((B659*B660)+(G659*G660)+(L659*L660)+(Q659*Q660)+(V659*V660)+(AA659*AA660)+(AF660*AF659)+(AK659*AK660)+(AP659*AP660)+(AU659*AU660))*10</f>
        <v>0</v>
      </c>
      <c r="BC659" s="110">
        <f aca="true" t="shared" si="1657" ref="BC659">((C659*C660)+(H659*H660)+(M659*M660)+(R659*R660)+(W659*W660)+(AB659*AB660)+(AG660*AG659)+(AL659*AL660)+(AQ659*AQ660)+(AV659*AV660))*10</f>
        <v>0</v>
      </c>
      <c r="BD659" s="110">
        <f aca="true" t="shared" si="1658" ref="BD659">((D659*D660)+(I659*I660)+(N659*N660)+(S659*S660)+(X659*X660)+(AC659*AC660)+(AH660*AH659)+(AM659*AM660)+(AR659*AR660)+(AW659*AW660))*10</f>
        <v>0</v>
      </c>
      <c r="BE659" s="110">
        <f aca="true" t="shared" si="1659" ref="BE659">((E659*E660)+(J659*J660)+(O659*O660)+(T659*T660)+(Y659*Y660)+(AD659*AD660)+(AI660*AI659)+(AN659*AN660)+(AS659*AS660)+(AX659*AX660))*10</f>
        <v>0</v>
      </c>
      <c r="BF659" s="110">
        <f aca="true" t="shared" si="1660" ref="BF659">((F659*F660)+(K659*K660)+(P659*P660)+(U659*U660)+(Z659*Z660)+(AE659*AE660)+(AJ660*AJ659)+(AO659*AO660)+(AT659*AT660)+(AY659*AY660))*10</f>
        <v>0</v>
      </c>
    </row>
    <row r="660" spans="1:58" ht="15.75" thickBot="1">
      <c r="A660" s="94"/>
      <c r="B660" s="5">
        <f>'Subdecision matrices'!$S$12</f>
        <v>0.1</v>
      </c>
      <c r="C660" s="5">
        <f>'Subdecision matrices'!$S$13</f>
        <v>0.1</v>
      </c>
      <c r="D660" s="5">
        <f>'Subdecision matrices'!$S$14</f>
        <v>0.1</v>
      </c>
      <c r="E660" s="5">
        <f>'Subdecision matrices'!$S$15</f>
        <v>0.1</v>
      </c>
      <c r="F660" s="5">
        <f>'Subdecision matrices'!$S$16</f>
        <v>0.1</v>
      </c>
      <c r="G660" s="5">
        <f>'Subdecision matrices'!$T$12</f>
        <v>0.1</v>
      </c>
      <c r="H660" s="5">
        <f>'Subdecision matrices'!$T$13</f>
        <v>0.1</v>
      </c>
      <c r="I660" s="5">
        <f>'Subdecision matrices'!$T$14</f>
        <v>0.1</v>
      </c>
      <c r="J660" s="5">
        <f>'Subdecision matrices'!$T$15</f>
        <v>0.1</v>
      </c>
      <c r="K660" s="5">
        <f>'Subdecision matrices'!$T$16</f>
        <v>0.1</v>
      </c>
      <c r="L660" s="5">
        <f>'Subdecision matrices'!$U$12</f>
        <v>0.05</v>
      </c>
      <c r="M660" s="5">
        <f>'Subdecision matrices'!$U$13</f>
        <v>0.05</v>
      </c>
      <c r="N660" s="5">
        <f>'Subdecision matrices'!$U$14</f>
        <v>0.05</v>
      </c>
      <c r="O660" s="5">
        <f>'Subdecision matrices'!$U$15</f>
        <v>0.05</v>
      </c>
      <c r="P660" s="5">
        <f>'Subdecision matrices'!$U$16</f>
        <v>0.05</v>
      </c>
      <c r="Q660" s="5">
        <f>'Subdecision matrices'!$V$12</f>
        <v>0.1</v>
      </c>
      <c r="R660" s="5">
        <f>'Subdecision matrices'!$V$13</f>
        <v>0.1</v>
      </c>
      <c r="S660" s="5">
        <f>'Subdecision matrices'!$V$14</f>
        <v>0.1</v>
      </c>
      <c r="T660" s="5">
        <f>'Subdecision matrices'!$V$15</f>
        <v>0.1</v>
      </c>
      <c r="U660" s="5">
        <f>'Subdecision matrices'!$V$16</f>
        <v>0.1</v>
      </c>
      <c r="V660" s="5">
        <f>'Subdecision matrices'!$W$12</f>
        <v>0.1</v>
      </c>
      <c r="W660" s="5">
        <f>'Subdecision matrices'!$W$13</f>
        <v>0.1</v>
      </c>
      <c r="X660" s="5">
        <f>'Subdecision matrices'!$W$14</f>
        <v>0.1</v>
      </c>
      <c r="Y660" s="5">
        <f>'Subdecision matrices'!$W$15</f>
        <v>0.1</v>
      </c>
      <c r="Z660" s="5">
        <f>'Subdecision matrices'!$W$16</f>
        <v>0.1</v>
      </c>
      <c r="AA660" s="5">
        <f>'Subdecision matrices'!$X$12</f>
        <v>0.05</v>
      </c>
      <c r="AB660" s="5">
        <f>'Subdecision matrices'!$X$13</f>
        <v>0.1</v>
      </c>
      <c r="AC660" s="5">
        <f>'Subdecision matrices'!$X$14</f>
        <v>0.1</v>
      </c>
      <c r="AD660" s="5">
        <f>'Subdecision matrices'!$X$15</f>
        <v>0.1</v>
      </c>
      <c r="AE660" s="5">
        <f>'Subdecision matrices'!$X$16</f>
        <v>0.1</v>
      </c>
      <c r="AF660" s="5">
        <f>'Subdecision matrices'!$Y$12</f>
        <v>0.1</v>
      </c>
      <c r="AG660" s="5">
        <f>'Subdecision matrices'!$Y$13</f>
        <v>0.1</v>
      </c>
      <c r="AH660" s="5">
        <f>'Subdecision matrices'!$Y$14</f>
        <v>0.1</v>
      </c>
      <c r="AI660" s="5">
        <f>'Subdecision matrices'!$Y$15</f>
        <v>0.05</v>
      </c>
      <c r="AJ660" s="5">
        <f>'Subdecision matrices'!$Y$16</f>
        <v>0.05</v>
      </c>
      <c r="AK660" s="5">
        <f>'Subdecision matrices'!$Z$12</f>
        <v>0.15</v>
      </c>
      <c r="AL660" s="5">
        <f>'Subdecision matrices'!$Z$13</f>
        <v>0.15</v>
      </c>
      <c r="AM660" s="5">
        <f>'Subdecision matrices'!$Z$14</f>
        <v>0.15</v>
      </c>
      <c r="AN660" s="5">
        <f>'Subdecision matrices'!$Z$15</f>
        <v>0.15</v>
      </c>
      <c r="AO660" s="5">
        <f>'Subdecision matrices'!$Z$16</f>
        <v>0.15</v>
      </c>
      <c r="AP660" s="5">
        <f>'Subdecision matrices'!$AA$12</f>
        <v>0.1</v>
      </c>
      <c r="AQ660" s="5">
        <f>'Subdecision matrices'!$AA$13</f>
        <v>0.1</v>
      </c>
      <c r="AR660" s="5">
        <f>'Subdecision matrices'!$AA$14</f>
        <v>0.1</v>
      </c>
      <c r="AS660" s="5">
        <f>'Subdecision matrices'!$AA$15</f>
        <v>0.1</v>
      </c>
      <c r="AT660" s="5">
        <f>'Subdecision matrices'!$AA$16</f>
        <v>0.15</v>
      </c>
      <c r="AU660" s="5">
        <f>'Subdecision matrices'!$AB$12</f>
        <v>0.15</v>
      </c>
      <c r="AV660" s="5">
        <f>'Subdecision matrices'!$AB$13</f>
        <v>0.1</v>
      </c>
      <c r="AW660" s="5">
        <f>'Subdecision matrices'!$AB$14</f>
        <v>0.1</v>
      </c>
      <c r="AX660" s="5">
        <f>'Subdecision matrices'!$AB$15</f>
        <v>0.15</v>
      </c>
      <c r="AY660" s="5">
        <f>'Subdecision matrices'!$AB$16</f>
        <v>0.1</v>
      </c>
      <c r="AZ660" s="3">
        <f aca="true" t="shared" si="1661" ref="AZ660">SUM(L660:AY660)</f>
        <v>4</v>
      </c>
      <c r="BA660" s="3"/>
      <c r="BB660" s="114"/>
      <c r="BC660" s="114"/>
      <c r="BD660" s="114"/>
      <c r="BE660" s="114"/>
      <c r="BF660" s="114"/>
    </row>
    <row r="661" spans="1:58" ht="15">
      <c r="A661" s="94">
        <v>328</v>
      </c>
      <c r="B661" s="30">
        <f>_xlfn.IFERROR(VLOOKUP(Prioritization!G339,'Subdecision matrices'!$B$7:$C$8,2,TRUE),0)</f>
        <v>0</v>
      </c>
      <c r="C661" s="30">
        <f>_xlfn.IFERROR(VLOOKUP(Prioritization!G339,'Subdecision matrices'!$B$7:$D$8,3,TRUE),0)</f>
        <v>0</v>
      </c>
      <c r="D661" s="30">
        <f>_xlfn.IFERROR(VLOOKUP(Prioritization!G339,'Subdecision matrices'!$B$7:$E$8,4,TRUE),0)</f>
        <v>0</v>
      </c>
      <c r="E661" s="30">
        <f>_xlfn.IFERROR(VLOOKUP(Prioritization!G339,'Subdecision matrices'!$B$7:$F$8,5,TRUE),0)</f>
        <v>0</v>
      </c>
      <c r="F661" s="30">
        <f>_xlfn.IFERROR(VLOOKUP(Prioritization!G339,'Subdecision matrices'!$B$7:$G$8,6,TRUE),0)</f>
        <v>0</v>
      </c>
      <c r="G661" s="30">
        <f>VLOOKUP(Prioritization!H339,'Subdecision matrices'!$B$12:$C$19,2,TRUE)</f>
        <v>0</v>
      </c>
      <c r="H661" s="30">
        <f>VLOOKUP(Prioritization!H339,'Subdecision matrices'!$B$12:$D$19,3,TRUE)</f>
        <v>0</v>
      </c>
      <c r="I661" s="30">
        <f>VLOOKUP(Prioritization!H339,'Subdecision matrices'!$B$12:$E$19,4,TRUE)</f>
        <v>0</v>
      </c>
      <c r="J661" s="30">
        <f>VLOOKUP(Prioritization!H339,'Subdecision matrices'!$B$12:$F$19,5,TRUE)</f>
        <v>0</v>
      </c>
      <c r="K661" s="30">
        <f>VLOOKUP(Prioritization!H339,'Subdecision matrices'!$B$12:$G$19,6,TRUE)</f>
        <v>0</v>
      </c>
      <c r="L661" s="2">
        <f>_xlfn.IFERROR(INDEX('Subdecision matrices'!$C$23:$G$27,MATCH(Prioritization!I339,'Subdecision matrices'!$B$23:$B$27,0),MATCH('CalcEng 2'!$L$6,'Subdecision matrices'!$C$22:$G$22,0)),0)</f>
        <v>0</v>
      </c>
      <c r="M661" s="2">
        <f>_xlfn.IFERROR(INDEX('Subdecision matrices'!$C$23:$G$27,MATCH(Prioritization!I339,'Subdecision matrices'!$B$23:$B$27,0),MATCH('CalcEng 2'!$M$6,'Subdecision matrices'!$C$30:$G$30,0)),0)</f>
        <v>0</v>
      </c>
      <c r="N661" s="2">
        <f>_xlfn.IFERROR(INDEX('Subdecision matrices'!$C$23:$G$27,MATCH(Prioritization!I339,'Subdecision matrices'!$B$23:$B$27,0),MATCH('CalcEng 2'!$N$6,'Subdecision matrices'!$C$22:$G$22,0)),0)</f>
        <v>0</v>
      </c>
      <c r="O661" s="2">
        <f>_xlfn.IFERROR(INDEX('Subdecision matrices'!$C$23:$G$27,MATCH(Prioritization!I339,'Subdecision matrices'!$B$23:$B$27,0),MATCH('CalcEng 2'!$O$6,'Subdecision matrices'!$C$22:$G$22,0)),0)</f>
        <v>0</v>
      </c>
      <c r="P661" s="2">
        <f>_xlfn.IFERROR(INDEX('Subdecision matrices'!$C$23:$G$27,MATCH(Prioritization!I339,'Subdecision matrices'!$B$23:$B$27,0),MATCH('CalcEng 2'!$P$6,'Subdecision matrices'!$C$22:$G$22,0)),0)</f>
        <v>0</v>
      </c>
      <c r="Q661" s="2">
        <f>_xlfn.IFERROR(INDEX('Subdecision matrices'!$C$31:$G$33,MATCH(Prioritization!J339,'Subdecision matrices'!$B$31:$B$33,0),MATCH('CalcEng 2'!$Q$6,'Subdecision matrices'!$C$30:$G$30,0)),0)</f>
        <v>0</v>
      </c>
      <c r="R661" s="2">
        <f>_xlfn.IFERROR(INDEX('Subdecision matrices'!$C$31:$G$33,MATCH(Prioritization!J339,'Subdecision matrices'!$B$31:$B$33,0),MATCH('CalcEng 2'!$R$6,'Subdecision matrices'!$C$30:$G$30,0)),0)</f>
        <v>0</v>
      </c>
      <c r="S661" s="2">
        <f>_xlfn.IFERROR(INDEX('Subdecision matrices'!$C$31:$G$33,MATCH(Prioritization!J339,'Subdecision matrices'!$B$31:$B$33,0),MATCH('CalcEng 2'!$S$6,'Subdecision matrices'!$C$30:$G$30,0)),0)</f>
        <v>0</v>
      </c>
      <c r="T661" s="2">
        <f>_xlfn.IFERROR(INDEX('Subdecision matrices'!$C$31:$G$33,MATCH(Prioritization!J339,'Subdecision matrices'!$B$31:$B$33,0),MATCH('CalcEng 2'!$T$6,'Subdecision matrices'!$C$30:$G$30,0)),0)</f>
        <v>0</v>
      </c>
      <c r="U661" s="2">
        <f>_xlfn.IFERROR(INDEX('Subdecision matrices'!$C$31:$G$33,MATCH(Prioritization!J339,'Subdecision matrices'!$B$31:$B$33,0),MATCH('CalcEng 2'!$U$6,'Subdecision matrices'!$C$30:$G$30,0)),0)</f>
        <v>0</v>
      </c>
      <c r="V661" s="2">
        <f>_xlfn.IFERROR(VLOOKUP(Prioritization!K339,'Subdecision matrices'!$A$37:$C$41,3,TRUE),0)</f>
        <v>0</v>
      </c>
      <c r="W661" s="2">
        <f>_xlfn.IFERROR(VLOOKUP(Prioritization!K339,'Subdecision matrices'!$A$37:$D$41,4),0)</f>
        <v>0</v>
      </c>
      <c r="X661" s="2">
        <f>_xlfn.IFERROR(VLOOKUP(Prioritization!K339,'Subdecision matrices'!$A$37:$E$41,5),0)</f>
        <v>0</v>
      </c>
      <c r="Y661" s="2">
        <f>_xlfn.IFERROR(VLOOKUP(Prioritization!K339,'Subdecision matrices'!$A$37:$F$41,6),0)</f>
        <v>0</v>
      </c>
      <c r="Z661" s="2">
        <f>_xlfn.IFERROR(VLOOKUP(Prioritization!K339,'Subdecision matrices'!$A$37:$G$41,7),0)</f>
        <v>0</v>
      </c>
      <c r="AA661" s="2">
        <f>_xlfn.IFERROR(INDEX('Subdecision matrices'!$K$8:$O$11,MATCH(Prioritization!L339,'Subdecision matrices'!$J$8:$J$11,0),MATCH('CalcEng 2'!$AA$6,'Subdecision matrices'!$K$7:$O$7,0)),0)</f>
        <v>0</v>
      </c>
      <c r="AB661" s="2">
        <f>_xlfn.IFERROR(INDEX('Subdecision matrices'!$K$8:$O$11,MATCH(Prioritization!L339,'Subdecision matrices'!$J$8:$J$11,0),MATCH('CalcEng 2'!$AB$6,'Subdecision matrices'!$K$7:$O$7,0)),0)</f>
        <v>0</v>
      </c>
      <c r="AC661" s="2">
        <f>_xlfn.IFERROR(INDEX('Subdecision matrices'!$K$8:$O$11,MATCH(Prioritization!L339,'Subdecision matrices'!$J$8:$J$11,0),MATCH('CalcEng 2'!$AC$6,'Subdecision matrices'!$K$7:$O$7,0)),0)</f>
        <v>0</v>
      </c>
      <c r="AD661" s="2">
        <f>_xlfn.IFERROR(INDEX('Subdecision matrices'!$K$8:$O$11,MATCH(Prioritization!L339,'Subdecision matrices'!$J$8:$J$11,0),MATCH('CalcEng 2'!$AD$6,'Subdecision matrices'!$K$7:$O$7,0)),0)</f>
        <v>0</v>
      </c>
      <c r="AE661" s="2">
        <f>_xlfn.IFERROR(INDEX('Subdecision matrices'!$K$8:$O$11,MATCH(Prioritization!L339,'Subdecision matrices'!$J$8:$J$11,0),MATCH('CalcEng 2'!$AE$6,'Subdecision matrices'!$K$7:$O$7,0)),0)</f>
        <v>0</v>
      </c>
      <c r="AF661" s="2">
        <f>_xlfn.IFERROR(VLOOKUP(Prioritization!M339,'Subdecision matrices'!$I$15:$K$17,3,TRUE),0)</f>
        <v>0</v>
      </c>
      <c r="AG661" s="2">
        <f>_xlfn.IFERROR(VLOOKUP(Prioritization!M339,'Subdecision matrices'!$I$15:$L$17,4,TRUE),0)</f>
        <v>0</v>
      </c>
      <c r="AH661" s="2">
        <f>_xlfn.IFERROR(VLOOKUP(Prioritization!M339,'Subdecision matrices'!$I$15:$M$17,5,TRUE),0)</f>
        <v>0</v>
      </c>
      <c r="AI661" s="2">
        <f>_xlfn.IFERROR(VLOOKUP(Prioritization!M339,'Subdecision matrices'!$I$15:$N$17,6,TRUE),0)</f>
        <v>0</v>
      </c>
      <c r="AJ661" s="2">
        <f>_xlfn.IFERROR(VLOOKUP(Prioritization!M339,'Subdecision matrices'!$I$15:$O$17,7,TRUE),0)</f>
        <v>0</v>
      </c>
      <c r="AK661" s="2">
        <f>_xlfn.IFERROR(INDEX('Subdecision matrices'!$K$22:$O$24,MATCH(Prioritization!N339,'Subdecision matrices'!$J$22:$J$24,0),MATCH($AK$6,'Subdecision matrices'!$K$21:$O$21,0)),0)</f>
        <v>0</v>
      </c>
      <c r="AL661" s="2">
        <f>_xlfn.IFERROR(INDEX('Subdecision matrices'!$K$22:$O$24,MATCH(Prioritization!N339,'Subdecision matrices'!$J$22:$J$24,0),MATCH($AL$6,'Subdecision matrices'!$K$21:$O$21,0)),0)</f>
        <v>0</v>
      </c>
      <c r="AM661" s="2">
        <f>_xlfn.IFERROR(INDEX('Subdecision matrices'!$K$22:$O$24,MATCH(Prioritization!N339,'Subdecision matrices'!$J$22:$J$24,0),MATCH($AM$6,'Subdecision matrices'!$K$21:$O$21,0)),0)</f>
        <v>0</v>
      </c>
      <c r="AN661" s="2">
        <f>_xlfn.IFERROR(INDEX('Subdecision matrices'!$K$22:$O$24,MATCH(Prioritization!N339,'Subdecision matrices'!$J$22:$J$24,0),MATCH($AN$6,'Subdecision matrices'!$K$21:$O$21,0)),0)</f>
        <v>0</v>
      </c>
      <c r="AO661" s="2">
        <f>_xlfn.IFERROR(INDEX('Subdecision matrices'!$K$22:$O$24,MATCH(Prioritization!N339,'Subdecision matrices'!$J$22:$J$24,0),MATCH($AO$6,'Subdecision matrices'!$K$21:$O$21,0)),0)</f>
        <v>0</v>
      </c>
      <c r="AP661" s="2">
        <f>_xlfn.IFERROR(INDEX('Subdecision matrices'!$K$27:$O$30,MATCH(Prioritization!O339,'Subdecision matrices'!$J$27:$J$30,0),MATCH('CalcEng 2'!$AP$6,'Subdecision matrices'!$K$27:$O$27,0)),0)</f>
        <v>0</v>
      </c>
      <c r="AQ661" s="2">
        <f>_xlfn.IFERROR(INDEX('Subdecision matrices'!$K$27:$O$30,MATCH(Prioritization!O339,'Subdecision matrices'!$J$27:$J$30,0),MATCH('CalcEng 2'!$AQ$6,'Subdecision matrices'!$K$27:$O$27,0)),0)</f>
        <v>0</v>
      </c>
      <c r="AR661" s="2">
        <f>_xlfn.IFERROR(INDEX('Subdecision matrices'!$K$27:$O$30,MATCH(Prioritization!O339,'Subdecision matrices'!$J$27:$J$30,0),MATCH('CalcEng 2'!$AR$6,'Subdecision matrices'!$K$27:$O$27,0)),0)</f>
        <v>0</v>
      </c>
      <c r="AS661" s="2">
        <f>_xlfn.IFERROR(INDEX('Subdecision matrices'!$K$27:$O$30,MATCH(Prioritization!O339,'Subdecision matrices'!$J$27:$J$30,0),MATCH('CalcEng 2'!$AS$6,'Subdecision matrices'!$K$27:$O$27,0)),0)</f>
        <v>0</v>
      </c>
      <c r="AT661" s="2">
        <f>_xlfn.IFERROR(INDEX('Subdecision matrices'!$K$27:$O$30,MATCH(Prioritization!O339,'Subdecision matrices'!$J$27:$J$30,0),MATCH('CalcEng 2'!$AT$6,'Subdecision matrices'!$K$27:$O$27,0)),0)</f>
        <v>0</v>
      </c>
      <c r="AU661" s="2">
        <f>_xlfn.IFERROR(INDEX('Subdecision matrices'!$K$34:$O$36,MATCH(Prioritization!P339,'Subdecision matrices'!$J$34:$J$36,0),MATCH('CalcEng 2'!$AU$6,'Subdecision matrices'!$K$33:$O$33,0)),0)</f>
        <v>0</v>
      </c>
      <c r="AV661" s="2">
        <f>_xlfn.IFERROR(INDEX('Subdecision matrices'!$K$34:$O$36,MATCH(Prioritization!P339,'Subdecision matrices'!$J$34:$J$36,0),MATCH('CalcEng 2'!$AV$6,'Subdecision matrices'!$K$33:$O$33,0)),0)</f>
        <v>0</v>
      </c>
      <c r="AW661" s="2">
        <f>_xlfn.IFERROR(INDEX('Subdecision matrices'!$K$34:$O$36,MATCH(Prioritization!P339,'Subdecision matrices'!$J$34:$J$36,0),MATCH('CalcEng 2'!$AW$6,'Subdecision matrices'!$K$33:$O$33,0)),0)</f>
        <v>0</v>
      </c>
      <c r="AX661" s="2">
        <f>_xlfn.IFERROR(INDEX('Subdecision matrices'!$K$34:$O$36,MATCH(Prioritization!P339,'Subdecision matrices'!$J$34:$J$36,0),MATCH('CalcEng 2'!$AX$6,'Subdecision matrices'!$K$33:$O$33,0)),0)</f>
        <v>0</v>
      </c>
      <c r="AY661" s="2">
        <f>_xlfn.IFERROR(INDEX('Subdecision matrices'!$K$34:$O$36,MATCH(Prioritization!P339,'Subdecision matrices'!$J$34:$J$36,0),MATCH('CalcEng 2'!$AY$6,'Subdecision matrices'!$K$33:$O$33,0)),0)</f>
        <v>0</v>
      </c>
      <c r="AZ661" s="2"/>
      <c r="BA661" s="2"/>
      <c r="BB661" s="110">
        <f>((B661*B662)+(G661*G662)+(L661*L662)+(Q661*Q662)+(V661*V662)+(AA661*AA662)+(AF662*AF661)+(AK661*AK662)+(AP661*AP662)+(AU661*AU662))*10</f>
        <v>0</v>
      </c>
      <c r="BC661" s="110">
        <f aca="true" t="shared" si="1662" ref="BC661">((C661*C662)+(H661*H662)+(M661*M662)+(R661*R662)+(W661*W662)+(AB661*AB662)+(AG662*AG661)+(AL661*AL662)+(AQ661*AQ662)+(AV661*AV662))*10</f>
        <v>0</v>
      </c>
      <c r="BD661" s="110">
        <f aca="true" t="shared" si="1663" ref="BD661">((D661*D662)+(I661*I662)+(N661*N662)+(S661*S662)+(X661*X662)+(AC661*AC662)+(AH662*AH661)+(AM661*AM662)+(AR661*AR662)+(AW661*AW662))*10</f>
        <v>0</v>
      </c>
      <c r="BE661" s="110">
        <f aca="true" t="shared" si="1664" ref="BE661">((E661*E662)+(J661*J662)+(O661*O662)+(T661*T662)+(Y661*Y662)+(AD661*AD662)+(AI662*AI661)+(AN661*AN662)+(AS661*AS662)+(AX661*AX662))*10</f>
        <v>0</v>
      </c>
      <c r="BF661" s="110">
        <f aca="true" t="shared" si="1665" ref="BF661">((F661*F662)+(K661*K662)+(P661*P662)+(U661*U662)+(Z661*Z662)+(AE661*AE662)+(AJ662*AJ661)+(AO661*AO662)+(AT661*AT662)+(AY661*AY662))*10</f>
        <v>0</v>
      </c>
    </row>
    <row r="662" spans="1:58" ht="15.75" thickBot="1">
      <c r="A662" s="94"/>
      <c r="B662" s="5">
        <f>'Subdecision matrices'!$S$12</f>
        <v>0.1</v>
      </c>
      <c r="C662" s="5">
        <f>'Subdecision matrices'!$S$13</f>
        <v>0.1</v>
      </c>
      <c r="D662" s="5">
        <f>'Subdecision matrices'!$S$14</f>
        <v>0.1</v>
      </c>
      <c r="E662" s="5">
        <f>'Subdecision matrices'!$S$15</f>
        <v>0.1</v>
      </c>
      <c r="F662" s="5">
        <f>'Subdecision matrices'!$S$16</f>
        <v>0.1</v>
      </c>
      <c r="G662" s="5">
        <f>'Subdecision matrices'!$T$12</f>
        <v>0.1</v>
      </c>
      <c r="H662" s="5">
        <f>'Subdecision matrices'!$T$13</f>
        <v>0.1</v>
      </c>
      <c r="I662" s="5">
        <f>'Subdecision matrices'!$T$14</f>
        <v>0.1</v>
      </c>
      <c r="J662" s="5">
        <f>'Subdecision matrices'!$T$15</f>
        <v>0.1</v>
      </c>
      <c r="K662" s="5">
        <f>'Subdecision matrices'!$T$16</f>
        <v>0.1</v>
      </c>
      <c r="L662" s="5">
        <f>'Subdecision matrices'!$U$12</f>
        <v>0.05</v>
      </c>
      <c r="M662" s="5">
        <f>'Subdecision matrices'!$U$13</f>
        <v>0.05</v>
      </c>
      <c r="N662" s="5">
        <f>'Subdecision matrices'!$U$14</f>
        <v>0.05</v>
      </c>
      <c r="O662" s="5">
        <f>'Subdecision matrices'!$U$15</f>
        <v>0.05</v>
      </c>
      <c r="P662" s="5">
        <f>'Subdecision matrices'!$U$16</f>
        <v>0.05</v>
      </c>
      <c r="Q662" s="5">
        <f>'Subdecision matrices'!$V$12</f>
        <v>0.1</v>
      </c>
      <c r="R662" s="5">
        <f>'Subdecision matrices'!$V$13</f>
        <v>0.1</v>
      </c>
      <c r="S662" s="5">
        <f>'Subdecision matrices'!$V$14</f>
        <v>0.1</v>
      </c>
      <c r="T662" s="5">
        <f>'Subdecision matrices'!$V$15</f>
        <v>0.1</v>
      </c>
      <c r="U662" s="5">
        <f>'Subdecision matrices'!$V$16</f>
        <v>0.1</v>
      </c>
      <c r="V662" s="5">
        <f>'Subdecision matrices'!$W$12</f>
        <v>0.1</v>
      </c>
      <c r="W662" s="5">
        <f>'Subdecision matrices'!$W$13</f>
        <v>0.1</v>
      </c>
      <c r="X662" s="5">
        <f>'Subdecision matrices'!$W$14</f>
        <v>0.1</v>
      </c>
      <c r="Y662" s="5">
        <f>'Subdecision matrices'!$W$15</f>
        <v>0.1</v>
      </c>
      <c r="Z662" s="5">
        <f>'Subdecision matrices'!$W$16</f>
        <v>0.1</v>
      </c>
      <c r="AA662" s="5">
        <f>'Subdecision matrices'!$X$12</f>
        <v>0.05</v>
      </c>
      <c r="AB662" s="5">
        <f>'Subdecision matrices'!$X$13</f>
        <v>0.1</v>
      </c>
      <c r="AC662" s="5">
        <f>'Subdecision matrices'!$X$14</f>
        <v>0.1</v>
      </c>
      <c r="AD662" s="5">
        <f>'Subdecision matrices'!$X$15</f>
        <v>0.1</v>
      </c>
      <c r="AE662" s="5">
        <f>'Subdecision matrices'!$X$16</f>
        <v>0.1</v>
      </c>
      <c r="AF662" s="5">
        <f>'Subdecision matrices'!$Y$12</f>
        <v>0.1</v>
      </c>
      <c r="AG662" s="5">
        <f>'Subdecision matrices'!$Y$13</f>
        <v>0.1</v>
      </c>
      <c r="AH662" s="5">
        <f>'Subdecision matrices'!$Y$14</f>
        <v>0.1</v>
      </c>
      <c r="AI662" s="5">
        <f>'Subdecision matrices'!$Y$15</f>
        <v>0.05</v>
      </c>
      <c r="AJ662" s="5">
        <f>'Subdecision matrices'!$Y$16</f>
        <v>0.05</v>
      </c>
      <c r="AK662" s="5">
        <f>'Subdecision matrices'!$Z$12</f>
        <v>0.15</v>
      </c>
      <c r="AL662" s="5">
        <f>'Subdecision matrices'!$Z$13</f>
        <v>0.15</v>
      </c>
      <c r="AM662" s="5">
        <f>'Subdecision matrices'!$Z$14</f>
        <v>0.15</v>
      </c>
      <c r="AN662" s="5">
        <f>'Subdecision matrices'!$Z$15</f>
        <v>0.15</v>
      </c>
      <c r="AO662" s="5">
        <f>'Subdecision matrices'!$Z$16</f>
        <v>0.15</v>
      </c>
      <c r="AP662" s="5">
        <f>'Subdecision matrices'!$AA$12</f>
        <v>0.1</v>
      </c>
      <c r="AQ662" s="5">
        <f>'Subdecision matrices'!$AA$13</f>
        <v>0.1</v>
      </c>
      <c r="AR662" s="5">
        <f>'Subdecision matrices'!$AA$14</f>
        <v>0.1</v>
      </c>
      <c r="AS662" s="5">
        <f>'Subdecision matrices'!$AA$15</f>
        <v>0.1</v>
      </c>
      <c r="AT662" s="5">
        <f>'Subdecision matrices'!$AA$16</f>
        <v>0.15</v>
      </c>
      <c r="AU662" s="5">
        <f>'Subdecision matrices'!$AB$12</f>
        <v>0.15</v>
      </c>
      <c r="AV662" s="5">
        <f>'Subdecision matrices'!$AB$13</f>
        <v>0.1</v>
      </c>
      <c r="AW662" s="5">
        <f>'Subdecision matrices'!$AB$14</f>
        <v>0.1</v>
      </c>
      <c r="AX662" s="5">
        <f>'Subdecision matrices'!$AB$15</f>
        <v>0.15</v>
      </c>
      <c r="AY662" s="5">
        <f>'Subdecision matrices'!$AB$16</f>
        <v>0.1</v>
      </c>
      <c r="AZ662" s="3">
        <f aca="true" t="shared" si="1666" ref="AZ662">SUM(L662:AY662)</f>
        <v>4</v>
      </c>
      <c r="BA662" s="3"/>
      <c r="BB662" s="114"/>
      <c r="BC662" s="114"/>
      <c r="BD662" s="114"/>
      <c r="BE662" s="114"/>
      <c r="BF662" s="114"/>
    </row>
    <row r="663" spans="1:58" ht="15">
      <c r="A663" s="94">
        <v>329</v>
      </c>
      <c r="B663" s="30">
        <f>_xlfn.IFERROR(VLOOKUP(Prioritization!G340,'Subdecision matrices'!$B$7:$C$8,2,TRUE),0)</f>
        <v>0</v>
      </c>
      <c r="C663" s="30">
        <f>_xlfn.IFERROR(VLOOKUP(Prioritization!G340,'Subdecision matrices'!$B$7:$D$8,3,TRUE),0)</f>
        <v>0</v>
      </c>
      <c r="D663" s="30">
        <f>_xlfn.IFERROR(VLOOKUP(Prioritization!G340,'Subdecision matrices'!$B$7:$E$8,4,TRUE),0)</f>
        <v>0</v>
      </c>
      <c r="E663" s="30">
        <f>_xlfn.IFERROR(VLOOKUP(Prioritization!G340,'Subdecision matrices'!$B$7:$F$8,5,TRUE),0)</f>
        <v>0</v>
      </c>
      <c r="F663" s="30">
        <f>_xlfn.IFERROR(VLOOKUP(Prioritization!G340,'Subdecision matrices'!$B$7:$G$8,6,TRUE),0)</f>
        <v>0</v>
      </c>
      <c r="G663" s="30">
        <f>VLOOKUP(Prioritization!H340,'Subdecision matrices'!$B$12:$C$19,2,TRUE)</f>
        <v>0</v>
      </c>
      <c r="H663" s="30">
        <f>VLOOKUP(Prioritization!H340,'Subdecision matrices'!$B$12:$D$19,3,TRUE)</f>
        <v>0</v>
      </c>
      <c r="I663" s="30">
        <f>VLOOKUP(Prioritization!H340,'Subdecision matrices'!$B$12:$E$19,4,TRUE)</f>
        <v>0</v>
      </c>
      <c r="J663" s="30">
        <f>VLOOKUP(Prioritization!H340,'Subdecision matrices'!$B$12:$F$19,5,TRUE)</f>
        <v>0</v>
      </c>
      <c r="K663" s="30">
        <f>VLOOKUP(Prioritization!H340,'Subdecision matrices'!$B$12:$G$19,6,TRUE)</f>
        <v>0</v>
      </c>
      <c r="L663" s="2">
        <f>_xlfn.IFERROR(INDEX('Subdecision matrices'!$C$23:$G$27,MATCH(Prioritization!I340,'Subdecision matrices'!$B$23:$B$27,0),MATCH('CalcEng 2'!$L$6,'Subdecision matrices'!$C$22:$G$22,0)),0)</f>
        <v>0</v>
      </c>
      <c r="M663" s="2">
        <f>_xlfn.IFERROR(INDEX('Subdecision matrices'!$C$23:$G$27,MATCH(Prioritization!I340,'Subdecision matrices'!$B$23:$B$27,0),MATCH('CalcEng 2'!$M$6,'Subdecision matrices'!$C$30:$G$30,0)),0)</f>
        <v>0</v>
      </c>
      <c r="N663" s="2">
        <f>_xlfn.IFERROR(INDEX('Subdecision matrices'!$C$23:$G$27,MATCH(Prioritization!I340,'Subdecision matrices'!$B$23:$B$27,0),MATCH('CalcEng 2'!$N$6,'Subdecision matrices'!$C$22:$G$22,0)),0)</f>
        <v>0</v>
      </c>
      <c r="O663" s="2">
        <f>_xlfn.IFERROR(INDEX('Subdecision matrices'!$C$23:$G$27,MATCH(Prioritization!I340,'Subdecision matrices'!$B$23:$B$27,0),MATCH('CalcEng 2'!$O$6,'Subdecision matrices'!$C$22:$G$22,0)),0)</f>
        <v>0</v>
      </c>
      <c r="P663" s="2">
        <f>_xlfn.IFERROR(INDEX('Subdecision matrices'!$C$23:$G$27,MATCH(Prioritization!I340,'Subdecision matrices'!$B$23:$B$27,0),MATCH('CalcEng 2'!$P$6,'Subdecision matrices'!$C$22:$G$22,0)),0)</f>
        <v>0</v>
      </c>
      <c r="Q663" s="2">
        <f>_xlfn.IFERROR(INDEX('Subdecision matrices'!$C$31:$G$33,MATCH(Prioritization!J340,'Subdecision matrices'!$B$31:$B$33,0),MATCH('CalcEng 2'!$Q$6,'Subdecision matrices'!$C$30:$G$30,0)),0)</f>
        <v>0</v>
      </c>
      <c r="R663" s="2">
        <f>_xlfn.IFERROR(INDEX('Subdecision matrices'!$C$31:$G$33,MATCH(Prioritization!J340,'Subdecision matrices'!$B$31:$B$33,0),MATCH('CalcEng 2'!$R$6,'Subdecision matrices'!$C$30:$G$30,0)),0)</f>
        <v>0</v>
      </c>
      <c r="S663" s="2">
        <f>_xlfn.IFERROR(INDEX('Subdecision matrices'!$C$31:$G$33,MATCH(Prioritization!J340,'Subdecision matrices'!$B$31:$B$33,0),MATCH('CalcEng 2'!$S$6,'Subdecision matrices'!$C$30:$G$30,0)),0)</f>
        <v>0</v>
      </c>
      <c r="T663" s="2">
        <f>_xlfn.IFERROR(INDEX('Subdecision matrices'!$C$31:$G$33,MATCH(Prioritization!J340,'Subdecision matrices'!$B$31:$B$33,0),MATCH('CalcEng 2'!$T$6,'Subdecision matrices'!$C$30:$G$30,0)),0)</f>
        <v>0</v>
      </c>
      <c r="U663" s="2">
        <f>_xlfn.IFERROR(INDEX('Subdecision matrices'!$C$31:$G$33,MATCH(Prioritization!J340,'Subdecision matrices'!$B$31:$B$33,0),MATCH('CalcEng 2'!$U$6,'Subdecision matrices'!$C$30:$G$30,0)),0)</f>
        <v>0</v>
      </c>
      <c r="V663" s="2">
        <f>_xlfn.IFERROR(VLOOKUP(Prioritization!K340,'Subdecision matrices'!$A$37:$C$41,3,TRUE),0)</f>
        <v>0</v>
      </c>
      <c r="W663" s="2">
        <f>_xlfn.IFERROR(VLOOKUP(Prioritization!K340,'Subdecision matrices'!$A$37:$D$41,4),0)</f>
        <v>0</v>
      </c>
      <c r="X663" s="2">
        <f>_xlfn.IFERROR(VLOOKUP(Prioritization!K340,'Subdecision matrices'!$A$37:$E$41,5),0)</f>
        <v>0</v>
      </c>
      <c r="Y663" s="2">
        <f>_xlfn.IFERROR(VLOOKUP(Prioritization!K340,'Subdecision matrices'!$A$37:$F$41,6),0)</f>
        <v>0</v>
      </c>
      <c r="Z663" s="2">
        <f>_xlfn.IFERROR(VLOOKUP(Prioritization!K340,'Subdecision matrices'!$A$37:$G$41,7),0)</f>
        <v>0</v>
      </c>
      <c r="AA663" s="2">
        <f>_xlfn.IFERROR(INDEX('Subdecision matrices'!$K$8:$O$11,MATCH(Prioritization!L340,'Subdecision matrices'!$J$8:$J$11,0),MATCH('CalcEng 2'!$AA$6,'Subdecision matrices'!$K$7:$O$7,0)),0)</f>
        <v>0</v>
      </c>
      <c r="AB663" s="2">
        <f>_xlfn.IFERROR(INDEX('Subdecision matrices'!$K$8:$O$11,MATCH(Prioritization!L340,'Subdecision matrices'!$J$8:$J$11,0),MATCH('CalcEng 2'!$AB$6,'Subdecision matrices'!$K$7:$O$7,0)),0)</f>
        <v>0</v>
      </c>
      <c r="AC663" s="2">
        <f>_xlfn.IFERROR(INDEX('Subdecision matrices'!$K$8:$O$11,MATCH(Prioritization!L340,'Subdecision matrices'!$J$8:$J$11,0),MATCH('CalcEng 2'!$AC$6,'Subdecision matrices'!$K$7:$O$7,0)),0)</f>
        <v>0</v>
      </c>
      <c r="AD663" s="2">
        <f>_xlfn.IFERROR(INDEX('Subdecision matrices'!$K$8:$O$11,MATCH(Prioritization!L340,'Subdecision matrices'!$J$8:$J$11,0),MATCH('CalcEng 2'!$AD$6,'Subdecision matrices'!$K$7:$O$7,0)),0)</f>
        <v>0</v>
      </c>
      <c r="AE663" s="2">
        <f>_xlfn.IFERROR(INDEX('Subdecision matrices'!$K$8:$O$11,MATCH(Prioritization!L340,'Subdecision matrices'!$J$8:$J$11,0),MATCH('CalcEng 2'!$AE$6,'Subdecision matrices'!$K$7:$O$7,0)),0)</f>
        <v>0</v>
      </c>
      <c r="AF663" s="2">
        <f>_xlfn.IFERROR(VLOOKUP(Prioritization!M340,'Subdecision matrices'!$I$15:$K$17,3,TRUE),0)</f>
        <v>0</v>
      </c>
      <c r="AG663" s="2">
        <f>_xlfn.IFERROR(VLOOKUP(Prioritization!M340,'Subdecision matrices'!$I$15:$L$17,4,TRUE),0)</f>
        <v>0</v>
      </c>
      <c r="AH663" s="2">
        <f>_xlfn.IFERROR(VLOOKUP(Prioritization!M340,'Subdecision matrices'!$I$15:$M$17,5,TRUE),0)</f>
        <v>0</v>
      </c>
      <c r="AI663" s="2">
        <f>_xlfn.IFERROR(VLOOKUP(Prioritization!M340,'Subdecision matrices'!$I$15:$N$17,6,TRUE),0)</f>
        <v>0</v>
      </c>
      <c r="AJ663" s="2">
        <f>_xlfn.IFERROR(VLOOKUP(Prioritization!M340,'Subdecision matrices'!$I$15:$O$17,7,TRUE),0)</f>
        <v>0</v>
      </c>
      <c r="AK663" s="2">
        <f>_xlfn.IFERROR(INDEX('Subdecision matrices'!$K$22:$O$24,MATCH(Prioritization!N340,'Subdecision matrices'!$J$22:$J$24,0),MATCH($AK$6,'Subdecision matrices'!$K$21:$O$21,0)),0)</f>
        <v>0</v>
      </c>
      <c r="AL663" s="2">
        <f>_xlfn.IFERROR(INDEX('Subdecision matrices'!$K$22:$O$24,MATCH(Prioritization!N340,'Subdecision matrices'!$J$22:$J$24,0),MATCH($AL$6,'Subdecision matrices'!$K$21:$O$21,0)),0)</f>
        <v>0</v>
      </c>
      <c r="AM663" s="2">
        <f>_xlfn.IFERROR(INDEX('Subdecision matrices'!$K$22:$O$24,MATCH(Prioritization!N340,'Subdecision matrices'!$J$22:$J$24,0),MATCH($AM$6,'Subdecision matrices'!$K$21:$O$21,0)),0)</f>
        <v>0</v>
      </c>
      <c r="AN663" s="2">
        <f>_xlfn.IFERROR(INDEX('Subdecision matrices'!$K$22:$O$24,MATCH(Prioritization!N340,'Subdecision matrices'!$J$22:$J$24,0),MATCH($AN$6,'Subdecision matrices'!$K$21:$O$21,0)),0)</f>
        <v>0</v>
      </c>
      <c r="AO663" s="2">
        <f>_xlfn.IFERROR(INDEX('Subdecision matrices'!$K$22:$O$24,MATCH(Prioritization!N340,'Subdecision matrices'!$J$22:$J$24,0),MATCH($AO$6,'Subdecision matrices'!$K$21:$O$21,0)),0)</f>
        <v>0</v>
      </c>
      <c r="AP663" s="2">
        <f>_xlfn.IFERROR(INDEX('Subdecision matrices'!$K$27:$O$30,MATCH(Prioritization!O340,'Subdecision matrices'!$J$27:$J$30,0),MATCH('CalcEng 2'!$AP$6,'Subdecision matrices'!$K$27:$O$27,0)),0)</f>
        <v>0</v>
      </c>
      <c r="AQ663" s="2">
        <f>_xlfn.IFERROR(INDEX('Subdecision matrices'!$K$27:$O$30,MATCH(Prioritization!O340,'Subdecision matrices'!$J$27:$J$30,0),MATCH('CalcEng 2'!$AQ$6,'Subdecision matrices'!$K$27:$O$27,0)),0)</f>
        <v>0</v>
      </c>
      <c r="AR663" s="2">
        <f>_xlfn.IFERROR(INDEX('Subdecision matrices'!$K$27:$O$30,MATCH(Prioritization!O340,'Subdecision matrices'!$J$27:$J$30,0),MATCH('CalcEng 2'!$AR$6,'Subdecision matrices'!$K$27:$O$27,0)),0)</f>
        <v>0</v>
      </c>
      <c r="AS663" s="2">
        <f>_xlfn.IFERROR(INDEX('Subdecision matrices'!$K$27:$O$30,MATCH(Prioritization!O340,'Subdecision matrices'!$J$27:$J$30,0),MATCH('CalcEng 2'!$AS$6,'Subdecision matrices'!$K$27:$O$27,0)),0)</f>
        <v>0</v>
      </c>
      <c r="AT663" s="2">
        <f>_xlfn.IFERROR(INDEX('Subdecision matrices'!$K$27:$O$30,MATCH(Prioritization!O340,'Subdecision matrices'!$J$27:$J$30,0),MATCH('CalcEng 2'!$AT$6,'Subdecision matrices'!$K$27:$O$27,0)),0)</f>
        <v>0</v>
      </c>
      <c r="AU663" s="2">
        <f>_xlfn.IFERROR(INDEX('Subdecision matrices'!$K$34:$O$36,MATCH(Prioritization!P340,'Subdecision matrices'!$J$34:$J$36,0),MATCH('CalcEng 2'!$AU$6,'Subdecision matrices'!$K$33:$O$33,0)),0)</f>
        <v>0</v>
      </c>
      <c r="AV663" s="2">
        <f>_xlfn.IFERROR(INDEX('Subdecision matrices'!$K$34:$O$36,MATCH(Prioritization!P340,'Subdecision matrices'!$J$34:$J$36,0),MATCH('CalcEng 2'!$AV$6,'Subdecision matrices'!$K$33:$O$33,0)),0)</f>
        <v>0</v>
      </c>
      <c r="AW663" s="2">
        <f>_xlfn.IFERROR(INDEX('Subdecision matrices'!$K$34:$O$36,MATCH(Prioritization!P340,'Subdecision matrices'!$J$34:$J$36,0),MATCH('CalcEng 2'!$AW$6,'Subdecision matrices'!$K$33:$O$33,0)),0)</f>
        <v>0</v>
      </c>
      <c r="AX663" s="2">
        <f>_xlfn.IFERROR(INDEX('Subdecision matrices'!$K$34:$O$36,MATCH(Prioritization!P340,'Subdecision matrices'!$J$34:$J$36,0),MATCH('CalcEng 2'!$AX$6,'Subdecision matrices'!$K$33:$O$33,0)),0)</f>
        <v>0</v>
      </c>
      <c r="AY663" s="2">
        <f>_xlfn.IFERROR(INDEX('Subdecision matrices'!$K$34:$O$36,MATCH(Prioritization!P340,'Subdecision matrices'!$J$34:$J$36,0),MATCH('CalcEng 2'!$AY$6,'Subdecision matrices'!$K$33:$O$33,0)),0)</f>
        <v>0</v>
      </c>
      <c r="AZ663" s="2"/>
      <c r="BA663" s="2"/>
      <c r="BB663" s="110">
        <f>((B663*B664)+(G663*G664)+(L663*L664)+(Q663*Q664)+(V663*V664)+(AA663*AA664)+(AF664*AF663)+(AK663*AK664)+(AP663*AP664)+(AU663*AU664))*10</f>
        <v>0</v>
      </c>
      <c r="BC663" s="110">
        <f aca="true" t="shared" si="1667" ref="BC663">((C663*C664)+(H663*H664)+(M663*M664)+(R663*R664)+(W663*W664)+(AB663*AB664)+(AG664*AG663)+(AL663*AL664)+(AQ663*AQ664)+(AV663*AV664))*10</f>
        <v>0</v>
      </c>
      <c r="BD663" s="110">
        <f aca="true" t="shared" si="1668" ref="BD663">((D663*D664)+(I663*I664)+(N663*N664)+(S663*S664)+(X663*X664)+(AC663*AC664)+(AH664*AH663)+(AM663*AM664)+(AR663*AR664)+(AW663*AW664))*10</f>
        <v>0</v>
      </c>
      <c r="BE663" s="110">
        <f aca="true" t="shared" si="1669" ref="BE663">((E663*E664)+(J663*J664)+(O663*O664)+(T663*T664)+(Y663*Y664)+(AD663*AD664)+(AI664*AI663)+(AN663*AN664)+(AS663*AS664)+(AX663*AX664))*10</f>
        <v>0</v>
      </c>
      <c r="BF663" s="110">
        <f aca="true" t="shared" si="1670" ref="BF663">((F663*F664)+(K663*K664)+(P663*P664)+(U663*U664)+(Z663*Z664)+(AE663*AE664)+(AJ664*AJ663)+(AO663*AO664)+(AT663*AT664)+(AY663*AY664))*10</f>
        <v>0</v>
      </c>
    </row>
    <row r="664" spans="1:58" ht="15.75" thickBot="1">
      <c r="A664" s="94"/>
      <c r="B664" s="5">
        <f>'Subdecision matrices'!$S$12</f>
        <v>0.1</v>
      </c>
      <c r="C664" s="5">
        <f>'Subdecision matrices'!$S$13</f>
        <v>0.1</v>
      </c>
      <c r="D664" s="5">
        <f>'Subdecision matrices'!$S$14</f>
        <v>0.1</v>
      </c>
      <c r="E664" s="5">
        <f>'Subdecision matrices'!$S$15</f>
        <v>0.1</v>
      </c>
      <c r="F664" s="5">
        <f>'Subdecision matrices'!$S$16</f>
        <v>0.1</v>
      </c>
      <c r="G664" s="5">
        <f>'Subdecision matrices'!$T$12</f>
        <v>0.1</v>
      </c>
      <c r="H664" s="5">
        <f>'Subdecision matrices'!$T$13</f>
        <v>0.1</v>
      </c>
      <c r="I664" s="5">
        <f>'Subdecision matrices'!$T$14</f>
        <v>0.1</v>
      </c>
      <c r="J664" s="5">
        <f>'Subdecision matrices'!$T$15</f>
        <v>0.1</v>
      </c>
      <c r="K664" s="5">
        <f>'Subdecision matrices'!$T$16</f>
        <v>0.1</v>
      </c>
      <c r="L664" s="5">
        <f>'Subdecision matrices'!$U$12</f>
        <v>0.05</v>
      </c>
      <c r="M664" s="5">
        <f>'Subdecision matrices'!$U$13</f>
        <v>0.05</v>
      </c>
      <c r="N664" s="5">
        <f>'Subdecision matrices'!$U$14</f>
        <v>0.05</v>
      </c>
      <c r="O664" s="5">
        <f>'Subdecision matrices'!$U$15</f>
        <v>0.05</v>
      </c>
      <c r="P664" s="5">
        <f>'Subdecision matrices'!$U$16</f>
        <v>0.05</v>
      </c>
      <c r="Q664" s="5">
        <f>'Subdecision matrices'!$V$12</f>
        <v>0.1</v>
      </c>
      <c r="R664" s="5">
        <f>'Subdecision matrices'!$V$13</f>
        <v>0.1</v>
      </c>
      <c r="S664" s="5">
        <f>'Subdecision matrices'!$V$14</f>
        <v>0.1</v>
      </c>
      <c r="T664" s="5">
        <f>'Subdecision matrices'!$V$15</f>
        <v>0.1</v>
      </c>
      <c r="U664" s="5">
        <f>'Subdecision matrices'!$V$16</f>
        <v>0.1</v>
      </c>
      <c r="V664" s="5">
        <f>'Subdecision matrices'!$W$12</f>
        <v>0.1</v>
      </c>
      <c r="W664" s="5">
        <f>'Subdecision matrices'!$W$13</f>
        <v>0.1</v>
      </c>
      <c r="X664" s="5">
        <f>'Subdecision matrices'!$W$14</f>
        <v>0.1</v>
      </c>
      <c r="Y664" s="5">
        <f>'Subdecision matrices'!$W$15</f>
        <v>0.1</v>
      </c>
      <c r="Z664" s="5">
        <f>'Subdecision matrices'!$W$16</f>
        <v>0.1</v>
      </c>
      <c r="AA664" s="5">
        <f>'Subdecision matrices'!$X$12</f>
        <v>0.05</v>
      </c>
      <c r="AB664" s="5">
        <f>'Subdecision matrices'!$X$13</f>
        <v>0.1</v>
      </c>
      <c r="AC664" s="5">
        <f>'Subdecision matrices'!$X$14</f>
        <v>0.1</v>
      </c>
      <c r="AD664" s="5">
        <f>'Subdecision matrices'!$X$15</f>
        <v>0.1</v>
      </c>
      <c r="AE664" s="5">
        <f>'Subdecision matrices'!$X$16</f>
        <v>0.1</v>
      </c>
      <c r="AF664" s="5">
        <f>'Subdecision matrices'!$Y$12</f>
        <v>0.1</v>
      </c>
      <c r="AG664" s="5">
        <f>'Subdecision matrices'!$Y$13</f>
        <v>0.1</v>
      </c>
      <c r="AH664" s="5">
        <f>'Subdecision matrices'!$Y$14</f>
        <v>0.1</v>
      </c>
      <c r="AI664" s="5">
        <f>'Subdecision matrices'!$Y$15</f>
        <v>0.05</v>
      </c>
      <c r="AJ664" s="5">
        <f>'Subdecision matrices'!$Y$16</f>
        <v>0.05</v>
      </c>
      <c r="AK664" s="5">
        <f>'Subdecision matrices'!$Z$12</f>
        <v>0.15</v>
      </c>
      <c r="AL664" s="5">
        <f>'Subdecision matrices'!$Z$13</f>
        <v>0.15</v>
      </c>
      <c r="AM664" s="5">
        <f>'Subdecision matrices'!$Z$14</f>
        <v>0.15</v>
      </c>
      <c r="AN664" s="5">
        <f>'Subdecision matrices'!$Z$15</f>
        <v>0.15</v>
      </c>
      <c r="AO664" s="5">
        <f>'Subdecision matrices'!$Z$16</f>
        <v>0.15</v>
      </c>
      <c r="AP664" s="5">
        <f>'Subdecision matrices'!$AA$12</f>
        <v>0.1</v>
      </c>
      <c r="AQ664" s="5">
        <f>'Subdecision matrices'!$AA$13</f>
        <v>0.1</v>
      </c>
      <c r="AR664" s="5">
        <f>'Subdecision matrices'!$AA$14</f>
        <v>0.1</v>
      </c>
      <c r="AS664" s="5">
        <f>'Subdecision matrices'!$AA$15</f>
        <v>0.1</v>
      </c>
      <c r="AT664" s="5">
        <f>'Subdecision matrices'!$AA$16</f>
        <v>0.15</v>
      </c>
      <c r="AU664" s="5">
        <f>'Subdecision matrices'!$AB$12</f>
        <v>0.15</v>
      </c>
      <c r="AV664" s="5">
        <f>'Subdecision matrices'!$AB$13</f>
        <v>0.1</v>
      </c>
      <c r="AW664" s="5">
        <f>'Subdecision matrices'!$AB$14</f>
        <v>0.1</v>
      </c>
      <c r="AX664" s="5">
        <f>'Subdecision matrices'!$AB$15</f>
        <v>0.15</v>
      </c>
      <c r="AY664" s="5">
        <f>'Subdecision matrices'!$AB$16</f>
        <v>0.1</v>
      </c>
      <c r="AZ664" s="3">
        <f aca="true" t="shared" si="1671" ref="AZ664">SUM(L664:AY664)</f>
        <v>4</v>
      </c>
      <c r="BA664" s="3"/>
      <c r="BB664" s="114"/>
      <c r="BC664" s="114"/>
      <c r="BD664" s="114"/>
      <c r="BE664" s="114"/>
      <c r="BF664" s="114"/>
    </row>
    <row r="665" spans="1:58" ht="15">
      <c r="A665" s="94">
        <v>330</v>
      </c>
      <c r="B665" s="30">
        <f>_xlfn.IFERROR(VLOOKUP(Prioritization!G341,'Subdecision matrices'!$B$7:$C$8,2,TRUE),0)</f>
        <v>0</v>
      </c>
      <c r="C665" s="30">
        <f>_xlfn.IFERROR(VLOOKUP(Prioritization!G341,'Subdecision matrices'!$B$7:$D$8,3,TRUE),0)</f>
        <v>0</v>
      </c>
      <c r="D665" s="30">
        <f>_xlfn.IFERROR(VLOOKUP(Prioritization!G341,'Subdecision matrices'!$B$7:$E$8,4,TRUE),0)</f>
        <v>0</v>
      </c>
      <c r="E665" s="30">
        <f>_xlfn.IFERROR(VLOOKUP(Prioritization!G341,'Subdecision matrices'!$B$7:$F$8,5,TRUE),0)</f>
        <v>0</v>
      </c>
      <c r="F665" s="30">
        <f>_xlfn.IFERROR(VLOOKUP(Prioritization!G341,'Subdecision matrices'!$B$7:$G$8,6,TRUE),0)</f>
        <v>0</v>
      </c>
      <c r="G665" s="30">
        <f>VLOOKUP(Prioritization!H341,'Subdecision matrices'!$B$12:$C$19,2,TRUE)</f>
        <v>0</v>
      </c>
      <c r="H665" s="30">
        <f>VLOOKUP(Prioritization!H341,'Subdecision matrices'!$B$12:$D$19,3,TRUE)</f>
        <v>0</v>
      </c>
      <c r="I665" s="30">
        <f>VLOOKUP(Prioritization!H341,'Subdecision matrices'!$B$12:$E$19,4,TRUE)</f>
        <v>0</v>
      </c>
      <c r="J665" s="30">
        <f>VLOOKUP(Prioritization!H341,'Subdecision matrices'!$B$12:$F$19,5,TRUE)</f>
        <v>0</v>
      </c>
      <c r="K665" s="30">
        <f>VLOOKUP(Prioritization!H341,'Subdecision matrices'!$B$12:$G$19,6,TRUE)</f>
        <v>0</v>
      </c>
      <c r="L665" s="2">
        <f>_xlfn.IFERROR(INDEX('Subdecision matrices'!$C$23:$G$27,MATCH(Prioritization!I341,'Subdecision matrices'!$B$23:$B$27,0),MATCH('CalcEng 2'!$L$6,'Subdecision matrices'!$C$22:$G$22,0)),0)</f>
        <v>0</v>
      </c>
      <c r="M665" s="2">
        <f>_xlfn.IFERROR(INDEX('Subdecision matrices'!$C$23:$G$27,MATCH(Prioritization!I341,'Subdecision matrices'!$B$23:$B$27,0),MATCH('CalcEng 2'!$M$6,'Subdecision matrices'!$C$30:$G$30,0)),0)</f>
        <v>0</v>
      </c>
      <c r="N665" s="2">
        <f>_xlfn.IFERROR(INDEX('Subdecision matrices'!$C$23:$G$27,MATCH(Prioritization!I341,'Subdecision matrices'!$B$23:$B$27,0),MATCH('CalcEng 2'!$N$6,'Subdecision matrices'!$C$22:$G$22,0)),0)</f>
        <v>0</v>
      </c>
      <c r="O665" s="2">
        <f>_xlfn.IFERROR(INDEX('Subdecision matrices'!$C$23:$G$27,MATCH(Prioritization!I341,'Subdecision matrices'!$B$23:$B$27,0),MATCH('CalcEng 2'!$O$6,'Subdecision matrices'!$C$22:$G$22,0)),0)</f>
        <v>0</v>
      </c>
      <c r="P665" s="2">
        <f>_xlfn.IFERROR(INDEX('Subdecision matrices'!$C$23:$G$27,MATCH(Prioritization!I341,'Subdecision matrices'!$B$23:$B$27,0),MATCH('CalcEng 2'!$P$6,'Subdecision matrices'!$C$22:$G$22,0)),0)</f>
        <v>0</v>
      </c>
      <c r="Q665" s="2">
        <f>_xlfn.IFERROR(INDEX('Subdecision matrices'!$C$31:$G$33,MATCH(Prioritization!J341,'Subdecision matrices'!$B$31:$B$33,0),MATCH('CalcEng 2'!$Q$6,'Subdecision matrices'!$C$30:$G$30,0)),0)</f>
        <v>0</v>
      </c>
      <c r="R665" s="2">
        <f>_xlfn.IFERROR(INDEX('Subdecision matrices'!$C$31:$G$33,MATCH(Prioritization!J341,'Subdecision matrices'!$B$31:$B$33,0),MATCH('CalcEng 2'!$R$6,'Subdecision matrices'!$C$30:$G$30,0)),0)</f>
        <v>0</v>
      </c>
      <c r="S665" s="2">
        <f>_xlfn.IFERROR(INDEX('Subdecision matrices'!$C$31:$G$33,MATCH(Prioritization!J341,'Subdecision matrices'!$B$31:$B$33,0),MATCH('CalcEng 2'!$S$6,'Subdecision matrices'!$C$30:$G$30,0)),0)</f>
        <v>0</v>
      </c>
      <c r="T665" s="2">
        <f>_xlfn.IFERROR(INDEX('Subdecision matrices'!$C$31:$G$33,MATCH(Prioritization!J341,'Subdecision matrices'!$B$31:$B$33,0),MATCH('CalcEng 2'!$T$6,'Subdecision matrices'!$C$30:$G$30,0)),0)</f>
        <v>0</v>
      </c>
      <c r="U665" s="2">
        <f>_xlfn.IFERROR(INDEX('Subdecision matrices'!$C$31:$G$33,MATCH(Prioritization!J341,'Subdecision matrices'!$B$31:$B$33,0),MATCH('CalcEng 2'!$U$6,'Subdecision matrices'!$C$30:$G$30,0)),0)</f>
        <v>0</v>
      </c>
      <c r="V665" s="2">
        <f>_xlfn.IFERROR(VLOOKUP(Prioritization!K341,'Subdecision matrices'!$A$37:$C$41,3,TRUE),0)</f>
        <v>0</v>
      </c>
      <c r="W665" s="2">
        <f>_xlfn.IFERROR(VLOOKUP(Prioritization!K341,'Subdecision matrices'!$A$37:$D$41,4),0)</f>
        <v>0</v>
      </c>
      <c r="X665" s="2">
        <f>_xlfn.IFERROR(VLOOKUP(Prioritization!K341,'Subdecision matrices'!$A$37:$E$41,5),0)</f>
        <v>0</v>
      </c>
      <c r="Y665" s="2">
        <f>_xlfn.IFERROR(VLOOKUP(Prioritization!K341,'Subdecision matrices'!$A$37:$F$41,6),0)</f>
        <v>0</v>
      </c>
      <c r="Z665" s="2">
        <f>_xlfn.IFERROR(VLOOKUP(Prioritization!K341,'Subdecision matrices'!$A$37:$G$41,7),0)</f>
        <v>0</v>
      </c>
      <c r="AA665" s="2">
        <f>_xlfn.IFERROR(INDEX('Subdecision matrices'!$K$8:$O$11,MATCH(Prioritization!L341,'Subdecision matrices'!$J$8:$J$11,0),MATCH('CalcEng 2'!$AA$6,'Subdecision matrices'!$K$7:$O$7,0)),0)</f>
        <v>0</v>
      </c>
      <c r="AB665" s="2">
        <f>_xlfn.IFERROR(INDEX('Subdecision matrices'!$K$8:$O$11,MATCH(Prioritization!L341,'Subdecision matrices'!$J$8:$J$11,0),MATCH('CalcEng 2'!$AB$6,'Subdecision matrices'!$K$7:$O$7,0)),0)</f>
        <v>0</v>
      </c>
      <c r="AC665" s="2">
        <f>_xlfn.IFERROR(INDEX('Subdecision matrices'!$K$8:$O$11,MATCH(Prioritization!L341,'Subdecision matrices'!$J$8:$J$11,0),MATCH('CalcEng 2'!$AC$6,'Subdecision matrices'!$K$7:$O$7,0)),0)</f>
        <v>0</v>
      </c>
      <c r="AD665" s="2">
        <f>_xlfn.IFERROR(INDEX('Subdecision matrices'!$K$8:$O$11,MATCH(Prioritization!L341,'Subdecision matrices'!$J$8:$J$11,0),MATCH('CalcEng 2'!$AD$6,'Subdecision matrices'!$K$7:$O$7,0)),0)</f>
        <v>0</v>
      </c>
      <c r="AE665" s="2">
        <f>_xlfn.IFERROR(INDEX('Subdecision matrices'!$K$8:$O$11,MATCH(Prioritization!L341,'Subdecision matrices'!$J$8:$J$11,0),MATCH('CalcEng 2'!$AE$6,'Subdecision matrices'!$K$7:$O$7,0)),0)</f>
        <v>0</v>
      </c>
      <c r="AF665" s="2">
        <f>_xlfn.IFERROR(VLOOKUP(Prioritization!M341,'Subdecision matrices'!$I$15:$K$17,3,TRUE),0)</f>
        <v>0</v>
      </c>
      <c r="AG665" s="2">
        <f>_xlfn.IFERROR(VLOOKUP(Prioritization!M341,'Subdecision matrices'!$I$15:$L$17,4,TRUE),0)</f>
        <v>0</v>
      </c>
      <c r="AH665" s="2">
        <f>_xlfn.IFERROR(VLOOKUP(Prioritization!M341,'Subdecision matrices'!$I$15:$M$17,5,TRUE),0)</f>
        <v>0</v>
      </c>
      <c r="AI665" s="2">
        <f>_xlfn.IFERROR(VLOOKUP(Prioritization!M341,'Subdecision matrices'!$I$15:$N$17,6,TRUE),0)</f>
        <v>0</v>
      </c>
      <c r="AJ665" s="2">
        <f>_xlfn.IFERROR(VLOOKUP(Prioritization!M341,'Subdecision matrices'!$I$15:$O$17,7,TRUE),0)</f>
        <v>0</v>
      </c>
      <c r="AK665" s="2">
        <f>_xlfn.IFERROR(INDEX('Subdecision matrices'!$K$22:$O$24,MATCH(Prioritization!N341,'Subdecision matrices'!$J$22:$J$24,0),MATCH($AK$6,'Subdecision matrices'!$K$21:$O$21,0)),0)</f>
        <v>0</v>
      </c>
      <c r="AL665" s="2">
        <f>_xlfn.IFERROR(INDEX('Subdecision matrices'!$K$22:$O$24,MATCH(Prioritization!N341,'Subdecision matrices'!$J$22:$J$24,0),MATCH($AL$6,'Subdecision matrices'!$K$21:$O$21,0)),0)</f>
        <v>0</v>
      </c>
      <c r="AM665" s="2">
        <f>_xlfn.IFERROR(INDEX('Subdecision matrices'!$K$22:$O$24,MATCH(Prioritization!N341,'Subdecision matrices'!$J$22:$J$24,0),MATCH($AM$6,'Subdecision matrices'!$K$21:$O$21,0)),0)</f>
        <v>0</v>
      </c>
      <c r="AN665" s="2">
        <f>_xlfn.IFERROR(INDEX('Subdecision matrices'!$K$22:$O$24,MATCH(Prioritization!N341,'Subdecision matrices'!$J$22:$J$24,0),MATCH($AN$6,'Subdecision matrices'!$K$21:$O$21,0)),0)</f>
        <v>0</v>
      </c>
      <c r="AO665" s="2">
        <f>_xlfn.IFERROR(INDEX('Subdecision matrices'!$K$22:$O$24,MATCH(Prioritization!N341,'Subdecision matrices'!$J$22:$J$24,0),MATCH($AO$6,'Subdecision matrices'!$K$21:$O$21,0)),0)</f>
        <v>0</v>
      </c>
      <c r="AP665" s="2">
        <f>_xlfn.IFERROR(INDEX('Subdecision matrices'!$K$27:$O$30,MATCH(Prioritization!O341,'Subdecision matrices'!$J$27:$J$30,0),MATCH('CalcEng 2'!$AP$6,'Subdecision matrices'!$K$27:$O$27,0)),0)</f>
        <v>0</v>
      </c>
      <c r="AQ665" s="2">
        <f>_xlfn.IFERROR(INDEX('Subdecision matrices'!$K$27:$O$30,MATCH(Prioritization!O341,'Subdecision matrices'!$J$27:$J$30,0),MATCH('CalcEng 2'!$AQ$6,'Subdecision matrices'!$K$27:$O$27,0)),0)</f>
        <v>0</v>
      </c>
      <c r="AR665" s="2">
        <f>_xlfn.IFERROR(INDEX('Subdecision matrices'!$K$27:$O$30,MATCH(Prioritization!O341,'Subdecision matrices'!$J$27:$J$30,0),MATCH('CalcEng 2'!$AR$6,'Subdecision matrices'!$K$27:$O$27,0)),0)</f>
        <v>0</v>
      </c>
      <c r="AS665" s="2">
        <f>_xlfn.IFERROR(INDEX('Subdecision matrices'!$K$27:$O$30,MATCH(Prioritization!O341,'Subdecision matrices'!$J$27:$J$30,0),MATCH('CalcEng 2'!$AS$6,'Subdecision matrices'!$K$27:$O$27,0)),0)</f>
        <v>0</v>
      </c>
      <c r="AT665" s="2">
        <f>_xlfn.IFERROR(INDEX('Subdecision matrices'!$K$27:$O$30,MATCH(Prioritization!O341,'Subdecision matrices'!$J$27:$J$30,0),MATCH('CalcEng 2'!$AT$6,'Subdecision matrices'!$K$27:$O$27,0)),0)</f>
        <v>0</v>
      </c>
      <c r="AU665" s="2">
        <f>_xlfn.IFERROR(INDEX('Subdecision matrices'!$K$34:$O$36,MATCH(Prioritization!P341,'Subdecision matrices'!$J$34:$J$36,0),MATCH('CalcEng 2'!$AU$6,'Subdecision matrices'!$K$33:$O$33,0)),0)</f>
        <v>0</v>
      </c>
      <c r="AV665" s="2">
        <f>_xlfn.IFERROR(INDEX('Subdecision matrices'!$K$34:$O$36,MATCH(Prioritization!P341,'Subdecision matrices'!$J$34:$J$36,0),MATCH('CalcEng 2'!$AV$6,'Subdecision matrices'!$K$33:$O$33,0)),0)</f>
        <v>0</v>
      </c>
      <c r="AW665" s="2">
        <f>_xlfn.IFERROR(INDEX('Subdecision matrices'!$K$34:$O$36,MATCH(Prioritization!P341,'Subdecision matrices'!$J$34:$J$36,0),MATCH('CalcEng 2'!$AW$6,'Subdecision matrices'!$K$33:$O$33,0)),0)</f>
        <v>0</v>
      </c>
      <c r="AX665" s="2">
        <f>_xlfn.IFERROR(INDEX('Subdecision matrices'!$K$34:$O$36,MATCH(Prioritization!P341,'Subdecision matrices'!$J$34:$J$36,0),MATCH('CalcEng 2'!$AX$6,'Subdecision matrices'!$K$33:$O$33,0)),0)</f>
        <v>0</v>
      </c>
      <c r="AY665" s="2">
        <f>_xlfn.IFERROR(INDEX('Subdecision matrices'!$K$34:$O$36,MATCH(Prioritization!P341,'Subdecision matrices'!$J$34:$J$36,0),MATCH('CalcEng 2'!$AY$6,'Subdecision matrices'!$K$33:$O$33,0)),0)</f>
        <v>0</v>
      </c>
      <c r="AZ665" s="2"/>
      <c r="BA665" s="2"/>
      <c r="BB665" s="110">
        <f>((B665*B666)+(G665*G666)+(L665*L666)+(Q665*Q666)+(V665*V666)+(AA665*AA666)+(AF666*AF665)+(AK665*AK666)+(AP665*AP666)+(AU665*AU666))*10</f>
        <v>0</v>
      </c>
      <c r="BC665" s="110">
        <f aca="true" t="shared" si="1672" ref="BC665">((C665*C666)+(H665*H666)+(M665*M666)+(R665*R666)+(W665*W666)+(AB665*AB666)+(AG666*AG665)+(AL665*AL666)+(AQ665*AQ666)+(AV665*AV666))*10</f>
        <v>0</v>
      </c>
      <c r="BD665" s="110">
        <f aca="true" t="shared" si="1673" ref="BD665">((D665*D666)+(I665*I666)+(N665*N666)+(S665*S666)+(X665*X666)+(AC665*AC666)+(AH666*AH665)+(AM665*AM666)+(AR665*AR666)+(AW665*AW666))*10</f>
        <v>0</v>
      </c>
      <c r="BE665" s="110">
        <f aca="true" t="shared" si="1674" ref="BE665">((E665*E666)+(J665*J666)+(O665*O666)+(T665*T666)+(Y665*Y666)+(AD665*AD666)+(AI666*AI665)+(AN665*AN666)+(AS665*AS666)+(AX665*AX666))*10</f>
        <v>0</v>
      </c>
      <c r="BF665" s="110">
        <f aca="true" t="shared" si="1675" ref="BF665">((F665*F666)+(K665*K666)+(P665*P666)+(U665*U666)+(Z665*Z666)+(AE665*AE666)+(AJ666*AJ665)+(AO665*AO666)+(AT665*AT666)+(AY665*AY666))*10</f>
        <v>0</v>
      </c>
    </row>
    <row r="666" spans="1:58" ht="15.75" thickBot="1">
      <c r="A666" s="94"/>
      <c r="B666" s="5">
        <f>'Subdecision matrices'!$S$12</f>
        <v>0.1</v>
      </c>
      <c r="C666" s="5">
        <f>'Subdecision matrices'!$S$13</f>
        <v>0.1</v>
      </c>
      <c r="D666" s="5">
        <f>'Subdecision matrices'!$S$14</f>
        <v>0.1</v>
      </c>
      <c r="E666" s="5">
        <f>'Subdecision matrices'!$S$15</f>
        <v>0.1</v>
      </c>
      <c r="F666" s="5">
        <f>'Subdecision matrices'!$S$16</f>
        <v>0.1</v>
      </c>
      <c r="G666" s="5">
        <f>'Subdecision matrices'!$T$12</f>
        <v>0.1</v>
      </c>
      <c r="H666" s="5">
        <f>'Subdecision matrices'!$T$13</f>
        <v>0.1</v>
      </c>
      <c r="I666" s="5">
        <f>'Subdecision matrices'!$T$14</f>
        <v>0.1</v>
      </c>
      <c r="J666" s="5">
        <f>'Subdecision matrices'!$T$15</f>
        <v>0.1</v>
      </c>
      <c r="K666" s="5">
        <f>'Subdecision matrices'!$T$16</f>
        <v>0.1</v>
      </c>
      <c r="L666" s="5">
        <f>'Subdecision matrices'!$U$12</f>
        <v>0.05</v>
      </c>
      <c r="M666" s="5">
        <f>'Subdecision matrices'!$U$13</f>
        <v>0.05</v>
      </c>
      <c r="N666" s="5">
        <f>'Subdecision matrices'!$U$14</f>
        <v>0.05</v>
      </c>
      <c r="O666" s="5">
        <f>'Subdecision matrices'!$U$15</f>
        <v>0.05</v>
      </c>
      <c r="P666" s="5">
        <f>'Subdecision matrices'!$U$16</f>
        <v>0.05</v>
      </c>
      <c r="Q666" s="5">
        <f>'Subdecision matrices'!$V$12</f>
        <v>0.1</v>
      </c>
      <c r="R666" s="5">
        <f>'Subdecision matrices'!$V$13</f>
        <v>0.1</v>
      </c>
      <c r="S666" s="5">
        <f>'Subdecision matrices'!$V$14</f>
        <v>0.1</v>
      </c>
      <c r="T666" s="5">
        <f>'Subdecision matrices'!$V$15</f>
        <v>0.1</v>
      </c>
      <c r="U666" s="5">
        <f>'Subdecision matrices'!$V$16</f>
        <v>0.1</v>
      </c>
      <c r="V666" s="5">
        <f>'Subdecision matrices'!$W$12</f>
        <v>0.1</v>
      </c>
      <c r="W666" s="5">
        <f>'Subdecision matrices'!$W$13</f>
        <v>0.1</v>
      </c>
      <c r="X666" s="5">
        <f>'Subdecision matrices'!$W$14</f>
        <v>0.1</v>
      </c>
      <c r="Y666" s="5">
        <f>'Subdecision matrices'!$W$15</f>
        <v>0.1</v>
      </c>
      <c r="Z666" s="5">
        <f>'Subdecision matrices'!$W$16</f>
        <v>0.1</v>
      </c>
      <c r="AA666" s="5">
        <f>'Subdecision matrices'!$X$12</f>
        <v>0.05</v>
      </c>
      <c r="AB666" s="5">
        <f>'Subdecision matrices'!$X$13</f>
        <v>0.1</v>
      </c>
      <c r="AC666" s="5">
        <f>'Subdecision matrices'!$X$14</f>
        <v>0.1</v>
      </c>
      <c r="AD666" s="5">
        <f>'Subdecision matrices'!$X$15</f>
        <v>0.1</v>
      </c>
      <c r="AE666" s="5">
        <f>'Subdecision matrices'!$X$16</f>
        <v>0.1</v>
      </c>
      <c r="AF666" s="5">
        <f>'Subdecision matrices'!$Y$12</f>
        <v>0.1</v>
      </c>
      <c r="AG666" s="5">
        <f>'Subdecision matrices'!$Y$13</f>
        <v>0.1</v>
      </c>
      <c r="AH666" s="5">
        <f>'Subdecision matrices'!$Y$14</f>
        <v>0.1</v>
      </c>
      <c r="AI666" s="5">
        <f>'Subdecision matrices'!$Y$15</f>
        <v>0.05</v>
      </c>
      <c r="AJ666" s="5">
        <f>'Subdecision matrices'!$Y$16</f>
        <v>0.05</v>
      </c>
      <c r="AK666" s="5">
        <f>'Subdecision matrices'!$Z$12</f>
        <v>0.15</v>
      </c>
      <c r="AL666" s="5">
        <f>'Subdecision matrices'!$Z$13</f>
        <v>0.15</v>
      </c>
      <c r="AM666" s="5">
        <f>'Subdecision matrices'!$Z$14</f>
        <v>0.15</v>
      </c>
      <c r="AN666" s="5">
        <f>'Subdecision matrices'!$Z$15</f>
        <v>0.15</v>
      </c>
      <c r="AO666" s="5">
        <f>'Subdecision matrices'!$Z$16</f>
        <v>0.15</v>
      </c>
      <c r="AP666" s="5">
        <f>'Subdecision matrices'!$AA$12</f>
        <v>0.1</v>
      </c>
      <c r="AQ666" s="5">
        <f>'Subdecision matrices'!$AA$13</f>
        <v>0.1</v>
      </c>
      <c r="AR666" s="5">
        <f>'Subdecision matrices'!$AA$14</f>
        <v>0.1</v>
      </c>
      <c r="AS666" s="5">
        <f>'Subdecision matrices'!$AA$15</f>
        <v>0.1</v>
      </c>
      <c r="AT666" s="5">
        <f>'Subdecision matrices'!$AA$16</f>
        <v>0.15</v>
      </c>
      <c r="AU666" s="5">
        <f>'Subdecision matrices'!$AB$12</f>
        <v>0.15</v>
      </c>
      <c r="AV666" s="5">
        <f>'Subdecision matrices'!$AB$13</f>
        <v>0.1</v>
      </c>
      <c r="AW666" s="5">
        <f>'Subdecision matrices'!$AB$14</f>
        <v>0.1</v>
      </c>
      <c r="AX666" s="5">
        <f>'Subdecision matrices'!$AB$15</f>
        <v>0.15</v>
      </c>
      <c r="AY666" s="5">
        <f>'Subdecision matrices'!$AB$16</f>
        <v>0.1</v>
      </c>
      <c r="AZ666" s="3">
        <f aca="true" t="shared" si="1676" ref="AZ666">SUM(L666:AY666)</f>
        <v>4</v>
      </c>
      <c r="BA666" s="3"/>
      <c r="BB666" s="114"/>
      <c r="BC666" s="114"/>
      <c r="BD666" s="114"/>
      <c r="BE666" s="114"/>
      <c r="BF666" s="114"/>
    </row>
    <row r="667" spans="1:58" ht="15">
      <c r="A667" s="94">
        <v>331</v>
      </c>
      <c r="B667" s="30">
        <f>_xlfn.IFERROR(VLOOKUP(Prioritization!G342,'Subdecision matrices'!$B$7:$C$8,2,TRUE),0)</f>
        <v>0</v>
      </c>
      <c r="C667" s="30">
        <f>_xlfn.IFERROR(VLOOKUP(Prioritization!G342,'Subdecision matrices'!$B$7:$D$8,3,TRUE),0)</f>
        <v>0</v>
      </c>
      <c r="D667" s="30">
        <f>_xlfn.IFERROR(VLOOKUP(Prioritization!G342,'Subdecision matrices'!$B$7:$E$8,4,TRUE),0)</f>
        <v>0</v>
      </c>
      <c r="E667" s="30">
        <f>_xlfn.IFERROR(VLOOKUP(Prioritization!G342,'Subdecision matrices'!$B$7:$F$8,5,TRUE),0)</f>
        <v>0</v>
      </c>
      <c r="F667" s="30">
        <f>_xlfn.IFERROR(VLOOKUP(Prioritization!G342,'Subdecision matrices'!$B$7:$G$8,6,TRUE),0)</f>
        <v>0</v>
      </c>
      <c r="G667" s="30">
        <f>VLOOKUP(Prioritization!H342,'Subdecision matrices'!$B$12:$C$19,2,TRUE)</f>
        <v>0</v>
      </c>
      <c r="H667" s="30">
        <f>VLOOKUP(Prioritization!H342,'Subdecision matrices'!$B$12:$D$19,3,TRUE)</f>
        <v>0</v>
      </c>
      <c r="I667" s="30">
        <f>VLOOKUP(Prioritization!H342,'Subdecision matrices'!$B$12:$E$19,4,TRUE)</f>
        <v>0</v>
      </c>
      <c r="J667" s="30">
        <f>VLOOKUP(Prioritization!H342,'Subdecision matrices'!$B$12:$F$19,5,TRUE)</f>
        <v>0</v>
      </c>
      <c r="K667" s="30">
        <f>VLOOKUP(Prioritization!H342,'Subdecision matrices'!$B$12:$G$19,6,TRUE)</f>
        <v>0</v>
      </c>
      <c r="L667" s="2">
        <f>_xlfn.IFERROR(INDEX('Subdecision matrices'!$C$23:$G$27,MATCH(Prioritization!I342,'Subdecision matrices'!$B$23:$B$27,0),MATCH('CalcEng 2'!$L$6,'Subdecision matrices'!$C$22:$G$22,0)),0)</f>
        <v>0</v>
      </c>
      <c r="M667" s="2">
        <f>_xlfn.IFERROR(INDEX('Subdecision matrices'!$C$23:$G$27,MATCH(Prioritization!I342,'Subdecision matrices'!$B$23:$B$27,0),MATCH('CalcEng 2'!$M$6,'Subdecision matrices'!$C$30:$G$30,0)),0)</f>
        <v>0</v>
      </c>
      <c r="N667" s="2">
        <f>_xlfn.IFERROR(INDEX('Subdecision matrices'!$C$23:$G$27,MATCH(Prioritization!I342,'Subdecision matrices'!$B$23:$B$27,0),MATCH('CalcEng 2'!$N$6,'Subdecision matrices'!$C$22:$G$22,0)),0)</f>
        <v>0</v>
      </c>
      <c r="O667" s="2">
        <f>_xlfn.IFERROR(INDEX('Subdecision matrices'!$C$23:$G$27,MATCH(Prioritization!I342,'Subdecision matrices'!$B$23:$B$27,0),MATCH('CalcEng 2'!$O$6,'Subdecision matrices'!$C$22:$G$22,0)),0)</f>
        <v>0</v>
      </c>
      <c r="P667" s="2">
        <f>_xlfn.IFERROR(INDEX('Subdecision matrices'!$C$23:$G$27,MATCH(Prioritization!I342,'Subdecision matrices'!$B$23:$B$27,0),MATCH('CalcEng 2'!$P$6,'Subdecision matrices'!$C$22:$G$22,0)),0)</f>
        <v>0</v>
      </c>
      <c r="Q667" s="2">
        <f>_xlfn.IFERROR(INDEX('Subdecision matrices'!$C$31:$G$33,MATCH(Prioritization!J342,'Subdecision matrices'!$B$31:$B$33,0),MATCH('CalcEng 2'!$Q$6,'Subdecision matrices'!$C$30:$G$30,0)),0)</f>
        <v>0</v>
      </c>
      <c r="R667" s="2">
        <f>_xlfn.IFERROR(INDEX('Subdecision matrices'!$C$31:$G$33,MATCH(Prioritization!J342,'Subdecision matrices'!$B$31:$B$33,0),MATCH('CalcEng 2'!$R$6,'Subdecision matrices'!$C$30:$G$30,0)),0)</f>
        <v>0</v>
      </c>
      <c r="S667" s="2">
        <f>_xlfn.IFERROR(INDEX('Subdecision matrices'!$C$31:$G$33,MATCH(Prioritization!J342,'Subdecision matrices'!$B$31:$B$33,0),MATCH('CalcEng 2'!$S$6,'Subdecision matrices'!$C$30:$G$30,0)),0)</f>
        <v>0</v>
      </c>
      <c r="T667" s="2">
        <f>_xlfn.IFERROR(INDEX('Subdecision matrices'!$C$31:$G$33,MATCH(Prioritization!J342,'Subdecision matrices'!$B$31:$B$33,0),MATCH('CalcEng 2'!$T$6,'Subdecision matrices'!$C$30:$G$30,0)),0)</f>
        <v>0</v>
      </c>
      <c r="U667" s="2">
        <f>_xlfn.IFERROR(INDEX('Subdecision matrices'!$C$31:$G$33,MATCH(Prioritization!J342,'Subdecision matrices'!$B$31:$B$33,0),MATCH('CalcEng 2'!$U$6,'Subdecision matrices'!$C$30:$G$30,0)),0)</f>
        <v>0</v>
      </c>
      <c r="V667" s="2">
        <f>_xlfn.IFERROR(VLOOKUP(Prioritization!K342,'Subdecision matrices'!$A$37:$C$41,3,TRUE),0)</f>
        <v>0</v>
      </c>
      <c r="W667" s="2">
        <f>_xlfn.IFERROR(VLOOKUP(Prioritization!K342,'Subdecision matrices'!$A$37:$D$41,4),0)</f>
        <v>0</v>
      </c>
      <c r="X667" s="2">
        <f>_xlfn.IFERROR(VLOOKUP(Prioritization!K342,'Subdecision matrices'!$A$37:$E$41,5),0)</f>
        <v>0</v>
      </c>
      <c r="Y667" s="2">
        <f>_xlfn.IFERROR(VLOOKUP(Prioritization!K342,'Subdecision matrices'!$A$37:$F$41,6),0)</f>
        <v>0</v>
      </c>
      <c r="Z667" s="2">
        <f>_xlfn.IFERROR(VLOOKUP(Prioritization!K342,'Subdecision matrices'!$A$37:$G$41,7),0)</f>
        <v>0</v>
      </c>
      <c r="AA667" s="2">
        <f>_xlfn.IFERROR(INDEX('Subdecision matrices'!$K$8:$O$11,MATCH(Prioritization!L342,'Subdecision matrices'!$J$8:$J$11,0),MATCH('CalcEng 2'!$AA$6,'Subdecision matrices'!$K$7:$O$7,0)),0)</f>
        <v>0</v>
      </c>
      <c r="AB667" s="2">
        <f>_xlfn.IFERROR(INDEX('Subdecision matrices'!$K$8:$O$11,MATCH(Prioritization!L342,'Subdecision matrices'!$J$8:$J$11,0),MATCH('CalcEng 2'!$AB$6,'Subdecision matrices'!$K$7:$O$7,0)),0)</f>
        <v>0</v>
      </c>
      <c r="AC667" s="2">
        <f>_xlfn.IFERROR(INDEX('Subdecision matrices'!$K$8:$O$11,MATCH(Prioritization!L342,'Subdecision matrices'!$J$8:$J$11,0),MATCH('CalcEng 2'!$AC$6,'Subdecision matrices'!$K$7:$O$7,0)),0)</f>
        <v>0</v>
      </c>
      <c r="AD667" s="2">
        <f>_xlfn.IFERROR(INDEX('Subdecision matrices'!$K$8:$O$11,MATCH(Prioritization!L342,'Subdecision matrices'!$J$8:$J$11,0),MATCH('CalcEng 2'!$AD$6,'Subdecision matrices'!$K$7:$O$7,0)),0)</f>
        <v>0</v>
      </c>
      <c r="AE667" s="2">
        <f>_xlfn.IFERROR(INDEX('Subdecision matrices'!$K$8:$O$11,MATCH(Prioritization!L342,'Subdecision matrices'!$J$8:$J$11,0),MATCH('CalcEng 2'!$AE$6,'Subdecision matrices'!$K$7:$O$7,0)),0)</f>
        <v>0</v>
      </c>
      <c r="AF667" s="2">
        <f>_xlfn.IFERROR(VLOOKUP(Prioritization!M342,'Subdecision matrices'!$I$15:$K$17,3,TRUE),0)</f>
        <v>0</v>
      </c>
      <c r="AG667" s="2">
        <f>_xlfn.IFERROR(VLOOKUP(Prioritization!M342,'Subdecision matrices'!$I$15:$L$17,4,TRUE),0)</f>
        <v>0</v>
      </c>
      <c r="AH667" s="2">
        <f>_xlfn.IFERROR(VLOOKUP(Prioritization!M342,'Subdecision matrices'!$I$15:$M$17,5,TRUE),0)</f>
        <v>0</v>
      </c>
      <c r="AI667" s="2">
        <f>_xlfn.IFERROR(VLOOKUP(Prioritization!M342,'Subdecision matrices'!$I$15:$N$17,6,TRUE),0)</f>
        <v>0</v>
      </c>
      <c r="AJ667" s="2">
        <f>_xlfn.IFERROR(VLOOKUP(Prioritization!M342,'Subdecision matrices'!$I$15:$O$17,7,TRUE),0)</f>
        <v>0</v>
      </c>
      <c r="AK667" s="2">
        <f>_xlfn.IFERROR(INDEX('Subdecision matrices'!$K$22:$O$24,MATCH(Prioritization!N342,'Subdecision matrices'!$J$22:$J$24,0),MATCH($AK$6,'Subdecision matrices'!$K$21:$O$21,0)),0)</f>
        <v>0</v>
      </c>
      <c r="AL667" s="2">
        <f>_xlfn.IFERROR(INDEX('Subdecision matrices'!$K$22:$O$24,MATCH(Prioritization!N342,'Subdecision matrices'!$J$22:$J$24,0),MATCH($AL$6,'Subdecision matrices'!$K$21:$O$21,0)),0)</f>
        <v>0</v>
      </c>
      <c r="AM667" s="2">
        <f>_xlfn.IFERROR(INDEX('Subdecision matrices'!$K$22:$O$24,MATCH(Prioritization!N342,'Subdecision matrices'!$J$22:$J$24,0),MATCH($AM$6,'Subdecision matrices'!$K$21:$O$21,0)),0)</f>
        <v>0</v>
      </c>
      <c r="AN667" s="2">
        <f>_xlfn.IFERROR(INDEX('Subdecision matrices'!$K$22:$O$24,MATCH(Prioritization!N342,'Subdecision matrices'!$J$22:$J$24,0),MATCH($AN$6,'Subdecision matrices'!$K$21:$O$21,0)),0)</f>
        <v>0</v>
      </c>
      <c r="AO667" s="2">
        <f>_xlfn.IFERROR(INDEX('Subdecision matrices'!$K$22:$O$24,MATCH(Prioritization!N342,'Subdecision matrices'!$J$22:$J$24,0),MATCH($AO$6,'Subdecision matrices'!$K$21:$O$21,0)),0)</f>
        <v>0</v>
      </c>
      <c r="AP667" s="2">
        <f>_xlfn.IFERROR(INDEX('Subdecision matrices'!$K$27:$O$30,MATCH(Prioritization!O342,'Subdecision matrices'!$J$27:$J$30,0),MATCH('CalcEng 2'!$AP$6,'Subdecision matrices'!$K$27:$O$27,0)),0)</f>
        <v>0</v>
      </c>
      <c r="AQ667" s="2">
        <f>_xlfn.IFERROR(INDEX('Subdecision matrices'!$K$27:$O$30,MATCH(Prioritization!O342,'Subdecision matrices'!$J$27:$J$30,0),MATCH('CalcEng 2'!$AQ$6,'Subdecision matrices'!$K$27:$O$27,0)),0)</f>
        <v>0</v>
      </c>
      <c r="AR667" s="2">
        <f>_xlfn.IFERROR(INDEX('Subdecision matrices'!$K$27:$O$30,MATCH(Prioritization!O342,'Subdecision matrices'!$J$27:$J$30,0),MATCH('CalcEng 2'!$AR$6,'Subdecision matrices'!$K$27:$O$27,0)),0)</f>
        <v>0</v>
      </c>
      <c r="AS667" s="2">
        <f>_xlfn.IFERROR(INDEX('Subdecision matrices'!$K$27:$O$30,MATCH(Prioritization!O342,'Subdecision matrices'!$J$27:$J$30,0),MATCH('CalcEng 2'!$AS$6,'Subdecision matrices'!$K$27:$O$27,0)),0)</f>
        <v>0</v>
      </c>
      <c r="AT667" s="2">
        <f>_xlfn.IFERROR(INDEX('Subdecision matrices'!$K$27:$O$30,MATCH(Prioritization!O342,'Subdecision matrices'!$J$27:$J$30,0),MATCH('CalcEng 2'!$AT$6,'Subdecision matrices'!$K$27:$O$27,0)),0)</f>
        <v>0</v>
      </c>
      <c r="AU667" s="2">
        <f>_xlfn.IFERROR(INDEX('Subdecision matrices'!$K$34:$O$36,MATCH(Prioritization!P342,'Subdecision matrices'!$J$34:$J$36,0),MATCH('CalcEng 2'!$AU$6,'Subdecision matrices'!$K$33:$O$33,0)),0)</f>
        <v>0</v>
      </c>
      <c r="AV667" s="2">
        <f>_xlfn.IFERROR(INDEX('Subdecision matrices'!$K$34:$O$36,MATCH(Prioritization!P342,'Subdecision matrices'!$J$34:$J$36,0),MATCH('CalcEng 2'!$AV$6,'Subdecision matrices'!$K$33:$O$33,0)),0)</f>
        <v>0</v>
      </c>
      <c r="AW667" s="2">
        <f>_xlfn.IFERROR(INDEX('Subdecision matrices'!$K$34:$O$36,MATCH(Prioritization!P342,'Subdecision matrices'!$J$34:$J$36,0),MATCH('CalcEng 2'!$AW$6,'Subdecision matrices'!$K$33:$O$33,0)),0)</f>
        <v>0</v>
      </c>
      <c r="AX667" s="2">
        <f>_xlfn.IFERROR(INDEX('Subdecision matrices'!$K$34:$O$36,MATCH(Prioritization!P342,'Subdecision matrices'!$J$34:$J$36,0),MATCH('CalcEng 2'!$AX$6,'Subdecision matrices'!$K$33:$O$33,0)),0)</f>
        <v>0</v>
      </c>
      <c r="AY667" s="2">
        <f>_xlfn.IFERROR(INDEX('Subdecision matrices'!$K$34:$O$36,MATCH(Prioritization!P342,'Subdecision matrices'!$J$34:$J$36,0),MATCH('CalcEng 2'!$AY$6,'Subdecision matrices'!$K$33:$O$33,0)),0)</f>
        <v>0</v>
      </c>
      <c r="AZ667" s="2"/>
      <c r="BA667" s="2"/>
      <c r="BB667" s="110">
        <f>((B667*B668)+(G667*G668)+(L667*L668)+(Q667*Q668)+(V667*V668)+(AA667*AA668)+(AF668*AF667)+(AK667*AK668)+(AP667*AP668)+(AU667*AU668))*10</f>
        <v>0</v>
      </c>
      <c r="BC667" s="110">
        <f aca="true" t="shared" si="1677" ref="BC667">((C667*C668)+(H667*H668)+(M667*M668)+(R667*R668)+(W667*W668)+(AB667*AB668)+(AG668*AG667)+(AL667*AL668)+(AQ667*AQ668)+(AV667*AV668))*10</f>
        <v>0</v>
      </c>
      <c r="BD667" s="110">
        <f aca="true" t="shared" si="1678" ref="BD667">((D667*D668)+(I667*I668)+(N667*N668)+(S667*S668)+(X667*X668)+(AC667*AC668)+(AH668*AH667)+(AM667*AM668)+(AR667*AR668)+(AW667*AW668))*10</f>
        <v>0</v>
      </c>
      <c r="BE667" s="110">
        <f aca="true" t="shared" si="1679" ref="BE667">((E667*E668)+(J667*J668)+(O667*O668)+(T667*T668)+(Y667*Y668)+(AD667*AD668)+(AI668*AI667)+(AN667*AN668)+(AS667*AS668)+(AX667*AX668))*10</f>
        <v>0</v>
      </c>
      <c r="BF667" s="110">
        <f aca="true" t="shared" si="1680" ref="BF667">((F667*F668)+(K667*K668)+(P667*P668)+(U667*U668)+(Z667*Z668)+(AE667*AE668)+(AJ668*AJ667)+(AO667*AO668)+(AT667*AT668)+(AY667*AY668))*10</f>
        <v>0</v>
      </c>
    </row>
    <row r="668" spans="1:58" ht="15.75" thickBot="1">
      <c r="A668" s="94"/>
      <c r="B668" s="5">
        <f>'Subdecision matrices'!$S$12</f>
        <v>0.1</v>
      </c>
      <c r="C668" s="5">
        <f>'Subdecision matrices'!$S$13</f>
        <v>0.1</v>
      </c>
      <c r="D668" s="5">
        <f>'Subdecision matrices'!$S$14</f>
        <v>0.1</v>
      </c>
      <c r="E668" s="5">
        <f>'Subdecision matrices'!$S$15</f>
        <v>0.1</v>
      </c>
      <c r="F668" s="5">
        <f>'Subdecision matrices'!$S$16</f>
        <v>0.1</v>
      </c>
      <c r="G668" s="5">
        <f>'Subdecision matrices'!$T$12</f>
        <v>0.1</v>
      </c>
      <c r="H668" s="5">
        <f>'Subdecision matrices'!$T$13</f>
        <v>0.1</v>
      </c>
      <c r="I668" s="5">
        <f>'Subdecision matrices'!$T$14</f>
        <v>0.1</v>
      </c>
      <c r="J668" s="5">
        <f>'Subdecision matrices'!$T$15</f>
        <v>0.1</v>
      </c>
      <c r="K668" s="5">
        <f>'Subdecision matrices'!$T$16</f>
        <v>0.1</v>
      </c>
      <c r="L668" s="5">
        <f>'Subdecision matrices'!$U$12</f>
        <v>0.05</v>
      </c>
      <c r="M668" s="5">
        <f>'Subdecision matrices'!$U$13</f>
        <v>0.05</v>
      </c>
      <c r="N668" s="5">
        <f>'Subdecision matrices'!$U$14</f>
        <v>0.05</v>
      </c>
      <c r="O668" s="5">
        <f>'Subdecision matrices'!$U$15</f>
        <v>0.05</v>
      </c>
      <c r="P668" s="5">
        <f>'Subdecision matrices'!$U$16</f>
        <v>0.05</v>
      </c>
      <c r="Q668" s="5">
        <f>'Subdecision matrices'!$V$12</f>
        <v>0.1</v>
      </c>
      <c r="R668" s="5">
        <f>'Subdecision matrices'!$V$13</f>
        <v>0.1</v>
      </c>
      <c r="S668" s="5">
        <f>'Subdecision matrices'!$V$14</f>
        <v>0.1</v>
      </c>
      <c r="T668" s="5">
        <f>'Subdecision matrices'!$V$15</f>
        <v>0.1</v>
      </c>
      <c r="U668" s="5">
        <f>'Subdecision matrices'!$V$16</f>
        <v>0.1</v>
      </c>
      <c r="V668" s="5">
        <f>'Subdecision matrices'!$W$12</f>
        <v>0.1</v>
      </c>
      <c r="W668" s="5">
        <f>'Subdecision matrices'!$W$13</f>
        <v>0.1</v>
      </c>
      <c r="X668" s="5">
        <f>'Subdecision matrices'!$W$14</f>
        <v>0.1</v>
      </c>
      <c r="Y668" s="5">
        <f>'Subdecision matrices'!$W$15</f>
        <v>0.1</v>
      </c>
      <c r="Z668" s="5">
        <f>'Subdecision matrices'!$W$16</f>
        <v>0.1</v>
      </c>
      <c r="AA668" s="5">
        <f>'Subdecision matrices'!$X$12</f>
        <v>0.05</v>
      </c>
      <c r="AB668" s="5">
        <f>'Subdecision matrices'!$X$13</f>
        <v>0.1</v>
      </c>
      <c r="AC668" s="5">
        <f>'Subdecision matrices'!$X$14</f>
        <v>0.1</v>
      </c>
      <c r="AD668" s="5">
        <f>'Subdecision matrices'!$X$15</f>
        <v>0.1</v>
      </c>
      <c r="AE668" s="5">
        <f>'Subdecision matrices'!$X$16</f>
        <v>0.1</v>
      </c>
      <c r="AF668" s="5">
        <f>'Subdecision matrices'!$Y$12</f>
        <v>0.1</v>
      </c>
      <c r="AG668" s="5">
        <f>'Subdecision matrices'!$Y$13</f>
        <v>0.1</v>
      </c>
      <c r="AH668" s="5">
        <f>'Subdecision matrices'!$Y$14</f>
        <v>0.1</v>
      </c>
      <c r="AI668" s="5">
        <f>'Subdecision matrices'!$Y$15</f>
        <v>0.05</v>
      </c>
      <c r="AJ668" s="5">
        <f>'Subdecision matrices'!$Y$16</f>
        <v>0.05</v>
      </c>
      <c r="AK668" s="5">
        <f>'Subdecision matrices'!$Z$12</f>
        <v>0.15</v>
      </c>
      <c r="AL668" s="5">
        <f>'Subdecision matrices'!$Z$13</f>
        <v>0.15</v>
      </c>
      <c r="AM668" s="5">
        <f>'Subdecision matrices'!$Z$14</f>
        <v>0.15</v>
      </c>
      <c r="AN668" s="5">
        <f>'Subdecision matrices'!$Z$15</f>
        <v>0.15</v>
      </c>
      <c r="AO668" s="5">
        <f>'Subdecision matrices'!$Z$16</f>
        <v>0.15</v>
      </c>
      <c r="AP668" s="5">
        <f>'Subdecision matrices'!$AA$12</f>
        <v>0.1</v>
      </c>
      <c r="AQ668" s="5">
        <f>'Subdecision matrices'!$AA$13</f>
        <v>0.1</v>
      </c>
      <c r="AR668" s="5">
        <f>'Subdecision matrices'!$AA$14</f>
        <v>0.1</v>
      </c>
      <c r="AS668" s="5">
        <f>'Subdecision matrices'!$AA$15</f>
        <v>0.1</v>
      </c>
      <c r="AT668" s="5">
        <f>'Subdecision matrices'!$AA$16</f>
        <v>0.15</v>
      </c>
      <c r="AU668" s="5">
        <f>'Subdecision matrices'!$AB$12</f>
        <v>0.15</v>
      </c>
      <c r="AV668" s="5">
        <f>'Subdecision matrices'!$AB$13</f>
        <v>0.1</v>
      </c>
      <c r="AW668" s="5">
        <f>'Subdecision matrices'!$AB$14</f>
        <v>0.1</v>
      </c>
      <c r="AX668" s="5">
        <f>'Subdecision matrices'!$AB$15</f>
        <v>0.15</v>
      </c>
      <c r="AY668" s="5">
        <f>'Subdecision matrices'!$AB$16</f>
        <v>0.1</v>
      </c>
      <c r="AZ668" s="3">
        <f aca="true" t="shared" si="1681" ref="AZ668">SUM(L668:AY668)</f>
        <v>4</v>
      </c>
      <c r="BA668" s="3"/>
      <c r="BB668" s="114"/>
      <c r="BC668" s="114"/>
      <c r="BD668" s="114"/>
      <c r="BE668" s="114"/>
      <c r="BF668" s="114"/>
    </row>
    <row r="669" spans="1:58" ht="15">
      <c r="A669" s="94">
        <v>332</v>
      </c>
      <c r="B669" s="30">
        <f>_xlfn.IFERROR(VLOOKUP(Prioritization!G343,'Subdecision matrices'!$B$7:$C$8,2,TRUE),0)</f>
        <v>0</v>
      </c>
      <c r="C669" s="30">
        <f>_xlfn.IFERROR(VLOOKUP(Prioritization!G343,'Subdecision matrices'!$B$7:$D$8,3,TRUE),0)</f>
        <v>0</v>
      </c>
      <c r="D669" s="30">
        <f>_xlfn.IFERROR(VLOOKUP(Prioritization!G343,'Subdecision matrices'!$B$7:$E$8,4,TRUE),0)</f>
        <v>0</v>
      </c>
      <c r="E669" s="30">
        <f>_xlfn.IFERROR(VLOOKUP(Prioritization!G343,'Subdecision matrices'!$B$7:$F$8,5,TRUE),0)</f>
        <v>0</v>
      </c>
      <c r="F669" s="30">
        <f>_xlfn.IFERROR(VLOOKUP(Prioritization!G343,'Subdecision matrices'!$B$7:$G$8,6,TRUE),0)</f>
        <v>0</v>
      </c>
      <c r="G669" s="30">
        <f>VLOOKUP(Prioritization!H343,'Subdecision matrices'!$B$12:$C$19,2,TRUE)</f>
        <v>0</v>
      </c>
      <c r="H669" s="30">
        <f>VLOOKUP(Prioritization!H343,'Subdecision matrices'!$B$12:$D$19,3,TRUE)</f>
        <v>0</v>
      </c>
      <c r="I669" s="30">
        <f>VLOOKUP(Prioritization!H343,'Subdecision matrices'!$B$12:$E$19,4,TRUE)</f>
        <v>0</v>
      </c>
      <c r="J669" s="30">
        <f>VLOOKUP(Prioritization!H343,'Subdecision matrices'!$B$12:$F$19,5,TRUE)</f>
        <v>0</v>
      </c>
      <c r="K669" s="30">
        <f>VLOOKUP(Prioritization!H343,'Subdecision matrices'!$B$12:$G$19,6,TRUE)</f>
        <v>0</v>
      </c>
      <c r="L669" s="2">
        <f>_xlfn.IFERROR(INDEX('Subdecision matrices'!$C$23:$G$27,MATCH(Prioritization!I343,'Subdecision matrices'!$B$23:$B$27,0),MATCH('CalcEng 2'!$L$6,'Subdecision matrices'!$C$22:$G$22,0)),0)</f>
        <v>0</v>
      </c>
      <c r="M669" s="2">
        <f>_xlfn.IFERROR(INDEX('Subdecision matrices'!$C$23:$G$27,MATCH(Prioritization!I343,'Subdecision matrices'!$B$23:$B$27,0),MATCH('CalcEng 2'!$M$6,'Subdecision matrices'!$C$30:$G$30,0)),0)</f>
        <v>0</v>
      </c>
      <c r="N669" s="2">
        <f>_xlfn.IFERROR(INDEX('Subdecision matrices'!$C$23:$G$27,MATCH(Prioritization!I343,'Subdecision matrices'!$B$23:$B$27,0),MATCH('CalcEng 2'!$N$6,'Subdecision matrices'!$C$22:$G$22,0)),0)</f>
        <v>0</v>
      </c>
      <c r="O669" s="2">
        <f>_xlfn.IFERROR(INDEX('Subdecision matrices'!$C$23:$G$27,MATCH(Prioritization!I343,'Subdecision matrices'!$B$23:$B$27,0),MATCH('CalcEng 2'!$O$6,'Subdecision matrices'!$C$22:$G$22,0)),0)</f>
        <v>0</v>
      </c>
      <c r="P669" s="2">
        <f>_xlfn.IFERROR(INDEX('Subdecision matrices'!$C$23:$G$27,MATCH(Prioritization!I343,'Subdecision matrices'!$B$23:$B$27,0),MATCH('CalcEng 2'!$P$6,'Subdecision matrices'!$C$22:$G$22,0)),0)</f>
        <v>0</v>
      </c>
      <c r="Q669" s="2">
        <f>_xlfn.IFERROR(INDEX('Subdecision matrices'!$C$31:$G$33,MATCH(Prioritization!J343,'Subdecision matrices'!$B$31:$B$33,0),MATCH('CalcEng 2'!$Q$6,'Subdecision matrices'!$C$30:$G$30,0)),0)</f>
        <v>0</v>
      </c>
      <c r="R669" s="2">
        <f>_xlfn.IFERROR(INDEX('Subdecision matrices'!$C$31:$G$33,MATCH(Prioritization!J343,'Subdecision matrices'!$B$31:$B$33,0),MATCH('CalcEng 2'!$R$6,'Subdecision matrices'!$C$30:$G$30,0)),0)</f>
        <v>0</v>
      </c>
      <c r="S669" s="2">
        <f>_xlfn.IFERROR(INDEX('Subdecision matrices'!$C$31:$G$33,MATCH(Prioritization!J343,'Subdecision matrices'!$B$31:$B$33,0),MATCH('CalcEng 2'!$S$6,'Subdecision matrices'!$C$30:$G$30,0)),0)</f>
        <v>0</v>
      </c>
      <c r="T669" s="2">
        <f>_xlfn.IFERROR(INDEX('Subdecision matrices'!$C$31:$G$33,MATCH(Prioritization!J343,'Subdecision matrices'!$B$31:$B$33,0),MATCH('CalcEng 2'!$T$6,'Subdecision matrices'!$C$30:$G$30,0)),0)</f>
        <v>0</v>
      </c>
      <c r="U669" s="2">
        <f>_xlfn.IFERROR(INDEX('Subdecision matrices'!$C$31:$G$33,MATCH(Prioritization!J343,'Subdecision matrices'!$B$31:$B$33,0),MATCH('CalcEng 2'!$U$6,'Subdecision matrices'!$C$30:$G$30,0)),0)</f>
        <v>0</v>
      </c>
      <c r="V669" s="2">
        <f>_xlfn.IFERROR(VLOOKUP(Prioritization!K343,'Subdecision matrices'!$A$37:$C$41,3,TRUE),0)</f>
        <v>0</v>
      </c>
      <c r="W669" s="2">
        <f>_xlfn.IFERROR(VLOOKUP(Prioritization!K343,'Subdecision matrices'!$A$37:$D$41,4),0)</f>
        <v>0</v>
      </c>
      <c r="X669" s="2">
        <f>_xlfn.IFERROR(VLOOKUP(Prioritization!K343,'Subdecision matrices'!$A$37:$E$41,5),0)</f>
        <v>0</v>
      </c>
      <c r="Y669" s="2">
        <f>_xlfn.IFERROR(VLOOKUP(Prioritization!K343,'Subdecision matrices'!$A$37:$F$41,6),0)</f>
        <v>0</v>
      </c>
      <c r="Z669" s="2">
        <f>_xlfn.IFERROR(VLOOKUP(Prioritization!K343,'Subdecision matrices'!$A$37:$G$41,7),0)</f>
        <v>0</v>
      </c>
      <c r="AA669" s="2">
        <f>_xlfn.IFERROR(INDEX('Subdecision matrices'!$K$8:$O$11,MATCH(Prioritization!L343,'Subdecision matrices'!$J$8:$J$11,0),MATCH('CalcEng 2'!$AA$6,'Subdecision matrices'!$K$7:$O$7,0)),0)</f>
        <v>0</v>
      </c>
      <c r="AB669" s="2">
        <f>_xlfn.IFERROR(INDEX('Subdecision matrices'!$K$8:$O$11,MATCH(Prioritization!L343,'Subdecision matrices'!$J$8:$J$11,0),MATCH('CalcEng 2'!$AB$6,'Subdecision matrices'!$K$7:$O$7,0)),0)</f>
        <v>0</v>
      </c>
      <c r="AC669" s="2">
        <f>_xlfn.IFERROR(INDEX('Subdecision matrices'!$K$8:$O$11,MATCH(Prioritization!L343,'Subdecision matrices'!$J$8:$J$11,0),MATCH('CalcEng 2'!$AC$6,'Subdecision matrices'!$K$7:$O$7,0)),0)</f>
        <v>0</v>
      </c>
      <c r="AD669" s="2">
        <f>_xlfn.IFERROR(INDEX('Subdecision matrices'!$K$8:$O$11,MATCH(Prioritization!L343,'Subdecision matrices'!$J$8:$J$11,0),MATCH('CalcEng 2'!$AD$6,'Subdecision matrices'!$K$7:$O$7,0)),0)</f>
        <v>0</v>
      </c>
      <c r="AE669" s="2">
        <f>_xlfn.IFERROR(INDEX('Subdecision matrices'!$K$8:$O$11,MATCH(Prioritization!L343,'Subdecision matrices'!$J$8:$J$11,0),MATCH('CalcEng 2'!$AE$6,'Subdecision matrices'!$K$7:$O$7,0)),0)</f>
        <v>0</v>
      </c>
      <c r="AF669" s="2">
        <f>_xlfn.IFERROR(VLOOKUP(Prioritization!M343,'Subdecision matrices'!$I$15:$K$17,3,TRUE),0)</f>
        <v>0</v>
      </c>
      <c r="AG669" s="2">
        <f>_xlfn.IFERROR(VLOOKUP(Prioritization!M343,'Subdecision matrices'!$I$15:$L$17,4,TRUE),0)</f>
        <v>0</v>
      </c>
      <c r="AH669" s="2">
        <f>_xlfn.IFERROR(VLOOKUP(Prioritization!M343,'Subdecision matrices'!$I$15:$M$17,5,TRUE),0)</f>
        <v>0</v>
      </c>
      <c r="AI669" s="2">
        <f>_xlfn.IFERROR(VLOOKUP(Prioritization!M343,'Subdecision matrices'!$I$15:$N$17,6,TRUE),0)</f>
        <v>0</v>
      </c>
      <c r="AJ669" s="2">
        <f>_xlfn.IFERROR(VLOOKUP(Prioritization!M343,'Subdecision matrices'!$I$15:$O$17,7,TRUE),0)</f>
        <v>0</v>
      </c>
      <c r="AK669" s="2">
        <f>_xlfn.IFERROR(INDEX('Subdecision matrices'!$K$22:$O$24,MATCH(Prioritization!N343,'Subdecision matrices'!$J$22:$J$24,0),MATCH($AK$6,'Subdecision matrices'!$K$21:$O$21,0)),0)</f>
        <v>0</v>
      </c>
      <c r="AL669" s="2">
        <f>_xlfn.IFERROR(INDEX('Subdecision matrices'!$K$22:$O$24,MATCH(Prioritization!N343,'Subdecision matrices'!$J$22:$J$24,0),MATCH($AL$6,'Subdecision matrices'!$K$21:$O$21,0)),0)</f>
        <v>0</v>
      </c>
      <c r="AM669" s="2">
        <f>_xlfn.IFERROR(INDEX('Subdecision matrices'!$K$22:$O$24,MATCH(Prioritization!N343,'Subdecision matrices'!$J$22:$J$24,0),MATCH($AM$6,'Subdecision matrices'!$K$21:$O$21,0)),0)</f>
        <v>0</v>
      </c>
      <c r="AN669" s="2">
        <f>_xlfn.IFERROR(INDEX('Subdecision matrices'!$K$22:$O$24,MATCH(Prioritization!N343,'Subdecision matrices'!$J$22:$J$24,0),MATCH($AN$6,'Subdecision matrices'!$K$21:$O$21,0)),0)</f>
        <v>0</v>
      </c>
      <c r="AO669" s="2">
        <f>_xlfn.IFERROR(INDEX('Subdecision matrices'!$K$22:$O$24,MATCH(Prioritization!N343,'Subdecision matrices'!$J$22:$J$24,0),MATCH($AO$6,'Subdecision matrices'!$K$21:$O$21,0)),0)</f>
        <v>0</v>
      </c>
      <c r="AP669" s="2">
        <f>_xlfn.IFERROR(INDEX('Subdecision matrices'!$K$27:$O$30,MATCH(Prioritization!O343,'Subdecision matrices'!$J$27:$J$30,0),MATCH('CalcEng 2'!$AP$6,'Subdecision matrices'!$K$27:$O$27,0)),0)</f>
        <v>0</v>
      </c>
      <c r="AQ669" s="2">
        <f>_xlfn.IFERROR(INDEX('Subdecision matrices'!$K$27:$O$30,MATCH(Prioritization!O343,'Subdecision matrices'!$J$27:$J$30,0),MATCH('CalcEng 2'!$AQ$6,'Subdecision matrices'!$K$27:$O$27,0)),0)</f>
        <v>0</v>
      </c>
      <c r="AR669" s="2">
        <f>_xlfn.IFERROR(INDEX('Subdecision matrices'!$K$27:$O$30,MATCH(Prioritization!O343,'Subdecision matrices'!$J$27:$J$30,0),MATCH('CalcEng 2'!$AR$6,'Subdecision matrices'!$K$27:$O$27,0)),0)</f>
        <v>0</v>
      </c>
      <c r="AS669" s="2">
        <f>_xlfn.IFERROR(INDEX('Subdecision matrices'!$K$27:$O$30,MATCH(Prioritization!O343,'Subdecision matrices'!$J$27:$J$30,0),MATCH('CalcEng 2'!$AS$6,'Subdecision matrices'!$K$27:$O$27,0)),0)</f>
        <v>0</v>
      </c>
      <c r="AT669" s="2">
        <f>_xlfn.IFERROR(INDEX('Subdecision matrices'!$K$27:$O$30,MATCH(Prioritization!O343,'Subdecision matrices'!$J$27:$J$30,0),MATCH('CalcEng 2'!$AT$6,'Subdecision matrices'!$K$27:$O$27,0)),0)</f>
        <v>0</v>
      </c>
      <c r="AU669" s="2">
        <f>_xlfn.IFERROR(INDEX('Subdecision matrices'!$K$34:$O$36,MATCH(Prioritization!P343,'Subdecision matrices'!$J$34:$J$36,0),MATCH('CalcEng 2'!$AU$6,'Subdecision matrices'!$K$33:$O$33,0)),0)</f>
        <v>0</v>
      </c>
      <c r="AV669" s="2">
        <f>_xlfn.IFERROR(INDEX('Subdecision matrices'!$K$34:$O$36,MATCH(Prioritization!P343,'Subdecision matrices'!$J$34:$J$36,0),MATCH('CalcEng 2'!$AV$6,'Subdecision matrices'!$K$33:$O$33,0)),0)</f>
        <v>0</v>
      </c>
      <c r="AW669" s="2">
        <f>_xlfn.IFERROR(INDEX('Subdecision matrices'!$K$34:$O$36,MATCH(Prioritization!P343,'Subdecision matrices'!$J$34:$J$36,0),MATCH('CalcEng 2'!$AW$6,'Subdecision matrices'!$K$33:$O$33,0)),0)</f>
        <v>0</v>
      </c>
      <c r="AX669" s="2">
        <f>_xlfn.IFERROR(INDEX('Subdecision matrices'!$K$34:$O$36,MATCH(Prioritization!P343,'Subdecision matrices'!$J$34:$J$36,0),MATCH('CalcEng 2'!$AX$6,'Subdecision matrices'!$K$33:$O$33,0)),0)</f>
        <v>0</v>
      </c>
      <c r="AY669" s="2">
        <f>_xlfn.IFERROR(INDEX('Subdecision matrices'!$K$34:$O$36,MATCH(Prioritization!P343,'Subdecision matrices'!$J$34:$J$36,0),MATCH('CalcEng 2'!$AY$6,'Subdecision matrices'!$K$33:$O$33,0)),0)</f>
        <v>0</v>
      </c>
      <c r="AZ669" s="2"/>
      <c r="BA669" s="2"/>
      <c r="BB669" s="110">
        <f>((B669*B670)+(G669*G670)+(L669*L670)+(Q669*Q670)+(V669*V670)+(AA669*AA670)+(AF670*AF669)+(AK669*AK670)+(AP669*AP670)+(AU669*AU670))*10</f>
        <v>0</v>
      </c>
      <c r="BC669" s="110">
        <f aca="true" t="shared" si="1682" ref="BC669">((C669*C670)+(H669*H670)+(M669*M670)+(R669*R670)+(W669*W670)+(AB669*AB670)+(AG670*AG669)+(AL669*AL670)+(AQ669*AQ670)+(AV669*AV670))*10</f>
        <v>0</v>
      </c>
      <c r="BD669" s="110">
        <f aca="true" t="shared" si="1683" ref="BD669">((D669*D670)+(I669*I670)+(N669*N670)+(S669*S670)+(X669*X670)+(AC669*AC670)+(AH670*AH669)+(AM669*AM670)+(AR669*AR670)+(AW669*AW670))*10</f>
        <v>0</v>
      </c>
      <c r="BE669" s="110">
        <f aca="true" t="shared" si="1684" ref="BE669">((E669*E670)+(J669*J670)+(O669*O670)+(T669*T670)+(Y669*Y670)+(AD669*AD670)+(AI670*AI669)+(AN669*AN670)+(AS669*AS670)+(AX669*AX670))*10</f>
        <v>0</v>
      </c>
      <c r="BF669" s="110">
        <f aca="true" t="shared" si="1685" ref="BF669">((F669*F670)+(K669*K670)+(P669*P670)+(U669*U670)+(Z669*Z670)+(AE669*AE670)+(AJ670*AJ669)+(AO669*AO670)+(AT669*AT670)+(AY669*AY670))*10</f>
        <v>0</v>
      </c>
    </row>
    <row r="670" spans="1:58" ht="15.75" thickBot="1">
      <c r="A670" s="94"/>
      <c r="B670" s="5">
        <f>'Subdecision matrices'!$S$12</f>
        <v>0.1</v>
      </c>
      <c r="C670" s="5">
        <f>'Subdecision matrices'!$S$13</f>
        <v>0.1</v>
      </c>
      <c r="D670" s="5">
        <f>'Subdecision matrices'!$S$14</f>
        <v>0.1</v>
      </c>
      <c r="E670" s="5">
        <f>'Subdecision matrices'!$S$15</f>
        <v>0.1</v>
      </c>
      <c r="F670" s="5">
        <f>'Subdecision matrices'!$S$16</f>
        <v>0.1</v>
      </c>
      <c r="G670" s="5">
        <f>'Subdecision matrices'!$T$12</f>
        <v>0.1</v>
      </c>
      <c r="H670" s="5">
        <f>'Subdecision matrices'!$T$13</f>
        <v>0.1</v>
      </c>
      <c r="I670" s="5">
        <f>'Subdecision matrices'!$T$14</f>
        <v>0.1</v>
      </c>
      <c r="J670" s="5">
        <f>'Subdecision matrices'!$T$15</f>
        <v>0.1</v>
      </c>
      <c r="K670" s="5">
        <f>'Subdecision matrices'!$T$16</f>
        <v>0.1</v>
      </c>
      <c r="L670" s="5">
        <f>'Subdecision matrices'!$U$12</f>
        <v>0.05</v>
      </c>
      <c r="M670" s="5">
        <f>'Subdecision matrices'!$U$13</f>
        <v>0.05</v>
      </c>
      <c r="N670" s="5">
        <f>'Subdecision matrices'!$U$14</f>
        <v>0.05</v>
      </c>
      <c r="O670" s="5">
        <f>'Subdecision matrices'!$U$15</f>
        <v>0.05</v>
      </c>
      <c r="P670" s="5">
        <f>'Subdecision matrices'!$U$16</f>
        <v>0.05</v>
      </c>
      <c r="Q670" s="5">
        <f>'Subdecision matrices'!$V$12</f>
        <v>0.1</v>
      </c>
      <c r="R670" s="5">
        <f>'Subdecision matrices'!$V$13</f>
        <v>0.1</v>
      </c>
      <c r="S670" s="5">
        <f>'Subdecision matrices'!$V$14</f>
        <v>0.1</v>
      </c>
      <c r="T670" s="5">
        <f>'Subdecision matrices'!$V$15</f>
        <v>0.1</v>
      </c>
      <c r="U670" s="5">
        <f>'Subdecision matrices'!$V$16</f>
        <v>0.1</v>
      </c>
      <c r="V670" s="5">
        <f>'Subdecision matrices'!$W$12</f>
        <v>0.1</v>
      </c>
      <c r="W670" s="5">
        <f>'Subdecision matrices'!$W$13</f>
        <v>0.1</v>
      </c>
      <c r="X670" s="5">
        <f>'Subdecision matrices'!$W$14</f>
        <v>0.1</v>
      </c>
      <c r="Y670" s="5">
        <f>'Subdecision matrices'!$W$15</f>
        <v>0.1</v>
      </c>
      <c r="Z670" s="5">
        <f>'Subdecision matrices'!$W$16</f>
        <v>0.1</v>
      </c>
      <c r="AA670" s="5">
        <f>'Subdecision matrices'!$X$12</f>
        <v>0.05</v>
      </c>
      <c r="AB670" s="5">
        <f>'Subdecision matrices'!$X$13</f>
        <v>0.1</v>
      </c>
      <c r="AC670" s="5">
        <f>'Subdecision matrices'!$X$14</f>
        <v>0.1</v>
      </c>
      <c r="AD670" s="5">
        <f>'Subdecision matrices'!$X$15</f>
        <v>0.1</v>
      </c>
      <c r="AE670" s="5">
        <f>'Subdecision matrices'!$X$16</f>
        <v>0.1</v>
      </c>
      <c r="AF670" s="5">
        <f>'Subdecision matrices'!$Y$12</f>
        <v>0.1</v>
      </c>
      <c r="AG670" s="5">
        <f>'Subdecision matrices'!$Y$13</f>
        <v>0.1</v>
      </c>
      <c r="AH670" s="5">
        <f>'Subdecision matrices'!$Y$14</f>
        <v>0.1</v>
      </c>
      <c r="AI670" s="5">
        <f>'Subdecision matrices'!$Y$15</f>
        <v>0.05</v>
      </c>
      <c r="AJ670" s="5">
        <f>'Subdecision matrices'!$Y$16</f>
        <v>0.05</v>
      </c>
      <c r="AK670" s="5">
        <f>'Subdecision matrices'!$Z$12</f>
        <v>0.15</v>
      </c>
      <c r="AL670" s="5">
        <f>'Subdecision matrices'!$Z$13</f>
        <v>0.15</v>
      </c>
      <c r="AM670" s="5">
        <f>'Subdecision matrices'!$Z$14</f>
        <v>0.15</v>
      </c>
      <c r="AN670" s="5">
        <f>'Subdecision matrices'!$Z$15</f>
        <v>0.15</v>
      </c>
      <c r="AO670" s="5">
        <f>'Subdecision matrices'!$Z$16</f>
        <v>0.15</v>
      </c>
      <c r="AP670" s="5">
        <f>'Subdecision matrices'!$AA$12</f>
        <v>0.1</v>
      </c>
      <c r="AQ670" s="5">
        <f>'Subdecision matrices'!$AA$13</f>
        <v>0.1</v>
      </c>
      <c r="AR670" s="5">
        <f>'Subdecision matrices'!$AA$14</f>
        <v>0.1</v>
      </c>
      <c r="AS670" s="5">
        <f>'Subdecision matrices'!$AA$15</f>
        <v>0.1</v>
      </c>
      <c r="AT670" s="5">
        <f>'Subdecision matrices'!$AA$16</f>
        <v>0.15</v>
      </c>
      <c r="AU670" s="5">
        <f>'Subdecision matrices'!$AB$12</f>
        <v>0.15</v>
      </c>
      <c r="AV670" s="5">
        <f>'Subdecision matrices'!$AB$13</f>
        <v>0.1</v>
      </c>
      <c r="AW670" s="5">
        <f>'Subdecision matrices'!$AB$14</f>
        <v>0.1</v>
      </c>
      <c r="AX670" s="5">
        <f>'Subdecision matrices'!$AB$15</f>
        <v>0.15</v>
      </c>
      <c r="AY670" s="5">
        <f>'Subdecision matrices'!$AB$16</f>
        <v>0.1</v>
      </c>
      <c r="AZ670" s="3">
        <f aca="true" t="shared" si="1686" ref="AZ670">SUM(L670:AY670)</f>
        <v>4</v>
      </c>
      <c r="BA670" s="3"/>
      <c r="BB670" s="114"/>
      <c r="BC670" s="114"/>
      <c r="BD670" s="114"/>
      <c r="BE670" s="114"/>
      <c r="BF670" s="114"/>
    </row>
    <row r="671" spans="1:58" ht="15">
      <c r="A671" s="94">
        <v>333</v>
      </c>
      <c r="B671" s="30">
        <f>_xlfn.IFERROR(VLOOKUP(Prioritization!G344,'Subdecision matrices'!$B$7:$C$8,2,TRUE),0)</f>
        <v>0</v>
      </c>
      <c r="C671" s="30">
        <f>_xlfn.IFERROR(VLOOKUP(Prioritization!G344,'Subdecision matrices'!$B$7:$D$8,3,TRUE),0)</f>
        <v>0</v>
      </c>
      <c r="D671" s="30">
        <f>_xlfn.IFERROR(VLOOKUP(Prioritization!G344,'Subdecision matrices'!$B$7:$E$8,4,TRUE),0)</f>
        <v>0</v>
      </c>
      <c r="E671" s="30">
        <f>_xlfn.IFERROR(VLOOKUP(Prioritization!G344,'Subdecision matrices'!$B$7:$F$8,5,TRUE),0)</f>
        <v>0</v>
      </c>
      <c r="F671" s="30">
        <f>_xlfn.IFERROR(VLOOKUP(Prioritization!G344,'Subdecision matrices'!$B$7:$G$8,6,TRUE),0)</f>
        <v>0</v>
      </c>
      <c r="G671" s="30">
        <f>VLOOKUP(Prioritization!H344,'Subdecision matrices'!$B$12:$C$19,2,TRUE)</f>
        <v>0</v>
      </c>
      <c r="H671" s="30">
        <f>VLOOKUP(Prioritization!H344,'Subdecision matrices'!$B$12:$D$19,3,TRUE)</f>
        <v>0</v>
      </c>
      <c r="I671" s="30">
        <f>VLOOKUP(Prioritization!H344,'Subdecision matrices'!$B$12:$E$19,4,TRUE)</f>
        <v>0</v>
      </c>
      <c r="J671" s="30">
        <f>VLOOKUP(Prioritization!H344,'Subdecision matrices'!$B$12:$F$19,5,TRUE)</f>
        <v>0</v>
      </c>
      <c r="K671" s="30">
        <f>VLOOKUP(Prioritization!H344,'Subdecision matrices'!$B$12:$G$19,6,TRUE)</f>
        <v>0</v>
      </c>
      <c r="L671" s="2">
        <f>_xlfn.IFERROR(INDEX('Subdecision matrices'!$C$23:$G$27,MATCH(Prioritization!I344,'Subdecision matrices'!$B$23:$B$27,0),MATCH('CalcEng 2'!$L$6,'Subdecision matrices'!$C$22:$G$22,0)),0)</f>
        <v>0</v>
      </c>
      <c r="M671" s="2">
        <f>_xlfn.IFERROR(INDEX('Subdecision matrices'!$C$23:$G$27,MATCH(Prioritization!I344,'Subdecision matrices'!$B$23:$B$27,0),MATCH('CalcEng 2'!$M$6,'Subdecision matrices'!$C$30:$G$30,0)),0)</f>
        <v>0</v>
      </c>
      <c r="N671" s="2">
        <f>_xlfn.IFERROR(INDEX('Subdecision matrices'!$C$23:$G$27,MATCH(Prioritization!I344,'Subdecision matrices'!$B$23:$B$27,0),MATCH('CalcEng 2'!$N$6,'Subdecision matrices'!$C$22:$G$22,0)),0)</f>
        <v>0</v>
      </c>
      <c r="O671" s="2">
        <f>_xlfn.IFERROR(INDEX('Subdecision matrices'!$C$23:$G$27,MATCH(Prioritization!I344,'Subdecision matrices'!$B$23:$B$27,0),MATCH('CalcEng 2'!$O$6,'Subdecision matrices'!$C$22:$G$22,0)),0)</f>
        <v>0</v>
      </c>
      <c r="P671" s="2">
        <f>_xlfn.IFERROR(INDEX('Subdecision matrices'!$C$23:$G$27,MATCH(Prioritization!I344,'Subdecision matrices'!$B$23:$B$27,0),MATCH('CalcEng 2'!$P$6,'Subdecision matrices'!$C$22:$G$22,0)),0)</f>
        <v>0</v>
      </c>
      <c r="Q671" s="2">
        <f>_xlfn.IFERROR(INDEX('Subdecision matrices'!$C$31:$G$33,MATCH(Prioritization!J344,'Subdecision matrices'!$B$31:$B$33,0),MATCH('CalcEng 2'!$Q$6,'Subdecision matrices'!$C$30:$G$30,0)),0)</f>
        <v>0</v>
      </c>
      <c r="R671" s="2">
        <f>_xlfn.IFERROR(INDEX('Subdecision matrices'!$C$31:$G$33,MATCH(Prioritization!J344,'Subdecision matrices'!$B$31:$B$33,0),MATCH('CalcEng 2'!$R$6,'Subdecision matrices'!$C$30:$G$30,0)),0)</f>
        <v>0</v>
      </c>
      <c r="S671" s="2">
        <f>_xlfn.IFERROR(INDEX('Subdecision matrices'!$C$31:$G$33,MATCH(Prioritization!J344,'Subdecision matrices'!$B$31:$B$33,0),MATCH('CalcEng 2'!$S$6,'Subdecision matrices'!$C$30:$G$30,0)),0)</f>
        <v>0</v>
      </c>
      <c r="T671" s="2">
        <f>_xlfn.IFERROR(INDEX('Subdecision matrices'!$C$31:$G$33,MATCH(Prioritization!J344,'Subdecision matrices'!$B$31:$B$33,0),MATCH('CalcEng 2'!$T$6,'Subdecision matrices'!$C$30:$G$30,0)),0)</f>
        <v>0</v>
      </c>
      <c r="U671" s="2">
        <f>_xlfn.IFERROR(INDEX('Subdecision matrices'!$C$31:$G$33,MATCH(Prioritization!J344,'Subdecision matrices'!$B$31:$B$33,0),MATCH('CalcEng 2'!$U$6,'Subdecision matrices'!$C$30:$G$30,0)),0)</f>
        <v>0</v>
      </c>
      <c r="V671" s="2">
        <f>_xlfn.IFERROR(VLOOKUP(Prioritization!K344,'Subdecision matrices'!$A$37:$C$41,3,TRUE),0)</f>
        <v>0</v>
      </c>
      <c r="W671" s="2">
        <f>_xlfn.IFERROR(VLOOKUP(Prioritization!K344,'Subdecision matrices'!$A$37:$D$41,4),0)</f>
        <v>0</v>
      </c>
      <c r="X671" s="2">
        <f>_xlfn.IFERROR(VLOOKUP(Prioritization!K344,'Subdecision matrices'!$A$37:$E$41,5),0)</f>
        <v>0</v>
      </c>
      <c r="Y671" s="2">
        <f>_xlfn.IFERROR(VLOOKUP(Prioritization!K344,'Subdecision matrices'!$A$37:$F$41,6),0)</f>
        <v>0</v>
      </c>
      <c r="Z671" s="2">
        <f>_xlfn.IFERROR(VLOOKUP(Prioritization!K344,'Subdecision matrices'!$A$37:$G$41,7),0)</f>
        <v>0</v>
      </c>
      <c r="AA671" s="2">
        <f>_xlfn.IFERROR(INDEX('Subdecision matrices'!$K$8:$O$11,MATCH(Prioritization!L344,'Subdecision matrices'!$J$8:$J$11,0),MATCH('CalcEng 2'!$AA$6,'Subdecision matrices'!$K$7:$O$7,0)),0)</f>
        <v>0</v>
      </c>
      <c r="AB671" s="2">
        <f>_xlfn.IFERROR(INDEX('Subdecision matrices'!$K$8:$O$11,MATCH(Prioritization!L344,'Subdecision matrices'!$J$8:$J$11,0),MATCH('CalcEng 2'!$AB$6,'Subdecision matrices'!$K$7:$O$7,0)),0)</f>
        <v>0</v>
      </c>
      <c r="AC671" s="2">
        <f>_xlfn.IFERROR(INDEX('Subdecision matrices'!$K$8:$O$11,MATCH(Prioritization!L344,'Subdecision matrices'!$J$8:$J$11,0),MATCH('CalcEng 2'!$AC$6,'Subdecision matrices'!$K$7:$O$7,0)),0)</f>
        <v>0</v>
      </c>
      <c r="AD671" s="2">
        <f>_xlfn.IFERROR(INDEX('Subdecision matrices'!$K$8:$O$11,MATCH(Prioritization!L344,'Subdecision matrices'!$J$8:$J$11,0),MATCH('CalcEng 2'!$AD$6,'Subdecision matrices'!$K$7:$O$7,0)),0)</f>
        <v>0</v>
      </c>
      <c r="AE671" s="2">
        <f>_xlfn.IFERROR(INDEX('Subdecision matrices'!$K$8:$O$11,MATCH(Prioritization!L344,'Subdecision matrices'!$J$8:$J$11,0),MATCH('CalcEng 2'!$AE$6,'Subdecision matrices'!$K$7:$O$7,0)),0)</f>
        <v>0</v>
      </c>
      <c r="AF671" s="2">
        <f>_xlfn.IFERROR(VLOOKUP(Prioritization!M344,'Subdecision matrices'!$I$15:$K$17,3,TRUE),0)</f>
        <v>0</v>
      </c>
      <c r="AG671" s="2">
        <f>_xlfn.IFERROR(VLOOKUP(Prioritization!M344,'Subdecision matrices'!$I$15:$L$17,4,TRUE),0)</f>
        <v>0</v>
      </c>
      <c r="AH671" s="2">
        <f>_xlfn.IFERROR(VLOOKUP(Prioritization!M344,'Subdecision matrices'!$I$15:$M$17,5,TRUE),0)</f>
        <v>0</v>
      </c>
      <c r="AI671" s="2">
        <f>_xlfn.IFERROR(VLOOKUP(Prioritization!M344,'Subdecision matrices'!$I$15:$N$17,6,TRUE),0)</f>
        <v>0</v>
      </c>
      <c r="AJ671" s="2">
        <f>_xlfn.IFERROR(VLOOKUP(Prioritization!M344,'Subdecision matrices'!$I$15:$O$17,7,TRUE),0)</f>
        <v>0</v>
      </c>
      <c r="AK671" s="2">
        <f>_xlfn.IFERROR(INDEX('Subdecision matrices'!$K$22:$O$24,MATCH(Prioritization!N344,'Subdecision matrices'!$J$22:$J$24,0),MATCH($AK$6,'Subdecision matrices'!$K$21:$O$21,0)),0)</f>
        <v>0</v>
      </c>
      <c r="AL671" s="2">
        <f>_xlfn.IFERROR(INDEX('Subdecision matrices'!$K$22:$O$24,MATCH(Prioritization!N344,'Subdecision matrices'!$J$22:$J$24,0),MATCH($AL$6,'Subdecision matrices'!$K$21:$O$21,0)),0)</f>
        <v>0</v>
      </c>
      <c r="AM671" s="2">
        <f>_xlfn.IFERROR(INDEX('Subdecision matrices'!$K$22:$O$24,MATCH(Prioritization!N344,'Subdecision matrices'!$J$22:$J$24,0),MATCH($AM$6,'Subdecision matrices'!$K$21:$O$21,0)),0)</f>
        <v>0</v>
      </c>
      <c r="AN671" s="2">
        <f>_xlfn.IFERROR(INDEX('Subdecision matrices'!$K$22:$O$24,MATCH(Prioritization!N344,'Subdecision matrices'!$J$22:$J$24,0),MATCH($AN$6,'Subdecision matrices'!$K$21:$O$21,0)),0)</f>
        <v>0</v>
      </c>
      <c r="AO671" s="2">
        <f>_xlfn.IFERROR(INDEX('Subdecision matrices'!$K$22:$O$24,MATCH(Prioritization!N344,'Subdecision matrices'!$J$22:$J$24,0),MATCH($AO$6,'Subdecision matrices'!$K$21:$O$21,0)),0)</f>
        <v>0</v>
      </c>
      <c r="AP671" s="2">
        <f>_xlfn.IFERROR(INDEX('Subdecision matrices'!$K$27:$O$30,MATCH(Prioritization!O344,'Subdecision matrices'!$J$27:$J$30,0),MATCH('CalcEng 2'!$AP$6,'Subdecision matrices'!$K$27:$O$27,0)),0)</f>
        <v>0</v>
      </c>
      <c r="AQ671" s="2">
        <f>_xlfn.IFERROR(INDEX('Subdecision matrices'!$K$27:$O$30,MATCH(Prioritization!O344,'Subdecision matrices'!$J$27:$J$30,0),MATCH('CalcEng 2'!$AQ$6,'Subdecision matrices'!$K$27:$O$27,0)),0)</f>
        <v>0</v>
      </c>
      <c r="AR671" s="2">
        <f>_xlfn.IFERROR(INDEX('Subdecision matrices'!$K$27:$O$30,MATCH(Prioritization!O344,'Subdecision matrices'!$J$27:$J$30,0),MATCH('CalcEng 2'!$AR$6,'Subdecision matrices'!$K$27:$O$27,0)),0)</f>
        <v>0</v>
      </c>
      <c r="AS671" s="2">
        <f>_xlfn.IFERROR(INDEX('Subdecision matrices'!$K$27:$O$30,MATCH(Prioritization!O344,'Subdecision matrices'!$J$27:$J$30,0),MATCH('CalcEng 2'!$AS$6,'Subdecision matrices'!$K$27:$O$27,0)),0)</f>
        <v>0</v>
      </c>
      <c r="AT671" s="2">
        <f>_xlfn.IFERROR(INDEX('Subdecision matrices'!$K$27:$O$30,MATCH(Prioritization!O344,'Subdecision matrices'!$J$27:$J$30,0),MATCH('CalcEng 2'!$AT$6,'Subdecision matrices'!$K$27:$O$27,0)),0)</f>
        <v>0</v>
      </c>
      <c r="AU671" s="2">
        <f>_xlfn.IFERROR(INDEX('Subdecision matrices'!$K$34:$O$36,MATCH(Prioritization!P344,'Subdecision matrices'!$J$34:$J$36,0),MATCH('CalcEng 2'!$AU$6,'Subdecision matrices'!$K$33:$O$33,0)),0)</f>
        <v>0</v>
      </c>
      <c r="AV671" s="2">
        <f>_xlfn.IFERROR(INDEX('Subdecision matrices'!$K$34:$O$36,MATCH(Prioritization!P344,'Subdecision matrices'!$J$34:$J$36,0),MATCH('CalcEng 2'!$AV$6,'Subdecision matrices'!$K$33:$O$33,0)),0)</f>
        <v>0</v>
      </c>
      <c r="AW671" s="2">
        <f>_xlfn.IFERROR(INDEX('Subdecision matrices'!$K$34:$O$36,MATCH(Prioritization!P344,'Subdecision matrices'!$J$34:$J$36,0),MATCH('CalcEng 2'!$AW$6,'Subdecision matrices'!$K$33:$O$33,0)),0)</f>
        <v>0</v>
      </c>
      <c r="AX671" s="2">
        <f>_xlfn.IFERROR(INDEX('Subdecision matrices'!$K$34:$O$36,MATCH(Prioritization!P344,'Subdecision matrices'!$J$34:$J$36,0),MATCH('CalcEng 2'!$AX$6,'Subdecision matrices'!$K$33:$O$33,0)),0)</f>
        <v>0</v>
      </c>
      <c r="AY671" s="2">
        <f>_xlfn.IFERROR(INDEX('Subdecision matrices'!$K$34:$O$36,MATCH(Prioritization!P344,'Subdecision matrices'!$J$34:$J$36,0),MATCH('CalcEng 2'!$AY$6,'Subdecision matrices'!$K$33:$O$33,0)),0)</f>
        <v>0</v>
      </c>
      <c r="AZ671" s="2"/>
      <c r="BA671" s="2"/>
      <c r="BB671" s="110">
        <f>((B671*B672)+(G671*G672)+(L671*L672)+(Q671*Q672)+(V671*V672)+(AA671*AA672)+(AF672*AF671)+(AK671*AK672)+(AP671*AP672)+(AU671*AU672))*10</f>
        <v>0</v>
      </c>
      <c r="BC671" s="110">
        <f aca="true" t="shared" si="1687" ref="BC671">((C671*C672)+(H671*H672)+(M671*M672)+(R671*R672)+(W671*W672)+(AB671*AB672)+(AG672*AG671)+(AL671*AL672)+(AQ671*AQ672)+(AV671*AV672))*10</f>
        <v>0</v>
      </c>
      <c r="BD671" s="110">
        <f aca="true" t="shared" si="1688" ref="BD671">((D671*D672)+(I671*I672)+(N671*N672)+(S671*S672)+(X671*X672)+(AC671*AC672)+(AH672*AH671)+(AM671*AM672)+(AR671*AR672)+(AW671*AW672))*10</f>
        <v>0</v>
      </c>
      <c r="BE671" s="110">
        <f aca="true" t="shared" si="1689" ref="BE671">((E671*E672)+(J671*J672)+(O671*O672)+(T671*T672)+(Y671*Y672)+(AD671*AD672)+(AI672*AI671)+(AN671*AN672)+(AS671*AS672)+(AX671*AX672))*10</f>
        <v>0</v>
      </c>
      <c r="BF671" s="110">
        <f aca="true" t="shared" si="1690" ref="BF671">((F671*F672)+(K671*K672)+(P671*P672)+(U671*U672)+(Z671*Z672)+(AE671*AE672)+(AJ672*AJ671)+(AO671*AO672)+(AT671*AT672)+(AY671*AY672))*10</f>
        <v>0</v>
      </c>
    </row>
    <row r="672" spans="1:58" ht="15.75" thickBot="1">
      <c r="A672" s="94"/>
      <c r="B672" s="5">
        <f>'Subdecision matrices'!$S$12</f>
        <v>0.1</v>
      </c>
      <c r="C672" s="5">
        <f>'Subdecision matrices'!$S$13</f>
        <v>0.1</v>
      </c>
      <c r="D672" s="5">
        <f>'Subdecision matrices'!$S$14</f>
        <v>0.1</v>
      </c>
      <c r="E672" s="5">
        <f>'Subdecision matrices'!$S$15</f>
        <v>0.1</v>
      </c>
      <c r="F672" s="5">
        <f>'Subdecision matrices'!$S$16</f>
        <v>0.1</v>
      </c>
      <c r="G672" s="5">
        <f>'Subdecision matrices'!$T$12</f>
        <v>0.1</v>
      </c>
      <c r="H672" s="5">
        <f>'Subdecision matrices'!$T$13</f>
        <v>0.1</v>
      </c>
      <c r="I672" s="5">
        <f>'Subdecision matrices'!$T$14</f>
        <v>0.1</v>
      </c>
      <c r="J672" s="5">
        <f>'Subdecision matrices'!$T$15</f>
        <v>0.1</v>
      </c>
      <c r="K672" s="5">
        <f>'Subdecision matrices'!$T$16</f>
        <v>0.1</v>
      </c>
      <c r="L672" s="5">
        <f>'Subdecision matrices'!$U$12</f>
        <v>0.05</v>
      </c>
      <c r="M672" s="5">
        <f>'Subdecision matrices'!$U$13</f>
        <v>0.05</v>
      </c>
      <c r="N672" s="5">
        <f>'Subdecision matrices'!$U$14</f>
        <v>0.05</v>
      </c>
      <c r="O672" s="5">
        <f>'Subdecision matrices'!$U$15</f>
        <v>0.05</v>
      </c>
      <c r="P672" s="5">
        <f>'Subdecision matrices'!$U$16</f>
        <v>0.05</v>
      </c>
      <c r="Q672" s="5">
        <f>'Subdecision matrices'!$V$12</f>
        <v>0.1</v>
      </c>
      <c r="R672" s="5">
        <f>'Subdecision matrices'!$V$13</f>
        <v>0.1</v>
      </c>
      <c r="S672" s="5">
        <f>'Subdecision matrices'!$V$14</f>
        <v>0.1</v>
      </c>
      <c r="T672" s="5">
        <f>'Subdecision matrices'!$V$15</f>
        <v>0.1</v>
      </c>
      <c r="U672" s="5">
        <f>'Subdecision matrices'!$V$16</f>
        <v>0.1</v>
      </c>
      <c r="V672" s="5">
        <f>'Subdecision matrices'!$W$12</f>
        <v>0.1</v>
      </c>
      <c r="W672" s="5">
        <f>'Subdecision matrices'!$W$13</f>
        <v>0.1</v>
      </c>
      <c r="X672" s="5">
        <f>'Subdecision matrices'!$W$14</f>
        <v>0.1</v>
      </c>
      <c r="Y672" s="5">
        <f>'Subdecision matrices'!$W$15</f>
        <v>0.1</v>
      </c>
      <c r="Z672" s="5">
        <f>'Subdecision matrices'!$W$16</f>
        <v>0.1</v>
      </c>
      <c r="AA672" s="5">
        <f>'Subdecision matrices'!$X$12</f>
        <v>0.05</v>
      </c>
      <c r="AB672" s="5">
        <f>'Subdecision matrices'!$X$13</f>
        <v>0.1</v>
      </c>
      <c r="AC672" s="5">
        <f>'Subdecision matrices'!$X$14</f>
        <v>0.1</v>
      </c>
      <c r="AD672" s="5">
        <f>'Subdecision matrices'!$X$15</f>
        <v>0.1</v>
      </c>
      <c r="AE672" s="5">
        <f>'Subdecision matrices'!$X$16</f>
        <v>0.1</v>
      </c>
      <c r="AF672" s="5">
        <f>'Subdecision matrices'!$Y$12</f>
        <v>0.1</v>
      </c>
      <c r="AG672" s="5">
        <f>'Subdecision matrices'!$Y$13</f>
        <v>0.1</v>
      </c>
      <c r="AH672" s="5">
        <f>'Subdecision matrices'!$Y$14</f>
        <v>0.1</v>
      </c>
      <c r="AI672" s="5">
        <f>'Subdecision matrices'!$Y$15</f>
        <v>0.05</v>
      </c>
      <c r="AJ672" s="5">
        <f>'Subdecision matrices'!$Y$16</f>
        <v>0.05</v>
      </c>
      <c r="AK672" s="5">
        <f>'Subdecision matrices'!$Z$12</f>
        <v>0.15</v>
      </c>
      <c r="AL672" s="5">
        <f>'Subdecision matrices'!$Z$13</f>
        <v>0.15</v>
      </c>
      <c r="AM672" s="5">
        <f>'Subdecision matrices'!$Z$14</f>
        <v>0.15</v>
      </c>
      <c r="AN672" s="5">
        <f>'Subdecision matrices'!$Z$15</f>
        <v>0.15</v>
      </c>
      <c r="AO672" s="5">
        <f>'Subdecision matrices'!$Z$16</f>
        <v>0.15</v>
      </c>
      <c r="AP672" s="5">
        <f>'Subdecision matrices'!$AA$12</f>
        <v>0.1</v>
      </c>
      <c r="AQ672" s="5">
        <f>'Subdecision matrices'!$AA$13</f>
        <v>0.1</v>
      </c>
      <c r="AR672" s="5">
        <f>'Subdecision matrices'!$AA$14</f>
        <v>0.1</v>
      </c>
      <c r="AS672" s="5">
        <f>'Subdecision matrices'!$AA$15</f>
        <v>0.1</v>
      </c>
      <c r="AT672" s="5">
        <f>'Subdecision matrices'!$AA$16</f>
        <v>0.15</v>
      </c>
      <c r="AU672" s="5">
        <f>'Subdecision matrices'!$AB$12</f>
        <v>0.15</v>
      </c>
      <c r="AV672" s="5">
        <f>'Subdecision matrices'!$AB$13</f>
        <v>0.1</v>
      </c>
      <c r="AW672" s="5">
        <f>'Subdecision matrices'!$AB$14</f>
        <v>0.1</v>
      </c>
      <c r="AX672" s="5">
        <f>'Subdecision matrices'!$AB$15</f>
        <v>0.15</v>
      </c>
      <c r="AY672" s="5">
        <f>'Subdecision matrices'!$AB$16</f>
        <v>0.1</v>
      </c>
      <c r="AZ672" s="3">
        <f aca="true" t="shared" si="1691" ref="AZ672">SUM(L672:AY672)</f>
        <v>4</v>
      </c>
      <c r="BA672" s="3"/>
      <c r="BB672" s="114"/>
      <c r="BC672" s="114"/>
      <c r="BD672" s="114"/>
      <c r="BE672" s="114"/>
      <c r="BF672" s="114"/>
    </row>
    <row r="673" spans="1:58" ht="15">
      <c r="A673" s="94">
        <v>334</v>
      </c>
      <c r="B673" s="30">
        <f>_xlfn.IFERROR(VLOOKUP(Prioritization!G345,'Subdecision matrices'!$B$7:$C$8,2,TRUE),0)</f>
        <v>0</v>
      </c>
      <c r="C673" s="30">
        <f>_xlfn.IFERROR(VLOOKUP(Prioritization!G345,'Subdecision matrices'!$B$7:$D$8,3,TRUE),0)</f>
        <v>0</v>
      </c>
      <c r="D673" s="30">
        <f>_xlfn.IFERROR(VLOOKUP(Prioritization!G345,'Subdecision matrices'!$B$7:$E$8,4,TRUE),0)</f>
        <v>0</v>
      </c>
      <c r="E673" s="30">
        <f>_xlfn.IFERROR(VLOOKUP(Prioritization!G345,'Subdecision matrices'!$B$7:$F$8,5,TRUE),0)</f>
        <v>0</v>
      </c>
      <c r="F673" s="30">
        <f>_xlfn.IFERROR(VLOOKUP(Prioritization!G345,'Subdecision matrices'!$B$7:$G$8,6,TRUE),0)</f>
        <v>0</v>
      </c>
      <c r="G673" s="30">
        <f>VLOOKUP(Prioritization!H345,'Subdecision matrices'!$B$12:$C$19,2,TRUE)</f>
        <v>0</v>
      </c>
      <c r="H673" s="30">
        <f>VLOOKUP(Prioritization!H345,'Subdecision matrices'!$B$12:$D$19,3,TRUE)</f>
        <v>0</v>
      </c>
      <c r="I673" s="30">
        <f>VLOOKUP(Prioritization!H345,'Subdecision matrices'!$B$12:$E$19,4,TRUE)</f>
        <v>0</v>
      </c>
      <c r="J673" s="30">
        <f>VLOOKUP(Prioritization!H345,'Subdecision matrices'!$B$12:$F$19,5,TRUE)</f>
        <v>0</v>
      </c>
      <c r="K673" s="30">
        <f>VLOOKUP(Prioritization!H345,'Subdecision matrices'!$B$12:$G$19,6,TRUE)</f>
        <v>0</v>
      </c>
      <c r="L673" s="2">
        <f>_xlfn.IFERROR(INDEX('Subdecision matrices'!$C$23:$G$27,MATCH(Prioritization!I345,'Subdecision matrices'!$B$23:$B$27,0),MATCH('CalcEng 2'!$L$6,'Subdecision matrices'!$C$22:$G$22,0)),0)</f>
        <v>0</v>
      </c>
      <c r="M673" s="2">
        <f>_xlfn.IFERROR(INDEX('Subdecision matrices'!$C$23:$G$27,MATCH(Prioritization!I345,'Subdecision matrices'!$B$23:$B$27,0),MATCH('CalcEng 2'!$M$6,'Subdecision matrices'!$C$30:$G$30,0)),0)</f>
        <v>0</v>
      </c>
      <c r="N673" s="2">
        <f>_xlfn.IFERROR(INDEX('Subdecision matrices'!$C$23:$G$27,MATCH(Prioritization!I345,'Subdecision matrices'!$B$23:$B$27,0),MATCH('CalcEng 2'!$N$6,'Subdecision matrices'!$C$22:$G$22,0)),0)</f>
        <v>0</v>
      </c>
      <c r="O673" s="2">
        <f>_xlfn.IFERROR(INDEX('Subdecision matrices'!$C$23:$G$27,MATCH(Prioritization!I345,'Subdecision matrices'!$B$23:$B$27,0),MATCH('CalcEng 2'!$O$6,'Subdecision matrices'!$C$22:$G$22,0)),0)</f>
        <v>0</v>
      </c>
      <c r="P673" s="2">
        <f>_xlfn.IFERROR(INDEX('Subdecision matrices'!$C$23:$G$27,MATCH(Prioritization!I345,'Subdecision matrices'!$B$23:$B$27,0),MATCH('CalcEng 2'!$P$6,'Subdecision matrices'!$C$22:$G$22,0)),0)</f>
        <v>0</v>
      </c>
      <c r="Q673" s="2">
        <f>_xlfn.IFERROR(INDEX('Subdecision matrices'!$C$31:$G$33,MATCH(Prioritization!J345,'Subdecision matrices'!$B$31:$B$33,0),MATCH('CalcEng 2'!$Q$6,'Subdecision matrices'!$C$30:$G$30,0)),0)</f>
        <v>0</v>
      </c>
      <c r="R673" s="2">
        <f>_xlfn.IFERROR(INDEX('Subdecision matrices'!$C$31:$G$33,MATCH(Prioritization!J345,'Subdecision matrices'!$B$31:$B$33,0),MATCH('CalcEng 2'!$R$6,'Subdecision matrices'!$C$30:$G$30,0)),0)</f>
        <v>0</v>
      </c>
      <c r="S673" s="2">
        <f>_xlfn.IFERROR(INDEX('Subdecision matrices'!$C$31:$G$33,MATCH(Prioritization!J345,'Subdecision matrices'!$B$31:$B$33,0),MATCH('CalcEng 2'!$S$6,'Subdecision matrices'!$C$30:$G$30,0)),0)</f>
        <v>0</v>
      </c>
      <c r="T673" s="2">
        <f>_xlfn.IFERROR(INDEX('Subdecision matrices'!$C$31:$G$33,MATCH(Prioritization!J345,'Subdecision matrices'!$B$31:$B$33,0),MATCH('CalcEng 2'!$T$6,'Subdecision matrices'!$C$30:$G$30,0)),0)</f>
        <v>0</v>
      </c>
      <c r="U673" s="2">
        <f>_xlfn.IFERROR(INDEX('Subdecision matrices'!$C$31:$G$33,MATCH(Prioritization!J345,'Subdecision matrices'!$B$31:$B$33,0),MATCH('CalcEng 2'!$U$6,'Subdecision matrices'!$C$30:$G$30,0)),0)</f>
        <v>0</v>
      </c>
      <c r="V673" s="2">
        <f>_xlfn.IFERROR(VLOOKUP(Prioritization!K345,'Subdecision matrices'!$A$37:$C$41,3,TRUE),0)</f>
        <v>0</v>
      </c>
      <c r="W673" s="2">
        <f>_xlfn.IFERROR(VLOOKUP(Prioritization!K345,'Subdecision matrices'!$A$37:$D$41,4),0)</f>
        <v>0</v>
      </c>
      <c r="X673" s="2">
        <f>_xlfn.IFERROR(VLOOKUP(Prioritization!K345,'Subdecision matrices'!$A$37:$E$41,5),0)</f>
        <v>0</v>
      </c>
      <c r="Y673" s="2">
        <f>_xlfn.IFERROR(VLOOKUP(Prioritization!K345,'Subdecision matrices'!$A$37:$F$41,6),0)</f>
        <v>0</v>
      </c>
      <c r="Z673" s="2">
        <f>_xlfn.IFERROR(VLOOKUP(Prioritization!K345,'Subdecision matrices'!$A$37:$G$41,7),0)</f>
        <v>0</v>
      </c>
      <c r="AA673" s="2">
        <f>_xlfn.IFERROR(INDEX('Subdecision matrices'!$K$8:$O$11,MATCH(Prioritization!L345,'Subdecision matrices'!$J$8:$J$11,0),MATCH('CalcEng 2'!$AA$6,'Subdecision matrices'!$K$7:$O$7,0)),0)</f>
        <v>0</v>
      </c>
      <c r="AB673" s="2">
        <f>_xlfn.IFERROR(INDEX('Subdecision matrices'!$K$8:$O$11,MATCH(Prioritization!L345,'Subdecision matrices'!$J$8:$J$11,0),MATCH('CalcEng 2'!$AB$6,'Subdecision matrices'!$K$7:$O$7,0)),0)</f>
        <v>0</v>
      </c>
      <c r="AC673" s="2">
        <f>_xlfn.IFERROR(INDEX('Subdecision matrices'!$K$8:$O$11,MATCH(Prioritization!L345,'Subdecision matrices'!$J$8:$J$11,0),MATCH('CalcEng 2'!$AC$6,'Subdecision matrices'!$K$7:$O$7,0)),0)</f>
        <v>0</v>
      </c>
      <c r="AD673" s="2">
        <f>_xlfn.IFERROR(INDEX('Subdecision matrices'!$K$8:$O$11,MATCH(Prioritization!L345,'Subdecision matrices'!$J$8:$J$11,0),MATCH('CalcEng 2'!$AD$6,'Subdecision matrices'!$K$7:$O$7,0)),0)</f>
        <v>0</v>
      </c>
      <c r="AE673" s="2">
        <f>_xlfn.IFERROR(INDEX('Subdecision matrices'!$K$8:$O$11,MATCH(Prioritization!L345,'Subdecision matrices'!$J$8:$J$11,0),MATCH('CalcEng 2'!$AE$6,'Subdecision matrices'!$K$7:$O$7,0)),0)</f>
        <v>0</v>
      </c>
      <c r="AF673" s="2">
        <f>_xlfn.IFERROR(VLOOKUP(Prioritization!M345,'Subdecision matrices'!$I$15:$K$17,3,TRUE),0)</f>
        <v>0</v>
      </c>
      <c r="AG673" s="2">
        <f>_xlfn.IFERROR(VLOOKUP(Prioritization!M345,'Subdecision matrices'!$I$15:$L$17,4,TRUE),0)</f>
        <v>0</v>
      </c>
      <c r="AH673" s="2">
        <f>_xlfn.IFERROR(VLOOKUP(Prioritization!M345,'Subdecision matrices'!$I$15:$M$17,5,TRUE),0)</f>
        <v>0</v>
      </c>
      <c r="AI673" s="2">
        <f>_xlfn.IFERROR(VLOOKUP(Prioritization!M345,'Subdecision matrices'!$I$15:$N$17,6,TRUE),0)</f>
        <v>0</v>
      </c>
      <c r="AJ673" s="2">
        <f>_xlfn.IFERROR(VLOOKUP(Prioritization!M345,'Subdecision matrices'!$I$15:$O$17,7,TRUE),0)</f>
        <v>0</v>
      </c>
      <c r="AK673" s="2">
        <f>_xlfn.IFERROR(INDEX('Subdecision matrices'!$K$22:$O$24,MATCH(Prioritization!N345,'Subdecision matrices'!$J$22:$J$24,0),MATCH($AK$6,'Subdecision matrices'!$K$21:$O$21,0)),0)</f>
        <v>0</v>
      </c>
      <c r="AL673" s="2">
        <f>_xlfn.IFERROR(INDEX('Subdecision matrices'!$K$22:$O$24,MATCH(Prioritization!N345,'Subdecision matrices'!$J$22:$J$24,0),MATCH($AL$6,'Subdecision matrices'!$K$21:$O$21,0)),0)</f>
        <v>0</v>
      </c>
      <c r="AM673" s="2">
        <f>_xlfn.IFERROR(INDEX('Subdecision matrices'!$K$22:$O$24,MATCH(Prioritization!N345,'Subdecision matrices'!$J$22:$J$24,0),MATCH($AM$6,'Subdecision matrices'!$K$21:$O$21,0)),0)</f>
        <v>0</v>
      </c>
      <c r="AN673" s="2">
        <f>_xlfn.IFERROR(INDEX('Subdecision matrices'!$K$22:$O$24,MATCH(Prioritization!N345,'Subdecision matrices'!$J$22:$J$24,0),MATCH($AN$6,'Subdecision matrices'!$K$21:$O$21,0)),0)</f>
        <v>0</v>
      </c>
      <c r="AO673" s="2">
        <f>_xlfn.IFERROR(INDEX('Subdecision matrices'!$K$22:$O$24,MATCH(Prioritization!N345,'Subdecision matrices'!$J$22:$J$24,0),MATCH($AO$6,'Subdecision matrices'!$K$21:$O$21,0)),0)</f>
        <v>0</v>
      </c>
      <c r="AP673" s="2">
        <f>_xlfn.IFERROR(INDEX('Subdecision matrices'!$K$27:$O$30,MATCH(Prioritization!O345,'Subdecision matrices'!$J$27:$J$30,0),MATCH('CalcEng 2'!$AP$6,'Subdecision matrices'!$K$27:$O$27,0)),0)</f>
        <v>0</v>
      </c>
      <c r="AQ673" s="2">
        <f>_xlfn.IFERROR(INDEX('Subdecision matrices'!$K$27:$O$30,MATCH(Prioritization!O345,'Subdecision matrices'!$J$27:$J$30,0),MATCH('CalcEng 2'!$AQ$6,'Subdecision matrices'!$K$27:$O$27,0)),0)</f>
        <v>0</v>
      </c>
      <c r="AR673" s="2">
        <f>_xlfn.IFERROR(INDEX('Subdecision matrices'!$K$27:$O$30,MATCH(Prioritization!O345,'Subdecision matrices'!$J$27:$J$30,0),MATCH('CalcEng 2'!$AR$6,'Subdecision matrices'!$K$27:$O$27,0)),0)</f>
        <v>0</v>
      </c>
      <c r="AS673" s="2">
        <f>_xlfn.IFERROR(INDEX('Subdecision matrices'!$K$27:$O$30,MATCH(Prioritization!O345,'Subdecision matrices'!$J$27:$J$30,0),MATCH('CalcEng 2'!$AS$6,'Subdecision matrices'!$K$27:$O$27,0)),0)</f>
        <v>0</v>
      </c>
      <c r="AT673" s="2">
        <f>_xlfn.IFERROR(INDEX('Subdecision matrices'!$K$27:$O$30,MATCH(Prioritization!O345,'Subdecision matrices'!$J$27:$J$30,0),MATCH('CalcEng 2'!$AT$6,'Subdecision matrices'!$K$27:$O$27,0)),0)</f>
        <v>0</v>
      </c>
      <c r="AU673" s="2">
        <f>_xlfn.IFERROR(INDEX('Subdecision matrices'!$K$34:$O$36,MATCH(Prioritization!P345,'Subdecision matrices'!$J$34:$J$36,0),MATCH('CalcEng 2'!$AU$6,'Subdecision matrices'!$K$33:$O$33,0)),0)</f>
        <v>0</v>
      </c>
      <c r="AV673" s="2">
        <f>_xlfn.IFERROR(INDEX('Subdecision matrices'!$K$34:$O$36,MATCH(Prioritization!P345,'Subdecision matrices'!$J$34:$J$36,0),MATCH('CalcEng 2'!$AV$6,'Subdecision matrices'!$K$33:$O$33,0)),0)</f>
        <v>0</v>
      </c>
      <c r="AW673" s="2">
        <f>_xlfn.IFERROR(INDEX('Subdecision matrices'!$K$34:$O$36,MATCH(Prioritization!P345,'Subdecision matrices'!$J$34:$J$36,0),MATCH('CalcEng 2'!$AW$6,'Subdecision matrices'!$K$33:$O$33,0)),0)</f>
        <v>0</v>
      </c>
      <c r="AX673" s="2">
        <f>_xlfn.IFERROR(INDEX('Subdecision matrices'!$K$34:$O$36,MATCH(Prioritization!P345,'Subdecision matrices'!$J$34:$J$36,0),MATCH('CalcEng 2'!$AX$6,'Subdecision matrices'!$K$33:$O$33,0)),0)</f>
        <v>0</v>
      </c>
      <c r="AY673" s="2">
        <f>_xlfn.IFERROR(INDEX('Subdecision matrices'!$K$34:$O$36,MATCH(Prioritization!P345,'Subdecision matrices'!$J$34:$J$36,0),MATCH('CalcEng 2'!$AY$6,'Subdecision matrices'!$K$33:$O$33,0)),0)</f>
        <v>0</v>
      </c>
      <c r="AZ673" s="2"/>
      <c r="BA673" s="2"/>
      <c r="BB673" s="110">
        <f>((B673*B674)+(G673*G674)+(L673*L674)+(Q673*Q674)+(V673*V674)+(AA673*AA674)+(AF674*AF673)+(AK673*AK674)+(AP673*AP674)+(AU673*AU674))*10</f>
        <v>0</v>
      </c>
      <c r="BC673" s="110">
        <f aca="true" t="shared" si="1692" ref="BC673">((C673*C674)+(H673*H674)+(M673*M674)+(R673*R674)+(W673*W674)+(AB673*AB674)+(AG674*AG673)+(AL673*AL674)+(AQ673*AQ674)+(AV673*AV674))*10</f>
        <v>0</v>
      </c>
      <c r="BD673" s="110">
        <f aca="true" t="shared" si="1693" ref="BD673">((D673*D674)+(I673*I674)+(N673*N674)+(S673*S674)+(X673*X674)+(AC673*AC674)+(AH674*AH673)+(AM673*AM674)+(AR673*AR674)+(AW673*AW674))*10</f>
        <v>0</v>
      </c>
      <c r="BE673" s="110">
        <f aca="true" t="shared" si="1694" ref="BE673">((E673*E674)+(J673*J674)+(O673*O674)+(T673*T674)+(Y673*Y674)+(AD673*AD674)+(AI674*AI673)+(AN673*AN674)+(AS673*AS674)+(AX673*AX674))*10</f>
        <v>0</v>
      </c>
      <c r="BF673" s="110">
        <f aca="true" t="shared" si="1695" ref="BF673">((F673*F674)+(K673*K674)+(P673*P674)+(U673*U674)+(Z673*Z674)+(AE673*AE674)+(AJ674*AJ673)+(AO673*AO674)+(AT673*AT674)+(AY673*AY674))*10</f>
        <v>0</v>
      </c>
    </row>
    <row r="674" spans="1:58" ht="15.75" thickBot="1">
      <c r="A674" s="94"/>
      <c r="B674" s="5">
        <f>'Subdecision matrices'!$S$12</f>
        <v>0.1</v>
      </c>
      <c r="C674" s="5">
        <f>'Subdecision matrices'!$S$13</f>
        <v>0.1</v>
      </c>
      <c r="D674" s="5">
        <f>'Subdecision matrices'!$S$14</f>
        <v>0.1</v>
      </c>
      <c r="E674" s="5">
        <f>'Subdecision matrices'!$S$15</f>
        <v>0.1</v>
      </c>
      <c r="F674" s="5">
        <f>'Subdecision matrices'!$S$16</f>
        <v>0.1</v>
      </c>
      <c r="G674" s="5">
        <f>'Subdecision matrices'!$T$12</f>
        <v>0.1</v>
      </c>
      <c r="H674" s="5">
        <f>'Subdecision matrices'!$T$13</f>
        <v>0.1</v>
      </c>
      <c r="I674" s="5">
        <f>'Subdecision matrices'!$T$14</f>
        <v>0.1</v>
      </c>
      <c r="J674" s="5">
        <f>'Subdecision matrices'!$T$15</f>
        <v>0.1</v>
      </c>
      <c r="K674" s="5">
        <f>'Subdecision matrices'!$T$16</f>
        <v>0.1</v>
      </c>
      <c r="L674" s="5">
        <f>'Subdecision matrices'!$U$12</f>
        <v>0.05</v>
      </c>
      <c r="M674" s="5">
        <f>'Subdecision matrices'!$U$13</f>
        <v>0.05</v>
      </c>
      <c r="N674" s="5">
        <f>'Subdecision matrices'!$U$14</f>
        <v>0.05</v>
      </c>
      <c r="O674" s="5">
        <f>'Subdecision matrices'!$U$15</f>
        <v>0.05</v>
      </c>
      <c r="P674" s="5">
        <f>'Subdecision matrices'!$U$16</f>
        <v>0.05</v>
      </c>
      <c r="Q674" s="5">
        <f>'Subdecision matrices'!$V$12</f>
        <v>0.1</v>
      </c>
      <c r="R674" s="5">
        <f>'Subdecision matrices'!$V$13</f>
        <v>0.1</v>
      </c>
      <c r="S674" s="5">
        <f>'Subdecision matrices'!$V$14</f>
        <v>0.1</v>
      </c>
      <c r="T674" s="5">
        <f>'Subdecision matrices'!$V$15</f>
        <v>0.1</v>
      </c>
      <c r="U674" s="5">
        <f>'Subdecision matrices'!$V$16</f>
        <v>0.1</v>
      </c>
      <c r="V674" s="5">
        <f>'Subdecision matrices'!$W$12</f>
        <v>0.1</v>
      </c>
      <c r="W674" s="5">
        <f>'Subdecision matrices'!$W$13</f>
        <v>0.1</v>
      </c>
      <c r="X674" s="5">
        <f>'Subdecision matrices'!$W$14</f>
        <v>0.1</v>
      </c>
      <c r="Y674" s="5">
        <f>'Subdecision matrices'!$W$15</f>
        <v>0.1</v>
      </c>
      <c r="Z674" s="5">
        <f>'Subdecision matrices'!$W$16</f>
        <v>0.1</v>
      </c>
      <c r="AA674" s="5">
        <f>'Subdecision matrices'!$X$12</f>
        <v>0.05</v>
      </c>
      <c r="AB674" s="5">
        <f>'Subdecision matrices'!$X$13</f>
        <v>0.1</v>
      </c>
      <c r="AC674" s="5">
        <f>'Subdecision matrices'!$X$14</f>
        <v>0.1</v>
      </c>
      <c r="AD674" s="5">
        <f>'Subdecision matrices'!$X$15</f>
        <v>0.1</v>
      </c>
      <c r="AE674" s="5">
        <f>'Subdecision matrices'!$X$16</f>
        <v>0.1</v>
      </c>
      <c r="AF674" s="5">
        <f>'Subdecision matrices'!$Y$12</f>
        <v>0.1</v>
      </c>
      <c r="AG674" s="5">
        <f>'Subdecision matrices'!$Y$13</f>
        <v>0.1</v>
      </c>
      <c r="AH674" s="5">
        <f>'Subdecision matrices'!$Y$14</f>
        <v>0.1</v>
      </c>
      <c r="AI674" s="5">
        <f>'Subdecision matrices'!$Y$15</f>
        <v>0.05</v>
      </c>
      <c r="AJ674" s="5">
        <f>'Subdecision matrices'!$Y$16</f>
        <v>0.05</v>
      </c>
      <c r="AK674" s="5">
        <f>'Subdecision matrices'!$Z$12</f>
        <v>0.15</v>
      </c>
      <c r="AL674" s="5">
        <f>'Subdecision matrices'!$Z$13</f>
        <v>0.15</v>
      </c>
      <c r="AM674" s="5">
        <f>'Subdecision matrices'!$Z$14</f>
        <v>0.15</v>
      </c>
      <c r="AN674" s="5">
        <f>'Subdecision matrices'!$Z$15</f>
        <v>0.15</v>
      </c>
      <c r="AO674" s="5">
        <f>'Subdecision matrices'!$Z$16</f>
        <v>0.15</v>
      </c>
      <c r="AP674" s="5">
        <f>'Subdecision matrices'!$AA$12</f>
        <v>0.1</v>
      </c>
      <c r="AQ674" s="5">
        <f>'Subdecision matrices'!$AA$13</f>
        <v>0.1</v>
      </c>
      <c r="AR674" s="5">
        <f>'Subdecision matrices'!$AA$14</f>
        <v>0.1</v>
      </c>
      <c r="AS674" s="5">
        <f>'Subdecision matrices'!$AA$15</f>
        <v>0.1</v>
      </c>
      <c r="AT674" s="5">
        <f>'Subdecision matrices'!$AA$16</f>
        <v>0.15</v>
      </c>
      <c r="AU674" s="5">
        <f>'Subdecision matrices'!$AB$12</f>
        <v>0.15</v>
      </c>
      <c r="AV674" s="5">
        <f>'Subdecision matrices'!$AB$13</f>
        <v>0.1</v>
      </c>
      <c r="AW674" s="5">
        <f>'Subdecision matrices'!$AB$14</f>
        <v>0.1</v>
      </c>
      <c r="AX674" s="5">
        <f>'Subdecision matrices'!$AB$15</f>
        <v>0.15</v>
      </c>
      <c r="AY674" s="5">
        <f>'Subdecision matrices'!$AB$16</f>
        <v>0.1</v>
      </c>
      <c r="AZ674" s="3">
        <f aca="true" t="shared" si="1696" ref="AZ674">SUM(L674:AY674)</f>
        <v>4</v>
      </c>
      <c r="BA674" s="3"/>
      <c r="BB674" s="114"/>
      <c r="BC674" s="114"/>
      <c r="BD674" s="114"/>
      <c r="BE674" s="114"/>
      <c r="BF674" s="114"/>
    </row>
    <row r="675" spans="1:58" ht="15">
      <c r="A675" s="94">
        <v>335</v>
      </c>
      <c r="B675" s="30">
        <f>_xlfn.IFERROR(VLOOKUP(Prioritization!G346,'Subdecision matrices'!$B$7:$C$8,2,TRUE),0)</f>
        <v>0</v>
      </c>
      <c r="C675" s="30">
        <f>_xlfn.IFERROR(VLOOKUP(Prioritization!G346,'Subdecision matrices'!$B$7:$D$8,3,TRUE),0)</f>
        <v>0</v>
      </c>
      <c r="D675" s="30">
        <f>_xlfn.IFERROR(VLOOKUP(Prioritization!G346,'Subdecision matrices'!$B$7:$E$8,4,TRUE),0)</f>
        <v>0</v>
      </c>
      <c r="E675" s="30">
        <f>_xlfn.IFERROR(VLOOKUP(Prioritization!G346,'Subdecision matrices'!$B$7:$F$8,5,TRUE),0)</f>
        <v>0</v>
      </c>
      <c r="F675" s="30">
        <f>_xlfn.IFERROR(VLOOKUP(Prioritization!G346,'Subdecision matrices'!$B$7:$G$8,6,TRUE),0)</f>
        <v>0</v>
      </c>
      <c r="G675" s="30">
        <f>VLOOKUP(Prioritization!H346,'Subdecision matrices'!$B$12:$C$19,2,TRUE)</f>
        <v>0</v>
      </c>
      <c r="H675" s="30">
        <f>VLOOKUP(Prioritization!H346,'Subdecision matrices'!$B$12:$D$19,3,TRUE)</f>
        <v>0</v>
      </c>
      <c r="I675" s="30">
        <f>VLOOKUP(Prioritization!H346,'Subdecision matrices'!$B$12:$E$19,4,TRUE)</f>
        <v>0</v>
      </c>
      <c r="J675" s="30">
        <f>VLOOKUP(Prioritization!H346,'Subdecision matrices'!$B$12:$F$19,5,TRUE)</f>
        <v>0</v>
      </c>
      <c r="K675" s="30">
        <f>VLOOKUP(Prioritization!H346,'Subdecision matrices'!$B$12:$G$19,6,TRUE)</f>
        <v>0</v>
      </c>
      <c r="L675" s="2">
        <f>_xlfn.IFERROR(INDEX('Subdecision matrices'!$C$23:$G$27,MATCH(Prioritization!I346,'Subdecision matrices'!$B$23:$B$27,0),MATCH('CalcEng 2'!$L$6,'Subdecision matrices'!$C$22:$G$22,0)),0)</f>
        <v>0</v>
      </c>
      <c r="M675" s="2">
        <f>_xlfn.IFERROR(INDEX('Subdecision matrices'!$C$23:$G$27,MATCH(Prioritization!I346,'Subdecision matrices'!$B$23:$B$27,0),MATCH('CalcEng 2'!$M$6,'Subdecision matrices'!$C$30:$G$30,0)),0)</f>
        <v>0</v>
      </c>
      <c r="N675" s="2">
        <f>_xlfn.IFERROR(INDEX('Subdecision matrices'!$C$23:$G$27,MATCH(Prioritization!I346,'Subdecision matrices'!$B$23:$B$27,0),MATCH('CalcEng 2'!$N$6,'Subdecision matrices'!$C$22:$G$22,0)),0)</f>
        <v>0</v>
      </c>
      <c r="O675" s="2">
        <f>_xlfn.IFERROR(INDEX('Subdecision matrices'!$C$23:$G$27,MATCH(Prioritization!I346,'Subdecision matrices'!$B$23:$B$27,0),MATCH('CalcEng 2'!$O$6,'Subdecision matrices'!$C$22:$G$22,0)),0)</f>
        <v>0</v>
      </c>
      <c r="P675" s="2">
        <f>_xlfn.IFERROR(INDEX('Subdecision matrices'!$C$23:$G$27,MATCH(Prioritization!I346,'Subdecision matrices'!$B$23:$B$27,0),MATCH('CalcEng 2'!$P$6,'Subdecision matrices'!$C$22:$G$22,0)),0)</f>
        <v>0</v>
      </c>
      <c r="Q675" s="2">
        <f>_xlfn.IFERROR(INDEX('Subdecision matrices'!$C$31:$G$33,MATCH(Prioritization!J346,'Subdecision matrices'!$B$31:$B$33,0),MATCH('CalcEng 2'!$Q$6,'Subdecision matrices'!$C$30:$G$30,0)),0)</f>
        <v>0</v>
      </c>
      <c r="R675" s="2">
        <f>_xlfn.IFERROR(INDEX('Subdecision matrices'!$C$31:$G$33,MATCH(Prioritization!J346,'Subdecision matrices'!$B$31:$B$33,0),MATCH('CalcEng 2'!$R$6,'Subdecision matrices'!$C$30:$G$30,0)),0)</f>
        <v>0</v>
      </c>
      <c r="S675" s="2">
        <f>_xlfn.IFERROR(INDEX('Subdecision matrices'!$C$31:$G$33,MATCH(Prioritization!J346,'Subdecision matrices'!$B$31:$B$33,0),MATCH('CalcEng 2'!$S$6,'Subdecision matrices'!$C$30:$G$30,0)),0)</f>
        <v>0</v>
      </c>
      <c r="T675" s="2">
        <f>_xlfn.IFERROR(INDEX('Subdecision matrices'!$C$31:$G$33,MATCH(Prioritization!J346,'Subdecision matrices'!$B$31:$B$33,0),MATCH('CalcEng 2'!$T$6,'Subdecision matrices'!$C$30:$G$30,0)),0)</f>
        <v>0</v>
      </c>
      <c r="U675" s="2">
        <f>_xlfn.IFERROR(INDEX('Subdecision matrices'!$C$31:$G$33,MATCH(Prioritization!J346,'Subdecision matrices'!$B$31:$B$33,0),MATCH('CalcEng 2'!$U$6,'Subdecision matrices'!$C$30:$G$30,0)),0)</f>
        <v>0</v>
      </c>
      <c r="V675" s="2">
        <f>_xlfn.IFERROR(VLOOKUP(Prioritization!K346,'Subdecision matrices'!$A$37:$C$41,3,TRUE),0)</f>
        <v>0</v>
      </c>
      <c r="W675" s="2">
        <f>_xlfn.IFERROR(VLOOKUP(Prioritization!K346,'Subdecision matrices'!$A$37:$D$41,4),0)</f>
        <v>0</v>
      </c>
      <c r="X675" s="2">
        <f>_xlfn.IFERROR(VLOOKUP(Prioritization!K346,'Subdecision matrices'!$A$37:$E$41,5),0)</f>
        <v>0</v>
      </c>
      <c r="Y675" s="2">
        <f>_xlfn.IFERROR(VLOOKUP(Prioritization!K346,'Subdecision matrices'!$A$37:$F$41,6),0)</f>
        <v>0</v>
      </c>
      <c r="Z675" s="2">
        <f>_xlfn.IFERROR(VLOOKUP(Prioritization!K346,'Subdecision matrices'!$A$37:$G$41,7),0)</f>
        <v>0</v>
      </c>
      <c r="AA675" s="2">
        <f>_xlfn.IFERROR(INDEX('Subdecision matrices'!$K$8:$O$11,MATCH(Prioritization!L346,'Subdecision matrices'!$J$8:$J$11,0),MATCH('CalcEng 2'!$AA$6,'Subdecision matrices'!$K$7:$O$7,0)),0)</f>
        <v>0</v>
      </c>
      <c r="AB675" s="2">
        <f>_xlfn.IFERROR(INDEX('Subdecision matrices'!$K$8:$O$11,MATCH(Prioritization!L346,'Subdecision matrices'!$J$8:$J$11,0),MATCH('CalcEng 2'!$AB$6,'Subdecision matrices'!$K$7:$O$7,0)),0)</f>
        <v>0</v>
      </c>
      <c r="AC675" s="2">
        <f>_xlfn.IFERROR(INDEX('Subdecision matrices'!$K$8:$O$11,MATCH(Prioritization!L346,'Subdecision matrices'!$J$8:$J$11,0),MATCH('CalcEng 2'!$AC$6,'Subdecision matrices'!$K$7:$O$7,0)),0)</f>
        <v>0</v>
      </c>
      <c r="AD675" s="2">
        <f>_xlfn.IFERROR(INDEX('Subdecision matrices'!$K$8:$O$11,MATCH(Prioritization!L346,'Subdecision matrices'!$J$8:$J$11,0),MATCH('CalcEng 2'!$AD$6,'Subdecision matrices'!$K$7:$O$7,0)),0)</f>
        <v>0</v>
      </c>
      <c r="AE675" s="2">
        <f>_xlfn.IFERROR(INDEX('Subdecision matrices'!$K$8:$O$11,MATCH(Prioritization!L346,'Subdecision matrices'!$J$8:$J$11,0),MATCH('CalcEng 2'!$AE$6,'Subdecision matrices'!$K$7:$O$7,0)),0)</f>
        <v>0</v>
      </c>
      <c r="AF675" s="2">
        <f>_xlfn.IFERROR(VLOOKUP(Prioritization!M346,'Subdecision matrices'!$I$15:$K$17,3,TRUE),0)</f>
        <v>0</v>
      </c>
      <c r="AG675" s="2">
        <f>_xlfn.IFERROR(VLOOKUP(Prioritization!M346,'Subdecision matrices'!$I$15:$L$17,4,TRUE),0)</f>
        <v>0</v>
      </c>
      <c r="AH675" s="2">
        <f>_xlfn.IFERROR(VLOOKUP(Prioritization!M346,'Subdecision matrices'!$I$15:$M$17,5,TRUE),0)</f>
        <v>0</v>
      </c>
      <c r="AI675" s="2">
        <f>_xlfn.IFERROR(VLOOKUP(Prioritization!M346,'Subdecision matrices'!$I$15:$N$17,6,TRUE),0)</f>
        <v>0</v>
      </c>
      <c r="AJ675" s="2">
        <f>_xlfn.IFERROR(VLOOKUP(Prioritization!M346,'Subdecision matrices'!$I$15:$O$17,7,TRUE),0)</f>
        <v>0</v>
      </c>
      <c r="AK675" s="2">
        <f>_xlfn.IFERROR(INDEX('Subdecision matrices'!$K$22:$O$24,MATCH(Prioritization!N346,'Subdecision matrices'!$J$22:$J$24,0),MATCH($AK$6,'Subdecision matrices'!$K$21:$O$21,0)),0)</f>
        <v>0</v>
      </c>
      <c r="AL675" s="2">
        <f>_xlfn.IFERROR(INDEX('Subdecision matrices'!$K$22:$O$24,MATCH(Prioritization!N346,'Subdecision matrices'!$J$22:$J$24,0),MATCH($AL$6,'Subdecision matrices'!$K$21:$O$21,0)),0)</f>
        <v>0</v>
      </c>
      <c r="AM675" s="2">
        <f>_xlfn.IFERROR(INDEX('Subdecision matrices'!$K$22:$O$24,MATCH(Prioritization!N346,'Subdecision matrices'!$J$22:$J$24,0),MATCH($AM$6,'Subdecision matrices'!$K$21:$O$21,0)),0)</f>
        <v>0</v>
      </c>
      <c r="AN675" s="2">
        <f>_xlfn.IFERROR(INDEX('Subdecision matrices'!$K$22:$O$24,MATCH(Prioritization!N346,'Subdecision matrices'!$J$22:$J$24,0),MATCH($AN$6,'Subdecision matrices'!$K$21:$O$21,0)),0)</f>
        <v>0</v>
      </c>
      <c r="AO675" s="2">
        <f>_xlfn.IFERROR(INDEX('Subdecision matrices'!$K$22:$O$24,MATCH(Prioritization!N346,'Subdecision matrices'!$J$22:$J$24,0),MATCH($AO$6,'Subdecision matrices'!$K$21:$O$21,0)),0)</f>
        <v>0</v>
      </c>
      <c r="AP675" s="2">
        <f>_xlfn.IFERROR(INDEX('Subdecision matrices'!$K$27:$O$30,MATCH(Prioritization!O346,'Subdecision matrices'!$J$27:$J$30,0),MATCH('CalcEng 2'!$AP$6,'Subdecision matrices'!$K$27:$O$27,0)),0)</f>
        <v>0</v>
      </c>
      <c r="AQ675" s="2">
        <f>_xlfn.IFERROR(INDEX('Subdecision matrices'!$K$27:$O$30,MATCH(Prioritization!O346,'Subdecision matrices'!$J$27:$J$30,0),MATCH('CalcEng 2'!$AQ$6,'Subdecision matrices'!$K$27:$O$27,0)),0)</f>
        <v>0</v>
      </c>
      <c r="AR675" s="2">
        <f>_xlfn.IFERROR(INDEX('Subdecision matrices'!$K$27:$O$30,MATCH(Prioritization!O346,'Subdecision matrices'!$J$27:$J$30,0),MATCH('CalcEng 2'!$AR$6,'Subdecision matrices'!$K$27:$O$27,0)),0)</f>
        <v>0</v>
      </c>
      <c r="AS675" s="2">
        <f>_xlfn.IFERROR(INDEX('Subdecision matrices'!$K$27:$O$30,MATCH(Prioritization!O346,'Subdecision matrices'!$J$27:$J$30,0),MATCH('CalcEng 2'!$AS$6,'Subdecision matrices'!$K$27:$O$27,0)),0)</f>
        <v>0</v>
      </c>
      <c r="AT675" s="2">
        <f>_xlfn.IFERROR(INDEX('Subdecision matrices'!$K$27:$O$30,MATCH(Prioritization!O346,'Subdecision matrices'!$J$27:$J$30,0),MATCH('CalcEng 2'!$AT$6,'Subdecision matrices'!$K$27:$O$27,0)),0)</f>
        <v>0</v>
      </c>
      <c r="AU675" s="2">
        <f>_xlfn.IFERROR(INDEX('Subdecision matrices'!$K$34:$O$36,MATCH(Prioritization!P346,'Subdecision matrices'!$J$34:$J$36,0),MATCH('CalcEng 2'!$AU$6,'Subdecision matrices'!$K$33:$O$33,0)),0)</f>
        <v>0</v>
      </c>
      <c r="AV675" s="2">
        <f>_xlfn.IFERROR(INDEX('Subdecision matrices'!$K$34:$O$36,MATCH(Prioritization!P346,'Subdecision matrices'!$J$34:$J$36,0),MATCH('CalcEng 2'!$AV$6,'Subdecision matrices'!$K$33:$O$33,0)),0)</f>
        <v>0</v>
      </c>
      <c r="AW675" s="2">
        <f>_xlfn.IFERROR(INDEX('Subdecision matrices'!$K$34:$O$36,MATCH(Prioritization!P346,'Subdecision matrices'!$J$34:$J$36,0),MATCH('CalcEng 2'!$AW$6,'Subdecision matrices'!$K$33:$O$33,0)),0)</f>
        <v>0</v>
      </c>
      <c r="AX675" s="2">
        <f>_xlfn.IFERROR(INDEX('Subdecision matrices'!$K$34:$O$36,MATCH(Prioritization!P346,'Subdecision matrices'!$J$34:$J$36,0),MATCH('CalcEng 2'!$AX$6,'Subdecision matrices'!$K$33:$O$33,0)),0)</f>
        <v>0</v>
      </c>
      <c r="AY675" s="2">
        <f>_xlfn.IFERROR(INDEX('Subdecision matrices'!$K$34:$O$36,MATCH(Prioritization!P346,'Subdecision matrices'!$J$34:$J$36,0),MATCH('CalcEng 2'!$AY$6,'Subdecision matrices'!$K$33:$O$33,0)),0)</f>
        <v>0</v>
      </c>
      <c r="AZ675" s="2"/>
      <c r="BA675" s="2"/>
      <c r="BB675" s="110">
        <f>((B675*B676)+(G675*G676)+(L675*L676)+(Q675*Q676)+(V675*V676)+(AA675*AA676)+(AF676*AF675)+(AK675*AK676)+(AP675*AP676)+(AU675*AU676))*10</f>
        <v>0</v>
      </c>
      <c r="BC675" s="110">
        <f aca="true" t="shared" si="1697" ref="BC675">((C675*C676)+(H675*H676)+(M675*M676)+(R675*R676)+(W675*W676)+(AB675*AB676)+(AG676*AG675)+(AL675*AL676)+(AQ675*AQ676)+(AV675*AV676))*10</f>
        <v>0</v>
      </c>
      <c r="BD675" s="110">
        <f aca="true" t="shared" si="1698" ref="BD675">((D675*D676)+(I675*I676)+(N675*N676)+(S675*S676)+(X675*X676)+(AC675*AC676)+(AH676*AH675)+(AM675*AM676)+(AR675*AR676)+(AW675*AW676))*10</f>
        <v>0</v>
      </c>
      <c r="BE675" s="110">
        <f aca="true" t="shared" si="1699" ref="BE675">((E675*E676)+(J675*J676)+(O675*O676)+(T675*T676)+(Y675*Y676)+(AD675*AD676)+(AI676*AI675)+(AN675*AN676)+(AS675*AS676)+(AX675*AX676))*10</f>
        <v>0</v>
      </c>
      <c r="BF675" s="110">
        <f aca="true" t="shared" si="1700" ref="BF675">((F675*F676)+(K675*K676)+(P675*P676)+(U675*U676)+(Z675*Z676)+(AE675*AE676)+(AJ676*AJ675)+(AO675*AO676)+(AT675*AT676)+(AY675*AY676))*10</f>
        <v>0</v>
      </c>
    </row>
    <row r="676" spans="1:58" ht="15.75" thickBot="1">
      <c r="A676" s="94"/>
      <c r="B676" s="5">
        <f>'Subdecision matrices'!$S$12</f>
        <v>0.1</v>
      </c>
      <c r="C676" s="5">
        <f>'Subdecision matrices'!$S$13</f>
        <v>0.1</v>
      </c>
      <c r="D676" s="5">
        <f>'Subdecision matrices'!$S$14</f>
        <v>0.1</v>
      </c>
      <c r="E676" s="5">
        <f>'Subdecision matrices'!$S$15</f>
        <v>0.1</v>
      </c>
      <c r="F676" s="5">
        <f>'Subdecision matrices'!$S$16</f>
        <v>0.1</v>
      </c>
      <c r="G676" s="5">
        <f>'Subdecision matrices'!$T$12</f>
        <v>0.1</v>
      </c>
      <c r="H676" s="5">
        <f>'Subdecision matrices'!$T$13</f>
        <v>0.1</v>
      </c>
      <c r="I676" s="5">
        <f>'Subdecision matrices'!$T$14</f>
        <v>0.1</v>
      </c>
      <c r="J676" s="5">
        <f>'Subdecision matrices'!$T$15</f>
        <v>0.1</v>
      </c>
      <c r="K676" s="5">
        <f>'Subdecision matrices'!$T$16</f>
        <v>0.1</v>
      </c>
      <c r="L676" s="5">
        <f>'Subdecision matrices'!$U$12</f>
        <v>0.05</v>
      </c>
      <c r="M676" s="5">
        <f>'Subdecision matrices'!$U$13</f>
        <v>0.05</v>
      </c>
      <c r="N676" s="5">
        <f>'Subdecision matrices'!$U$14</f>
        <v>0.05</v>
      </c>
      <c r="O676" s="5">
        <f>'Subdecision matrices'!$U$15</f>
        <v>0.05</v>
      </c>
      <c r="P676" s="5">
        <f>'Subdecision matrices'!$U$16</f>
        <v>0.05</v>
      </c>
      <c r="Q676" s="5">
        <f>'Subdecision matrices'!$V$12</f>
        <v>0.1</v>
      </c>
      <c r="R676" s="5">
        <f>'Subdecision matrices'!$V$13</f>
        <v>0.1</v>
      </c>
      <c r="S676" s="5">
        <f>'Subdecision matrices'!$V$14</f>
        <v>0.1</v>
      </c>
      <c r="T676" s="5">
        <f>'Subdecision matrices'!$V$15</f>
        <v>0.1</v>
      </c>
      <c r="U676" s="5">
        <f>'Subdecision matrices'!$V$16</f>
        <v>0.1</v>
      </c>
      <c r="V676" s="5">
        <f>'Subdecision matrices'!$W$12</f>
        <v>0.1</v>
      </c>
      <c r="W676" s="5">
        <f>'Subdecision matrices'!$W$13</f>
        <v>0.1</v>
      </c>
      <c r="X676" s="5">
        <f>'Subdecision matrices'!$W$14</f>
        <v>0.1</v>
      </c>
      <c r="Y676" s="5">
        <f>'Subdecision matrices'!$W$15</f>
        <v>0.1</v>
      </c>
      <c r="Z676" s="5">
        <f>'Subdecision matrices'!$W$16</f>
        <v>0.1</v>
      </c>
      <c r="AA676" s="5">
        <f>'Subdecision matrices'!$X$12</f>
        <v>0.05</v>
      </c>
      <c r="AB676" s="5">
        <f>'Subdecision matrices'!$X$13</f>
        <v>0.1</v>
      </c>
      <c r="AC676" s="5">
        <f>'Subdecision matrices'!$X$14</f>
        <v>0.1</v>
      </c>
      <c r="AD676" s="5">
        <f>'Subdecision matrices'!$X$15</f>
        <v>0.1</v>
      </c>
      <c r="AE676" s="5">
        <f>'Subdecision matrices'!$X$16</f>
        <v>0.1</v>
      </c>
      <c r="AF676" s="5">
        <f>'Subdecision matrices'!$Y$12</f>
        <v>0.1</v>
      </c>
      <c r="AG676" s="5">
        <f>'Subdecision matrices'!$Y$13</f>
        <v>0.1</v>
      </c>
      <c r="AH676" s="5">
        <f>'Subdecision matrices'!$Y$14</f>
        <v>0.1</v>
      </c>
      <c r="AI676" s="5">
        <f>'Subdecision matrices'!$Y$15</f>
        <v>0.05</v>
      </c>
      <c r="AJ676" s="5">
        <f>'Subdecision matrices'!$Y$16</f>
        <v>0.05</v>
      </c>
      <c r="AK676" s="5">
        <f>'Subdecision matrices'!$Z$12</f>
        <v>0.15</v>
      </c>
      <c r="AL676" s="5">
        <f>'Subdecision matrices'!$Z$13</f>
        <v>0.15</v>
      </c>
      <c r="AM676" s="5">
        <f>'Subdecision matrices'!$Z$14</f>
        <v>0.15</v>
      </c>
      <c r="AN676" s="5">
        <f>'Subdecision matrices'!$Z$15</f>
        <v>0.15</v>
      </c>
      <c r="AO676" s="5">
        <f>'Subdecision matrices'!$Z$16</f>
        <v>0.15</v>
      </c>
      <c r="AP676" s="5">
        <f>'Subdecision matrices'!$AA$12</f>
        <v>0.1</v>
      </c>
      <c r="AQ676" s="5">
        <f>'Subdecision matrices'!$AA$13</f>
        <v>0.1</v>
      </c>
      <c r="AR676" s="5">
        <f>'Subdecision matrices'!$AA$14</f>
        <v>0.1</v>
      </c>
      <c r="AS676" s="5">
        <f>'Subdecision matrices'!$AA$15</f>
        <v>0.1</v>
      </c>
      <c r="AT676" s="5">
        <f>'Subdecision matrices'!$AA$16</f>
        <v>0.15</v>
      </c>
      <c r="AU676" s="5">
        <f>'Subdecision matrices'!$AB$12</f>
        <v>0.15</v>
      </c>
      <c r="AV676" s="5">
        <f>'Subdecision matrices'!$AB$13</f>
        <v>0.1</v>
      </c>
      <c r="AW676" s="5">
        <f>'Subdecision matrices'!$AB$14</f>
        <v>0.1</v>
      </c>
      <c r="AX676" s="5">
        <f>'Subdecision matrices'!$AB$15</f>
        <v>0.15</v>
      </c>
      <c r="AY676" s="5">
        <f>'Subdecision matrices'!$AB$16</f>
        <v>0.1</v>
      </c>
      <c r="AZ676" s="3">
        <f aca="true" t="shared" si="1701" ref="AZ676">SUM(L676:AY676)</f>
        <v>4</v>
      </c>
      <c r="BA676" s="3"/>
      <c r="BB676" s="114"/>
      <c r="BC676" s="114"/>
      <c r="BD676" s="114"/>
      <c r="BE676" s="114"/>
      <c r="BF676" s="114"/>
    </row>
    <row r="677" spans="1:58" ht="15">
      <c r="A677" s="94">
        <v>336</v>
      </c>
      <c r="B677" s="30">
        <f>_xlfn.IFERROR(VLOOKUP(Prioritization!G347,'Subdecision matrices'!$B$7:$C$8,2,TRUE),0)</f>
        <v>0</v>
      </c>
      <c r="C677" s="30">
        <f>_xlfn.IFERROR(VLOOKUP(Prioritization!G347,'Subdecision matrices'!$B$7:$D$8,3,TRUE),0)</f>
        <v>0</v>
      </c>
      <c r="D677" s="30">
        <f>_xlfn.IFERROR(VLOOKUP(Prioritization!G347,'Subdecision matrices'!$B$7:$E$8,4,TRUE),0)</f>
        <v>0</v>
      </c>
      <c r="E677" s="30">
        <f>_xlfn.IFERROR(VLOOKUP(Prioritization!G347,'Subdecision matrices'!$B$7:$F$8,5,TRUE),0)</f>
        <v>0</v>
      </c>
      <c r="F677" s="30">
        <f>_xlfn.IFERROR(VLOOKUP(Prioritization!G347,'Subdecision matrices'!$B$7:$G$8,6,TRUE),0)</f>
        <v>0</v>
      </c>
      <c r="G677" s="30">
        <f>VLOOKUP(Prioritization!H347,'Subdecision matrices'!$B$12:$C$19,2,TRUE)</f>
        <v>0</v>
      </c>
      <c r="H677" s="30">
        <f>VLOOKUP(Prioritization!H347,'Subdecision matrices'!$B$12:$D$19,3,TRUE)</f>
        <v>0</v>
      </c>
      <c r="I677" s="30">
        <f>VLOOKUP(Prioritization!H347,'Subdecision matrices'!$B$12:$E$19,4,TRUE)</f>
        <v>0</v>
      </c>
      <c r="J677" s="30">
        <f>VLOOKUP(Prioritization!H347,'Subdecision matrices'!$B$12:$F$19,5,TRUE)</f>
        <v>0</v>
      </c>
      <c r="K677" s="30">
        <f>VLOOKUP(Prioritization!H347,'Subdecision matrices'!$B$12:$G$19,6,TRUE)</f>
        <v>0</v>
      </c>
      <c r="L677" s="2">
        <f>_xlfn.IFERROR(INDEX('Subdecision matrices'!$C$23:$G$27,MATCH(Prioritization!I347,'Subdecision matrices'!$B$23:$B$27,0),MATCH('CalcEng 2'!$L$6,'Subdecision matrices'!$C$22:$G$22,0)),0)</f>
        <v>0</v>
      </c>
      <c r="M677" s="2">
        <f>_xlfn.IFERROR(INDEX('Subdecision matrices'!$C$23:$G$27,MATCH(Prioritization!I347,'Subdecision matrices'!$B$23:$B$27,0),MATCH('CalcEng 2'!$M$6,'Subdecision matrices'!$C$30:$G$30,0)),0)</f>
        <v>0</v>
      </c>
      <c r="N677" s="2">
        <f>_xlfn.IFERROR(INDEX('Subdecision matrices'!$C$23:$G$27,MATCH(Prioritization!I347,'Subdecision matrices'!$B$23:$B$27,0),MATCH('CalcEng 2'!$N$6,'Subdecision matrices'!$C$22:$G$22,0)),0)</f>
        <v>0</v>
      </c>
      <c r="O677" s="2">
        <f>_xlfn.IFERROR(INDEX('Subdecision matrices'!$C$23:$G$27,MATCH(Prioritization!I347,'Subdecision matrices'!$B$23:$B$27,0),MATCH('CalcEng 2'!$O$6,'Subdecision matrices'!$C$22:$G$22,0)),0)</f>
        <v>0</v>
      </c>
      <c r="P677" s="2">
        <f>_xlfn.IFERROR(INDEX('Subdecision matrices'!$C$23:$G$27,MATCH(Prioritization!I347,'Subdecision matrices'!$B$23:$B$27,0),MATCH('CalcEng 2'!$P$6,'Subdecision matrices'!$C$22:$G$22,0)),0)</f>
        <v>0</v>
      </c>
      <c r="Q677" s="2">
        <f>_xlfn.IFERROR(INDEX('Subdecision matrices'!$C$31:$G$33,MATCH(Prioritization!J347,'Subdecision matrices'!$B$31:$B$33,0),MATCH('CalcEng 2'!$Q$6,'Subdecision matrices'!$C$30:$G$30,0)),0)</f>
        <v>0</v>
      </c>
      <c r="R677" s="2">
        <f>_xlfn.IFERROR(INDEX('Subdecision matrices'!$C$31:$G$33,MATCH(Prioritization!J347,'Subdecision matrices'!$B$31:$B$33,0),MATCH('CalcEng 2'!$R$6,'Subdecision matrices'!$C$30:$G$30,0)),0)</f>
        <v>0</v>
      </c>
      <c r="S677" s="2">
        <f>_xlfn.IFERROR(INDEX('Subdecision matrices'!$C$31:$G$33,MATCH(Prioritization!J347,'Subdecision matrices'!$B$31:$B$33,0),MATCH('CalcEng 2'!$S$6,'Subdecision matrices'!$C$30:$G$30,0)),0)</f>
        <v>0</v>
      </c>
      <c r="T677" s="2">
        <f>_xlfn.IFERROR(INDEX('Subdecision matrices'!$C$31:$G$33,MATCH(Prioritization!J347,'Subdecision matrices'!$B$31:$B$33,0),MATCH('CalcEng 2'!$T$6,'Subdecision matrices'!$C$30:$G$30,0)),0)</f>
        <v>0</v>
      </c>
      <c r="U677" s="2">
        <f>_xlfn.IFERROR(INDEX('Subdecision matrices'!$C$31:$G$33,MATCH(Prioritization!J347,'Subdecision matrices'!$B$31:$B$33,0),MATCH('CalcEng 2'!$U$6,'Subdecision matrices'!$C$30:$G$30,0)),0)</f>
        <v>0</v>
      </c>
      <c r="V677" s="2">
        <f>_xlfn.IFERROR(VLOOKUP(Prioritization!K347,'Subdecision matrices'!$A$37:$C$41,3,TRUE),0)</f>
        <v>0</v>
      </c>
      <c r="W677" s="2">
        <f>_xlfn.IFERROR(VLOOKUP(Prioritization!K347,'Subdecision matrices'!$A$37:$D$41,4),0)</f>
        <v>0</v>
      </c>
      <c r="X677" s="2">
        <f>_xlfn.IFERROR(VLOOKUP(Prioritization!K347,'Subdecision matrices'!$A$37:$E$41,5),0)</f>
        <v>0</v>
      </c>
      <c r="Y677" s="2">
        <f>_xlfn.IFERROR(VLOOKUP(Prioritization!K347,'Subdecision matrices'!$A$37:$F$41,6),0)</f>
        <v>0</v>
      </c>
      <c r="Z677" s="2">
        <f>_xlfn.IFERROR(VLOOKUP(Prioritization!K347,'Subdecision matrices'!$A$37:$G$41,7),0)</f>
        <v>0</v>
      </c>
      <c r="AA677" s="2">
        <f>_xlfn.IFERROR(INDEX('Subdecision matrices'!$K$8:$O$11,MATCH(Prioritization!L347,'Subdecision matrices'!$J$8:$J$11,0),MATCH('CalcEng 2'!$AA$6,'Subdecision matrices'!$K$7:$O$7,0)),0)</f>
        <v>0</v>
      </c>
      <c r="AB677" s="2">
        <f>_xlfn.IFERROR(INDEX('Subdecision matrices'!$K$8:$O$11,MATCH(Prioritization!L347,'Subdecision matrices'!$J$8:$J$11,0),MATCH('CalcEng 2'!$AB$6,'Subdecision matrices'!$K$7:$O$7,0)),0)</f>
        <v>0</v>
      </c>
      <c r="AC677" s="2">
        <f>_xlfn.IFERROR(INDEX('Subdecision matrices'!$K$8:$O$11,MATCH(Prioritization!L347,'Subdecision matrices'!$J$8:$J$11,0),MATCH('CalcEng 2'!$AC$6,'Subdecision matrices'!$K$7:$O$7,0)),0)</f>
        <v>0</v>
      </c>
      <c r="AD677" s="2">
        <f>_xlfn.IFERROR(INDEX('Subdecision matrices'!$K$8:$O$11,MATCH(Prioritization!L347,'Subdecision matrices'!$J$8:$J$11,0),MATCH('CalcEng 2'!$AD$6,'Subdecision matrices'!$K$7:$O$7,0)),0)</f>
        <v>0</v>
      </c>
      <c r="AE677" s="2">
        <f>_xlfn.IFERROR(INDEX('Subdecision matrices'!$K$8:$O$11,MATCH(Prioritization!L347,'Subdecision matrices'!$J$8:$J$11,0),MATCH('CalcEng 2'!$AE$6,'Subdecision matrices'!$K$7:$O$7,0)),0)</f>
        <v>0</v>
      </c>
      <c r="AF677" s="2">
        <f>_xlfn.IFERROR(VLOOKUP(Prioritization!M347,'Subdecision matrices'!$I$15:$K$17,3,TRUE),0)</f>
        <v>0</v>
      </c>
      <c r="AG677" s="2">
        <f>_xlfn.IFERROR(VLOOKUP(Prioritization!M347,'Subdecision matrices'!$I$15:$L$17,4,TRUE),0)</f>
        <v>0</v>
      </c>
      <c r="AH677" s="2">
        <f>_xlfn.IFERROR(VLOOKUP(Prioritization!M347,'Subdecision matrices'!$I$15:$M$17,5,TRUE),0)</f>
        <v>0</v>
      </c>
      <c r="AI677" s="2">
        <f>_xlfn.IFERROR(VLOOKUP(Prioritization!M347,'Subdecision matrices'!$I$15:$N$17,6,TRUE),0)</f>
        <v>0</v>
      </c>
      <c r="AJ677" s="2">
        <f>_xlfn.IFERROR(VLOOKUP(Prioritization!M347,'Subdecision matrices'!$I$15:$O$17,7,TRUE),0)</f>
        <v>0</v>
      </c>
      <c r="AK677" s="2">
        <f>_xlfn.IFERROR(INDEX('Subdecision matrices'!$K$22:$O$24,MATCH(Prioritization!N347,'Subdecision matrices'!$J$22:$J$24,0),MATCH($AK$6,'Subdecision matrices'!$K$21:$O$21,0)),0)</f>
        <v>0</v>
      </c>
      <c r="AL677" s="2">
        <f>_xlfn.IFERROR(INDEX('Subdecision matrices'!$K$22:$O$24,MATCH(Prioritization!N347,'Subdecision matrices'!$J$22:$J$24,0),MATCH($AL$6,'Subdecision matrices'!$K$21:$O$21,0)),0)</f>
        <v>0</v>
      </c>
      <c r="AM677" s="2">
        <f>_xlfn.IFERROR(INDEX('Subdecision matrices'!$K$22:$O$24,MATCH(Prioritization!N347,'Subdecision matrices'!$J$22:$J$24,0),MATCH($AM$6,'Subdecision matrices'!$K$21:$O$21,0)),0)</f>
        <v>0</v>
      </c>
      <c r="AN677" s="2">
        <f>_xlfn.IFERROR(INDEX('Subdecision matrices'!$K$22:$O$24,MATCH(Prioritization!N347,'Subdecision matrices'!$J$22:$J$24,0),MATCH($AN$6,'Subdecision matrices'!$K$21:$O$21,0)),0)</f>
        <v>0</v>
      </c>
      <c r="AO677" s="2">
        <f>_xlfn.IFERROR(INDEX('Subdecision matrices'!$K$22:$O$24,MATCH(Prioritization!N347,'Subdecision matrices'!$J$22:$J$24,0),MATCH($AO$6,'Subdecision matrices'!$K$21:$O$21,0)),0)</f>
        <v>0</v>
      </c>
      <c r="AP677" s="2">
        <f>_xlfn.IFERROR(INDEX('Subdecision matrices'!$K$27:$O$30,MATCH(Prioritization!O347,'Subdecision matrices'!$J$27:$J$30,0),MATCH('CalcEng 2'!$AP$6,'Subdecision matrices'!$K$27:$O$27,0)),0)</f>
        <v>0</v>
      </c>
      <c r="AQ677" s="2">
        <f>_xlfn.IFERROR(INDEX('Subdecision matrices'!$K$27:$O$30,MATCH(Prioritization!O347,'Subdecision matrices'!$J$27:$J$30,0),MATCH('CalcEng 2'!$AQ$6,'Subdecision matrices'!$K$27:$O$27,0)),0)</f>
        <v>0</v>
      </c>
      <c r="AR677" s="2">
        <f>_xlfn.IFERROR(INDEX('Subdecision matrices'!$K$27:$O$30,MATCH(Prioritization!O347,'Subdecision matrices'!$J$27:$J$30,0),MATCH('CalcEng 2'!$AR$6,'Subdecision matrices'!$K$27:$O$27,0)),0)</f>
        <v>0</v>
      </c>
      <c r="AS677" s="2">
        <f>_xlfn.IFERROR(INDEX('Subdecision matrices'!$K$27:$O$30,MATCH(Prioritization!O347,'Subdecision matrices'!$J$27:$J$30,0),MATCH('CalcEng 2'!$AS$6,'Subdecision matrices'!$K$27:$O$27,0)),0)</f>
        <v>0</v>
      </c>
      <c r="AT677" s="2">
        <f>_xlfn.IFERROR(INDEX('Subdecision matrices'!$K$27:$O$30,MATCH(Prioritization!O347,'Subdecision matrices'!$J$27:$J$30,0),MATCH('CalcEng 2'!$AT$6,'Subdecision matrices'!$K$27:$O$27,0)),0)</f>
        <v>0</v>
      </c>
      <c r="AU677" s="2">
        <f>_xlfn.IFERROR(INDEX('Subdecision matrices'!$K$34:$O$36,MATCH(Prioritization!P347,'Subdecision matrices'!$J$34:$J$36,0),MATCH('CalcEng 2'!$AU$6,'Subdecision matrices'!$K$33:$O$33,0)),0)</f>
        <v>0</v>
      </c>
      <c r="AV677" s="2">
        <f>_xlfn.IFERROR(INDEX('Subdecision matrices'!$K$34:$O$36,MATCH(Prioritization!P347,'Subdecision matrices'!$J$34:$J$36,0),MATCH('CalcEng 2'!$AV$6,'Subdecision matrices'!$K$33:$O$33,0)),0)</f>
        <v>0</v>
      </c>
      <c r="AW677" s="2">
        <f>_xlfn.IFERROR(INDEX('Subdecision matrices'!$K$34:$O$36,MATCH(Prioritization!P347,'Subdecision matrices'!$J$34:$J$36,0),MATCH('CalcEng 2'!$AW$6,'Subdecision matrices'!$K$33:$O$33,0)),0)</f>
        <v>0</v>
      </c>
      <c r="AX677" s="2">
        <f>_xlfn.IFERROR(INDEX('Subdecision matrices'!$K$34:$O$36,MATCH(Prioritization!P347,'Subdecision matrices'!$J$34:$J$36,0),MATCH('CalcEng 2'!$AX$6,'Subdecision matrices'!$K$33:$O$33,0)),0)</f>
        <v>0</v>
      </c>
      <c r="AY677" s="2">
        <f>_xlfn.IFERROR(INDEX('Subdecision matrices'!$K$34:$O$36,MATCH(Prioritization!P347,'Subdecision matrices'!$J$34:$J$36,0),MATCH('CalcEng 2'!$AY$6,'Subdecision matrices'!$K$33:$O$33,0)),0)</f>
        <v>0</v>
      </c>
      <c r="AZ677" s="2"/>
      <c r="BA677" s="2"/>
      <c r="BB677" s="110">
        <f>((B677*B678)+(G677*G678)+(L677*L678)+(Q677*Q678)+(V677*V678)+(AA677*AA678)+(AF678*AF677)+(AK677*AK678)+(AP677*AP678)+(AU677*AU678))*10</f>
        <v>0</v>
      </c>
      <c r="BC677" s="110">
        <f aca="true" t="shared" si="1702" ref="BC677">((C677*C678)+(H677*H678)+(M677*M678)+(R677*R678)+(W677*W678)+(AB677*AB678)+(AG678*AG677)+(AL677*AL678)+(AQ677*AQ678)+(AV677*AV678))*10</f>
        <v>0</v>
      </c>
      <c r="BD677" s="110">
        <f aca="true" t="shared" si="1703" ref="BD677">((D677*D678)+(I677*I678)+(N677*N678)+(S677*S678)+(X677*X678)+(AC677*AC678)+(AH678*AH677)+(AM677*AM678)+(AR677*AR678)+(AW677*AW678))*10</f>
        <v>0</v>
      </c>
      <c r="BE677" s="110">
        <f aca="true" t="shared" si="1704" ref="BE677">((E677*E678)+(J677*J678)+(O677*O678)+(T677*T678)+(Y677*Y678)+(AD677*AD678)+(AI678*AI677)+(AN677*AN678)+(AS677*AS678)+(AX677*AX678))*10</f>
        <v>0</v>
      </c>
      <c r="BF677" s="110">
        <f aca="true" t="shared" si="1705" ref="BF677">((F677*F678)+(K677*K678)+(P677*P678)+(U677*U678)+(Z677*Z678)+(AE677*AE678)+(AJ678*AJ677)+(AO677*AO678)+(AT677*AT678)+(AY677*AY678))*10</f>
        <v>0</v>
      </c>
    </row>
    <row r="678" spans="1:58" ht="15.75" thickBot="1">
      <c r="A678" s="94"/>
      <c r="B678" s="5">
        <f>'Subdecision matrices'!$S$12</f>
        <v>0.1</v>
      </c>
      <c r="C678" s="5">
        <f>'Subdecision matrices'!$S$13</f>
        <v>0.1</v>
      </c>
      <c r="D678" s="5">
        <f>'Subdecision matrices'!$S$14</f>
        <v>0.1</v>
      </c>
      <c r="E678" s="5">
        <f>'Subdecision matrices'!$S$15</f>
        <v>0.1</v>
      </c>
      <c r="F678" s="5">
        <f>'Subdecision matrices'!$S$16</f>
        <v>0.1</v>
      </c>
      <c r="G678" s="5">
        <f>'Subdecision matrices'!$T$12</f>
        <v>0.1</v>
      </c>
      <c r="H678" s="5">
        <f>'Subdecision matrices'!$T$13</f>
        <v>0.1</v>
      </c>
      <c r="I678" s="5">
        <f>'Subdecision matrices'!$T$14</f>
        <v>0.1</v>
      </c>
      <c r="J678" s="5">
        <f>'Subdecision matrices'!$T$15</f>
        <v>0.1</v>
      </c>
      <c r="K678" s="5">
        <f>'Subdecision matrices'!$T$16</f>
        <v>0.1</v>
      </c>
      <c r="L678" s="5">
        <f>'Subdecision matrices'!$U$12</f>
        <v>0.05</v>
      </c>
      <c r="M678" s="5">
        <f>'Subdecision matrices'!$U$13</f>
        <v>0.05</v>
      </c>
      <c r="N678" s="5">
        <f>'Subdecision matrices'!$U$14</f>
        <v>0.05</v>
      </c>
      <c r="O678" s="5">
        <f>'Subdecision matrices'!$U$15</f>
        <v>0.05</v>
      </c>
      <c r="P678" s="5">
        <f>'Subdecision matrices'!$U$16</f>
        <v>0.05</v>
      </c>
      <c r="Q678" s="5">
        <f>'Subdecision matrices'!$V$12</f>
        <v>0.1</v>
      </c>
      <c r="R678" s="5">
        <f>'Subdecision matrices'!$V$13</f>
        <v>0.1</v>
      </c>
      <c r="S678" s="5">
        <f>'Subdecision matrices'!$V$14</f>
        <v>0.1</v>
      </c>
      <c r="T678" s="5">
        <f>'Subdecision matrices'!$V$15</f>
        <v>0.1</v>
      </c>
      <c r="U678" s="5">
        <f>'Subdecision matrices'!$V$16</f>
        <v>0.1</v>
      </c>
      <c r="V678" s="5">
        <f>'Subdecision matrices'!$W$12</f>
        <v>0.1</v>
      </c>
      <c r="W678" s="5">
        <f>'Subdecision matrices'!$W$13</f>
        <v>0.1</v>
      </c>
      <c r="X678" s="5">
        <f>'Subdecision matrices'!$W$14</f>
        <v>0.1</v>
      </c>
      <c r="Y678" s="5">
        <f>'Subdecision matrices'!$W$15</f>
        <v>0.1</v>
      </c>
      <c r="Z678" s="5">
        <f>'Subdecision matrices'!$W$16</f>
        <v>0.1</v>
      </c>
      <c r="AA678" s="5">
        <f>'Subdecision matrices'!$X$12</f>
        <v>0.05</v>
      </c>
      <c r="AB678" s="5">
        <f>'Subdecision matrices'!$X$13</f>
        <v>0.1</v>
      </c>
      <c r="AC678" s="5">
        <f>'Subdecision matrices'!$X$14</f>
        <v>0.1</v>
      </c>
      <c r="AD678" s="5">
        <f>'Subdecision matrices'!$X$15</f>
        <v>0.1</v>
      </c>
      <c r="AE678" s="5">
        <f>'Subdecision matrices'!$X$16</f>
        <v>0.1</v>
      </c>
      <c r="AF678" s="5">
        <f>'Subdecision matrices'!$Y$12</f>
        <v>0.1</v>
      </c>
      <c r="AG678" s="5">
        <f>'Subdecision matrices'!$Y$13</f>
        <v>0.1</v>
      </c>
      <c r="AH678" s="5">
        <f>'Subdecision matrices'!$Y$14</f>
        <v>0.1</v>
      </c>
      <c r="AI678" s="5">
        <f>'Subdecision matrices'!$Y$15</f>
        <v>0.05</v>
      </c>
      <c r="AJ678" s="5">
        <f>'Subdecision matrices'!$Y$16</f>
        <v>0.05</v>
      </c>
      <c r="AK678" s="5">
        <f>'Subdecision matrices'!$Z$12</f>
        <v>0.15</v>
      </c>
      <c r="AL678" s="5">
        <f>'Subdecision matrices'!$Z$13</f>
        <v>0.15</v>
      </c>
      <c r="AM678" s="5">
        <f>'Subdecision matrices'!$Z$14</f>
        <v>0.15</v>
      </c>
      <c r="AN678" s="5">
        <f>'Subdecision matrices'!$Z$15</f>
        <v>0.15</v>
      </c>
      <c r="AO678" s="5">
        <f>'Subdecision matrices'!$Z$16</f>
        <v>0.15</v>
      </c>
      <c r="AP678" s="5">
        <f>'Subdecision matrices'!$AA$12</f>
        <v>0.1</v>
      </c>
      <c r="AQ678" s="5">
        <f>'Subdecision matrices'!$AA$13</f>
        <v>0.1</v>
      </c>
      <c r="AR678" s="5">
        <f>'Subdecision matrices'!$AA$14</f>
        <v>0.1</v>
      </c>
      <c r="AS678" s="5">
        <f>'Subdecision matrices'!$AA$15</f>
        <v>0.1</v>
      </c>
      <c r="AT678" s="5">
        <f>'Subdecision matrices'!$AA$16</f>
        <v>0.15</v>
      </c>
      <c r="AU678" s="5">
        <f>'Subdecision matrices'!$AB$12</f>
        <v>0.15</v>
      </c>
      <c r="AV678" s="5">
        <f>'Subdecision matrices'!$AB$13</f>
        <v>0.1</v>
      </c>
      <c r="AW678" s="5">
        <f>'Subdecision matrices'!$AB$14</f>
        <v>0.1</v>
      </c>
      <c r="AX678" s="5">
        <f>'Subdecision matrices'!$AB$15</f>
        <v>0.15</v>
      </c>
      <c r="AY678" s="5">
        <f>'Subdecision matrices'!$AB$16</f>
        <v>0.1</v>
      </c>
      <c r="AZ678" s="3">
        <f aca="true" t="shared" si="1706" ref="AZ678">SUM(L678:AY678)</f>
        <v>4</v>
      </c>
      <c r="BA678" s="3"/>
      <c r="BB678" s="114"/>
      <c r="BC678" s="114"/>
      <c r="BD678" s="114"/>
      <c r="BE678" s="114"/>
      <c r="BF678" s="114"/>
    </row>
    <row r="679" spans="1:58" ht="15">
      <c r="A679" s="94">
        <v>337</v>
      </c>
      <c r="B679" s="30">
        <f>_xlfn.IFERROR(VLOOKUP(Prioritization!G348,'Subdecision matrices'!$B$7:$C$8,2,TRUE),0)</f>
        <v>0</v>
      </c>
      <c r="C679" s="30">
        <f>_xlfn.IFERROR(VLOOKUP(Prioritization!G348,'Subdecision matrices'!$B$7:$D$8,3,TRUE),0)</f>
        <v>0</v>
      </c>
      <c r="D679" s="30">
        <f>_xlfn.IFERROR(VLOOKUP(Prioritization!G348,'Subdecision matrices'!$B$7:$E$8,4,TRUE),0)</f>
        <v>0</v>
      </c>
      <c r="E679" s="30">
        <f>_xlfn.IFERROR(VLOOKUP(Prioritization!G348,'Subdecision matrices'!$B$7:$F$8,5,TRUE),0)</f>
        <v>0</v>
      </c>
      <c r="F679" s="30">
        <f>_xlfn.IFERROR(VLOOKUP(Prioritization!G348,'Subdecision matrices'!$B$7:$G$8,6,TRUE),0)</f>
        <v>0</v>
      </c>
      <c r="G679" s="30">
        <f>VLOOKUP(Prioritization!H348,'Subdecision matrices'!$B$12:$C$19,2,TRUE)</f>
        <v>0</v>
      </c>
      <c r="H679" s="30">
        <f>VLOOKUP(Prioritization!H348,'Subdecision matrices'!$B$12:$D$19,3,TRUE)</f>
        <v>0</v>
      </c>
      <c r="I679" s="30">
        <f>VLOOKUP(Prioritization!H348,'Subdecision matrices'!$B$12:$E$19,4,TRUE)</f>
        <v>0</v>
      </c>
      <c r="J679" s="30">
        <f>VLOOKUP(Prioritization!H348,'Subdecision matrices'!$B$12:$F$19,5,TRUE)</f>
        <v>0</v>
      </c>
      <c r="K679" s="30">
        <f>VLOOKUP(Prioritization!H348,'Subdecision matrices'!$B$12:$G$19,6,TRUE)</f>
        <v>0</v>
      </c>
      <c r="L679" s="2">
        <f>_xlfn.IFERROR(INDEX('Subdecision matrices'!$C$23:$G$27,MATCH(Prioritization!I348,'Subdecision matrices'!$B$23:$B$27,0),MATCH('CalcEng 2'!$L$6,'Subdecision matrices'!$C$22:$G$22,0)),0)</f>
        <v>0</v>
      </c>
      <c r="M679" s="2">
        <f>_xlfn.IFERROR(INDEX('Subdecision matrices'!$C$23:$G$27,MATCH(Prioritization!I348,'Subdecision matrices'!$B$23:$B$27,0),MATCH('CalcEng 2'!$M$6,'Subdecision matrices'!$C$30:$G$30,0)),0)</f>
        <v>0</v>
      </c>
      <c r="N679" s="2">
        <f>_xlfn.IFERROR(INDEX('Subdecision matrices'!$C$23:$G$27,MATCH(Prioritization!I348,'Subdecision matrices'!$B$23:$B$27,0),MATCH('CalcEng 2'!$N$6,'Subdecision matrices'!$C$22:$G$22,0)),0)</f>
        <v>0</v>
      </c>
      <c r="O679" s="2">
        <f>_xlfn.IFERROR(INDEX('Subdecision matrices'!$C$23:$G$27,MATCH(Prioritization!I348,'Subdecision matrices'!$B$23:$B$27,0),MATCH('CalcEng 2'!$O$6,'Subdecision matrices'!$C$22:$G$22,0)),0)</f>
        <v>0</v>
      </c>
      <c r="P679" s="2">
        <f>_xlfn.IFERROR(INDEX('Subdecision matrices'!$C$23:$G$27,MATCH(Prioritization!I348,'Subdecision matrices'!$B$23:$B$27,0),MATCH('CalcEng 2'!$P$6,'Subdecision matrices'!$C$22:$G$22,0)),0)</f>
        <v>0</v>
      </c>
      <c r="Q679" s="2">
        <f>_xlfn.IFERROR(INDEX('Subdecision matrices'!$C$31:$G$33,MATCH(Prioritization!J348,'Subdecision matrices'!$B$31:$B$33,0),MATCH('CalcEng 2'!$Q$6,'Subdecision matrices'!$C$30:$G$30,0)),0)</f>
        <v>0</v>
      </c>
      <c r="R679" s="2">
        <f>_xlfn.IFERROR(INDEX('Subdecision matrices'!$C$31:$G$33,MATCH(Prioritization!J348,'Subdecision matrices'!$B$31:$B$33,0),MATCH('CalcEng 2'!$R$6,'Subdecision matrices'!$C$30:$G$30,0)),0)</f>
        <v>0</v>
      </c>
      <c r="S679" s="2">
        <f>_xlfn.IFERROR(INDEX('Subdecision matrices'!$C$31:$G$33,MATCH(Prioritization!J348,'Subdecision matrices'!$B$31:$B$33,0),MATCH('CalcEng 2'!$S$6,'Subdecision matrices'!$C$30:$G$30,0)),0)</f>
        <v>0</v>
      </c>
      <c r="T679" s="2">
        <f>_xlfn.IFERROR(INDEX('Subdecision matrices'!$C$31:$G$33,MATCH(Prioritization!J348,'Subdecision matrices'!$B$31:$B$33,0),MATCH('CalcEng 2'!$T$6,'Subdecision matrices'!$C$30:$G$30,0)),0)</f>
        <v>0</v>
      </c>
      <c r="U679" s="2">
        <f>_xlfn.IFERROR(INDEX('Subdecision matrices'!$C$31:$G$33,MATCH(Prioritization!J348,'Subdecision matrices'!$B$31:$B$33,0),MATCH('CalcEng 2'!$U$6,'Subdecision matrices'!$C$30:$G$30,0)),0)</f>
        <v>0</v>
      </c>
      <c r="V679" s="2">
        <f>_xlfn.IFERROR(VLOOKUP(Prioritization!K348,'Subdecision matrices'!$A$37:$C$41,3,TRUE),0)</f>
        <v>0</v>
      </c>
      <c r="W679" s="2">
        <f>_xlfn.IFERROR(VLOOKUP(Prioritization!K348,'Subdecision matrices'!$A$37:$D$41,4),0)</f>
        <v>0</v>
      </c>
      <c r="X679" s="2">
        <f>_xlfn.IFERROR(VLOOKUP(Prioritization!K348,'Subdecision matrices'!$A$37:$E$41,5),0)</f>
        <v>0</v>
      </c>
      <c r="Y679" s="2">
        <f>_xlfn.IFERROR(VLOOKUP(Prioritization!K348,'Subdecision matrices'!$A$37:$F$41,6),0)</f>
        <v>0</v>
      </c>
      <c r="Z679" s="2">
        <f>_xlfn.IFERROR(VLOOKUP(Prioritization!K348,'Subdecision matrices'!$A$37:$G$41,7),0)</f>
        <v>0</v>
      </c>
      <c r="AA679" s="2">
        <f>_xlfn.IFERROR(INDEX('Subdecision matrices'!$K$8:$O$11,MATCH(Prioritization!L348,'Subdecision matrices'!$J$8:$J$11,0),MATCH('CalcEng 2'!$AA$6,'Subdecision matrices'!$K$7:$O$7,0)),0)</f>
        <v>0</v>
      </c>
      <c r="AB679" s="2">
        <f>_xlfn.IFERROR(INDEX('Subdecision matrices'!$K$8:$O$11,MATCH(Prioritization!L348,'Subdecision matrices'!$J$8:$J$11,0),MATCH('CalcEng 2'!$AB$6,'Subdecision matrices'!$K$7:$O$7,0)),0)</f>
        <v>0</v>
      </c>
      <c r="AC679" s="2">
        <f>_xlfn.IFERROR(INDEX('Subdecision matrices'!$K$8:$O$11,MATCH(Prioritization!L348,'Subdecision matrices'!$J$8:$J$11,0),MATCH('CalcEng 2'!$AC$6,'Subdecision matrices'!$K$7:$O$7,0)),0)</f>
        <v>0</v>
      </c>
      <c r="AD679" s="2">
        <f>_xlfn.IFERROR(INDEX('Subdecision matrices'!$K$8:$O$11,MATCH(Prioritization!L348,'Subdecision matrices'!$J$8:$J$11,0),MATCH('CalcEng 2'!$AD$6,'Subdecision matrices'!$K$7:$O$7,0)),0)</f>
        <v>0</v>
      </c>
      <c r="AE679" s="2">
        <f>_xlfn.IFERROR(INDEX('Subdecision matrices'!$K$8:$O$11,MATCH(Prioritization!L348,'Subdecision matrices'!$J$8:$J$11,0),MATCH('CalcEng 2'!$AE$6,'Subdecision matrices'!$K$7:$O$7,0)),0)</f>
        <v>0</v>
      </c>
      <c r="AF679" s="2">
        <f>_xlfn.IFERROR(VLOOKUP(Prioritization!M348,'Subdecision matrices'!$I$15:$K$17,3,TRUE),0)</f>
        <v>0</v>
      </c>
      <c r="AG679" s="2">
        <f>_xlfn.IFERROR(VLOOKUP(Prioritization!M348,'Subdecision matrices'!$I$15:$L$17,4,TRUE),0)</f>
        <v>0</v>
      </c>
      <c r="AH679" s="2">
        <f>_xlfn.IFERROR(VLOOKUP(Prioritization!M348,'Subdecision matrices'!$I$15:$M$17,5,TRUE),0)</f>
        <v>0</v>
      </c>
      <c r="AI679" s="2">
        <f>_xlfn.IFERROR(VLOOKUP(Prioritization!M348,'Subdecision matrices'!$I$15:$N$17,6,TRUE),0)</f>
        <v>0</v>
      </c>
      <c r="AJ679" s="2">
        <f>_xlfn.IFERROR(VLOOKUP(Prioritization!M348,'Subdecision matrices'!$I$15:$O$17,7,TRUE),0)</f>
        <v>0</v>
      </c>
      <c r="AK679" s="2">
        <f>_xlfn.IFERROR(INDEX('Subdecision matrices'!$K$22:$O$24,MATCH(Prioritization!N348,'Subdecision matrices'!$J$22:$J$24,0),MATCH($AK$6,'Subdecision matrices'!$K$21:$O$21,0)),0)</f>
        <v>0</v>
      </c>
      <c r="AL679" s="2">
        <f>_xlfn.IFERROR(INDEX('Subdecision matrices'!$K$22:$O$24,MATCH(Prioritization!N348,'Subdecision matrices'!$J$22:$J$24,0),MATCH($AL$6,'Subdecision matrices'!$K$21:$O$21,0)),0)</f>
        <v>0</v>
      </c>
      <c r="AM679" s="2">
        <f>_xlfn.IFERROR(INDEX('Subdecision matrices'!$K$22:$O$24,MATCH(Prioritization!N348,'Subdecision matrices'!$J$22:$J$24,0),MATCH($AM$6,'Subdecision matrices'!$K$21:$O$21,0)),0)</f>
        <v>0</v>
      </c>
      <c r="AN679" s="2">
        <f>_xlfn.IFERROR(INDEX('Subdecision matrices'!$K$22:$O$24,MATCH(Prioritization!N348,'Subdecision matrices'!$J$22:$J$24,0),MATCH($AN$6,'Subdecision matrices'!$K$21:$O$21,0)),0)</f>
        <v>0</v>
      </c>
      <c r="AO679" s="2">
        <f>_xlfn.IFERROR(INDEX('Subdecision matrices'!$K$22:$O$24,MATCH(Prioritization!N348,'Subdecision matrices'!$J$22:$J$24,0),MATCH($AO$6,'Subdecision matrices'!$K$21:$O$21,0)),0)</f>
        <v>0</v>
      </c>
      <c r="AP679" s="2">
        <f>_xlfn.IFERROR(INDEX('Subdecision matrices'!$K$27:$O$30,MATCH(Prioritization!O348,'Subdecision matrices'!$J$27:$J$30,0),MATCH('CalcEng 2'!$AP$6,'Subdecision matrices'!$K$27:$O$27,0)),0)</f>
        <v>0</v>
      </c>
      <c r="AQ679" s="2">
        <f>_xlfn.IFERROR(INDEX('Subdecision matrices'!$K$27:$O$30,MATCH(Prioritization!O348,'Subdecision matrices'!$J$27:$J$30,0),MATCH('CalcEng 2'!$AQ$6,'Subdecision matrices'!$K$27:$O$27,0)),0)</f>
        <v>0</v>
      </c>
      <c r="AR679" s="2">
        <f>_xlfn.IFERROR(INDEX('Subdecision matrices'!$K$27:$O$30,MATCH(Prioritization!O348,'Subdecision matrices'!$J$27:$J$30,0),MATCH('CalcEng 2'!$AR$6,'Subdecision matrices'!$K$27:$O$27,0)),0)</f>
        <v>0</v>
      </c>
      <c r="AS679" s="2">
        <f>_xlfn.IFERROR(INDEX('Subdecision matrices'!$K$27:$O$30,MATCH(Prioritization!O348,'Subdecision matrices'!$J$27:$J$30,0),MATCH('CalcEng 2'!$AS$6,'Subdecision matrices'!$K$27:$O$27,0)),0)</f>
        <v>0</v>
      </c>
      <c r="AT679" s="2">
        <f>_xlfn.IFERROR(INDEX('Subdecision matrices'!$K$27:$O$30,MATCH(Prioritization!O348,'Subdecision matrices'!$J$27:$J$30,0),MATCH('CalcEng 2'!$AT$6,'Subdecision matrices'!$K$27:$O$27,0)),0)</f>
        <v>0</v>
      </c>
      <c r="AU679" s="2">
        <f>_xlfn.IFERROR(INDEX('Subdecision matrices'!$K$34:$O$36,MATCH(Prioritization!P348,'Subdecision matrices'!$J$34:$J$36,0),MATCH('CalcEng 2'!$AU$6,'Subdecision matrices'!$K$33:$O$33,0)),0)</f>
        <v>0</v>
      </c>
      <c r="AV679" s="2">
        <f>_xlfn.IFERROR(INDEX('Subdecision matrices'!$K$34:$O$36,MATCH(Prioritization!P348,'Subdecision matrices'!$J$34:$J$36,0),MATCH('CalcEng 2'!$AV$6,'Subdecision matrices'!$K$33:$O$33,0)),0)</f>
        <v>0</v>
      </c>
      <c r="AW679" s="2">
        <f>_xlfn.IFERROR(INDEX('Subdecision matrices'!$K$34:$O$36,MATCH(Prioritization!P348,'Subdecision matrices'!$J$34:$J$36,0),MATCH('CalcEng 2'!$AW$6,'Subdecision matrices'!$K$33:$O$33,0)),0)</f>
        <v>0</v>
      </c>
      <c r="AX679" s="2">
        <f>_xlfn.IFERROR(INDEX('Subdecision matrices'!$K$34:$O$36,MATCH(Prioritization!P348,'Subdecision matrices'!$J$34:$J$36,0),MATCH('CalcEng 2'!$AX$6,'Subdecision matrices'!$K$33:$O$33,0)),0)</f>
        <v>0</v>
      </c>
      <c r="AY679" s="2">
        <f>_xlfn.IFERROR(INDEX('Subdecision matrices'!$K$34:$O$36,MATCH(Prioritization!P348,'Subdecision matrices'!$J$34:$J$36,0),MATCH('CalcEng 2'!$AY$6,'Subdecision matrices'!$K$33:$O$33,0)),0)</f>
        <v>0</v>
      </c>
      <c r="AZ679" s="2"/>
      <c r="BA679" s="2"/>
      <c r="BB679" s="110">
        <f>((B679*B680)+(G679*G680)+(L679*L680)+(Q679*Q680)+(V679*V680)+(AA679*AA680)+(AF680*AF679)+(AK679*AK680)+(AP679*AP680)+(AU679*AU680))*10</f>
        <v>0</v>
      </c>
      <c r="BC679" s="110">
        <f aca="true" t="shared" si="1707" ref="BC679">((C679*C680)+(H679*H680)+(M679*M680)+(R679*R680)+(W679*W680)+(AB679*AB680)+(AG680*AG679)+(AL679*AL680)+(AQ679*AQ680)+(AV679*AV680))*10</f>
        <v>0</v>
      </c>
      <c r="BD679" s="110">
        <f aca="true" t="shared" si="1708" ref="BD679">((D679*D680)+(I679*I680)+(N679*N680)+(S679*S680)+(X679*X680)+(AC679*AC680)+(AH680*AH679)+(AM679*AM680)+(AR679*AR680)+(AW679*AW680))*10</f>
        <v>0</v>
      </c>
      <c r="BE679" s="110">
        <f aca="true" t="shared" si="1709" ref="BE679">((E679*E680)+(J679*J680)+(O679*O680)+(T679*T680)+(Y679*Y680)+(AD679*AD680)+(AI680*AI679)+(AN679*AN680)+(AS679*AS680)+(AX679*AX680))*10</f>
        <v>0</v>
      </c>
      <c r="BF679" s="110">
        <f aca="true" t="shared" si="1710" ref="BF679">((F679*F680)+(K679*K680)+(P679*P680)+(U679*U680)+(Z679*Z680)+(AE679*AE680)+(AJ680*AJ679)+(AO679*AO680)+(AT679*AT680)+(AY679*AY680))*10</f>
        <v>0</v>
      </c>
    </row>
    <row r="680" spans="1:58" ht="15.75" thickBot="1">
      <c r="A680" s="94"/>
      <c r="B680" s="5">
        <f>'Subdecision matrices'!$S$12</f>
        <v>0.1</v>
      </c>
      <c r="C680" s="5">
        <f>'Subdecision matrices'!$S$13</f>
        <v>0.1</v>
      </c>
      <c r="D680" s="5">
        <f>'Subdecision matrices'!$S$14</f>
        <v>0.1</v>
      </c>
      <c r="E680" s="5">
        <f>'Subdecision matrices'!$S$15</f>
        <v>0.1</v>
      </c>
      <c r="F680" s="5">
        <f>'Subdecision matrices'!$S$16</f>
        <v>0.1</v>
      </c>
      <c r="G680" s="5">
        <f>'Subdecision matrices'!$T$12</f>
        <v>0.1</v>
      </c>
      <c r="H680" s="5">
        <f>'Subdecision matrices'!$T$13</f>
        <v>0.1</v>
      </c>
      <c r="I680" s="5">
        <f>'Subdecision matrices'!$T$14</f>
        <v>0.1</v>
      </c>
      <c r="J680" s="5">
        <f>'Subdecision matrices'!$T$15</f>
        <v>0.1</v>
      </c>
      <c r="K680" s="5">
        <f>'Subdecision matrices'!$T$16</f>
        <v>0.1</v>
      </c>
      <c r="L680" s="5">
        <f>'Subdecision matrices'!$U$12</f>
        <v>0.05</v>
      </c>
      <c r="M680" s="5">
        <f>'Subdecision matrices'!$U$13</f>
        <v>0.05</v>
      </c>
      <c r="N680" s="5">
        <f>'Subdecision matrices'!$U$14</f>
        <v>0.05</v>
      </c>
      <c r="O680" s="5">
        <f>'Subdecision matrices'!$U$15</f>
        <v>0.05</v>
      </c>
      <c r="P680" s="5">
        <f>'Subdecision matrices'!$U$16</f>
        <v>0.05</v>
      </c>
      <c r="Q680" s="5">
        <f>'Subdecision matrices'!$V$12</f>
        <v>0.1</v>
      </c>
      <c r="R680" s="5">
        <f>'Subdecision matrices'!$V$13</f>
        <v>0.1</v>
      </c>
      <c r="S680" s="5">
        <f>'Subdecision matrices'!$V$14</f>
        <v>0.1</v>
      </c>
      <c r="T680" s="5">
        <f>'Subdecision matrices'!$V$15</f>
        <v>0.1</v>
      </c>
      <c r="U680" s="5">
        <f>'Subdecision matrices'!$V$16</f>
        <v>0.1</v>
      </c>
      <c r="V680" s="5">
        <f>'Subdecision matrices'!$W$12</f>
        <v>0.1</v>
      </c>
      <c r="W680" s="5">
        <f>'Subdecision matrices'!$W$13</f>
        <v>0.1</v>
      </c>
      <c r="X680" s="5">
        <f>'Subdecision matrices'!$W$14</f>
        <v>0.1</v>
      </c>
      <c r="Y680" s="5">
        <f>'Subdecision matrices'!$W$15</f>
        <v>0.1</v>
      </c>
      <c r="Z680" s="5">
        <f>'Subdecision matrices'!$W$16</f>
        <v>0.1</v>
      </c>
      <c r="AA680" s="5">
        <f>'Subdecision matrices'!$X$12</f>
        <v>0.05</v>
      </c>
      <c r="AB680" s="5">
        <f>'Subdecision matrices'!$X$13</f>
        <v>0.1</v>
      </c>
      <c r="AC680" s="5">
        <f>'Subdecision matrices'!$X$14</f>
        <v>0.1</v>
      </c>
      <c r="AD680" s="5">
        <f>'Subdecision matrices'!$X$15</f>
        <v>0.1</v>
      </c>
      <c r="AE680" s="5">
        <f>'Subdecision matrices'!$X$16</f>
        <v>0.1</v>
      </c>
      <c r="AF680" s="5">
        <f>'Subdecision matrices'!$Y$12</f>
        <v>0.1</v>
      </c>
      <c r="AG680" s="5">
        <f>'Subdecision matrices'!$Y$13</f>
        <v>0.1</v>
      </c>
      <c r="AH680" s="5">
        <f>'Subdecision matrices'!$Y$14</f>
        <v>0.1</v>
      </c>
      <c r="AI680" s="5">
        <f>'Subdecision matrices'!$Y$15</f>
        <v>0.05</v>
      </c>
      <c r="AJ680" s="5">
        <f>'Subdecision matrices'!$Y$16</f>
        <v>0.05</v>
      </c>
      <c r="AK680" s="5">
        <f>'Subdecision matrices'!$Z$12</f>
        <v>0.15</v>
      </c>
      <c r="AL680" s="5">
        <f>'Subdecision matrices'!$Z$13</f>
        <v>0.15</v>
      </c>
      <c r="AM680" s="5">
        <f>'Subdecision matrices'!$Z$14</f>
        <v>0.15</v>
      </c>
      <c r="AN680" s="5">
        <f>'Subdecision matrices'!$Z$15</f>
        <v>0.15</v>
      </c>
      <c r="AO680" s="5">
        <f>'Subdecision matrices'!$Z$16</f>
        <v>0.15</v>
      </c>
      <c r="AP680" s="5">
        <f>'Subdecision matrices'!$AA$12</f>
        <v>0.1</v>
      </c>
      <c r="AQ680" s="5">
        <f>'Subdecision matrices'!$AA$13</f>
        <v>0.1</v>
      </c>
      <c r="AR680" s="5">
        <f>'Subdecision matrices'!$AA$14</f>
        <v>0.1</v>
      </c>
      <c r="AS680" s="5">
        <f>'Subdecision matrices'!$AA$15</f>
        <v>0.1</v>
      </c>
      <c r="AT680" s="5">
        <f>'Subdecision matrices'!$AA$16</f>
        <v>0.15</v>
      </c>
      <c r="AU680" s="5">
        <f>'Subdecision matrices'!$AB$12</f>
        <v>0.15</v>
      </c>
      <c r="AV680" s="5">
        <f>'Subdecision matrices'!$AB$13</f>
        <v>0.1</v>
      </c>
      <c r="AW680" s="5">
        <f>'Subdecision matrices'!$AB$14</f>
        <v>0.1</v>
      </c>
      <c r="AX680" s="5">
        <f>'Subdecision matrices'!$AB$15</f>
        <v>0.15</v>
      </c>
      <c r="AY680" s="5">
        <f>'Subdecision matrices'!$AB$16</f>
        <v>0.1</v>
      </c>
      <c r="AZ680" s="3">
        <f aca="true" t="shared" si="1711" ref="AZ680">SUM(L680:AY680)</f>
        <v>4</v>
      </c>
      <c r="BA680" s="3"/>
      <c r="BB680" s="114"/>
      <c r="BC680" s="114"/>
      <c r="BD680" s="114"/>
      <c r="BE680" s="114"/>
      <c r="BF680" s="114"/>
    </row>
    <row r="681" spans="1:58" ht="15">
      <c r="A681" s="94">
        <v>338</v>
      </c>
      <c r="B681" s="30">
        <f>_xlfn.IFERROR(VLOOKUP(Prioritization!G349,'Subdecision matrices'!$B$7:$C$8,2,TRUE),0)</f>
        <v>0</v>
      </c>
      <c r="C681" s="30">
        <f>_xlfn.IFERROR(VLOOKUP(Prioritization!G349,'Subdecision matrices'!$B$7:$D$8,3,TRUE),0)</f>
        <v>0</v>
      </c>
      <c r="D681" s="30">
        <f>_xlfn.IFERROR(VLOOKUP(Prioritization!G349,'Subdecision matrices'!$B$7:$E$8,4,TRUE),0)</f>
        <v>0</v>
      </c>
      <c r="E681" s="30">
        <f>_xlfn.IFERROR(VLOOKUP(Prioritization!G349,'Subdecision matrices'!$B$7:$F$8,5,TRUE),0)</f>
        <v>0</v>
      </c>
      <c r="F681" s="30">
        <f>_xlfn.IFERROR(VLOOKUP(Prioritization!G349,'Subdecision matrices'!$B$7:$G$8,6,TRUE),0)</f>
        <v>0</v>
      </c>
      <c r="G681" s="30">
        <f>VLOOKUP(Prioritization!H349,'Subdecision matrices'!$B$12:$C$19,2,TRUE)</f>
        <v>0</v>
      </c>
      <c r="H681" s="30">
        <f>VLOOKUP(Prioritization!H349,'Subdecision matrices'!$B$12:$D$19,3,TRUE)</f>
        <v>0</v>
      </c>
      <c r="I681" s="30">
        <f>VLOOKUP(Prioritization!H349,'Subdecision matrices'!$B$12:$E$19,4,TRUE)</f>
        <v>0</v>
      </c>
      <c r="J681" s="30">
        <f>VLOOKUP(Prioritization!H349,'Subdecision matrices'!$B$12:$F$19,5,TRUE)</f>
        <v>0</v>
      </c>
      <c r="K681" s="30">
        <f>VLOOKUP(Prioritization!H349,'Subdecision matrices'!$B$12:$G$19,6,TRUE)</f>
        <v>0</v>
      </c>
      <c r="L681" s="2">
        <f>_xlfn.IFERROR(INDEX('Subdecision matrices'!$C$23:$G$27,MATCH(Prioritization!I349,'Subdecision matrices'!$B$23:$B$27,0),MATCH('CalcEng 2'!$L$6,'Subdecision matrices'!$C$22:$G$22,0)),0)</f>
        <v>0</v>
      </c>
      <c r="M681" s="2">
        <f>_xlfn.IFERROR(INDEX('Subdecision matrices'!$C$23:$G$27,MATCH(Prioritization!I349,'Subdecision matrices'!$B$23:$B$27,0),MATCH('CalcEng 2'!$M$6,'Subdecision matrices'!$C$30:$G$30,0)),0)</f>
        <v>0</v>
      </c>
      <c r="N681" s="2">
        <f>_xlfn.IFERROR(INDEX('Subdecision matrices'!$C$23:$G$27,MATCH(Prioritization!I349,'Subdecision matrices'!$B$23:$B$27,0),MATCH('CalcEng 2'!$N$6,'Subdecision matrices'!$C$22:$G$22,0)),0)</f>
        <v>0</v>
      </c>
      <c r="O681" s="2">
        <f>_xlfn.IFERROR(INDEX('Subdecision matrices'!$C$23:$G$27,MATCH(Prioritization!I349,'Subdecision matrices'!$B$23:$B$27,0),MATCH('CalcEng 2'!$O$6,'Subdecision matrices'!$C$22:$G$22,0)),0)</f>
        <v>0</v>
      </c>
      <c r="P681" s="2">
        <f>_xlfn.IFERROR(INDEX('Subdecision matrices'!$C$23:$G$27,MATCH(Prioritization!I349,'Subdecision matrices'!$B$23:$B$27,0),MATCH('CalcEng 2'!$P$6,'Subdecision matrices'!$C$22:$G$22,0)),0)</f>
        <v>0</v>
      </c>
      <c r="Q681" s="2">
        <f>_xlfn.IFERROR(INDEX('Subdecision matrices'!$C$31:$G$33,MATCH(Prioritization!J349,'Subdecision matrices'!$B$31:$B$33,0),MATCH('CalcEng 2'!$Q$6,'Subdecision matrices'!$C$30:$G$30,0)),0)</f>
        <v>0</v>
      </c>
      <c r="R681" s="2">
        <f>_xlfn.IFERROR(INDEX('Subdecision matrices'!$C$31:$G$33,MATCH(Prioritization!J349,'Subdecision matrices'!$B$31:$B$33,0),MATCH('CalcEng 2'!$R$6,'Subdecision matrices'!$C$30:$G$30,0)),0)</f>
        <v>0</v>
      </c>
      <c r="S681" s="2">
        <f>_xlfn.IFERROR(INDEX('Subdecision matrices'!$C$31:$G$33,MATCH(Prioritization!J349,'Subdecision matrices'!$B$31:$B$33,0),MATCH('CalcEng 2'!$S$6,'Subdecision matrices'!$C$30:$G$30,0)),0)</f>
        <v>0</v>
      </c>
      <c r="T681" s="2">
        <f>_xlfn.IFERROR(INDEX('Subdecision matrices'!$C$31:$G$33,MATCH(Prioritization!J349,'Subdecision matrices'!$B$31:$B$33,0),MATCH('CalcEng 2'!$T$6,'Subdecision matrices'!$C$30:$G$30,0)),0)</f>
        <v>0</v>
      </c>
      <c r="U681" s="2">
        <f>_xlfn.IFERROR(INDEX('Subdecision matrices'!$C$31:$G$33,MATCH(Prioritization!J349,'Subdecision matrices'!$B$31:$B$33,0),MATCH('CalcEng 2'!$U$6,'Subdecision matrices'!$C$30:$G$30,0)),0)</f>
        <v>0</v>
      </c>
      <c r="V681" s="2">
        <f>_xlfn.IFERROR(VLOOKUP(Prioritization!K349,'Subdecision matrices'!$A$37:$C$41,3,TRUE),0)</f>
        <v>0</v>
      </c>
      <c r="W681" s="2">
        <f>_xlfn.IFERROR(VLOOKUP(Prioritization!K349,'Subdecision matrices'!$A$37:$D$41,4),0)</f>
        <v>0</v>
      </c>
      <c r="X681" s="2">
        <f>_xlfn.IFERROR(VLOOKUP(Prioritization!K349,'Subdecision matrices'!$A$37:$E$41,5),0)</f>
        <v>0</v>
      </c>
      <c r="Y681" s="2">
        <f>_xlfn.IFERROR(VLOOKUP(Prioritization!K349,'Subdecision matrices'!$A$37:$F$41,6),0)</f>
        <v>0</v>
      </c>
      <c r="Z681" s="2">
        <f>_xlfn.IFERROR(VLOOKUP(Prioritization!K349,'Subdecision matrices'!$A$37:$G$41,7),0)</f>
        <v>0</v>
      </c>
      <c r="AA681" s="2">
        <f>_xlfn.IFERROR(INDEX('Subdecision matrices'!$K$8:$O$11,MATCH(Prioritization!L349,'Subdecision matrices'!$J$8:$J$11,0),MATCH('CalcEng 2'!$AA$6,'Subdecision matrices'!$K$7:$O$7,0)),0)</f>
        <v>0</v>
      </c>
      <c r="AB681" s="2">
        <f>_xlfn.IFERROR(INDEX('Subdecision matrices'!$K$8:$O$11,MATCH(Prioritization!L349,'Subdecision matrices'!$J$8:$J$11,0),MATCH('CalcEng 2'!$AB$6,'Subdecision matrices'!$K$7:$O$7,0)),0)</f>
        <v>0</v>
      </c>
      <c r="AC681" s="2">
        <f>_xlfn.IFERROR(INDEX('Subdecision matrices'!$K$8:$O$11,MATCH(Prioritization!L349,'Subdecision matrices'!$J$8:$J$11,0),MATCH('CalcEng 2'!$AC$6,'Subdecision matrices'!$K$7:$O$7,0)),0)</f>
        <v>0</v>
      </c>
      <c r="AD681" s="2">
        <f>_xlfn.IFERROR(INDEX('Subdecision matrices'!$K$8:$O$11,MATCH(Prioritization!L349,'Subdecision matrices'!$J$8:$J$11,0),MATCH('CalcEng 2'!$AD$6,'Subdecision matrices'!$K$7:$O$7,0)),0)</f>
        <v>0</v>
      </c>
      <c r="AE681" s="2">
        <f>_xlfn.IFERROR(INDEX('Subdecision matrices'!$K$8:$O$11,MATCH(Prioritization!L349,'Subdecision matrices'!$J$8:$J$11,0),MATCH('CalcEng 2'!$AE$6,'Subdecision matrices'!$K$7:$O$7,0)),0)</f>
        <v>0</v>
      </c>
      <c r="AF681" s="2">
        <f>_xlfn.IFERROR(VLOOKUP(Prioritization!M349,'Subdecision matrices'!$I$15:$K$17,3,TRUE),0)</f>
        <v>0</v>
      </c>
      <c r="AG681" s="2">
        <f>_xlfn.IFERROR(VLOOKUP(Prioritization!M349,'Subdecision matrices'!$I$15:$L$17,4,TRUE),0)</f>
        <v>0</v>
      </c>
      <c r="AH681" s="2">
        <f>_xlfn.IFERROR(VLOOKUP(Prioritization!M349,'Subdecision matrices'!$I$15:$M$17,5,TRUE),0)</f>
        <v>0</v>
      </c>
      <c r="AI681" s="2">
        <f>_xlfn.IFERROR(VLOOKUP(Prioritization!M349,'Subdecision matrices'!$I$15:$N$17,6,TRUE),0)</f>
        <v>0</v>
      </c>
      <c r="AJ681" s="2">
        <f>_xlfn.IFERROR(VLOOKUP(Prioritization!M349,'Subdecision matrices'!$I$15:$O$17,7,TRUE),0)</f>
        <v>0</v>
      </c>
      <c r="AK681" s="2">
        <f>_xlfn.IFERROR(INDEX('Subdecision matrices'!$K$22:$O$24,MATCH(Prioritization!N349,'Subdecision matrices'!$J$22:$J$24,0),MATCH($AK$6,'Subdecision matrices'!$K$21:$O$21,0)),0)</f>
        <v>0</v>
      </c>
      <c r="AL681" s="2">
        <f>_xlfn.IFERROR(INDEX('Subdecision matrices'!$K$22:$O$24,MATCH(Prioritization!N349,'Subdecision matrices'!$J$22:$J$24,0),MATCH($AL$6,'Subdecision matrices'!$K$21:$O$21,0)),0)</f>
        <v>0</v>
      </c>
      <c r="AM681" s="2">
        <f>_xlfn.IFERROR(INDEX('Subdecision matrices'!$K$22:$O$24,MATCH(Prioritization!N349,'Subdecision matrices'!$J$22:$J$24,0),MATCH($AM$6,'Subdecision matrices'!$K$21:$O$21,0)),0)</f>
        <v>0</v>
      </c>
      <c r="AN681" s="2">
        <f>_xlfn.IFERROR(INDEX('Subdecision matrices'!$K$22:$O$24,MATCH(Prioritization!N349,'Subdecision matrices'!$J$22:$J$24,0),MATCH($AN$6,'Subdecision matrices'!$K$21:$O$21,0)),0)</f>
        <v>0</v>
      </c>
      <c r="AO681" s="2">
        <f>_xlfn.IFERROR(INDEX('Subdecision matrices'!$K$22:$O$24,MATCH(Prioritization!N349,'Subdecision matrices'!$J$22:$J$24,0),MATCH($AO$6,'Subdecision matrices'!$K$21:$O$21,0)),0)</f>
        <v>0</v>
      </c>
      <c r="AP681" s="2">
        <f>_xlfn.IFERROR(INDEX('Subdecision matrices'!$K$27:$O$30,MATCH(Prioritization!O349,'Subdecision matrices'!$J$27:$J$30,0),MATCH('CalcEng 2'!$AP$6,'Subdecision matrices'!$K$27:$O$27,0)),0)</f>
        <v>0</v>
      </c>
      <c r="AQ681" s="2">
        <f>_xlfn.IFERROR(INDEX('Subdecision matrices'!$K$27:$O$30,MATCH(Prioritization!O349,'Subdecision matrices'!$J$27:$J$30,0),MATCH('CalcEng 2'!$AQ$6,'Subdecision matrices'!$K$27:$O$27,0)),0)</f>
        <v>0</v>
      </c>
      <c r="AR681" s="2">
        <f>_xlfn.IFERROR(INDEX('Subdecision matrices'!$K$27:$O$30,MATCH(Prioritization!O349,'Subdecision matrices'!$J$27:$J$30,0),MATCH('CalcEng 2'!$AR$6,'Subdecision matrices'!$K$27:$O$27,0)),0)</f>
        <v>0</v>
      </c>
      <c r="AS681" s="2">
        <f>_xlfn.IFERROR(INDEX('Subdecision matrices'!$K$27:$O$30,MATCH(Prioritization!O349,'Subdecision matrices'!$J$27:$J$30,0),MATCH('CalcEng 2'!$AS$6,'Subdecision matrices'!$K$27:$O$27,0)),0)</f>
        <v>0</v>
      </c>
      <c r="AT681" s="2">
        <f>_xlfn.IFERROR(INDEX('Subdecision matrices'!$K$27:$O$30,MATCH(Prioritization!O349,'Subdecision matrices'!$J$27:$J$30,0),MATCH('CalcEng 2'!$AT$6,'Subdecision matrices'!$K$27:$O$27,0)),0)</f>
        <v>0</v>
      </c>
      <c r="AU681" s="2">
        <f>_xlfn.IFERROR(INDEX('Subdecision matrices'!$K$34:$O$36,MATCH(Prioritization!P349,'Subdecision matrices'!$J$34:$J$36,0),MATCH('CalcEng 2'!$AU$6,'Subdecision matrices'!$K$33:$O$33,0)),0)</f>
        <v>0</v>
      </c>
      <c r="AV681" s="2">
        <f>_xlfn.IFERROR(INDEX('Subdecision matrices'!$K$34:$O$36,MATCH(Prioritization!P349,'Subdecision matrices'!$J$34:$J$36,0),MATCH('CalcEng 2'!$AV$6,'Subdecision matrices'!$K$33:$O$33,0)),0)</f>
        <v>0</v>
      </c>
      <c r="AW681" s="2">
        <f>_xlfn.IFERROR(INDEX('Subdecision matrices'!$K$34:$O$36,MATCH(Prioritization!P349,'Subdecision matrices'!$J$34:$J$36,0),MATCH('CalcEng 2'!$AW$6,'Subdecision matrices'!$K$33:$O$33,0)),0)</f>
        <v>0</v>
      </c>
      <c r="AX681" s="2">
        <f>_xlfn.IFERROR(INDEX('Subdecision matrices'!$K$34:$O$36,MATCH(Prioritization!P349,'Subdecision matrices'!$J$34:$J$36,0),MATCH('CalcEng 2'!$AX$6,'Subdecision matrices'!$K$33:$O$33,0)),0)</f>
        <v>0</v>
      </c>
      <c r="AY681" s="2">
        <f>_xlfn.IFERROR(INDEX('Subdecision matrices'!$K$34:$O$36,MATCH(Prioritization!P349,'Subdecision matrices'!$J$34:$J$36,0),MATCH('CalcEng 2'!$AY$6,'Subdecision matrices'!$K$33:$O$33,0)),0)</f>
        <v>0</v>
      </c>
      <c r="AZ681" s="2"/>
      <c r="BA681" s="2"/>
      <c r="BB681" s="110">
        <f>((B681*B682)+(G681*G682)+(L681*L682)+(Q681*Q682)+(V681*V682)+(AA681*AA682)+(AF682*AF681)+(AK681*AK682)+(AP681*AP682)+(AU681*AU682))*10</f>
        <v>0</v>
      </c>
      <c r="BC681" s="110">
        <f aca="true" t="shared" si="1712" ref="BC681">((C681*C682)+(H681*H682)+(M681*M682)+(R681*R682)+(W681*W682)+(AB681*AB682)+(AG682*AG681)+(AL681*AL682)+(AQ681*AQ682)+(AV681*AV682))*10</f>
        <v>0</v>
      </c>
      <c r="BD681" s="110">
        <f aca="true" t="shared" si="1713" ref="BD681">((D681*D682)+(I681*I682)+(N681*N682)+(S681*S682)+(X681*X682)+(AC681*AC682)+(AH682*AH681)+(AM681*AM682)+(AR681*AR682)+(AW681*AW682))*10</f>
        <v>0</v>
      </c>
      <c r="BE681" s="110">
        <f aca="true" t="shared" si="1714" ref="BE681">((E681*E682)+(J681*J682)+(O681*O682)+(T681*T682)+(Y681*Y682)+(AD681*AD682)+(AI682*AI681)+(AN681*AN682)+(AS681*AS682)+(AX681*AX682))*10</f>
        <v>0</v>
      </c>
      <c r="BF681" s="110">
        <f aca="true" t="shared" si="1715" ref="BF681">((F681*F682)+(K681*K682)+(P681*P682)+(U681*U682)+(Z681*Z682)+(AE681*AE682)+(AJ682*AJ681)+(AO681*AO682)+(AT681*AT682)+(AY681*AY682))*10</f>
        <v>0</v>
      </c>
    </row>
    <row r="682" spans="1:58" ht="15.75" thickBot="1">
      <c r="A682" s="94"/>
      <c r="B682" s="5">
        <f>'Subdecision matrices'!$S$12</f>
        <v>0.1</v>
      </c>
      <c r="C682" s="5">
        <f>'Subdecision matrices'!$S$13</f>
        <v>0.1</v>
      </c>
      <c r="D682" s="5">
        <f>'Subdecision matrices'!$S$14</f>
        <v>0.1</v>
      </c>
      <c r="E682" s="5">
        <f>'Subdecision matrices'!$S$15</f>
        <v>0.1</v>
      </c>
      <c r="F682" s="5">
        <f>'Subdecision matrices'!$S$16</f>
        <v>0.1</v>
      </c>
      <c r="G682" s="5">
        <f>'Subdecision matrices'!$T$12</f>
        <v>0.1</v>
      </c>
      <c r="H682" s="5">
        <f>'Subdecision matrices'!$T$13</f>
        <v>0.1</v>
      </c>
      <c r="I682" s="5">
        <f>'Subdecision matrices'!$T$14</f>
        <v>0.1</v>
      </c>
      <c r="J682" s="5">
        <f>'Subdecision matrices'!$T$15</f>
        <v>0.1</v>
      </c>
      <c r="K682" s="5">
        <f>'Subdecision matrices'!$T$16</f>
        <v>0.1</v>
      </c>
      <c r="L682" s="5">
        <f>'Subdecision matrices'!$U$12</f>
        <v>0.05</v>
      </c>
      <c r="M682" s="5">
        <f>'Subdecision matrices'!$U$13</f>
        <v>0.05</v>
      </c>
      <c r="N682" s="5">
        <f>'Subdecision matrices'!$U$14</f>
        <v>0.05</v>
      </c>
      <c r="O682" s="5">
        <f>'Subdecision matrices'!$U$15</f>
        <v>0.05</v>
      </c>
      <c r="P682" s="5">
        <f>'Subdecision matrices'!$U$16</f>
        <v>0.05</v>
      </c>
      <c r="Q682" s="5">
        <f>'Subdecision matrices'!$V$12</f>
        <v>0.1</v>
      </c>
      <c r="R682" s="5">
        <f>'Subdecision matrices'!$V$13</f>
        <v>0.1</v>
      </c>
      <c r="S682" s="5">
        <f>'Subdecision matrices'!$V$14</f>
        <v>0.1</v>
      </c>
      <c r="T682" s="5">
        <f>'Subdecision matrices'!$V$15</f>
        <v>0.1</v>
      </c>
      <c r="U682" s="5">
        <f>'Subdecision matrices'!$V$16</f>
        <v>0.1</v>
      </c>
      <c r="V682" s="5">
        <f>'Subdecision matrices'!$W$12</f>
        <v>0.1</v>
      </c>
      <c r="W682" s="5">
        <f>'Subdecision matrices'!$W$13</f>
        <v>0.1</v>
      </c>
      <c r="X682" s="5">
        <f>'Subdecision matrices'!$W$14</f>
        <v>0.1</v>
      </c>
      <c r="Y682" s="5">
        <f>'Subdecision matrices'!$W$15</f>
        <v>0.1</v>
      </c>
      <c r="Z682" s="5">
        <f>'Subdecision matrices'!$W$16</f>
        <v>0.1</v>
      </c>
      <c r="AA682" s="5">
        <f>'Subdecision matrices'!$X$12</f>
        <v>0.05</v>
      </c>
      <c r="AB682" s="5">
        <f>'Subdecision matrices'!$X$13</f>
        <v>0.1</v>
      </c>
      <c r="AC682" s="5">
        <f>'Subdecision matrices'!$X$14</f>
        <v>0.1</v>
      </c>
      <c r="AD682" s="5">
        <f>'Subdecision matrices'!$X$15</f>
        <v>0.1</v>
      </c>
      <c r="AE682" s="5">
        <f>'Subdecision matrices'!$X$16</f>
        <v>0.1</v>
      </c>
      <c r="AF682" s="5">
        <f>'Subdecision matrices'!$Y$12</f>
        <v>0.1</v>
      </c>
      <c r="AG682" s="5">
        <f>'Subdecision matrices'!$Y$13</f>
        <v>0.1</v>
      </c>
      <c r="AH682" s="5">
        <f>'Subdecision matrices'!$Y$14</f>
        <v>0.1</v>
      </c>
      <c r="AI682" s="5">
        <f>'Subdecision matrices'!$Y$15</f>
        <v>0.05</v>
      </c>
      <c r="AJ682" s="5">
        <f>'Subdecision matrices'!$Y$16</f>
        <v>0.05</v>
      </c>
      <c r="AK682" s="5">
        <f>'Subdecision matrices'!$Z$12</f>
        <v>0.15</v>
      </c>
      <c r="AL682" s="5">
        <f>'Subdecision matrices'!$Z$13</f>
        <v>0.15</v>
      </c>
      <c r="AM682" s="5">
        <f>'Subdecision matrices'!$Z$14</f>
        <v>0.15</v>
      </c>
      <c r="AN682" s="5">
        <f>'Subdecision matrices'!$Z$15</f>
        <v>0.15</v>
      </c>
      <c r="AO682" s="5">
        <f>'Subdecision matrices'!$Z$16</f>
        <v>0.15</v>
      </c>
      <c r="AP682" s="5">
        <f>'Subdecision matrices'!$AA$12</f>
        <v>0.1</v>
      </c>
      <c r="AQ682" s="5">
        <f>'Subdecision matrices'!$AA$13</f>
        <v>0.1</v>
      </c>
      <c r="AR682" s="5">
        <f>'Subdecision matrices'!$AA$14</f>
        <v>0.1</v>
      </c>
      <c r="AS682" s="5">
        <f>'Subdecision matrices'!$AA$15</f>
        <v>0.1</v>
      </c>
      <c r="AT682" s="5">
        <f>'Subdecision matrices'!$AA$16</f>
        <v>0.15</v>
      </c>
      <c r="AU682" s="5">
        <f>'Subdecision matrices'!$AB$12</f>
        <v>0.15</v>
      </c>
      <c r="AV682" s="5">
        <f>'Subdecision matrices'!$AB$13</f>
        <v>0.1</v>
      </c>
      <c r="AW682" s="5">
        <f>'Subdecision matrices'!$AB$14</f>
        <v>0.1</v>
      </c>
      <c r="AX682" s="5">
        <f>'Subdecision matrices'!$AB$15</f>
        <v>0.15</v>
      </c>
      <c r="AY682" s="5">
        <f>'Subdecision matrices'!$AB$16</f>
        <v>0.1</v>
      </c>
      <c r="AZ682" s="3">
        <f aca="true" t="shared" si="1716" ref="AZ682">SUM(L682:AY682)</f>
        <v>4</v>
      </c>
      <c r="BA682" s="3"/>
      <c r="BB682" s="114"/>
      <c r="BC682" s="114"/>
      <c r="BD682" s="114"/>
      <c r="BE682" s="114"/>
      <c r="BF682" s="114"/>
    </row>
    <row r="683" spans="1:58" ht="15">
      <c r="A683" s="94">
        <v>339</v>
      </c>
      <c r="B683" s="30">
        <f>_xlfn.IFERROR(VLOOKUP(Prioritization!G350,'Subdecision matrices'!$B$7:$C$8,2,TRUE),0)</f>
        <v>0</v>
      </c>
      <c r="C683" s="30">
        <f>_xlfn.IFERROR(VLOOKUP(Prioritization!G350,'Subdecision matrices'!$B$7:$D$8,3,TRUE),0)</f>
        <v>0</v>
      </c>
      <c r="D683" s="30">
        <f>_xlfn.IFERROR(VLOOKUP(Prioritization!G350,'Subdecision matrices'!$B$7:$E$8,4,TRUE),0)</f>
        <v>0</v>
      </c>
      <c r="E683" s="30">
        <f>_xlfn.IFERROR(VLOOKUP(Prioritization!G350,'Subdecision matrices'!$B$7:$F$8,5,TRUE),0)</f>
        <v>0</v>
      </c>
      <c r="F683" s="30">
        <f>_xlfn.IFERROR(VLOOKUP(Prioritization!G350,'Subdecision matrices'!$B$7:$G$8,6,TRUE),0)</f>
        <v>0</v>
      </c>
      <c r="G683" s="30">
        <f>VLOOKUP(Prioritization!H350,'Subdecision matrices'!$B$12:$C$19,2,TRUE)</f>
        <v>0</v>
      </c>
      <c r="H683" s="30">
        <f>VLOOKUP(Prioritization!H350,'Subdecision matrices'!$B$12:$D$19,3,TRUE)</f>
        <v>0</v>
      </c>
      <c r="I683" s="30">
        <f>VLOOKUP(Prioritization!H350,'Subdecision matrices'!$B$12:$E$19,4,TRUE)</f>
        <v>0</v>
      </c>
      <c r="J683" s="30">
        <f>VLOOKUP(Prioritization!H350,'Subdecision matrices'!$B$12:$F$19,5,TRUE)</f>
        <v>0</v>
      </c>
      <c r="K683" s="30">
        <f>VLOOKUP(Prioritization!H350,'Subdecision matrices'!$B$12:$G$19,6,TRUE)</f>
        <v>0</v>
      </c>
      <c r="L683" s="2">
        <f>_xlfn.IFERROR(INDEX('Subdecision matrices'!$C$23:$G$27,MATCH(Prioritization!I350,'Subdecision matrices'!$B$23:$B$27,0),MATCH('CalcEng 2'!$L$6,'Subdecision matrices'!$C$22:$G$22,0)),0)</f>
        <v>0</v>
      </c>
      <c r="M683" s="2">
        <f>_xlfn.IFERROR(INDEX('Subdecision matrices'!$C$23:$G$27,MATCH(Prioritization!I350,'Subdecision matrices'!$B$23:$B$27,0),MATCH('CalcEng 2'!$M$6,'Subdecision matrices'!$C$30:$G$30,0)),0)</f>
        <v>0</v>
      </c>
      <c r="N683" s="2">
        <f>_xlfn.IFERROR(INDEX('Subdecision matrices'!$C$23:$G$27,MATCH(Prioritization!I350,'Subdecision matrices'!$B$23:$B$27,0),MATCH('CalcEng 2'!$N$6,'Subdecision matrices'!$C$22:$G$22,0)),0)</f>
        <v>0</v>
      </c>
      <c r="O683" s="2">
        <f>_xlfn.IFERROR(INDEX('Subdecision matrices'!$C$23:$G$27,MATCH(Prioritization!I350,'Subdecision matrices'!$B$23:$B$27,0),MATCH('CalcEng 2'!$O$6,'Subdecision matrices'!$C$22:$G$22,0)),0)</f>
        <v>0</v>
      </c>
      <c r="P683" s="2">
        <f>_xlfn.IFERROR(INDEX('Subdecision matrices'!$C$23:$G$27,MATCH(Prioritization!I350,'Subdecision matrices'!$B$23:$B$27,0),MATCH('CalcEng 2'!$P$6,'Subdecision matrices'!$C$22:$G$22,0)),0)</f>
        <v>0</v>
      </c>
      <c r="Q683" s="2">
        <f>_xlfn.IFERROR(INDEX('Subdecision matrices'!$C$31:$G$33,MATCH(Prioritization!J350,'Subdecision matrices'!$B$31:$B$33,0),MATCH('CalcEng 2'!$Q$6,'Subdecision matrices'!$C$30:$G$30,0)),0)</f>
        <v>0</v>
      </c>
      <c r="R683" s="2">
        <f>_xlfn.IFERROR(INDEX('Subdecision matrices'!$C$31:$G$33,MATCH(Prioritization!J350,'Subdecision matrices'!$B$31:$B$33,0),MATCH('CalcEng 2'!$R$6,'Subdecision matrices'!$C$30:$G$30,0)),0)</f>
        <v>0</v>
      </c>
      <c r="S683" s="2">
        <f>_xlfn.IFERROR(INDEX('Subdecision matrices'!$C$31:$G$33,MATCH(Prioritization!J350,'Subdecision matrices'!$B$31:$B$33,0),MATCH('CalcEng 2'!$S$6,'Subdecision matrices'!$C$30:$G$30,0)),0)</f>
        <v>0</v>
      </c>
      <c r="T683" s="2">
        <f>_xlfn.IFERROR(INDEX('Subdecision matrices'!$C$31:$G$33,MATCH(Prioritization!J350,'Subdecision matrices'!$B$31:$B$33,0),MATCH('CalcEng 2'!$T$6,'Subdecision matrices'!$C$30:$G$30,0)),0)</f>
        <v>0</v>
      </c>
      <c r="U683" s="2">
        <f>_xlfn.IFERROR(INDEX('Subdecision matrices'!$C$31:$G$33,MATCH(Prioritization!J350,'Subdecision matrices'!$B$31:$B$33,0),MATCH('CalcEng 2'!$U$6,'Subdecision matrices'!$C$30:$G$30,0)),0)</f>
        <v>0</v>
      </c>
      <c r="V683" s="2">
        <f>_xlfn.IFERROR(VLOOKUP(Prioritization!K350,'Subdecision matrices'!$A$37:$C$41,3,TRUE),0)</f>
        <v>0</v>
      </c>
      <c r="W683" s="2">
        <f>_xlfn.IFERROR(VLOOKUP(Prioritization!K350,'Subdecision matrices'!$A$37:$D$41,4),0)</f>
        <v>0</v>
      </c>
      <c r="X683" s="2">
        <f>_xlfn.IFERROR(VLOOKUP(Prioritization!K350,'Subdecision matrices'!$A$37:$E$41,5),0)</f>
        <v>0</v>
      </c>
      <c r="Y683" s="2">
        <f>_xlfn.IFERROR(VLOOKUP(Prioritization!K350,'Subdecision matrices'!$A$37:$F$41,6),0)</f>
        <v>0</v>
      </c>
      <c r="Z683" s="2">
        <f>_xlfn.IFERROR(VLOOKUP(Prioritization!K350,'Subdecision matrices'!$A$37:$G$41,7),0)</f>
        <v>0</v>
      </c>
      <c r="AA683" s="2">
        <f>_xlfn.IFERROR(INDEX('Subdecision matrices'!$K$8:$O$11,MATCH(Prioritization!L350,'Subdecision matrices'!$J$8:$J$11,0),MATCH('CalcEng 2'!$AA$6,'Subdecision matrices'!$K$7:$O$7,0)),0)</f>
        <v>0</v>
      </c>
      <c r="AB683" s="2">
        <f>_xlfn.IFERROR(INDEX('Subdecision matrices'!$K$8:$O$11,MATCH(Prioritization!L350,'Subdecision matrices'!$J$8:$J$11,0),MATCH('CalcEng 2'!$AB$6,'Subdecision matrices'!$K$7:$O$7,0)),0)</f>
        <v>0</v>
      </c>
      <c r="AC683" s="2">
        <f>_xlfn.IFERROR(INDEX('Subdecision matrices'!$K$8:$O$11,MATCH(Prioritization!L350,'Subdecision matrices'!$J$8:$J$11,0),MATCH('CalcEng 2'!$AC$6,'Subdecision matrices'!$K$7:$O$7,0)),0)</f>
        <v>0</v>
      </c>
      <c r="AD683" s="2">
        <f>_xlfn.IFERROR(INDEX('Subdecision matrices'!$K$8:$O$11,MATCH(Prioritization!L350,'Subdecision matrices'!$J$8:$J$11,0),MATCH('CalcEng 2'!$AD$6,'Subdecision matrices'!$K$7:$O$7,0)),0)</f>
        <v>0</v>
      </c>
      <c r="AE683" s="2">
        <f>_xlfn.IFERROR(INDEX('Subdecision matrices'!$K$8:$O$11,MATCH(Prioritization!L350,'Subdecision matrices'!$J$8:$J$11,0),MATCH('CalcEng 2'!$AE$6,'Subdecision matrices'!$K$7:$O$7,0)),0)</f>
        <v>0</v>
      </c>
      <c r="AF683" s="2">
        <f>_xlfn.IFERROR(VLOOKUP(Prioritization!M350,'Subdecision matrices'!$I$15:$K$17,3,TRUE),0)</f>
        <v>0</v>
      </c>
      <c r="AG683" s="2">
        <f>_xlfn.IFERROR(VLOOKUP(Prioritization!M350,'Subdecision matrices'!$I$15:$L$17,4,TRUE),0)</f>
        <v>0</v>
      </c>
      <c r="AH683" s="2">
        <f>_xlfn.IFERROR(VLOOKUP(Prioritization!M350,'Subdecision matrices'!$I$15:$M$17,5,TRUE),0)</f>
        <v>0</v>
      </c>
      <c r="AI683" s="2">
        <f>_xlfn.IFERROR(VLOOKUP(Prioritization!M350,'Subdecision matrices'!$I$15:$N$17,6,TRUE),0)</f>
        <v>0</v>
      </c>
      <c r="AJ683" s="2">
        <f>_xlfn.IFERROR(VLOOKUP(Prioritization!M350,'Subdecision matrices'!$I$15:$O$17,7,TRUE),0)</f>
        <v>0</v>
      </c>
      <c r="AK683" s="2">
        <f>_xlfn.IFERROR(INDEX('Subdecision matrices'!$K$22:$O$24,MATCH(Prioritization!N350,'Subdecision matrices'!$J$22:$J$24,0),MATCH($AK$6,'Subdecision matrices'!$K$21:$O$21,0)),0)</f>
        <v>0</v>
      </c>
      <c r="AL683" s="2">
        <f>_xlfn.IFERROR(INDEX('Subdecision matrices'!$K$22:$O$24,MATCH(Prioritization!N350,'Subdecision matrices'!$J$22:$J$24,0),MATCH($AL$6,'Subdecision matrices'!$K$21:$O$21,0)),0)</f>
        <v>0</v>
      </c>
      <c r="AM683" s="2">
        <f>_xlfn.IFERROR(INDEX('Subdecision matrices'!$K$22:$O$24,MATCH(Prioritization!N350,'Subdecision matrices'!$J$22:$J$24,0),MATCH($AM$6,'Subdecision matrices'!$K$21:$O$21,0)),0)</f>
        <v>0</v>
      </c>
      <c r="AN683" s="2">
        <f>_xlfn.IFERROR(INDEX('Subdecision matrices'!$K$22:$O$24,MATCH(Prioritization!N350,'Subdecision matrices'!$J$22:$J$24,0),MATCH($AN$6,'Subdecision matrices'!$K$21:$O$21,0)),0)</f>
        <v>0</v>
      </c>
      <c r="AO683" s="2">
        <f>_xlfn.IFERROR(INDEX('Subdecision matrices'!$K$22:$O$24,MATCH(Prioritization!N350,'Subdecision matrices'!$J$22:$J$24,0),MATCH($AO$6,'Subdecision matrices'!$K$21:$O$21,0)),0)</f>
        <v>0</v>
      </c>
      <c r="AP683" s="2">
        <f>_xlfn.IFERROR(INDEX('Subdecision matrices'!$K$27:$O$30,MATCH(Prioritization!O350,'Subdecision matrices'!$J$27:$J$30,0),MATCH('CalcEng 2'!$AP$6,'Subdecision matrices'!$K$27:$O$27,0)),0)</f>
        <v>0</v>
      </c>
      <c r="AQ683" s="2">
        <f>_xlfn.IFERROR(INDEX('Subdecision matrices'!$K$27:$O$30,MATCH(Prioritization!O350,'Subdecision matrices'!$J$27:$J$30,0),MATCH('CalcEng 2'!$AQ$6,'Subdecision matrices'!$K$27:$O$27,0)),0)</f>
        <v>0</v>
      </c>
      <c r="AR683" s="2">
        <f>_xlfn.IFERROR(INDEX('Subdecision matrices'!$K$27:$O$30,MATCH(Prioritization!O350,'Subdecision matrices'!$J$27:$J$30,0),MATCH('CalcEng 2'!$AR$6,'Subdecision matrices'!$K$27:$O$27,0)),0)</f>
        <v>0</v>
      </c>
      <c r="AS683" s="2">
        <f>_xlfn.IFERROR(INDEX('Subdecision matrices'!$K$27:$O$30,MATCH(Prioritization!O350,'Subdecision matrices'!$J$27:$J$30,0),MATCH('CalcEng 2'!$AS$6,'Subdecision matrices'!$K$27:$O$27,0)),0)</f>
        <v>0</v>
      </c>
      <c r="AT683" s="2">
        <f>_xlfn.IFERROR(INDEX('Subdecision matrices'!$K$27:$O$30,MATCH(Prioritization!O350,'Subdecision matrices'!$J$27:$J$30,0),MATCH('CalcEng 2'!$AT$6,'Subdecision matrices'!$K$27:$O$27,0)),0)</f>
        <v>0</v>
      </c>
      <c r="AU683" s="2">
        <f>_xlfn.IFERROR(INDEX('Subdecision matrices'!$K$34:$O$36,MATCH(Prioritization!P350,'Subdecision matrices'!$J$34:$J$36,0),MATCH('CalcEng 2'!$AU$6,'Subdecision matrices'!$K$33:$O$33,0)),0)</f>
        <v>0</v>
      </c>
      <c r="AV683" s="2">
        <f>_xlfn.IFERROR(INDEX('Subdecision matrices'!$K$34:$O$36,MATCH(Prioritization!P350,'Subdecision matrices'!$J$34:$J$36,0),MATCH('CalcEng 2'!$AV$6,'Subdecision matrices'!$K$33:$O$33,0)),0)</f>
        <v>0</v>
      </c>
      <c r="AW683" s="2">
        <f>_xlfn.IFERROR(INDEX('Subdecision matrices'!$K$34:$O$36,MATCH(Prioritization!P350,'Subdecision matrices'!$J$34:$J$36,0),MATCH('CalcEng 2'!$AW$6,'Subdecision matrices'!$K$33:$O$33,0)),0)</f>
        <v>0</v>
      </c>
      <c r="AX683" s="2">
        <f>_xlfn.IFERROR(INDEX('Subdecision matrices'!$K$34:$O$36,MATCH(Prioritization!P350,'Subdecision matrices'!$J$34:$J$36,0),MATCH('CalcEng 2'!$AX$6,'Subdecision matrices'!$K$33:$O$33,0)),0)</f>
        <v>0</v>
      </c>
      <c r="AY683" s="2">
        <f>_xlfn.IFERROR(INDEX('Subdecision matrices'!$K$34:$O$36,MATCH(Prioritization!P350,'Subdecision matrices'!$J$34:$J$36,0),MATCH('CalcEng 2'!$AY$6,'Subdecision matrices'!$K$33:$O$33,0)),0)</f>
        <v>0</v>
      </c>
      <c r="AZ683" s="2"/>
      <c r="BA683" s="2"/>
      <c r="BB683" s="110">
        <f>((B683*B684)+(G683*G684)+(L683*L684)+(Q683*Q684)+(V683*V684)+(AA683*AA684)+(AF684*AF683)+(AK683*AK684)+(AP683*AP684)+(AU683*AU684))*10</f>
        <v>0</v>
      </c>
      <c r="BC683" s="110">
        <f aca="true" t="shared" si="1717" ref="BC683">((C683*C684)+(H683*H684)+(M683*M684)+(R683*R684)+(W683*W684)+(AB683*AB684)+(AG684*AG683)+(AL683*AL684)+(AQ683*AQ684)+(AV683*AV684))*10</f>
        <v>0</v>
      </c>
      <c r="BD683" s="110">
        <f aca="true" t="shared" si="1718" ref="BD683">((D683*D684)+(I683*I684)+(N683*N684)+(S683*S684)+(X683*X684)+(AC683*AC684)+(AH684*AH683)+(AM683*AM684)+(AR683*AR684)+(AW683*AW684))*10</f>
        <v>0</v>
      </c>
      <c r="BE683" s="110">
        <f aca="true" t="shared" si="1719" ref="BE683">((E683*E684)+(J683*J684)+(O683*O684)+(T683*T684)+(Y683*Y684)+(AD683*AD684)+(AI684*AI683)+(AN683*AN684)+(AS683*AS684)+(AX683*AX684))*10</f>
        <v>0</v>
      </c>
      <c r="BF683" s="110">
        <f aca="true" t="shared" si="1720" ref="BF683">((F683*F684)+(K683*K684)+(P683*P684)+(U683*U684)+(Z683*Z684)+(AE683*AE684)+(AJ684*AJ683)+(AO683*AO684)+(AT683*AT684)+(AY683*AY684))*10</f>
        <v>0</v>
      </c>
    </row>
    <row r="684" spans="1:58" ht="15.75" thickBot="1">
      <c r="A684" s="94"/>
      <c r="B684" s="5">
        <f>'Subdecision matrices'!$S$12</f>
        <v>0.1</v>
      </c>
      <c r="C684" s="5">
        <f>'Subdecision matrices'!$S$13</f>
        <v>0.1</v>
      </c>
      <c r="D684" s="5">
        <f>'Subdecision matrices'!$S$14</f>
        <v>0.1</v>
      </c>
      <c r="E684" s="5">
        <f>'Subdecision matrices'!$S$15</f>
        <v>0.1</v>
      </c>
      <c r="F684" s="5">
        <f>'Subdecision matrices'!$S$16</f>
        <v>0.1</v>
      </c>
      <c r="G684" s="5">
        <f>'Subdecision matrices'!$T$12</f>
        <v>0.1</v>
      </c>
      <c r="H684" s="5">
        <f>'Subdecision matrices'!$T$13</f>
        <v>0.1</v>
      </c>
      <c r="I684" s="5">
        <f>'Subdecision matrices'!$T$14</f>
        <v>0.1</v>
      </c>
      <c r="J684" s="5">
        <f>'Subdecision matrices'!$T$15</f>
        <v>0.1</v>
      </c>
      <c r="K684" s="5">
        <f>'Subdecision matrices'!$T$16</f>
        <v>0.1</v>
      </c>
      <c r="L684" s="5">
        <f>'Subdecision matrices'!$U$12</f>
        <v>0.05</v>
      </c>
      <c r="M684" s="5">
        <f>'Subdecision matrices'!$U$13</f>
        <v>0.05</v>
      </c>
      <c r="N684" s="5">
        <f>'Subdecision matrices'!$U$14</f>
        <v>0.05</v>
      </c>
      <c r="O684" s="5">
        <f>'Subdecision matrices'!$U$15</f>
        <v>0.05</v>
      </c>
      <c r="P684" s="5">
        <f>'Subdecision matrices'!$U$16</f>
        <v>0.05</v>
      </c>
      <c r="Q684" s="5">
        <f>'Subdecision matrices'!$V$12</f>
        <v>0.1</v>
      </c>
      <c r="R684" s="5">
        <f>'Subdecision matrices'!$V$13</f>
        <v>0.1</v>
      </c>
      <c r="S684" s="5">
        <f>'Subdecision matrices'!$V$14</f>
        <v>0.1</v>
      </c>
      <c r="T684" s="5">
        <f>'Subdecision matrices'!$V$15</f>
        <v>0.1</v>
      </c>
      <c r="U684" s="5">
        <f>'Subdecision matrices'!$V$16</f>
        <v>0.1</v>
      </c>
      <c r="V684" s="5">
        <f>'Subdecision matrices'!$W$12</f>
        <v>0.1</v>
      </c>
      <c r="W684" s="5">
        <f>'Subdecision matrices'!$W$13</f>
        <v>0.1</v>
      </c>
      <c r="X684" s="5">
        <f>'Subdecision matrices'!$W$14</f>
        <v>0.1</v>
      </c>
      <c r="Y684" s="5">
        <f>'Subdecision matrices'!$W$15</f>
        <v>0.1</v>
      </c>
      <c r="Z684" s="5">
        <f>'Subdecision matrices'!$W$16</f>
        <v>0.1</v>
      </c>
      <c r="AA684" s="5">
        <f>'Subdecision matrices'!$X$12</f>
        <v>0.05</v>
      </c>
      <c r="AB684" s="5">
        <f>'Subdecision matrices'!$X$13</f>
        <v>0.1</v>
      </c>
      <c r="AC684" s="5">
        <f>'Subdecision matrices'!$X$14</f>
        <v>0.1</v>
      </c>
      <c r="AD684" s="5">
        <f>'Subdecision matrices'!$X$15</f>
        <v>0.1</v>
      </c>
      <c r="AE684" s="5">
        <f>'Subdecision matrices'!$X$16</f>
        <v>0.1</v>
      </c>
      <c r="AF684" s="5">
        <f>'Subdecision matrices'!$Y$12</f>
        <v>0.1</v>
      </c>
      <c r="AG684" s="5">
        <f>'Subdecision matrices'!$Y$13</f>
        <v>0.1</v>
      </c>
      <c r="AH684" s="5">
        <f>'Subdecision matrices'!$Y$14</f>
        <v>0.1</v>
      </c>
      <c r="AI684" s="5">
        <f>'Subdecision matrices'!$Y$15</f>
        <v>0.05</v>
      </c>
      <c r="AJ684" s="5">
        <f>'Subdecision matrices'!$Y$16</f>
        <v>0.05</v>
      </c>
      <c r="AK684" s="5">
        <f>'Subdecision matrices'!$Z$12</f>
        <v>0.15</v>
      </c>
      <c r="AL684" s="5">
        <f>'Subdecision matrices'!$Z$13</f>
        <v>0.15</v>
      </c>
      <c r="AM684" s="5">
        <f>'Subdecision matrices'!$Z$14</f>
        <v>0.15</v>
      </c>
      <c r="AN684" s="5">
        <f>'Subdecision matrices'!$Z$15</f>
        <v>0.15</v>
      </c>
      <c r="AO684" s="5">
        <f>'Subdecision matrices'!$Z$16</f>
        <v>0.15</v>
      </c>
      <c r="AP684" s="5">
        <f>'Subdecision matrices'!$AA$12</f>
        <v>0.1</v>
      </c>
      <c r="AQ684" s="5">
        <f>'Subdecision matrices'!$AA$13</f>
        <v>0.1</v>
      </c>
      <c r="AR684" s="5">
        <f>'Subdecision matrices'!$AA$14</f>
        <v>0.1</v>
      </c>
      <c r="AS684" s="5">
        <f>'Subdecision matrices'!$AA$15</f>
        <v>0.1</v>
      </c>
      <c r="AT684" s="5">
        <f>'Subdecision matrices'!$AA$16</f>
        <v>0.15</v>
      </c>
      <c r="AU684" s="5">
        <f>'Subdecision matrices'!$AB$12</f>
        <v>0.15</v>
      </c>
      <c r="AV684" s="5">
        <f>'Subdecision matrices'!$AB$13</f>
        <v>0.1</v>
      </c>
      <c r="AW684" s="5">
        <f>'Subdecision matrices'!$AB$14</f>
        <v>0.1</v>
      </c>
      <c r="AX684" s="5">
        <f>'Subdecision matrices'!$AB$15</f>
        <v>0.15</v>
      </c>
      <c r="AY684" s="5">
        <f>'Subdecision matrices'!$AB$16</f>
        <v>0.1</v>
      </c>
      <c r="AZ684" s="3">
        <f aca="true" t="shared" si="1721" ref="AZ684">SUM(L684:AY684)</f>
        <v>4</v>
      </c>
      <c r="BA684" s="3"/>
      <c r="BB684" s="114"/>
      <c r="BC684" s="114"/>
      <c r="BD684" s="114"/>
      <c r="BE684" s="114"/>
      <c r="BF684" s="114"/>
    </row>
    <row r="685" spans="1:58" ht="15">
      <c r="A685" s="94">
        <v>340</v>
      </c>
      <c r="B685" s="30">
        <f>_xlfn.IFERROR(VLOOKUP(Prioritization!G351,'Subdecision matrices'!$B$7:$C$8,2,TRUE),0)</f>
        <v>0</v>
      </c>
      <c r="C685" s="30">
        <f>_xlfn.IFERROR(VLOOKUP(Prioritization!G351,'Subdecision matrices'!$B$7:$D$8,3,TRUE),0)</f>
        <v>0</v>
      </c>
      <c r="D685" s="30">
        <f>_xlfn.IFERROR(VLOOKUP(Prioritization!G351,'Subdecision matrices'!$B$7:$E$8,4,TRUE),0)</f>
        <v>0</v>
      </c>
      <c r="E685" s="30">
        <f>_xlfn.IFERROR(VLOOKUP(Prioritization!G351,'Subdecision matrices'!$B$7:$F$8,5,TRUE),0)</f>
        <v>0</v>
      </c>
      <c r="F685" s="30">
        <f>_xlfn.IFERROR(VLOOKUP(Prioritization!G351,'Subdecision matrices'!$B$7:$G$8,6,TRUE),0)</f>
        <v>0</v>
      </c>
      <c r="G685" s="30">
        <f>VLOOKUP(Prioritization!H351,'Subdecision matrices'!$B$12:$C$19,2,TRUE)</f>
        <v>0</v>
      </c>
      <c r="H685" s="30">
        <f>VLOOKUP(Prioritization!H351,'Subdecision matrices'!$B$12:$D$19,3,TRUE)</f>
        <v>0</v>
      </c>
      <c r="I685" s="30">
        <f>VLOOKUP(Prioritization!H351,'Subdecision matrices'!$B$12:$E$19,4,TRUE)</f>
        <v>0</v>
      </c>
      <c r="J685" s="30">
        <f>VLOOKUP(Prioritization!H351,'Subdecision matrices'!$B$12:$F$19,5,TRUE)</f>
        <v>0</v>
      </c>
      <c r="K685" s="30">
        <f>VLOOKUP(Prioritization!H351,'Subdecision matrices'!$B$12:$G$19,6,TRUE)</f>
        <v>0</v>
      </c>
      <c r="L685" s="2">
        <f>_xlfn.IFERROR(INDEX('Subdecision matrices'!$C$23:$G$27,MATCH(Prioritization!I351,'Subdecision matrices'!$B$23:$B$27,0),MATCH('CalcEng 2'!$L$6,'Subdecision matrices'!$C$22:$G$22,0)),0)</f>
        <v>0</v>
      </c>
      <c r="M685" s="2">
        <f>_xlfn.IFERROR(INDEX('Subdecision matrices'!$C$23:$G$27,MATCH(Prioritization!I351,'Subdecision matrices'!$B$23:$B$27,0),MATCH('CalcEng 2'!$M$6,'Subdecision matrices'!$C$30:$G$30,0)),0)</f>
        <v>0</v>
      </c>
      <c r="N685" s="2">
        <f>_xlfn.IFERROR(INDEX('Subdecision matrices'!$C$23:$G$27,MATCH(Prioritization!I351,'Subdecision matrices'!$B$23:$B$27,0),MATCH('CalcEng 2'!$N$6,'Subdecision matrices'!$C$22:$G$22,0)),0)</f>
        <v>0</v>
      </c>
      <c r="O685" s="2">
        <f>_xlfn.IFERROR(INDEX('Subdecision matrices'!$C$23:$G$27,MATCH(Prioritization!I351,'Subdecision matrices'!$B$23:$B$27,0),MATCH('CalcEng 2'!$O$6,'Subdecision matrices'!$C$22:$G$22,0)),0)</f>
        <v>0</v>
      </c>
      <c r="P685" s="2">
        <f>_xlfn.IFERROR(INDEX('Subdecision matrices'!$C$23:$G$27,MATCH(Prioritization!I351,'Subdecision matrices'!$B$23:$B$27,0),MATCH('CalcEng 2'!$P$6,'Subdecision matrices'!$C$22:$G$22,0)),0)</f>
        <v>0</v>
      </c>
      <c r="Q685" s="2">
        <f>_xlfn.IFERROR(INDEX('Subdecision matrices'!$C$31:$G$33,MATCH(Prioritization!J351,'Subdecision matrices'!$B$31:$B$33,0),MATCH('CalcEng 2'!$Q$6,'Subdecision matrices'!$C$30:$G$30,0)),0)</f>
        <v>0</v>
      </c>
      <c r="R685" s="2">
        <f>_xlfn.IFERROR(INDEX('Subdecision matrices'!$C$31:$G$33,MATCH(Prioritization!J351,'Subdecision matrices'!$B$31:$B$33,0),MATCH('CalcEng 2'!$R$6,'Subdecision matrices'!$C$30:$G$30,0)),0)</f>
        <v>0</v>
      </c>
      <c r="S685" s="2">
        <f>_xlfn.IFERROR(INDEX('Subdecision matrices'!$C$31:$G$33,MATCH(Prioritization!J351,'Subdecision matrices'!$B$31:$B$33,0),MATCH('CalcEng 2'!$S$6,'Subdecision matrices'!$C$30:$G$30,0)),0)</f>
        <v>0</v>
      </c>
      <c r="T685" s="2">
        <f>_xlfn.IFERROR(INDEX('Subdecision matrices'!$C$31:$G$33,MATCH(Prioritization!J351,'Subdecision matrices'!$B$31:$B$33,0),MATCH('CalcEng 2'!$T$6,'Subdecision matrices'!$C$30:$G$30,0)),0)</f>
        <v>0</v>
      </c>
      <c r="U685" s="2">
        <f>_xlfn.IFERROR(INDEX('Subdecision matrices'!$C$31:$G$33,MATCH(Prioritization!J351,'Subdecision matrices'!$B$31:$B$33,0),MATCH('CalcEng 2'!$U$6,'Subdecision matrices'!$C$30:$G$30,0)),0)</f>
        <v>0</v>
      </c>
      <c r="V685" s="2">
        <f>_xlfn.IFERROR(VLOOKUP(Prioritization!K351,'Subdecision matrices'!$A$37:$C$41,3,TRUE),0)</f>
        <v>0</v>
      </c>
      <c r="W685" s="2">
        <f>_xlfn.IFERROR(VLOOKUP(Prioritization!K351,'Subdecision matrices'!$A$37:$D$41,4),0)</f>
        <v>0</v>
      </c>
      <c r="X685" s="2">
        <f>_xlfn.IFERROR(VLOOKUP(Prioritization!K351,'Subdecision matrices'!$A$37:$E$41,5),0)</f>
        <v>0</v>
      </c>
      <c r="Y685" s="2">
        <f>_xlfn.IFERROR(VLOOKUP(Prioritization!K351,'Subdecision matrices'!$A$37:$F$41,6),0)</f>
        <v>0</v>
      </c>
      <c r="Z685" s="2">
        <f>_xlfn.IFERROR(VLOOKUP(Prioritization!K351,'Subdecision matrices'!$A$37:$G$41,7),0)</f>
        <v>0</v>
      </c>
      <c r="AA685" s="2">
        <f>_xlfn.IFERROR(INDEX('Subdecision matrices'!$K$8:$O$11,MATCH(Prioritization!L351,'Subdecision matrices'!$J$8:$J$11,0),MATCH('CalcEng 2'!$AA$6,'Subdecision matrices'!$K$7:$O$7,0)),0)</f>
        <v>0</v>
      </c>
      <c r="AB685" s="2">
        <f>_xlfn.IFERROR(INDEX('Subdecision matrices'!$K$8:$O$11,MATCH(Prioritization!L351,'Subdecision matrices'!$J$8:$J$11,0),MATCH('CalcEng 2'!$AB$6,'Subdecision matrices'!$K$7:$O$7,0)),0)</f>
        <v>0</v>
      </c>
      <c r="AC685" s="2">
        <f>_xlfn.IFERROR(INDEX('Subdecision matrices'!$K$8:$O$11,MATCH(Prioritization!L351,'Subdecision matrices'!$J$8:$J$11,0),MATCH('CalcEng 2'!$AC$6,'Subdecision matrices'!$K$7:$O$7,0)),0)</f>
        <v>0</v>
      </c>
      <c r="AD685" s="2">
        <f>_xlfn.IFERROR(INDEX('Subdecision matrices'!$K$8:$O$11,MATCH(Prioritization!L351,'Subdecision matrices'!$J$8:$J$11,0),MATCH('CalcEng 2'!$AD$6,'Subdecision matrices'!$K$7:$O$7,0)),0)</f>
        <v>0</v>
      </c>
      <c r="AE685" s="2">
        <f>_xlfn.IFERROR(INDEX('Subdecision matrices'!$K$8:$O$11,MATCH(Prioritization!L351,'Subdecision matrices'!$J$8:$J$11,0),MATCH('CalcEng 2'!$AE$6,'Subdecision matrices'!$K$7:$O$7,0)),0)</f>
        <v>0</v>
      </c>
      <c r="AF685" s="2">
        <f>_xlfn.IFERROR(VLOOKUP(Prioritization!M351,'Subdecision matrices'!$I$15:$K$17,3,TRUE),0)</f>
        <v>0</v>
      </c>
      <c r="AG685" s="2">
        <f>_xlfn.IFERROR(VLOOKUP(Prioritization!M351,'Subdecision matrices'!$I$15:$L$17,4,TRUE),0)</f>
        <v>0</v>
      </c>
      <c r="AH685" s="2">
        <f>_xlfn.IFERROR(VLOOKUP(Prioritization!M351,'Subdecision matrices'!$I$15:$M$17,5,TRUE),0)</f>
        <v>0</v>
      </c>
      <c r="AI685" s="2">
        <f>_xlfn.IFERROR(VLOOKUP(Prioritization!M351,'Subdecision matrices'!$I$15:$N$17,6,TRUE),0)</f>
        <v>0</v>
      </c>
      <c r="AJ685" s="2">
        <f>_xlfn.IFERROR(VLOOKUP(Prioritization!M351,'Subdecision matrices'!$I$15:$O$17,7,TRUE),0)</f>
        <v>0</v>
      </c>
      <c r="AK685" s="2">
        <f>_xlfn.IFERROR(INDEX('Subdecision matrices'!$K$22:$O$24,MATCH(Prioritization!N351,'Subdecision matrices'!$J$22:$J$24,0),MATCH($AK$6,'Subdecision matrices'!$K$21:$O$21,0)),0)</f>
        <v>0</v>
      </c>
      <c r="AL685" s="2">
        <f>_xlfn.IFERROR(INDEX('Subdecision matrices'!$K$22:$O$24,MATCH(Prioritization!N351,'Subdecision matrices'!$J$22:$J$24,0),MATCH($AL$6,'Subdecision matrices'!$K$21:$O$21,0)),0)</f>
        <v>0</v>
      </c>
      <c r="AM685" s="2">
        <f>_xlfn.IFERROR(INDEX('Subdecision matrices'!$K$22:$O$24,MATCH(Prioritization!N351,'Subdecision matrices'!$J$22:$J$24,0),MATCH($AM$6,'Subdecision matrices'!$K$21:$O$21,0)),0)</f>
        <v>0</v>
      </c>
      <c r="AN685" s="2">
        <f>_xlfn.IFERROR(INDEX('Subdecision matrices'!$K$22:$O$24,MATCH(Prioritization!N351,'Subdecision matrices'!$J$22:$J$24,0),MATCH($AN$6,'Subdecision matrices'!$K$21:$O$21,0)),0)</f>
        <v>0</v>
      </c>
      <c r="AO685" s="2">
        <f>_xlfn.IFERROR(INDEX('Subdecision matrices'!$K$22:$O$24,MATCH(Prioritization!N351,'Subdecision matrices'!$J$22:$J$24,0),MATCH($AO$6,'Subdecision matrices'!$K$21:$O$21,0)),0)</f>
        <v>0</v>
      </c>
      <c r="AP685" s="2">
        <f>_xlfn.IFERROR(INDEX('Subdecision matrices'!$K$27:$O$30,MATCH(Prioritization!O351,'Subdecision matrices'!$J$27:$J$30,0),MATCH('CalcEng 2'!$AP$6,'Subdecision matrices'!$K$27:$O$27,0)),0)</f>
        <v>0</v>
      </c>
      <c r="AQ685" s="2">
        <f>_xlfn.IFERROR(INDEX('Subdecision matrices'!$K$27:$O$30,MATCH(Prioritization!O351,'Subdecision matrices'!$J$27:$J$30,0),MATCH('CalcEng 2'!$AQ$6,'Subdecision matrices'!$K$27:$O$27,0)),0)</f>
        <v>0</v>
      </c>
      <c r="AR685" s="2">
        <f>_xlfn.IFERROR(INDEX('Subdecision matrices'!$K$27:$O$30,MATCH(Prioritization!O351,'Subdecision matrices'!$J$27:$J$30,0),MATCH('CalcEng 2'!$AR$6,'Subdecision matrices'!$K$27:$O$27,0)),0)</f>
        <v>0</v>
      </c>
      <c r="AS685" s="2">
        <f>_xlfn.IFERROR(INDEX('Subdecision matrices'!$K$27:$O$30,MATCH(Prioritization!O351,'Subdecision matrices'!$J$27:$J$30,0),MATCH('CalcEng 2'!$AS$6,'Subdecision matrices'!$K$27:$O$27,0)),0)</f>
        <v>0</v>
      </c>
      <c r="AT685" s="2">
        <f>_xlfn.IFERROR(INDEX('Subdecision matrices'!$K$27:$O$30,MATCH(Prioritization!O351,'Subdecision matrices'!$J$27:$J$30,0),MATCH('CalcEng 2'!$AT$6,'Subdecision matrices'!$K$27:$O$27,0)),0)</f>
        <v>0</v>
      </c>
      <c r="AU685" s="2">
        <f>_xlfn.IFERROR(INDEX('Subdecision matrices'!$K$34:$O$36,MATCH(Prioritization!P351,'Subdecision matrices'!$J$34:$J$36,0),MATCH('CalcEng 2'!$AU$6,'Subdecision matrices'!$K$33:$O$33,0)),0)</f>
        <v>0</v>
      </c>
      <c r="AV685" s="2">
        <f>_xlfn.IFERROR(INDEX('Subdecision matrices'!$K$34:$O$36,MATCH(Prioritization!P351,'Subdecision matrices'!$J$34:$J$36,0),MATCH('CalcEng 2'!$AV$6,'Subdecision matrices'!$K$33:$O$33,0)),0)</f>
        <v>0</v>
      </c>
      <c r="AW685" s="2">
        <f>_xlfn.IFERROR(INDEX('Subdecision matrices'!$K$34:$O$36,MATCH(Prioritization!P351,'Subdecision matrices'!$J$34:$J$36,0),MATCH('CalcEng 2'!$AW$6,'Subdecision matrices'!$K$33:$O$33,0)),0)</f>
        <v>0</v>
      </c>
      <c r="AX685" s="2">
        <f>_xlfn.IFERROR(INDEX('Subdecision matrices'!$K$34:$O$36,MATCH(Prioritization!P351,'Subdecision matrices'!$J$34:$J$36,0),MATCH('CalcEng 2'!$AX$6,'Subdecision matrices'!$K$33:$O$33,0)),0)</f>
        <v>0</v>
      </c>
      <c r="AY685" s="2">
        <f>_xlfn.IFERROR(INDEX('Subdecision matrices'!$K$34:$O$36,MATCH(Prioritization!P351,'Subdecision matrices'!$J$34:$J$36,0),MATCH('CalcEng 2'!$AY$6,'Subdecision matrices'!$K$33:$O$33,0)),0)</f>
        <v>0</v>
      </c>
      <c r="AZ685" s="2"/>
      <c r="BA685" s="2"/>
      <c r="BB685" s="110">
        <f>((B685*B686)+(G685*G686)+(L685*L686)+(Q685*Q686)+(V685*V686)+(AA685*AA686)+(AF686*AF685)+(AK685*AK686)+(AP685*AP686)+(AU685*AU686))*10</f>
        <v>0</v>
      </c>
      <c r="BC685" s="110">
        <f aca="true" t="shared" si="1722" ref="BC685">((C685*C686)+(H685*H686)+(M685*M686)+(R685*R686)+(W685*W686)+(AB685*AB686)+(AG686*AG685)+(AL685*AL686)+(AQ685*AQ686)+(AV685*AV686))*10</f>
        <v>0</v>
      </c>
      <c r="BD685" s="110">
        <f aca="true" t="shared" si="1723" ref="BD685">((D685*D686)+(I685*I686)+(N685*N686)+(S685*S686)+(X685*X686)+(AC685*AC686)+(AH686*AH685)+(AM685*AM686)+(AR685*AR686)+(AW685*AW686))*10</f>
        <v>0</v>
      </c>
      <c r="BE685" s="110">
        <f aca="true" t="shared" si="1724" ref="BE685">((E685*E686)+(J685*J686)+(O685*O686)+(T685*T686)+(Y685*Y686)+(AD685*AD686)+(AI686*AI685)+(AN685*AN686)+(AS685*AS686)+(AX685*AX686))*10</f>
        <v>0</v>
      </c>
      <c r="BF685" s="110">
        <f aca="true" t="shared" si="1725" ref="BF685">((F685*F686)+(K685*K686)+(P685*P686)+(U685*U686)+(Z685*Z686)+(AE685*AE686)+(AJ686*AJ685)+(AO685*AO686)+(AT685*AT686)+(AY685*AY686))*10</f>
        <v>0</v>
      </c>
    </row>
    <row r="686" spans="1:58" ht="15.75" thickBot="1">
      <c r="A686" s="94"/>
      <c r="B686" s="5">
        <f>'Subdecision matrices'!$S$12</f>
        <v>0.1</v>
      </c>
      <c r="C686" s="5">
        <f>'Subdecision matrices'!$S$13</f>
        <v>0.1</v>
      </c>
      <c r="D686" s="5">
        <f>'Subdecision matrices'!$S$14</f>
        <v>0.1</v>
      </c>
      <c r="E686" s="5">
        <f>'Subdecision matrices'!$S$15</f>
        <v>0.1</v>
      </c>
      <c r="F686" s="5">
        <f>'Subdecision matrices'!$S$16</f>
        <v>0.1</v>
      </c>
      <c r="G686" s="5">
        <f>'Subdecision matrices'!$T$12</f>
        <v>0.1</v>
      </c>
      <c r="H686" s="5">
        <f>'Subdecision matrices'!$T$13</f>
        <v>0.1</v>
      </c>
      <c r="I686" s="5">
        <f>'Subdecision matrices'!$T$14</f>
        <v>0.1</v>
      </c>
      <c r="J686" s="5">
        <f>'Subdecision matrices'!$T$15</f>
        <v>0.1</v>
      </c>
      <c r="K686" s="5">
        <f>'Subdecision matrices'!$T$16</f>
        <v>0.1</v>
      </c>
      <c r="L686" s="5">
        <f>'Subdecision matrices'!$U$12</f>
        <v>0.05</v>
      </c>
      <c r="M686" s="5">
        <f>'Subdecision matrices'!$U$13</f>
        <v>0.05</v>
      </c>
      <c r="N686" s="5">
        <f>'Subdecision matrices'!$U$14</f>
        <v>0.05</v>
      </c>
      <c r="O686" s="5">
        <f>'Subdecision matrices'!$U$15</f>
        <v>0.05</v>
      </c>
      <c r="P686" s="5">
        <f>'Subdecision matrices'!$U$16</f>
        <v>0.05</v>
      </c>
      <c r="Q686" s="5">
        <f>'Subdecision matrices'!$V$12</f>
        <v>0.1</v>
      </c>
      <c r="R686" s="5">
        <f>'Subdecision matrices'!$V$13</f>
        <v>0.1</v>
      </c>
      <c r="S686" s="5">
        <f>'Subdecision matrices'!$V$14</f>
        <v>0.1</v>
      </c>
      <c r="T686" s="5">
        <f>'Subdecision matrices'!$V$15</f>
        <v>0.1</v>
      </c>
      <c r="U686" s="5">
        <f>'Subdecision matrices'!$V$16</f>
        <v>0.1</v>
      </c>
      <c r="V686" s="5">
        <f>'Subdecision matrices'!$W$12</f>
        <v>0.1</v>
      </c>
      <c r="W686" s="5">
        <f>'Subdecision matrices'!$W$13</f>
        <v>0.1</v>
      </c>
      <c r="X686" s="5">
        <f>'Subdecision matrices'!$W$14</f>
        <v>0.1</v>
      </c>
      <c r="Y686" s="5">
        <f>'Subdecision matrices'!$W$15</f>
        <v>0.1</v>
      </c>
      <c r="Z686" s="5">
        <f>'Subdecision matrices'!$W$16</f>
        <v>0.1</v>
      </c>
      <c r="AA686" s="5">
        <f>'Subdecision matrices'!$X$12</f>
        <v>0.05</v>
      </c>
      <c r="AB686" s="5">
        <f>'Subdecision matrices'!$X$13</f>
        <v>0.1</v>
      </c>
      <c r="AC686" s="5">
        <f>'Subdecision matrices'!$X$14</f>
        <v>0.1</v>
      </c>
      <c r="AD686" s="5">
        <f>'Subdecision matrices'!$X$15</f>
        <v>0.1</v>
      </c>
      <c r="AE686" s="5">
        <f>'Subdecision matrices'!$X$16</f>
        <v>0.1</v>
      </c>
      <c r="AF686" s="5">
        <f>'Subdecision matrices'!$Y$12</f>
        <v>0.1</v>
      </c>
      <c r="AG686" s="5">
        <f>'Subdecision matrices'!$Y$13</f>
        <v>0.1</v>
      </c>
      <c r="AH686" s="5">
        <f>'Subdecision matrices'!$Y$14</f>
        <v>0.1</v>
      </c>
      <c r="AI686" s="5">
        <f>'Subdecision matrices'!$Y$15</f>
        <v>0.05</v>
      </c>
      <c r="AJ686" s="5">
        <f>'Subdecision matrices'!$Y$16</f>
        <v>0.05</v>
      </c>
      <c r="AK686" s="5">
        <f>'Subdecision matrices'!$Z$12</f>
        <v>0.15</v>
      </c>
      <c r="AL686" s="5">
        <f>'Subdecision matrices'!$Z$13</f>
        <v>0.15</v>
      </c>
      <c r="AM686" s="5">
        <f>'Subdecision matrices'!$Z$14</f>
        <v>0.15</v>
      </c>
      <c r="AN686" s="5">
        <f>'Subdecision matrices'!$Z$15</f>
        <v>0.15</v>
      </c>
      <c r="AO686" s="5">
        <f>'Subdecision matrices'!$Z$16</f>
        <v>0.15</v>
      </c>
      <c r="AP686" s="5">
        <f>'Subdecision matrices'!$AA$12</f>
        <v>0.1</v>
      </c>
      <c r="AQ686" s="5">
        <f>'Subdecision matrices'!$AA$13</f>
        <v>0.1</v>
      </c>
      <c r="AR686" s="5">
        <f>'Subdecision matrices'!$AA$14</f>
        <v>0.1</v>
      </c>
      <c r="AS686" s="5">
        <f>'Subdecision matrices'!$AA$15</f>
        <v>0.1</v>
      </c>
      <c r="AT686" s="5">
        <f>'Subdecision matrices'!$AA$16</f>
        <v>0.15</v>
      </c>
      <c r="AU686" s="5">
        <f>'Subdecision matrices'!$AB$12</f>
        <v>0.15</v>
      </c>
      <c r="AV686" s="5">
        <f>'Subdecision matrices'!$AB$13</f>
        <v>0.1</v>
      </c>
      <c r="AW686" s="5">
        <f>'Subdecision matrices'!$AB$14</f>
        <v>0.1</v>
      </c>
      <c r="AX686" s="5">
        <f>'Subdecision matrices'!$AB$15</f>
        <v>0.15</v>
      </c>
      <c r="AY686" s="5">
        <f>'Subdecision matrices'!$AB$16</f>
        <v>0.1</v>
      </c>
      <c r="AZ686" s="3">
        <f aca="true" t="shared" si="1726" ref="AZ686">SUM(L686:AY686)</f>
        <v>4</v>
      </c>
      <c r="BA686" s="3"/>
      <c r="BB686" s="114"/>
      <c r="BC686" s="114"/>
      <c r="BD686" s="114"/>
      <c r="BE686" s="114"/>
      <c r="BF686" s="114"/>
    </row>
    <row r="687" spans="1:58" ht="15">
      <c r="A687" s="94">
        <v>341</v>
      </c>
      <c r="B687" s="30">
        <f>_xlfn.IFERROR(VLOOKUP(Prioritization!G352,'Subdecision matrices'!$B$7:$C$8,2,TRUE),0)</f>
        <v>0</v>
      </c>
      <c r="C687" s="30">
        <f>_xlfn.IFERROR(VLOOKUP(Prioritization!G352,'Subdecision matrices'!$B$7:$D$8,3,TRUE),0)</f>
        <v>0</v>
      </c>
      <c r="D687" s="30">
        <f>_xlfn.IFERROR(VLOOKUP(Prioritization!G352,'Subdecision matrices'!$B$7:$E$8,4,TRUE),0)</f>
        <v>0</v>
      </c>
      <c r="E687" s="30">
        <f>_xlfn.IFERROR(VLOOKUP(Prioritization!G352,'Subdecision matrices'!$B$7:$F$8,5,TRUE),0)</f>
        <v>0</v>
      </c>
      <c r="F687" s="30">
        <f>_xlfn.IFERROR(VLOOKUP(Prioritization!G352,'Subdecision matrices'!$B$7:$G$8,6,TRUE),0)</f>
        <v>0</v>
      </c>
      <c r="G687" s="30">
        <f>VLOOKUP(Prioritization!H352,'Subdecision matrices'!$B$12:$C$19,2,TRUE)</f>
        <v>0</v>
      </c>
      <c r="H687" s="30">
        <f>VLOOKUP(Prioritization!H352,'Subdecision matrices'!$B$12:$D$19,3,TRUE)</f>
        <v>0</v>
      </c>
      <c r="I687" s="30">
        <f>VLOOKUP(Prioritization!H352,'Subdecision matrices'!$B$12:$E$19,4,TRUE)</f>
        <v>0</v>
      </c>
      <c r="J687" s="30">
        <f>VLOOKUP(Prioritization!H352,'Subdecision matrices'!$B$12:$F$19,5,TRUE)</f>
        <v>0</v>
      </c>
      <c r="K687" s="30">
        <f>VLOOKUP(Prioritization!H352,'Subdecision matrices'!$B$12:$G$19,6,TRUE)</f>
        <v>0</v>
      </c>
      <c r="L687" s="2">
        <f>_xlfn.IFERROR(INDEX('Subdecision matrices'!$C$23:$G$27,MATCH(Prioritization!I352,'Subdecision matrices'!$B$23:$B$27,0),MATCH('CalcEng 2'!$L$6,'Subdecision matrices'!$C$22:$G$22,0)),0)</f>
        <v>0</v>
      </c>
      <c r="M687" s="2">
        <f>_xlfn.IFERROR(INDEX('Subdecision matrices'!$C$23:$G$27,MATCH(Prioritization!I352,'Subdecision matrices'!$B$23:$B$27,0),MATCH('CalcEng 2'!$M$6,'Subdecision matrices'!$C$30:$G$30,0)),0)</f>
        <v>0</v>
      </c>
      <c r="N687" s="2">
        <f>_xlfn.IFERROR(INDEX('Subdecision matrices'!$C$23:$G$27,MATCH(Prioritization!I352,'Subdecision matrices'!$B$23:$B$27,0),MATCH('CalcEng 2'!$N$6,'Subdecision matrices'!$C$22:$G$22,0)),0)</f>
        <v>0</v>
      </c>
      <c r="O687" s="2">
        <f>_xlfn.IFERROR(INDEX('Subdecision matrices'!$C$23:$G$27,MATCH(Prioritization!I352,'Subdecision matrices'!$B$23:$B$27,0),MATCH('CalcEng 2'!$O$6,'Subdecision matrices'!$C$22:$G$22,0)),0)</f>
        <v>0</v>
      </c>
      <c r="P687" s="2">
        <f>_xlfn.IFERROR(INDEX('Subdecision matrices'!$C$23:$G$27,MATCH(Prioritization!I352,'Subdecision matrices'!$B$23:$B$27,0),MATCH('CalcEng 2'!$P$6,'Subdecision matrices'!$C$22:$G$22,0)),0)</f>
        <v>0</v>
      </c>
      <c r="Q687" s="2">
        <f>_xlfn.IFERROR(INDEX('Subdecision matrices'!$C$31:$G$33,MATCH(Prioritization!J352,'Subdecision matrices'!$B$31:$B$33,0),MATCH('CalcEng 2'!$Q$6,'Subdecision matrices'!$C$30:$G$30,0)),0)</f>
        <v>0</v>
      </c>
      <c r="R687" s="2">
        <f>_xlfn.IFERROR(INDEX('Subdecision matrices'!$C$31:$G$33,MATCH(Prioritization!J352,'Subdecision matrices'!$B$31:$B$33,0),MATCH('CalcEng 2'!$R$6,'Subdecision matrices'!$C$30:$G$30,0)),0)</f>
        <v>0</v>
      </c>
      <c r="S687" s="2">
        <f>_xlfn.IFERROR(INDEX('Subdecision matrices'!$C$31:$G$33,MATCH(Prioritization!J352,'Subdecision matrices'!$B$31:$B$33,0),MATCH('CalcEng 2'!$S$6,'Subdecision matrices'!$C$30:$G$30,0)),0)</f>
        <v>0</v>
      </c>
      <c r="T687" s="2">
        <f>_xlfn.IFERROR(INDEX('Subdecision matrices'!$C$31:$G$33,MATCH(Prioritization!J352,'Subdecision matrices'!$B$31:$B$33,0),MATCH('CalcEng 2'!$T$6,'Subdecision matrices'!$C$30:$G$30,0)),0)</f>
        <v>0</v>
      </c>
      <c r="U687" s="2">
        <f>_xlfn.IFERROR(INDEX('Subdecision matrices'!$C$31:$G$33,MATCH(Prioritization!J352,'Subdecision matrices'!$B$31:$B$33,0),MATCH('CalcEng 2'!$U$6,'Subdecision matrices'!$C$30:$G$30,0)),0)</f>
        <v>0</v>
      </c>
      <c r="V687" s="2">
        <f>_xlfn.IFERROR(VLOOKUP(Prioritization!K352,'Subdecision matrices'!$A$37:$C$41,3,TRUE),0)</f>
        <v>0</v>
      </c>
      <c r="W687" s="2">
        <f>_xlfn.IFERROR(VLOOKUP(Prioritization!K352,'Subdecision matrices'!$A$37:$D$41,4),0)</f>
        <v>0</v>
      </c>
      <c r="X687" s="2">
        <f>_xlfn.IFERROR(VLOOKUP(Prioritization!K352,'Subdecision matrices'!$A$37:$E$41,5),0)</f>
        <v>0</v>
      </c>
      <c r="Y687" s="2">
        <f>_xlfn.IFERROR(VLOOKUP(Prioritization!K352,'Subdecision matrices'!$A$37:$F$41,6),0)</f>
        <v>0</v>
      </c>
      <c r="Z687" s="2">
        <f>_xlfn.IFERROR(VLOOKUP(Prioritization!K352,'Subdecision matrices'!$A$37:$G$41,7),0)</f>
        <v>0</v>
      </c>
      <c r="AA687" s="2">
        <f>_xlfn.IFERROR(INDEX('Subdecision matrices'!$K$8:$O$11,MATCH(Prioritization!L352,'Subdecision matrices'!$J$8:$J$11,0),MATCH('CalcEng 2'!$AA$6,'Subdecision matrices'!$K$7:$O$7,0)),0)</f>
        <v>0</v>
      </c>
      <c r="AB687" s="2">
        <f>_xlfn.IFERROR(INDEX('Subdecision matrices'!$K$8:$O$11,MATCH(Prioritization!L352,'Subdecision matrices'!$J$8:$J$11,0),MATCH('CalcEng 2'!$AB$6,'Subdecision matrices'!$K$7:$O$7,0)),0)</f>
        <v>0</v>
      </c>
      <c r="AC687" s="2">
        <f>_xlfn.IFERROR(INDEX('Subdecision matrices'!$K$8:$O$11,MATCH(Prioritization!L352,'Subdecision matrices'!$J$8:$J$11,0),MATCH('CalcEng 2'!$AC$6,'Subdecision matrices'!$K$7:$O$7,0)),0)</f>
        <v>0</v>
      </c>
      <c r="AD687" s="2">
        <f>_xlfn.IFERROR(INDEX('Subdecision matrices'!$K$8:$O$11,MATCH(Prioritization!L352,'Subdecision matrices'!$J$8:$J$11,0),MATCH('CalcEng 2'!$AD$6,'Subdecision matrices'!$K$7:$O$7,0)),0)</f>
        <v>0</v>
      </c>
      <c r="AE687" s="2">
        <f>_xlfn.IFERROR(INDEX('Subdecision matrices'!$K$8:$O$11,MATCH(Prioritization!L352,'Subdecision matrices'!$J$8:$J$11,0),MATCH('CalcEng 2'!$AE$6,'Subdecision matrices'!$K$7:$O$7,0)),0)</f>
        <v>0</v>
      </c>
      <c r="AF687" s="2">
        <f>_xlfn.IFERROR(VLOOKUP(Prioritization!M352,'Subdecision matrices'!$I$15:$K$17,3,TRUE),0)</f>
        <v>0</v>
      </c>
      <c r="AG687" s="2">
        <f>_xlfn.IFERROR(VLOOKUP(Prioritization!M352,'Subdecision matrices'!$I$15:$L$17,4,TRUE),0)</f>
        <v>0</v>
      </c>
      <c r="AH687" s="2">
        <f>_xlfn.IFERROR(VLOOKUP(Prioritization!M352,'Subdecision matrices'!$I$15:$M$17,5,TRUE),0)</f>
        <v>0</v>
      </c>
      <c r="AI687" s="2">
        <f>_xlfn.IFERROR(VLOOKUP(Prioritization!M352,'Subdecision matrices'!$I$15:$N$17,6,TRUE),0)</f>
        <v>0</v>
      </c>
      <c r="AJ687" s="2">
        <f>_xlfn.IFERROR(VLOOKUP(Prioritization!M352,'Subdecision matrices'!$I$15:$O$17,7,TRUE),0)</f>
        <v>0</v>
      </c>
      <c r="AK687" s="2">
        <f>_xlfn.IFERROR(INDEX('Subdecision matrices'!$K$22:$O$24,MATCH(Prioritization!N352,'Subdecision matrices'!$J$22:$J$24,0),MATCH($AK$6,'Subdecision matrices'!$K$21:$O$21,0)),0)</f>
        <v>0</v>
      </c>
      <c r="AL687" s="2">
        <f>_xlfn.IFERROR(INDEX('Subdecision matrices'!$K$22:$O$24,MATCH(Prioritization!N352,'Subdecision matrices'!$J$22:$J$24,0),MATCH($AL$6,'Subdecision matrices'!$K$21:$O$21,0)),0)</f>
        <v>0</v>
      </c>
      <c r="AM687" s="2">
        <f>_xlfn.IFERROR(INDEX('Subdecision matrices'!$K$22:$O$24,MATCH(Prioritization!N352,'Subdecision matrices'!$J$22:$J$24,0),MATCH($AM$6,'Subdecision matrices'!$K$21:$O$21,0)),0)</f>
        <v>0</v>
      </c>
      <c r="AN687" s="2">
        <f>_xlfn.IFERROR(INDEX('Subdecision matrices'!$K$22:$O$24,MATCH(Prioritization!N352,'Subdecision matrices'!$J$22:$J$24,0),MATCH($AN$6,'Subdecision matrices'!$K$21:$O$21,0)),0)</f>
        <v>0</v>
      </c>
      <c r="AO687" s="2">
        <f>_xlfn.IFERROR(INDEX('Subdecision matrices'!$K$22:$O$24,MATCH(Prioritization!N352,'Subdecision matrices'!$J$22:$J$24,0),MATCH($AO$6,'Subdecision matrices'!$K$21:$O$21,0)),0)</f>
        <v>0</v>
      </c>
      <c r="AP687" s="2">
        <f>_xlfn.IFERROR(INDEX('Subdecision matrices'!$K$27:$O$30,MATCH(Prioritization!O352,'Subdecision matrices'!$J$27:$J$30,0),MATCH('CalcEng 2'!$AP$6,'Subdecision matrices'!$K$27:$O$27,0)),0)</f>
        <v>0</v>
      </c>
      <c r="AQ687" s="2">
        <f>_xlfn.IFERROR(INDEX('Subdecision matrices'!$K$27:$O$30,MATCH(Prioritization!O352,'Subdecision matrices'!$J$27:$J$30,0),MATCH('CalcEng 2'!$AQ$6,'Subdecision matrices'!$K$27:$O$27,0)),0)</f>
        <v>0</v>
      </c>
      <c r="AR687" s="2">
        <f>_xlfn.IFERROR(INDEX('Subdecision matrices'!$K$27:$O$30,MATCH(Prioritization!O352,'Subdecision matrices'!$J$27:$J$30,0),MATCH('CalcEng 2'!$AR$6,'Subdecision matrices'!$K$27:$O$27,0)),0)</f>
        <v>0</v>
      </c>
      <c r="AS687" s="2">
        <f>_xlfn.IFERROR(INDEX('Subdecision matrices'!$K$27:$O$30,MATCH(Prioritization!O352,'Subdecision matrices'!$J$27:$J$30,0),MATCH('CalcEng 2'!$AS$6,'Subdecision matrices'!$K$27:$O$27,0)),0)</f>
        <v>0</v>
      </c>
      <c r="AT687" s="2">
        <f>_xlfn.IFERROR(INDEX('Subdecision matrices'!$K$27:$O$30,MATCH(Prioritization!O352,'Subdecision matrices'!$J$27:$J$30,0),MATCH('CalcEng 2'!$AT$6,'Subdecision matrices'!$K$27:$O$27,0)),0)</f>
        <v>0</v>
      </c>
      <c r="AU687" s="2">
        <f>_xlfn.IFERROR(INDEX('Subdecision matrices'!$K$34:$O$36,MATCH(Prioritization!P352,'Subdecision matrices'!$J$34:$J$36,0),MATCH('CalcEng 2'!$AU$6,'Subdecision matrices'!$K$33:$O$33,0)),0)</f>
        <v>0</v>
      </c>
      <c r="AV687" s="2">
        <f>_xlfn.IFERROR(INDEX('Subdecision matrices'!$K$34:$O$36,MATCH(Prioritization!P352,'Subdecision matrices'!$J$34:$J$36,0),MATCH('CalcEng 2'!$AV$6,'Subdecision matrices'!$K$33:$O$33,0)),0)</f>
        <v>0</v>
      </c>
      <c r="AW687" s="2">
        <f>_xlfn.IFERROR(INDEX('Subdecision matrices'!$K$34:$O$36,MATCH(Prioritization!P352,'Subdecision matrices'!$J$34:$J$36,0),MATCH('CalcEng 2'!$AW$6,'Subdecision matrices'!$K$33:$O$33,0)),0)</f>
        <v>0</v>
      </c>
      <c r="AX687" s="2">
        <f>_xlfn.IFERROR(INDEX('Subdecision matrices'!$K$34:$O$36,MATCH(Prioritization!P352,'Subdecision matrices'!$J$34:$J$36,0),MATCH('CalcEng 2'!$AX$6,'Subdecision matrices'!$K$33:$O$33,0)),0)</f>
        <v>0</v>
      </c>
      <c r="AY687" s="2">
        <f>_xlfn.IFERROR(INDEX('Subdecision matrices'!$K$34:$O$36,MATCH(Prioritization!P352,'Subdecision matrices'!$J$34:$J$36,0),MATCH('CalcEng 2'!$AY$6,'Subdecision matrices'!$K$33:$O$33,0)),0)</f>
        <v>0</v>
      </c>
      <c r="AZ687" s="2"/>
      <c r="BA687" s="2"/>
      <c r="BB687" s="110">
        <f>((B687*B688)+(G687*G688)+(L687*L688)+(Q687*Q688)+(V687*V688)+(AA687*AA688)+(AF688*AF687)+(AK687*AK688)+(AP687*AP688)+(AU687*AU688))*10</f>
        <v>0</v>
      </c>
      <c r="BC687" s="110">
        <f aca="true" t="shared" si="1727" ref="BC687">((C687*C688)+(H687*H688)+(M687*M688)+(R687*R688)+(W687*W688)+(AB687*AB688)+(AG688*AG687)+(AL687*AL688)+(AQ687*AQ688)+(AV687*AV688))*10</f>
        <v>0</v>
      </c>
      <c r="BD687" s="110">
        <f aca="true" t="shared" si="1728" ref="BD687">((D687*D688)+(I687*I688)+(N687*N688)+(S687*S688)+(X687*X688)+(AC687*AC688)+(AH688*AH687)+(AM687*AM688)+(AR687*AR688)+(AW687*AW688))*10</f>
        <v>0</v>
      </c>
      <c r="BE687" s="110">
        <f aca="true" t="shared" si="1729" ref="BE687">((E687*E688)+(J687*J688)+(O687*O688)+(T687*T688)+(Y687*Y688)+(AD687*AD688)+(AI688*AI687)+(AN687*AN688)+(AS687*AS688)+(AX687*AX688))*10</f>
        <v>0</v>
      </c>
      <c r="BF687" s="110">
        <f aca="true" t="shared" si="1730" ref="BF687">((F687*F688)+(K687*K688)+(P687*P688)+(U687*U688)+(Z687*Z688)+(AE687*AE688)+(AJ688*AJ687)+(AO687*AO688)+(AT687*AT688)+(AY687*AY688))*10</f>
        <v>0</v>
      </c>
    </row>
    <row r="688" spans="1:58" ht="15.75" thickBot="1">
      <c r="A688" s="94"/>
      <c r="B688" s="5">
        <f>'Subdecision matrices'!$S$12</f>
        <v>0.1</v>
      </c>
      <c r="C688" s="5">
        <f>'Subdecision matrices'!$S$13</f>
        <v>0.1</v>
      </c>
      <c r="D688" s="5">
        <f>'Subdecision matrices'!$S$14</f>
        <v>0.1</v>
      </c>
      <c r="E688" s="5">
        <f>'Subdecision matrices'!$S$15</f>
        <v>0.1</v>
      </c>
      <c r="F688" s="5">
        <f>'Subdecision matrices'!$S$16</f>
        <v>0.1</v>
      </c>
      <c r="G688" s="5">
        <f>'Subdecision matrices'!$T$12</f>
        <v>0.1</v>
      </c>
      <c r="H688" s="5">
        <f>'Subdecision matrices'!$T$13</f>
        <v>0.1</v>
      </c>
      <c r="I688" s="5">
        <f>'Subdecision matrices'!$T$14</f>
        <v>0.1</v>
      </c>
      <c r="J688" s="5">
        <f>'Subdecision matrices'!$T$15</f>
        <v>0.1</v>
      </c>
      <c r="K688" s="5">
        <f>'Subdecision matrices'!$T$16</f>
        <v>0.1</v>
      </c>
      <c r="L688" s="5">
        <f>'Subdecision matrices'!$U$12</f>
        <v>0.05</v>
      </c>
      <c r="M688" s="5">
        <f>'Subdecision matrices'!$U$13</f>
        <v>0.05</v>
      </c>
      <c r="N688" s="5">
        <f>'Subdecision matrices'!$U$14</f>
        <v>0.05</v>
      </c>
      <c r="O688" s="5">
        <f>'Subdecision matrices'!$U$15</f>
        <v>0.05</v>
      </c>
      <c r="P688" s="5">
        <f>'Subdecision matrices'!$U$16</f>
        <v>0.05</v>
      </c>
      <c r="Q688" s="5">
        <f>'Subdecision matrices'!$V$12</f>
        <v>0.1</v>
      </c>
      <c r="R688" s="5">
        <f>'Subdecision matrices'!$V$13</f>
        <v>0.1</v>
      </c>
      <c r="S688" s="5">
        <f>'Subdecision matrices'!$V$14</f>
        <v>0.1</v>
      </c>
      <c r="T688" s="5">
        <f>'Subdecision matrices'!$V$15</f>
        <v>0.1</v>
      </c>
      <c r="U688" s="5">
        <f>'Subdecision matrices'!$V$16</f>
        <v>0.1</v>
      </c>
      <c r="V688" s="5">
        <f>'Subdecision matrices'!$W$12</f>
        <v>0.1</v>
      </c>
      <c r="W688" s="5">
        <f>'Subdecision matrices'!$W$13</f>
        <v>0.1</v>
      </c>
      <c r="X688" s="5">
        <f>'Subdecision matrices'!$W$14</f>
        <v>0.1</v>
      </c>
      <c r="Y688" s="5">
        <f>'Subdecision matrices'!$W$15</f>
        <v>0.1</v>
      </c>
      <c r="Z688" s="5">
        <f>'Subdecision matrices'!$W$16</f>
        <v>0.1</v>
      </c>
      <c r="AA688" s="5">
        <f>'Subdecision matrices'!$X$12</f>
        <v>0.05</v>
      </c>
      <c r="AB688" s="5">
        <f>'Subdecision matrices'!$X$13</f>
        <v>0.1</v>
      </c>
      <c r="AC688" s="5">
        <f>'Subdecision matrices'!$X$14</f>
        <v>0.1</v>
      </c>
      <c r="AD688" s="5">
        <f>'Subdecision matrices'!$X$15</f>
        <v>0.1</v>
      </c>
      <c r="AE688" s="5">
        <f>'Subdecision matrices'!$X$16</f>
        <v>0.1</v>
      </c>
      <c r="AF688" s="5">
        <f>'Subdecision matrices'!$Y$12</f>
        <v>0.1</v>
      </c>
      <c r="AG688" s="5">
        <f>'Subdecision matrices'!$Y$13</f>
        <v>0.1</v>
      </c>
      <c r="AH688" s="5">
        <f>'Subdecision matrices'!$Y$14</f>
        <v>0.1</v>
      </c>
      <c r="AI688" s="5">
        <f>'Subdecision matrices'!$Y$15</f>
        <v>0.05</v>
      </c>
      <c r="AJ688" s="5">
        <f>'Subdecision matrices'!$Y$16</f>
        <v>0.05</v>
      </c>
      <c r="AK688" s="5">
        <f>'Subdecision matrices'!$Z$12</f>
        <v>0.15</v>
      </c>
      <c r="AL688" s="5">
        <f>'Subdecision matrices'!$Z$13</f>
        <v>0.15</v>
      </c>
      <c r="AM688" s="5">
        <f>'Subdecision matrices'!$Z$14</f>
        <v>0.15</v>
      </c>
      <c r="AN688" s="5">
        <f>'Subdecision matrices'!$Z$15</f>
        <v>0.15</v>
      </c>
      <c r="AO688" s="5">
        <f>'Subdecision matrices'!$Z$16</f>
        <v>0.15</v>
      </c>
      <c r="AP688" s="5">
        <f>'Subdecision matrices'!$AA$12</f>
        <v>0.1</v>
      </c>
      <c r="AQ688" s="5">
        <f>'Subdecision matrices'!$AA$13</f>
        <v>0.1</v>
      </c>
      <c r="AR688" s="5">
        <f>'Subdecision matrices'!$AA$14</f>
        <v>0.1</v>
      </c>
      <c r="AS688" s="5">
        <f>'Subdecision matrices'!$AA$15</f>
        <v>0.1</v>
      </c>
      <c r="AT688" s="5">
        <f>'Subdecision matrices'!$AA$16</f>
        <v>0.15</v>
      </c>
      <c r="AU688" s="5">
        <f>'Subdecision matrices'!$AB$12</f>
        <v>0.15</v>
      </c>
      <c r="AV688" s="5">
        <f>'Subdecision matrices'!$AB$13</f>
        <v>0.1</v>
      </c>
      <c r="AW688" s="5">
        <f>'Subdecision matrices'!$AB$14</f>
        <v>0.1</v>
      </c>
      <c r="AX688" s="5">
        <f>'Subdecision matrices'!$AB$15</f>
        <v>0.15</v>
      </c>
      <c r="AY688" s="5">
        <f>'Subdecision matrices'!$AB$16</f>
        <v>0.1</v>
      </c>
      <c r="AZ688" s="3">
        <f aca="true" t="shared" si="1731" ref="AZ688">SUM(L688:AY688)</f>
        <v>4</v>
      </c>
      <c r="BA688" s="3"/>
      <c r="BB688" s="114"/>
      <c r="BC688" s="114"/>
      <c r="BD688" s="114"/>
      <c r="BE688" s="114"/>
      <c r="BF688" s="114"/>
    </row>
    <row r="689" spans="1:58" ht="15">
      <c r="A689" s="94">
        <v>342</v>
      </c>
      <c r="B689" s="30">
        <f>_xlfn.IFERROR(VLOOKUP(Prioritization!G353,'Subdecision matrices'!$B$7:$C$8,2,TRUE),0)</f>
        <v>0</v>
      </c>
      <c r="C689" s="30">
        <f>_xlfn.IFERROR(VLOOKUP(Prioritization!G353,'Subdecision matrices'!$B$7:$D$8,3,TRUE),0)</f>
        <v>0</v>
      </c>
      <c r="D689" s="30">
        <f>_xlfn.IFERROR(VLOOKUP(Prioritization!G353,'Subdecision matrices'!$B$7:$E$8,4,TRUE),0)</f>
        <v>0</v>
      </c>
      <c r="E689" s="30">
        <f>_xlfn.IFERROR(VLOOKUP(Prioritization!G353,'Subdecision matrices'!$B$7:$F$8,5,TRUE),0)</f>
        <v>0</v>
      </c>
      <c r="F689" s="30">
        <f>_xlfn.IFERROR(VLOOKUP(Prioritization!G353,'Subdecision matrices'!$B$7:$G$8,6,TRUE),0)</f>
        <v>0</v>
      </c>
      <c r="G689" s="30">
        <f>VLOOKUP(Prioritization!H353,'Subdecision matrices'!$B$12:$C$19,2,TRUE)</f>
        <v>0</v>
      </c>
      <c r="H689" s="30">
        <f>VLOOKUP(Prioritization!H353,'Subdecision matrices'!$B$12:$D$19,3,TRUE)</f>
        <v>0</v>
      </c>
      <c r="I689" s="30">
        <f>VLOOKUP(Prioritization!H353,'Subdecision matrices'!$B$12:$E$19,4,TRUE)</f>
        <v>0</v>
      </c>
      <c r="J689" s="30">
        <f>VLOOKUP(Prioritization!H353,'Subdecision matrices'!$B$12:$F$19,5,TRUE)</f>
        <v>0</v>
      </c>
      <c r="K689" s="30">
        <f>VLOOKUP(Prioritization!H353,'Subdecision matrices'!$B$12:$G$19,6,TRUE)</f>
        <v>0</v>
      </c>
      <c r="L689" s="2">
        <f>_xlfn.IFERROR(INDEX('Subdecision matrices'!$C$23:$G$27,MATCH(Prioritization!I353,'Subdecision matrices'!$B$23:$B$27,0),MATCH('CalcEng 2'!$L$6,'Subdecision matrices'!$C$22:$G$22,0)),0)</f>
        <v>0</v>
      </c>
      <c r="M689" s="2">
        <f>_xlfn.IFERROR(INDEX('Subdecision matrices'!$C$23:$G$27,MATCH(Prioritization!I353,'Subdecision matrices'!$B$23:$B$27,0),MATCH('CalcEng 2'!$M$6,'Subdecision matrices'!$C$30:$G$30,0)),0)</f>
        <v>0</v>
      </c>
      <c r="N689" s="2">
        <f>_xlfn.IFERROR(INDEX('Subdecision matrices'!$C$23:$G$27,MATCH(Prioritization!I353,'Subdecision matrices'!$B$23:$B$27,0),MATCH('CalcEng 2'!$N$6,'Subdecision matrices'!$C$22:$G$22,0)),0)</f>
        <v>0</v>
      </c>
      <c r="O689" s="2">
        <f>_xlfn.IFERROR(INDEX('Subdecision matrices'!$C$23:$G$27,MATCH(Prioritization!I353,'Subdecision matrices'!$B$23:$B$27,0),MATCH('CalcEng 2'!$O$6,'Subdecision matrices'!$C$22:$G$22,0)),0)</f>
        <v>0</v>
      </c>
      <c r="P689" s="2">
        <f>_xlfn.IFERROR(INDEX('Subdecision matrices'!$C$23:$G$27,MATCH(Prioritization!I353,'Subdecision matrices'!$B$23:$B$27,0),MATCH('CalcEng 2'!$P$6,'Subdecision matrices'!$C$22:$G$22,0)),0)</f>
        <v>0</v>
      </c>
      <c r="Q689" s="2">
        <f>_xlfn.IFERROR(INDEX('Subdecision matrices'!$C$31:$G$33,MATCH(Prioritization!J353,'Subdecision matrices'!$B$31:$B$33,0),MATCH('CalcEng 2'!$Q$6,'Subdecision matrices'!$C$30:$G$30,0)),0)</f>
        <v>0</v>
      </c>
      <c r="R689" s="2">
        <f>_xlfn.IFERROR(INDEX('Subdecision matrices'!$C$31:$G$33,MATCH(Prioritization!J353,'Subdecision matrices'!$B$31:$B$33,0),MATCH('CalcEng 2'!$R$6,'Subdecision matrices'!$C$30:$G$30,0)),0)</f>
        <v>0</v>
      </c>
      <c r="S689" s="2">
        <f>_xlfn.IFERROR(INDEX('Subdecision matrices'!$C$31:$G$33,MATCH(Prioritization!J353,'Subdecision matrices'!$B$31:$B$33,0),MATCH('CalcEng 2'!$S$6,'Subdecision matrices'!$C$30:$G$30,0)),0)</f>
        <v>0</v>
      </c>
      <c r="T689" s="2">
        <f>_xlfn.IFERROR(INDEX('Subdecision matrices'!$C$31:$G$33,MATCH(Prioritization!J353,'Subdecision matrices'!$B$31:$B$33,0),MATCH('CalcEng 2'!$T$6,'Subdecision matrices'!$C$30:$G$30,0)),0)</f>
        <v>0</v>
      </c>
      <c r="U689" s="2">
        <f>_xlfn.IFERROR(INDEX('Subdecision matrices'!$C$31:$G$33,MATCH(Prioritization!J353,'Subdecision matrices'!$B$31:$B$33,0),MATCH('CalcEng 2'!$U$6,'Subdecision matrices'!$C$30:$G$30,0)),0)</f>
        <v>0</v>
      </c>
      <c r="V689" s="2">
        <f>_xlfn.IFERROR(VLOOKUP(Prioritization!K353,'Subdecision matrices'!$A$37:$C$41,3,TRUE),0)</f>
        <v>0</v>
      </c>
      <c r="W689" s="2">
        <f>_xlfn.IFERROR(VLOOKUP(Prioritization!K353,'Subdecision matrices'!$A$37:$D$41,4),0)</f>
        <v>0</v>
      </c>
      <c r="X689" s="2">
        <f>_xlfn.IFERROR(VLOOKUP(Prioritization!K353,'Subdecision matrices'!$A$37:$E$41,5),0)</f>
        <v>0</v>
      </c>
      <c r="Y689" s="2">
        <f>_xlfn.IFERROR(VLOOKUP(Prioritization!K353,'Subdecision matrices'!$A$37:$F$41,6),0)</f>
        <v>0</v>
      </c>
      <c r="Z689" s="2">
        <f>_xlfn.IFERROR(VLOOKUP(Prioritization!K353,'Subdecision matrices'!$A$37:$G$41,7),0)</f>
        <v>0</v>
      </c>
      <c r="AA689" s="2">
        <f>_xlfn.IFERROR(INDEX('Subdecision matrices'!$K$8:$O$11,MATCH(Prioritization!L353,'Subdecision matrices'!$J$8:$J$11,0),MATCH('CalcEng 2'!$AA$6,'Subdecision matrices'!$K$7:$O$7,0)),0)</f>
        <v>0</v>
      </c>
      <c r="AB689" s="2">
        <f>_xlfn.IFERROR(INDEX('Subdecision matrices'!$K$8:$O$11,MATCH(Prioritization!L353,'Subdecision matrices'!$J$8:$J$11,0),MATCH('CalcEng 2'!$AB$6,'Subdecision matrices'!$K$7:$O$7,0)),0)</f>
        <v>0</v>
      </c>
      <c r="AC689" s="2">
        <f>_xlfn.IFERROR(INDEX('Subdecision matrices'!$K$8:$O$11,MATCH(Prioritization!L353,'Subdecision matrices'!$J$8:$J$11,0),MATCH('CalcEng 2'!$AC$6,'Subdecision matrices'!$K$7:$O$7,0)),0)</f>
        <v>0</v>
      </c>
      <c r="AD689" s="2">
        <f>_xlfn.IFERROR(INDEX('Subdecision matrices'!$K$8:$O$11,MATCH(Prioritization!L353,'Subdecision matrices'!$J$8:$J$11,0),MATCH('CalcEng 2'!$AD$6,'Subdecision matrices'!$K$7:$O$7,0)),0)</f>
        <v>0</v>
      </c>
      <c r="AE689" s="2">
        <f>_xlfn.IFERROR(INDEX('Subdecision matrices'!$K$8:$O$11,MATCH(Prioritization!L353,'Subdecision matrices'!$J$8:$J$11,0),MATCH('CalcEng 2'!$AE$6,'Subdecision matrices'!$K$7:$O$7,0)),0)</f>
        <v>0</v>
      </c>
      <c r="AF689" s="2">
        <f>_xlfn.IFERROR(VLOOKUP(Prioritization!M353,'Subdecision matrices'!$I$15:$K$17,3,TRUE),0)</f>
        <v>0</v>
      </c>
      <c r="AG689" s="2">
        <f>_xlfn.IFERROR(VLOOKUP(Prioritization!M353,'Subdecision matrices'!$I$15:$L$17,4,TRUE),0)</f>
        <v>0</v>
      </c>
      <c r="AH689" s="2">
        <f>_xlfn.IFERROR(VLOOKUP(Prioritization!M353,'Subdecision matrices'!$I$15:$M$17,5,TRUE),0)</f>
        <v>0</v>
      </c>
      <c r="AI689" s="2">
        <f>_xlfn.IFERROR(VLOOKUP(Prioritization!M353,'Subdecision matrices'!$I$15:$N$17,6,TRUE),0)</f>
        <v>0</v>
      </c>
      <c r="AJ689" s="2">
        <f>_xlfn.IFERROR(VLOOKUP(Prioritization!M353,'Subdecision matrices'!$I$15:$O$17,7,TRUE),0)</f>
        <v>0</v>
      </c>
      <c r="AK689" s="2">
        <f>_xlfn.IFERROR(INDEX('Subdecision matrices'!$K$22:$O$24,MATCH(Prioritization!N353,'Subdecision matrices'!$J$22:$J$24,0),MATCH($AK$6,'Subdecision matrices'!$K$21:$O$21,0)),0)</f>
        <v>0</v>
      </c>
      <c r="AL689" s="2">
        <f>_xlfn.IFERROR(INDEX('Subdecision matrices'!$K$22:$O$24,MATCH(Prioritization!N353,'Subdecision matrices'!$J$22:$J$24,0),MATCH($AL$6,'Subdecision matrices'!$K$21:$O$21,0)),0)</f>
        <v>0</v>
      </c>
      <c r="AM689" s="2">
        <f>_xlfn.IFERROR(INDEX('Subdecision matrices'!$K$22:$O$24,MATCH(Prioritization!N353,'Subdecision matrices'!$J$22:$J$24,0),MATCH($AM$6,'Subdecision matrices'!$K$21:$O$21,0)),0)</f>
        <v>0</v>
      </c>
      <c r="AN689" s="2">
        <f>_xlfn.IFERROR(INDEX('Subdecision matrices'!$K$22:$O$24,MATCH(Prioritization!N353,'Subdecision matrices'!$J$22:$J$24,0),MATCH($AN$6,'Subdecision matrices'!$K$21:$O$21,0)),0)</f>
        <v>0</v>
      </c>
      <c r="AO689" s="2">
        <f>_xlfn.IFERROR(INDEX('Subdecision matrices'!$K$22:$O$24,MATCH(Prioritization!N353,'Subdecision matrices'!$J$22:$J$24,0),MATCH($AO$6,'Subdecision matrices'!$K$21:$O$21,0)),0)</f>
        <v>0</v>
      </c>
      <c r="AP689" s="2">
        <f>_xlfn.IFERROR(INDEX('Subdecision matrices'!$K$27:$O$30,MATCH(Prioritization!O353,'Subdecision matrices'!$J$27:$J$30,0),MATCH('CalcEng 2'!$AP$6,'Subdecision matrices'!$K$27:$O$27,0)),0)</f>
        <v>0</v>
      </c>
      <c r="AQ689" s="2">
        <f>_xlfn.IFERROR(INDEX('Subdecision matrices'!$K$27:$O$30,MATCH(Prioritization!O353,'Subdecision matrices'!$J$27:$J$30,0),MATCH('CalcEng 2'!$AQ$6,'Subdecision matrices'!$K$27:$O$27,0)),0)</f>
        <v>0</v>
      </c>
      <c r="AR689" s="2">
        <f>_xlfn.IFERROR(INDEX('Subdecision matrices'!$K$27:$O$30,MATCH(Prioritization!O353,'Subdecision matrices'!$J$27:$J$30,0),MATCH('CalcEng 2'!$AR$6,'Subdecision matrices'!$K$27:$O$27,0)),0)</f>
        <v>0</v>
      </c>
      <c r="AS689" s="2">
        <f>_xlfn.IFERROR(INDEX('Subdecision matrices'!$K$27:$O$30,MATCH(Prioritization!O353,'Subdecision matrices'!$J$27:$J$30,0),MATCH('CalcEng 2'!$AS$6,'Subdecision matrices'!$K$27:$O$27,0)),0)</f>
        <v>0</v>
      </c>
      <c r="AT689" s="2">
        <f>_xlfn.IFERROR(INDEX('Subdecision matrices'!$K$27:$O$30,MATCH(Prioritization!O353,'Subdecision matrices'!$J$27:$J$30,0),MATCH('CalcEng 2'!$AT$6,'Subdecision matrices'!$K$27:$O$27,0)),0)</f>
        <v>0</v>
      </c>
      <c r="AU689" s="2">
        <f>_xlfn.IFERROR(INDEX('Subdecision matrices'!$K$34:$O$36,MATCH(Prioritization!P353,'Subdecision matrices'!$J$34:$J$36,0),MATCH('CalcEng 2'!$AU$6,'Subdecision matrices'!$K$33:$O$33,0)),0)</f>
        <v>0</v>
      </c>
      <c r="AV689" s="2">
        <f>_xlfn.IFERROR(INDEX('Subdecision matrices'!$K$34:$O$36,MATCH(Prioritization!P353,'Subdecision matrices'!$J$34:$J$36,0),MATCH('CalcEng 2'!$AV$6,'Subdecision matrices'!$K$33:$O$33,0)),0)</f>
        <v>0</v>
      </c>
      <c r="AW689" s="2">
        <f>_xlfn.IFERROR(INDEX('Subdecision matrices'!$K$34:$O$36,MATCH(Prioritization!P353,'Subdecision matrices'!$J$34:$J$36,0),MATCH('CalcEng 2'!$AW$6,'Subdecision matrices'!$K$33:$O$33,0)),0)</f>
        <v>0</v>
      </c>
      <c r="AX689" s="2">
        <f>_xlfn.IFERROR(INDEX('Subdecision matrices'!$K$34:$O$36,MATCH(Prioritization!P353,'Subdecision matrices'!$J$34:$J$36,0),MATCH('CalcEng 2'!$AX$6,'Subdecision matrices'!$K$33:$O$33,0)),0)</f>
        <v>0</v>
      </c>
      <c r="AY689" s="2">
        <f>_xlfn.IFERROR(INDEX('Subdecision matrices'!$K$34:$O$36,MATCH(Prioritization!P353,'Subdecision matrices'!$J$34:$J$36,0),MATCH('CalcEng 2'!$AY$6,'Subdecision matrices'!$K$33:$O$33,0)),0)</f>
        <v>0</v>
      </c>
      <c r="AZ689" s="2"/>
      <c r="BA689" s="2"/>
      <c r="BB689" s="110">
        <f>((B689*B690)+(G689*G690)+(L689*L690)+(Q689*Q690)+(V689*V690)+(AA689*AA690)+(AF690*AF689)+(AK689*AK690)+(AP689*AP690)+(AU689*AU690))*10</f>
        <v>0</v>
      </c>
      <c r="BC689" s="110">
        <f aca="true" t="shared" si="1732" ref="BC689">((C689*C690)+(H689*H690)+(M689*M690)+(R689*R690)+(W689*W690)+(AB689*AB690)+(AG690*AG689)+(AL689*AL690)+(AQ689*AQ690)+(AV689*AV690))*10</f>
        <v>0</v>
      </c>
      <c r="BD689" s="110">
        <f aca="true" t="shared" si="1733" ref="BD689">((D689*D690)+(I689*I690)+(N689*N690)+(S689*S690)+(X689*X690)+(AC689*AC690)+(AH690*AH689)+(AM689*AM690)+(AR689*AR690)+(AW689*AW690))*10</f>
        <v>0</v>
      </c>
      <c r="BE689" s="110">
        <f aca="true" t="shared" si="1734" ref="BE689">((E689*E690)+(J689*J690)+(O689*O690)+(T689*T690)+(Y689*Y690)+(AD689*AD690)+(AI690*AI689)+(AN689*AN690)+(AS689*AS690)+(AX689*AX690))*10</f>
        <v>0</v>
      </c>
      <c r="BF689" s="110">
        <f aca="true" t="shared" si="1735" ref="BF689">((F689*F690)+(K689*K690)+(P689*P690)+(U689*U690)+(Z689*Z690)+(AE689*AE690)+(AJ690*AJ689)+(AO689*AO690)+(AT689*AT690)+(AY689*AY690))*10</f>
        <v>0</v>
      </c>
    </row>
    <row r="690" spans="1:58" ht="15.75" thickBot="1">
      <c r="A690" s="94"/>
      <c r="B690" s="5">
        <f>'Subdecision matrices'!$S$12</f>
        <v>0.1</v>
      </c>
      <c r="C690" s="5">
        <f>'Subdecision matrices'!$S$13</f>
        <v>0.1</v>
      </c>
      <c r="D690" s="5">
        <f>'Subdecision matrices'!$S$14</f>
        <v>0.1</v>
      </c>
      <c r="E690" s="5">
        <f>'Subdecision matrices'!$S$15</f>
        <v>0.1</v>
      </c>
      <c r="F690" s="5">
        <f>'Subdecision matrices'!$S$16</f>
        <v>0.1</v>
      </c>
      <c r="G690" s="5">
        <f>'Subdecision matrices'!$T$12</f>
        <v>0.1</v>
      </c>
      <c r="H690" s="5">
        <f>'Subdecision matrices'!$T$13</f>
        <v>0.1</v>
      </c>
      <c r="I690" s="5">
        <f>'Subdecision matrices'!$T$14</f>
        <v>0.1</v>
      </c>
      <c r="J690" s="5">
        <f>'Subdecision matrices'!$T$15</f>
        <v>0.1</v>
      </c>
      <c r="K690" s="5">
        <f>'Subdecision matrices'!$T$16</f>
        <v>0.1</v>
      </c>
      <c r="L690" s="5">
        <f>'Subdecision matrices'!$U$12</f>
        <v>0.05</v>
      </c>
      <c r="M690" s="5">
        <f>'Subdecision matrices'!$U$13</f>
        <v>0.05</v>
      </c>
      <c r="N690" s="5">
        <f>'Subdecision matrices'!$U$14</f>
        <v>0.05</v>
      </c>
      <c r="O690" s="5">
        <f>'Subdecision matrices'!$U$15</f>
        <v>0.05</v>
      </c>
      <c r="P690" s="5">
        <f>'Subdecision matrices'!$U$16</f>
        <v>0.05</v>
      </c>
      <c r="Q690" s="5">
        <f>'Subdecision matrices'!$V$12</f>
        <v>0.1</v>
      </c>
      <c r="R690" s="5">
        <f>'Subdecision matrices'!$V$13</f>
        <v>0.1</v>
      </c>
      <c r="S690" s="5">
        <f>'Subdecision matrices'!$V$14</f>
        <v>0.1</v>
      </c>
      <c r="T690" s="5">
        <f>'Subdecision matrices'!$V$15</f>
        <v>0.1</v>
      </c>
      <c r="U690" s="5">
        <f>'Subdecision matrices'!$V$16</f>
        <v>0.1</v>
      </c>
      <c r="V690" s="5">
        <f>'Subdecision matrices'!$W$12</f>
        <v>0.1</v>
      </c>
      <c r="W690" s="5">
        <f>'Subdecision matrices'!$W$13</f>
        <v>0.1</v>
      </c>
      <c r="X690" s="5">
        <f>'Subdecision matrices'!$W$14</f>
        <v>0.1</v>
      </c>
      <c r="Y690" s="5">
        <f>'Subdecision matrices'!$W$15</f>
        <v>0.1</v>
      </c>
      <c r="Z690" s="5">
        <f>'Subdecision matrices'!$W$16</f>
        <v>0.1</v>
      </c>
      <c r="AA690" s="5">
        <f>'Subdecision matrices'!$X$12</f>
        <v>0.05</v>
      </c>
      <c r="AB690" s="5">
        <f>'Subdecision matrices'!$X$13</f>
        <v>0.1</v>
      </c>
      <c r="AC690" s="5">
        <f>'Subdecision matrices'!$X$14</f>
        <v>0.1</v>
      </c>
      <c r="AD690" s="5">
        <f>'Subdecision matrices'!$X$15</f>
        <v>0.1</v>
      </c>
      <c r="AE690" s="5">
        <f>'Subdecision matrices'!$X$16</f>
        <v>0.1</v>
      </c>
      <c r="AF690" s="5">
        <f>'Subdecision matrices'!$Y$12</f>
        <v>0.1</v>
      </c>
      <c r="AG690" s="5">
        <f>'Subdecision matrices'!$Y$13</f>
        <v>0.1</v>
      </c>
      <c r="AH690" s="5">
        <f>'Subdecision matrices'!$Y$14</f>
        <v>0.1</v>
      </c>
      <c r="AI690" s="5">
        <f>'Subdecision matrices'!$Y$15</f>
        <v>0.05</v>
      </c>
      <c r="AJ690" s="5">
        <f>'Subdecision matrices'!$Y$16</f>
        <v>0.05</v>
      </c>
      <c r="AK690" s="5">
        <f>'Subdecision matrices'!$Z$12</f>
        <v>0.15</v>
      </c>
      <c r="AL690" s="5">
        <f>'Subdecision matrices'!$Z$13</f>
        <v>0.15</v>
      </c>
      <c r="AM690" s="5">
        <f>'Subdecision matrices'!$Z$14</f>
        <v>0.15</v>
      </c>
      <c r="AN690" s="5">
        <f>'Subdecision matrices'!$Z$15</f>
        <v>0.15</v>
      </c>
      <c r="AO690" s="5">
        <f>'Subdecision matrices'!$Z$16</f>
        <v>0.15</v>
      </c>
      <c r="AP690" s="5">
        <f>'Subdecision matrices'!$AA$12</f>
        <v>0.1</v>
      </c>
      <c r="AQ690" s="5">
        <f>'Subdecision matrices'!$AA$13</f>
        <v>0.1</v>
      </c>
      <c r="AR690" s="5">
        <f>'Subdecision matrices'!$AA$14</f>
        <v>0.1</v>
      </c>
      <c r="AS690" s="5">
        <f>'Subdecision matrices'!$AA$15</f>
        <v>0.1</v>
      </c>
      <c r="AT690" s="5">
        <f>'Subdecision matrices'!$AA$16</f>
        <v>0.15</v>
      </c>
      <c r="AU690" s="5">
        <f>'Subdecision matrices'!$AB$12</f>
        <v>0.15</v>
      </c>
      <c r="AV690" s="5">
        <f>'Subdecision matrices'!$AB$13</f>
        <v>0.1</v>
      </c>
      <c r="AW690" s="5">
        <f>'Subdecision matrices'!$AB$14</f>
        <v>0.1</v>
      </c>
      <c r="AX690" s="5">
        <f>'Subdecision matrices'!$AB$15</f>
        <v>0.15</v>
      </c>
      <c r="AY690" s="5">
        <f>'Subdecision matrices'!$AB$16</f>
        <v>0.1</v>
      </c>
      <c r="AZ690" s="3">
        <f aca="true" t="shared" si="1736" ref="AZ690">SUM(L690:AY690)</f>
        <v>4</v>
      </c>
      <c r="BA690" s="3"/>
      <c r="BB690" s="114"/>
      <c r="BC690" s="114"/>
      <c r="BD690" s="114"/>
      <c r="BE690" s="114"/>
      <c r="BF690" s="114"/>
    </row>
    <row r="691" spans="1:58" ht="15">
      <c r="A691" s="94">
        <v>343</v>
      </c>
      <c r="B691" s="30">
        <f>_xlfn.IFERROR(VLOOKUP(Prioritization!G354,'Subdecision matrices'!$B$7:$C$8,2,TRUE),0)</f>
        <v>0</v>
      </c>
      <c r="C691" s="30">
        <f>_xlfn.IFERROR(VLOOKUP(Prioritization!G354,'Subdecision matrices'!$B$7:$D$8,3,TRUE),0)</f>
        <v>0</v>
      </c>
      <c r="D691" s="30">
        <f>_xlfn.IFERROR(VLOOKUP(Prioritization!G354,'Subdecision matrices'!$B$7:$E$8,4,TRUE),0)</f>
        <v>0</v>
      </c>
      <c r="E691" s="30">
        <f>_xlfn.IFERROR(VLOOKUP(Prioritization!G354,'Subdecision matrices'!$B$7:$F$8,5,TRUE),0)</f>
        <v>0</v>
      </c>
      <c r="F691" s="30">
        <f>_xlfn.IFERROR(VLOOKUP(Prioritization!G354,'Subdecision matrices'!$B$7:$G$8,6,TRUE),0)</f>
        <v>0</v>
      </c>
      <c r="G691" s="30">
        <f>VLOOKUP(Prioritization!H354,'Subdecision matrices'!$B$12:$C$19,2,TRUE)</f>
        <v>0</v>
      </c>
      <c r="H691" s="30">
        <f>VLOOKUP(Prioritization!H354,'Subdecision matrices'!$B$12:$D$19,3,TRUE)</f>
        <v>0</v>
      </c>
      <c r="I691" s="30">
        <f>VLOOKUP(Prioritization!H354,'Subdecision matrices'!$B$12:$E$19,4,TRUE)</f>
        <v>0</v>
      </c>
      <c r="J691" s="30">
        <f>VLOOKUP(Prioritization!H354,'Subdecision matrices'!$B$12:$F$19,5,TRUE)</f>
        <v>0</v>
      </c>
      <c r="K691" s="30">
        <f>VLOOKUP(Prioritization!H354,'Subdecision matrices'!$B$12:$G$19,6,TRUE)</f>
        <v>0</v>
      </c>
      <c r="L691" s="2">
        <f>_xlfn.IFERROR(INDEX('Subdecision matrices'!$C$23:$G$27,MATCH(Prioritization!I354,'Subdecision matrices'!$B$23:$B$27,0),MATCH('CalcEng 2'!$L$6,'Subdecision matrices'!$C$22:$G$22,0)),0)</f>
        <v>0</v>
      </c>
      <c r="M691" s="2">
        <f>_xlfn.IFERROR(INDEX('Subdecision matrices'!$C$23:$G$27,MATCH(Prioritization!I354,'Subdecision matrices'!$B$23:$B$27,0),MATCH('CalcEng 2'!$M$6,'Subdecision matrices'!$C$30:$G$30,0)),0)</f>
        <v>0</v>
      </c>
      <c r="N691" s="2">
        <f>_xlfn.IFERROR(INDEX('Subdecision matrices'!$C$23:$G$27,MATCH(Prioritization!I354,'Subdecision matrices'!$B$23:$B$27,0),MATCH('CalcEng 2'!$N$6,'Subdecision matrices'!$C$22:$G$22,0)),0)</f>
        <v>0</v>
      </c>
      <c r="O691" s="2">
        <f>_xlfn.IFERROR(INDEX('Subdecision matrices'!$C$23:$G$27,MATCH(Prioritization!I354,'Subdecision matrices'!$B$23:$B$27,0),MATCH('CalcEng 2'!$O$6,'Subdecision matrices'!$C$22:$G$22,0)),0)</f>
        <v>0</v>
      </c>
      <c r="P691" s="2">
        <f>_xlfn.IFERROR(INDEX('Subdecision matrices'!$C$23:$G$27,MATCH(Prioritization!I354,'Subdecision matrices'!$B$23:$B$27,0),MATCH('CalcEng 2'!$P$6,'Subdecision matrices'!$C$22:$G$22,0)),0)</f>
        <v>0</v>
      </c>
      <c r="Q691" s="2">
        <f>_xlfn.IFERROR(INDEX('Subdecision matrices'!$C$31:$G$33,MATCH(Prioritization!J354,'Subdecision matrices'!$B$31:$B$33,0),MATCH('CalcEng 2'!$Q$6,'Subdecision matrices'!$C$30:$G$30,0)),0)</f>
        <v>0</v>
      </c>
      <c r="R691" s="2">
        <f>_xlfn.IFERROR(INDEX('Subdecision matrices'!$C$31:$G$33,MATCH(Prioritization!J354,'Subdecision matrices'!$B$31:$B$33,0),MATCH('CalcEng 2'!$R$6,'Subdecision matrices'!$C$30:$G$30,0)),0)</f>
        <v>0</v>
      </c>
      <c r="S691" s="2">
        <f>_xlfn.IFERROR(INDEX('Subdecision matrices'!$C$31:$G$33,MATCH(Prioritization!J354,'Subdecision matrices'!$B$31:$B$33,0),MATCH('CalcEng 2'!$S$6,'Subdecision matrices'!$C$30:$G$30,0)),0)</f>
        <v>0</v>
      </c>
      <c r="T691" s="2">
        <f>_xlfn.IFERROR(INDEX('Subdecision matrices'!$C$31:$G$33,MATCH(Prioritization!J354,'Subdecision matrices'!$B$31:$B$33,0),MATCH('CalcEng 2'!$T$6,'Subdecision matrices'!$C$30:$G$30,0)),0)</f>
        <v>0</v>
      </c>
      <c r="U691" s="2">
        <f>_xlfn.IFERROR(INDEX('Subdecision matrices'!$C$31:$G$33,MATCH(Prioritization!J354,'Subdecision matrices'!$B$31:$B$33,0),MATCH('CalcEng 2'!$U$6,'Subdecision matrices'!$C$30:$G$30,0)),0)</f>
        <v>0</v>
      </c>
      <c r="V691" s="2">
        <f>_xlfn.IFERROR(VLOOKUP(Prioritization!K354,'Subdecision matrices'!$A$37:$C$41,3,TRUE),0)</f>
        <v>0</v>
      </c>
      <c r="W691" s="2">
        <f>_xlfn.IFERROR(VLOOKUP(Prioritization!K354,'Subdecision matrices'!$A$37:$D$41,4),0)</f>
        <v>0</v>
      </c>
      <c r="X691" s="2">
        <f>_xlfn.IFERROR(VLOOKUP(Prioritization!K354,'Subdecision matrices'!$A$37:$E$41,5),0)</f>
        <v>0</v>
      </c>
      <c r="Y691" s="2">
        <f>_xlfn.IFERROR(VLOOKUP(Prioritization!K354,'Subdecision matrices'!$A$37:$F$41,6),0)</f>
        <v>0</v>
      </c>
      <c r="Z691" s="2">
        <f>_xlfn.IFERROR(VLOOKUP(Prioritization!K354,'Subdecision matrices'!$A$37:$G$41,7),0)</f>
        <v>0</v>
      </c>
      <c r="AA691" s="2">
        <f>_xlfn.IFERROR(INDEX('Subdecision matrices'!$K$8:$O$11,MATCH(Prioritization!L354,'Subdecision matrices'!$J$8:$J$11,0),MATCH('CalcEng 2'!$AA$6,'Subdecision matrices'!$K$7:$O$7,0)),0)</f>
        <v>0</v>
      </c>
      <c r="AB691" s="2">
        <f>_xlfn.IFERROR(INDEX('Subdecision matrices'!$K$8:$O$11,MATCH(Prioritization!L354,'Subdecision matrices'!$J$8:$J$11,0),MATCH('CalcEng 2'!$AB$6,'Subdecision matrices'!$K$7:$O$7,0)),0)</f>
        <v>0</v>
      </c>
      <c r="AC691" s="2">
        <f>_xlfn.IFERROR(INDEX('Subdecision matrices'!$K$8:$O$11,MATCH(Prioritization!L354,'Subdecision matrices'!$J$8:$J$11,0),MATCH('CalcEng 2'!$AC$6,'Subdecision matrices'!$K$7:$O$7,0)),0)</f>
        <v>0</v>
      </c>
      <c r="AD691" s="2">
        <f>_xlfn.IFERROR(INDEX('Subdecision matrices'!$K$8:$O$11,MATCH(Prioritization!L354,'Subdecision matrices'!$J$8:$J$11,0),MATCH('CalcEng 2'!$AD$6,'Subdecision matrices'!$K$7:$O$7,0)),0)</f>
        <v>0</v>
      </c>
      <c r="AE691" s="2">
        <f>_xlfn.IFERROR(INDEX('Subdecision matrices'!$K$8:$O$11,MATCH(Prioritization!L354,'Subdecision matrices'!$J$8:$J$11,0),MATCH('CalcEng 2'!$AE$6,'Subdecision matrices'!$K$7:$O$7,0)),0)</f>
        <v>0</v>
      </c>
      <c r="AF691" s="2">
        <f>_xlfn.IFERROR(VLOOKUP(Prioritization!M354,'Subdecision matrices'!$I$15:$K$17,3,TRUE),0)</f>
        <v>0</v>
      </c>
      <c r="AG691" s="2">
        <f>_xlfn.IFERROR(VLOOKUP(Prioritization!M354,'Subdecision matrices'!$I$15:$L$17,4,TRUE),0)</f>
        <v>0</v>
      </c>
      <c r="AH691" s="2">
        <f>_xlfn.IFERROR(VLOOKUP(Prioritization!M354,'Subdecision matrices'!$I$15:$M$17,5,TRUE),0)</f>
        <v>0</v>
      </c>
      <c r="AI691" s="2">
        <f>_xlfn.IFERROR(VLOOKUP(Prioritization!M354,'Subdecision matrices'!$I$15:$N$17,6,TRUE),0)</f>
        <v>0</v>
      </c>
      <c r="AJ691" s="2">
        <f>_xlfn.IFERROR(VLOOKUP(Prioritization!M354,'Subdecision matrices'!$I$15:$O$17,7,TRUE),0)</f>
        <v>0</v>
      </c>
      <c r="AK691" s="2">
        <f>_xlfn.IFERROR(INDEX('Subdecision matrices'!$K$22:$O$24,MATCH(Prioritization!N354,'Subdecision matrices'!$J$22:$J$24,0),MATCH($AK$6,'Subdecision matrices'!$K$21:$O$21,0)),0)</f>
        <v>0</v>
      </c>
      <c r="AL691" s="2">
        <f>_xlfn.IFERROR(INDEX('Subdecision matrices'!$K$22:$O$24,MATCH(Prioritization!N354,'Subdecision matrices'!$J$22:$J$24,0),MATCH($AL$6,'Subdecision matrices'!$K$21:$O$21,0)),0)</f>
        <v>0</v>
      </c>
      <c r="AM691" s="2">
        <f>_xlfn.IFERROR(INDEX('Subdecision matrices'!$K$22:$O$24,MATCH(Prioritization!N354,'Subdecision matrices'!$J$22:$J$24,0),MATCH($AM$6,'Subdecision matrices'!$K$21:$O$21,0)),0)</f>
        <v>0</v>
      </c>
      <c r="AN691" s="2">
        <f>_xlfn.IFERROR(INDEX('Subdecision matrices'!$K$22:$O$24,MATCH(Prioritization!N354,'Subdecision matrices'!$J$22:$J$24,0),MATCH($AN$6,'Subdecision matrices'!$K$21:$O$21,0)),0)</f>
        <v>0</v>
      </c>
      <c r="AO691" s="2">
        <f>_xlfn.IFERROR(INDEX('Subdecision matrices'!$K$22:$O$24,MATCH(Prioritization!N354,'Subdecision matrices'!$J$22:$J$24,0),MATCH($AO$6,'Subdecision matrices'!$K$21:$O$21,0)),0)</f>
        <v>0</v>
      </c>
      <c r="AP691" s="2">
        <f>_xlfn.IFERROR(INDEX('Subdecision matrices'!$K$27:$O$30,MATCH(Prioritization!O354,'Subdecision matrices'!$J$27:$J$30,0),MATCH('CalcEng 2'!$AP$6,'Subdecision matrices'!$K$27:$O$27,0)),0)</f>
        <v>0</v>
      </c>
      <c r="AQ691" s="2">
        <f>_xlfn.IFERROR(INDEX('Subdecision matrices'!$K$27:$O$30,MATCH(Prioritization!O354,'Subdecision matrices'!$J$27:$J$30,0),MATCH('CalcEng 2'!$AQ$6,'Subdecision matrices'!$K$27:$O$27,0)),0)</f>
        <v>0</v>
      </c>
      <c r="AR691" s="2">
        <f>_xlfn.IFERROR(INDEX('Subdecision matrices'!$K$27:$O$30,MATCH(Prioritization!O354,'Subdecision matrices'!$J$27:$J$30,0),MATCH('CalcEng 2'!$AR$6,'Subdecision matrices'!$K$27:$O$27,0)),0)</f>
        <v>0</v>
      </c>
      <c r="AS691" s="2">
        <f>_xlfn.IFERROR(INDEX('Subdecision matrices'!$K$27:$O$30,MATCH(Prioritization!O354,'Subdecision matrices'!$J$27:$J$30,0),MATCH('CalcEng 2'!$AS$6,'Subdecision matrices'!$K$27:$O$27,0)),0)</f>
        <v>0</v>
      </c>
      <c r="AT691" s="2">
        <f>_xlfn.IFERROR(INDEX('Subdecision matrices'!$K$27:$O$30,MATCH(Prioritization!O354,'Subdecision matrices'!$J$27:$J$30,0),MATCH('CalcEng 2'!$AT$6,'Subdecision matrices'!$K$27:$O$27,0)),0)</f>
        <v>0</v>
      </c>
      <c r="AU691" s="2">
        <f>_xlfn.IFERROR(INDEX('Subdecision matrices'!$K$34:$O$36,MATCH(Prioritization!P354,'Subdecision matrices'!$J$34:$J$36,0),MATCH('CalcEng 2'!$AU$6,'Subdecision matrices'!$K$33:$O$33,0)),0)</f>
        <v>0</v>
      </c>
      <c r="AV691" s="2">
        <f>_xlfn.IFERROR(INDEX('Subdecision matrices'!$K$34:$O$36,MATCH(Prioritization!P354,'Subdecision matrices'!$J$34:$J$36,0),MATCH('CalcEng 2'!$AV$6,'Subdecision matrices'!$K$33:$O$33,0)),0)</f>
        <v>0</v>
      </c>
      <c r="AW691" s="2">
        <f>_xlfn.IFERROR(INDEX('Subdecision matrices'!$K$34:$O$36,MATCH(Prioritization!P354,'Subdecision matrices'!$J$34:$J$36,0),MATCH('CalcEng 2'!$AW$6,'Subdecision matrices'!$K$33:$O$33,0)),0)</f>
        <v>0</v>
      </c>
      <c r="AX691" s="2">
        <f>_xlfn.IFERROR(INDEX('Subdecision matrices'!$K$34:$O$36,MATCH(Prioritization!P354,'Subdecision matrices'!$J$34:$J$36,0),MATCH('CalcEng 2'!$AX$6,'Subdecision matrices'!$K$33:$O$33,0)),0)</f>
        <v>0</v>
      </c>
      <c r="AY691" s="2">
        <f>_xlfn.IFERROR(INDEX('Subdecision matrices'!$K$34:$O$36,MATCH(Prioritization!P354,'Subdecision matrices'!$J$34:$J$36,0),MATCH('CalcEng 2'!$AY$6,'Subdecision matrices'!$K$33:$O$33,0)),0)</f>
        <v>0</v>
      </c>
      <c r="AZ691" s="2"/>
      <c r="BA691" s="2"/>
      <c r="BB691" s="110">
        <f>((B691*B692)+(G691*G692)+(L691*L692)+(Q691*Q692)+(V691*V692)+(AA691*AA692)+(AF692*AF691)+(AK691*AK692)+(AP691*AP692)+(AU691*AU692))*10</f>
        <v>0</v>
      </c>
      <c r="BC691" s="110">
        <f aca="true" t="shared" si="1737" ref="BC691">((C691*C692)+(H691*H692)+(M691*M692)+(R691*R692)+(W691*W692)+(AB691*AB692)+(AG692*AG691)+(AL691*AL692)+(AQ691*AQ692)+(AV691*AV692))*10</f>
        <v>0</v>
      </c>
      <c r="BD691" s="110">
        <f aca="true" t="shared" si="1738" ref="BD691">((D691*D692)+(I691*I692)+(N691*N692)+(S691*S692)+(X691*X692)+(AC691*AC692)+(AH692*AH691)+(AM691*AM692)+(AR691*AR692)+(AW691*AW692))*10</f>
        <v>0</v>
      </c>
      <c r="BE691" s="110">
        <f aca="true" t="shared" si="1739" ref="BE691">((E691*E692)+(J691*J692)+(O691*O692)+(T691*T692)+(Y691*Y692)+(AD691*AD692)+(AI692*AI691)+(AN691*AN692)+(AS691*AS692)+(AX691*AX692))*10</f>
        <v>0</v>
      </c>
      <c r="BF691" s="110">
        <f aca="true" t="shared" si="1740" ref="BF691">((F691*F692)+(K691*K692)+(P691*P692)+(U691*U692)+(Z691*Z692)+(AE691*AE692)+(AJ692*AJ691)+(AO691*AO692)+(AT691*AT692)+(AY691*AY692))*10</f>
        <v>0</v>
      </c>
    </row>
    <row r="692" spans="1:58" ht="15.75" thickBot="1">
      <c r="A692" s="94"/>
      <c r="B692" s="5">
        <f>'Subdecision matrices'!$S$12</f>
        <v>0.1</v>
      </c>
      <c r="C692" s="5">
        <f>'Subdecision matrices'!$S$13</f>
        <v>0.1</v>
      </c>
      <c r="D692" s="5">
        <f>'Subdecision matrices'!$S$14</f>
        <v>0.1</v>
      </c>
      <c r="E692" s="5">
        <f>'Subdecision matrices'!$S$15</f>
        <v>0.1</v>
      </c>
      <c r="F692" s="5">
        <f>'Subdecision matrices'!$S$16</f>
        <v>0.1</v>
      </c>
      <c r="G692" s="5">
        <f>'Subdecision matrices'!$T$12</f>
        <v>0.1</v>
      </c>
      <c r="H692" s="5">
        <f>'Subdecision matrices'!$T$13</f>
        <v>0.1</v>
      </c>
      <c r="I692" s="5">
        <f>'Subdecision matrices'!$T$14</f>
        <v>0.1</v>
      </c>
      <c r="J692" s="5">
        <f>'Subdecision matrices'!$T$15</f>
        <v>0.1</v>
      </c>
      <c r="K692" s="5">
        <f>'Subdecision matrices'!$T$16</f>
        <v>0.1</v>
      </c>
      <c r="L692" s="5">
        <f>'Subdecision matrices'!$U$12</f>
        <v>0.05</v>
      </c>
      <c r="M692" s="5">
        <f>'Subdecision matrices'!$U$13</f>
        <v>0.05</v>
      </c>
      <c r="N692" s="5">
        <f>'Subdecision matrices'!$U$14</f>
        <v>0.05</v>
      </c>
      <c r="O692" s="5">
        <f>'Subdecision matrices'!$U$15</f>
        <v>0.05</v>
      </c>
      <c r="P692" s="5">
        <f>'Subdecision matrices'!$U$16</f>
        <v>0.05</v>
      </c>
      <c r="Q692" s="5">
        <f>'Subdecision matrices'!$V$12</f>
        <v>0.1</v>
      </c>
      <c r="R692" s="5">
        <f>'Subdecision matrices'!$V$13</f>
        <v>0.1</v>
      </c>
      <c r="S692" s="5">
        <f>'Subdecision matrices'!$V$14</f>
        <v>0.1</v>
      </c>
      <c r="T692" s="5">
        <f>'Subdecision matrices'!$V$15</f>
        <v>0.1</v>
      </c>
      <c r="U692" s="5">
        <f>'Subdecision matrices'!$V$16</f>
        <v>0.1</v>
      </c>
      <c r="V692" s="5">
        <f>'Subdecision matrices'!$W$12</f>
        <v>0.1</v>
      </c>
      <c r="W692" s="5">
        <f>'Subdecision matrices'!$W$13</f>
        <v>0.1</v>
      </c>
      <c r="X692" s="5">
        <f>'Subdecision matrices'!$W$14</f>
        <v>0.1</v>
      </c>
      <c r="Y692" s="5">
        <f>'Subdecision matrices'!$W$15</f>
        <v>0.1</v>
      </c>
      <c r="Z692" s="5">
        <f>'Subdecision matrices'!$W$16</f>
        <v>0.1</v>
      </c>
      <c r="AA692" s="5">
        <f>'Subdecision matrices'!$X$12</f>
        <v>0.05</v>
      </c>
      <c r="AB692" s="5">
        <f>'Subdecision matrices'!$X$13</f>
        <v>0.1</v>
      </c>
      <c r="AC692" s="5">
        <f>'Subdecision matrices'!$X$14</f>
        <v>0.1</v>
      </c>
      <c r="AD692" s="5">
        <f>'Subdecision matrices'!$X$15</f>
        <v>0.1</v>
      </c>
      <c r="AE692" s="5">
        <f>'Subdecision matrices'!$X$16</f>
        <v>0.1</v>
      </c>
      <c r="AF692" s="5">
        <f>'Subdecision matrices'!$Y$12</f>
        <v>0.1</v>
      </c>
      <c r="AG692" s="5">
        <f>'Subdecision matrices'!$Y$13</f>
        <v>0.1</v>
      </c>
      <c r="AH692" s="5">
        <f>'Subdecision matrices'!$Y$14</f>
        <v>0.1</v>
      </c>
      <c r="AI692" s="5">
        <f>'Subdecision matrices'!$Y$15</f>
        <v>0.05</v>
      </c>
      <c r="AJ692" s="5">
        <f>'Subdecision matrices'!$Y$16</f>
        <v>0.05</v>
      </c>
      <c r="AK692" s="5">
        <f>'Subdecision matrices'!$Z$12</f>
        <v>0.15</v>
      </c>
      <c r="AL692" s="5">
        <f>'Subdecision matrices'!$Z$13</f>
        <v>0.15</v>
      </c>
      <c r="AM692" s="5">
        <f>'Subdecision matrices'!$Z$14</f>
        <v>0.15</v>
      </c>
      <c r="AN692" s="5">
        <f>'Subdecision matrices'!$Z$15</f>
        <v>0.15</v>
      </c>
      <c r="AO692" s="5">
        <f>'Subdecision matrices'!$Z$16</f>
        <v>0.15</v>
      </c>
      <c r="AP692" s="5">
        <f>'Subdecision matrices'!$AA$12</f>
        <v>0.1</v>
      </c>
      <c r="AQ692" s="5">
        <f>'Subdecision matrices'!$AA$13</f>
        <v>0.1</v>
      </c>
      <c r="AR692" s="5">
        <f>'Subdecision matrices'!$AA$14</f>
        <v>0.1</v>
      </c>
      <c r="AS692" s="5">
        <f>'Subdecision matrices'!$AA$15</f>
        <v>0.1</v>
      </c>
      <c r="AT692" s="5">
        <f>'Subdecision matrices'!$AA$16</f>
        <v>0.15</v>
      </c>
      <c r="AU692" s="5">
        <f>'Subdecision matrices'!$AB$12</f>
        <v>0.15</v>
      </c>
      <c r="AV692" s="5">
        <f>'Subdecision matrices'!$AB$13</f>
        <v>0.1</v>
      </c>
      <c r="AW692" s="5">
        <f>'Subdecision matrices'!$AB$14</f>
        <v>0.1</v>
      </c>
      <c r="AX692" s="5">
        <f>'Subdecision matrices'!$AB$15</f>
        <v>0.15</v>
      </c>
      <c r="AY692" s="5">
        <f>'Subdecision matrices'!$AB$16</f>
        <v>0.1</v>
      </c>
      <c r="AZ692" s="3">
        <f aca="true" t="shared" si="1741" ref="AZ692">SUM(L692:AY692)</f>
        <v>4</v>
      </c>
      <c r="BA692" s="3"/>
      <c r="BB692" s="114"/>
      <c r="BC692" s="114"/>
      <c r="BD692" s="114"/>
      <c r="BE692" s="114"/>
      <c r="BF692" s="114"/>
    </row>
    <row r="693" spans="1:58" ht="15">
      <c r="A693" s="94">
        <v>344</v>
      </c>
      <c r="B693" s="30">
        <f>_xlfn.IFERROR(VLOOKUP(Prioritization!G355,'Subdecision matrices'!$B$7:$C$8,2,TRUE),0)</f>
        <v>0</v>
      </c>
      <c r="C693" s="30">
        <f>_xlfn.IFERROR(VLOOKUP(Prioritization!G355,'Subdecision matrices'!$B$7:$D$8,3,TRUE),0)</f>
        <v>0</v>
      </c>
      <c r="D693" s="30">
        <f>_xlfn.IFERROR(VLOOKUP(Prioritization!G355,'Subdecision matrices'!$B$7:$E$8,4,TRUE),0)</f>
        <v>0</v>
      </c>
      <c r="E693" s="30">
        <f>_xlfn.IFERROR(VLOOKUP(Prioritization!G355,'Subdecision matrices'!$B$7:$F$8,5,TRUE),0)</f>
        <v>0</v>
      </c>
      <c r="F693" s="30">
        <f>_xlfn.IFERROR(VLOOKUP(Prioritization!G355,'Subdecision matrices'!$B$7:$G$8,6,TRUE),0)</f>
        <v>0</v>
      </c>
      <c r="G693" s="30">
        <f>VLOOKUP(Prioritization!H355,'Subdecision matrices'!$B$12:$C$19,2,TRUE)</f>
        <v>0</v>
      </c>
      <c r="H693" s="30">
        <f>VLOOKUP(Prioritization!H355,'Subdecision matrices'!$B$12:$D$19,3,TRUE)</f>
        <v>0</v>
      </c>
      <c r="I693" s="30">
        <f>VLOOKUP(Prioritization!H355,'Subdecision matrices'!$B$12:$E$19,4,TRUE)</f>
        <v>0</v>
      </c>
      <c r="J693" s="30">
        <f>VLOOKUP(Prioritization!H355,'Subdecision matrices'!$B$12:$F$19,5,TRUE)</f>
        <v>0</v>
      </c>
      <c r="K693" s="30">
        <f>VLOOKUP(Prioritization!H355,'Subdecision matrices'!$B$12:$G$19,6,TRUE)</f>
        <v>0</v>
      </c>
      <c r="L693" s="2">
        <f>_xlfn.IFERROR(INDEX('Subdecision matrices'!$C$23:$G$27,MATCH(Prioritization!I355,'Subdecision matrices'!$B$23:$B$27,0),MATCH('CalcEng 2'!$L$6,'Subdecision matrices'!$C$22:$G$22,0)),0)</f>
        <v>0</v>
      </c>
      <c r="M693" s="2">
        <f>_xlfn.IFERROR(INDEX('Subdecision matrices'!$C$23:$G$27,MATCH(Prioritization!I355,'Subdecision matrices'!$B$23:$B$27,0),MATCH('CalcEng 2'!$M$6,'Subdecision matrices'!$C$30:$G$30,0)),0)</f>
        <v>0</v>
      </c>
      <c r="N693" s="2">
        <f>_xlfn.IFERROR(INDEX('Subdecision matrices'!$C$23:$G$27,MATCH(Prioritization!I355,'Subdecision matrices'!$B$23:$B$27,0),MATCH('CalcEng 2'!$N$6,'Subdecision matrices'!$C$22:$G$22,0)),0)</f>
        <v>0</v>
      </c>
      <c r="O693" s="2">
        <f>_xlfn.IFERROR(INDEX('Subdecision matrices'!$C$23:$G$27,MATCH(Prioritization!I355,'Subdecision matrices'!$B$23:$B$27,0),MATCH('CalcEng 2'!$O$6,'Subdecision matrices'!$C$22:$G$22,0)),0)</f>
        <v>0</v>
      </c>
      <c r="P693" s="2">
        <f>_xlfn.IFERROR(INDEX('Subdecision matrices'!$C$23:$G$27,MATCH(Prioritization!I355,'Subdecision matrices'!$B$23:$B$27,0),MATCH('CalcEng 2'!$P$6,'Subdecision matrices'!$C$22:$G$22,0)),0)</f>
        <v>0</v>
      </c>
      <c r="Q693" s="2">
        <f>_xlfn.IFERROR(INDEX('Subdecision matrices'!$C$31:$G$33,MATCH(Prioritization!J355,'Subdecision matrices'!$B$31:$B$33,0),MATCH('CalcEng 2'!$Q$6,'Subdecision matrices'!$C$30:$G$30,0)),0)</f>
        <v>0</v>
      </c>
      <c r="R693" s="2">
        <f>_xlfn.IFERROR(INDEX('Subdecision matrices'!$C$31:$G$33,MATCH(Prioritization!J355,'Subdecision matrices'!$B$31:$B$33,0),MATCH('CalcEng 2'!$R$6,'Subdecision matrices'!$C$30:$G$30,0)),0)</f>
        <v>0</v>
      </c>
      <c r="S693" s="2">
        <f>_xlfn.IFERROR(INDEX('Subdecision matrices'!$C$31:$G$33,MATCH(Prioritization!J355,'Subdecision matrices'!$B$31:$B$33,0),MATCH('CalcEng 2'!$S$6,'Subdecision matrices'!$C$30:$G$30,0)),0)</f>
        <v>0</v>
      </c>
      <c r="T693" s="2">
        <f>_xlfn.IFERROR(INDEX('Subdecision matrices'!$C$31:$G$33,MATCH(Prioritization!J355,'Subdecision matrices'!$B$31:$B$33,0),MATCH('CalcEng 2'!$T$6,'Subdecision matrices'!$C$30:$G$30,0)),0)</f>
        <v>0</v>
      </c>
      <c r="U693" s="2">
        <f>_xlfn.IFERROR(INDEX('Subdecision matrices'!$C$31:$G$33,MATCH(Prioritization!J355,'Subdecision matrices'!$B$31:$B$33,0),MATCH('CalcEng 2'!$U$6,'Subdecision matrices'!$C$30:$G$30,0)),0)</f>
        <v>0</v>
      </c>
      <c r="V693" s="2">
        <f>_xlfn.IFERROR(VLOOKUP(Prioritization!K355,'Subdecision matrices'!$A$37:$C$41,3,TRUE),0)</f>
        <v>0</v>
      </c>
      <c r="W693" s="2">
        <f>_xlfn.IFERROR(VLOOKUP(Prioritization!K355,'Subdecision matrices'!$A$37:$D$41,4),0)</f>
        <v>0</v>
      </c>
      <c r="X693" s="2">
        <f>_xlfn.IFERROR(VLOOKUP(Prioritization!K355,'Subdecision matrices'!$A$37:$E$41,5),0)</f>
        <v>0</v>
      </c>
      <c r="Y693" s="2">
        <f>_xlfn.IFERROR(VLOOKUP(Prioritization!K355,'Subdecision matrices'!$A$37:$F$41,6),0)</f>
        <v>0</v>
      </c>
      <c r="Z693" s="2">
        <f>_xlfn.IFERROR(VLOOKUP(Prioritization!K355,'Subdecision matrices'!$A$37:$G$41,7),0)</f>
        <v>0</v>
      </c>
      <c r="AA693" s="2">
        <f>_xlfn.IFERROR(INDEX('Subdecision matrices'!$K$8:$O$11,MATCH(Prioritization!L355,'Subdecision matrices'!$J$8:$J$11,0),MATCH('CalcEng 2'!$AA$6,'Subdecision matrices'!$K$7:$O$7,0)),0)</f>
        <v>0</v>
      </c>
      <c r="AB693" s="2">
        <f>_xlfn.IFERROR(INDEX('Subdecision matrices'!$K$8:$O$11,MATCH(Prioritization!L355,'Subdecision matrices'!$J$8:$J$11,0),MATCH('CalcEng 2'!$AB$6,'Subdecision matrices'!$K$7:$O$7,0)),0)</f>
        <v>0</v>
      </c>
      <c r="AC693" s="2">
        <f>_xlfn.IFERROR(INDEX('Subdecision matrices'!$K$8:$O$11,MATCH(Prioritization!L355,'Subdecision matrices'!$J$8:$J$11,0),MATCH('CalcEng 2'!$AC$6,'Subdecision matrices'!$K$7:$O$7,0)),0)</f>
        <v>0</v>
      </c>
      <c r="AD693" s="2">
        <f>_xlfn.IFERROR(INDEX('Subdecision matrices'!$K$8:$O$11,MATCH(Prioritization!L355,'Subdecision matrices'!$J$8:$J$11,0),MATCH('CalcEng 2'!$AD$6,'Subdecision matrices'!$K$7:$O$7,0)),0)</f>
        <v>0</v>
      </c>
      <c r="AE693" s="2">
        <f>_xlfn.IFERROR(INDEX('Subdecision matrices'!$K$8:$O$11,MATCH(Prioritization!L355,'Subdecision matrices'!$J$8:$J$11,0),MATCH('CalcEng 2'!$AE$6,'Subdecision matrices'!$K$7:$O$7,0)),0)</f>
        <v>0</v>
      </c>
      <c r="AF693" s="2">
        <f>_xlfn.IFERROR(VLOOKUP(Prioritization!M355,'Subdecision matrices'!$I$15:$K$17,3,TRUE),0)</f>
        <v>0</v>
      </c>
      <c r="AG693" s="2">
        <f>_xlfn.IFERROR(VLOOKUP(Prioritization!M355,'Subdecision matrices'!$I$15:$L$17,4,TRUE),0)</f>
        <v>0</v>
      </c>
      <c r="AH693" s="2">
        <f>_xlfn.IFERROR(VLOOKUP(Prioritization!M355,'Subdecision matrices'!$I$15:$M$17,5,TRUE),0)</f>
        <v>0</v>
      </c>
      <c r="AI693" s="2">
        <f>_xlfn.IFERROR(VLOOKUP(Prioritization!M355,'Subdecision matrices'!$I$15:$N$17,6,TRUE),0)</f>
        <v>0</v>
      </c>
      <c r="AJ693" s="2">
        <f>_xlfn.IFERROR(VLOOKUP(Prioritization!M355,'Subdecision matrices'!$I$15:$O$17,7,TRUE),0)</f>
        <v>0</v>
      </c>
      <c r="AK693" s="2">
        <f>_xlfn.IFERROR(INDEX('Subdecision matrices'!$K$22:$O$24,MATCH(Prioritization!N355,'Subdecision matrices'!$J$22:$J$24,0),MATCH($AK$6,'Subdecision matrices'!$K$21:$O$21,0)),0)</f>
        <v>0</v>
      </c>
      <c r="AL693" s="2">
        <f>_xlfn.IFERROR(INDEX('Subdecision matrices'!$K$22:$O$24,MATCH(Prioritization!N355,'Subdecision matrices'!$J$22:$J$24,0),MATCH($AL$6,'Subdecision matrices'!$K$21:$O$21,0)),0)</f>
        <v>0</v>
      </c>
      <c r="AM693" s="2">
        <f>_xlfn.IFERROR(INDEX('Subdecision matrices'!$K$22:$O$24,MATCH(Prioritization!N355,'Subdecision matrices'!$J$22:$J$24,0),MATCH($AM$6,'Subdecision matrices'!$K$21:$O$21,0)),0)</f>
        <v>0</v>
      </c>
      <c r="AN693" s="2">
        <f>_xlfn.IFERROR(INDEX('Subdecision matrices'!$K$22:$O$24,MATCH(Prioritization!N355,'Subdecision matrices'!$J$22:$J$24,0),MATCH($AN$6,'Subdecision matrices'!$K$21:$O$21,0)),0)</f>
        <v>0</v>
      </c>
      <c r="AO693" s="2">
        <f>_xlfn.IFERROR(INDEX('Subdecision matrices'!$K$22:$O$24,MATCH(Prioritization!N355,'Subdecision matrices'!$J$22:$J$24,0),MATCH($AO$6,'Subdecision matrices'!$K$21:$O$21,0)),0)</f>
        <v>0</v>
      </c>
      <c r="AP693" s="2">
        <f>_xlfn.IFERROR(INDEX('Subdecision matrices'!$K$27:$O$30,MATCH(Prioritization!O355,'Subdecision matrices'!$J$27:$J$30,0),MATCH('CalcEng 2'!$AP$6,'Subdecision matrices'!$K$27:$O$27,0)),0)</f>
        <v>0</v>
      </c>
      <c r="AQ693" s="2">
        <f>_xlfn.IFERROR(INDEX('Subdecision matrices'!$K$27:$O$30,MATCH(Prioritization!O355,'Subdecision matrices'!$J$27:$J$30,0),MATCH('CalcEng 2'!$AQ$6,'Subdecision matrices'!$K$27:$O$27,0)),0)</f>
        <v>0</v>
      </c>
      <c r="AR693" s="2">
        <f>_xlfn.IFERROR(INDEX('Subdecision matrices'!$K$27:$O$30,MATCH(Prioritization!O355,'Subdecision matrices'!$J$27:$J$30,0),MATCH('CalcEng 2'!$AR$6,'Subdecision matrices'!$K$27:$O$27,0)),0)</f>
        <v>0</v>
      </c>
      <c r="AS693" s="2">
        <f>_xlfn.IFERROR(INDEX('Subdecision matrices'!$K$27:$O$30,MATCH(Prioritization!O355,'Subdecision matrices'!$J$27:$J$30,0),MATCH('CalcEng 2'!$AS$6,'Subdecision matrices'!$K$27:$O$27,0)),0)</f>
        <v>0</v>
      </c>
      <c r="AT693" s="2">
        <f>_xlfn.IFERROR(INDEX('Subdecision matrices'!$K$27:$O$30,MATCH(Prioritization!O355,'Subdecision matrices'!$J$27:$J$30,0),MATCH('CalcEng 2'!$AT$6,'Subdecision matrices'!$K$27:$O$27,0)),0)</f>
        <v>0</v>
      </c>
      <c r="AU693" s="2">
        <f>_xlfn.IFERROR(INDEX('Subdecision matrices'!$K$34:$O$36,MATCH(Prioritization!P355,'Subdecision matrices'!$J$34:$J$36,0),MATCH('CalcEng 2'!$AU$6,'Subdecision matrices'!$K$33:$O$33,0)),0)</f>
        <v>0</v>
      </c>
      <c r="AV693" s="2">
        <f>_xlfn.IFERROR(INDEX('Subdecision matrices'!$K$34:$O$36,MATCH(Prioritization!P355,'Subdecision matrices'!$J$34:$J$36,0),MATCH('CalcEng 2'!$AV$6,'Subdecision matrices'!$K$33:$O$33,0)),0)</f>
        <v>0</v>
      </c>
      <c r="AW693" s="2">
        <f>_xlfn.IFERROR(INDEX('Subdecision matrices'!$K$34:$O$36,MATCH(Prioritization!P355,'Subdecision matrices'!$J$34:$J$36,0),MATCH('CalcEng 2'!$AW$6,'Subdecision matrices'!$K$33:$O$33,0)),0)</f>
        <v>0</v>
      </c>
      <c r="AX693" s="2">
        <f>_xlfn.IFERROR(INDEX('Subdecision matrices'!$K$34:$O$36,MATCH(Prioritization!P355,'Subdecision matrices'!$J$34:$J$36,0),MATCH('CalcEng 2'!$AX$6,'Subdecision matrices'!$K$33:$O$33,0)),0)</f>
        <v>0</v>
      </c>
      <c r="AY693" s="2">
        <f>_xlfn.IFERROR(INDEX('Subdecision matrices'!$K$34:$O$36,MATCH(Prioritization!P355,'Subdecision matrices'!$J$34:$J$36,0),MATCH('CalcEng 2'!$AY$6,'Subdecision matrices'!$K$33:$O$33,0)),0)</f>
        <v>0</v>
      </c>
      <c r="AZ693" s="2"/>
      <c r="BA693" s="2"/>
      <c r="BB693" s="110">
        <f>((B693*B694)+(G693*G694)+(L693*L694)+(Q693*Q694)+(V693*V694)+(AA693*AA694)+(AF694*AF693)+(AK693*AK694)+(AP693*AP694)+(AU693*AU694))*10</f>
        <v>0</v>
      </c>
      <c r="BC693" s="110">
        <f aca="true" t="shared" si="1742" ref="BC693">((C693*C694)+(H693*H694)+(M693*M694)+(R693*R694)+(W693*W694)+(AB693*AB694)+(AG694*AG693)+(AL693*AL694)+(AQ693*AQ694)+(AV693*AV694))*10</f>
        <v>0</v>
      </c>
      <c r="BD693" s="110">
        <f aca="true" t="shared" si="1743" ref="BD693">((D693*D694)+(I693*I694)+(N693*N694)+(S693*S694)+(X693*X694)+(AC693*AC694)+(AH694*AH693)+(AM693*AM694)+(AR693*AR694)+(AW693*AW694))*10</f>
        <v>0</v>
      </c>
      <c r="BE693" s="110">
        <f aca="true" t="shared" si="1744" ref="BE693">((E693*E694)+(J693*J694)+(O693*O694)+(T693*T694)+(Y693*Y694)+(AD693*AD694)+(AI694*AI693)+(AN693*AN694)+(AS693*AS694)+(AX693*AX694))*10</f>
        <v>0</v>
      </c>
      <c r="BF693" s="110">
        <f aca="true" t="shared" si="1745" ref="BF693">((F693*F694)+(K693*K694)+(P693*P694)+(U693*U694)+(Z693*Z694)+(AE693*AE694)+(AJ694*AJ693)+(AO693*AO694)+(AT693*AT694)+(AY693*AY694))*10</f>
        <v>0</v>
      </c>
    </row>
    <row r="694" spans="1:58" ht="15.75" thickBot="1">
      <c r="A694" s="94"/>
      <c r="B694" s="5">
        <f>'Subdecision matrices'!$S$12</f>
        <v>0.1</v>
      </c>
      <c r="C694" s="5">
        <f>'Subdecision matrices'!$S$13</f>
        <v>0.1</v>
      </c>
      <c r="D694" s="5">
        <f>'Subdecision matrices'!$S$14</f>
        <v>0.1</v>
      </c>
      <c r="E694" s="5">
        <f>'Subdecision matrices'!$S$15</f>
        <v>0.1</v>
      </c>
      <c r="F694" s="5">
        <f>'Subdecision matrices'!$S$16</f>
        <v>0.1</v>
      </c>
      <c r="G694" s="5">
        <f>'Subdecision matrices'!$T$12</f>
        <v>0.1</v>
      </c>
      <c r="H694" s="5">
        <f>'Subdecision matrices'!$T$13</f>
        <v>0.1</v>
      </c>
      <c r="I694" s="5">
        <f>'Subdecision matrices'!$T$14</f>
        <v>0.1</v>
      </c>
      <c r="J694" s="5">
        <f>'Subdecision matrices'!$T$15</f>
        <v>0.1</v>
      </c>
      <c r="K694" s="5">
        <f>'Subdecision matrices'!$T$16</f>
        <v>0.1</v>
      </c>
      <c r="L694" s="5">
        <f>'Subdecision matrices'!$U$12</f>
        <v>0.05</v>
      </c>
      <c r="M694" s="5">
        <f>'Subdecision matrices'!$U$13</f>
        <v>0.05</v>
      </c>
      <c r="N694" s="5">
        <f>'Subdecision matrices'!$U$14</f>
        <v>0.05</v>
      </c>
      <c r="O694" s="5">
        <f>'Subdecision matrices'!$U$15</f>
        <v>0.05</v>
      </c>
      <c r="P694" s="5">
        <f>'Subdecision matrices'!$U$16</f>
        <v>0.05</v>
      </c>
      <c r="Q694" s="5">
        <f>'Subdecision matrices'!$V$12</f>
        <v>0.1</v>
      </c>
      <c r="R694" s="5">
        <f>'Subdecision matrices'!$V$13</f>
        <v>0.1</v>
      </c>
      <c r="S694" s="5">
        <f>'Subdecision matrices'!$V$14</f>
        <v>0.1</v>
      </c>
      <c r="T694" s="5">
        <f>'Subdecision matrices'!$V$15</f>
        <v>0.1</v>
      </c>
      <c r="U694" s="5">
        <f>'Subdecision matrices'!$V$16</f>
        <v>0.1</v>
      </c>
      <c r="V694" s="5">
        <f>'Subdecision matrices'!$W$12</f>
        <v>0.1</v>
      </c>
      <c r="W694" s="5">
        <f>'Subdecision matrices'!$W$13</f>
        <v>0.1</v>
      </c>
      <c r="X694" s="5">
        <f>'Subdecision matrices'!$W$14</f>
        <v>0.1</v>
      </c>
      <c r="Y694" s="5">
        <f>'Subdecision matrices'!$W$15</f>
        <v>0.1</v>
      </c>
      <c r="Z694" s="5">
        <f>'Subdecision matrices'!$W$16</f>
        <v>0.1</v>
      </c>
      <c r="AA694" s="5">
        <f>'Subdecision matrices'!$X$12</f>
        <v>0.05</v>
      </c>
      <c r="AB694" s="5">
        <f>'Subdecision matrices'!$X$13</f>
        <v>0.1</v>
      </c>
      <c r="AC694" s="5">
        <f>'Subdecision matrices'!$X$14</f>
        <v>0.1</v>
      </c>
      <c r="AD694" s="5">
        <f>'Subdecision matrices'!$X$15</f>
        <v>0.1</v>
      </c>
      <c r="AE694" s="5">
        <f>'Subdecision matrices'!$X$16</f>
        <v>0.1</v>
      </c>
      <c r="AF694" s="5">
        <f>'Subdecision matrices'!$Y$12</f>
        <v>0.1</v>
      </c>
      <c r="AG694" s="5">
        <f>'Subdecision matrices'!$Y$13</f>
        <v>0.1</v>
      </c>
      <c r="AH694" s="5">
        <f>'Subdecision matrices'!$Y$14</f>
        <v>0.1</v>
      </c>
      <c r="AI694" s="5">
        <f>'Subdecision matrices'!$Y$15</f>
        <v>0.05</v>
      </c>
      <c r="AJ694" s="5">
        <f>'Subdecision matrices'!$Y$16</f>
        <v>0.05</v>
      </c>
      <c r="AK694" s="5">
        <f>'Subdecision matrices'!$Z$12</f>
        <v>0.15</v>
      </c>
      <c r="AL694" s="5">
        <f>'Subdecision matrices'!$Z$13</f>
        <v>0.15</v>
      </c>
      <c r="AM694" s="5">
        <f>'Subdecision matrices'!$Z$14</f>
        <v>0.15</v>
      </c>
      <c r="AN694" s="5">
        <f>'Subdecision matrices'!$Z$15</f>
        <v>0.15</v>
      </c>
      <c r="AO694" s="5">
        <f>'Subdecision matrices'!$Z$16</f>
        <v>0.15</v>
      </c>
      <c r="AP694" s="5">
        <f>'Subdecision matrices'!$AA$12</f>
        <v>0.1</v>
      </c>
      <c r="AQ694" s="5">
        <f>'Subdecision matrices'!$AA$13</f>
        <v>0.1</v>
      </c>
      <c r="AR694" s="5">
        <f>'Subdecision matrices'!$AA$14</f>
        <v>0.1</v>
      </c>
      <c r="AS694" s="5">
        <f>'Subdecision matrices'!$AA$15</f>
        <v>0.1</v>
      </c>
      <c r="AT694" s="5">
        <f>'Subdecision matrices'!$AA$16</f>
        <v>0.15</v>
      </c>
      <c r="AU694" s="5">
        <f>'Subdecision matrices'!$AB$12</f>
        <v>0.15</v>
      </c>
      <c r="AV694" s="5">
        <f>'Subdecision matrices'!$AB$13</f>
        <v>0.1</v>
      </c>
      <c r="AW694" s="5">
        <f>'Subdecision matrices'!$AB$14</f>
        <v>0.1</v>
      </c>
      <c r="AX694" s="5">
        <f>'Subdecision matrices'!$AB$15</f>
        <v>0.15</v>
      </c>
      <c r="AY694" s="5">
        <f>'Subdecision matrices'!$AB$16</f>
        <v>0.1</v>
      </c>
      <c r="AZ694" s="3">
        <f aca="true" t="shared" si="1746" ref="AZ694">SUM(L694:AY694)</f>
        <v>4</v>
      </c>
      <c r="BA694" s="3"/>
      <c r="BB694" s="114"/>
      <c r="BC694" s="114"/>
      <c r="BD694" s="114"/>
      <c r="BE694" s="114"/>
      <c r="BF694" s="114"/>
    </row>
    <row r="695" spans="1:58" ht="15">
      <c r="A695" s="94">
        <v>345</v>
      </c>
      <c r="B695" s="30">
        <f>_xlfn.IFERROR(VLOOKUP(Prioritization!G356,'Subdecision matrices'!$B$7:$C$8,2,TRUE),0)</f>
        <v>0</v>
      </c>
      <c r="C695" s="30">
        <f>_xlfn.IFERROR(VLOOKUP(Prioritization!G356,'Subdecision matrices'!$B$7:$D$8,3,TRUE),0)</f>
        <v>0</v>
      </c>
      <c r="D695" s="30">
        <f>_xlfn.IFERROR(VLOOKUP(Prioritization!G356,'Subdecision matrices'!$B$7:$E$8,4,TRUE),0)</f>
        <v>0</v>
      </c>
      <c r="E695" s="30">
        <f>_xlfn.IFERROR(VLOOKUP(Prioritization!G356,'Subdecision matrices'!$B$7:$F$8,5,TRUE),0)</f>
        <v>0</v>
      </c>
      <c r="F695" s="30">
        <f>_xlfn.IFERROR(VLOOKUP(Prioritization!G356,'Subdecision matrices'!$B$7:$G$8,6,TRUE),0)</f>
        <v>0</v>
      </c>
      <c r="G695" s="30">
        <f>VLOOKUP(Prioritization!H356,'Subdecision matrices'!$B$12:$C$19,2,TRUE)</f>
        <v>0</v>
      </c>
      <c r="H695" s="30">
        <f>VLOOKUP(Prioritization!H356,'Subdecision matrices'!$B$12:$D$19,3,TRUE)</f>
        <v>0</v>
      </c>
      <c r="I695" s="30">
        <f>VLOOKUP(Prioritization!H356,'Subdecision matrices'!$B$12:$E$19,4,TRUE)</f>
        <v>0</v>
      </c>
      <c r="J695" s="30">
        <f>VLOOKUP(Prioritization!H356,'Subdecision matrices'!$B$12:$F$19,5,TRUE)</f>
        <v>0</v>
      </c>
      <c r="K695" s="30">
        <f>VLOOKUP(Prioritization!H356,'Subdecision matrices'!$B$12:$G$19,6,TRUE)</f>
        <v>0</v>
      </c>
      <c r="L695" s="2">
        <f>_xlfn.IFERROR(INDEX('Subdecision matrices'!$C$23:$G$27,MATCH(Prioritization!I356,'Subdecision matrices'!$B$23:$B$27,0),MATCH('CalcEng 2'!$L$6,'Subdecision matrices'!$C$22:$G$22,0)),0)</f>
        <v>0</v>
      </c>
      <c r="M695" s="2">
        <f>_xlfn.IFERROR(INDEX('Subdecision matrices'!$C$23:$G$27,MATCH(Prioritization!I356,'Subdecision matrices'!$B$23:$B$27,0),MATCH('CalcEng 2'!$M$6,'Subdecision matrices'!$C$30:$G$30,0)),0)</f>
        <v>0</v>
      </c>
      <c r="N695" s="2">
        <f>_xlfn.IFERROR(INDEX('Subdecision matrices'!$C$23:$G$27,MATCH(Prioritization!I356,'Subdecision matrices'!$B$23:$B$27,0),MATCH('CalcEng 2'!$N$6,'Subdecision matrices'!$C$22:$G$22,0)),0)</f>
        <v>0</v>
      </c>
      <c r="O695" s="2">
        <f>_xlfn.IFERROR(INDEX('Subdecision matrices'!$C$23:$G$27,MATCH(Prioritization!I356,'Subdecision matrices'!$B$23:$B$27,0),MATCH('CalcEng 2'!$O$6,'Subdecision matrices'!$C$22:$G$22,0)),0)</f>
        <v>0</v>
      </c>
      <c r="P695" s="2">
        <f>_xlfn.IFERROR(INDEX('Subdecision matrices'!$C$23:$G$27,MATCH(Prioritization!I356,'Subdecision matrices'!$B$23:$B$27,0),MATCH('CalcEng 2'!$P$6,'Subdecision matrices'!$C$22:$G$22,0)),0)</f>
        <v>0</v>
      </c>
      <c r="Q695" s="2">
        <f>_xlfn.IFERROR(INDEX('Subdecision matrices'!$C$31:$G$33,MATCH(Prioritization!J356,'Subdecision matrices'!$B$31:$B$33,0),MATCH('CalcEng 2'!$Q$6,'Subdecision matrices'!$C$30:$G$30,0)),0)</f>
        <v>0</v>
      </c>
      <c r="R695" s="2">
        <f>_xlfn.IFERROR(INDEX('Subdecision matrices'!$C$31:$G$33,MATCH(Prioritization!J356,'Subdecision matrices'!$B$31:$B$33,0),MATCH('CalcEng 2'!$R$6,'Subdecision matrices'!$C$30:$G$30,0)),0)</f>
        <v>0</v>
      </c>
      <c r="S695" s="2">
        <f>_xlfn.IFERROR(INDEX('Subdecision matrices'!$C$31:$G$33,MATCH(Prioritization!J356,'Subdecision matrices'!$B$31:$B$33,0),MATCH('CalcEng 2'!$S$6,'Subdecision matrices'!$C$30:$G$30,0)),0)</f>
        <v>0</v>
      </c>
      <c r="T695" s="2">
        <f>_xlfn.IFERROR(INDEX('Subdecision matrices'!$C$31:$G$33,MATCH(Prioritization!J356,'Subdecision matrices'!$B$31:$B$33,0),MATCH('CalcEng 2'!$T$6,'Subdecision matrices'!$C$30:$G$30,0)),0)</f>
        <v>0</v>
      </c>
      <c r="U695" s="2">
        <f>_xlfn.IFERROR(INDEX('Subdecision matrices'!$C$31:$G$33,MATCH(Prioritization!J356,'Subdecision matrices'!$B$31:$B$33,0),MATCH('CalcEng 2'!$U$6,'Subdecision matrices'!$C$30:$G$30,0)),0)</f>
        <v>0</v>
      </c>
      <c r="V695" s="2">
        <f>_xlfn.IFERROR(VLOOKUP(Prioritization!K356,'Subdecision matrices'!$A$37:$C$41,3,TRUE),0)</f>
        <v>0</v>
      </c>
      <c r="W695" s="2">
        <f>_xlfn.IFERROR(VLOOKUP(Prioritization!K356,'Subdecision matrices'!$A$37:$D$41,4),0)</f>
        <v>0</v>
      </c>
      <c r="X695" s="2">
        <f>_xlfn.IFERROR(VLOOKUP(Prioritization!K356,'Subdecision matrices'!$A$37:$E$41,5),0)</f>
        <v>0</v>
      </c>
      <c r="Y695" s="2">
        <f>_xlfn.IFERROR(VLOOKUP(Prioritization!K356,'Subdecision matrices'!$A$37:$F$41,6),0)</f>
        <v>0</v>
      </c>
      <c r="Z695" s="2">
        <f>_xlfn.IFERROR(VLOOKUP(Prioritization!K356,'Subdecision matrices'!$A$37:$G$41,7),0)</f>
        <v>0</v>
      </c>
      <c r="AA695" s="2">
        <f>_xlfn.IFERROR(INDEX('Subdecision matrices'!$K$8:$O$11,MATCH(Prioritization!L356,'Subdecision matrices'!$J$8:$J$11,0),MATCH('CalcEng 2'!$AA$6,'Subdecision matrices'!$K$7:$O$7,0)),0)</f>
        <v>0</v>
      </c>
      <c r="AB695" s="2">
        <f>_xlfn.IFERROR(INDEX('Subdecision matrices'!$K$8:$O$11,MATCH(Prioritization!L356,'Subdecision matrices'!$J$8:$J$11,0),MATCH('CalcEng 2'!$AB$6,'Subdecision matrices'!$K$7:$O$7,0)),0)</f>
        <v>0</v>
      </c>
      <c r="AC695" s="2">
        <f>_xlfn.IFERROR(INDEX('Subdecision matrices'!$K$8:$O$11,MATCH(Prioritization!L356,'Subdecision matrices'!$J$8:$J$11,0),MATCH('CalcEng 2'!$AC$6,'Subdecision matrices'!$K$7:$O$7,0)),0)</f>
        <v>0</v>
      </c>
      <c r="AD695" s="2">
        <f>_xlfn.IFERROR(INDEX('Subdecision matrices'!$K$8:$O$11,MATCH(Prioritization!L356,'Subdecision matrices'!$J$8:$J$11,0),MATCH('CalcEng 2'!$AD$6,'Subdecision matrices'!$K$7:$O$7,0)),0)</f>
        <v>0</v>
      </c>
      <c r="AE695" s="2">
        <f>_xlfn.IFERROR(INDEX('Subdecision matrices'!$K$8:$O$11,MATCH(Prioritization!L356,'Subdecision matrices'!$J$8:$J$11,0),MATCH('CalcEng 2'!$AE$6,'Subdecision matrices'!$K$7:$O$7,0)),0)</f>
        <v>0</v>
      </c>
      <c r="AF695" s="2">
        <f>_xlfn.IFERROR(VLOOKUP(Prioritization!M356,'Subdecision matrices'!$I$15:$K$17,3,TRUE),0)</f>
        <v>0</v>
      </c>
      <c r="AG695" s="2">
        <f>_xlfn.IFERROR(VLOOKUP(Prioritization!M356,'Subdecision matrices'!$I$15:$L$17,4,TRUE),0)</f>
        <v>0</v>
      </c>
      <c r="AH695" s="2">
        <f>_xlfn.IFERROR(VLOOKUP(Prioritization!M356,'Subdecision matrices'!$I$15:$M$17,5,TRUE),0)</f>
        <v>0</v>
      </c>
      <c r="AI695" s="2">
        <f>_xlfn.IFERROR(VLOOKUP(Prioritization!M356,'Subdecision matrices'!$I$15:$N$17,6,TRUE),0)</f>
        <v>0</v>
      </c>
      <c r="AJ695" s="2">
        <f>_xlfn.IFERROR(VLOOKUP(Prioritization!M356,'Subdecision matrices'!$I$15:$O$17,7,TRUE),0)</f>
        <v>0</v>
      </c>
      <c r="AK695" s="2">
        <f>_xlfn.IFERROR(INDEX('Subdecision matrices'!$K$22:$O$24,MATCH(Prioritization!N356,'Subdecision matrices'!$J$22:$J$24,0),MATCH($AK$6,'Subdecision matrices'!$K$21:$O$21,0)),0)</f>
        <v>0</v>
      </c>
      <c r="AL695" s="2">
        <f>_xlfn.IFERROR(INDEX('Subdecision matrices'!$K$22:$O$24,MATCH(Prioritization!N356,'Subdecision matrices'!$J$22:$J$24,0),MATCH($AL$6,'Subdecision matrices'!$K$21:$O$21,0)),0)</f>
        <v>0</v>
      </c>
      <c r="AM695" s="2">
        <f>_xlfn.IFERROR(INDEX('Subdecision matrices'!$K$22:$O$24,MATCH(Prioritization!N356,'Subdecision matrices'!$J$22:$J$24,0),MATCH($AM$6,'Subdecision matrices'!$K$21:$O$21,0)),0)</f>
        <v>0</v>
      </c>
      <c r="AN695" s="2">
        <f>_xlfn.IFERROR(INDEX('Subdecision matrices'!$K$22:$O$24,MATCH(Prioritization!N356,'Subdecision matrices'!$J$22:$J$24,0),MATCH($AN$6,'Subdecision matrices'!$K$21:$O$21,0)),0)</f>
        <v>0</v>
      </c>
      <c r="AO695" s="2">
        <f>_xlfn.IFERROR(INDEX('Subdecision matrices'!$K$22:$O$24,MATCH(Prioritization!N356,'Subdecision matrices'!$J$22:$J$24,0),MATCH($AO$6,'Subdecision matrices'!$K$21:$O$21,0)),0)</f>
        <v>0</v>
      </c>
      <c r="AP695" s="2">
        <f>_xlfn.IFERROR(INDEX('Subdecision matrices'!$K$27:$O$30,MATCH(Prioritization!O356,'Subdecision matrices'!$J$27:$J$30,0),MATCH('CalcEng 2'!$AP$6,'Subdecision matrices'!$K$27:$O$27,0)),0)</f>
        <v>0</v>
      </c>
      <c r="AQ695" s="2">
        <f>_xlfn.IFERROR(INDEX('Subdecision matrices'!$K$27:$O$30,MATCH(Prioritization!O356,'Subdecision matrices'!$J$27:$J$30,0),MATCH('CalcEng 2'!$AQ$6,'Subdecision matrices'!$K$27:$O$27,0)),0)</f>
        <v>0</v>
      </c>
      <c r="AR695" s="2">
        <f>_xlfn.IFERROR(INDEX('Subdecision matrices'!$K$27:$O$30,MATCH(Prioritization!O356,'Subdecision matrices'!$J$27:$J$30,0),MATCH('CalcEng 2'!$AR$6,'Subdecision matrices'!$K$27:$O$27,0)),0)</f>
        <v>0</v>
      </c>
      <c r="AS695" s="2">
        <f>_xlfn.IFERROR(INDEX('Subdecision matrices'!$K$27:$O$30,MATCH(Prioritization!O356,'Subdecision matrices'!$J$27:$J$30,0),MATCH('CalcEng 2'!$AS$6,'Subdecision matrices'!$K$27:$O$27,0)),0)</f>
        <v>0</v>
      </c>
      <c r="AT695" s="2">
        <f>_xlfn.IFERROR(INDEX('Subdecision matrices'!$K$27:$O$30,MATCH(Prioritization!O356,'Subdecision matrices'!$J$27:$J$30,0),MATCH('CalcEng 2'!$AT$6,'Subdecision matrices'!$K$27:$O$27,0)),0)</f>
        <v>0</v>
      </c>
      <c r="AU695" s="2">
        <f>_xlfn.IFERROR(INDEX('Subdecision matrices'!$K$34:$O$36,MATCH(Prioritization!P356,'Subdecision matrices'!$J$34:$J$36,0),MATCH('CalcEng 2'!$AU$6,'Subdecision matrices'!$K$33:$O$33,0)),0)</f>
        <v>0</v>
      </c>
      <c r="AV695" s="2">
        <f>_xlfn.IFERROR(INDEX('Subdecision matrices'!$K$34:$O$36,MATCH(Prioritization!P356,'Subdecision matrices'!$J$34:$J$36,0),MATCH('CalcEng 2'!$AV$6,'Subdecision matrices'!$K$33:$O$33,0)),0)</f>
        <v>0</v>
      </c>
      <c r="AW695" s="2">
        <f>_xlfn.IFERROR(INDEX('Subdecision matrices'!$K$34:$O$36,MATCH(Prioritization!P356,'Subdecision matrices'!$J$34:$J$36,0),MATCH('CalcEng 2'!$AW$6,'Subdecision matrices'!$K$33:$O$33,0)),0)</f>
        <v>0</v>
      </c>
      <c r="AX695" s="2">
        <f>_xlfn.IFERROR(INDEX('Subdecision matrices'!$K$34:$O$36,MATCH(Prioritization!P356,'Subdecision matrices'!$J$34:$J$36,0),MATCH('CalcEng 2'!$AX$6,'Subdecision matrices'!$K$33:$O$33,0)),0)</f>
        <v>0</v>
      </c>
      <c r="AY695" s="2">
        <f>_xlfn.IFERROR(INDEX('Subdecision matrices'!$K$34:$O$36,MATCH(Prioritization!P356,'Subdecision matrices'!$J$34:$J$36,0),MATCH('CalcEng 2'!$AY$6,'Subdecision matrices'!$K$33:$O$33,0)),0)</f>
        <v>0</v>
      </c>
      <c r="AZ695" s="2"/>
      <c r="BA695" s="2"/>
      <c r="BB695" s="110">
        <f>((B695*B696)+(G695*G696)+(L695*L696)+(Q695*Q696)+(V695*V696)+(AA695*AA696)+(AF696*AF695)+(AK695*AK696)+(AP695*AP696)+(AU695*AU696))*10</f>
        <v>0</v>
      </c>
      <c r="BC695" s="110">
        <f aca="true" t="shared" si="1747" ref="BC695">((C695*C696)+(H695*H696)+(M695*M696)+(R695*R696)+(W695*W696)+(AB695*AB696)+(AG696*AG695)+(AL695*AL696)+(AQ695*AQ696)+(AV695*AV696))*10</f>
        <v>0</v>
      </c>
      <c r="BD695" s="110">
        <f aca="true" t="shared" si="1748" ref="BD695">((D695*D696)+(I695*I696)+(N695*N696)+(S695*S696)+(X695*X696)+(AC695*AC696)+(AH696*AH695)+(AM695*AM696)+(AR695*AR696)+(AW695*AW696))*10</f>
        <v>0</v>
      </c>
      <c r="BE695" s="110">
        <f aca="true" t="shared" si="1749" ref="BE695">((E695*E696)+(J695*J696)+(O695*O696)+(T695*T696)+(Y695*Y696)+(AD695*AD696)+(AI696*AI695)+(AN695*AN696)+(AS695*AS696)+(AX695*AX696))*10</f>
        <v>0</v>
      </c>
      <c r="BF695" s="110">
        <f aca="true" t="shared" si="1750" ref="BF695">((F695*F696)+(K695*K696)+(P695*P696)+(U695*U696)+(Z695*Z696)+(AE695*AE696)+(AJ696*AJ695)+(AO695*AO696)+(AT695*AT696)+(AY695*AY696))*10</f>
        <v>0</v>
      </c>
    </row>
    <row r="696" spans="1:58" ht="15.75" thickBot="1">
      <c r="A696" s="94"/>
      <c r="B696" s="5">
        <f>'Subdecision matrices'!$S$12</f>
        <v>0.1</v>
      </c>
      <c r="C696" s="5">
        <f>'Subdecision matrices'!$S$13</f>
        <v>0.1</v>
      </c>
      <c r="D696" s="5">
        <f>'Subdecision matrices'!$S$14</f>
        <v>0.1</v>
      </c>
      <c r="E696" s="5">
        <f>'Subdecision matrices'!$S$15</f>
        <v>0.1</v>
      </c>
      <c r="F696" s="5">
        <f>'Subdecision matrices'!$S$16</f>
        <v>0.1</v>
      </c>
      <c r="G696" s="5">
        <f>'Subdecision matrices'!$T$12</f>
        <v>0.1</v>
      </c>
      <c r="H696" s="5">
        <f>'Subdecision matrices'!$T$13</f>
        <v>0.1</v>
      </c>
      <c r="I696" s="5">
        <f>'Subdecision matrices'!$T$14</f>
        <v>0.1</v>
      </c>
      <c r="J696" s="5">
        <f>'Subdecision matrices'!$T$15</f>
        <v>0.1</v>
      </c>
      <c r="K696" s="5">
        <f>'Subdecision matrices'!$T$16</f>
        <v>0.1</v>
      </c>
      <c r="L696" s="5">
        <f>'Subdecision matrices'!$U$12</f>
        <v>0.05</v>
      </c>
      <c r="M696" s="5">
        <f>'Subdecision matrices'!$U$13</f>
        <v>0.05</v>
      </c>
      <c r="N696" s="5">
        <f>'Subdecision matrices'!$U$14</f>
        <v>0.05</v>
      </c>
      <c r="O696" s="5">
        <f>'Subdecision matrices'!$U$15</f>
        <v>0.05</v>
      </c>
      <c r="P696" s="5">
        <f>'Subdecision matrices'!$U$16</f>
        <v>0.05</v>
      </c>
      <c r="Q696" s="5">
        <f>'Subdecision matrices'!$V$12</f>
        <v>0.1</v>
      </c>
      <c r="R696" s="5">
        <f>'Subdecision matrices'!$V$13</f>
        <v>0.1</v>
      </c>
      <c r="S696" s="5">
        <f>'Subdecision matrices'!$V$14</f>
        <v>0.1</v>
      </c>
      <c r="T696" s="5">
        <f>'Subdecision matrices'!$V$15</f>
        <v>0.1</v>
      </c>
      <c r="U696" s="5">
        <f>'Subdecision matrices'!$V$16</f>
        <v>0.1</v>
      </c>
      <c r="V696" s="5">
        <f>'Subdecision matrices'!$W$12</f>
        <v>0.1</v>
      </c>
      <c r="W696" s="5">
        <f>'Subdecision matrices'!$W$13</f>
        <v>0.1</v>
      </c>
      <c r="X696" s="5">
        <f>'Subdecision matrices'!$W$14</f>
        <v>0.1</v>
      </c>
      <c r="Y696" s="5">
        <f>'Subdecision matrices'!$W$15</f>
        <v>0.1</v>
      </c>
      <c r="Z696" s="5">
        <f>'Subdecision matrices'!$W$16</f>
        <v>0.1</v>
      </c>
      <c r="AA696" s="5">
        <f>'Subdecision matrices'!$X$12</f>
        <v>0.05</v>
      </c>
      <c r="AB696" s="5">
        <f>'Subdecision matrices'!$X$13</f>
        <v>0.1</v>
      </c>
      <c r="AC696" s="5">
        <f>'Subdecision matrices'!$X$14</f>
        <v>0.1</v>
      </c>
      <c r="AD696" s="5">
        <f>'Subdecision matrices'!$X$15</f>
        <v>0.1</v>
      </c>
      <c r="AE696" s="5">
        <f>'Subdecision matrices'!$X$16</f>
        <v>0.1</v>
      </c>
      <c r="AF696" s="5">
        <f>'Subdecision matrices'!$Y$12</f>
        <v>0.1</v>
      </c>
      <c r="AG696" s="5">
        <f>'Subdecision matrices'!$Y$13</f>
        <v>0.1</v>
      </c>
      <c r="AH696" s="5">
        <f>'Subdecision matrices'!$Y$14</f>
        <v>0.1</v>
      </c>
      <c r="AI696" s="5">
        <f>'Subdecision matrices'!$Y$15</f>
        <v>0.05</v>
      </c>
      <c r="AJ696" s="5">
        <f>'Subdecision matrices'!$Y$16</f>
        <v>0.05</v>
      </c>
      <c r="AK696" s="5">
        <f>'Subdecision matrices'!$Z$12</f>
        <v>0.15</v>
      </c>
      <c r="AL696" s="5">
        <f>'Subdecision matrices'!$Z$13</f>
        <v>0.15</v>
      </c>
      <c r="AM696" s="5">
        <f>'Subdecision matrices'!$Z$14</f>
        <v>0.15</v>
      </c>
      <c r="AN696" s="5">
        <f>'Subdecision matrices'!$Z$15</f>
        <v>0.15</v>
      </c>
      <c r="AO696" s="5">
        <f>'Subdecision matrices'!$Z$16</f>
        <v>0.15</v>
      </c>
      <c r="AP696" s="5">
        <f>'Subdecision matrices'!$AA$12</f>
        <v>0.1</v>
      </c>
      <c r="AQ696" s="5">
        <f>'Subdecision matrices'!$AA$13</f>
        <v>0.1</v>
      </c>
      <c r="AR696" s="5">
        <f>'Subdecision matrices'!$AA$14</f>
        <v>0.1</v>
      </c>
      <c r="AS696" s="5">
        <f>'Subdecision matrices'!$AA$15</f>
        <v>0.1</v>
      </c>
      <c r="AT696" s="5">
        <f>'Subdecision matrices'!$AA$16</f>
        <v>0.15</v>
      </c>
      <c r="AU696" s="5">
        <f>'Subdecision matrices'!$AB$12</f>
        <v>0.15</v>
      </c>
      <c r="AV696" s="5">
        <f>'Subdecision matrices'!$AB$13</f>
        <v>0.1</v>
      </c>
      <c r="AW696" s="5">
        <f>'Subdecision matrices'!$AB$14</f>
        <v>0.1</v>
      </c>
      <c r="AX696" s="5">
        <f>'Subdecision matrices'!$AB$15</f>
        <v>0.15</v>
      </c>
      <c r="AY696" s="5">
        <f>'Subdecision matrices'!$AB$16</f>
        <v>0.1</v>
      </c>
      <c r="AZ696" s="3">
        <f aca="true" t="shared" si="1751" ref="AZ696">SUM(L696:AY696)</f>
        <v>4</v>
      </c>
      <c r="BA696" s="3"/>
      <c r="BB696" s="114"/>
      <c r="BC696" s="114"/>
      <c r="BD696" s="114"/>
      <c r="BE696" s="114"/>
      <c r="BF696" s="114"/>
    </row>
    <row r="697" spans="1:58" ht="15">
      <c r="A697" s="94">
        <v>346</v>
      </c>
      <c r="B697" s="30">
        <f>_xlfn.IFERROR(VLOOKUP(Prioritization!G357,'Subdecision matrices'!$B$7:$C$8,2,TRUE),0)</f>
        <v>0</v>
      </c>
      <c r="C697" s="30">
        <f>_xlfn.IFERROR(VLOOKUP(Prioritization!G357,'Subdecision matrices'!$B$7:$D$8,3,TRUE),0)</f>
        <v>0</v>
      </c>
      <c r="D697" s="30">
        <f>_xlfn.IFERROR(VLOOKUP(Prioritization!G357,'Subdecision matrices'!$B$7:$E$8,4,TRUE),0)</f>
        <v>0</v>
      </c>
      <c r="E697" s="30">
        <f>_xlfn.IFERROR(VLOOKUP(Prioritization!G357,'Subdecision matrices'!$B$7:$F$8,5,TRUE),0)</f>
        <v>0</v>
      </c>
      <c r="F697" s="30">
        <f>_xlfn.IFERROR(VLOOKUP(Prioritization!G357,'Subdecision matrices'!$B$7:$G$8,6,TRUE),0)</f>
        <v>0</v>
      </c>
      <c r="G697" s="30">
        <f>VLOOKUP(Prioritization!H357,'Subdecision matrices'!$B$12:$C$19,2,TRUE)</f>
        <v>0</v>
      </c>
      <c r="H697" s="30">
        <f>VLOOKUP(Prioritization!H357,'Subdecision matrices'!$B$12:$D$19,3,TRUE)</f>
        <v>0</v>
      </c>
      <c r="I697" s="30">
        <f>VLOOKUP(Prioritization!H357,'Subdecision matrices'!$B$12:$E$19,4,TRUE)</f>
        <v>0</v>
      </c>
      <c r="J697" s="30">
        <f>VLOOKUP(Prioritization!H357,'Subdecision matrices'!$B$12:$F$19,5,TRUE)</f>
        <v>0</v>
      </c>
      <c r="K697" s="30">
        <f>VLOOKUP(Prioritization!H357,'Subdecision matrices'!$B$12:$G$19,6,TRUE)</f>
        <v>0</v>
      </c>
      <c r="L697" s="2">
        <f>_xlfn.IFERROR(INDEX('Subdecision matrices'!$C$23:$G$27,MATCH(Prioritization!I357,'Subdecision matrices'!$B$23:$B$27,0),MATCH('CalcEng 2'!$L$6,'Subdecision matrices'!$C$22:$G$22,0)),0)</f>
        <v>0</v>
      </c>
      <c r="M697" s="2">
        <f>_xlfn.IFERROR(INDEX('Subdecision matrices'!$C$23:$G$27,MATCH(Prioritization!I357,'Subdecision matrices'!$B$23:$B$27,0),MATCH('CalcEng 2'!$M$6,'Subdecision matrices'!$C$30:$G$30,0)),0)</f>
        <v>0</v>
      </c>
      <c r="N697" s="2">
        <f>_xlfn.IFERROR(INDEX('Subdecision matrices'!$C$23:$G$27,MATCH(Prioritization!I357,'Subdecision matrices'!$B$23:$B$27,0),MATCH('CalcEng 2'!$N$6,'Subdecision matrices'!$C$22:$G$22,0)),0)</f>
        <v>0</v>
      </c>
      <c r="O697" s="2">
        <f>_xlfn.IFERROR(INDEX('Subdecision matrices'!$C$23:$G$27,MATCH(Prioritization!I357,'Subdecision matrices'!$B$23:$B$27,0),MATCH('CalcEng 2'!$O$6,'Subdecision matrices'!$C$22:$G$22,0)),0)</f>
        <v>0</v>
      </c>
      <c r="P697" s="2">
        <f>_xlfn.IFERROR(INDEX('Subdecision matrices'!$C$23:$G$27,MATCH(Prioritization!I357,'Subdecision matrices'!$B$23:$B$27,0),MATCH('CalcEng 2'!$P$6,'Subdecision matrices'!$C$22:$G$22,0)),0)</f>
        <v>0</v>
      </c>
      <c r="Q697" s="2">
        <f>_xlfn.IFERROR(INDEX('Subdecision matrices'!$C$31:$G$33,MATCH(Prioritization!J357,'Subdecision matrices'!$B$31:$B$33,0),MATCH('CalcEng 2'!$Q$6,'Subdecision matrices'!$C$30:$G$30,0)),0)</f>
        <v>0</v>
      </c>
      <c r="R697" s="2">
        <f>_xlfn.IFERROR(INDEX('Subdecision matrices'!$C$31:$G$33,MATCH(Prioritization!J357,'Subdecision matrices'!$B$31:$B$33,0),MATCH('CalcEng 2'!$R$6,'Subdecision matrices'!$C$30:$G$30,0)),0)</f>
        <v>0</v>
      </c>
      <c r="S697" s="2">
        <f>_xlfn.IFERROR(INDEX('Subdecision matrices'!$C$31:$G$33,MATCH(Prioritization!J357,'Subdecision matrices'!$B$31:$B$33,0),MATCH('CalcEng 2'!$S$6,'Subdecision matrices'!$C$30:$G$30,0)),0)</f>
        <v>0</v>
      </c>
      <c r="T697" s="2">
        <f>_xlfn.IFERROR(INDEX('Subdecision matrices'!$C$31:$G$33,MATCH(Prioritization!J357,'Subdecision matrices'!$B$31:$B$33,0),MATCH('CalcEng 2'!$T$6,'Subdecision matrices'!$C$30:$G$30,0)),0)</f>
        <v>0</v>
      </c>
      <c r="U697" s="2">
        <f>_xlfn.IFERROR(INDEX('Subdecision matrices'!$C$31:$G$33,MATCH(Prioritization!J357,'Subdecision matrices'!$B$31:$B$33,0),MATCH('CalcEng 2'!$U$6,'Subdecision matrices'!$C$30:$G$30,0)),0)</f>
        <v>0</v>
      </c>
      <c r="V697" s="2">
        <f>_xlfn.IFERROR(VLOOKUP(Prioritization!K357,'Subdecision matrices'!$A$37:$C$41,3,TRUE),0)</f>
        <v>0</v>
      </c>
      <c r="W697" s="2">
        <f>_xlfn.IFERROR(VLOOKUP(Prioritization!K357,'Subdecision matrices'!$A$37:$D$41,4),0)</f>
        <v>0</v>
      </c>
      <c r="X697" s="2">
        <f>_xlfn.IFERROR(VLOOKUP(Prioritization!K357,'Subdecision matrices'!$A$37:$E$41,5),0)</f>
        <v>0</v>
      </c>
      <c r="Y697" s="2">
        <f>_xlfn.IFERROR(VLOOKUP(Prioritization!K357,'Subdecision matrices'!$A$37:$F$41,6),0)</f>
        <v>0</v>
      </c>
      <c r="Z697" s="2">
        <f>_xlfn.IFERROR(VLOOKUP(Prioritization!K357,'Subdecision matrices'!$A$37:$G$41,7),0)</f>
        <v>0</v>
      </c>
      <c r="AA697" s="2">
        <f>_xlfn.IFERROR(INDEX('Subdecision matrices'!$K$8:$O$11,MATCH(Prioritization!L357,'Subdecision matrices'!$J$8:$J$11,0),MATCH('CalcEng 2'!$AA$6,'Subdecision matrices'!$K$7:$O$7,0)),0)</f>
        <v>0</v>
      </c>
      <c r="AB697" s="2">
        <f>_xlfn.IFERROR(INDEX('Subdecision matrices'!$K$8:$O$11,MATCH(Prioritization!L357,'Subdecision matrices'!$J$8:$J$11,0),MATCH('CalcEng 2'!$AB$6,'Subdecision matrices'!$K$7:$O$7,0)),0)</f>
        <v>0</v>
      </c>
      <c r="AC697" s="2">
        <f>_xlfn.IFERROR(INDEX('Subdecision matrices'!$K$8:$O$11,MATCH(Prioritization!L357,'Subdecision matrices'!$J$8:$J$11,0),MATCH('CalcEng 2'!$AC$6,'Subdecision matrices'!$K$7:$O$7,0)),0)</f>
        <v>0</v>
      </c>
      <c r="AD697" s="2">
        <f>_xlfn.IFERROR(INDEX('Subdecision matrices'!$K$8:$O$11,MATCH(Prioritization!L357,'Subdecision matrices'!$J$8:$J$11,0),MATCH('CalcEng 2'!$AD$6,'Subdecision matrices'!$K$7:$O$7,0)),0)</f>
        <v>0</v>
      </c>
      <c r="AE697" s="2">
        <f>_xlfn.IFERROR(INDEX('Subdecision matrices'!$K$8:$O$11,MATCH(Prioritization!L357,'Subdecision matrices'!$J$8:$J$11,0),MATCH('CalcEng 2'!$AE$6,'Subdecision matrices'!$K$7:$O$7,0)),0)</f>
        <v>0</v>
      </c>
      <c r="AF697" s="2">
        <f>_xlfn.IFERROR(VLOOKUP(Prioritization!M357,'Subdecision matrices'!$I$15:$K$17,3,TRUE),0)</f>
        <v>0</v>
      </c>
      <c r="AG697" s="2">
        <f>_xlfn.IFERROR(VLOOKUP(Prioritization!M357,'Subdecision matrices'!$I$15:$L$17,4,TRUE),0)</f>
        <v>0</v>
      </c>
      <c r="AH697" s="2">
        <f>_xlfn.IFERROR(VLOOKUP(Prioritization!M357,'Subdecision matrices'!$I$15:$M$17,5,TRUE),0)</f>
        <v>0</v>
      </c>
      <c r="AI697" s="2">
        <f>_xlfn.IFERROR(VLOOKUP(Prioritization!M357,'Subdecision matrices'!$I$15:$N$17,6,TRUE),0)</f>
        <v>0</v>
      </c>
      <c r="AJ697" s="2">
        <f>_xlfn.IFERROR(VLOOKUP(Prioritization!M357,'Subdecision matrices'!$I$15:$O$17,7,TRUE),0)</f>
        <v>0</v>
      </c>
      <c r="AK697" s="2">
        <f>_xlfn.IFERROR(INDEX('Subdecision matrices'!$K$22:$O$24,MATCH(Prioritization!N357,'Subdecision matrices'!$J$22:$J$24,0),MATCH($AK$6,'Subdecision matrices'!$K$21:$O$21,0)),0)</f>
        <v>0</v>
      </c>
      <c r="AL697" s="2">
        <f>_xlfn.IFERROR(INDEX('Subdecision matrices'!$K$22:$O$24,MATCH(Prioritization!N357,'Subdecision matrices'!$J$22:$J$24,0),MATCH($AL$6,'Subdecision matrices'!$K$21:$O$21,0)),0)</f>
        <v>0</v>
      </c>
      <c r="AM697" s="2">
        <f>_xlfn.IFERROR(INDEX('Subdecision matrices'!$K$22:$O$24,MATCH(Prioritization!N357,'Subdecision matrices'!$J$22:$J$24,0),MATCH($AM$6,'Subdecision matrices'!$K$21:$O$21,0)),0)</f>
        <v>0</v>
      </c>
      <c r="AN697" s="2">
        <f>_xlfn.IFERROR(INDEX('Subdecision matrices'!$K$22:$O$24,MATCH(Prioritization!N357,'Subdecision matrices'!$J$22:$J$24,0),MATCH($AN$6,'Subdecision matrices'!$K$21:$O$21,0)),0)</f>
        <v>0</v>
      </c>
      <c r="AO697" s="2">
        <f>_xlfn.IFERROR(INDEX('Subdecision matrices'!$K$22:$O$24,MATCH(Prioritization!N357,'Subdecision matrices'!$J$22:$J$24,0),MATCH($AO$6,'Subdecision matrices'!$K$21:$O$21,0)),0)</f>
        <v>0</v>
      </c>
      <c r="AP697" s="2">
        <f>_xlfn.IFERROR(INDEX('Subdecision matrices'!$K$27:$O$30,MATCH(Prioritization!O357,'Subdecision matrices'!$J$27:$J$30,0),MATCH('CalcEng 2'!$AP$6,'Subdecision matrices'!$K$27:$O$27,0)),0)</f>
        <v>0</v>
      </c>
      <c r="AQ697" s="2">
        <f>_xlfn.IFERROR(INDEX('Subdecision matrices'!$K$27:$O$30,MATCH(Prioritization!O357,'Subdecision matrices'!$J$27:$J$30,0),MATCH('CalcEng 2'!$AQ$6,'Subdecision matrices'!$K$27:$O$27,0)),0)</f>
        <v>0</v>
      </c>
      <c r="AR697" s="2">
        <f>_xlfn.IFERROR(INDEX('Subdecision matrices'!$K$27:$O$30,MATCH(Prioritization!O357,'Subdecision matrices'!$J$27:$J$30,0),MATCH('CalcEng 2'!$AR$6,'Subdecision matrices'!$K$27:$O$27,0)),0)</f>
        <v>0</v>
      </c>
      <c r="AS697" s="2">
        <f>_xlfn.IFERROR(INDEX('Subdecision matrices'!$K$27:$O$30,MATCH(Prioritization!O357,'Subdecision matrices'!$J$27:$J$30,0),MATCH('CalcEng 2'!$AS$6,'Subdecision matrices'!$K$27:$O$27,0)),0)</f>
        <v>0</v>
      </c>
      <c r="AT697" s="2">
        <f>_xlfn.IFERROR(INDEX('Subdecision matrices'!$K$27:$O$30,MATCH(Prioritization!O357,'Subdecision matrices'!$J$27:$J$30,0),MATCH('CalcEng 2'!$AT$6,'Subdecision matrices'!$K$27:$O$27,0)),0)</f>
        <v>0</v>
      </c>
      <c r="AU697" s="2">
        <f>_xlfn.IFERROR(INDEX('Subdecision matrices'!$K$34:$O$36,MATCH(Prioritization!P357,'Subdecision matrices'!$J$34:$J$36,0),MATCH('CalcEng 2'!$AU$6,'Subdecision matrices'!$K$33:$O$33,0)),0)</f>
        <v>0</v>
      </c>
      <c r="AV697" s="2">
        <f>_xlfn.IFERROR(INDEX('Subdecision matrices'!$K$34:$O$36,MATCH(Prioritization!P357,'Subdecision matrices'!$J$34:$J$36,0),MATCH('CalcEng 2'!$AV$6,'Subdecision matrices'!$K$33:$O$33,0)),0)</f>
        <v>0</v>
      </c>
      <c r="AW697" s="2">
        <f>_xlfn.IFERROR(INDEX('Subdecision matrices'!$K$34:$O$36,MATCH(Prioritization!P357,'Subdecision matrices'!$J$34:$J$36,0),MATCH('CalcEng 2'!$AW$6,'Subdecision matrices'!$K$33:$O$33,0)),0)</f>
        <v>0</v>
      </c>
      <c r="AX697" s="2">
        <f>_xlfn.IFERROR(INDEX('Subdecision matrices'!$K$34:$O$36,MATCH(Prioritization!P357,'Subdecision matrices'!$J$34:$J$36,0),MATCH('CalcEng 2'!$AX$6,'Subdecision matrices'!$K$33:$O$33,0)),0)</f>
        <v>0</v>
      </c>
      <c r="AY697" s="2">
        <f>_xlfn.IFERROR(INDEX('Subdecision matrices'!$K$34:$O$36,MATCH(Prioritization!P357,'Subdecision matrices'!$J$34:$J$36,0),MATCH('CalcEng 2'!$AY$6,'Subdecision matrices'!$K$33:$O$33,0)),0)</f>
        <v>0</v>
      </c>
      <c r="AZ697" s="2"/>
      <c r="BA697" s="2"/>
      <c r="BB697" s="110">
        <f>((B697*B698)+(G697*G698)+(L697*L698)+(Q697*Q698)+(V697*V698)+(AA697*AA698)+(AF698*AF697)+(AK697*AK698)+(AP697*AP698)+(AU697*AU698))*10</f>
        <v>0</v>
      </c>
      <c r="BC697" s="110">
        <f aca="true" t="shared" si="1752" ref="BC697">((C697*C698)+(H697*H698)+(M697*M698)+(R697*R698)+(W697*W698)+(AB697*AB698)+(AG698*AG697)+(AL697*AL698)+(AQ697*AQ698)+(AV697*AV698))*10</f>
        <v>0</v>
      </c>
      <c r="BD697" s="110">
        <f aca="true" t="shared" si="1753" ref="BD697">((D697*D698)+(I697*I698)+(N697*N698)+(S697*S698)+(X697*X698)+(AC697*AC698)+(AH698*AH697)+(AM697*AM698)+(AR697*AR698)+(AW697*AW698))*10</f>
        <v>0</v>
      </c>
      <c r="BE697" s="110">
        <f aca="true" t="shared" si="1754" ref="BE697">((E697*E698)+(J697*J698)+(O697*O698)+(T697*T698)+(Y697*Y698)+(AD697*AD698)+(AI698*AI697)+(AN697*AN698)+(AS697*AS698)+(AX697*AX698))*10</f>
        <v>0</v>
      </c>
      <c r="BF697" s="110">
        <f aca="true" t="shared" si="1755" ref="BF697">((F697*F698)+(K697*K698)+(P697*P698)+(U697*U698)+(Z697*Z698)+(AE697*AE698)+(AJ698*AJ697)+(AO697*AO698)+(AT697*AT698)+(AY697*AY698))*10</f>
        <v>0</v>
      </c>
    </row>
    <row r="698" spans="1:58" ht="15.75" thickBot="1">
      <c r="A698" s="94"/>
      <c r="B698" s="5">
        <f>'Subdecision matrices'!$S$12</f>
        <v>0.1</v>
      </c>
      <c r="C698" s="5">
        <f>'Subdecision matrices'!$S$13</f>
        <v>0.1</v>
      </c>
      <c r="D698" s="5">
        <f>'Subdecision matrices'!$S$14</f>
        <v>0.1</v>
      </c>
      <c r="E698" s="5">
        <f>'Subdecision matrices'!$S$15</f>
        <v>0.1</v>
      </c>
      <c r="F698" s="5">
        <f>'Subdecision matrices'!$S$16</f>
        <v>0.1</v>
      </c>
      <c r="G698" s="5">
        <f>'Subdecision matrices'!$T$12</f>
        <v>0.1</v>
      </c>
      <c r="H698" s="5">
        <f>'Subdecision matrices'!$T$13</f>
        <v>0.1</v>
      </c>
      <c r="I698" s="5">
        <f>'Subdecision matrices'!$T$14</f>
        <v>0.1</v>
      </c>
      <c r="J698" s="5">
        <f>'Subdecision matrices'!$T$15</f>
        <v>0.1</v>
      </c>
      <c r="K698" s="5">
        <f>'Subdecision matrices'!$T$16</f>
        <v>0.1</v>
      </c>
      <c r="L698" s="5">
        <f>'Subdecision matrices'!$U$12</f>
        <v>0.05</v>
      </c>
      <c r="M698" s="5">
        <f>'Subdecision matrices'!$U$13</f>
        <v>0.05</v>
      </c>
      <c r="N698" s="5">
        <f>'Subdecision matrices'!$U$14</f>
        <v>0.05</v>
      </c>
      <c r="O698" s="5">
        <f>'Subdecision matrices'!$U$15</f>
        <v>0.05</v>
      </c>
      <c r="P698" s="5">
        <f>'Subdecision matrices'!$U$16</f>
        <v>0.05</v>
      </c>
      <c r="Q698" s="5">
        <f>'Subdecision matrices'!$V$12</f>
        <v>0.1</v>
      </c>
      <c r="R698" s="5">
        <f>'Subdecision matrices'!$V$13</f>
        <v>0.1</v>
      </c>
      <c r="S698" s="5">
        <f>'Subdecision matrices'!$V$14</f>
        <v>0.1</v>
      </c>
      <c r="T698" s="5">
        <f>'Subdecision matrices'!$V$15</f>
        <v>0.1</v>
      </c>
      <c r="U698" s="5">
        <f>'Subdecision matrices'!$V$16</f>
        <v>0.1</v>
      </c>
      <c r="V698" s="5">
        <f>'Subdecision matrices'!$W$12</f>
        <v>0.1</v>
      </c>
      <c r="W698" s="5">
        <f>'Subdecision matrices'!$W$13</f>
        <v>0.1</v>
      </c>
      <c r="X698" s="5">
        <f>'Subdecision matrices'!$W$14</f>
        <v>0.1</v>
      </c>
      <c r="Y698" s="5">
        <f>'Subdecision matrices'!$W$15</f>
        <v>0.1</v>
      </c>
      <c r="Z698" s="5">
        <f>'Subdecision matrices'!$W$16</f>
        <v>0.1</v>
      </c>
      <c r="AA698" s="5">
        <f>'Subdecision matrices'!$X$12</f>
        <v>0.05</v>
      </c>
      <c r="AB698" s="5">
        <f>'Subdecision matrices'!$X$13</f>
        <v>0.1</v>
      </c>
      <c r="AC698" s="5">
        <f>'Subdecision matrices'!$X$14</f>
        <v>0.1</v>
      </c>
      <c r="AD698" s="5">
        <f>'Subdecision matrices'!$X$15</f>
        <v>0.1</v>
      </c>
      <c r="AE698" s="5">
        <f>'Subdecision matrices'!$X$16</f>
        <v>0.1</v>
      </c>
      <c r="AF698" s="5">
        <f>'Subdecision matrices'!$Y$12</f>
        <v>0.1</v>
      </c>
      <c r="AG698" s="5">
        <f>'Subdecision matrices'!$Y$13</f>
        <v>0.1</v>
      </c>
      <c r="AH698" s="5">
        <f>'Subdecision matrices'!$Y$14</f>
        <v>0.1</v>
      </c>
      <c r="AI698" s="5">
        <f>'Subdecision matrices'!$Y$15</f>
        <v>0.05</v>
      </c>
      <c r="AJ698" s="5">
        <f>'Subdecision matrices'!$Y$16</f>
        <v>0.05</v>
      </c>
      <c r="AK698" s="5">
        <f>'Subdecision matrices'!$Z$12</f>
        <v>0.15</v>
      </c>
      <c r="AL698" s="5">
        <f>'Subdecision matrices'!$Z$13</f>
        <v>0.15</v>
      </c>
      <c r="AM698" s="5">
        <f>'Subdecision matrices'!$Z$14</f>
        <v>0.15</v>
      </c>
      <c r="AN698" s="5">
        <f>'Subdecision matrices'!$Z$15</f>
        <v>0.15</v>
      </c>
      <c r="AO698" s="5">
        <f>'Subdecision matrices'!$Z$16</f>
        <v>0.15</v>
      </c>
      <c r="AP698" s="5">
        <f>'Subdecision matrices'!$AA$12</f>
        <v>0.1</v>
      </c>
      <c r="AQ698" s="5">
        <f>'Subdecision matrices'!$AA$13</f>
        <v>0.1</v>
      </c>
      <c r="AR698" s="5">
        <f>'Subdecision matrices'!$AA$14</f>
        <v>0.1</v>
      </c>
      <c r="AS698" s="5">
        <f>'Subdecision matrices'!$AA$15</f>
        <v>0.1</v>
      </c>
      <c r="AT698" s="5">
        <f>'Subdecision matrices'!$AA$16</f>
        <v>0.15</v>
      </c>
      <c r="AU698" s="5">
        <f>'Subdecision matrices'!$AB$12</f>
        <v>0.15</v>
      </c>
      <c r="AV698" s="5">
        <f>'Subdecision matrices'!$AB$13</f>
        <v>0.1</v>
      </c>
      <c r="AW698" s="5">
        <f>'Subdecision matrices'!$AB$14</f>
        <v>0.1</v>
      </c>
      <c r="AX698" s="5">
        <f>'Subdecision matrices'!$AB$15</f>
        <v>0.15</v>
      </c>
      <c r="AY698" s="5">
        <f>'Subdecision matrices'!$AB$16</f>
        <v>0.1</v>
      </c>
      <c r="AZ698" s="3">
        <f aca="true" t="shared" si="1756" ref="AZ698">SUM(L698:AY698)</f>
        <v>4</v>
      </c>
      <c r="BA698" s="3"/>
      <c r="BB698" s="114"/>
      <c r="BC698" s="114"/>
      <c r="BD698" s="114"/>
      <c r="BE698" s="114"/>
      <c r="BF698" s="114"/>
    </row>
    <row r="699" spans="1:58" ht="15">
      <c r="A699" s="94">
        <v>347</v>
      </c>
      <c r="B699" s="30">
        <f>_xlfn.IFERROR(VLOOKUP(Prioritization!G358,'Subdecision matrices'!$B$7:$C$8,2,TRUE),0)</f>
        <v>0</v>
      </c>
      <c r="C699" s="30">
        <f>_xlfn.IFERROR(VLOOKUP(Prioritization!G358,'Subdecision matrices'!$B$7:$D$8,3,TRUE),0)</f>
        <v>0</v>
      </c>
      <c r="D699" s="30">
        <f>_xlfn.IFERROR(VLOOKUP(Prioritization!G358,'Subdecision matrices'!$B$7:$E$8,4,TRUE),0)</f>
        <v>0</v>
      </c>
      <c r="E699" s="30">
        <f>_xlfn.IFERROR(VLOOKUP(Prioritization!G358,'Subdecision matrices'!$B$7:$F$8,5,TRUE),0)</f>
        <v>0</v>
      </c>
      <c r="F699" s="30">
        <f>_xlfn.IFERROR(VLOOKUP(Prioritization!G358,'Subdecision matrices'!$B$7:$G$8,6,TRUE),0)</f>
        <v>0</v>
      </c>
      <c r="G699" s="30">
        <f>VLOOKUP(Prioritization!H358,'Subdecision matrices'!$B$12:$C$19,2,TRUE)</f>
        <v>0</v>
      </c>
      <c r="H699" s="30">
        <f>VLOOKUP(Prioritization!H358,'Subdecision matrices'!$B$12:$D$19,3,TRUE)</f>
        <v>0</v>
      </c>
      <c r="I699" s="30">
        <f>VLOOKUP(Prioritization!H358,'Subdecision matrices'!$B$12:$E$19,4,TRUE)</f>
        <v>0</v>
      </c>
      <c r="J699" s="30">
        <f>VLOOKUP(Prioritization!H358,'Subdecision matrices'!$B$12:$F$19,5,TRUE)</f>
        <v>0</v>
      </c>
      <c r="K699" s="30">
        <f>VLOOKUP(Prioritization!H358,'Subdecision matrices'!$B$12:$G$19,6,TRUE)</f>
        <v>0</v>
      </c>
      <c r="L699" s="2">
        <f>_xlfn.IFERROR(INDEX('Subdecision matrices'!$C$23:$G$27,MATCH(Prioritization!I358,'Subdecision matrices'!$B$23:$B$27,0),MATCH('CalcEng 2'!$L$6,'Subdecision matrices'!$C$22:$G$22,0)),0)</f>
        <v>0</v>
      </c>
      <c r="M699" s="2">
        <f>_xlfn.IFERROR(INDEX('Subdecision matrices'!$C$23:$G$27,MATCH(Prioritization!I358,'Subdecision matrices'!$B$23:$B$27,0),MATCH('CalcEng 2'!$M$6,'Subdecision matrices'!$C$30:$G$30,0)),0)</f>
        <v>0</v>
      </c>
      <c r="N699" s="2">
        <f>_xlfn.IFERROR(INDEX('Subdecision matrices'!$C$23:$G$27,MATCH(Prioritization!I358,'Subdecision matrices'!$B$23:$B$27,0),MATCH('CalcEng 2'!$N$6,'Subdecision matrices'!$C$22:$G$22,0)),0)</f>
        <v>0</v>
      </c>
      <c r="O699" s="2">
        <f>_xlfn.IFERROR(INDEX('Subdecision matrices'!$C$23:$G$27,MATCH(Prioritization!I358,'Subdecision matrices'!$B$23:$B$27,0),MATCH('CalcEng 2'!$O$6,'Subdecision matrices'!$C$22:$G$22,0)),0)</f>
        <v>0</v>
      </c>
      <c r="P699" s="2">
        <f>_xlfn.IFERROR(INDEX('Subdecision matrices'!$C$23:$G$27,MATCH(Prioritization!I358,'Subdecision matrices'!$B$23:$B$27,0),MATCH('CalcEng 2'!$P$6,'Subdecision matrices'!$C$22:$G$22,0)),0)</f>
        <v>0</v>
      </c>
      <c r="Q699" s="2">
        <f>_xlfn.IFERROR(INDEX('Subdecision matrices'!$C$31:$G$33,MATCH(Prioritization!J358,'Subdecision matrices'!$B$31:$B$33,0),MATCH('CalcEng 2'!$Q$6,'Subdecision matrices'!$C$30:$G$30,0)),0)</f>
        <v>0</v>
      </c>
      <c r="R699" s="2">
        <f>_xlfn.IFERROR(INDEX('Subdecision matrices'!$C$31:$G$33,MATCH(Prioritization!J358,'Subdecision matrices'!$B$31:$B$33,0),MATCH('CalcEng 2'!$R$6,'Subdecision matrices'!$C$30:$G$30,0)),0)</f>
        <v>0</v>
      </c>
      <c r="S699" s="2">
        <f>_xlfn.IFERROR(INDEX('Subdecision matrices'!$C$31:$G$33,MATCH(Prioritization!J358,'Subdecision matrices'!$B$31:$B$33,0),MATCH('CalcEng 2'!$S$6,'Subdecision matrices'!$C$30:$G$30,0)),0)</f>
        <v>0</v>
      </c>
      <c r="T699" s="2">
        <f>_xlfn.IFERROR(INDEX('Subdecision matrices'!$C$31:$G$33,MATCH(Prioritization!J358,'Subdecision matrices'!$B$31:$B$33,0),MATCH('CalcEng 2'!$T$6,'Subdecision matrices'!$C$30:$G$30,0)),0)</f>
        <v>0</v>
      </c>
      <c r="U699" s="2">
        <f>_xlfn.IFERROR(INDEX('Subdecision matrices'!$C$31:$G$33,MATCH(Prioritization!J358,'Subdecision matrices'!$B$31:$B$33,0),MATCH('CalcEng 2'!$U$6,'Subdecision matrices'!$C$30:$G$30,0)),0)</f>
        <v>0</v>
      </c>
      <c r="V699" s="2">
        <f>_xlfn.IFERROR(VLOOKUP(Prioritization!K358,'Subdecision matrices'!$A$37:$C$41,3,TRUE),0)</f>
        <v>0</v>
      </c>
      <c r="W699" s="2">
        <f>_xlfn.IFERROR(VLOOKUP(Prioritization!K358,'Subdecision matrices'!$A$37:$D$41,4),0)</f>
        <v>0</v>
      </c>
      <c r="X699" s="2">
        <f>_xlfn.IFERROR(VLOOKUP(Prioritization!K358,'Subdecision matrices'!$A$37:$E$41,5),0)</f>
        <v>0</v>
      </c>
      <c r="Y699" s="2">
        <f>_xlfn.IFERROR(VLOOKUP(Prioritization!K358,'Subdecision matrices'!$A$37:$F$41,6),0)</f>
        <v>0</v>
      </c>
      <c r="Z699" s="2">
        <f>_xlfn.IFERROR(VLOOKUP(Prioritization!K358,'Subdecision matrices'!$A$37:$G$41,7),0)</f>
        <v>0</v>
      </c>
      <c r="AA699" s="2">
        <f>_xlfn.IFERROR(INDEX('Subdecision matrices'!$K$8:$O$11,MATCH(Prioritization!L358,'Subdecision matrices'!$J$8:$J$11,0),MATCH('CalcEng 2'!$AA$6,'Subdecision matrices'!$K$7:$O$7,0)),0)</f>
        <v>0</v>
      </c>
      <c r="AB699" s="2">
        <f>_xlfn.IFERROR(INDEX('Subdecision matrices'!$K$8:$O$11,MATCH(Prioritization!L358,'Subdecision matrices'!$J$8:$J$11,0),MATCH('CalcEng 2'!$AB$6,'Subdecision matrices'!$K$7:$O$7,0)),0)</f>
        <v>0</v>
      </c>
      <c r="AC699" s="2">
        <f>_xlfn.IFERROR(INDEX('Subdecision matrices'!$K$8:$O$11,MATCH(Prioritization!L358,'Subdecision matrices'!$J$8:$J$11,0),MATCH('CalcEng 2'!$AC$6,'Subdecision matrices'!$K$7:$O$7,0)),0)</f>
        <v>0</v>
      </c>
      <c r="AD699" s="2">
        <f>_xlfn.IFERROR(INDEX('Subdecision matrices'!$K$8:$O$11,MATCH(Prioritization!L358,'Subdecision matrices'!$J$8:$J$11,0),MATCH('CalcEng 2'!$AD$6,'Subdecision matrices'!$K$7:$O$7,0)),0)</f>
        <v>0</v>
      </c>
      <c r="AE699" s="2">
        <f>_xlfn.IFERROR(INDEX('Subdecision matrices'!$K$8:$O$11,MATCH(Prioritization!L358,'Subdecision matrices'!$J$8:$J$11,0),MATCH('CalcEng 2'!$AE$6,'Subdecision matrices'!$K$7:$O$7,0)),0)</f>
        <v>0</v>
      </c>
      <c r="AF699" s="2">
        <f>_xlfn.IFERROR(VLOOKUP(Prioritization!M358,'Subdecision matrices'!$I$15:$K$17,3,TRUE),0)</f>
        <v>0</v>
      </c>
      <c r="AG699" s="2">
        <f>_xlfn.IFERROR(VLOOKUP(Prioritization!M358,'Subdecision matrices'!$I$15:$L$17,4,TRUE),0)</f>
        <v>0</v>
      </c>
      <c r="AH699" s="2">
        <f>_xlfn.IFERROR(VLOOKUP(Prioritization!M358,'Subdecision matrices'!$I$15:$M$17,5,TRUE),0)</f>
        <v>0</v>
      </c>
      <c r="AI699" s="2">
        <f>_xlfn.IFERROR(VLOOKUP(Prioritization!M358,'Subdecision matrices'!$I$15:$N$17,6,TRUE),0)</f>
        <v>0</v>
      </c>
      <c r="AJ699" s="2">
        <f>_xlfn.IFERROR(VLOOKUP(Prioritization!M358,'Subdecision matrices'!$I$15:$O$17,7,TRUE),0)</f>
        <v>0</v>
      </c>
      <c r="AK699" s="2">
        <f>_xlfn.IFERROR(INDEX('Subdecision matrices'!$K$22:$O$24,MATCH(Prioritization!N358,'Subdecision matrices'!$J$22:$J$24,0),MATCH($AK$6,'Subdecision matrices'!$K$21:$O$21,0)),0)</f>
        <v>0</v>
      </c>
      <c r="AL699" s="2">
        <f>_xlfn.IFERROR(INDEX('Subdecision matrices'!$K$22:$O$24,MATCH(Prioritization!N358,'Subdecision matrices'!$J$22:$J$24,0),MATCH($AL$6,'Subdecision matrices'!$K$21:$O$21,0)),0)</f>
        <v>0</v>
      </c>
      <c r="AM699" s="2">
        <f>_xlfn.IFERROR(INDEX('Subdecision matrices'!$K$22:$O$24,MATCH(Prioritization!N358,'Subdecision matrices'!$J$22:$J$24,0),MATCH($AM$6,'Subdecision matrices'!$K$21:$O$21,0)),0)</f>
        <v>0</v>
      </c>
      <c r="AN699" s="2">
        <f>_xlfn.IFERROR(INDEX('Subdecision matrices'!$K$22:$O$24,MATCH(Prioritization!N358,'Subdecision matrices'!$J$22:$J$24,0),MATCH($AN$6,'Subdecision matrices'!$K$21:$O$21,0)),0)</f>
        <v>0</v>
      </c>
      <c r="AO699" s="2">
        <f>_xlfn.IFERROR(INDEX('Subdecision matrices'!$K$22:$O$24,MATCH(Prioritization!N358,'Subdecision matrices'!$J$22:$J$24,0),MATCH($AO$6,'Subdecision matrices'!$K$21:$O$21,0)),0)</f>
        <v>0</v>
      </c>
      <c r="AP699" s="2">
        <f>_xlfn.IFERROR(INDEX('Subdecision matrices'!$K$27:$O$30,MATCH(Prioritization!O358,'Subdecision matrices'!$J$27:$J$30,0),MATCH('CalcEng 2'!$AP$6,'Subdecision matrices'!$K$27:$O$27,0)),0)</f>
        <v>0</v>
      </c>
      <c r="AQ699" s="2">
        <f>_xlfn.IFERROR(INDEX('Subdecision matrices'!$K$27:$O$30,MATCH(Prioritization!O358,'Subdecision matrices'!$J$27:$J$30,0),MATCH('CalcEng 2'!$AQ$6,'Subdecision matrices'!$K$27:$O$27,0)),0)</f>
        <v>0</v>
      </c>
      <c r="AR699" s="2">
        <f>_xlfn.IFERROR(INDEX('Subdecision matrices'!$K$27:$O$30,MATCH(Prioritization!O358,'Subdecision matrices'!$J$27:$J$30,0),MATCH('CalcEng 2'!$AR$6,'Subdecision matrices'!$K$27:$O$27,0)),0)</f>
        <v>0</v>
      </c>
      <c r="AS699" s="2">
        <f>_xlfn.IFERROR(INDEX('Subdecision matrices'!$K$27:$O$30,MATCH(Prioritization!O358,'Subdecision matrices'!$J$27:$J$30,0),MATCH('CalcEng 2'!$AS$6,'Subdecision matrices'!$K$27:$O$27,0)),0)</f>
        <v>0</v>
      </c>
      <c r="AT699" s="2">
        <f>_xlfn.IFERROR(INDEX('Subdecision matrices'!$K$27:$O$30,MATCH(Prioritization!O358,'Subdecision matrices'!$J$27:$J$30,0),MATCH('CalcEng 2'!$AT$6,'Subdecision matrices'!$K$27:$O$27,0)),0)</f>
        <v>0</v>
      </c>
      <c r="AU699" s="2">
        <f>_xlfn.IFERROR(INDEX('Subdecision matrices'!$K$34:$O$36,MATCH(Prioritization!P358,'Subdecision matrices'!$J$34:$J$36,0),MATCH('CalcEng 2'!$AU$6,'Subdecision matrices'!$K$33:$O$33,0)),0)</f>
        <v>0</v>
      </c>
      <c r="AV699" s="2">
        <f>_xlfn.IFERROR(INDEX('Subdecision matrices'!$K$34:$O$36,MATCH(Prioritization!P358,'Subdecision matrices'!$J$34:$J$36,0),MATCH('CalcEng 2'!$AV$6,'Subdecision matrices'!$K$33:$O$33,0)),0)</f>
        <v>0</v>
      </c>
      <c r="AW699" s="2">
        <f>_xlfn.IFERROR(INDEX('Subdecision matrices'!$K$34:$O$36,MATCH(Prioritization!P358,'Subdecision matrices'!$J$34:$J$36,0),MATCH('CalcEng 2'!$AW$6,'Subdecision matrices'!$K$33:$O$33,0)),0)</f>
        <v>0</v>
      </c>
      <c r="AX699" s="2">
        <f>_xlfn.IFERROR(INDEX('Subdecision matrices'!$K$34:$O$36,MATCH(Prioritization!P358,'Subdecision matrices'!$J$34:$J$36,0),MATCH('CalcEng 2'!$AX$6,'Subdecision matrices'!$K$33:$O$33,0)),0)</f>
        <v>0</v>
      </c>
      <c r="AY699" s="2">
        <f>_xlfn.IFERROR(INDEX('Subdecision matrices'!$K$34:$O$36,MATCH(Prioritization!P358,'Subdecision matrices'!$J$34:$J$36,0),MATCH('CalcEng 2'!$AY$6,'Subdecision matrices'!$K$33:$O$33,0)),0)</f>
        <v>0</v>
      </c>
      <c r="AZ699" s="2"/>
      <c r="BA699" s="2"/>
      <c r="BB699" s="110">
        <f>((B699*B700)+(G699*G700)+(L699*L700)+(Q699*Q700)+(V699*V700)+(AA699*AA700)+(AF700*AF699)+(AK699*AK700)+(AP699*AP700)+(AU699*AU700))*10</f>
        <v>0</v>
      </c>
      <c r="BC699" s="110">
        <f aca="true" t="shared" si="1757" ref="BC699">((C699*C700)+(H699*H700)+(M699*M700)+(R699*R700)+(W699*W700)+(AB699*AB700)+(AG700*AG699)+(AL699*AL700)+(AQ699*AQ700)+(AV699*AV700))*10</f>
        <v>0</v>
      </c>
      <c r="BD699" s="110">
        <f aca="true" t="shared" si="1758" ref="BD699">((D699*D700)+(I699*I700)+(N699*N700)+(S699*S700)+(X699*X700)+(AC699*AC700)+(AH700*AH699)+(AM699*AM700)+(AR699*AR700)+(AW699*AW700))*10</f>
        <v>0</v>
      </c>
      <c r="BE699" s="110">
        <f aca="true" t="shared" si="1759" ref="BE699">((E699*E700)+(J699*J700)+(O699*O700)+(T699*T700)+(Y699*Y700)+(AD699*AD700)+(AI700*AI699)+(AN699*AN700)+(AS699*AS700)+(AX699*AX700))*10</f>
        <v>0</v>
      </c>
      <c r="BF699" s="110">
        <f aca="true" t="shared" si="1760" ref="BF699">((F699*F700)+(K699*K700)+(P699*P700)+(U699*U700)+(Z699*Z700)+(AE699*AE700)+(AJ700*AJ699)+(AO699*AO700)+(AT699*AT700)+(AY699*AY700))*10</f>
        <v>0</v>
      </c>
    </row>
    <row r="700" spans="1:58" ht="15.75" thickBot="1">
      <c r="A700" s="94"/>
      <c r="B700" s="5">
        <f>'Subdecision matrices'!$S$12</f>
        <v>0.1</v>
      </c>
      <c r="C700" s="5">
        <f>'Subdecision matrices'!$S$13</f>
        <v>0.1</v>
      </c>
      <c r="D700" s="5">
        <f>'Subdecision matrices'!$S$14</f>
        <v>0.1</v>
      </c>
      <c r="E700" s="5">
        <f>'Subdecision matrices'!$S$15</f>
        <v>0.1</v>
      </c>
      <c r="F700" s="5">
        <f>'Subdecision matrices'!$S$16</f>
        <v>0.1</v>
      </c>
      <c r="G700" s="5">
        <f>'Subdecision matrices'!$T$12</f>
        <v>0.1</v>
      </c>
      <c r="H700" s="5">
        <f>'Subdecision matrices'!$T$13</f>
        <v>0.1</v>
      </c>
      <c r="I700" s="5">
        <f>'Subdecision matrices'!$T$14</f>
        <v>0.1</v>
      </c>
      <c r="J700" s="5">
        <f>'Subdecision matrices'!$T$15</f>
        <v>0.1</v>
      </c>
      <c r="K700" s="5">
        <f>'Subdecision matrices'!$T$16</f>
        <v>0.1</v>
      </c>
      <c r="L700" s="5">
        <f>'Subdecision matrices'!$U$12</f>
        <v>0.05</v>
      </c>
      <c r="M700" s="5">
        <f>'Subdecision matrices'!$U$13</f>
        <v>0.05</v>
      </c>
      <c r="N700" s="5">
        <f>'Subdecision matrices'!$U$14</f>
        <v>0.05</v>
      </c>
      <c r="O700" s="5">
        <f>'Subdecision matrices'!$U$15</f>
        <v>0.05</v>
      </c>
      <c r="P700" s="5">
        <f>'Subdecision matrices'!$U$16</f>
        <v>0.05</v>
      </c>
      <c r="Q700" s="5">
        <f>'Subdecision matrices'!$V$12</f>
        <v>0.1</v>
      </c>
      <c r="R700" s="5">
        <f>'Subdecision matrices'!$V$13</f>
        <v>0.1</v>
      </c>
      <c r="S700" s="5">
        <f>'Subdecision matrices'!$V$14</f>
        <v>0.1</v>
      </c>
      <c r="T700" s="5">
        <f>'Subdecision matrices'!$V$15</f>
        <v>0.1</v>
      </c>
      <c r="U700" s="5">
        <f>'Subdecision matrices'!$V$16</f>
        <v>0.1</v>
      </c>
      <c r="V700" s="5">
        <f>'Subdecision matrices'!$W$12</f>
        <v>0.1</v>
      </c>
      <c r="W700" s="5">
        <f>'Subdecision matrices'!$W$13</f>
        <v>0.1</v>
      </c>
      <c r="X700" s="5">
        <f>'Subdecision matrices'!$W$14</f>
        <v>0.1</v>
      </c>
      <c r="Y700" s="5">
        <f>'Subdecision matrices'!$W$15</f>
        <v>0.1</v>
      </c>
      <c r="Z700" s="5">
        <f>'Subdecision matrices'!$W$16</f>
        <v>0.1</v>
      </c>
      <c r="AA700" s="5">
        <f>'Subdecision matrices'!$X$12</f>
        <v>0.05</v>
      </c>
      <c r="AB700" s="5">
        <f>'Subdecision matrices'!$X$13</f>
        <v>0.1</v>
      </c>
      <c r="AC700" s="5">
        <f>'Subdecision matrices'!$X$14</f>
        <v>0.1</v>
      </c>
      <c r="AD700" s="5">
        <f>'Subdecision matrices'!$X$15</f>
        <v>0.1</v>
      </c>
      <c r="AE700" s="5">
        <f>'Subdecision matrices'!$X$16</f>
        <v>0.1</v>
      </c>
      <c r="AF700" s="5">
        <f>'Subdecision matrices'!$Y$12</f>
        <v>0.1</v>
      </c>
      <c r="AG700" s="5">
        <f>'Subdecision matrices'!$Y$13</f>
        <v>0.1</v>
      </c>
      <c r="AH700" s="5">
        <f>'Subdecision matrices'!$Y$14</f>
        <v>0.1</v>
      </c>
      <c r="AI700" s="5">
        <f>'Subdecision matrices'!$Y$15</f>
        <v>0.05</v>
      </c>
      <c r="AJ700" s="5">
        <f>'Subdecision matrices'!$Y$16</f>
        <v>0.05</v>
      </c>
      <c r="AK700" s="5">
        <f>'Subdecision matrices'!$Z$12</f>
        <v>0.15</v>
      </c>
      <c r="AL700" s="5">
        <f>'Subdecision matrices'!$Z$13</f>
        <v>0.15</v>
      </c>
      <c r="AM700" s="5">
        <f>'Subdecision matrices'!$Z$14</f>
        <v>0.15</v>
      </c>
      <c r="AN700" s="5">
        <f>'Subdecision matrices'!$Z$15</f>
        <v>0.15</v>
      </c>
      <c r="AO700" s="5">
        <f>'Subdecision matrices'!$Z$16</f>
        <v>0.15</v>
      </c>
      <c r="AP700" s="5">
        <f>'Subdecision matrices'!$AA$12</f>
        <v>0.1</v>
      </c>
      <c r="AQ700" s="5">
        <f>'Subdecision matrices'!$AA$13</f>
        <v>0.1</v>
      </c>
      <c r="AR700" s="5">
        <f>'Subdecision matrices'!$AA$14</f>
        <v>0.1</v>
      </c>
      <c r="AS700" s="5">
        <f>'Subdecision matrices'!$AA$15</f>
        <v>0.1</v>
      </c>
      <c r="AT700" s="5">
        <f>'Subdecision matrices'!$AA$16</f>
        <v>0.15</v>
      </c>
      <c r="AU700" s="5">
        <f>'Subdecision matrices'!$AB$12</f>
        <v>0.15</v>
      </c>
      <c r="AV700" s="5">
        <f>'Subdecision matrices'!$AB$13</f>
        <v>0.1</v>
      </c>
      <c r="AW700" s="5">
        <f>'Subdecision matrices'!$AB$14</f>
        <v>0.1</v>
      </c>
      <c r="AX700" s="5">
        <f>'Subdecision matrices'!$AB$15</f>
        <v>0.15</v>
      </c>
      <c r="AY700" s="5">
        <f>'Subdecision matrices'!$AB$16</f>
        <v>0.1</v>
      </c>
      <c r="AZ700" s="3">
        <f aca="true" t="shared" si="1761" ref="AZ700">SUM(L700:AY700)</f>
        <v>4</v>
      </c>
      <c r="BA700" s="3"/>
      <c r="BB700" s="114"/>
      <c r="BC700" s="114"/>
      <c r="BD700" s="114"/>
      <c r="BE700" s="114"/>
      <c r="BF700" s="114"/>
    </row>
    <row r="701" spans="1:58" ht="15">
      <c r="A701" s="94">
        <v>348</v>
      </c>
      <c r="B701" s="30">
        <f>_xlfn.IFERROR(VLOOKUP(Prioritization!G359,'Subdecision matrices'!$B$7:$C$8,2,TRUE),0)</f>
        <v>0</v>
      </c>
      <c r="C701" s="30">
        <f>_xlfn.IFERROR(VLOOKUP(Prioritization!G359,'Subdecision matrices'!$B$7:$D$8,3,TRUE),0)</f>
        <v>0</v>
      </c>
      <c r="D701" s="30">
        <f>_xlfn.IFERROR(VLOOKUP(Prioritization!G359,'Subdecision matrices'!$B$7:$E$8,4,TRUE),0)</f>
        <v>0</v>
      </c>
      <c r="E701" s="30">
        <f>_xlfn.IFERROR(VLOOKUP(Prioritization!G359,'Subdecision matrices'!$B$7:$F$8,5,TRUE),0)</f>
        <v>0</v>
      </c>
      <c r="F701" s="30">
        <f>_xlfn.IFERROR(VLOOKUP(Prioritization!G359,'Subdecision matrices'!$B$7:$G$8,6,TRUE),0)</f>
        <v>0</v>
      </c>
      <c r="G701" s="30">
        <f>VLOOKUP(Prioritization!H359,'Subdecision matrices'!$B$12:$C$19,2,TRUE)</f>
        <v>0</v>
      </c>
      <c r="H701" s="30">
        <f>VLOOKUP(Prioritization!H359,'Subdecision matrices'!$B$12:$D$19,3,TRUE)</f>
        <v>0</v>
      </c>
      <c r="I701" s="30">
        <f>VLOOKUP(Prioritization!H359,'Subdecision matrices'!$B$12:$E$19,4,TRUE)</f>
        <v>0</v>
      </c>
      <c r="J701" s="30">
        <f>VLOOKUP(Prioritization!H359,'Subdecision matrices'!$B$12:$F$19,5,TRUE)</f>
        <v>0</v>
      </c>
      <c r="K701" s="30">
        <f>VLOOKUP(Prioritization!H359,'Subdecision matrices'!$B$12:$G$19,6,TRUE)</f>
        <v>0</v>
      </c>
      <c r="L701" s="2">
        <f>_xlfn.IFERROR(INDEX('Subdecision matrices'!$C$23:$G$27,MATCH(Prioritization!I359,'Subdecision matrices'!$B$23:$B$27,0),MATCH('CalcEng 2'!$L$6,'Subdecision matrices'!$C$22:$G$22,0)),0)</f>
        <v>0</v>
      </c>
      <c r="M701" s="2">
        <f>_xlfn.IFERROR(INDEX('Subdecision matrices'!$C$23:$G$27,MATCH(Prioritization!I359,'Subdecision matrices'!$B$23:$B$27,0),MATCH('CalcEng 2'!$M$6,'Subdecision matrices'!$C$30:$G$30,0)),0)</f>
        <v>0</v>
      </c>
      <c r="N701" s="2">
        <f>_xlfn.IFERROR(INDEX('Subdecision matrices'!$C$23:$G$27,MATCH(Prioritization!I359,'Subdecision matrices'!$B$23:$B$27,0),MATCH('CalcEng 2'!$N$6,'Subdecision matrices'!$C$22:$G$22,0)),0)</f>
        <v>0</v>
      </c>
      <c r="O701" s="2">
        <f>_xlfn.IFERROR(INDEX('Subdecision matrices'!$C$23:$G$27,MATCH(Prioritization!I359,'Subdecision matrices'!$B$23:$B$27,0),MATCH('CalcEng 2'!$O$6,'Subdecision matrices'!$C$22:$G$22,0)),0)</f>
        <v>0</v>
      </c>
      <c r="P701" s="2">
        <f>_xlfn.IFERROR(INDEX('Subdecision matrices'!$C$23:$G$27,MATCH(Prioritization!I359,'Subdecision matrices'!$B$23:$B$27,0),MATCH('CalcEng 2'!$P$6,'Subdecision matrices'!$C$22:$G$22,0)),0)</f>
        <v>0</v>
      </c>
      <c r="Q701" s="2">
        <f>_xlfn.IFERROR(INDEX('Subdecision matrices'!$C$31:$G$33,MATCH(Prioritization!J359,'Subdecision matrices'!$B$31:$B$33,0),MATCH('CalcEng 2'!$Q$6,'Subdecision matrices'!$C$30:$G$30,0)),0)</f>
        <v>0</v>
      </c>
      <c r="R701" s="2">
        <f>_xlfn.IFERROR(INDEX('Subdecision matrices'!$C$31:$G$33,MATCH(Prioritization!J359,'Subdecision matrices'!$B$31:$B$33,0),MATCH('CalcEng 2'!$R$6,'Subdecision matrices'!$C$30:$G$30,0)),0)</f>
        <v>0</v>
      </c>
      <c r="S701" s="2">
        <f>_xlfn.IFERROR(INDEX('Subdecision matrices'!$C$31:$G$33,MATCH(Prioritization!J359,'Subdecision matrices'!$B$31:$B$33,0),MATCH('CalcEng 2'!$S$6,'Subdecision matrices'!$C$30:$G$30,0)),0)</f>
        <v>0</v>
      </c>
      <c r="T701" s="2">
        <f>_xlfn.IFERROR(INDEX('Subdecision matrices'!$C$31:$G$33,MATCH(Prioritization!J359,'Subdecision matrices'!$B$31:$B$33,0),MATCH('CalcEng 2'!$T$6,'Subdecision matrices'!$C$30:$G$30,0)),0)</f>
        <v>0</v>
      </c>
      <c r="U701" s="2">
        <f>_xlfn.IFERROR(INDEX('Subdecision matrices'!$C$31:$G$33,MATCH(Prioritization!J359,'Subdecision matrices'!$B$31:$B$33,0),MATCH('CalcEng 2'!$U$6,'Subdecision matrices'!$C$30:$G$30,0)),0)</f>
        <v>0</v>
      </c>
      <c r="V701" s="2">
        <f>_xlfn.IFERROR(VLOOKUP(Prioritization!K359,'Subdecision matrices'!$A$37:$C$41,3,TRUE),0)</f>
        <v>0</v>
      </c>
      <c r="W701" s="2">
        <f>_xlfn.IFERROR(VLOOKUP(Prioritization!K359,'Subdecision matrices'!$A$37:$D$41,4),0)</f>
        <v>0</v>
      </c>
      <c r="X701" s="2">
        <f>_xlfn.IFERROR(VLOOKUP(Prioritization!K359,'Subdecision matrices'!$A$37:$E$41,5),0)</f>
        <v>0</v>
      </c>
      <c r="Y701" s="2">
        <f>_xlfn.IFERROR(VLOOKUP(Prioritization!K359,'Subdecision matrices'!$A$37:$F$41,6),0)</f>
        <v>0</v>
      </c>
      <c r="Z701" s="2">
        <f>_xlfn.IFERROR(VLOOKUP(Prioritization!K359,'Subdecision matrices'!$A$37:$G$41,7),0)</f>
        <v>0</v>
      </c>
      <c r="AA701" s="2">
        <f>_xlfn.IFERROR(INDEX('Subdecision matrices'!$K$8:$O$11,MATCH(Prioritization!L359,'Subdecision matrices'!$J$8:$J$11,0),MATCH('CalcEng 2'!$AA$6,'Subdecision matrices'!$K$7:$O$7,0)),0)</f>
        <v>0</v>
      </c>
      <c r="AB701" s="2">
        <f>_xlfn.IFERROR(INDEX('Subdecision matrices'!$K$8:$O$11,MATCH(Prioritization!L359,'Subdecision matrices'!$J$8:$J$11,0),MATCH('CalcEng 2'!$AB$6,'Subdecision matrices'!$K$7:$O$7,0)),0)</f>
        <v>0</v>
      </c>
      <c r="AC701" s="2">
        <f>_xlfn.IFERROR(INDEX('Subdecision matrices'!$K$8:$O$11,MATCH(Prioritization!L359,'Subdecision matrices'!$J$8:$J$11,0),MATCH('CalcEng 2'!$AC$6,'Subdecision matrices'!$K$7:$O$7,0)),0)</f>
        <v>0</v>
      </c>
      <c r="AD701" s="2">
        <f>_xlfn.IFERROR(INDEX('Subdecision matrices'!$K$8:$O$11,MATCH(Prioritization!L359,'Subdecision matrices'!$J$8:$J$11,0),MATCH('CalcEng 2'!$AD$6,'Subdecision matrices'!$K$7:$O$7,0)),0)</f>
        <v>0</v>
      </c>
      <c r="AE701" s="2">
        <f>_xlfn.IFERROR(INDEX('Subdecision matrices'!$K$8:$O$11,MATCH(Prioritization!L359,'Subdecision matrices'!$J$8:$J$11,0),MATCH('CalcEng 2'!$AE$6,'Subdecision matrices'!$K$7:$O$7,0)),0)</f>
        <v>0</v>
      </c>
      <c r="AF701" s="2">
        <f>_xlfn.IFERROR(VLOOKUP(Prioritization!M359,'Subdecision matrices'!$I$15:$K$17,3,TRUE),0)</f>
        <v>0</v>
      </c>
      <c r="AG701" s="2">
        <f>_xlfn.IFERROR(VLOOKUP(Prioritization!M359,'Subdecision matrices'!$I$15:$L$17,4,TRUE),0)</f>
        <v>0</v>
      </c>
      <c r="AH701" s="2">
        <f>_xlfn.IFERROR(VLOOKUP(Prioritization!M359,'Subdecision matrices'!$I$15:$M$17,5,TRUE),0)</f>
        <v>0</v>
      </c>
      <c r="AI701" s="2">
        <f>_xlfn.IFERROR(VLOOKUP(Prioritization!M359,'Subdecision matrices'!$I$15:$N$17,6,TRUE),0)</f>
        <v>0</v>
      </c>
      <c r="AJ701" s="2">
        <f>_xlfn.IFERROR(VLOOKUP(Prioritization!M359,'Subdecision matrices'!$I$15:$O$17,7,TRUE),0)</f>
        <v>0</v>
      </c>
      <c r="AK701" s="2">
        <f>_xlfn.IFERROR(INDEX('Subdecision matrices'!$K$22:$O$24,MATCH(Prioritization!N359,'Subdecision matrices'!$J$22:$J$24,0),MATCH($AK$6,'Subdecision matrices'!$K$21:$O$21,0)),0)</f>
        <v>0</v>
      </c>
      <c r="AL701" s="2">
        <f>_xlfn.IFERROR(INDEX('Subdecision matrices'!$K$22:$O$24,MATCH(Prioritization!N359,'Subdecision matrices'!$J$22:$J$24,0),MATCH($AL$6,'Subdecision matrices'!$K$21:$O$21,0)),0)</f>
        <v>0</v>
      </c>
      <c r="AM701" s="2">
        <f>_xlfn.IFERROR(INDEX('Subdecision matrices'!$K$22:$O$24,MATCH(Prioritization!N359,'Subdecision matrices'!$J$22:$J$24,0),MATCH($AM$6,'Subdecision matrices'!$K$21:$O$21,0)),0)</f>
        <v>0</v>
      </c>
      <c r="AN701" s="2">
        <f>_xlfn.IFERROR(INDEX('Subdecision matrices'!$K$22:$O$24,MATCH(Prioritization!N359,'Subdecision matrices'!$J$22:$J$24,0),MATCH($AN$6,'Subdecision matrices'!$K$21:$O$21,0)),0)</f>
        <v>0</v>
      </c>
      <c r="AO701" s="2">
        <f>_xlfn.IFERROR(INDEX('Subdecision matrices'!$K$22:$O$24,MATCH(Prioritization!N359,'Subdecision matrices'!$J$22:$J$24,0),MATCH($AO$6,'Subdecision matrices'!$K$21:$O$21,0)),0)</f>
        <v>0</v>
      </c>
      <c r="AP701" s="2">
        <f>_xlfn.IFERROR(INDEX('Subdecision matrices'!$K$27:$O$30,MATCH(Prioritization!O359,'Subdecision matrices'!$J$27:$J$30,0),MATCH('CalcEng 2'!$AP$6,'Subdecision matrices'!$K$27:$O$27,0)),0)</f>
        <v>0</v>
      </c>
      <c r="AQ701" s="2">
        <f>_xlfn.IFERROR(INDEX('Subdecision matrices'!$K$27:$O$30,MATCH(Prioritization!O359,'Subdecision matrices'!$J$27:$J$30,0),MATCH('CalcEng 2'!$AQ$6,'Subdecision matrices'!$K$27:$O$27,0)),0)</f>
        <v>0</v>
      </c>
      <c r="AR701" s="2">
        <f>_xlfn.IFERROR(INDEX('Subdecision matrices'!$K$27:$O$30,MATCH(Prioritization!O359,'Subdecision matrices'!$J$27:$J$30,0),MATCH('CalcEng 2'!$AR$6,'Subdecision matrices'!$K$27:$O$27,0)),0)</f>
        <v>0</v>
      </c>
      <c r="AS701" s="2">
        <f>_xlfn.IFERROR(INDEX('Subdecision matrices'!$K$27:$O$30,MATCH(Prioritization!O359,'Subdecision matrices'!$J$27:$J$30,0),MATCH('CalcEng 2'!$AS$6,'Subdecision matrices'!$K$27:$O$27,0)),0)</f>
        <v>0</v>
      </c>
      <c r="AT701" s="2">
        <f>_xlfn.IFERROR(INDEX('Subdecision matrices'!$K$27:$O$30,MATCH(Prioritization!O359,'Subdecision matrices'!$J$27:$J$30,0),MATCH('CalcEng 2'!$AT$6,'Subdecision matrices'!$K$27:$O$27,0)),0)</f>
        <v>0</v>
      </c>
      <c r="AU701" s="2">
        <f>_xlfn.IFERROR(INDEX('Subdecision matrices'!$K$34:$O$36,MATCH(Prioritization!P359,'Subdecision matrices'!$J$34:$J$36,0),MATCH('CalcEng 2'!$AU$6,'Subdecision matrices'!$K$33:$O$33,0)),0)</f>
        <v>0</v>
      </c>
      <c r="AV701" s="2">
        <f>_xlfn.IFERROR(INDEX('Subdecision matrices'!$K$34:$O$36,MATCH(Prioritization!P359,'Subdecision matrices'!$J$34:$J$36,0),MATCH('CalcEng 2'!$AV$6,'Subdecision matrices'!$K$33:$O$33,0)),0)</f>
        <v>0</v>
      </c>
      <c r="AW701" s="2">
        <f>_xlfn.IFERROR(INDEX('Subdecision matrices'!$K$34:$O$36,MATCH(Prioritization!P359,'Subdecision matrices'!$J$34:$J$36,0),MATCH('CalcEng 2'!$AW$6,'Subdecision matrices'!$K$33:$O$33,0)),0)</f>
        <v>0</v>
      </c>
      <c r="AX701" s="2">
        <f>_xlfn.IFERROR(INDEX('Subdecision matrices'!$K$34:$O$36,MATCH(Prioritization!P359,'Subdecision matrices'!$J$34:$J$36,0),MATCH('CalcEng 2'!$AX$6,'Subdecision matrices'!$K$33:$O$33,0)),0)</f>
        <v>0</v>
      </c>
      <c r="AY701" s="2">
        <f>_xlfn.IFERROR(INDEX('Subdecision matrices'!$K$34:$O$36,MATCH(Prioritization!P359,'Subdecision matrices'!$J$34:$J$36,0),MATCH('CalcEng 2'!$AY$6,'Subdecision matrices'!$K$33:$O$33,0)),0)</f>
        <v>0</v>
      </c>
      <c r="AZ701" s="2"/>
      <c r="BA701" s="2"/>
      <c r="BB701" s="110">
        <f>((B701*B702)+(G701*G702)+(L701*L702)+(Q701*Q702)+(V701*V702)+(AA701*AA702)+(AF702*AF701)+(AK701*AK702)+(AP701*AP702)+(AU701*AU702))*10</f>
        <v>0</v>
      </c>
      <c r="BC701" s="110">
        <f aca="true" t="shared" si="1762" ref="BC701">((C701*C702)+(H701*H702)+(M701*M702)+(R701*R702)+(W701*W702)+(AB701*AB702)+(AG702*AG701)+(AL701*AL702)+(AQ701*AQ702)+(AV701*AV702))*10</f>
        <v>0</v>
      </c>
      <c r="BD701" s="110">
        <f aca="true" t="shared" si="1763" ref="BD701">((D701*D702)+(I701*I702)+(N701*N702)+(S701*S702)+(X701*X702)+(AC701*AC702)+(AH702*AH701)+(AM701*AM702)+(AR701*AR702)+(AW701*AW702))*10</f>
        <v>0</v>
      </c>
      <c r="BE701" s="110">
        <f aca="true" t="shared" si="1764" ref="BE701">((E701*E702)+(J701*J702)+(O701*O702)+(T701*T702)+(Y701*Y702)+(AD701*AD702)+(AI702*AI701)+(AN701*AN702)+(AS701*AS702)+(AX701*AX702))*10</f>
        <v>0</v>
      </c>
      <c r="BF701" s="110">
        <f aca="true" t="shared" si="1765" ref="BF701">((F701*F702)+(K701*K702)+(P701*P702)+(U701*U702)+(Z701*Z702)+(AE701*AE702)+(AJ702*AJ701)+(AO701*AO702)+(AT701*AT702)+(AY701*AY702))*10</f>
        <v>0</v>
      </c>
    </row>
    <row r="702" spans="1:58" ht="15.75" thickBot="1">
      <c r="A702" s="94"/>
      <c r="B702" s="5">
        <f>'Subdecision matrices'!$S$12</f>
        <v>0.1</v>
      </c>
      <c r="C702" s="5">
        <f>'Subdecision matrices'!$S$13</f>
        <v>0.1</v>
      </c>
      <c r="D702" s="5">
        <f>'Subdecision matrices'!$S$14</f>
        <v>0.1</v>
      </c>
      <c r="E702" s="5">
        <f>'Subdecision matrices'!$S$15</f>
        <v>0.1</v>
      </c>
      <c r="F702" s="5">
        <f>'Subdecision matrices'!$S$16</f>
        <v>0.1</v>
      </c>
      <c r="G702" s="5">
        <f>'Subdecision matrices'!$T$12</f>
        <v>0.1</v>
      </c>
      <c r="H702" s="5">
        <f>'Subdecision matrices'!$T$13</f>
        <v>0.1</v>
      </c>
      <c r="I702" s="5">
        <f>'Subdecision matrices'!$T$14</f>
        <v>0.1</v>
      </c>
      <c r="J702" s="5">
        <f>'Subdecision matrices'!$T$15</f>
        <v>0.1</v>
      </c>
      <c r="K702" s="5">
        <f>'Subdecision matrices'!$T$16</f>
        <v>0.1</v>
      </c>
      <c r="L702" s="5">
        <f>'Subdecision matrices'!$U$12</f>
        <v>0.05</v>
      </c>
      <c r="M702" s="5">
        <f>'Subdecision matrices'!$U$13</f>
        <v>0.05</v>
      </c>
      <c r="N702" s="5">
        <f>'Subdecision matrices'!$U$14</f>
        <v>0.05</v>
      </c>
      <c r="O702" s="5">
        <f>'Subdecision matrices'!$U$15</f>
        <v>0.05</v>
      </c>
      <c r="P702" s="5">
        <f>'Subdecision matrices'!$U$16</f>
        <v>0.05</v>
      </c>
      <c r="Q702" s="5">
        <f>'Subdecision matrices'!$V$12</f>
        <v>0.1</v>
      </c>
      <c r="R702" s="5">
        <f>'Subdecision matrices'!$V$13</f>
        <v>0.1</v>
      </c>
      <c r="S702" s="5">
        <f>'Subdecision matrices'!$V$14</f>
        <v>0.1</v>
      </c>
      <c r="T702" s="5">
        <f>'Subdecision matrices'!$V$15</f>
        <v>0.1</v>
      </c>
      <c r="U702" s="5">
        <f>'Subdecision matrices'!$V$16</f>
        <v>0.1</v>
      </c>
      <c r="V702" s="5">
        <f>'Subdecision matrices'!$W$12</f>
        <v>0.1</v>
      </c>
      <c r="W702" s="5">
        <f>'Subdecision matrices'!$W$13</f>
        <v>0.1</v>
      </c>
      <c r="X702" s="5">
        <f>'Subdecision matrices'!$W$14</f>
        <v>0.1</v>
      </c>
      <c r="Y702" s="5">
        <f>'Subdecision matrices'!$W$15</f>
        <v>0.1</v>
      </c>
      <c r="Z702" s="5">
        <f>'Subdecision matrices'!$W$16</f>
        <v>0.1</v>
      </c>
      <c r="AA702" s="5">
        <f>'Subdecision matrices'!$X$12</f>
        <v>0.05</v>
      </c>
      <c r="AB702" s="5">
        <f>'Subdecision matrices'!$X$13</f>
        <v>0.1</v>
      </c>
      <c r="AC702" s="5">
        <f>'Subdecision matrices'!$X$14</f>
        <v>0.1</v>
      </c>
      <c r="AD702" s="5">
        <f>'Subdecision matrices'!$X$15</f>
        <v>0.1</v>
      </c>
      <c r="AE702" s="5">
        <f>'Subdecision matrices'!$X$16</f>
        <v>0.1</v>
      </c>
      <c r="AF702" s="5">
        <f>'Subdecision matrices'!$Y$12</f>
        <v>0.1</v>
      </c>
      <c r="AG702" s="5">
        <f>'Subdecision matrices'!$Y$13</f>
        <v>0.1</v>
      </c>
      <c r="AH702" s="5">
        <f>'Subdecision matrices'!$Y$14</f>
        <v>0.1</v>
      </c>
      <c r="AI702" s="5">
        <f>'Subdecision matrices'!$Y$15</f>
        <v>0.05</v>
      </c>
      <c r="AJ702" s="5">
        <f>'Subdecision matrices'!$Y$16</f>
        <v>0.05</v>
      </c>
      <c r="AK702" s="5">
        <f>'Subdecision matrices'!$Z$12</f>
        <v>0.15</v>
      </c>
      <c r="AL702" s="5">
        <f>'Subdecision matrices'!$Z$13</f>
        <v>0.15</v>
      </c>
      <c r="AM702" s="5">
        <f>'Subdecision matrices'!$Z$14</f>
        <v>0.15</v>
      </c>
      <c r="AN702" s="5">
        <f>'Subdecision matrices'!$Z$15</f>
        <v>0.15</v>
      </c>
      <c r="AO702" s="5">
        <f>'Subdecision matrices'!$Z$16</f>
        <v>0.15</v>
      </c>
      <c r="AP702" s="5">
        <f>'Subdecision matrices'!$AA$12</f>
        <v>0.1</v>
      </c>
      <c r="AQ702" s="5">
        <f>'Subdecision matrices'!$AA$13</f>
        <v>0.1</v>
      </c>
      <c r="AR702" s="5">
        <f>'Subdecision matrices'!$AA$14</f>
        <v>0.1</v>
      </c>
      <c r="AS702" s="5">
        <f>'Subdecision matrices'!$AA$15</f>
        <v>0.1</v>
      </c>
      <c r="AT702" s="5">
        <f>'Subdecision matrices'!$AA$16</f>
        <v>0.15</v>
      </c>
      <c r="AU702" s="5">
        <f>'Subdecision matrices'!$AB$12</f>
        <v>0.15</v>
      </c>
      <c r="AV702" s="5">
        <f>'Subdecision matrices'!$AB$13</f>
        <v>0.1</v>
      </c>
      <c r="AW702" s="5">
        <f>'Subdecision matrices'!$AB$14</f>
        <v>0.1</v>
      </c>
      <c r="AX702" s="5">
        <f>'Subdecision matrices'!$AB$15</f>
        <v>0.15</v>
      </c>
      <c r="AY702" s="5">
        <f>'Subdecision matrices'!$AB$16</f>
        <v>0.1</v>
      </c>
      <c r="AZ702" s="3">
        <f aca="true" t="shared" si="1766" ref="AZ702">SUM(L702:AY702)</f>
        <v>4</v>
      </c>
      <c r="BA702" s="3"/>
      <c r="BB702" s="114"/>
      <c r="BC702" s="114"/>
      <c r="BD702" s="114"/>
      <c r="BE702" s="114"/>
      <c r="BF702" s="114"/>
    </row>
    <row r="703" spans="1:58" ht="15">
      <c r="A703" s="94">
        <v>349</v>
      </c>
      <c r="B703" s="30">
        <f>_xlfn.IFERROR(VLOOKUP(Prioritization!G360,'Subdecision matrices'!$B$7:$C$8,2,TRUE),0)</f>
        <v>0</v>
      </c>
      <c r="C703" s="30">
        <f>_xlfn.IFERROR(VLOOKUP(Prioritization!G360,'Subdecision matrices'!$B$7:$D$8,3,TRUE),0)</f>
        <v>0</v>
      </c>
      <c r="D703" s="30">
        <f>_xlfn.IFERROR(VLOOKUP(Prioritization!G360,'Subdecision matrices'!$B$7:$E$8,4,TRUE),0)</f>
        <v>0</v>
      </c>
      <c r="E703" s="30">
        <f>_xlfn.IFERROR(VLOOKUP(Prioritization!G360,'Subdecision matrices'!$B$7:$F$8,5,TRUE),0)</f>
        <v>0</v>
      </c>
      <c r="F703" s="30">
        <f>_xlfn.IFERROR(VLOOKUP(Prioritization!G360,'Subdecision matrices'!$B$7:$G$8,6,TRUE),0)</f>
        <v>0</v>
      </c>
      <c r="G703" s="30">
        <f>VLOOKUP(Prioritization!H360,'Subdecision matrices'!$B$12:$C$19,2,TRUE)</f>
        <v>0</v>
      </c>
      <c r="H703" s="30">
        <f>VLOOKUP(Prioritization!H360,'Subdecision matrices'!$B$12:$D$19,3,TRUE)</f>
        <v>0</v>
      </c>
      <c r="I703" s="30">
        <f>VLOOKUP(Prioritization!H360,'Subdecision matrices'!$B$12:$E$19,4,TRUE)</f>
        <v>0</v>
      </c>
      <c r="J703" s="30">
        <f>VLOOKUP(Prioritization!H360,'Subdecision matrices'!$B$12:$F$19,5,TRUE)</f>
        <v>0</v>
      </c>
      <c r="K703" s="30">
        <f>VLOOKUP(Prioritization!H360,'Subdecision matrices'!$B$12:$G$19,6,TRUE)</f>
        <v>0</v>
      </c>
      <c r="L703" s="2">
        <f>_xlfn.IFERROR(INDEX('Subdecision matrices'!$C$23:$G$27,MATCH(Prioritization!I360,'Subdecision matrices'!$B$23:$B$27,0),MATCH('CalcEng 2'!$L$6,'Subdecision matrices'!$C$22:$G$22,0)),0)</f>
        <v>0</v>
      </c>
      <c r="M703" s="2">
        <f>_xlfn.IFERROR(INDEX('Subdecision matrices'!$C$23:$G$27,MATCH(Prioritization!I360,'Subdecision matrices'!$B$23:$B$27,0),MATCH('CalcEng 2'!$M$6,'Subdecision matrices'!$C$30:$G$30,0)),0)</f>
        <v>0</v>
      </c>
      <c r="N703" s="2">
        <f>_xlfn.IFERROR(INDEX('Subdecision matrices'!$C$23:$G$27,MATCH(Prioritization!I360,'Subdecision matrices'!$B$23:$B$27,0),MATCH('CalcEng 2'!$N$6,'Subdecision matrices'!$C$22:$G$22,0)),0)</f>
        <v>0</v>
      </c>
      <c r="O703" s="2">
        <f>_xlfn.IFERROR(INDEX('Subdecision matrices'!$C$23:$G$27,MATCH(Prioritization!I360,'Subdecision matrices'!$B$23:$B$27,0),MATCH('CalcEng 2'!$O$6,'Subdecision matrices'!$C$22:$G$22,0)),0)</f>
        <v>0</v>
      </c>
      <c r="P703" s="2">
        <f>_xlfn.IFERROR(INDEX('Subdecision matrices'!$C$23:$G$27,MATCH(Prioritization!I360,'Subdecision matrices'!$B$23:$B$27,0),MATCH('CalcEng 2'!$P$6,'Subdecision matrices'!$C$22:$G$22,0)),0)</f>
        <v>0</v>
      </c>
      <c r="Q703" s="2">
        <f>_xlfn.IFERROR(INDEX('Subdecision matrices'!$C$31:$G$33,MATCH(Prioritization!J360,'Subdecision matrices'!$B$31:$B$33,0),MATCH('CalcEng 2'!$Q$6,'Subdecision matrices'!$C$30:$G$30,0)),0)</f>
        <v>0</v>
      </c>
      <c r="R703" s="2">
        <f>_xlfn.IFERROR(INDEX('Subdecision matrices'!$C$31:$G$33,MATCH(Prioritization!J360,'Subdecision matrices'!$B$31:$B$33,0),MATCH('CalcEng 2'!$R$6,'Subdecision matrices'!$C$30:$G$30,0)),0)</f>
        <v>0</v>
      </c>
      <c r="S703" s="2">
        <f>_xlfn.IFERROR(INDEX('Subdecision matrices'!$C$31:$G$33,MATCH(Prioritization!J360,'Subdecision matrices'!$B$31:$B$33,0),MATCH('CalcEng 2'!$S$6,'Subdecision matrices'!$C$30:$G$30,0)),0)</f>
        <v>0</v>
      </c>
      <c r="T703" s="2">
        <f>_xlfn.IFERROR(INDEX('Subdecision matrices'!$C$31:$G$33,MATCH(Prioritization!J360,'Subdecision matrices'!$B$31:$B$33,0),MATCH('CalcEng 2'!$T$6,'Subdecision matrices'!$C$30:$G$30,0)),0)</f>
        <v>0</v>
      </c>
      <c r="U703" s="2">
        <f>_xlfn.IFERROR(INDEX('Subdecision matrices'!$C$31:$G$33,MATCH(Prioritization!J360,'Subdecision matrices'!$B$31:$B$33,0),MATCH('CalcEng 2'!$U$6,'Subdecision matrices'!$C$30:$G$30,0)),0)</f>
        <v>0</v>
      </c>
      <c r="V703" s="2">
        <f>_xlfn.IFERROR(VLOOKUP(Prioritization!K360,'Subdecision matrices'!$A$37:$C$41,3,TRUE),0)</f>
        <v>0</v>
      </c>
      <c r="W703" s="2">
        <f>_xlfn.IFERROR(VLOOKUP(Prioritization!K360,'Subdecision matrices'!$A$37:$D$41,4),0)</f>
        <v>0</v>
      </c>
      <c r="X703" s="2">
        <f>_xlfn.IFERROR(VLOOKUP(Prioritization!K360,'Subdecision matrices'!$A$37:$E$41,5),0)</f>
        <v>0</v>
      </c>
      <c r="Y703" s="2">
        <f>_xlfn.IFERROR(VLOOKUP(Prioritization!K360,'Subdecision matrices'!$A$37:$F$41,6),0)</f>
        <v>0</v>
      </c>
      <c r="Z703" s="2">
        <f>_xlfn.IFERROR(VLOOKUP(Prioritization!K360,'Subdecision matrices'!$A$37:$G$41,7),0)</f>
        <v>0</v>
      </c>
      <c r="AA703" s="2">
        <f>_xlfn.IFERROR(INDEX('Subdecision matrices'!$K$8:$O$11,MATCH(Prioritization!L360,'Subdecision matrices'!$J$8:$J$11,0),MATCH('CalcEng 2'!$AA$6,'Subdecision matrices'!$K$7:$O$7,0)),0)</f>
        <v>0</v>
      </c>
      <c r="AB703" s="2">
        <f>_xlfn.IFERROR(INDEX('Subdecision matrices'!$K$8:$O$11,MATCH(Prioritization!L360,'Subdecision matrices'!$J$8:$J$11,0),MATCH('CalcEng 2'!$AB$6,'Subdecision matrices'!$K$7:$O$7,0)),0)</f>
        <v>0</v>
      </c>
      <c r="AC703" s="2">
        <f>_xlfn.IFERROR(INDEX('Subdecision matrices'!$K$8:$O$11,MATCH(Prioritization!L360,'Subdecision matrices'!$J$8:$J$11,0),MATCH('CalcEng 2'!$AC$6,'Subdecision matrices'!$K$7:$O$7,0)),0)</f>
        <v>0</v>
      </c>
      <c r="AD703" s="2">
        <f>_xlfn.IFERROR(INDEX('Subdecision matrices'!$K$8:$O$11,MATCH(Prioritization!L360,'Subdecision matrices'!$J$8:$J$11,0),MATCH('CalcEng 2'!$AD$6,'Subdecision matrices'!$K$7:$O$7,0)),0)</f>
        <v>0</v>
      </c>
      <c r="AE703" s="2">
        <f>_xlfn.IFERROR(INDEX('Subdecision matrices'!$K$8:$O$11,MATCH(Prioritization!L360,'Subdecision matrices'!$J$8:$J$11,0),MATCH('CalcEng 2'!$AE$6,'Subdecision matrices'!$K$7:$O$7,0)),0)</f>
        <v>0</v>
      </c>
      <c r="AF703" s="2">
        <f>_xlfn.IFERROR(VLOOKUP(Prioritization!M360,'Subdecision matrices'!$I$15:$K$17,3,TRUE),0)</f>
        <v>0</v>
      </c>
      <c r="AG703" s="2">
        <f>_xlfn.IFERROR(VLOOKUP(Prioritization!M360,'Subdecision matrices'!$I$15:$L$17,4,TRUE),0)</f>
        <v>0</v>
      </c>
      <c r="AH703" s="2">
        <f>_xlfn.IFERROR(VLOOKUP(Prioritization!M360,'Subdecision matrices'!$I$15:$M$17,5,TRUE),0)</f>
        <v>0</v>
      </c>
      <c r="AI703" s="2">
        <f>_xlfn.IFERROR(VLOOKUP(Prioritization!M360,'Subdecision matrices'!$I$15:$N$17,6,TRUE),0)</f>
        <v>0</v>
      </c>
      <c r="AJ703" s="2">
        <f>_xlfn.IFERROR(VLOOKUP(Prioritization!M360,'Subdecision matrices'!$I$15:$O$17,7,TRUE),0)</f>
        <v>0</v>
      </c>
      <c r="AK703" s="2">
        <f>_xlfn.IFERROR(INDEX('Subdecision matrices'!$K$22:$O$24,MATCH(Prioritization!N360,'Subdecision matrices'!$J$22:$J$24,0),MATCH($AK$6,'Subdecision matrices'!$K$21:$O$21,0)),0)</f>
        <v>0</v>
      </c>
      <c r="AL703" s="2">
        <f>_xlfn.IFERROR(INDEX('Subdecision matrices'!$K$22:$O$24,MATCH(Prioritization!N360,'Subdecision matrices'!$J$22:$J$24,0),MATCH($AL$6,'Subdecision matrices'!$K$21:$O$21,0)),0)</f>
        <v>0</v>
      </c>
      <c r="AM703" s="2">
        <f>_xlfn.IFERROR(INDEX('Subdecision matrices'!$K$22:$O$24,MATCH(Prioritization!N360,'Subdecision matrices'!$J$22:$J$24,0),MATCH($AM$6,'Subdecision matrices'!$K$21:$O$21,0)),0)</f>
        <v>0</v>
      </c>
      <c r="AN703" s="2">
        <f>_xlfn.IFERROR(INDEX('Subdecision matrices'!$K$22:$O$24,MATCH(Prioritization!N360,'Subdecision matrices'!$J$22:$J$24,0),MATCH($AN$6,'Subdecision matrices'!$K$21:$O$21,0)),0)</f>
        <v>0</v>
      </c>
      <c r="AO703" s="2">
        <f>_xlfn.IFERROR(INDEX('Subdecision matrices'!$K$22:$O$24,MATCH(Prioritization!N360,'Subdecision matrices'!$J$22:$J$24,0),MATCH($AO$6,'Subdecision matrices'!$K$21:$O$21,0)),0)</f>
        <v>0</v>
      </c>
      <c r="AP703" s="2">
        <f>_xlfn.IFERROR(INDEX('Subdecision matrices'!$K$27:$O$30,MATCH(Prioritization!O360,'Subdecision matrices'!$J$27:$J$30,0),MATCH('CalcEng 2'!$AP$6,'Subdecision matrices'!$K$27:$O$27,0)),0)</f>
        <v>0</v>
      </c>
      <c r="AQ703" s="2">
        <f>_xlfn.IFERROR(INDEX('Subdecision matrices'!$K$27:$O$30,MATCH(Prioritization!O360,'Subdecision matrices'!$J$27:$J$30,0),MATCH('CalcEng 2'!$AQ$6,'Subdecision matrices'!$K$27:$O$27,0)),0)</f>
        <v>0</v>
      </c>
      <c r="AR703" s="2">
        <f>_xlfn.IFERROR(INDEX('Subdecision matrices'!$K$27:$O$30,MATCH(Prioritization!O360,'Subdecision matrices'!$J$27:$J$30,0),MATCH('CalcEng 2'!$AR$6,'Subdecision matrices'!$K$27:$O$27,0)),0)</f>
        <v>0</v>
      </c>
      <c r="AS703" s="2">
        <f>_xlfn.IFERROR(INDEX('Subdecision matrices'!$K$27:$O$30,MATCH(Prioritization!O360,'Subdecision matrices'!$J$27:$J$30,0),MATCH('CalcEng 2'!$AS$6,'Subdecision matrices'!$K$27:$O$27,0)),0)</f>
        <v>0</v>
      </c>
      <c r="AT703" s="2">
        <f>_xlfn.IFERROR(INDEX('Subdecision matrices'!$K$27:$O$30,MATCH(Prioritization!O360,'Subdecision matrices'!$J$27:$J$30,0),MATCH('CalcEng 2'!$AT$6,'Subdecision matrices'!$K$27:$O$27,0)),0)</f>
        <v>0</v>
      </c>
      <c r="AU703" s="2">
        <f>_xlfn.IFERROR(INDEX('Subdecision matrices'!$K$34:$O$36,MATCH(Prioritization!P360,'Subdecision matrices'!$J$34:$J$36,0),MATCH('CalcEng 2'!$AU$6,'Subdecision matrices'!$K$33:$O$33,0)),0)</f>
        <v>0</v>
      </c>
      <c r="AV703" s="2">
        <f>_xlfn.IFERROR(INDEX('Subdecision matrices'!$K$34:$O$36,MATCH(Prioritization!P360,'Subdecision matrices'!$J$34:$J$36,0),MATCH('CalcEng 2'!$AV$6,'Subdecision matrices'!$K$33:$O$33,0)),0)</f>
        <v>0</v>
      </c>
      <c r="AW703" s="2">
        <f>_xlfn.IFERROR(INDEX('Subdecision matrices'!$K$34:$O$36,MATCH(Prioritization!P360,'Subdecision matrices'!$J$34:$J$36,0),MATCH('CalcEng 2'!$AW$6,'Subdecision matrices'!$K$33:$O$33,0)),0)</f>
        <v>0</v>
      </c>
      <c r="AX703" s="2">
        <f>_xlfn.IFERROR(INDEX('Subdecision matrices'!$K$34:$O$36,MATCH(Prioritization!P360,'Subdecision matrices'!$J$34:$J$36,0),MATCH('CalcEng 2'!$AX$6,'Subdecision matrices'!$K$33:$O$33,0)),0)</f>
        <v>0</v>
      </c>
      <c r="AY703" s="2">
        <f>_xlfn.IFERROR(INDEX('Subdecision matrices'!$K$34:$O$36,MATCH(Prioritization!P360,'Subdecision matrices'!$J$34:$J$36,0),MATCH('CalcEng 2'!$AY$6,'Subdecision matrices'!$K$33:$O$33,0)),0)</f>
        <v>0</v>
      </c>
      <c r="AZ703" s="2"/>
      <c r="BA703" s="2"/>
      <c r="BB703" s="110">
        <f>((B703*B704)+(G703*G704)+(L703*L704)+(Q703*Q704)+(V703*V704)+(AA703*AA704)+(AF704*AF703)+(AK703*AK704)+(AP703*AP704)+(AU703*AU704))*10</f>
        <v>0</v>
      </c>
      <c r="BC703" s="110">
        <f aca="true" t="shared" si="1767" ref="BC703">((C703*C704)+(H703*H704)+(M703*M704)+(R703*R704)+(W703*W704)+(AB703*AB704)+(AG704*AG703)+(AL703*AL704)+(AQ703*AQ704)+(AV703*AV704))*10</f>
        <v>0</v>
      </c>
      <c r="BD703" s="110">
        <f aca="true" t="shared" si="1768" ref="BD703">((D703*D704)+(I703*I704)+(N703*N704)+(S703*S704)+(X703*X704)+(AC703*AC704)+(AH704*AH703)+(AM703*AM704)+(AR703*AR704)+(AW703*AW704))*10</f>
        <v>0</v>
      </c>
      <c r="BE703" s="110">
        <f aca="true" t="shared" si="1769" ref="BE703">((E703*E704)+(J703*J704)+(O703*O704)+(T703*T704)+(Y703*Y704)+(AD703*AD704)+(AI704*AI703)+(AN703*AN704)+(AS703*AS704)+(AX703*AX704))*10</f>
        <v>0</v>
      </c>
      <c r="BF703" s="110">
        <f aca="true" t="shared" si="1770" ref="BF703">((F703*F704)+(K703*K704)+(P703*P704)+(U703*U704)+(Z703*Z704)+(AE703*AE704)+(AJ704*AJ703)+(AO703*AO704)+(AT703*AT704)+(AY703*AY704))*10</f>
        <v>0</v>
      </c>
    </row>
    <row r="704" spans="1:58" ht="15.75" thickBot="1">
      <c r="A704" s="94"/>
      <c r="B704" s="5">
        <f>'Subdecision matrices'!$S$12</f>
        <v>0.1</v>
      </c>
      <c r="C704" s="5">
        <f>'Subdecision matrices'!$S$13</f>
        <v>0.1</v>
      </c>
      <c r="D704" s="5">
        <f>'Subdecision matrices'!$S$14</f>
        <v>0.1</v>
      </c>
      <c r="E704" s="5">
        <f>'Subdecision matrices'!$S$15</f>
        <v>0.1</v>
      </c>
      <c r="F704" s="5">
        <f>'Subdecision matrices'!$S$16</f>
        <v>0.1</v>
      </c>
      <c r="G704" s="5">
        <f>'Subdecision matrices'!$T$12</f>
        <v>0.1</v>
      </c>
      <c r="H704" s="5">
        <f>'Subdecision matrices'!$T$13</f>
        <v>0.1</v>
      </c>
      <c r="I704" s="5">
        <f>'Subdecision matrices'!$T$14</f>
        <v>0.1</v>
      </c>
      <c r="J704" s="5">
        <f>'Subdecision matrices'!$T$15</f>
        <v>0.1</v>
      </c>
      <c r="K704" s="5">
        <f>'Subdecision matrices'!$T$16</f>
        <v>0.1</v>
      </c>
      <c r="L704" s="5">
        <f>'Subdecision matrices'!$U$12</f>
        <v>0.05</v>
      </c>
      <c r="M704" s="5">
        <f>'Subdecision matrices'!$U$13</f>
        <v>0.05</v>
      </c>
      <c r="N704" s="5">
        <f>'Subdecision matrices'!$U$14</f>
        <v>0.05</v>
      </c>
      <c r="O704" s="5">
        <f>'Subdecision matrices'!$U$15</f>
        <v>0.05</v>
      </c>
      <c r="P704" s="5">
        <f>'Subdecision matrices'!$U$16</f>
        <v>0.05</v>
      </c>
      <c r="Q704" s="5">
        <f>'Subdecision matrices'!$V$12</f>
        <v>0.1</v>
      </c>
      <c r="R704" s="5">
        <f>'Subdecision matrices'!$V$13</f>
        <v>0.1</v>
      </c>
      <c r="S704" s="5">
        <f>'Subdecision matrices'!$V$14</f>
        <v>0.1</v>
      </c>
      <c r="T704" s="5">
        <f>'Subdecision matrices'!$V$15</f>
        <v>0.1</v>
      </c>
      <c r="U704" s="5">
        <f>'Subdecision matrices'!$V$16</f>
        <v>0.1</v>
      </c>
      <c r="V704" s="5">
        <f>'Subdecision matrices'!$W$12</f>
        <v>0.1</v>
      </c>
      <c r="W704" s="5">
        <f>'Subdecision matrices'!$W$13</f>
        <v>0.1</v>
      </c>
      <c r="X704" s="5">
        <f>'Subdecision matrices'!$W$14</f>
        <v>0.1</v>
      </c>
      <c r="Y704" s="5">
        <f>'Subdecision matrices'!$W$15</f>
        <v>0.1</v>
      </c>
      <c r="Z704" s="5">
        <f>'Subdecision matrices'!$W$16</f>
        <v>0.1</v>
      </c>
      <c r="AA704" s="5">
        <f>'Subdecision matrices'!$X$12</f>
        <v>0.05</v>
      </c>
      <c r="AB704" s="5">
        <f>'Subdecision matrices'!$X$13</f>
        <v>0.1</v>
      </c>
      <c r="AC704" s="5">
        <f>'Subdecision matrices'!$X$14</f>
        <v>0.1</v>
      </c>
      <c r="AD704" s="5">
        <f>'Subdecision matrices'!$X$15</f>
        <v>0.1</v>
      </c>
      <c r="AE704" s="5">
        <f>'Subdecision matrices'!$X$16</f>
        <v>0.1</v>
      </c>
      <c r="AF704" s="5">
        <f>'Subdecision matrices'!$Y$12</f>
        <v>0.1</v>
      </c>
      <c r="AG704" s="5">
        <f>'Subdecision matrices'!$Y$13</f>
        <v>0.1</v>
      </c>
      <c r="AH704" s="5">
        <f>'Subdecision matrices'!$Y$14</f>
        <v>0.1</v>
      </c>
      <c r="AI704" s="5">
        <f>'Subdecision matrices'!$Y$15</f>
        <v>0.05</v>
      </c>
      <c r="AJ704" s="5">
        <f>'Subdecision matrices'!$Y$16</f>
        <v>0.05</v>
      </c>
      <c r="AK704" s="5">
        <f>'Subdecision matrices'!$Z$12</f>
        <v>0.15</v>
      </c>
      <c r="AL704" s="5">
        <f>'Subdecision matrices'!$Z$13</f>
        <v>0.15</v>
      </c>
      <c r="AM704" s="5">
        <f>'Subdecision matrices'!$Z$14</f>
        <v>0.15</v>
      </c>
      <c r="AN704" s="5">
        <f>'Subdecision matrices'!$Z$15</f>
        <v>0.15</v>
      </c>
      <c r="AO704" s="5">
        <f>'Subdecision matrices'!$Z$16</f>
        <v>0.15</v>
      </c>
      <c r="AP704" s="5">
        <f>'Subdecision matrices'!$AA$12</f>
        <v>0.1</v>
      </c>
      <c r="AQ704" s="5">
        <f>'Subdecision matrices'!$AA$13</f>
        <v>0.1</v>
      </c>
      <c r="AR704" s="5">
        <f>'Subdecision matrices'!$AA$14</f>
        <v>0.1</v>
      </c>
      <c r="AS704" s="5">
        <f>'Subdecision matrices'!$AA$15</f>
        <v>0.1</v>
      </c>
      <c r="AT704" s="5">
        <f>'Subdecision matrices'!$AA$16</f>
        <v>0.15</v>
      </c>
      <c r="AU704" s="5">
        <f>'Subdecision matrices'!$AB$12</f>
        <v>0.15</v>
      </c>
      <c r="AV704" s="5">
        <f>'Subdecision matrices'!$AB$13</f>
        <v>0.1</v>
      </c>
      <c r="AW704" s="5">
        <f>'Subdecision matrices'!$AB$14</f>
        <v>0.1</v>
      </c>
      <c r="AX704" s="5">
        <f>'Subdecision matrices'!$AB$15</f>
        <v>0.15</v>
      </c>
      <c r="AY704" s="5">
        <f>'Subdecision matrices'!$AB$16</f>
        <v>0.1</v>
      </c>
      <c r="AZ704" s="3">
        <f aca="true" t="shared" si="1771" ref="AZ704">SUM(L704:AY704)</f>
        <v>4</v>
      </c>
      <c r="BA704" s="3"/>
      <c r="BB704" s="114"/>
      <c r="BC704" s="114"/>
      <c r="BD704" s="114"/>
      <c r="BE704" s="114"/>
      <c r="BF704" s="114"/>
    </row>
    <row r="705" spans="1:58" ht="15">
      <c r="A705" s="94">
        <v>350</v>
      </c>
      <c r="B705" s="30">
        <f>_xlfn.IFERROR(VLOOKUP(Prioritization!G361,'Subdecision matrices'!$B$7:$C$8,2,TRUE),0)</f>
        <v>0</v>
      </c>
      <c r="C705" s="30">
        <f>_xlfn.IFERROR(VLOOKUP(Prioritization!G361,'Subdecision matrices'!$B$7:$D$8,3,TRUE),0)</f>
        <v>0</v>
      </c>
      <c r="D705" s="30">
        <f>_xlfn.IFERROR(VLOOKUP(Prioritization!G361,'Subdecision matrices'!$B$7:$E$8,4,TRUE),0)</f>
        <v>0</v>
      </c>
      <c r="E705" s="30">
        <f>_xlfn.IFERROR(VLOOKUP(Prioritization!G361,'Subdecision matrices'!$B$7:$F$8,5,TRUE),0)</f>
        <v>0</v>
      </c>
      <c r="F705" s="30">
        <f>_xlfn.IFERROR(VLOOKUP(Prioritization!G361,'Subdecision matrices'!$B$7:$G$8,6,TRUE),0)</f>
        <v>0</v>
      </c>
      <c r="G705" s="30">
        <f>VLOOKUP(Prioritization!H361,'Subdecision matrices'!$B$12:$C$19,2,TRUE)</f>
        <v>0</v>
      </c>
      <c r="H705" s="30">
        <f>VLOOKUP(Prioritization!H361,'Subdecision matrices'!$B$12:$D$19,3,TRUE)</f>
        <v>0</v>
      </c>
      <c r="I705" s="30">
        <f>VLOOKUP(Prioritization!H361,'Subdecision matrices'!$B$12:$E$19,4,TRUE)</f>
        <v>0</v>
      </c>
      <c r="J705" s="30">
        <f>VLOOKUP(Prioritization!H361,'Subdecision matrices'!$B$12:$F$19,5,TRUE)</f>
        <v>0</v>
      </c>
      <c r="K705" s="30">
        <f>VLOOKUP(Prioritization!H361,'Subdecision matrices'!$B$12:$G$19,6,TRUE)</f>
        <v>0</v>
      </c>
      <c r="L705" s="2">
        <f>_xlfn.IFERROR(INDEX('Subdecision matrices'!$C$23:$G$27,MATCH(Prioritization!I361,'Subdecision matrices'!$B$23:$B$27,0),MATCH('CalcEng 2'!$L$6,'Subdecision matrices'!$C$22:$G$22,0)),0)</f>
        <v>0</v>
      </c>
      <c r="M705" s="2">
        <f>_xlfn.IFERROR(INDEX('Subdecision matrices'!$C$23:$G$27,MATCH(Prioritization!I361,'Subdecision matrices'!$B$23:$B$27,0),MATCH('CalcEng 2'!$M$6,'Subdecision matrices'!$C$30:$G$30,0)),0)</f>
        <v>0</v>
      </c>
      <c r="N705" s="2">
        <f>_xlfn.IFERROR(INDEX('Subdecision matrices'!$C$23:$G$27,MATCH(Prioritization!I361,'Subdecision matrices'!$B$23:$B$27,0),MATCH('CalcEng 2'!$N$6,'Subdecision matrices'!$C$22:$G$22,0)),0)</f>
        <v>0</v>
      </c>
      <c r="O705" s="2">
        <f>_xlfn.IFERROR(INDEX('Subdecision matrices'!$C$23:$G$27,MATCH(Prioritization!I361,'Subdecision matrices'!$B$23:$B$27,0),MATCH('CalcEng 2'!$O$6,'Subdecision matrices'!$C$22:$G$22,0)),0)</f>
        <v>0</v>
      </c>
      <c r="P705" s="2">
        <f>_xlfn.IFERROR(INDEX('Subdecision matrices'!$C$23:$G$27,MATCH(Prioritization!I361,'Subdecision matrices'!$B$23:$B$27,0),MATCH('CalcEng 2'!$P$6,'Subdecision matrices'!$C$22:$G$22,0)),0)</f>
        <v>0</v>
      </c>
      <c r="Q705" s="2">
        <f>_xlfn.IFERROR(INDEX('Subdecision matrices'!$C$31:$G$33,MATCH(Prioritization!J361,'Subdecision matrices'!$B$31:$B$33,0),MATCH('CalcEng 2'!$Q$6,'Subdecision matrices'!$C$30:$G$30,0)),0)</f>
        <v>0</v>
      </c>
      <c r="R705" s="2">
        <f>_xlfn.IFERROR(INDEX('Subdecision matrices'!$C$31:$G$33,MATCH(Prioritization!J361,'Subdecision matrices'!$B$31:$B$33,0),MATCH('CalcEng 2'!$R$6,'Subdecision matrices'!$C$30:$G$30,0)),0)</f>
        <v>0</v>
      </c>
      <c r="S705" s="2">
        <f>_xlfn.IFERROR(INDEX('Subdecision matrices'!$C$31:$G$33,MATCH(Prioritization!J361,'Subdecision matrices'!$B$31:$B$33,0),MATCH('CalcEng 2'!$S$6,'Subdecision matrices'!$C$30:$G$30,0)),0)</f>
        <v>0</v>
      </c>
      <c r="T705" s="2">
        <f>_xlfn.IFERROR(INDEX('Subdecision matrices'!$C$31:$G$33,MATCH(Prioritization!J361,'Subdecision matrices'!$B$31:$B$33,0),MATCH('CalcEng 2'!$T$6,'Subdecision matrices'!$C$30:$G$30,0)),0)</f>
        <v>0</v>
      </c>
      <c r="U705" s="2">
        <f>_xlfn.IFERROR(INDEX('Subdecision matrices'!$C$31:$G$33,MATCH(Prioritization!J361,'Subdecision matrices'!$B$31:$B$33,0),MATCH('CalcEng 2'!$U$6,'Subdecision matrices'!$C$30:$G$30,0)),0)</f>
        <v>0</v>
      </c>
      <c r="V705" s="2">
        <f>_xlfn.IFERROR(VLOOKUP(Prioritization!K361,'Subdecision matrices'!$A$37:$C$41,3,TRUE),0)</f>
        <v>0</v>
      </c>
      <c r="W705" s="2">
        <f>_xlfn.IFERROR(VLOOKUP(Prioritization!K361,'Subdecision matrices'!$A$37:$D$41,4),0)</f>
        <v>0</v>
      </c>
      <c r="X705" s="2">
        <f>_xlfn.IFERROR(VLOOKUP(Prioritization!K361,'Subdecision matrices'!$A$37:$E$41,5),0)</f>
        <v>0</v>
      </c>
      <c r="Y705" s="2">
        <f>_xlfn.IFERROR(VLOOKUP(Prioritization!K361,'Subdecision matrices'!$A$37:$F$41,6),0)</f>
        <v>0</v>
      </c>
      <c r="Z705" s="2">
        <f>_xlfn.IFERROR(VLOOKUP(Prioritization!K361,'Subdecision matrices'!$A$37:$G$41,7),0)</f>
        <v>0</v>
      </c>
      <c r="AA705" s="2">
        <f>_xlfn.IFERROR(INDEX('Subdecision matrices'!$K$8:$O$11,MATCH(Prioritization!L361,'Subdecision matrices'!$J$8:$J$11,0),MATCH('CalcEng 2'!$AA$6,'Subdecision matrices'!$K$7:$O$7,0)),0)</f>
        <v>0</v>
      </c>
      <c r="AB705" s="2">
        <f>_xlfn.IFERROR(INDEX('Subdecision matrices'!$K$8:$O$11,MATCH(Prioritization!L361,'Subdecision matrices'!$J$8:$J$11,0),MATCH('CalcEng 2'!$AB$6,'Subdecision matrices'!$K$7:$O$7,0)),0)</f>
        <v>0</v>
      </c>
      <c r="AC705" s="2">
        <f>_xlfn.IFERROR(INDEX('Subdecision matrices'!$K$8:$O$11,MATCH(Prioritization!L361,'Subdecision matrices'!$J$8:$J$11,0),MATCH('CalcEng 2'!$AC$6,'Subdecision matrices'!$K$7:$O$7,0)),0)</f>
        <v>0</v>
      </c>
      <c r="AD705" s="2">
        <f>_xlfn.IFERROR(INDEX('Subdecision matrices'!$K$8:$O$11,MATCH(Prioritization!L361,'Subdecision matrices'!$J$8:$J$11,0),MATCH('CalcEng 2'!$AD$6,'Subdecision matrices'!$K$7:$O$7,0)),0)</f>
        <v>0</v>
      </c>
      <c r="AE705" s="2">
        <f>_xlfn.IFERROR(INDEX('Subdecision matrices'!$K$8:$O$11,MATCH(Prioritization!L361,'Subdecision matrices'!$J$8:$J$11,0),MATCH('CalcEng 2'!$AE$6,'Subdecision matrices'!$K$7:$O$7,0)),0)</f>
        <v>0</v>
      </c>
      <c r="AF705" s="2">
        <f>_xlfn.IFERROR(VLOOKUP(Prioritization!M361,'Subdecision matrices'!$I$15:$K$17,3,TRUE),0)</f>
        <v>0</v>
      </c>
      <c r="AG705" s="2">
        <f>_xlfn.IFERROR(VLOOKUP(Prioritization!M361,'Subdecision matrices'!$I$15:$L$17,4,TRUE),0)</f>
        <v>0</v>
      </c>
      <c r="AH705" s="2">
        <f>_xlfn.IFERROR(VLOOKUP(Prioritization!M361,'Subdecision matrices'!$I$15:$M$17,5,TRUE),0)</f>
        <v>0</v>
      </c>
      <c r="AI705" s="2">
        <f>_xlfn.IFERROR(VLOOKUP(Prioritization!M361,'Subdecision matrices'!$I$15:$N$17,6,TRUE),0)</f>
        <v>0</v>
      </c>
      <c r="AJ705" s="2">
        <f>_xlfn.IFERROR(VLOOKUP(Prioritization!M361,'Subdecision matrices'!$I$15:$O$17,7,TRUE),0)</f>
        <v>0</v>
      </c>
      <c r="AK705" s="2">
        <f>_xlfn.IFERROR(INDEX('Subdecision matrices'!$K$22:$O$24,MATCH(Prioritization!N361,'Subdecision matrices'!$J$22:$J$24,0),MATCH($AK$6,'Subdecision matrices'!$K$21:$O$21,0)),0)</f>
        <v>0</v>
      </c>
      <c r="AL705" s="2">
        <f>_xlfn.IFERROR(INDEX('Subdecision matrices'!$K$22:$O$24,MATCH(Prioritization!N361,'Subdecision matrices'!$J$22:$J$24,0),MATCH($AL$6,'Subdecision matrices'!$K$21:$O$21,0)),0)</f>
        <v>0</v>
      </c>
      <c r="AM705" s="2">
        <f>_xlfn.IFERROR(INDEX('Subdecision matrices'!$K$22:$O$24,MATCH(Prioritization!N361,'Subdecision matrices'!$J$22:$J$24,0),MATCH($AM$6,'Subdecision matrices'!$K$21:$O$21,0)),0)</f>
        <v>0</v>
      </c>
      <c r="AN705" s="2">
        <f>_xlfn.IFERROR(INDEX('Subdecision matrices'!$K$22:$O$24,MATCH(Prioritization!N361,'Subdecision matrices'!$J$22:$J$24,0),MATCH($AN$6,'Subdecision matrices'!$K$21:$O$21,0)),0)</f>
        <v>0</v>
      </c>
      <c r="AO705" s="2">
        <f>_xlfn.IFERROR(INDEX('Subdecision matrices'!$K$22:$O$24,MATCH(Prioritization!N361,'Subdecision matrices'!$J$22:$J$24,0),MATCH($AO$6,'Subdecision matrices'!$K$21:$O$21,0)),0)</f>
        <v>0</v>
      </c>
      <c r="AP705" s="2">
        <f>_xlfn.IFERROR(INDEX('Subdecision matrices'!$K$27:$O$30,MATCH(Prioritization!O361,'Subdecision matrices'!$J$27:$J$30,0),MATCH('CalcEng 2'!$AP$6,'Subdecision matrices'!$K$27:$O$27,0)),0)</f>
        <v>0</v>
      </c>
      <c r="AQ705" s="2">
        <f>_xlfn.IFERROR(INDEX('Subdecision matrices'!$K$27:$O$30,MATCH(Prioritization!O361,'Subdecision matrices'!$J$27:$J$30,0),MATCH('CalcEng 2'!$AQ$6,'Subdecision matrices'!$K$27:$O$27,0)),0)</f>
        <v>0</v>
      </c>
      <c r="AR705" s="2">
        <f>_xlfn.IFERROR(INDEX('Subdecision matrices'!$K$27:$O$30,MATCH(Prioritization!O361,'Subdecision matrices'!$J$27:$J$30,0),MATCH('CalcEng 2'!$AR$6,'Subdecision matrices'!$K$27:$O$27,0)),0)</f>
        <v>0</v>
      </c>
      <c r="AS705" s="2">
        <f>_xlfn.IFERROR(INDEX('Subdecision matrices'!$K$27:$O$30,MATCH(Prioritization!O361,'Subdecision matrices'!$J$27:$J$30,0),MATCH('CalcEng 2'!$AS$6,'Subdecision matrices'!$K$27:$O$27,0)),0)</f>
        <v>0</v>
      </c>
      <c r="AT705" s="2">
        <f>_xlfn.IFERROR(INDEX('Subdecision matrices'!$K$27:$O$30,MATCH(Prioritization!O361,'Subdecision matrices'!$J$27:$J$30,0),MATCH('CalcEng 2'!$AT$6,'Subdecision matrices'!$K$27:$O$27,0)),0)</f>
        <v>0</v>
      </c>
      <c r="AU705" s="2">
        <f>_xlfn.IFERROR(INDEX('Subdecision matrices'!$K$34:$O$36,MATCH(Prioritization!P361,'Subdecision matrices'!$J$34:$J$36,0),MATCH('CalcEng 2'!$AU$6,'Subdecision matrices'!$K$33:$O$33,0)),0)</f>
        <v>0</v>
      </c>
      <c r="AV705" s="2">
        <f>_xlfn.IFERROR(INDEX('Subdecision matrices'!$K$34:$O$36,MATCH(Prioritization!P361,'Subdecision matrices'!$J$34:$J$36,0),MATCH('CalcEng 2'!$AV$6,'Subdecision matrices'!$K$33:$O$33,0)),0)</f>
        <v>0</v>
      </c>
      <c r="AW705" s="2">
        <f>_xlfn.IFERROR(INDEX('Subdecision matrices'!$K$34:$O$36,MATCH(Prioritization!P361,'Subdecision matrices'!$J$34:$J$36,0),MATCH('CalcEng 2'!$AW$6,'Subdecision matrices'!$K$33:$O$33,0)),0)</f>
        <v>0</v>
      </c>
      <c r="AX705" s="2">
        <f>_xlfn.IFERROR(INDEX('Subdecision matrices'!$K$34:$O$36,MATCH(Prioritization!P361,'Subdecision matrices'!$J$34:$J$36,0),MATCH('CalcEng 2'!$AX$6,'Subdecision matrices'!$K$33:$O$33,0)),0)</f>
        <v>0</v>
      </c>
      <c r="AY705" s="2">
        <f>_xlfn.IFERROR(INDEX('Subdecision matrices'!$K$34:$O$36,MATCH(Prioritization!P361,'Subdecision matrices'!$J$34:$J$36,0),MATCH('CalcEng 2'!$AY$6,'Subdecision matrices'!$K$33:$O$33,0)),0)</f>
        <v>0</v>
      </c>
      <c r="AZ705" s="2"/>
      <c r="BA705" s="2"/>
      <c r="BB705" s="110">
        <f>((B705*B706)+(G705*G706)+(L705*L706)+(Q705*Q706)+(V705*V706)+(AA705*AA706)+(AF706*AF705)+(AK705*AK706)+(AP705*AP706)+(AU705*AU706))*10</f>
        <v>0</v>
      </c>
      <c r="BC705" s="110">
        <f aca="true" t="shared" si="1772" ref="BC705">((C705*C706)+(H705*H706)+(M705*M706)+(R705*R706)+(W705*W706)+(AB705*AB706)+(AG706*AG705)+(AL705*AL706)+(AQ705*AQ706)+(AV705*AV706))*10</f>
        <v>0</v>
      </c>
      <c r="BD705" s="110">
        <f aca="true" t="shared" si="1773" ref="BD705">((D705*D706)+(I705*I706)+(N705*N706)+(S705*S706)+(X705*X706)+(AC705*AC706)+(AH706*AH705)+(AM705*AM706)+(AR705*AR706)+(AW705*AW706))*10</f>
        <v>0</v>
      </c>
      <c r="BE705" s="110">
        <f aca="true" t="shared" si="1774" ref="BE705">((E705*E706)+(J705*J706)+(O705*O706)+(T705*T706)+(Y705*Y706)+(AD705*AD706)+(AI706*AI705)+(AN705*AN706)+(AS705*AS706)+(AX705*AX706))*10</f>
        <v>0</v>
      </c>
      <c r="BF705" s="110">
        <f aca="true" t="shared" si="1775" ref="BF705">((F705*F706)+(K705*K706)+(P705*P706)+(U705*U706)+(Z705*Z706)+(AE705*AE706)+(AJ706*AJ705)+(AO705*AO706)+(AT705*AT706)+(AY705*AY706))*10</f>
        <v>0</v>
      </c>
    </row>
    <row r="706" spans="1:58" ht="15.75" thickBot="1">
      <c r="A706" s="94"/>
      <c r="B706" s="5">
        <f>'Subdecision matrices'!$S$12</f>
        <v>0.1</v>
      </c>
      <c r="C706" s="5">
        <f>'Subdecision matrices'!$S$13</f>
        <v>0.1</v>
      </c>
      <c r="D706" s="5">
        <f>'Subdecision matrices'!$S$14</f>
        <v>0.1</v>
      </c>
      <c r="E706" s="5">
        <f>'Subdecision matrices'!$S$15</f>
        <v>0.1</v>
      </c>
      <c r="F706" s="5">
        <f>'Subdecision matrices'!$S$16</f>
        <v>0.1</v>
      </c>
      <c r="G706" s="5">
        <f>'Subdecision matrices'!$T$12</f>
        <v>0.1</v>
      </c>
      <c r="H706" s="5">
        <f>'Subdecision matrices'!$T$13</f>
        <v>0.1</v>
      </c>
      <c r="I706" s="5">
        <f>'Subdecision matrices'!$T$14</f>
        <v>0.1</v>
      </c>
      <c r="J706" s="5">
        <f>'Subdecision matrices'!$T$15</f>
        <v>0.1</v>
      </c>
      <c r="K706" s="5">
        <f>'Subdecision matrices'!$T$16</f>
        <v>0.1</v>
      </c>
      <c r="L706" s="5">
        <f>'Subdecision matrices'!$U$12</f>
        <v>0.05</v>
      </c>
      <c r="M706" s="5">
        <f>'Subdecision matrices'!$U$13</f>
        <v>0.05</v>
      </c>
      <c r="N706" s="5">
        <f>'Subdecision matrices'!$U$14</f>
        <v>0.05</v>
      </c>
      <c r="O706" s="5">
        <f>'Subdecision matrices'!$U$15</f>
        <v>0.05</v>
      </c>
      <c r="P706" s="5">
        <f>'Subdecision matrices'!$U$16</f>
        <v>0.05</v>
      </c>
      <c r="Q706" s="5">
        <f>'Subdecision matrices'!$V$12</f>
        <v>0.1</v>
      </c>
      <c r="R706" s="5">
        <f>'Subdecision matrices'!$V$13</f>
        <v>0.1</v>
      </c>
      <c r="S706" s="5">
        <f>'Subdecision matrices'!$V$14</f>
        <v>0.1</v>
      </c>
      <c r="T706" s="5">
        <f>'Subdecision matrices'!$V$15</f>
        <v>0.1</v>
      </c>
      <c r="U706" s="5">
        <f>'Subdecision matrices'!$V$16</f>
        <v>0.1</v>
      </c>
      <c r="V706" s="5">
        <f>'Subdecision matrices'!$W$12</f>
        <v>0.1</v>
      </c>
      <c r="W706" s="5">
        <f>'Subdecision matrices'!$W$13</f>
        <v>0.1</v>
      </c>
      <c r="X706" s="5">
        <f>'Subdecision matrices'!$W$14</f>
        <v>0.1</v>
      </c>
      <c r="Y706" s="5">
        <f>'Subdecision matrices'!$W$15</f>
        <v>0.1</v>
      </c>
      <c r="Z706" s="5">
        <f>'Subdecision matrices'!$W$16</f>
        <v>0.1</v>
      </c>
      <c r="AA706" s="5">
        <f>'Subdecision matrices'!$X$12</f>
        <v>0.05</v>
      </c>
      <c r="AB706" s="5">
        <f>'Subdecision matrices'!$X$13</f>
        <v>0.1</v>
      </c>
      <c r="AC706" s="5">
        <f>'Subdecision matrices'!$X$14</f>
        <v>0.1</v>
      </c>
      <c r="AD706" s="5">
        <f>'Subdecision matrices'!$X$15</f>
        <v>0.1</v>
      </c>
      <c r="AE706" s="5">
        <f>'Subdecision matrices'!$X$16</f>
        <v>0.1</v>
      </c>
      <c r="AF706" s="5">
        <f>'Subdecision matrices'!$Y$12</f>
        <v>0.1</v>
      </c>
      <c r="AG706" s="5">
        <f>'Subdecision matrices'!$Y$13</f>
        <v>0.1</v>
      </c>
      <c r="AH706" s="5">
        <f>'Subdecision matrices'!$Y$14</f>
        <v>0.1</v>
      </c>
      <c r="AI706" s="5">
        <f>'Subdecision matrices'!$Y$15</f>
        <v>0.05</v>
      </c>
      <c r="AJ706" s="5">
        <f>'Subdecision matrices'!$Y$16</f>
        <v>0.05</v>
      </c>
      <c r="AK706" s="5">
        <f>'Subdecision matrices'!$Z$12</f>
        <v>0.15</v>
      </c>
      <c r="AL706" s="5">
        <f>'Subdecision matrices'!$Z$13</f>
        <v>0.15</v>
      </c>
      <c r="AM706" s="5">
        <f>'Subdecision matrices'!$Z$14</f>
        <v>0.15</v>
      </c>
      <c r="AN706" s="5">
        <f>'Subdecision matrices'!$Z$15</f>
        <v>0.15</v>
      </c>
      <c r="AO706" s="5">
        <f>'Subdecision matrices'!$Z$16</f>
        <v>0.15</v>
      </c>
      <c r="AP706" s="5">
        <f>'Subdecision matrices'!$AA$12</f>
        <v>0.1</v>
      </c>
      <c r="AQ706" s="5">
        <f>'Subdecision matrices'!$AA$13</f>
        <v>0.1</v>
      </c>
      <c r="AR706" s="5">
        <f>'Subdecision matrices'!$AA$14</f>
        <v>0.1</v>
      </c>
      <c r="AS706" s="5">
        <f>'Subdecision matrices'!$AA$15</f>
        <v>0.1</v>
      </c>
      <c r="AT706" s="5">
        <f>'Subdecision matrices'!$AA$16</f>
        <v>0.15</v>
      </c>
      <c r="AU706" s="5">
        <f>'Subdecision matrices'!$AB$12</f>
        <v>0.15</v>
      </c>
      <c r="AV706" s="5">
        <f>'Subdecision matrices'!$AB$13</f>
        <v>0.1</v>
      </c>
      <c r="AW706" s="5">
        <f>'Subdecision matrices'!$AB$14</f>
        <v>0.1</v>
      </c>
      <c r="AX706" s="5">
        <f>'Subdecision matrices'!$AB$15</f>
        <v>0.15</v>
      </c>
      <c r="AY706" s="5">
        <f>'Subdecision matrices'!$AB$16</f>
        <v>0.1</v>
      </c>
      <c r="AZ706" s="3">
        <f aca="true" t="shared" si="1776" ref="AZ706">SUM(L706:AY706)</f>
        <v>4</v>
      </c>
      <c r="BA706" s="3"/>
      <c r="BB706" s="114"/>
      <c r="BC706" s="114"/>
      <c r="BD706" s="114"/>
      <c r="BE706" s="114"/>
      <c r="BF706" s="114"/>
    </row>
    <row r="707" spans="1:58" ht="15">
      <c r="A707" s="94">
        <v>351</v>
      </c>
      <c r="B707" s="30">
        <f>_xlfn.IFERROR(VLOOKUP(Prioritization!G362,'Subdecision matrices'!$B$7:$C$8,2,TRUE),0)</f>
        <v>0</v>
      </c>
      <c r="C707" s="30">
        <f>_xlfn.IFERROR(VLOOKUP(Prioritization!G362,'Subdecision matrices'!$B$7:$D$8,3,TRUE),0)</f>
        <v>0</v>
      </c>
      <c r="D707" s="30">
        <f>_xlfn.IFERROR(VLOOKUP(Prioritization!G362,'Subdecision matrices'!$B$7:$E$8,4,TRUE),0)</f>
        <v>0</v>
      </c>
      <c r="E707" s="30">
        <f>_xlfn.IFERROR(VLOOKUP(Prioritization!G362,'Subdecision matrices'!$B$7:$F$8,5,TRUE),0)</f>
        <v>0</v>
      </c>
      <c r="F707" s="30">
        <f>_xlfn.IFERROR(VLOOKUP(Prioritization!G362,'Subdecision matrices'!$B$7:$G$8,6,TRUE),0)</f>
        <v>0</v>
      </c>
      <c r="G707" s="30">
        <f>VLOOKUP(Prioritization!H362,'Subdecision matrices'!$B$12:$C$19,2,TRUE)</f>
        <v>0</v>
      </c>
      <c r="H707" s="30">
        <f>VLOOKUP(Prioritization!H362,'Subdecision matrices'!$B$12:$D$19,3,TRUE)</f>
        <v>0</v>
      </c>
      <c r="I707" s="30">
        <f>VLOOKUP(Prioritization!H362,'Subdecision matrices'!$B$12:$E$19,4,TRUE)</f>
        <v>0</v>
      </c>
      <c r="J707" s="30">
        <f>VLOOKUP(Prioritization!H362,'Subdecision matrices'!$B$12:$F$19,5,TRUE)</f>
        <v>0</v>
      </c>
      <c r="K707" s="30">
        <f>VLOOKUP(Prioritization!H362,'Subdecision matrices'!$B$12:$G$19,6,TRUE)</f>
        <v>0</v>
      </c>
      <c r="L707" s="2">
        <f>_xlfn.IFERROR(INDEX('Subdecision matrices'!$C$23:$G$27,MATCH(Prioritization!I362,'Subdecision matrices'!$B$23:$B$27,0),MATCH('CalcEng 2'!$L$6,'Subdecision matrices'!$C$22:$G$22,0)),0)</f>
        <v>0</v>
      </c>
      <c r="M707" s="2">
        <f>_xlfn.IFERROR(INDEX('Subdecision matrices'!$C$23:$G$27,MATCH(Prioritization!I362,'Subdecision matrices'!$B$23:$B$27,0),MATCH('CalcEng 2'!$M$6,'Subdecision matrices'!$C$30:$G$30,0)),0)</f>
        <v>0</v>
      </c>
      <c r="N707" s="2">
        <f>_xlfn.IFERROR(INDEX('Subdecision matrices'!$C$23:$G$27,MATCH(Prioritization!I362,'Subdecision matrices'!$B$23:$B$27,0),MATCH('CalcEng 2'!$N$6,'Subdecision matrices'!$C$22:$G$22,0)),0)</f>
        <v>0</v>
      </c>
      <c r="O707" s="2">
        <f>_xlfn.IFERROR(INDEX('Subdecision matrices'!$C$23:$G$27,MATCH(Prioritization!I362,'Subdecision matrices'!$B$23:$B$27,0),MATCH('CalcEng 2'!$O$6,'Subdecision matrices'!$C$22:$G$22,0)),0)</f>
        <v>0</v>
      </c>
      <c r="P707" s="2">
        <f>_xlfn.IFERROR(INDEX('Subdecision matrices'!$C$23:$G$27,MATCH(Prioritization!I362,'Subdecision matrices'!$B$23:$B$27,0),MATCH('CalcEng 2'!$P$6,'Subdecision matrices'!$C$22:$G$22,0)),0)</f>
        <v>0</v>
      </c>
      <c r="Q707" s="2">
        <f>_xlfn.IFERROR(INDEX('Subdecision matrices'!$C$31:$G$33,MATCH(Prioritization!J362,'Subdecision matrices'!$B$31:$B$33,0),MATCH('CalcEng 2'!$Q$6,'Subdecision matrices'!$C$30:$G$30,0)),0)</f>
        <v>0</v>
      </c>
      <c r="R707" s="2">
        <f>_xlfn.IFERROR(INDEX('Subdecision matrices'!$C$31:$G$33,MATCH(Prioritization!J362,'Subdecision matrices'!$B$31:$B$33,0),MATCH('CalcEng 2'!$R$6,'Subdecision matrices'!$C$30:$G$30,0)),0)</f>
        <v>0</v>
      </c>
      <c r="S707" s="2">
        <f>_xlfn.IFERROR(INDEX('Subdecision matrices'!$C$31:$G$33,MATCH(Prioritization!J362,'Subdecision matrices'!$B$31:$B$33,0),MATCH('CalcEng 2'!$S$6,'Subdecision matrices'!$C$30:$G$30,0)),0)</f>
        <v>0</v>
      </c>
      <c r="T707" s="2">
        <f>_xlfn.IFERROR(INDEX('Subdecision matrices'!$C$31:$G$33,MATCH(Prioritization!J362,'Subdecision matrices'!$B$31:$B$33,0),MATCH('CalcEng 2'!$T$6,'Subdecision matrices'!$C$30:$G$30,0)),0)</f>
        <v>0</v>
      </c>
      <c r="U707" s="2">
        <f>_xlfn.IFERROR(INDEX('Subdecision matrices'!$C$31:$G$33,MATCH(Prioritization!J362,'Subdecision matrices'!$B$31:$B$33,0),MATCH('CalcEng 2'!$U$6,'Subdecision matrices'!$C$30:$G$30,0)),0)</f>
        <v>0</v>
      </c>
      <c r="V707" s="2">
        <f>_xlfn.IFERROR(VLOOKUP(Prioritization!K362,'Subdecision matrices'!$A$37:$C$41,3,TRUE),0)</f>
        <v>0</v>
      </c>
      <c r="W707" s="2">
        <f>_xlfn.IFERROR(VLOOKUP(Prioritization!K362,'Subdecision matrices'!$A$37:$D$41,4),0)</f>
        <v>0</v>
      </c>
      <c r="X707" s="2">
        <f>_xlfn.IFERROR(VLOOKUP(Prioritization!K362,'Subdecision matrices'!$A$37:$E$41,5),0)</f>
        <v>0</v>
      </c>
      <c r="Y707" s="2">
        <f>_xlfn.IFERROR(VLOOKUP(Prioritization!K362,'Subdecision matrices'!$A$37:$F$41,6),0)</f>
        <v>0</v>
      </c>
      <c r="Z707" s="2">
        <f>_xlfn.IFERROR(VLOOKUP(Prioritization!K362,'Subdecision matrices'!$A$37:$G$41,7),0)</f>
        <v>0</v>
      </c>
      <c r="AA707" s="2">
        <f>_xlfn.IFERROR(INDEX('Subdecision matrices'!$K$8:$O$11,MATCH(Prioritization!L362,'Subdecision matrices'!$J$8:$J$11,0),MATCH('CalcEng 2'!$AA$6,'Subdecision matrices'!$K$7:$O$7,0)),0)</f>
        <v>0</v>
      </c>
      <c r="AB707" s="2">
        <f>_xlfn.IFERROR(INDEX('Subdecision matrices'!$K$8:$O$11,MATCH(Prioritization!L362,'Subdecision matrices'!$J$8:$J$11,0),MATCH('CalcEng 2'!$AB$6,'Subdecision matrices'!$K$7:$O$7,0)),0)</f>
        <v>0</v>
      </c>
      <c r="AC707" s="2">
        <f>_xlfn.IFERROR(INDEX('Subdecision matrices'!$K$8:$O$11,MATCH(Prioritization!L362,'Subdecision matrices'!$J$8:$J$11,0),MATCH('CalcEng 2'!$AC$6,'Subdecision matrices'!$K$7:$O$7,0)),0)</f>
        <v>0</v>
      </c>
      <c r="AD707" s="2">
        <f>_xlfn.IFERROR(INDEX('Subdecision matrices'!$K$8:$O$11,MATCH(Prioritization!L362,'Subdecision matrices'!$J$8:$J$11,0),MATCH('CalcEng 2'!$AD$6,'Subdecision matrices'!$K$7:$O$7,0)),0)</f>
        <v>0</v>
      </c>
      <c r="AE707" s="2">
        <f>_xlfn.IFERROR(INDEX('Subdecision matrices'!$K$8:$O$11,MATCH(Prioritization!L362,'Subdecision matrices'!$J$8:$J$11,0),MATCH('CalcEng 2'!$AE$6,'Subdecision matrices'!$K$7:$O$7,0)),0)</f>
        <v>0</v>
      </c>
      <c r="AF707" s="2">
        <f>_xlfn.IFERROR(VLOOKUP(Prioritization!M362,'Subdecision matrices'!$I$15:$K$17,3,TRUE),0)</f>
        <v>0</v>
      </c>
      <c r="AG707" s="2">
        <f>_xlfn.IFERROR(VLOOKUP(Prioritization!M362,'Subdecision matrices'!$I$15:$L$17,4,TRUE),0)</f>
        <v>0</v>
      </c>
      <c r="AH707" s="2">
        <f>_xlfn.IFERROR(VLOOKUP(Prioritization!M362,'Subdecision matrices'!$I$15:$M$17,5,TRUE),0)</f>
        <v>0</v>
      </c>
      <c r="AI707" s="2">
        <f>_xlfn.IFERROR(VLOOKUP(Prioritization!M362,'Subdecision matrices'!$I$15:$N$17,6,TRUE),0)</f>
        <v>0</v>
      </c>
      <c r="AJ707" s="2">
        <f>_xlfn.IFERROR(VLOOKUP(Prioritization!M362,'Subdecision matrices'!$I$15:$O$17,7,TRUE),0)</f>
        <v>0</v>
      </c>
      <c r="AK707" s="2">
        <f>_xlfn.IFERROR(INDEX('Subdecision matrices'!$K$22:$O$24,MATCH(Prioritization!N362,'Subdecision matrices'!$J$22:$J$24,0),MATCH($AK$6,'Subdecision matrices'!$K$21:$O$21,0)),0)</f>
        <v>0</v>
      </c>
      <c r="AL707" s="2">
        <f>_xlfn.IFERROR(INDEX('Subdecision matrices'!$K$22:$O$24,MATCH(Prioritization!N362,'Subdecision matrices'!$J$22:$J$24,0),MATCH($AL$6,'Subdecision matrices'!$K$21:$O$21,0)),0)</f>
        <v>0</v>
      </c>
      <c r="AM707" s="2">
        <f>_xlfn.IFERROR(INDEX('Subdecision matrices'!$K$22:$O$24,MATCH(Prioritization!N362,'Subdecision matrices'!$J$22:$J$24,0),MATCH($AM$6,'Subdecision matrices'!$K$21:$O$21,0)),0)</f>
        <v>0</v>
      </c>
      <c r="AN707" s="2">
        <f>_xlfn.IFERROR(INDEX('Subdecision matrices'!$K$22:$O$24,MATCH(Prioritization!N362,'Subdecision matrices'!$J$22:$J$24,0),MATCH($AN$6,'Subdecision matrices'!$K$21:$O$21,0)),0)</f>
        <v>0</v>
      </c>
      <c r="AO707" s="2">
        <f>_xlfn.IFERROR(INDEX('Subdecision matrices'!$K$22:$O$24,MATCH(Prioritization!N362,'Subdecision matrices'!$J$22:$J$24,0),MATCH($AO$6,'Subdecision matrices'!$K$21:$O$21,0)),0)</f>
        <v>0</v>
      </c>
      <c r="AP707" s="2">
        <f>_xlfn.IFERROR(INDEX('Subdecision matrices'!$K$27:$O$30,MATCH(Prioritization!O362,'Subdecision matrices'!$J$27:$J$30,0),MATCH('CalcEng 2'!$AP$6,'Subdecision matrices'!$K$27:$O$27,0)),0)</f>
        <v>0</v>
      </c>
      <c r="AQ707" s="2">
        <f>_xlfn.IFERROR(INDEX('Subdecision matrices'!$K$27:$O$30,MATCH(Prioritization!O362,'Subdecision matrices'!$J$27:$J$30,0),MATCH('CalcEng 2'!$AQ$6,'Subdecision matrices'!$K$27:$O$27,0)),0)</f>
        <v>0</v>
      </c>
      <c r="AR707" s="2">
        <f>_xlfn.IFERROR(INDEX('Subdecision matrices'!$K$27:$O$30,MATCH(Prioritization!O362,'Subdecision matrices'!$J$27:$J$30,0),MATCH('CalcEng 2'!$AR$6,'Subdecision matrices'!$K$27:$O$27,0)),0)</f>
        <v>0</v>
      </c>
      <c r="AS707" s="2">
        <f>_xlfn.IFERROR(INDEX('Subdecision matrices'!$K$27:$O$30,MATCH(Prioritization!O362,'Subdecision matrices'!$J$27:$J$30,0),MATCH('CalcEng 2'!$AS$6,'Subdecision matrices'!$K$27:$O$27,0)),0)</f>
        <v>0</v>
      </c>
      <c r="AT707" s="2">
        <f>_xlfn.IFERROR(INDEX('Subdecision matrices'!$K$27:$O$30,MATCH(Prioritization!O362,'Subdecision matrices'!$J$27:$J$30,0),MATCH('CalcEng 2'!$AT$6,'Subdecision matrices'!$K$27:$O$27,0)),0)</f>
        <v>0</v>
      </c>
      <c r="AU707" s="2">
        <f>_xlfn.IFERROR(INDEX('Subdecision matrices'!$K$34:$O$36,MATCH(Prioritization!P362,'Subdecision matrices'!$J$34:$J$36,0),MATCH('CalcEng 2'!$AU$6,'Subdecision matrices'!$K$33:$O$33,0)),0)</f>
        <v>0</v>
      </c>
      <c r="AV707" s="2">
        <f>_xlfn.IFERROR(INDEX('Subdecision matrices'!$K$34:$O$36,MATCH(Prioritization!P362,'Subdecision matrices'!$J$34:$J$36,0),MATCH('CalcEng 2'!$AV$6,'Subdecision matrices'!$K$33:$O$33,0)),0)</f>
        <v>0</v>
      </c>
      <c r="AW707" s="2">
        <f>_xlfn.IFERROR(INDEX('Subdecision matrices'!$K$34:$O$36,MATCH(Prioritization!P362,'Subdecision matrices'!$J$34:$J$36,0),MATCH('CalcEng 2'!$AW$6,'Subdecision matrices'!$K$33:$O$33,0)),0)</f>
        <v>0</v>
      </c>
      <c r="AX707" s="2">
        <f>_xlfn.IFERROR(INDEX('Subdecision matrices'!$K$34:$O$36,MATCH(Prioritization!P362,'Subdecision matrices'!$J$34:$J$36,0),MATCH('CalcEng 2'!$AX$6,'Subdecision matrices'!$K$33:$O$33,0)),0)</f>
        <v>0</v>
      </c>
      <c r="AY707" s="2">
        <f>_xlfn.IFERROR(INDEX('Subdecision matrices'!$K$34:$O$36,MATCH(Prioritization!P362,'Subdecision matrices'!$J$34:$J$36,0),MATCH('CalcEng 2'!$AY$6,'Subdecision matrices'!$K$33:$O$33,0)),0)</f>
        <v>0</v>
      </c>
      <c r="AZ707" s="2"/>
      <c r="BA707" s="2"/>
      <c r="BB707" s="110">
        <f>((B707*B708)+(G707*G708)+(L707*L708)+(Q707*Q708)+(V707*V708)+(AA707*AA708)+(AF708*AF707)+(AK707*AK708)+(AP707*AP708)+(AU707*AU708))*10</f>
        <v>0</v>
      </c>
      <c r="BC707" s="110">
        <f aca="true" t="shared" si="1777" ref="BC707">((C707*C708)+(H707*H708)+(M707*M708)+(R707*R708)+(W707*W708)+(AB707*AB708)+(AG708*AG707)+(AL707*AL708)+(AQ707*AQ708)+(AV707*AV708))*10</f>
        <v>0</v>
      </c>
      <c r="BD707" s="110">
        <f aca="true" t="shared" si="1778" ref="BD707">((D707*D708)+(I707*I708)+(N707*N708)+(S707*S708)+(X707*X708)+(AC707*AC708)+(AH708*AH707)+(AM707*AM708)+(AR707*AR708)+(AW707*AW708))*10</f>
        <v>0</v>
      </c>
      <c r="BE707" s="110">
        <f aca="true" t="shared" si="1779" ref="BE707">((E707*E708)+(J707*J708)+(O707*O708)+(T707*T708)+(Y707*Y708)+(AD707*AD708)+(AI708*AI707)+(AN707*AN708)+(AS707*AS708)+(AX707*AX708))*10</f>
        <v>0</v>
      </c>
      <c r="BF707" s="110">
        <f aca="true" t="shared" si="1780" ref="BF707">((F707*F708)+(K707*K708)+(P707*P708)+(U707*U708)+(Z707*Z708)+(AE707*AE708)+(AJ708*AJ707)+(AO707*AO708)+(AT707*AT708)+(AY707*AY708))*10</f>
        <v>0</v>
      </c>
    </row>
    <row r="708" spans="1:58" ht="15.75" thickBot="1">
      <c r="A708" s="94"/>
      <c r="B708" s="5">
        <f>'Subdecision matrices'!$S$12</f>
        <v>0.1</v>
      </c>
      <c r="C708" s="5">
        <f>'Subdecision matrices'!$S$13</f>
        <v>0.1</v>
      </c>
      <c r="D708" s="5">
        <f>'Subdecision matrices'!$S$14</f>
        <v>0.1</v>
      </c>
      <c r="E708" s="5">
        <f>'Subdecision matrices'!$S$15</f>
        <v>0.1</v>
      </c>
      <c r="F708" s="5">
        <f>'Subdecision matrices'!$S$16</f>
        <v>0.1</v>
      </c>
      <c r="G708" s="5">
        <f>'Subdecision matrices'!$T$12</f>
        <v>0.1</v>
      </c>
      <c r="H708" s="5">
        <f>'Subdecision matrices'!$T$13</f>
        <v>0.1</v>
      </c>
      <c r="I708" s="5">
        <f>'Subdecision matrices'!$T$14</f>
        <v>0.1</v>
      </c>
      <c r="J708" s="5">
        <f>'Subdecision matrices'!$T$15</f>
        <v>0.1</v>
      </c>
      <c r="K708" s="5">
        <f>'Subdecision matrices'!$T$16</f>
        <v>0.1</v>
      </c>
      <c r="L708" s="5">
        <f>'Subdecision matrices'!$U$12</f>
        <v>0.05</v>
      </c>
      <c r="M708" s="5">
        <f>'Subdecision matrices'!$U$13</f>
        <v>0.05</v>
      </c>
      <c r="N708" s="5">
        <f>'Subdecision matrices'!$U$14</f>
        <v>0.05</v>
      </c>
      <c r="O708" s="5">
        <f>'Subdecision matrices'!$U$15</f>
        <v>0.05</v>
      </c>
      <c r="P708" s="5">
        <f>'Subdecision matrices'!$U$16</f>
        <v>0.05</v>
      </c>
      <c r="Q708" s="5">
        <f>'Subdecision matrices'!$V$12</f>
        <v>0.1</v>
      </c>
      <c r="R708" s="5">
        <f>'Subdecision matrices'!$V$13</f>
        <v>0.1</v>
      </c>
      <c r="S708" s="5">
        <f>'Subdecision matrices'!$V$14</f>
        <v>0.1</v>
      </c>
      <c r="T708" s="5">
        <f>'Subdecision matrices'!$V$15</f>
        <v>0.1</v>
      </c>
      <c r="U708" s="5">
        <f>'Subdecision matrices'!$V$16</f>
        <v>0.1</v>
      </c>
      <c r="V708" s="5">
        <f>'Subdecision matrices'!$W$12</f>
        <v>0.1</v>
      </c>
      <c r="W708" s="5">
        <f>'Subdecision matrices'!$W$13</f>
        <v>0.1</v>
      </c>
      <c r="X708" s="5">
        <f>'Subdecision matrices'!$W$14</f>
        <v>0.1</v>
      </c>
      <c r="Y708" s="5">
        <f>'Subdecision matrices'!$W$15</f>
        <v>0.1</v>
      </c>
      <c r="Z708" s="5">
        <f>'Subdecision matrices'!$W$16</f>
        <v>0.1</v>
      </c>
      <c r="AA708" s="5">
        <f>'Subdecision matrices'!$X$12</f>
        <v>0.05</v>
      </c>
      <c r="AB708" s="5">
        <f>'Subdecision matrices'!$X$13</f>
        <v>0.1</v>
      </c>
      <c r="AC708" s="5">
        <f>'Subdecision matrices'!$X$14</f>
        <v>0.1</v>
      </c>
      <c r="AD708" s="5">
        <f>'Subdecision matrices'!$X$15</f>
        <v>0.1</v>
      </c>
      <c r="AE708" s="5">
        <f>'Subdecision matrices'!$X$16</f>
        <v>0.1</v>
      </c>
      <c r="AF708" s="5">
        <f>'Subdecision matrices'!$Y$12</f>
        <v>0.1</v>
      </c>
      <c r="AG708" s="5">
        <f>'Subdecision matrices'!$Y$13</f>
        <v>0.1</v>
      </c>
      <c r="AH708" s="5">
        <f>'Subdecision matrices'!$Y$14</f>
        <v>0.1</v>
      </c>
      <c r="AI708" s="5">
        <f>'Subdecision matrices'!$Y$15</f>
        <v>0.05</v>
      </c>
      <c r="AJ708" s="5">
        <f>'Subdecision matrices'!$Y$16</f>
        <v>0.05</v>
      </c>
      <c r="AK708" s="5">
        <f>'Subdecision matrices'!$Z$12</f>
        <v>0.15</v>
      </c>
      <c r="AL708" s="5">
        <f>'Subdecision matrices'!$Z$13</f>
        <v>0.15</v>
      </c>
      <c r="AM708" s="5">
        <f>'Subdecision matrices'!$Z$14</f>
        <v>0.15</v>
      </c>
      <c r="AN708" s="5">
        <f>'Subdecision matrices'!$Z$15</f>
        <v>0.15</v>
      </c>
      <c r="AO708" s="5">
        <f>'Subdecision matrices'!$Z$16</f>
        <v>0.15</v>
      </c>
      <c r="AP708" s="5">
        <f>'Subdecision matrices'!$AA$12</f>
        <v>0.1</v>
      </c>
      <c r="AQ708" s="5">
        <f>'Subdecision matrices'!$AA$13</f>
        <v>0.1</v>
      </c>
      <c r="AR708" s="5">
        <f>'Subdecision matrices'!$AA$14</f>
        <v>0.1</v>
      </c>
      <c r="AS708" s="5">
        <f>'Subdecision matrices'!$AA$15</f>
        <v>0.1</v>
      </c>
      <c r="AT708" s="5">
        <f>'Subdecision matrices'!$AA$16</f>
        <v>0.15</v>
      </c>
      <c r="AU708" s="5">
        <f>'Subdecision matrices'!$AB$12</f>
        <v>0.15</v>
      </c>
      <c r="AV708" s="5">
        <f>'Subdecision matrices'!$AB$13</f>
        <v>0.1</v>
      </c>
      <c r="AW708" s="5">
        <f>'Subdecision matrices'!$AB$14</f>
        <v>0.1</v>
      </c>
      <c r="AX708" s="5">
        <f>'Subdecision matrices'!$AB$15</f>
        <v>0.15</v>
      </c>
      <c r="AY708" s="5">
        <f>'Subdecision matrices'!$AB$16</f>
        <v>0.1</v>
      </c>
      <c r="AZ708" s="3">
        <f aca="true" t="shared" si="1781" ref="AZ708">SUM(L708:AY708)</f>
        <v>4</v>
      </c>
      <c r="BA708" s="3"/>
      <c r="BB708" s="114"/>
      <c r="BC708" s="114"/>
      <c r="BD708" s="114"/>
      <c r="BE708" s="114"/>
      <c r="BF708" s="114"/>
    </row>
    <row r="709" spans="1:58" ht="15">
      <c r="A709" s="94">
        <v>352</v>
      </c>
      <c r="B709" s="30">
        <f>_xlfn.IFERROR(VLOOKUP(Prioritization!G363,'Subdecision matrices'!$B$7:$C$8,2,TRUE),0)</f>
        <v>0</v>
      </c>
      <c r="C709" s="30">
        <f>_xlfn.IFERROR(VLOOKUP(Prioritization!G363,'Subdecision matrices'!$B$7:$D$8,3,TRUE),0)</f>
        <v>0</v>
      </c>
      <c r="D709" s="30">
        <f>_xlfn.IFERROR(VLOOKUP(Prioritization!G363,'Subdecision matrices'!$B$7:$E$8,4,TRUE),0)</f>
        <v>0</v>
      </c>
      <c r="E709" s="30">
        <f>_xlfn.IFERROR(VLOOKUP(Prioritization!G363,'Subdecision matrices'!$B$7:$F$8,5,TRUE),0)</f>
        <v>0</v>
      </c>
      <c r="F709" s="30">
        <f>_xlfn.IFERROR(VLOOKUP(Prioritization!G363,'Subdecision matrices'!$B$7:$G$8,6,TRUE),0)</f>
        <v>0</v>
      </c>
      <c r="G709" s="30">
        <f>VLOOKUP(Prioritization!H363,'Subdecision matrices'!$B$12:$C$19,2,TRUE)</f>
        <v>0</v>
      </c>
      <c r="H709" s="30">
        <f>VLOOKUP(Prioritization!H363,'Subdecision matrices'!$B$12:$D$19,3,TRUE)</f>
        <v>0</v>
      </c>
      <c r="I709" s="30">
        <f>VLOOKUP(Prioritization!H363,'Subdecision matrices'!$B$12:$E$19,4,TRUE)</f>
        <v>0</v>
      </c>
      <c r="J709" s="30">
        <f>VLOOKUP(Prioritization!H363,'Subdecision matrices'!$B$12:$F$19,5,TRUE)</f>
        <v>0</v>
      </c>
      <c r="K709" s="30">
        <f>VLOOKUP(Prioritization!H363,'Subdecision matrices'!$B$12:$G$19,6,TRUE)</f>
        <v>0</v>
      </c>
      <c r="L709" s="2">
        <f>_xlfn.IFERROR(INDEX('Subdecision matrices'!$C$23:$G$27,MATCH(Prioritization!I363,'Subdecision matrices'!$B$23:$B$27,0),MATCH('CalcEng 2'!$L$6,'Subdecision matrices'!$C$22:$G$22,0)),0)</f>
        <v>0</v>
      </c>
      <c r="M709" s="2">
        <f>_xlfn.IFERROR(INDEX('Subdecision matrices'!$C$23:$G$27,MATCH(Prioritization!I363,'Subdecision matrices'!$B$23:$B$27,0),MATCH('CalcEng 2'!$M$6,'Subdecision matrices'!$C$30:$G$30,0)),0)</f>
        <v>0</v>
      </c>
      <c r="N709" s="2">
        <f>_xlfn.IFERROR(INDEX('Subdecision matrices'!$C$23:$G$27,MATCH(Prioritization!I363,'Subdecision matrices'!$B$23:$B$27,0),MATCH('CalcEng 2'!$N$6,'Subdecision matrices'!$C$22:$G$22,0)),0)</f>
        <v>0</v>
      </c>
      <c r="O709" s="2">
        <f>_xlfn.IFERROR(INDEX('Subdecision matrices'!$C$23:$G$27,MATCH(Prioritization!I363,'Subdecision matrices'!$B$23:$B$27,0),MATCH('CalcEng 2'!$O$6,'Subdecision matrices'!$C$22:$G$22,0)),0)</f>
        <v>0</v>
      </c>
      <c r="P709" s="2">
        <f>_xlfn.IFERROR(INDEX('Subdecision matrices'!$C$23:$G$27,MATCH(Prioritization!I363,'Subdecision matrices'!$B$23:$B$27,0),MATCH('CalcEng 2'!$P$6,'Subdecision matrices'!$C$22:$G$22,0)),0)</f>
        <v>0</v>
      </c>
      <c r="Q709" s="2">
        <f>_xlfn.IFERROR(INDEX('Subdecision matrices'!$C$31:$G$33,MATCH(Prioritization!J363,'Subdecision matrices'!$B$31:$B$33,0),MATCH('CalcEng 2'!$Q$6,'Subdecision matrices'!$C$30:$G$30,0)),0)</f>
        <v>0</v>
      </c>
      <c r="R709" s="2">
        <f>_xlfn.IFERROR(INDEX('Subdecision matrices'!$C$31:$G$33,MATCH(Prioritization!J363,'Subdecision matrices'!$B$31:$B$33,0),MATCH('CalcEng 2'!$R$6,'Subdecision matrices'!$C$30:$G$30,0)),0)</f>
        <v>0</v>
      </c>
      <c r="S709" s="2">
        <f>_xlfn.IFERROR(INDEX('Subdecision matrices'!$C$31:$G$33,MATCH(Prioritization!J363,'Subdecision matrices'!$B$31:$B$33,0),MATCH('CalcEng 2'!$S$6,'Subdecision matrices'!$C$30:$G$30,0)),0)</f>
        <v>0</v>
      </c>
      <c r="T709" s="2">
        <f>_xlfn.IFERROR(INDEX('Subdecision matrices'!$C$31:$G$33,MATCH(Prioritization!J363,'Subdecision matrices'!$B$31:$B$33,0),MATCH('CalcEng 2'!$T$6,'Subdecision matrices'!$C$30:$G$30,0)),0)</f>
        <v>0</v>
      </c>
      <c r="U709" s="2">
        <f>_xlfn.IFERROR(INDEX('Subdecision matrices'!$C$31:$G$33,MATCH(Prioritization!J363,'Subdecision matrices'!$B$31:$B$33,0),MATCH('CalcEng 2'!$U$6,'Subdecision matrices'!$C$30:$G$30,0)),0)</f>
        <v>0</v>
      </c>
      <c r="V709" s="2">
        <f>_xlfn.IFERROR(VLOOKUP(Prioritization!K363,'Subdecision matrices'!$A$37:$C$41,3,TRUE),0)</f>
        <v>0</v>
      </c>
      <c r="W709" s="2">
        <f>_xlfn.IFERROR(VLOOKUP(Prioritization!K363,'Subdecision matrices'!$A$37:$D$41,4),0)</f>
        <v>0</v>
      </c>
      <c r="X709" s="2">
        <f>_xlfn.IFERROR(VLOOKUP(Prioritization!K363,'Subdecision matrices'!$A$37:$E$41,5),0)</f>
        <v>0</v>
      </c>
      <c r="Y709" s="2">
        <f>_xlfn.IFERROR(VLOOKUP(Prioritization!K363,'Subdecision matrices'!$A$37:$F$41,6),0)</f>
        <v>0</v>
      </c>
      <c r="Z709" s="2">
        <f>_xlfn.IFERROR(VLOOKUP(Prioritization!K363,'Subdecision matrices'!$A$37:$G$41,7),0)</f>
        <v>0</v>
      </c>
      <c r="AA709" s="2">
        <f>_xlfn.IFERROR(INDEX('Subdecision matrices'!$K$8:$O$11,MATCH(Prioritization!L363,'Subdecision matrices'!$J$8:$J$11,0),MATCH('CalcEng 2'!$AA$6,'Subdecision matrices'!$K$7:$O$7,0)),0)</f>
        <v>0</v>
      </c>
      <c r="AB709" s="2">
        <f>_xlfn.IFERROR(INDEX('Subdecision matrices'!$K$8:$O$11,MATCH(Prioritization!L363,'Subdecision matrices'!$J$8:$J$11,0),MATCH('CalcEng 2'!$AB$6,'Subdecision matrices'!$K$7:$O$7,0)),0)</f>
        <v>0</v>
      </c>
      <c r="AC709" s="2">
        <f>_xlfn.IFERROR(INDEX('Subdecision matrices'!$K$8:$O$11,MATCH(Prioritization!L363,'Subdecision matrices'!$J$8:$J$11,0),MATCH('CalcEng 2'!$AC$6,'Subdecision matrices'!$K$7:$O$7,0)),0)</f>
        <v>0</v>
      </c>
      <c r="AD709" s="2">
        <f>_xlfn.IFERROR(INDEX('Subdecision matrices'!$K$8:$O$11,MATCH(Prioritization!L363,'Subdecision matrices'!$J$8:$J$11,0),MATCH('CalcEng 2'!$AD$6,'Subdecision matrices'!$K$7:$O$7,0)),0)</f>
        <v>0</v>
      </c>
      <c r="AE709" s="2">
        <f>_xlfn.IFERROR(INDEX('Subdecision matrices'!$K$8:$O$11,MATCH(Prioritization!L363,'Subdecision matrices'!$J$8:$J$11,0),MATCH('CalcEng 2'!$AE$6,'Subdecision matrices'!$K$7:$O$7,0)),0)</f>
        <v>0</v>
      </c>
      <c r="AF709" s="2">
        <f>_xlfn.IFERROR(VLOOKUP(Prioritization!M363,'Subdecision matrices'!$I$15:$K$17,3,TRUE),0)</f>
        <v>0</v>
      </c>
      <c r="AG709" s="2">
        <f>_xlfn.IFERROR(VLOOKUP(Prioritization!M363,'Subdecision matrices'!$I$15:$L$17,4,TRUE),0)</f>
        <v>0</v>
      </c>
      <c r="AH709" s="2">
        <f>_xlfn.IFERROR(VLOOKUP(Prioritization!M363,'Subdecision matrices'!$I$15:$M$17,5,TRUE),0)</f>
        <v>0</v>
      </c>
      <c r="AI709" s="2">
        <f>_xlfn.IFERROR(VLOOKUP(Prioritization!M363,'Subdecision matrices'!$I$15:$N$17,6,TRUE),0)</f>
        <v>0</v>
      </c>
      <c r="AJ709" s="2">
        <f>_xlfn.IFERROR(VLOOKUP(Prioritization!M363,'Subdecision matrices'!$I$15:$O$17,7,TRUE),0)</f>
        <v>0</v>
      </c>
      <c r="AK709" s="2">
        <f>_xlfn.IFERROR(INDEX('Subdecision matrices'!$K$22:$O$24,MATCH(Prioritization!N363,'Subdecision matrices'!$J$22:$J$24,0),MATCH($AK$6,'Subdecision matrices'!$K$21:$O$21,0)),0)</f>
        <v>0</v>
      </c>
      <c r="AL709" s="2">
        <f>_xlfn.IFERROR(INDEX('Subdecision matrices'!$K$22:$O$24,MATCH(Prioritization!N363,'Subdecision matrices'!$J$22:$J$24,0),MATCH($AL$6,'Subdecision matrices'!$K$21:$O$21,0)),0)</f>
        <v>0</v>
      </c>
      <c r="AM709" s="2">
        <f>_xlfn.IFERROR(INDEX('Subdecision matrices'!$K$22:$O$24,MATCH(Prioritization!N363,'Subdecision matrices'!$J$22:$J$24,0),MATCH($AM$6,'Subdecision matrices'!$K$21:$O$21,0)),0)</f>
        <v>0</v>
      </c>
      <c r="AN709" s="2">
        <f>_xlfn.IFERROR(INDEX('Subdecision matrices'!$K$22:$O$24,MATCH(Prioritization!N363,'Subdecision matrices'!$J$22:$J$24,0),MATCH($AN$6,'Subdecision matrices'!$K$21:$O$21,0)),0)</f>
        <v>0</v>
      </c>
      <c r="AO709" s="2">
        <f>_xlfn.IFERROR(INDEX('Subdecision matrices'!$K$22:$O$24,MATCH(Prioritization!N363,'Subdecision matrices'!$J$22:$J$24,0),MATCH($AO$6,'Subdecision matrices'!$K$21:$O$21,0)),0)</f>
        <v>0</v>
      </c>
      <c r="AP709" s="2">
        <f>_xlfn.IFERROR(INDEX('Subdecision matrices'!$K$27:$O$30,MATCH(Prioritization!O363,'Subdecision matrices'!$J$27:$J$30,0),MATCH('CalcEng 2'!$AP$6,'Subdecision matrices'!$K$27:$O$27,0)),0)</f>
        <v>0</v>
      </c>
      <c r="AQ709" s="2">
        <f>_xlfn.IFERROR(INDEX('Subdecision matrices'!$K$27:$O$30,MATCH(Prioritization!O363,'Subdecision matrices'!$J$27:$J$30,0),MATCH('CalcEng 2'!$AQ$6,'Subdecision matrices'!$K$27:$O$27,0)),0)</f>
        <v>0</v>
      </c>
      <c r="AR709" s="2">
        <f>_xlfn.IFERROR(INDEX('Subdecision matrices'!$K$27:$O$30,MATCH(Prioritization!O363,'Subdecision matrices'!$J$27:$J$30,0),MATCH('CalcEng 2'!$AR$6,'Subdecision matrices'!$K$27:$O$27,0)),0)</f>
        <v>0</v>
      </c>
      <c r="AS709" s="2">
        <f>_xlfn.IFERROR(INDEX('Subdecision matrices'!$K$27:$O$30,MATCH(Prioritization!O363,'Subdecision matrices'!$J$27:$J$30,0),MATCH('CalcEng 2'!$AS$6,'Subdecision matrices'!$K$27:$O$27,0)),0)</f>
        <v>0</v>
      </c>
      <c r="AT709" s="2">
        <f>_xlfn.IFERROR(INDEX('Subdecision matrices'!$K$27:$O$30,MATCH(Prioritization!O363,'Subdecision matrices'!$J$27:$J$30,0),MATCH('CalcEng 2'!$AT$6,'Subdecision matrices'!$K$27:$O$27,0)),0)</f>
        <v>0</v>
      </c>
      <c r="AU709" s="2">
        <f>_xlfn.IFERROR(INDEX('Subdecision matrices'!$K$34:$O$36,MATCH(Prioritization!P363,'Subdecision matrices'!$J$34:$J$36,0),MATCH('CalcEng 2'!$AU$6,'Subdecision matrices'!$K$33:$O$33,0)),0)</f>
        <v>0</v>
      </c>
      <c r="AV709" s="2">
        <f>_xlfn.IFERROR(INDEX('Subdecision matrices'!$K$34:$O$36,MATCH(Prioritization!P363,'Subdecision matrices'!$J$34:$J$36,0),MATCH('CalcEng 2'!$AV$6,'Subdecision matrices'!$K$33:$O$33,0)),0)</f>
        <v>0</v>
      </c>
      <c r="AW709" s="2">
        <f>_xlfn.IFERROR(INDEX('Subdecision matrices'!$K$34:$O$36,MATCH(Prioritization!P363,'Subdecision matrices'!$J$34:$J$36,0),MATCH('CalcEng 2'!$AW$6,'Subdecision matrices'!$K$33:$O$33,0)),0)</f>
        <v>0</v>
      </c>
      <c r="AX709" s="2">
        <f>_xlfn.IFERROR(INDEX('Subdecision matrices'!$K$34:$O$36,MATCH(Prioritization!P363,'Subdecision matrices'!$J$34:$J$36,0),MATCH('CalcEng 2'!$AX$6,'Subdecision matrices'!$K$33:$O$33,0)),0)</f>
        <v>0</v>
      </c>
      <c r="AY709" s="2">
        <f>_xlfn.IFERROR(INDEX('Subdecision matrices'!$K$34:$O$36,MATCH(Prioritization!P363,'Subdecision matrices'!$J$34:$J$36,0),MATCH('CalcEng 2'!$AY$6,'Subdecision matrices'!$K$33:$O$33,0)),0)</f>
        <v>0</v>
      </c>
      <c r="AZ709" s="2"/>
      <c r="BA709" s="2"/>
      <c r="BB709" s="110">
        <f>((B709*B710)+(G709*G710)+(L709*L710)+(Q709*Q710)+(V709*V710)+(AA709*AA710)+(AF710*AF709)+(AK709*AK710)+(AP709*AP710)+(AU709*AU710))*10</f>
        <v>0</v>
      </c>
      <c r="BC709" s="110">
        <f aca="true" t="shared" si="1782" ref="BC709">((C709*C710)+(H709*H710)+(M709*M710)+(R709*R710)+(W709*W710)+(AB709*AB710)+(AG710*AG709)+(AL709*AL710)+(AQ709*AQ710)+(AV709*AV710))*10</f>
        <v>0</v>
      </c>
      <c r="BD709" s="110">
        <f aca="true" t="shared" si="1783" ref="BD709">((D709*D710)+(I709*I710)+(N709*N710)+(S709*S710)+(X709*X710)+(AC709*AC710)+(AH710*AH709)+(AM709*AM710)+(AR709*AR710)+(AW709*AW710))*10</f>
        <v>0</v>
      </c>
      <c r="BE709" s="110">
        <f aca="true" t="shared" si="1784" ref="BE709">((E709*E710)+(J709*J710)+(O709*O710)+(T709*T710)+(Y709*Y710)+(AD709*AD710)+(AI710*AI709)+(AN709*AN710)+(AS709*AS710)+(AX709*AX710))*10</f>
        <v>0</v>
      </c>
      <c r="BF709" s="110">
        <f aca="true" t="shared" si="1785" ref="BF709">((F709*F710)+(K709*K710)+(P709*P710)+(U709*U710)+(Z709*Z710)+(AE709*AE710)+(AJ710*AJ709)+(AO709*AO710)+(AT709*AT710)+(AY709*AY710))*10</f>
        <v>0</v>
      </c>
    </row>
    <row r="710" spans="1:58" ht="15.75" thickBot="1">
      <c r="A710" s="94"/>
      <c r="B710" s="5">
        <f>'Subdecision matrices'!$S$12</f>
        <v>0.1</v>
      </c>
      <c r="C710" s="5">
        <f>'Subdecision matrices'!$S$13</f>
        <v>0.1</v>
      </c>
      <c r="D710" s="5">
        <f>'Subdecision matrices'!$S$14</f>
        <v>0.1</v>
      </c>
      <c r="E710" s="5">
        <f>'Subdecision matrices'!$S$15</f>
        <v>0.1</v>
      </c>
      <c r="F710" s="5">
        <f>'Subdecision matrices'!$S$16</f>
        <v>0.1</v>
      </c>
      <c r="G710" s="5">
        <f>'Subdecision matrices'!$T$12</f>
        <v>0.1</v>
      </c>
      <c r="H710" s="5">
        <f>'Subdecision matrices'!$T$13</f>
        <v>0.1</v>
      </c>
      <c r="I710" s="5">
        <f>'Subdecision matrices'!$T$14</f>
        <v>0.1</v>
      </c>
      <c r="J710" s="5">
        <f>'Subdecision matrices'!$T$15</f>
        <v>0.1</v>
      </c>
      <c r="K710" s="5">
        <f>'Subdecision matrices'!$T$16</f>
        <v>0.1</v>
      </c>
      <c r="L710" s="5">
        <f>'Subdecision matrices'!$U$12</f>
        <v>0.05</v>
      </c>
      <c r="M710" s="5">
        <f>'Subdecision matrices'!$U$13</f>
        <v>0.05</v>
      </c>
      <c r="N710" s="5">
        <f>'Subdecision matrices'!$U$14</f>
        <v>0.05</v>
      </c>
      <c r="O710" s="5">
        <f>'Subdecision matrices'!$U$15</f>
        <v>0.05</v>
      </c>
      <c r="P710" s="5">
        <f>'Subdecision matrices'!$U$16</f>
        <v>0.05</v>
      </c>
      <c r="Q710" s="5">
        <f>'Subdecision matrices'!$V$12</f>
        <v>0.1</v>
      </c>
      <c r="R710" s="5">
        <f>'Subdecision matrices'!$V$13</f>
        <v>0.1</v>
      </c>
      <c r="S710" s="5">
        <f>'Subdecision matrices'!$V$14</f>
        <v>0.1</v>
      </c>
      <c r="T710" s="5">
        <f>'Subdecision matrices'!$V$15</f>
        <v>0.1</v>
      </c>
      <c r="U710" s="5">
        <f>'Subdecision matrices'!$V$16</f>
        <v>0.1</v>
      </c>
      <c r="V710" s="5">
        <f>'Subdecision matrices'!$W$12</f>
        <v>0.1</v>
      </c>
      <c r="W710" s="5">
        <f>'Subdecision matrices'!$W$13</f>
        <v>0.1</v>
      </c>
      <c r="X710" s="5">
        <f>'Subdecision matrices'!$W$14</f>
        <v>0.1</v>
      </c>
      <c r="Y710" s="5">
        <f>'Subdecision matrices'!$W$15</f>
        <v>0.1</v>
      </c>
      <c r="Z710" s="5">
        <f>'Subdecision matrices'!$W$16</f>
        <v>0.1</v>
      </c>
      <c r="AA710" s="5">
        <f>'Subdecision matrices'!$X$12</f>
        <v>0.05</v>
      </c>
      <c r="AB710" s="5">
        <f>'Subdecision matrices'!$X$13</f>
        <v>0.1</v>
      </c>
      <c r="AC710" s="5">
        <f>'Subdecision matrices'!$X$14</f>
        <v>0.1</v>
      </c>
      <c r="AD710" s="5">
        <f>'Subdecision matrices'!$X$15</f>
        <v>0.1</v>
      </c>
      <c r="AE710" s="5">
        <f>'Subdecision matrices'!$X$16</f>
        <v>0.1</v>
      </c>
      <c r="AF710" s="5">
        <f>'Subdecision matrices'!$Y$12</f>
        <v>0.1</v>
      </c>
      <c r="AG710" s="5">
        <f>'Subdecision matrices'!$Y$13</f>
        <v>0.1</v>
      </c>
      <c r="AH710" s="5">
        <f>'Subdecision matrices'!$Y$14</f>
        <v>0.1</v>
      </c>
      <c r="AI710" s="5">
        <f>'Subdecision matrices'!$Y$15</f>
        <v>0.05</v>
      </c>
      <c r="AJ710" s="5">
        <f>'Subdecision matrices'!$Y$16</f>
        <v>0.05</v>
      </c>
      <c r="AK710" s="5">
        <f>'Subdecision matrices'!$Z$12</f>
        <v>0.15</v>
      </c>
      <c r="AL710" s="5">
        <f>'Subdecision matrices'!$Z$13</f>
        <v>0.15</v>
      </c>
      <c r="AM710" s="5">
        <f>'Subdecision matrices'!$Z$14</f>
        <v>0.15</v>
      </c>
      <c r="AN710" s="5">
        <f>'Subdecision matrices'!$Z$15</f>
        <v>0.15</v>
      </c>
      <c r="AO710" s="5">
        <f>'Subdecision matrices'!$Z$16</f>
        <v>0.15</v>
      </c>
      <c r="AP710" s="5">
        <f>'Subdecision matrices'!$AA$12</f>
        <v>0.1</v>
      </c>
      <c r="AQ710" s="5">
        <f>'Subdecision matrices'!$AA$13</f>
        <v>0.1</v>
      </c>
      <c r="AR710" s="5">
        <f>'Subdecision matrices'!$AA$14</f>
        <v>0.1</v>
      </c>
      <c r="AS710" s="5">
        <f>'Subdecision matrices'!$AA$15</f>
        <v>0.1</v>
      </c>
      <c r="AT710" s="5">
        <f>'Subdecision matrices'!$AA$16</f>
        <v>0.15</v>
      </c>
      <c r="AU710" s="5">
        <f>'Subdecision matrices'!$AB$12</f>
        <v>0.15</v>
      </c>
      <c r="AV710" s="5">
        <f>'Subdecision matrices'!$AB$13</f>
        <v>0.1</v>
      </c>
      <c r="AW710" s="5">
        <f>'Subdecision matrices'!$AB$14</f>
        <v>0.1</v>
      </c>
      <c r="AX710" s="5">
        <f>'Subdecision matrices'!$AB$15</f>
        <v>0.15</v>
      </c>
      <c r="AY710" s="5">
        <f>'Subdecision matrices'!$AB$16</f>
        <v>0.1</v>
      </c>
      <c r="AZ710" s="3">
        <f aca="true" t="shared" si="1786" ref="AZ710">SUM(L710:AY710)</f>
        <v>4</v>
      </c>
      <c r="BA710" s="3"/>
      <c r="BB710" s="114"/>
      <c r="BC710" s="114"/>
      <c r="BD710" s="114"/>
      <c r="BE710" s="114"/>
      <c r="BF710" s="114"/>
    </row>
    <row r="711" spans="1:58" ht="15">
      <c r="A711" s="94">
        <v>353</v>
      </c>
      <c r="B711" s="30">
        <f>_xlfn.IFERROR(VLOOKUP(Prioritization!G364,'Subdecision matrices'!$B$7:$C$8,2,TRUE),0)</f>
        <v>0</v>
      </c>
      <c r="C711" s="30">
        <f>_xlfn.IFERROR(VLOOKUP(Prioritization!G364,'Subdecision matrices'!$B$7:$D$8,3,TRUE),0)</f>
        <v>0</v>
      </c>
      <c r="D711" s="30">
        <f>_xlfn.IFERROR(VLOOKUP(Prioritization!G364,'Subdecision matrices'!$B$7:$E$8,4,TRUE),0)</f>
        <v>0</v>
      </c>
      <c r="E711" s="30">
        <f>_xlfn.IFERROR(VLOOKUP(Prioritization!G364,'Subdecision matrices'!$B$7:$F$8,5,TRUE),0)</f>
        <v>0</v>
      </c>
      <c r="F711" s="30">
        <f>_xlfn.IFERROR(VLOOKUP(Prioritization!G364,'Subdecision matrices'!$B$7:$G$8,6,TRUE),0)</f>
        <v>0</v>
      </c>
      <c r="G711" s="30">
        <f>VLOOKUP(Prioritization!H364,'Subdecision matrices'!$B$12:$C$19,2,TRUE)</f>
        <v>0</v>
      </c>
      <c r="H711" s="30">
        <f>VLOOKUP(Prioritization!H364,'Subdecision matrices'!$B$12:$D$19,3,TRUE)</f>
        <v>0</v>
      </c>
      <c r="I711" s="30">
        <f>VLOOKUP(Prioritization!H364,'Subdecision matrices'!$B$12:$E$19,4,TRUE)</f>
        <v>0</v>
      </c>
      <c r="J711" s="30">
        <f>VLOOKUP(Prioritization!H364,'Subdecision matrices'!$B$12:$F$19,5,TRUE)</f>
        <v>0</v>
      </c>
      <c r="K711" s="30">
        <f>VLOOKUP(Prioritization!H364,'Subdecision matrices'!$B$12:$G$19,6,TRUE)</f>
        <v>0</v>
      </c>
      <c r="L711" s="2">
        <f>_xlfn.IFERROR(INDEX('Subdecision matrices'!$C$23:$G$27,MATCH(Prioritization!I364,'Subdecision matrices'!$B$23:$B$27,0),MATCH('CalcEng 2'!$L$6,'Subdecision matrices'!$C$22:$G$22,0)),0)</f>
        <v>0</v>
      </c>
      <c r="M711" s="2">
        <f>_xlfn.IFERROR(INDEX('Subdecision matrices'!$C$23:$G$27,MATCH(Prioritization!I364,'Subdecision matrices'!$B$23:$B$27,0),MATCH('CalcEng 2'!$M$6,'Subdecision matrices'!$C$30:$G$30,0)),0)</f>
        <v>0</v>
      </c>
      <c r="N711" s="2">
        <f>_xlfn.IFERROR(INDEX('Subdecision matrices'!$C$23:$G$27,MATCH(Prioritization!I364,'Subdecision matrices'!$B$23:$B$27,0),MATCH('CalcEng 2'!$N$6,'Subdecision matrices'!$C$22:$G$22,0)),0)</f>
        <v>0</v>
      </c>
      <c r="O711" s="2">
        <f>_xlfn.IFERROR(INDEX('Subdecision matrices'!$C$23:$G$27,MATCH(Prioritization!I364,'Subdecision matrices'!$B$23:$B$27,0),MATCH('CalcEng 2'!$O$6,'Subdecision matrices'!$C$22:$G$22,0)),0)</f>
        <v>0</v>
      </c>
      <c r="P711" s="2">
        <f>_xlfn.IFERROR(INDEX('Subdecision matrices'!$C$23:$G$27,MATCH(Prioritization!I364,'Subdecision matrices'!$B$23:$B$27,0),MATCH('CalcEng 2'!$P$6,'Subdecision matrices'!$C$22:$G$22,0)),0)</f>
        <v>0</v>
      </c>
      <c r="Q711" s="2">
        <f>_xlfn.IFERROR(INDEX('Subdecision matrices'!$C$31:$G$33,MATCH(Prioritization!J364,'Subdecision matrices'!$B$31:$B$33,0),MATCH('CalcEng 2'!$Q$6,'Subdecision matrices'!$C$30:$G$30,0)),0)</f>
        <v>0</v>
      </c>
      <c r="R711" s="2">
        <f>_xlfn.IFERROR(INDEX('Subdecision matrices'!$C$31:$G$33,MATCH(Prioritization!J364,'Subdecision matrices'!$B$31:$B$33,0),MATCH('CalcEng 2'!$R$6,'Subdecision matrices'!$C$30:$G$30,0)),0)</f>
        <v>0</v>
      </c>
      <c r="S711" s="2">
        <f>_xlfn.IFERROR(INDEX('Subdecision matrices'!$C$31:$G$33,MATCH(Prioritization!J364,'Subdecision matrices'!$B$31:$B$33,0),MATCH('CalcEng 2'!$S$6,'Subdecision matrices'!$C$30:$G$30,0)),0)</f>
        <v>0</v>
      </c>
      <c r="T711" s="2">
        <f>_xlfn.IFERROR(INDEX('Subdecision matrices'!$C$31:$G$33,MATCH(Prioritization!J364,'Subdecision matrices'!$B$31:$B$33,0),MATCH('CalcEng 2'!$T$6,'Subdecision matrices'!$C$30:$G$30,0)),0)</f>
        <v>0</v>
      </c>
      <c r="U711" s="2">
        <f>_xlfn.IFERROR(INDEX('Subdecision matrices'!$C$31:$G$33,MATCH(Prioritization!J364,'Subdecision matrices'!$B$31:$B$33,0),MATCH('CalcEng 2'!$U$6,'Subdecision matrices'!$C$30:$G$30,0)),0)</f>
        <v>0</v>
      </c>
      <c r="V711" s="2">
        <f>_xlfn.IFERROR(VLOOKUP(Prioritization!K364,'Subdecision matrices'!$A$37:$C$41,3,TRUE),0)</f>
        <v>0</v>
      </c>
      <c r="W711" s="2">
        <f>_xlfn.IFERROR(VLOOKUP(Prioritization!K364,'Subdecision matrices'!$A$37:$D$41,4),0)</f>
        <v>0</v>
      </c>
      <c r="X711" s="2">
        <f>_xlfn.IFERROR(VLOOKUP(Prioritization!K364,'Subdecision matrices'!$A$37:$E$41,5),0)</f>
        <v>0</v>
      </c>
      <c r="Y711" s="2">
        <f>_xlfn.IFERROR(VLOOKUP(Prioritization!K364,'Subdecision matrices'!$A$37:$F$41,6),0)</f>
        <v>0</v>
      </c>
      <c r="Z711" s="2">
        <f>_xlfn.IFERROR(VLOOKUP(Prioritization!K364,'Subdecision matrices'!$A$37:$G$41,7),0)</f>
        <v>0</v>
      </c>
      <c r="AA711" s="2">
        <f>_xlfn.IFERROR(INDEX('Subdecision matrices'!$K$8:$O$11,MATCH(Prioritization!L364,'Subdecision matrices'!$J$8:$J$11,0),MATCH('CalcEng 2'!$AA$6,'Subdecision matrices'!$K$7:$O$7,0)),0)</f>
        <v>0</v>
      </c>
      <c r="AB711" s="2">
        <f>_xlfn.IFERROR(INDEX('Subdecision matrices'!$K$8:$O$11,MATCH(Prioritization!L364,'Subdecision matrices'!$J$8:$J$11,0),MATCH('CalcEng 2'!$AB$6,'Subdecision matrices'!$K$7:$O$7,0)),0)</f>
        <v>0</v>
      </c>
      <c r="AC711" s="2">
        <f>_xlfn.IFERROR(INDEX('Subdecision matrices'!$K$8:$O$11,MATCH(Prioritization!L364,'Subdecision matrices'!$J$8:$J$11,0),MATCH('CalcEng 2'!$AC$6,'Subdecision matrices'!$K$7:$O$7,0)),0)</f>
        <v>0</v>
      </c>
      <c r="AD711" s="2">
        <f>_xlfn.IFERROR(INDEX('Subdecision matrices'!$K$8:$O$11,MATCH(Prioritization!L364,'Subdecision matrices'!$J$8:$J$11,0),MATCH('CalcEng 2'!$AD$6,'Subdecision matrices'!$K$7:$O$7,0)),0)</f>
        <v>0</v>
      </c>
      <c r="AE711" s="2">
        <f>_xlfn.IFERROR(INDEX('Subdecision matrices'!$K$8:$O$11,MATCH(Prioritization!L364,'Subdecision matrices'!$J$8:$J$11,0),MATCH('CalcEng 2'!$AE$6,'Subdecision matrices'!$K$7:$O$7,0)),0)</f>
        <v>0</v>
      </c>
      <c r="AF711" s="2">
        <f>_xlfn.IFERROR(VLOOKUP(Prioritization!M364,'Subdecision matrices'!$I$15:$K$17,3,TRUE),0)</f>
        <v>0</v>
      </c>
      <c r="AG711" s="2">
        <f>_xlfn.IFERROR(VLOOKUP(Prioritization!M364,'Subdecision matrices'!$I$15:$L$17,4,TRUE),0)</f>
        <v>0</v>
      </c>
      <c r="AH711" s="2">
        <f>_xlfn.IFERROR(VLOOKUP(Prioritization!M364,'Subdecision matrices'!$I$15:$M$17,5,TRUE),0)</f>
        <v>0</v>
      </c>
      <c r="AI711" s="2">
        <f>_xlfn.IFERROR(VLOOKUP(Prioritization!M364,'Subdecision matrices'!$I$15:$N$17,6,TRUE),0)</f>
        <v>0</v>
      </c>
      <c r="AJ711" s="2">
        <f>_xlfn.IFERROR(VLOOKUP(Prioritization!M364,'Subdecision matrices'!$I$15:$O$17,7,TRUE),0)</f>
        <v>0</v>
      </c>
      <c r="AK711" s="2">
        <f>_xlfn.IFERROR(INDEX('Subdecision matrices'!$K$22:$O$24,MATCH(Prioritization!N364,'Subdecision matrices'!$J$22:$J$24,0),MATCH($AK$6,'Subdecision matrices'!$K$21:$O$21,0)),0)</f>
        <v>0</v>
      </c>
      <c r="AL711" s="2">
        <f>_xlfn.IFERROR(INDEX('Subdecision matrices'!$K$22:$O$24,MATCH(Prioritization!N364,'Subdecision matrices'!$J$22:$J$24,0),MATCH($AL$6,'Subdecision matrices'!$K$21:$O$21,0)),0)</f>
        <v>0</v>
      </c>
      <c r="AM711" s="2">
        <f>_xlfn.IFERROR(INDEX('Subdecision matrices'!$K$22:$O$24,MATCH(Prioritization!N364,'Subdecision matrices'!$J$22:$J$24,0),MATCH($AM$6,'Subdecision matrices'!$K$21:$O$21,0)),0)</f>
        <v>0</v>
      </c>
      <c r="AN711" s="2">
        <f>_xlfn.IFERROR(INDEX('Subdecision matrices'!$K$22:$O$24,MATCH(Prioritization!N364,'Subdecision matrices'!$J$22:$J$24,0),MATCH($AN$6,'Subdecision matrices'!$K$21:$O$21,0)),0)</f>
        <v>0</v>
      </c>
      <c r="AO711" s="2">
        <f>_xlfn.IFERROR(INDEX('Subdecision matrices'!$K$22:$O$24,MATCH(Prioritization!N364,'Subdecision matrices'!$J$22:$J$24,0),MATCH($AO$6,'Subdecision matrices'!$K$21:$O$21,0)),0)</f>
        <v>0</v>
      </c>
      <c r="AP711" s="2">
        <f>_xlfn.IFERROR(INDEX('Subdecision matrices'!$K$27:$O$30,MATCH(Prioritization!O364,'Subdecision matrices'!$J$27:$J$30,0),MATCH('CalcEng 2'!$AP$6,'Subdecision matrices'!$K$27:$O$27,0)),0)</f>
        <v>0</v>
      </c>
      <c r="AQ711" s="2">
        <f>_xlfn.IFERROR(INDEX('Subdecision matrices'!$K$27:$O$30,MATCH(Prioritization!O364,'Subdecision matrices'!$J$27:$J$30,0),MATCH('CalcEng 2'!$AQ$6,'Subdecision matrices'!$K$27:$O$27,0)),0)</f>
        <v>0</v>
      </c>
      <c r="AR711" s="2">
        <f>_xlfn.IFERROR(INDEX('Subdecision matrices'!$K$27:$O$30,MATCH(Prioritization!O364,'Subdecision matrices'!$J$27:$J$30,0),MATCH('CalcEng 2'!$AR$6,'Subdecision matrices'!$K$27:$O$27,0)),0)</f>
        <v>0</v>
      </c>
      <c r="AS711" s="2">
        <f>_xlfn.IFERROR(INDEX('Subdecision matrices'!$K$27:$O$30,MATCH(Prioritization!O364,'Subdecision matrices'!$J$27:$J$30,0),MATCH('CalcEng 2'!$AS$6,'Subdecision matrices'!$K$27:$O$27,0)),0)</f>
        <v>0</v>
      </c>
      <c r="AT711" s="2">
        <f>_xlfn.IFERROR(INDEX('Subdecision matrices'!$K$27:$O$30,MATCH(Prioritization!O364,'Subdecision matrices'!$J$27:$J$30,0),MATCH('CalcEng 2'!$AT$6,'Subdecision matrices'!$K$27:$O$27,0)),0)</f>
        <v>0</v>
      </c>
      <c r="AU711" s="2">
        <f>_xlfn.IFERROR(INDEX('Subdecision matrices'!$K$34:$O$36,MATCH(Prioritization!P364,'Subdecision matrices'!$J$34:$J$36,0),MATCH('CalcEng 2'!$AU$6,'Subdecision matrices'!$K$33:$O$33,0)),0)</f>
        <v>0</v>
      </c>
      <c r="AV711" s="2">
        <f>_xlfn.IFERROR(INDEX('Subdecision matrices'!$K$34:$O$36,MATCH(Prioritization!P364,'Subdecision matrices'!$J$34:$J$36,0),MATCH('CalcEng 2'!$AV$6,'Subdecision matrices'!$K$33:$O$33,0)),0)</f>
        <v>0</v>
      </c>
      <c r="AW711" s="2">
        <f>_xlfn.IFERROR(INDEX('Subdecision matrices'!$K$34:$O$36,MATCH(Prioritization!P364,'Subdecision matrices'!$J$34:$J$36,0),MATCH('CalcEng 2'!$AW$6,'Subdecision matrices'!$K$33:$O$33,0)),0)</f>
        <v>0</v>
      </c>
      <c r="AX711" s="2">
        <f>_xlfn.IFERROR(INDEX('Subdecision matrices'!$K$34:$O$36,MATCH(Prioritization!P364,'Subdecision matrices'!$J$34:$J$36,0),MATCH('CalcEng 2'!$AX$6,'Subdecision matrices'!$K$33:$O$33,0)),0)</f>
        <v>0</v>
      </c>
      <c r="AY711" s="2">
        <f>_xlfn.IFERROR(INDEX('Subdecision matrices'!$K$34:$O$36,MATCH(Prioritization!P364,'Subdecision matrices'!$J$34:$J$36,0),MATCH('CalcEng 2'!$AY$6,'Subdecision matrices'!$K$33:$O$33,0)),0)</f>
        <v>0</v>
      </c>
      <c r="AZ711" s="2"/>
      <c r="BA711" s="2"/>
      <c r="BB711" s="110">
        <f>((B711*B712)+(G711*G712)+(L711*L712)+(Q711*Q712)+(V711*V712)+(AA711*AA712)+(AF712*AF711)+(AK711*AK712)+(AP711*AP712)+(AU711*AU712))*10</f>
        <v>0</v>
      </c>
      <c r="BC711" s="110">
        <f aca="true" t="shared" si="1787" ref="BC711">((C711*C712)+(H711*H712)+(M711*M712)+(R711*R712)+(W711*W712)+(AB711*AB712)+(AG712*AG711)+(AL711*AL712)+(AQ711*AQ712)+(AV711*AV712))*10</f>
        <v>0</v>
      </c>
      <c r="BD711" s="110">
        <f aca="true" t="shared" si="1788" ref="BD711">((D711*D712)+(I711*I712)+(N711*N712)+(S711*S712)+(X711*X712)+(AC711*AC712)+(AH712*AH711)+(AM711*AM712)+(AR711*AR712)+(AW711*AW712))*10</f>
        <v>0</v>
      </c>
      <c r="BE711" s="110">
        <f aca="true" t="shared" si="1789" ref="BE711">((E711*E712)+(J711*J712)+(O711*O712)+(T711*T712)+(Y711*Y712)+(AD711*AD712)+(AI712*AI711)+(AN711*AN712)+(AS711*AS712)+(AX711*AX712))*10</f>
        <v>0</v>
      </c>
      <c r="BF711" s="110">
        <f aca="true" t="shared" si="1790" ref="BF711">((F711*F712)+(K711*K712)+(P711*P712)+(U711*U712)+(Z711*Z712)+(AE711*AE712)+(AJ712*AJ711)+(AO711*AO712)+(AT711*AT712)+(AY711*AY712))*10</f>
        <v>0</v>
      </c>
    </row>
    <row r="712" spans="1:58" ht="15.75" thickBot="1">
      <c r="A712" s="94"/>
      <c r="B712" s="5">
        <f>'Subdecision matrices'!$S$12</f>
        <v>0.1</v>
      </c>
      <c r="C712" s="5">
        <f>'Subdecision matrices'!$S$13</f>
        <v>0.1</v>
      </c>
      <c r="D712" s="5">
        <f>'Subdecision matrices'!$S$14</f>
        <v>0.1</v>
      </c>
      <c r="E712" s="5">
        <f>'Subdecision matrices'!$S$15</f>
        <v>0.1</v>
      </c>
      <c r="F712" s="5">
        <f>'Subdecision matrices'!$S$16</f>
        <v>0.1</v>
      </c>
      <c r="G712" s="5">
        <f>'Subdecision matrices'!$T$12</f>
        <v>0.1</v>
      </c>
      <c r="H712" s="5">
        <f>'Subdecision matrices'!$T$13</f>
        <v>0.1</v>
      </c>
      <c r="I712" s="5">
        <f>'Subdecision matrices'!$T$14</f>
        <v>0.1</v>
      </c>
      <c r="J712" s="5">
        <f>'Subdecision matrices'!$T$15</f>
        <v>0.1</v>
      </c>
      <c r="K712" s="5">
        <f>'Subdecision matrices'!$T$16</f>
        <v>0.1</v>
      </c>
      <c r="L712" s="5">
        <f>'Subdecision matrices'!$U$12</f>
        <v>0.05</v>
      </c>
      <c r="M712" s="5">
        <f>'Subdecision matrices'!$U$13</f>
        <v>0.05</v>
      </c>
      <c r="N712" s="5">
        <f>'Subdecision matrices'!$U$14</f>
        <v>0.05</v>
      </c>
      <c r="O712" s="5">
        <f>'Subdecision matrices'!$U$15</f>
        <v>0.05</v>
      </c>
      <c r="P712" s="5">
        <f>'Subdecision matrices'!$U$16</f>
        <v>0.05</v>
      </c>
      <c r="Q712" s="5">
        <f>'Subdecision matrices'!$V$12</f>
        <v>0.1</v>
      </c>
      <c r="R712" s="5">
        <f>'Subdecision matrices'!$V$13</f>
        <v>0.1</v>
      </c>
      <c r="S712" s="5">
        <f>'Subdecision matrices'!$V$14</f>
        <v>0.1</v>
      </c>
      <c r="T712" s="5">
        <f>'Subdecision matrices'!$V$15</f>
        <v>0.1</v>
      </c>
      <c r="U712" s="5">
        <f>'Subdecision matrices'!$V$16</f>
        <v>0.1</v>
      </c>
      <c r="V712" s="5">
        <f>'Subdecision matrices'!$W$12</f>
        <v>0.1</v>
      </c>
      <c r="W712" s="5">
        <f>'Subdecision matrices'!$W$13</f>
        <v>0.1</v>
      </c>
      <c r="X712" s="5">
        <f>'Subdecision matrices'!$W$14</f>
        <v>0.1</v>
      </c>
      <c r="Y712" s="5">
        <f>'Subdecision matrices'!$W$15</f>
        <v>0.1</v>
      </c>
      <c r="Z712" s="5">
        <f>'Subdecision matrices'!$W$16</f>
        <v>0.1</v>
      </c>
      <c r="AA712" s="5">
        <f>'Subdecision matrices'!$X$12</f>
        <v>0.05</v>
      </c>
      <c r="AB712" s="5">
        <f>'Subdecision matrices'!$X$13</f>
        <v>0.1</v>
      </c>
      <c r="AC712" s="5">
        <f>'Subdecision matrices'!$X$14</f>
        <v>0.1</v>
      </c>
      <c r="AD712" s="5">
        <f>'Subdecision matrices'!$X$15</f>
        <v>0.1</v>
      </c>
      <c r="AE712" s="5">
        <f>'Subdecision matrices'!$X$16</f>
        <v>0.1</v>
      </c>
      <c r="AF712" s="5">
        <f>'Subdecision matrices'!$Y$12</f>
        <v>0.1</v>
      </c>
      <c r="AG712" s="5">
        <f>'Subdecision matrices'!$Y$13</f>
        <v>0.1</v>
      </c>
      <c r="AH712" s="5">
        <f>'Subdecision matrices'!$Y$14</f>
        <v>0.1</v>
      </c>
      <c r="AI712" s="5">
        <f>'Subdecision matrices'!$Y$15</f>
        <v>0.05</v>
      </c>
      <c r="AJ712" s="5">
        <f>'Subdecision matrices'!$Y$16</f>
        <v>0.05</v>
      </c>
      <c r="AK712" s="5">
        <f>'Subdecision matrices'!$Z$12</f>
        <v>0.15</v>
      </c>
      <c r="AL712" s="5">
        <f>'Subdecision matrices'!$Z$13</f>
        <v>0.15</v>
      </c>
      <c r="AM712" s="5">
        <f>'Subdecision matrices'!$Z$14</f>
        <v>0.15</v>
      </c>
      <c r="AN712" s="5">
        <f>'Subdecision matrices'!$Z$15</f>
        <v>0.15</v>
      </c>
      <c r="AO712" s="5">
        <f>'Subdecision matrices'!$Z$16</f>
        <v>0.15</v>
      </c>
      <c r="AP712" s="5">
        <f>'Subdecision matrices'!$AA$12</f>
        <v>0.1</v>
      </c>
      <c r="AQ712" s="5">
        <f>'Subdecision matrices'!$AA$13</f>
        <v>0.1</v>
      </c>
      <c r="AR712" s="5">
        <f>'Subdecision matrices'!$AA$14</f>
        <v>0.1</v>
      </c>
      <c r="AS712" s="5">
        <f>'Subdecision matrices'!$AA$15</f>
        <v>0.1</v>
      </c>
      <c r="AT712" s="5">
        <f>'Subdecision matrices'!$AA$16</f>
        <v>0.15</v>
      </c>
      <c r="AU712" s="5">
        <f>'Subdecision matrices'!$AB$12</f>
        <v>0.15</v>
      </c>
      <c r="AV712" s="5">
        <f>'Subdecision matrices'!$AB$13</f>
        <v>0.1</v>
      </c>
      <c r="AW712" s="5">
        <f>'Subdecision matrices'!$AB$14</f>
        <v>0.1</v>
      </c>
      <c r="AX712" s="5">
        <f>'Subdecision matrices'!$AB$15</f>
        <v>0.15</v>
      </c>
      <c r="AY712" s="5">
        <f>'Subdecision matrices'!$AB$16</f>
        <v>0.1</v>
      </c>
      <c r="AZ712" s="3">
        <f aca="true" t="shared" si="1791" ref="AZ712">SUM(L712:AY712)</f>
        <v>4</v>
      </c>
      <c r="BA712" s="3"/>
      <c r="BB712" s="114"/>
      <c r="BC712" s="114"/>
      <c r="BD712" s="114"/>
      <c r="BE712" s="114"/>
      <c r="BF712" s="114"/>
    </row>
    <row r="713" spans="1:58" ht="15">
      <c r="A713" s="94">
        <v>354</v>
      </c>
      <c r="B713" s="30">
        <f>_xlfn.IFERROR(VLOOKUP(Prioritization!G365,'Subdecision matrices'!$B$7:$C$8,2,TRUE),0)</f>
        <v>0</v>
      </c>
      <c r="C713" s="30">
        <f>_xlfn.IFERROR(VLOOKUP(Prioritization!G365,'Subdecision matrices'!$B$7:$D$8,3,TRUE),0)</f>
        <v>0</v>
      </c>
      <c r="D713" s="30">
        <f>_xlfn.IFERROR(VLOOKUP(Prioritization!G365,'Subdecision matrices'!$B$7:$E$8,4,TRUE),0)</f>
        <v>0</v>
      </c>
      <c r="E713" s="30">
        <f>_xlfn.IFERROR(VLOOKUP(Prioritization!G365,'Subdecision matrices'!$B$7:$F$8,5,TRUE),0)</f>
        <v>0</v>
      </c>
      <c r="F713" s="30">
        <f>_xlfn.IFERROR(VLOOKUP(Prioritization!G365,'Subdecision matrices'!$B$7:$G$8,6,TRUE),0)</f>
        <v>0</v>
      </c>
      <c r="G713" s="30">
        <f>VLOOKUP(Prioritization!H365,'Subdecision matrices'!$B$12:$C$19,2,TRUE)</f>
        <v>0</v>
      </c>
      <c r="H713" s="30">
        <f>VLOOKUP(Prioritization!H365,'Subdecision matrices'!$B$12:$D$19,3,TRUE)</f>
        <v>0</v>
      </c>
      <c r="I713" s="30">
        <f>VLOOKUP(Prioritization!H365,'Subdecision matrices'!$B$12:$E$19,4,TRUE)</f>
        <v>0</v>
      </c>
      <c r="J713" s="30">
        <f>VLOOKUP(Prioritization!H365,'Subdecision matrices'!$B$12:$F$19,5,TRUE)</f>
        <v>0</v>
      </c>
      <c r="K713" s="30">
        <f>VLOOKUP(Prioritization!H365,'Subdecision matrices'!$B$12:$G$19,6,TRUE)</f>
        <v>0</v>
      </c>
      <c r="L713" s="2">
        <f>_xlfn.IFERROR(INDEX('Subdecision matrices'!$C$23:$G$27,MATCH(Prioritization!I365,'Subdecision matrices'!$B$23:$B$27,0),MATCH('CalcEng 2'!$L$6,'Subdecision matrices'!$C$22:$G$22,0)),0)</f>
        <v>0</v>
      </c>
      <c r="M713" s="2">
        <f>_xlfn.IFERROR(INDEX('Subdecision matrices'!$C$23:$G$27,MATCH(Prioritization!I365,'Subdecision matrices'!$B$23:$B$27,0),MATCH('CalcEng 2'!$M$6,'Subdecision matrices'!$C$30:$G$30,0)),0)</f>
        <v>0</v>
      </c>
      <c r="N713" s="2">
        <f>_xlfn.IFERROR(INDEX('Subdecision matrices'!$C$23:$G$27,MATCH(Prioritization!I365,'Subdecision matrices'!$B$23:$B$27,0),MATCH('CalcEng 2'!$N$6,'Subdecision matrices'!$C$22:$G$22,0)),0)</f>
        <v>0</v>
      </c>
      <c r="O713" s="2">
        <f>_xlfn.IFERROR(INDEX('Subdecision matrices'!$C$23:$G$27,MATCH(Prioritization!I365,'Subdecision matrices'!$B$23:$B$27,0),MATCH('CalcEng 2'!$O$6,'Subdecision matrices'!$C$22:$G$22,0)),0)</f>
        <v>0</v>
      </c>
      <c r="P713" s="2">
        <f>_xlfn.IFERROR(INDEX('Subdecision matrices'!$C$23:$G$27,MATCH(Prioritization!I365,'Subdecision matrices'!$B$23:$B$27,0),MATCH('CalcEng 2'!$P$6,'Subdecision matrices'!$C$22:$G$22,0)),0)</f>
        <v>0</v>
      </c>
      <c r="Q713" s="2">
        <f>_xlfn.IFERROR(INDEX('Subdecision matrices'!$C$31:$G$33,MATCH(Prioritization!J365,'Subdecision matrices'!$B$31:$B$33,0),MATCH('CalcEng 2'!$Q$6,'Subdecision matrices'!$C$30:$G$30,0)),0)</f>
        <v>0</v>
      </c>
      <c r="R713" s="2">
        <f>_xlfn.IFERROR(INDEX('Subdecision matrices'!$C$31:$G$33,MATCH(Prioritization!J365,'Subdecision matrices'!$B$31:$B$33,0),MATCH('CalcEng 2'!$R$6,'Subdecision matrices'!$C$30:$G$30,0)),0)</f>
        <v>0</v>
      </c>
      <c r="S713" s="2">
        <f>_xlfn.IFERROR(INDEX('Subdecision matrices'!$C$31:$G$33,MATCH(Prioritization!J365,'Subdecision matrices'!$B$31:$B$33,0),MATCH('CalcEng 2'!$S$6,'Subdecision matrices'!$C$30:$G$30,0)),0)</f>
        <v>0</v>
      </c>
      <c r="T713" s="2">
        <f>_xlfn.IFERROR(INDEX('Subdecision matrices'!$C$31:$G$33,MATCH(Prioritization!J365,'Subdecision matrices'!$B$31:$B$33,0),MATCH('CalcEng 2'!$T$6,'Subdecision matrices'!$C$30:$G$30,0)),0)</f>
        <v>0</v>
      </c>
      <c r="U713" s="2">
        <f>_xlfn.IFERROR(INDEX('Subdecision matrices'!$C$31:$G$33,MATCH(Prioritization!J365,'Subdecision matrices'!$B$31:$B$33,0),MATCH('CalcEng 2'!$U$6,'Subdecision matrices'!$C$30:$G$30,0)),0)</f>
        <v>0</v>
      </c>
      <c r="V713" s="2">
        <f>_xlfn.IFERROR(VLOOKUP(Prioritization!K365,'Subdecision matrices'!$A$37:$C$41,3,TRUE),0)</f>
        <v>0</v>
      </c>
      <c r="W713" s="2">
        <f>_xlfn.IFERROR(VLOOKUP(Prioritization!K365,'Subdecision matrices'!$A$37:$D$41,4),0)</f>
        <v>0</v>
      </c>
      <c r="X713" s="2">
        <f>_xlfn.IFERROR(VLOOKUP(Prioritization!K365,'Subdecision matrices'!$A$37:$E$41,5),0)</f>
        <v>0</v>
      </c>
      <c r="Y713" s="2">
        <f>_xlfn.IFERROR(VLOOKUP(Prioritization!K365,'Subdecision matrices'!$A$37:$F$41,6),0)</f>
        <v>0</v>
      </c>
      <c r="Z713" s="2">
        <f>_xlfn.IFERROR(VLOOKUP(Prioritization!K365,'Subdecision matrices'!$A$37:$G$41,7),0)</f>
        <v>0</v>
      </c>
      <c r="AA713" s="2">
        <f>_xlfn.IFERROR(INDEX('Subdecision matrices'!$K$8:$O$11,MATCH(Prioritization!L365,'Subdecision matrices'!$J$8:$J$11,0),MATCH('CalcEng 2'!$AA$6,'Subdecision matrices'!$K$7:$O$7,0)),0)</f>
        <v>0</v>
      </c>
      <c r="AB713" s="2">
        <f>_xlfn.IFERROR(INDEX('Subdecision matrices'!$K$8:$O$11,MATCH(Prioritization!L365,'Subdecision matrices'!$J$8:$J$11,0),MATCH('CalcEng 2'!$AB$6,'Subdecision matrices'!$K$7:$O$7,0)),0)</f>
        <v>0</v>
      </c>
      <c r="AC713" s="2">
        <f>_xlfn.IFERROR(INDEX('Subdecision matrices'!$K$8:$O$11,MATCH(Prioritization!L365,'Subdecision matrices'!$J$8:$J$11,0),MATCH('CalcEng 2'!$AC$6,'Subdecision matrices'!$K$7:$O$7,0)),0)</f>
        <v>0</v>
      </c>
      <c r="AD713" s="2">
        <f>_xlfn.IFERROR(INDEX('Subdecision matrices'!$K$8:$O$11,MATCH(Prioritization!L365,'Subdecision matrices'!$J$8:$J$11,0),MATCH('CalcEng 2'!$AD$6,'Subdecision matrices'!$K$7:$O$7,0)),0)</f>
        <v>0</v>
      </c>
      <c r="AE713" s="2">
        <f>_xlfn.IFERROR(INDEX('Subdecision matrices'!$K$8:$O$11,MATCH(Prioritization!L365,'Subdecision matrices'!$J$8:$J$11,0),MATCH('CalcEng 2'!$AE$6,'Subdecision matrices'!$K$7:$O$7,0)),0)</f>
        <v>0</v>
      </c>
      <c r="AF713" s="2">
        <f>_xlfn.IFERROR(VLOOKUP(Prioritization!M365,'Subdecision matrices'!$I$15:$K$17,3,TRUE),0)</f>
        <v>0</v>
      </c>
      <c r="AG713" s="2">
        <f>_xlfn.IFERROR(VLOOKUP(Prioritization!M365,'Subdecision matrices'!$I$15:$L$17,4,TRUE),0)</f>
        <v>0</v>
      </c>
      <c r="AH713" s="2">
        <f>_xlfn.IFERROR(VLOOKUP(Prioritization!M365,'Subdecision matrices'!$I$15:$M$17,5,TRUE),0)</f>
        <v>0</v>
      </c>
      <c r="AI713" s="2">
        <f>_xlfn.IFERROR(VLOOKUP(Prioritization!M365,'Subdecision matrices'!$I$15:$N$17,6,TRUE),0)</f>
        <v>0</v>
      </c>
      <c r="AJ713" s="2">
        <f>_xlfn.IFERROR(VLOOKUP(Prioritization!M365,'Subdecision matrices'!$I$15:$O$17,7,TRUE),0)</f>
        <v>0</v>
      </c>
      <c r="AK713" s="2">
        <f>_xlfn.IFERROR(INDEX('Subdecision matrices'!$K$22:$O$24,MATCH(Prioritization!N365,'Subdecision matrices'!$J$22:$J$24,0),MATCH($AK$6,'Subdecision matrices'!$K$21:$O$21,0)),0)</f>
        <v>0</v>
      </c>
      <c r="AL713" s="2">
        <f>_xlfn.IFERROR(INDEX('Subdecision matrices'!$K$22:$O$24,MATCH(Prioritization!N365,'Subdecision matrices'!$J$22:$J$24,0),MATCH($AL$6,'Subdecision matrices'!$K$21:$O$21,0)),0)</f>
        <v>0</v>
      </c>
      <c r="AM713" s="2">
        <f>_xlfn.IFERROR(INDEX('Subdecision matrices'!$K$22:$O$24,MATCH(Prioritization!N365,'Subdecision matrices'!$J$22:$J$24,0),MATCH($AM$6,'Subdecision matrices'!$K$21:$O$21,0)),0)</f>
        <v>0</v>
      </c>
      <c r="AN713" s="2">
        <f>_xlfn.IFERROR(INDEX('Subdecision matrices'!$K$22:$O$24,MATCH(Prioritization!N365,'Subdecision matrices'!$J$22:$J$24,0),MATCH($AN$6,'Subdecision matrices'!$K$21:$O$21,0)),0)</f>
        <v>0</v>
      </c>
      <c r="AO713" s="2">
        <f>_xlfn.IFERROR(INDEX('Subdecision matrices'!$K$22:$O$24,MATCH(Prioritization!N365,'Subdecision matrices'!$J$22:$J$24,0),MATCH($AO$6,'Subdecision matrices'!$K$21:$O$21,0)),0)</f>
        <v>0</v>
      </c>
      <c r="AP713" s="2">
        <f>_xlfn.IFERROR(INDEX('Subdecision matrices'!$K$27:$O$30,MATCH(Prioritization!O365,'Subdecision matrices'!$J$27:$J$30,0),MATCH('CalcEng 2'!$AP$6,'Subdecision matrices'!$K$27:$O$27,0)),0)</f>
        <v>0</v>
      </c>
      <c r="AQ713" s="2">
        <f>_xlfn.IFERROR(INDEX('Subdecision matrices'!$K$27:$O$30,MATCH(Prioritization!O365,'Subdecision matrices'!$J$27:$J$30,0),MATCH('CalcEng 2'!$AQ$6,'Subdecision matrices'!$K$27:$O$27,0)),0)</f>
        <v>0</v>
      </c>
      <c r="AR713" s="2">
        <f>_xlfn.IFERROR(INDEX('Subdecision matrices'!$K$27:$O$30,MATCH(Prioritization!O365,'Subdecision matrices'!$J$27:$J$30,0),MATCH('CalcEng 2'!$AR$6,'Subdecision matrices'!$K$27:$O$27,0)),0)</f>
        <v>0</v>
      </c>
      <c r="AS713" s="2">
        <f>_xlfn.IFERROR(INDEX('Subdecision matrices'!$K$27:$O$30,MATCH(Prioritization!O365,'Subdecision matrices'!$J$27:$J$30,0),MATCH('CalcEng 2'!$AS$6,'Subdecision matrices'!$K$27:$O$27,0)),0)</f>
        <v>0</v>
      </c>
      <c r="AT713" s="2">
        <f>_xlfn.IFERROR(INDEX('Subdecision matrices'!$K$27:$O$30,MATCH(Prioritization!O365,'Subdecision matrices'!$J$27:$J$30,0),MATCH('CalcEng 2'!$AT$6,'Subdecision matrices'!$K$27:$O$27,0)),0)</f>
        <v>0</v>
      </c>
      <c r="AU713" s="2">
        <f>_xlfn.IFERROR(INDEX('Subdecision matrices'!$K$34:$O$36,MATCH(Prioritization!P365,'Subdecision matrices'!$J$34:$J$36,0),MATCH('CalcEng 2'!$AU$6,'Subdecision matrices'!$K$33:$O$33,0)),0)</f>
        <v>0</v>
      </c>
      <c r="AV713" s="2">
        <f>_xlfn.IFERROR(INDEX('Subdecision matrices'!$K$34:$O$36,MATCH(Prioritization!P365,'Subdecision matrices'!$J$34:$J$36,0),MATCH('CalcEng 2'!$AV$6,'Subdecision matrices'!$K$33:$O$33,0)),0)</f>
        <v>0</v>
      </c>
      <c r="AW713" s="2">
        <f>_xlfn.IFERROR(INDEX('Subdecision matrices'!$K$34:$O$36,MATCH(Prioritization!P365,'Subdecision matrices'!$J$34:$J$36,0),MATCH('CalcEng 2'!$AW$6,'Subdecision matrices'!$K$33:$O$33,0)),0)</f>
        <v>0</v>
      </c>
      <c r="AX713" s="2">
        <f>_xlfn.IFERROR(INDEX('Subdecision matrices'!$K$34:$O$36,MATCH(Prioritization!P365,'Subdecision matrices'!$J$34:$J$36,0),MATCH('CalcEng 2'!$AX$6,'Subdecision matrices'!$K$33:$O$33,0)),0)</f>
        <v>0</v>
      </c>
      <c r="AY713" s="2">
        <f>_xlfn.IFERROR(INDEX('Subdecision matrices'!$K$34:$O$36,MATCH(Prioritization!P365,'Subdecision matrices'!$J$34:$J$36,0),MATCH('CalcEng 2'!$AY$6,'Subdecision matrices'!$K$33:$O$33,0)),0)</f>
        <v>0</v>
      </c>
      <c r="AZ713" s="2"/>
      <c r="BA713" s="2"/>
      <c r="BB713" s="110">
        <f>((B713*B714)+(G713*G714)+(L713*L714)+(Q713*Q714)+(V713*V714)+(AA713*AA714)+(AF714*AF713)+(AK713*AK714)+(AP713*AP714)+(AU713*AU714))*10</f>
        <v>0</v>
      </c>
      <c r="BC713" s="110">
        <f aca="true" t="shared" si="1792" ref="BC713">((C713*C714)+(H713*H714)+(M713*M714)+(R713*R714)+(W713*W714)+(AB713*AB714)+(AG714*AG713)+(AL713*AL714)+(AQ713*AQ714)+(AV713*AV714))*10</f>
        <v>0</v>
      </c>
      <c r="BD713" s="110">
        <f aca="true" t="shared" si="1793" ref="BD713">((D713*D714)+(I713*I714)+(N713*N714)+(S713*S714)+(X713*X714)+(AC713*AC714)+(AH714*AH713)+(AM713*AM714)+(AR713*AR714)+(AW713*AW714))*10</f>
        <v>0</v>
      </c>
      <c r="BE713" s="110">
        <f aca="true" t="shared" si="1794" ref="BE713">((E713*E714)+(J713*J714)+(O713*O714)+(T713*T714)+(Y713*Y714)+(AD713*AD714)+(AI714*AI713)+(AN713*AN714)+(AS713*AS714)+(AX713*AX714))*10</f>
        <v>0</v>
      </c>
      <c r="BF713" s="110">
        <f aca="true" t="shared" si="1795" ref="BF713">((F713*F714)+(K713*K714)+(P713*P714)+(U713*U714)+(Z713*Z714)+(AE713*AE714)+(AJ714*AJ713)+(AO713*AO714)+(AT713*AT714)+(AY713*AY714))*10</f>
        <v>0</v>
      </c>
    </row>
    <row r="714" spans="1:58" ht="15.75" thickBot="1">
      <c r="A714" s="94"/>
      <c r="B714" s="5">
        <f>'Subdecision matrices'!$S$12</f>
        <v>0.1</v>
      </c>
      <c r="C714" s="5">
        <f>'Subdecision matrices'!$S$13</f>
        <v>0.1</v>
      </c>
      <c r="D714" s="5">
        <f>'Subdecision matrices'!$S$14</f>
        <v>0.1</v>
      </c>
      <c r="E714" s="5">
        <f>'Subdecision matrices'!$S$15</f>
        <v>0.1</v>
      </c>
      <c r="F714" s="5">
        <f>'Subdecision matrices'!$S$16</f>
        <v>0.1</v>
      </c>
      <c r="G714" s="5">
        <f>'Subdecision matrices'!$T$12</f>
        <v>0.1</v>
      </c>
      <c r="H714" s="5">
        <f>'Subdecision matrices'!$T$13</f>
        <v>0.1</v>
      </c>
      <c r="I714" s="5">
        <f>'Subdecision matrices'!$T$14</f>
        <v>0.1</v>
      </c>
      <c r="J714" s="5">
        <f>'Subdecision matrices'!$T$15</f>
        <v>0.1</v>
      </c>
      <c r="K714" s="5">
        <f>'Subdecision matrices'!$T$16</f>
        <v>0.1</v>
      </c>
      <c r="L714" s="5">
        <f>'Subdecision matrices'!$U$12</f>
        <v>0.05</v>
      </c>
      <c r="M714" s="5">
        <f>'Subdecision matrices'!$U$13</f>
        <v>0.05</v>
      </c>
      <c r="N714" s="5">
        <f>'Subdecision matrices'!$U$14</f>
        <v>0.05</v>
      </c>
      <c r="O714" s="5">
        <f>'Subdecision matrices'!$U$15</f>
        <v>0.05</v>
      </c>
      <c r="P714" s="5">
        <f>'Subdecision matrices'!$U$16</f>
        <v>0.05</v>
      </c>
      <c r="Q714" s="5">
        <f>'Subdecision matrices'!$V$12</f>
        <v>0.1</v>
      </c>
      <c r="R714" s="5">
        <f>'Subdecision matrices'!$V$13</f>
        <v>0.1</v>
      </c>
      <c r="S714" s="5">
        <f>'Subdecision matrices'!$V$14</f>
        <v>0.1</v>
      </c>
      <c r="T714" s="5">
        <f>'Subdecision matrices'!$V$15</f>
        <v>0.1</v>
      </c>
      <c r="U714" s="5">
        <f>'Subdecision matrices'!$V$16</f>
        <v>0.1</v>
      </c>
      <c r="V714" s="5">
        <f>'Subdecision matrices'!$W$12</f>
        <v>0.1</v>
      </c>
      <c r="W714" s="5">
        <f>'Subdecision matrices'!$W$13</f>
        <v>0.1</v>
      </c>
      <c r="X714" s="5">
        <f>'Subdecision matrices'!$W$14</f>
        <v>0.1</v>
      </c>
      <c r="Y714" s="5">
        <f>'Subdecision matrices'!$W$15</f>
        <v>0.1</v>
      </c>
      <c r="Z714" s="5">
        <f>'Subdecision matrices'!$W$16</f>
        <v>0.1</v>
      </c>
      <c r="AA714" s="5">
        <f>'Subdecision matrices'!$X$12</f>
        <v>0.05</v>
      </c>
      <c r="AB714" s="5">
        <f>'Subdecision matrices'!$X$13</f>
        <v>0.1</v>
      </c>
      <c r="AC714" s="5">
        <f>'Subdecision matrices'!$X$14</f>
        <v>0.1</v>
      </c>
      <c r="AD714" s="5">
        <f>'Subdecision matrices'!$X$15</f>
        <v>0.1</v>
      </c>
      <c r="AE714" s="5">
        <f>'Subdecision matrices'!$X$16</f>
        <v>0.1</v>
      </c>
      <c r="AF714" s="5">
        <f>'Subdecision matrices'!$Y$12</f>
        <v>0.1</v>
      </c>
      <c r="AG714" s="5">
        <f>'Subdecision matrices'!$Y$13</f>
        <v>0.1</v>
      </c>
      <c r="AH714" s="5">
        <f>'Subdecision matrices'!$Y$14</f>
        <v>0.1</v>
      </c>
      <c r="AI714" s="5">
        <f>'Subdecision matrices'!$Y$15</f>
        <v>0.05</v>
      </c>
      <c r="AJ714" s="5">
        <f>'Subdecision matrices'!$Y$16</f>
        <v>0.05</v>
      </c>
      <c r="AK714" s="5">
        <f>'Subdecision matrices'!$Z$12</f>
        <v>0.15</v>
      </c>
      <c r="AL714" s="5">
        <f>'Subdecision matrices'!$Z$13</f>
        <v>0.15</v>
      </c>
      <c r="AM714" s="5">
        <f>'Subdecision matrices'!$Z$14</f>
        <v>0.15</v>
      </c>
      <c r="AN714" s="5">
        <f>'Subdecision matrices'!$Z$15</f>
        <v>0.15</v>
      </c>
      <c r="AO714" s="5">
        <f>'Subdecision matrices'!$Z$16</f>
        <v>0.15</v>
      </c>
      <c r="AP714" s="5">
        <f>'Subdecision matrices'!$AA$12</f>
        <v>0.1</v>
      </c>
      <c r="AQ714" s="5">
        <f>'Subdecision matrices'!$AA$13</f>
        <v>0.1</v>
      </c>
      <c r="AR714" s="5">
        <f>'Subdecision matrices'!$AA$14</f>
        <v>0.1</v>
      </c>
      <c r="AS714" s="5">
        <f>'Subdecision matrices'!$AA$15</f>
        <v>0.1</v>
      </c>
      <c r="AT714" s="5">
        <f>'Subdecision matrices'!$AA$16</f>
        <v>0.15</v>
      </c>
      <c r="AU714" s="5">
        <f>'Subdecision matrices'!$AB$12</f>
        <v>0.15</v>
      </c>
      <c r="AV714" s="5">
        <f>'Subdecision matrices'!$AB$13</f>
        <v>0.1</v>
      </c>
      <c r="AW714" s="5">
        <f>'Subdecision matrices'!$AB$14</f>
        <v>0.1</v>
      </c>
      <c r="AX714" s="5">
        <f>'Subdecision matrices'!$AB$15</f>
        <v>0.15</v>
      </c>
      <c r="AY714" s="5">
        <f>'Subdecision matrices'!$AB$16</f>
        <v>0.1</v>
      </c>
      <c r="AZ714" s="3">
        <f aca="true" t="shared" si="1796" ref="AZ714">SUM(L714:AY714)</f>
        <v>4</v>
      </c>
      <c r="BA714" s="3"/>
      <c r="BB714" s="114"/>
      <c r="BC714" s="114"/>
      <c r="BD714" s="114"/>
      <c r="BE714" s="114"/>
      <c r="BF714" s="114"/>
    </row>
    <row r="715" spans="1:58" ht="15">
      <c r="A715" s="94">
        <v>355</v>
      </c>
      <c r="B715" s="30">
        <f>_xlfn.IFERROR(VLOOKUP(Prioritization!G366,'Subdecision matrices'!$B$7:$C$8,2,TRUE),0)</f>
        <v>0</v>
      </c>
      <c r="C715" s="30">
        <f>_xlfn.IFERROR(VLOOKUP(Prioritization!G366,'Subdecision matrices'!$B$7:$D$8,3,TRUE),0)</f>
        <v>0</v>
      </c>
      <c r="D715" s="30">
        <f>_xlfn.IFERROR(VLOOKUP(Prioritization!G366,'Subdecision matrices'!$B$7:$E$8,4,TRUE),0)</f>
        <v>0</v>
      </c>
      <c r="E715" s="30">
        <f>_xlfn.IFERROR(VLOOKUP(Prioritization!G366,'Subdecision matrices'!$B$7:$F$8,5,TRUE),0)</f>
        <v>0</v>
      </c>
      <c r="F715" s="30">
        <f>_xlfn.IFERROR(VLOOKUP(Prioritization!G366,'Subdecision matrices'!$B$7:$G$8,6,TRUE),0)</f>
        <v>0</v>
      </c>
      <c r="G715" s="30">
        <f>VLOOKUP(Prioritization!H366,'Subdecision matrices'!$B$12:$C$19,2,TRUE)</f>
        <v>0</v>
      </c>
      <c r="H715" s="30">
        <f>VLOOKUP(Prioritization!H366,'Subdecision matrices'!$B$12:$D$19,3,TRUE)</f>
        <v>0</v>
      </c>
      <c r="I715" s="30">
        <f>VLOOKUP(Prioritization!H366,'Subdecision matrices'!$B$12:$E$19,4,TRUE)</f>
        <v>0</v>
      </c>
      <c r="J715" s="30">
        <f>VLOOKUP(Prioritization!H366,'Subdecision matrices'!$B$12:$F$19,5,TRUE)</f>
        <v>0</v>
      </c>
      <c r="K715" s="30">
        <f>VLOOKUP(Prioritization!H366,'Subdecision matrices'!$B$12:$G$19,6,TRUE)</f>
        <v>0</v>
      </c>
      <c r="L715" s="2">
        <f>_xlfn.IFERROR(INDEX('Subdecision matrices'!$C$23:$G$27,MATCH(Prioritization!I366,'Subdecision matrices'!$B$23:$B$27,0),MATCH('CalcEng 2'!$L$6,'Subdecision matrices'!$C$22:$G$22,0)),0)</f>
        <v>0</v>
      </c>
      <c r="M715" s="2">
        <f>_xlfn.IFERROR(INDEX('Subdecision matrices'!$C$23:$G$27,MATCH(Prioritization!I366,'Subdecision matrices'!$B$23:$B$27,0),MATCH('CalcEng 2'!$M$6,'Subdecision matrices'!$C$30:$G$30,0)),0)</f>
        <v>0</v>
      </c>
      <c r="N715" s="2">
        <f>_xlfn.IFERROR(INDEX('Subdecision matrices'!$C$23:$G$27,MATCH(Prioritization!I366,'Subdecision matrices'!$B$23:$B$27,0),MATCH('CalcEng 2'!$N$6,'Subdecision matrices'!$C$22:$G$22,0)),0)</f>
        <v>0</v>
      </c>
      <c r="O715" s="2">
        <f>_xlfn.IFERROR(INDEX('Subdecision matrices'!$C$23:$G$27,MATCH(Prioritization!I366,'Subdecision matrices'!$B$23:$B$27,0),MATCH('CalcEng 2'!$O$6,'Subdecision matrices'!$C$22:$G$22,0)),0)</f>
        <v>0</v>
      </c>
      <c r="P715" s="2">
        <f>_xlfn.IFERROR(INDEX('Subdecision matrices'!$C$23:$G$27,MATCH(Prioritization!I366,'Subdecision matrices'!$B$23:$B$27,0),MATCH('CalcEng 2'!$P$6,'Subdecision matrices'!$C$22:$G$22,0)),0)</f>
        <v>0</v>
      </c>
      <c r="Q715" s="2">
        <f>_xlfn.IFERROR(INDEX('Subdecision matrices'!$C$31:$G$33,MATCH(Prioritization!J366,'Subdecision matrices'!$B$31:$B$33,0),MATCH('CalcEng 2'!$Q$6,'Subdecision matrices'!$C$30:$G$30,0)),0)</f>
        <v>0</v>
      </c>
      <c r="R715" s="2">
        <f>_xlfn.IFERROR(INDEX('Subdecision matrices'!$C$31:$G$33,MATCH(Prioritization!J366,'Subdecision matrices'!$B$31:$B$33,0),MATCH('CalcEng 2'!$R$6,'Subdecision matrices'!$C$30:$G$30,0)),0)</f>
        <v>0</v>
      </c>
      <c r="S715" s="2">
        <f>_xlfn.IFERROR(INDEX('Subdecision matrices'!$C$31:$G$33,MATCH(Prioritization!J366,'Subdecision matrices'!$B$31:$B$33,0),MATCH('CalcEng 2'!$S$6,'Subdecision matrices'!$C$30:$G$30,0)),0)</f>
        <v>0</v>
      </c>
      <c r="T715" s="2">
        <f>_xlfn.IFERROR(INDEX('Subdecision matrices'!$C$31:$G$33,MATCH(Prioritization!J366,'Subdecision matrices'!$B$31:$B$33,0),MATCH('CalcEng 2'!$T$6,'Subdecision matrices'!$C$30:$G$30,0)),0)</f>
        <v>0</v>
      </c>
      <c r="U715" s="2">
        <f>_xlfn.IFERROR(INDEX('Subdecision matrices'!$C$31:$G$33,MATCH(Prioritization!J366,'Subdecision matrices'!$B$31:$B$33,0),MATCH('CalcEng 2'!$U$6,'Subdecision matrices'!$C$30:$G$30,0)),0)</f>
        <v>0</v>
      </c>
      <c r="V715" s="2">
        <f>_xlfn.IFERROR(VLOOKUP(Prioritization!K366,'Subdecision matrices'!$A$37:$C$41,3,TRUE),0)</f>
        <v>0</v>
      </c>
      <c r="W715" s="2">
        <f>_xlfn.IFERROR(VLOOKUP(Prioritization!K366,'Subdecision matrices'!$A$37:$D$41,4),0)</f>
        <v>0</v>
      </c>
      <c r="X715" s="2">
        <f>_xlfn.IFERROR(VLOOKUP(Prioritization!K366,'Subdecision matrices'!$A$37:$E$41,5),0)</f>
        <v>0</v>
      </c>
      <c r="Y715" s="2">
        <f>_xlfn.IFERROR(VLOOKUP(Prioritization!K366,'Subdecision matrices'!$A$37:$F$41,6),0)</f>
        <v>0</v>
      </c>
      <c r="Z715" s="2">
        <f>_xlfn.IFERROR(VLOOKUP(Prioritization!K366,'Subdecision matrices'!$A$37:$G$41,7),0)</f>
        <v>0</v>
      </c>
      <c r="AA715" s="2">
        <f>_xlfn.IFERROR(INDEX('Subdecision matrices'!$K$8:$O$11,MATCH(Prioritization!L366,'Subdecision matrices'!$J$8:$J$11,0),MATCH('CalcEng 2'!$AA$6,'Subdecision matrices'!$K$7:$O$7,0)),0)</f>
        <v>0</v>
      </c>
      <c r="AB715" s="2">
        <f>_xlfn.IFERROR(INDEX('Subdecision matrices'!$K$8:$O$11,MATCH(Prioritization!L366,'Subdecision matrices'!$J$8:$J$11,0),MATCH('CalcEng 2'!$AB$6,'Subdecision matrices'!$K$7:$O$7,0)),0)</f>
        <v>0</v>
      </c>
      <c r="AC715" s="2">
        <f>_xlfn.IFERROR(INDEX('Subdecision matrices'!$K$8:$O$11,MATCH(Prioritization!L366,'Subdecision matrices'!$J$8:$J$11,0),MATCH('CalcEng 2'!$AC$6,'Subdecision matrices'!$K$7:$O$7,0)),0)</f>
        <v>0</v>
      </c>
      <c r="AD715" s="2">
        <f>_xlfn.IFERROR(INDEX('Subdecision matrices'!$K$8:$O$11,MATCH(Prioritization!L366,'Subdecision matrices'!$J$8:$J$11,0),MATCH('CalcEng 2'!$AD$6,'Subdecision matrices'!$K$7:$O$7,0)),0)</f>
        <v>0</v>
      </c>
      <c r="AE715" s="2">
        <f>_xlfn.IFERROR(INDEX('Subdecision matrices'!$K$8:$O$11,MATCH(Prioritization!L366,'Subdecision matrices'!$J$8:$J$11,0),MATCH('CalcEng 2'!$AE$6,'Subdecision matrices'!$K$7:$O$7,0)),0)</f>
        <v>0</v>
      </c>
      <c r="AF715" s="2">
        <f>_xlfn.IFERROR(VLOOKUP(Prioritization!M366,'Subdecision matrices'!$I$15:$K$17,3,TRUE),0)</f>
        <v>0</v>
      </c>
      <c r="AG715" s="2">
        <f>_xlfn.IFERROR(VLOOKUP(Prioritization!M366,'Subdecision matrices'!$I$15:$L$17,4,TRUE),0)</f>
        <v>0</v>
      </c>
      <c r="AH715" s="2">
        <f>_xlfn.IFERROR(VLOOKUP(Prioritization!M366,'Subdecision matrices'!$I$15:$M$17,5,TRUE),0)</f>
        <v>0</v>
      </c>
      <c r="AI715" s="2">
        <f>_xlfn.IFERROR(VLOOKUP(Prioritization!M366,'Subdecision matrices'!$I$15:$N$17,6,TRUE),0)</f>
        <v>0</v>
      </c>
      <c r="AJ715" s="2">
        <f>_xlfn.IFERROR(VLOOKUP(Prioritization!M366,'Subdecision matrices'!$I$15:$O$17,7,TRUE),0)</f>
        <v>0</v>
      </c>
      <c r="AK715" s="2">
        <f>_xlfn.IFERROR(INDEX('Subdecision matrices'!$K$22:$O$24,MATCH(Prioritization!N366,'Subdecision matrices'!$J$22:$J$24,0),MATCH($AK$6,'Subdecision matrices'!$K$21:$O$21,0)),0)</f>
        <v>0</v>
      </c>
      <c r="AL715" s="2">
        <f>_xlfn.IFERROR(INDEX('Subdecision matrices'!$K$22:$O$24,MATCH(Prioritization!N366,'Subdecision matrices'!$J$22:$J$24,0),MATCH($AL$6,'Subdecision matrices'!$K$21:$O$21,0)),0)</f>
        <v>0</v>
      </c>
      <c r="AM715" s="2">
        <f>_xlfn.IFERROR(INDEX('Subdecision matrices'!$K$22:$O$24,MATCH(Prioritization!N366,'Subdecision matrices'!$J$22:$J$24,0),MATCH($AM$6,'Subdecision matrices'!$K$21:$O$21,0)),0)</f>
        <v>0</v>
      </c>
      <c r="AN715" s="2">
        <f>_xlfn.IFERROR(INDEX('Subdecision matrices'!$K$22:$O$24,MATCH(Prioritization!N366,'Subdecision matrices'!$J$22:$J$24,0),MATCH($AN$6,'Subdecision matrices'!$K$21:$O$21,0)),0)</f>
        <v>0</v>
      </c>
      <c r="AO715" s="2">
        <f>_xlfn.IFERROR(INDEX('Subdecision matrices'!$K$22:$O$24,MATCH(Prioritization!N366,'Subdecision matrices'!$J$22:$J$24,0),MATCH($AO$6,'Subdecision matrices'!$K$21:$O$21,0)),0)</f>
        <v>0</v>
      </c>
      <c r="AP715" s="2">
        <f>_xlfn.IFERROR(INDEX('Subdecision matrices'!$K$27:$O$30,MATCH(Prioritization!O366,'Subdecision matrices'!$J$27:$J$30,0),MATCH('CalcEng 2'!$AP$6,'Subdecision matrices'!$K$27:$O$27,0)),0)</f>
        <v>0</v>
      </c>
      <c r="AQ715" s="2">
        <f>_xlfn.IFERROR(INDEX('Subdecision matrices'!$K$27:$O$30,MATCH(Prioritization!O366,'Subdecision matrices'!$J$27:$J$30,0),MATCH('CalcEng 2'!$AQ$6,'Subdecision matrices'!$K$27:$O$27,0)),0)</f>
        <v>0</v>
      </c>
      <c r="AR715" s="2">
        <f>_xlfn.IFERROR(INDEX('Subdecision matrices'!$K$27:$O$30,MATCH(Prioritization!O366,'Subdecision matrices'!$J$27:$J$30,0),MATCH('CalcEng 2'!$AR$6,'Subdecision matrices'!$K$27:$O$27,0)),0)</f>
        <v>0</v>
      </c>
      <c r="AS715" s="2">
        <f>_xlfn.IFERROR(INDEX('Subdecision matrices'!$K$27:$O$30,MATCH(Prioritization!O366,'Subdecision matrices'!$J$27:$J$30,0),MATCH('CalcEng 2'!$AS$6,'Subdecision matrices'!$K$27:$O$27,0)),0)</f>
        <v>0</v>
      </c>
      <c r="AT715" s="2">
        <f>_xlfn.IFERROR(INDEX('Subdecision matrices'!$K$27:$O$30,MATCH(Prioritization!O366,'Subdecision matrices'!$J$27:$J$30,0),MATCH('CalcEng 2'!$AT$6,'Subdecision matrices'!$K$27:$O$27,0)),0)</f>
        <v>0</v>
      </c>
      <c r="AU715" s="2">
        <f>_xlfn.IFERROR(INDEX('Subdecision matrices'!$K$34:$O$36,MATCH(Prioritization!P366,'Subdecision matrices'!$J$34:$J$36,0),MATCH('CalcEng 2'!$AU$6,'Subdecision matrices'!$K$33:$O$33,0)),0)</f>
        <v>0</v>
      </c>
      <c r="AV715" s="2">
        <f>_xlfn.IFERROR(INDEX('Subdecision matrices'!$K$34:$O$36,MATCH(Prioritization!P366,'Subdecision matrices'!$J$34:$J$36,0),MATCH('CalcEng 2'!$AV$6,'Subdecision matrices'!$K$33:$O$33,0)),0)</f>
        <v>0</v>
      </c>
      <c r="AW715" s="2">
        <f>_xlfn.IFERROR(INDEX('Subdecision matrices'!$K$34:$O$36,MATCH(Prioritization!P366,'Subdecision matrices'!$J$34:$J$36,0),MATCH('CalcEng 2'!$AW$6,'Subdecision matrices'!$K$33:$O$33,0)),0)</f>
        <v>0</v>
      </c>
      <c r="AX715" s="2">
        <f>_xlfn.IFERROR(INDEX('Subdecision matrices'!$K$34:$O$36,MATCH(Prioritization!P366,'Subdecision matrices'!$J$34:$J$36,0),MATCH('CalcEng 2'!$AX$6,'Subdecision matrices'!$K$33:$O$33,0)),0)</f>
        <v>0</v>
      </c>
      <c r="AY715" s="2">
        <f>_xlfn.IFERROR(INDEX('Subdecision matrices'!$K$34:$O$36,MATCH(Prioritization!P366,'Subdecision matrices'!$J$34:$J$36,0),MATCH('CalcEng 2'!$AY$6,'Subdecision matrices'!$K$33:$O$33,0)),0)</f>
        <v>0</v>
      </c>
      <c r="AZ715" s="2"/>
      <c r="BA715" s="2"/>
      <c r="BB715" s="110">
        <f>((B715*B716)+(G715*G716)+(L715*L716)+(Q715*Q716)+(V715*V716)+(AA715*AA716)+(AF716*AF715)+(AK715*AK716)+(AP715*AP716)+(AU715*AU716))*10</f>
        <v>0</v>
      </c>
      <c r="BC715" s="110">
        <f aca="true" t="shared" si="1797" ref="BC715">((C715*C716)+(H715*H716)+(M715*M716)+(R715*R716)+(W715*W716)+(AB715*AB716)+(AG716*AG715)+(AL715*AL716)+(AQ715*AQ716)+(AV715*AV716))*10</f>
        <v>0</v>
      </c>
      <c r="BD715" s="110">
        <f aca="true" t="shared" si="1798" ref="BD715">((D715*D716)+(I715*I716)+(N715*N716)+(S715*S716)+(X715*X716)+(AC715*AC716)+(AH716*AH715)+(AM715*AM716)+(AR715*AR716)+(AW715*AW716))*10</f>
        <v>0</v>
      </c>
      <c r="BE715" s="110">
        <f aca="true" t="shared" si="1799" ref="BE715">((E715*E716)+(J715*J716)+(O715*O716)+(T715*T716)+(Y715*Y716)+(AD715*AD716)+(AI716*AI715)+(AN715*AN716)+(AS715*AS716)+(AX715*AX716))*10</f>
        <v>0</v>
      </c>
      <c r="BF715" s="110">
        <f aca="true" t="shared" si="1800" ref="BF715">((F715*F716)+(K715*K716)+(P715*P716)+(U715*U716)+(Z715*Z716)+(AE715*AE716)+(AJ716*AJ715)+(AO715*AO716)+(AT715*AT716)+(AY715*AY716))*10</f>
        <v>0</v>
      </c>
    </row>
    <row r="716" spans="1:58" ht="15.75" thickBot="1">
      <c r="A716" s="94"/>
      <c r="B716" s="5">
        <f>'Subdecision matrices'!$S$12</f>
        <v>0.1</v>
      </c>
      <c r="C716" s="5">
        <f>'Subdecision matrices'!$S$13</f>
        <v>0.1</v>
      </c>
      <c r="D716" s="5">
        <f>'Subdecision matrices'!$S$14</f>
        <v>0.1</v>
      </c>
      <c r="E716" s="5">
        <f>'Subdecision matrices'!$S$15</f>
        <v>0.1</v>
      </c>
      <c r="F716" s="5">
        <f>'Subdecision matrices'!$S$16</f>
        <v>0.1</v>
      </c>
      <c r="G716" s="5">
        <f>'Subdecision matrices'!$T$12</f>
        <v>0.1</v>
      </c>
      <c r="H716" s="5">
        <f>'Subdecision matrices'!$T$13</f>
        <v>0.1</v>
      </c>
      <c r="I716" s="5">
        <f>'Subdecision matrices'!$T$14</f>
        <v>0.1</v>
      </c>
      <c r="J716" s="5">
        <f>'Subdecision matrices'!$T$15</f>
        <v>0.1</v>
      </c>
      <c r="K716" s="5">
        <f>'Subdecision matrices'!$T$16</f>
        <v>0.1</v>
      </c>
      <c r="L716" s="5">
        <f>'Subdecision matrices'!$U$12</f>
        <v>0.05</v>
      </c>
      <c r="M716" s="5">
        <f>'Subdecision matrices'!$U$13</f>
        <v>0.05</v>
      </c>
      <c r="N716" s="5">
        <f>'Subdecision matrices'!$U$14</f>
        <v>0.05</v>
      </c>
      <c r="O716" s="5">
        <f>'Subdecision matrices'!$U$15</f>
        <v>0.05</v>
      </c>
      <c r="P716" s="5">
        <f>'Subdecision matrices'!$U$16</f>
        <v>0.05</v>
      </c>
      <c r="Q716" s="5">
        <f>'Subdecision matrices'!$V$12</f>
        <v>0.1</v>
      </c>
      <c r="R716" s="5">
        <f>'Subdecision matrices'!$V$13</f>
        <v>0.1</v>
      </c>
      <c r="S716" s="5">
        <f>'Subdecision matrices'!$V$14</f>
        <v>0.1</v>
      </c>
      <c r="T716" s="5">
        <f>'Subdecision matrices'!$V$15</f>
        <v>0.1</v>
      </c>
      <c r="U716" s="5">
        <f>'Subdecision matrices'!$V$16</f>
        <v>0.1</v>
      </c>
      <c r="V716" s="5">
        <f>'Subdecision matrices'!$W$12</f>
        <v>0.1</v>
      </c>
      <c r="W716" s="5">
        <f>'Subdecision matrices'!$W$13</f>
        <v>0.1</v>
      </c>
      <c r="X716" s="5">
        <f>'Subdecision matrices'!$W$14</f>
        <v>0.1</v>
      </c>
      <c r="Y716" s="5">
        <f>'Subdecision matrices'!$W$15</f>
        <v>0.1</v>
      </c>
      <c r="Z716" s="5">
        <f>'Subdecision matrices'!$W$16</f>
        <v>0.1</v>
      </c>
      <c r="AA716" s="5">
        <f>'Subdecision matrices'!$X$12</f>
        <v>0.05</v>
      </c>
      <c r="AB716" s="5">
        <f>'Subdecision matrices'!$X$13</f>
        <v>0.1</v>
      </c>
      <c r="AC716" s="5">
        <f>'Subdecision matrices'!$X$14</f>
        <v>0.1</v>
      </c>
      <c r="AD716" s="5">
        <f>'Subdecision matrices'!$X$15</f>
        <v>0.1</v>
      </c>
      <c r="AE716" s="5">
        <f>'Subdecision matrices'!$X$16</f>
        <v>0.1</v>
      </c>
      <c r="AF716" s="5">
        <f>'Subdecision matrices'!$Y$12</f>
        <v>0.1</v>
      </c>
      <c r="AG716" s="5">
        <f>'Subdecision matrices'!$Y$13</f>
        <v>0.1</v>
      </c>
      <c r="AH716" s="5">
        <f>'Subdecision matrices'!$Y$14</f>
        <v>0.1</v>
      </c>
      <c r="AI716" s="5">
        <f>'Subdecision matrices'!$Y$15</f>
        <v>0.05</v>
      </c>
      <c r="AJ716" s="5">
        <f>'Subdecision matrices'!$Y$16</f>
        <v>0.05</v>
      </c>
      <c r="AK716" s="5">
        <f>'Subdecision matrices'!$Z$12</f>
        <v>0.15</v>
      </c>
      <c r="AL716" s="5">
        <f>'Subdecision matrices'!$Z$13</f>
        <v>0.15</v>
      </c>
      <c r="AM716" s="5">
        <f>'Subdecision matrices'!$Z$14</f>
        <v>0.15</v>
      </c>
      <c r="AN716" s="5">
        <f>'Subdecision matrices'!$Z$15</f>
        <v>0.15</v>
      </c>
      <c r="AO716" s="5">
        <f>'Subdecision matrices'!$Z$16</f>
        <v>0.15</v>
      </c>
      <c r="AP716" s="5">
        <f>'Subdecision matrices'!$AA$12</f>
        <v>0.1</v>
      </c>
      <c r="AQ716" s="5">
        <f>'Subdecision matrices'!$AA$13</f>
        <v>0.1</v>
      </c>
      <c r="AR716" s="5">
        <f>'Subdecision matrices'!$AA$14</f>
        <v>0.1</v>
      </c>
      <c r="AS716" s="5">
        <f>'Subdecision matrices'!$AA$15</f>
        <v>0.1</v>
      </c>
      <c r="AT716" s="5">
        <f>'Subdecision matrices'!$AA$16</f>
        <v>0.15</v>
      </c>
      <c r="AU716" s="5">
        <f>'Subdecision matrices'!$AB$12</f>
        <v>0.15</v>
      </c>
      <c r="AV716" s="5">
        <f>'Subdecision matrices'!$AB$13</f>
        <v>0.1</v>
      </c>
      <c r="AW716" s="5">
        <f>'Subdecision matrices'!$AB$14</f>
        <v>0.1</v>
      </c>
      <c r="AX716" s="5">
        <f>'Subdecision matrices'!$AB$15</f>
        <v>0.15</v>
      </c>
      <c r="AY716" s="5">
        <f>'Subdecision matrices'!$AB$16</f>
        <v>0.1</v>
      </c>
      <c r="AZ716" s="3">
        <f aca="true" t="shared" si="1801" ref="AZ716">SUM(L716:AY716)</f>
        <v>4</v>
      </c>
      <c r="BA716" s="3"/>
      <c r="BB716" s="114"/>
      <c r="BC716" s="114"/>
      <c r="BD716" s="114"/>
      <c r="BE716" s="114"/>
      <c r="BF716" s="114"/>
    </row>
    <row r="717" spans="1:58" ht="15">
      <c r="A717" s="94">
        <v>356</v>
      </c>
      <c r="B717" s="30">
        <f>_xlfn.IFERROR(VLOOKUP(Prioritization!G367,'Subdecision matrices'!$B$7:$C$8,2,TRUE),0)</f>
        <v>0</v>
      </c>
      <c r="C717" s="30">
        <f>_xlfn.IFERROR(VLOOKUP(Prioritization!G367,'Subdecision matrices'!$B$7:$D$8,3,TRUE),0)</f>
        <v>0</v>
      </c>
      <c r="D717" s="30">
        <f>_xlfn.IFERROR(VLOOKUP(Prioritization!G367,'Subdecision matrices'!$B$7:$E$8,4,TRUE),0)</f>
        <v>0</v>
      </c>
      <c r="E717" s="30">
        <f>_xlfn.IFERROR(VLOOKUP(Prioritization!G367,'Subdecision matrices'!$B$7:$F$8,5,TRUE),0)</f>
        <v>0</v>
      </c>
      <c r="F717" s="30">
        <f>_xlfn.IFERROR(VLOOKUP(Prioritization!G367,'Subdecision matrices'!$B$7:$G$8,6,TRUE),0)</f>
        <v>0</v>
      </c>
      <c r="G717" s="30">
        <f>VLOOKUP(Prioritization!H367,'Subdecision matrices'!$B$12:$C$19,2,TRUE)</f>
        <v>0</v>
      </c>
      <c r="H717" s="30">
        <f>VLOOKUP(Prioritization!H367,'Subdecision matrices'!$B$12:$D$19,3,TRUE)</f>
        <v>0</v>
      </c>
      <c r="I717" s="30">
        <f>VLOOKUP(Prioritization!H367,'Subdecision matrices'!$B$12:$E$19,4,TRUE)</f>
        <v>0</v>
      </c>
      <c r="J717" s="30">
        <f>VLOOKUP(Prioritization!H367,'Subdecision matrices'!$B$12:$F$19,5,TRUE)</f>
        <v>0</v>
      </c>
      <c r="K717" s="30">
        <f>VLOOKUP(Prioritization!H367,'Subdecision matrices'!$B$12:$G$19,6,TRUE)</f>
        <v>0</v>
      </c>
      <c r="L717" s="2">
        <f>_xlfn.IFERROR(INDEX('Subdecision matrices'!$C$23:$G$27,MATCH(Prioritization!I367,'Subdecision matrices'!$B$23:$B$27,0),MATCH('CalcEng 2'!$L$6,'Subdecision matrices'!$C$22:$G$22,0)),0)</f>
        <v>0</v>
      </c>
      <c r="M717" s="2">
        <f>_xlfn.IFERROR(INDEX('Subdecision matrices'!$C$23:$G$27,MATCH(Prioritization!I367,'Subdecision matrices'!$B$23:$B$27,0),MATCH('CalcEng 2'!$M$6,'Subdecision matrices'!$C$30:$G$30,0)),0)</f>
        <v>0</v>
      </c>
      <c r="N717" s="2">
        <f>_xlfn.IFERROR(INDEX('Subdecision matrices'!$C$23:$G$27,MATCH(Prioritization!I367,'Subdecision matrices'!$B$23:$B$27,0),MATCH('CalcEng 2'!$N$6,'Subdecision matrices'!$C$22:$G$22,0)),0)</f>
        <v>0</v>
      </c>
      <c r="O717" s="2">
        <f>_xlfn.IFERROR(INDEX('Subdecision matrices'!$C$23:$G$27,MATCH(Prioritization!I367,'Subdecision matrices'!$B$23:$B$27,0),MATCH('CalcEng 2'!$O$6,'Subdecision matrices'!$C$22:$G$22,0)),0)</f>
        <v>0</v>
      </c>
      <c r="P717" s="2">
        <f>_xlfn.IFERROR(INDEX('Subdecision matrices'!$C$23:$G$27,MATCH(Prioritization!I367,'Subdecision matrices'!$B$23:$B$27,0),MATCH('CalcEng 2'!$P$6,'Subdecision matrices'!$C$22:$G$22,0)),0)</f>
        <v>0</v>
      </c>
      <c r="Q717" s="2">
        <f>_xlfn.IFERROR(INDEX('Subdecision matrices'!$C$31:$G$33,MATCH(Prioritization!J367,'Subdecision matrices'!$B$31:$B$33,0),MATCH('CalcEng 2'!$Q$6,'Subdecision matrices'!$C$30:$G$30,0)),0)</f>
        <v>0</v>
      </c>
      <c r="R717" s="2">
        <f>_xlfn.IFERROR(INDEX('Subdecision matrices'!$C$31:$G$33,MATCH(Prioritization!J367,'Subdecision matrices'!$B$31:$B$33,0),MATCH('CalcEng 2'!$R$6,'Subdecision matrices'!$C$30:$G$30,0)),0)</f>
        <v>0</v>
      </c>
      <c r="S717" s="2">
        <f>_xlfn.IFERROR(INDEX('Subdecision matrices'!$C$31:$G$33,MATCH(Prioritization!J367,'Subdecision matrices'!$B$31:$B$33,0),MATCH('CalcEng 2'!$S$6,'Subdecision matrices'!$C$30:$G$30,0)),0)</f>
        <v>0</v>
      </c>
      <c r="T717" s="2">
        <f>_xlfn.IFERROR(INDEX('Subdecision matrices'!$C$31:$G$33,MATCH(Prioritization!J367,'Subdecision matrices'!$B$31:$B$33,0),MATCH('CalcEng 2'!$T$6,'Subdecision matrices'!$C$30:$G$30,0)),0)</f>
        <v>0</v>
      </c>
      <c r="U717" s="2">
        <f>_xlfn.IFERROR(INDEX('Subdecision matrices'!$C$31:$G$33,MATCH(Prioritization!J367,'Subdecision matrices'!$B$31:$B$33,0),MATCH('CalcEng 2'!$U$6,'Subdecision matrices'!$C$30:$G$30,0)),0)</f>
        <v>0</v>
      </c>
      <c r="V717" s="2">
        <f>_xlfn.IFERROR(VLOOKUP(Prioritization!K367,'Subdecision matrices'!$A$37:$C$41,3,TRUE),0)</f>
        <v>0</v>
      </c>
      <c r="W717" s="2">
        <f>_xlfn.IFERROR(VLOOKUP(Prioritization!K367,'Subdecision matrices'!$A$37:$D$41,4),0)</f>
        <v>0</v>
      </c>
      <c r="X717" s="2">
        <f>_xlfn.IFERROR(VLOOKUP(Prioritization!K367,'Subdecision matrices'!$A$37:$E$41,5),0)</f>
        <v>0</v>
      </c>
      <c r="Y717" s="2">
        <f>_xlfn.IFERROR(VLOOKUP(Prioritization!K367,'Subdecision matrices'!$A$37:$F$41,6),0)</f>
        <v>0</v>
      </c>
      <c r="Z717" s="2">
        <f>_xlfn.IFERROR(VLOOKUP(Prioritization!K367,'Subdecision matrices'!$A$37:$G$41,7),0)</f>
        <v>0</v>
      </c>
      <c r="AA717" s="2">
        <f>_xlfn.IFERROR(INDEX('Subdecision matrices'!$K$8:$O$11,MATCH(Prioritization!L367,'Subdecision matrices'!$J$8:$J$11,0),MATCH('CalcEng 2'!$AA$6,'Subdecision matrices'!$K$7:$O$7,0)),0)</f>
        <v>0</v>
      </c>
      <c r="AB717" s="2">
        <f>_xlfn.IFERROR(INDEX('Subdecision matrices'!$K$8:$O$11,MATCH(Prioritization!L367,'Subdecision matrices'!$J$8:$J$11,0),MATCH('CalcEng 2'!$AB$6,'Subdecision matrices'!$K$7:$O$7,0)),0)</f>
        <v>0</v>
      </c>
      <c r="AC717" s="2">
        <f>_xlfn.IFERROR(INDEX('Subdecision matrices'!$K$8:$O$11,MATCH(Prioritization!L367,'Subdecision matrices'!$J$8:$J$11,0),MATCH('CalcEng 2'!$AC$6,'Subdecision matrices'!$K$7:$O$7,0)),0)</f>
        <v>0</v>
      </c>
      <c r="AD717" s="2">
        <f>_xlfn.IFERROR(INDEX('Subdecision matrices'!$K$8:$O$11,MATCH(Prioritization!L367,'Subdecision matrices'!$J$8:$J$11,0),MATCH('CalcEng 2'!$AD$6,'Subdecision matrices'!$K$7:$O$7,0)),0)</f>
        <v>0</v>
      </c>
      <c r="AE717" s="2">
        <f>_xlfn.IFERROR(INDEX('Subdecision matrices'!$K$8:$O$11,MATCH(Prioritization!L367,'Subdecision matrices'!$J$8:$J$11,0),MATCH('CalcEng 2'!$AE$6,'Subdecision matrices'!$K$7:$O$7,0)),0)</f>
        <v>0</v>
      </c>
      <c r="AF717" s="2">
        <f>_xlfn.IFERROR(VLOOKUP(Prioritization!M367,'Subdecision matrices'!$I$15:$K$17,3,TRUE),0)</f>
        <v>0</v>
      </c>
      <c r="AG717" s="2">
        <f>_xlfn.IFERROR(VLOOKUP(Prioritization!M367,'Subdecision matrices'!$I$15:$L$17,4,TRUE),0)</f>
        <v>0</v>
      </c>
      <c r="AH717" s="2">
        <f>_xlfn.IFERROR(VLOOKUP(Prioritization!M367,'Subdecision matrices'!$I$15:$M$17,5,TRUE),0)</f>
        <v>0</v>
      </c>
      <c r="AI717" s="2">
        <f>_xlfn.IFERROR(VLOOKUP(Prioritization!M367,'Subdecision matrices'!$I$15:$N$17,6,TRUE),0)</f>
        <v>0</v>
      </c>
      <c r="AJ717" s="2">
        <f>_xlfn.IFERROR(VLOOKUP(Prioritization!M367,'Subdecision matrices'!$I$15:$O$17,7,TRUE),0)</f>
        <v>0</v>
      </c>
      <c r="AK717" s="2">
        <f>_xlfn.IFERROR(INDEX('Subdecision matrices'!$K$22:$O$24,MATCH(Prioritization!N367,'Subdecision matrices'!$J$22:$J$24,0),MATCH($AK$6,'Subdecision matrices'!$K$21:$O$21,0)),0)</f>
        <v>0</v>
      </c>
      <c r="AL717" s="2">
        <f>_xlfn.IFERROR(INDEX('Subdecision matrices'!$K$22:$O$24,MATCH(Prioritization!N367,'Subdecision matrices'!$J$22:$J$24,0),MATCH($AL$6,'Subdecision matrices'!$K$21:$O$21,0)),0)</f>
        <v>0</v>
      </c>
      <c r="AM717" s="2">
        <f>_xlfn.IFERROR(INDEX('Subdecision matrices'!$K$22:$O$24,MATCH(Prioritization!N367,'Subdecision matrices'!$J$22:$J$24,0),MATCH($AM$6,'Subdecision matrices'!$K$21:$O$21,0)),0)</f>
        <v>0</v>
      </c>
      <c r="AN717" s="2">
        <f>_xlfn.IFERROR(INDEX('Subdecision matrices'!$K$22:$O$24,MATCH(Prioritization!N367,'Subdecision matrices'!$J$22:$J$24,0),MATCH($AN$6,'Subdecision matrices'!$K$21:$O$21,0)),0)</f>
        <v>0</v>
      </c>
      <c r="AO717" s="2">
        <f>_xlfn.IFERROR(INDEX('Subdecision matrices'!$K$22:$O$24,MATCH(Prioritization!N367,'Subdecision matrices'!$J$22:$J$24,0),MATCH($AO$6,'Subdecision matrices'!$K$21:$O$21,0)),0)</f>
        <v>0</v>
      </c>
      <c r="AP717" s="2">
        <f>_xlfn.IFERROR(INDEX('Subdecision matrices'!$K$27:$O$30,MATCH(Prioritization!O367,'Subdecision matrices'!$J$27:$J$30,0),MATCH('CalcEng 2'!$AP$6,'Subdecision matrices'!$K$27:$O$27,0)),0)</f>
        <v>0</v>
      </c>
      <c r="AQ717" s="2">
        <f>_xlfn.IFERROR(INDEX('Subdecision matrices'!$K$27:$O$30,MATCH(Prioritization!O367,'Subdecision matrices'!$J$27:$J$30,0),MATCH('CalcEng 2'!$AQ$6,'Subdecision matrices'!$K$27:$O$27,0)),0)</f>
        <v>0</v>
      </c>
      <c r="AR717" s="2">
        <f>_xlfn.IFERROR(INDEX('Subdecision matrices'!$K$27:$O$30,MATCH(Prioritization!O367,'Subdecision matrices'!$J$27:$J$30,0),MATCH('CalcEng 2'!$AR$6,'Subdecision matrices'!$K$27:$O$27,0)),0)</f>
        <v>0</v>
      </c>
      <c r="AS717" s="2">
        <f>_xlfn.IFERROR(INDEX('Subdecision matrices'!$K$27:$O$30,MATCH(Prioritization!O367,'Subdecision matrices'!$J$27:$J$30,0),MATCH('CalcEng 2'!$AS$6,'Subdecision matrices'!$K$27:$O$27,0)),0)</f>
        <v>0</v>
      </c>
      <c r="AT717" s="2">
        <f>_xlfn.IFERROR(INDEX('Subdecision matrices'!$K$27:$O$30,MATCH(Prioritization!O367,'Subdecision matrices'!$J$27:$J$30,0),MATCH('CalcEng 2'!$AT$6,'Subdecision matrices'!$K$27:$O$27,0)),0)</f>
        <v>0</v>
      </c>
      <c r="AU717" s="2">
        <f>_xlfn.IFERROR(INDEX('Subdecision matrices'!$K$34:$O$36,MATCH(Prioritization!P367,'Subdecision matrices'!$J$34:$J$36,0),MATCH('CalcEng 2'!$AU$6,'Subdecision matrices'!$K$33:$O$33,0)),0)</f>
        <v>0</v>
      </c>
      <c r="AV717" s="2">
        <f>_xlfn.IFERROR(INDEX('Subdecision matrices'!$K$34:$O$36,MATCH(Prioritization!P367,'Subdecision matrices'!$J$34:$J$36,0),MATCH('CalcEng 2'!$AV$6,'Subdecision matrices'!$K$33:$O$33,0)),0)</f>
        <v>0</v>
      </c>
      <c r="AW717" s="2">
        <f>_xlfn.IFERROR(INDEX('Subdecision matrices'!$K$34:$O$36,MATCH(Prioritization!P367,'Subdecision matrices'!$J$34:$J$36,0),MATCH('CalcEng 2'!$AW$6,'Subdecision matrices'!$K$33:$O$33,0)),0)</f>
        <v>0</v>
      </c>
      <c r="AX717" s="2">
        <f>_xlfn.IFERROR(INDEX('Subdecision matrices'!$K$34:$O$36,MATCH(Prioritization!P367,'Subdecision matrices'!$J$34:$J$36,0),MATCH('CalcEng 2'!$AX$6,'Subdecision matrices'!$K$33:$O$33,0)),0)</f>
        <v>0</v>
      </c>
      <c r="AY717" s="2">
        <f>_xlfn.IFERROR(INDEX('Subdecision matrices'!$K$34:$O$36,MATCH(Prioritization!P367,'Subdecision matrices'!$J$34:$J$36,0),MATCH('CalcEng 2'!$AY$6,'Subdecision matrices'!$K$33:$O$33,0)),0)</f>
        <v>0</v>
      </c>
      <c r="AZ717" s="2"/>
      <c r="BA717" s="2"/>
      <c r="BB717" s="110">
        <f>((B717*B718)+(G717*G718)+(L717*L718)+(Q717*Q718)+(V717*V718)+(AA717*AA718)+(AF718*AF717)+(AK717*AK718)+(AP717*AP718)+(AU717*AU718))*10</f>
        <v>0</v>
      </c>
      <c r="BC717" s="110">
        <f aca="true" t="shared" si="1802" ref="BC717">((C717*C718)+(H717*H718)+(M717*M718)+(R717*R718)+(W717*W718)+(AB717*AB718)+(AG718*AG717)+(AL717*AL718)+(AQ717*AQ718)+(AV717*AV718))*10</f>
        <v>0</v>
      </c>
      <c r="BD717" s="110">
        <f aca="true" t="shared" si="1803" ref="BD717">((D717*D718)+(I717*I718)+(N717*N718)+(S717*S718)+(X717*X718)+(AC717*AC718)+(AH718*AH717)+(AM717*AM718)+(AR717*AR718)+(AW717*AW718))*10</f>
        <v>0</v>
      </c>
      <c r="BE717" s="110">
        <f aca="true" t="shared" si="1804" ref="BE717">((E717*E718)+(J717*J718)+(O717*O718)+(T717*T718)+(Y717*Y718)+(AD717*AD718)+(AI718*AI717)+(AN717*AN718)+(AS717*AS718)+(AX717*AX718))*10</f>
        <v>0</v>
      </c>
      <c r="BF717" s="110">
        <f aca="true" t="shared" si="1805" ref="BF717">((F717*F718)+(K717*K718)+(P717*P718)+(U717*U718)+(Z717*Z718)+(AE717*AE718)+(AJ718*AJ717)+(AO717*AO718)+(AT717*AT718)+(AY717*AY718))*10</f>
        <v>0</v>
      </c>
    </row>
    <row r="718" spans="1:58" ht="15.75" thickBot="1">
      <c r="A718" s="94"/>
      <c r="B718" s="5">
        <f>'Subdecision matrices'!$S$12</f>
        <v>0.1</v>
      </c>
      <c r="C718" s="5">
        <f>'Subdecision matrices'!$S$13</f>
        <v>0.1</v>
      </c>
      <c r="D718" s="5">
        <f>'Subdecision matrices'!$S$14</f>
        <v>0.1</v>
      </c>
      <c r="E718" s="5">
        <f>'Subdecision matrices'!$S$15</f>
        <v>0.1</v>
      </c>
      <c r="F718" s="5">
        <f>'Subdecision matrices'!$S$16</f>
        <v>0.1</v>
      </c>
      <c r="G718" s="5">
        <f>'Subdecision matrices'!$T$12</f>
        <v>0.1</v>
      </c>
      <c r="H718" s="5">
        <f>'Subdecision matrices'!$T$13</f>
        <v>0.1</v>
      </c>
      <c r="I718" s="5">
        <f>'Subdecision matrices'!$T$14</f>
        <v>0.1</v>
      </c>
      <c r="J718" s="5">
        <f>'Subdecision matrices'!$T$15</f>
        <v>0.1</v>
      </c>
      <c r="K718" s="5">
        <f>'Subdecision matrices'!$T$16</f>
        <v>0.1</v>
      </c>
      <c r="L718" s="5">
        <f>'Subdecision matrices'!$U$12</f>
        <v>0.05</v>
      </c>
      <c r="M718" s="5">
        <f>'Subdecision matrices'!$U$13</f>
        <v>0.05</v>
      </c>
      <c r="N718" s="5">
        <f>'Subdecision matrices'!$U$14</f>
        <v>0.05</v>
      </c>
      <c r="O718" s="5">
        <f>'Subdecision matrices'!$U$15</f>
        <v>0.05</v>
      </c>
      <c r="P718" s="5">
        <f>'Subdecision matrices'!$U$16</f>
        <v>0.05</v>
      </c>
      <c r="Q718" s="5">
        <f>'Subdecision matrices'!$V$12</f>
        <v>0.1</v>
      </c>
      <c r="R718" s="5">
        <f>'Subdecision matrices'!$V$13</f>
        <v>0.1</v>
      </c>
      <c r="S718" s="5">
        <f>'Subdecision matrices'!$V$14</f>
        <v>0.1</v>
      </c>
      <c r="T718" s="5">
        <f>'Subdecision matrices'!$V$15</f>
        <v>0.1</v>
      </c>
      <c r="U718" s="5">
        <f>'Subdecision matrices'!$V$16</f>
        <v>0.1</v>
      </c>
      <c r="V718" s="5">
        <f>'Subdecision matrices'!$W$12</f>
        <v>0.1</v>
      </c>
      <c r="W718" s="5">
        <f>'Subdecision matrices'!$W$13</f>
        <v>0.1</v>
      </c>
      <c r="X718" s="5">
        <f>'Subdecision matrices'!$W$14</f>
        <v>0.1</v>
      </c>
      <c r="Y718" s="5">
        <f>'Subdecision matrices'!$W$15</f>
        <v>0.1</v>
      </c>
      <c r="Z718" s="5">
        <f>'Subdecision matrices'!$W$16</f>
        <v>0.1</v>
      </c>
      <c r="AA718" s="5">
        <f>'Subdecision matrices'!$X$12</f>
        <v>0.05</v>
      </c>
      <c r="AB718" s="5">
        <f>'Subdecision matrices'!$X$13</f>
        <v>0.1</v>
      </c>
      <c r="AC718" s="5">
        <f>'Subdecision matrices'!$X$14</f>
        <v>0.1</v>
      </c>
      <c r="AD718" s="5">
        <f>'Subdecision matrices'!$X$15</f>
        <v>0.1</v>
      </c>
      <c r="AE718" s="5">
        <f>'Subdecision matrices'!$X$16</f>
        <v>0.1</v>
      </c>
      <c r="AF718" s="5">
        <f>'Subdecision matrices'!$Y$12</f>
        <v>0.1</v>
      </c>
      <c r="AG718" s="5">
        <f>'Subdecision matrices'!$Y$13</f>
        <v>0.1</v>
      </c>
      <c r="AH718" s="5">
        <f>'Subdecision matrices'!$Y$14</f>
        <v>0.1</v>
      </c>
      <c r="AI718" s="5">
        <f>'Subdecision matrices'!$Y$15</f>
        <v>0.05</v>
      </c>
      <c r="AJ718" s="5">
        <f>'Subdecision matrices'!$Y$16</f>
        <v>0.05</v>
      </c>
      <c r="AK718" s="5">
        <f>'Subdecision matrices'!$Z$12</f>
        <v>0.15</v>
      </c>
      <c r="AL718" s="5">
        <f>'Subdecision matrices'!$Z$13</f>
        <v>0.15</v>
      </c>
      <c r="AM718" s="5">
        <f>'Subdecision matrices'!$Z$14</f>
        <v>0.15</v>
      </c>
      <c r="AN718" s="5">
        <f>'Subdecision matrices'!$Z$15</f>
        <v>0.15</v>
      </c>
      <c r="AO718" s="5">
        <f>'Subdecision matrices'!$Z$16</f>
        <v>0.15</v>
      </c>
      <c r="AP718" s="5">
        <f>'Subdecision matrices'!$AA$12</f>
        <v>0.1</v>
      </c>
      <c r="AQ718" s="5">
        <f>'Subdecision matrices'!$AA$13</f>
        <v>0.1</v>
      </c>
      <c r="AR718" s="5">
        <f>'Subdecision matrices'!$AA$14</f>
        <v>0.1</v>
      </c>
      <c r="AS718" s="5">
        <f>'Subdecision matrices'!$AA$15</f>
        <v>0.1</v>
      </c>
      <c r="AT718" s="5">
        <f>'Subdecision matrices'!$AA$16</f>
        <v>0.15</v>
      </c>
      <c r="AU718" s="5">
        <f>'Subdecision matrices'!$AB$12</f>
        <v>0.15</v>
      </c>
      <c r="AV718" s="5">
        <f>'Subdecision matrices'!$AB$13</f>
        <v>0.1</v>
      </c>
      <c r="AW718" s="5">
        <f>'Subdecision matrices'!$AB$14</f>
        <v>0.1</v>
      </c>
      <c r="AX718" s="5">
        <f>'Subdecision matrices'!$AB$15</f>
        <v>0.15</v>
      </c>
      <c r="AY718" s="5">
        <f>'Subdecision matrices'!$AB$16</f>
        <v>0.1</v>
      </c>
      <c r="AZ718" s="3">
        <f aca="true" t="shared" si="1806" ref="AZ718">SUM(L718:AY718)</f>
        <v>4</v>
      </c>
      <c r="BA718" s="3"/>
      <c r="BB718" s="114"/>
      <c r="BC718" s="114"/>
      <c r="BD718" s="114"/>
      <c r="BE718" s="114"/>
      <c r="BF718" s="114"/>
    </row>
    <row r="719" spans="1:58" ht="15">
      <c r="A719" s="94">
        <v>357</v>
      </c>
      <c r="B719" s="30">
        <f>_xlfn.IFERROR(VLOOKUP(Prioritization!G368,'Subdecision matrices'!$B$7:$C$8,2,TRUE),0)</f>
        <v>0</v>
      </c>
      <c r="C719" s="30">
        <f>_xlfn.IFERROR(VLOOKUP(Prioritization!G368,'Subdecision matrices'!$B$7:$D$8,3,TRUE),0)</f>
        <v>0</v>
      </c>
      <c r="D719" s="30">
        <f>_xlfn.IFERROR(VLOOKUP(Prioritization!G368,'Subdecision matrices'!$B$7:$E$8,4,TRUE),0)</f>
        <v>0</v>
      </c>
      <c r="E719" s="30">
        <f>_xlfn.IFERROR(VLOOKUP(Prioritization!G368,'Subdecision matrices'!$B$7:$F$8,5,TRUE),0)</f>
        <v>0</v>
      </c>
      <c r="F719" s="30">
        <f>_xlfn.IFERROR(VLOOKUP(Prioritization!G368,'Subdecision matrices'!$B$7:$G$8,6,TRUE),0)</f>
        <v>0</v>
      </c>
      <c r="G719" s="30">
        <f>VLOOKUP(Prioritization!H368,'Subdecision matrices'!$B$12:$C$19,2,TRUE)</f>
        <v>0</v>
      </c>
      <c r="H719" s="30">
        <f>VLOOKUP(Prioritization!H368,'Subdecision matrices'!$B$12:$D$19,3,TRUE)</f>
        <v>0</v>
      </c>
      <c r="I719" s="30">
        <f>VLOOKUP(Prioritization!H368,'Subdecision matrices'!$B$12:$E$19,4,TRUE)</f>
        <v>0</v>
      </c>
      <c r="J719" s="30">
        <f>VLOOKUP(Prioritization!H368,'Subdecision matrices'!$B$12:$F$19,5,TRUE)</f>
        <v>0</v>
      </c>
      <c r="K719" s="30">
        <f>VLOOKUP(Prioritization!H368,'Subdecision matrices'!$B$12:$G$19,6,TRUE)</f>
        <v>0</v>
      </c>
      <c r="L719" s="2">
        <f>_xlfn.IFERROR(INDEX('Subdecision matrices'!$C$23:$G$27,MATCH(Prioritization!I368,'Subdecision matrices'!$B$23:$B$27,0),MATCH('CalcEng 2'!$L$6,'Subdecision matrices'!$C$22:$G$22,0)),0)</f>
        <v>0</v>
      </c>
      <c r="M719" s="2">
        <f>_xlfn.IFERROR(INDEX('Subdecision matrices'!$C$23:$G$27,MATCH(Prioritization!I368,'Subdecision matrices'!$B$23:$B$27,0),MATCH('CalcEng 2'!$M$6,'Subdecision matrices'!$C$30:$G$30,0)),0)</f>
        <v>0</v>
      </c>
      <c r="N719" s="2">
        <f>_xlfn.IFERROR(INDEX('Subdecision matrices'!$C$23:$G$27,MATCH(Prioritization!I368,'Subdecision matrices'!$B$23:$B$27,0),MATCH('CalcEng 2'!$N$6,'Subdecision matrices'!$C$22:$G$22,0)),0)</f>
        <v>0</v>
      </c>
      <c r="O719" s="2">
        <f>_xlfn.IFERROR(INDEX('Subdecision matrices'!$C$23:$G$27,MATCH(Prioritization!I368,'Subdecision matrices'!$B$23:$B$27,0),MATCH('CalcEng 2'!$O$6,'Subdecision matrices'!$C$22:$G$22,0)),0)</f>
        <v>0</v>
      </c>
      <c r="P719" s="2">
        <f>_xlfn.IFERROR(INDEX('Subdecision matrices'!$C$23:$G$27,MATCH(Prioritization!I368,'Subdecision matrices'!$B$23:$B$27,0),MATCH('CalcEng 2'!$P$6,'Subdecision matrices'!$C$22:$G$22,0)),0)</f>
        <v>0</v>
      </c>
      <c r="Q719" s="2">
        <f>_xlfn.IFERROR(INDEX('Subdecision matrices'!$C$31:$G$33,MATCH(Prioritization!J368,'Subdecision matrices'!$B$31:$B$33,0),MATCH('CalcEng 2'!$Q$6,'Subdecision matrices'!$C$30:$G$30,0)),0)</f>
        <v>0</v>
      </c>
      <c r="R719" s="2">
        <f>_xlfn.IFERROR(INDEX('Subdecision matrices'!$C$31:$G$33,MATCH(Prioritization!J368,'Subdecision matrices'!$B$31:$B$33,0),MATCH('CalcEng 2'!$R$6,'Subdecision matrices'!$C$30:$G$30,0)),0)</f>
        <v>0</v>
      </c>
      <c r="S719" s="2">
        <f>_xlfn.IFERROR(INDEX('Subdecision matrices'!$C$31:$G$33,MATCH(Prioritization!J368,'Subdecision matrices'!$B$31:$B$33,0),MATCH('CalcEng 2'!$S$6,'Subdecision matrices'!$C$30:$G$30,0)),0)</f>
        <v>0</v>
      </c>
      <c r="T719" s="2">
        <f>_xlfn.IFERROR(INDEX('Subdecision matrices'!$C$31:$G$33,MATCH(Prioritization!J368,'Subdecision matrices'!$B$31:$B$33,0),MATCH('CalcEng 2'!$T$6,'Subdecision matrices'!$C$30:$G$30,0)),0)</f>
        <v>0</v>
      </c>
      <c r="U719" s="2">
        <f>_xlfn.IFERROR(INDEX('Subdecision matrices'!$C$31:$G$33,MATCH(Prioritization!J368,'Subdecision matrices'!$B$31:$B$33,0),MATCH('CalcEng 2'!$U$6,'Subdecision matrices'!$C$30:$G$30,0)),0)</f>
        <v>0</v>
      </c>
      <c r="V719" s="2">
        <f>_xlfn.IFERROR(VLOOKUP(Prioritization!K368,'Subdecision matrices'!$A$37:$C$41,3,TRUE),0)</f>
        <v>0</v>
      </c>
      <c r="W719" s="2">
        <f>_xlfn.IFERROR(VLOOKUP(Prioritization!K368,'Subdecision matrices'!$A$37:$D$41,4),0)</f>
        <v>0</v>
      </c>
      <c r="X719" s="2">
        <f>_xlfn.IFERROR(VLOOKUP(Prioritization!K368,'Subdecision matrices'!$A$37:$E$41,5),0)</f>
        <v>0</v>
      </c>
      <c r="Y719" s="2">
        <f>_xlfn.IFERROR(VLOOKUP(Prioritization!K368,'Subdecision matrices'!$A$37:$F$41,6),0)</f>
        <v>0</v>
      </c>
      <c r="Z719" s="2">
        <f>_xlfn.IFERROR(VLOOKUP(Prioritization!K368,'Subdecision matrices'!$A$37:$G$41,7),0)</f>
        <v>0</v>
      </c>
      <c r="AA719" s="2">
        <f>_xlfn.IFERROR(INDEX('Subdecision matrices'!$K$8:$O$11,MATCH(Prioritization!L368,'Subdecision matrices'!$J$8:$J$11,0),MATCH('CalcEng 2'!$AA$6,'Subdecision matrices'!$K$7:$O$7,0)),0)</f>
        <v>0</v>
      </c>
      <c r="AB719" s="2">
        <f>_xlfn.IFERROR(INDEX('Subdecision matrices'!$K$8:$O$11,MATCH(Prioritization!L368,'Subdecision matrices'!$J$8:$J$11,0),MATCH('CalcEng 2'!$AB$6,'Subdecision matrices'!$K$7:$O$7,0)),0)</f>
        <v>0</v>
      </c>
      <c r="AC719" s="2">
        <f>_xlfn.IFERROR(INDEX('Subdecision matrices'!$K$8:$O$11,MATCH(Prioritization!L368,'Subdecision matrices'!$J$8:$J$11,0),MATCH('CalcEng 2'!$AC$6,'Subdecision matrices'!$K$7:$O$7,0)),0)</f>
        <v>0</v>
      </c>
      <c r="AD719" s="2">
        <f>_xlfn.IFERROR(INDEX('Subdecision matrices'!$K$8:$O$11,MATCH(Prioritization!L368,'Subdecision matrices'!$J$8:$J$11,0),MATCH('CalcEng 2'!$AD$6,'Subdecision matrices'!$K$7:$O$7,0)),0)</f>
        <v>0</v>
      </c>
      <c r="AE719" s="2">
        <f>_xlfn.IFERROR(INDEX('Subdecision matrices'!$K$8:$O$11,MATCH(Prioritization!L368,'Subdecision matrices'!$J$8:$J$11,0),MATCH('CalcEng 2'!$AE$6,'Subdecision matrices'!$K$7:$O$7,0)),0)</f>
        <v>0</v>
      </c>
      <c r="AF719" s="2">
        <f>_xlfn.IFERROR(VLOOKUP(Prioritization!M368,'Subdecision matrices'!$I$15:$K$17,3,TRUE),0)</f>
        <v>0</v>
      </c>
      <c r="AG719" s="2">
        <f>_xlfn.IFERROR(VLOOKUP(Prioritization!M368,'Subdecision matrices'!$I$15:$L$17,4,TRUE),0)</f>
        <v>0</v>
      </c>
      <c r="AH719" s="2">
        <f>_xlfn.IFERROR(VLOOKUP(Prioritization!M368,'Subdecision matrices'!$I$15:$M$17,5,TRUE),0)</f>
        <v>0</v>
      </c>
      <c r="AI719" s="2">
        <f>_xlfn.IFERROR(VLOOKUP(Prioritization!M368,'Subdecision matrices'!$I$15:$N$17,6,TRUE),0)</f>
        <v>0</v>
      </c>
      <c r="AJ719" s="2">
        <f>_xlfn.IFERROR(VLOOKUP(Prioritization!M368,'Subdecision matrices'!$I$15:$O$17,7,TRUE),0)</f>
        <v>0</v>
      </c>
      <c r="AK719" s="2">
        <f>_xlfn.IFERROR(INDEX('Subdecision matrices'!$K$22:$O$24,MATCH(Prioritization!N368,'Subdecision matrices'!$J$22:$J$24,0),MATCH($AK$6,'Subdecision matrices'!$K$21:$O$21,0)),0)</f>
        <v>0</v>
      </c>
      <c r="AL719" s="2">
        <f>_xlfn.IFERROR(INDEX('Subdecision matrices'!$K$22:$O$24,MATCH(Prioritization!N368,'Subdecision matrices'!$J$22:$J$24,0),MATCH($AL$6,'Subdecision matrices'!$K$21:$O$21,0)),0)</f>
        <v>0</v>
      </c>
      <c r="AM719" s="2">
        <f>_xlfn.IFERROR(INDEX('Subdecision matrices'!$K$22:$O$24,MATCH(Prioritization!N368,'Subdecision matrices'!$J$22:$J$24,0),MATCH($AM$6,'Subdecision matrices'!$K$21:$O$21,0)),0)</f>
        <v>0</v>
      </c>
      <c r="AN719" s="2">
        <f>_xlfn.IFERROR(INDEX('Subdecision matrices'!$K$22:$O$24,MATCH(Prioritization!N368,'Subdecision matrices'!$J$22:$J$24,0),MATCH($AN$6,'Subdecision matrices'!$K$21:$O$21,0)),0)</f>
        <v>0</v>
      </c>
      <c r="AO719" s="2">
        <f>_xlfn.IFERROR(INDEX('Subdecision matrices'!$K$22:$O$24,MATCH(Prioritization!N368,'Subdecision matrices'!$J$22:$J$24,0),MATCH($AO$6,'Subdecision matrices'!$K$21:$O$21,0)),0)</f>
        <v>0</v>
      </c>
      <c r="AP719" s="2">
        <f>_xlfn.IFERROR(INDEX('Subdecision matrices'!$K$27:$O$30,MATCH(Prioritization!O368,'Subdecision matrices'!$J$27:$J$30,0),MATCH('CalcEng 2'!$AP$6,'Subdecision matrices'!$K$27:$O$27,0)),0)</f>
        <v>0</v>
      </c>
      <c r="AQ719" s="2">
        <f>_xlfn.IFERROR(INDEX('Subdecision matrices'!$K$27:$O$30,MATCH(Prioritization!O368,'Subdecision matrices'!$J$27:$J$30,0),MATCH('CalcEng 2'!$AQ$6,'Subdecision matrices'!$K$27:$O$27,0)),0)</f>
        <v>0</v>
      </c>
      <c r="AR719" s="2">
        <f>_xlfn.IFERROR(INDEX('Subdecision matrices'!$K$27:$O$30,MATCH(Prioritization!O368,'Subdecision matrices'!$J$27:$J$30,0),MATCH('CalcEng 2'!$AR$6,'Subdecision matrices'!$K$27:$O$27,0)),0)</f>
        <v>0</v>
      </c>
      <c r="AS719" s="2">
        <f>_xlfn.IFERROR(INDEX('Subdecision matrices'!$K$27:$O$30,MATCH(Prioritization!O368,'Subdecision matrices'!$J$27:$J$30,0),MATCH('CalcEng 2'!$AS$6,'Subdecision matrices'!$K$27:$O$27,0)),0)</f>
        <v>0</v>
      </c>
      <c r="AT719" s="2">
        <f>_xlfn.IFERROR(INDEX('Subdecision matrices'!$K$27:$O$30,MATCH(Prioritization!O368,'Subdecision matrices'!$J$27:$J$30,0),MATCH('CalcEng 2'!$AT$6,'Subdecision matrices'!$K$27:$O$27,0)),0)</f>
        <v>0</v>
      </c>
      <c r="AU719" s="2">
        <f>_xlfn.IFERROR(INDEX('Subdecision matrices'!$K$34:$O$36,MATCH(Prioritization!P368,'Subdecision matrices'!$J$34:$J$36,0),MATCH('CalcEng 2'!$AU$6,'Subdecision matrices'!$K$33:$O$33,0)),0)</f>
        <v>0</v>
      </c>
      <c r="AV719" s="2">
        <f>_xlfn.IFERROR(INDEX('Subdecision matrices'!$K$34:$O$36,MATCH(Prioritization!P368,'Subdecision matrices'!$J$34:$J$36,0),MATCH('CalcEng 2'!$AV$6,'Subdecision matrices'!$K$33:$O$33,0)),0)</f>
        <v>0</v>
      </c>
      <c r="AW719" s="2">
        <f>_xlfn.IFERROR(INDEX('Subdecision matrices'!$K$34:$O$36,MATCH(Prioritization!P368,'Subdecision matrices'!$J$34:$J$36,0),MATCH('CalcEng 2'!$AW$6,'Subdecision matrices'!$K$33:$O$33,0)),0)</f>
        <v>0</v>
      </c>
      <c r="AX719" s="2">
        <f>_xlfn.IFERROR(INDEX('Subdecision matrices'!$K$34:$O$36,MATCH(Prioritization!P368,'Subdecision matrices'!$J$34:$J$36,0),MATCH('CalcEng 2'!$AX$6,'Subdecision matrices'!$K$33:$O$33,0)),0)</f>
        <v>0</v>
      </c>
      <c r="AY719" s="2">
        <f>_xlfn.IFERROR(INDEX('Subdecision matrices'!$K$34:$O$36,MATCH(Prioritization!P368,'Subdecision matrices'!$J$34:$J$36,0),MATCH('CalcEng 2'!$AY$6,'Subdecision matrices'!$K$33:$O$33,0)),0)</f>
        <v>0</v>
      </c>
      <c r="AZ719" s="2"/>
      <c r="BA719" s="2"/>
      <c r="BB719" s="110">
        <f>((B719*B720)+(G719*G720)+(L719*L720)+(Q719*Q720)+(V719*V720)+(AA719*AA720)+(AF720*AF719)+(AK719*AK720)+(AP719*AP720)+(AU719*AU720))*10</f>
        <v>0</v>
      </c>
      <c r="BC719" s="110">
        <f aca="true" t="shared" si="1807" ref="BC719">((C719*C720)+(H719*H720)+(M719*M720)+(R719*R720)+(W719*W720)+(AB719*AB720)+(AG720*AG719)+(AL719*AL720)+(AQ719*AQ720)+(AV719*AV720))*10</f>
        <v>0</v>
      </c>
      <c r="BD719" s="110">
        <f aca="true" t="shared" si="1808" ref="BD719">((D719*D720)+(I719*I720)+(N719*N720)+(S719*S720)+(X719*X720)+(AC719*AC720)+(AH720*AH719)+(AM719*AM720)+(AR719*AR720)+(AW719*AW720))*10</f>
        <v>0</v>
      </c>
      <c r="BE719" s="110">
        <f aca="true" t="shared" si="1809" ref="BE719">((E719*E720)+(J719*J720)+(O719*O720)+(T719*T720)+(Y719*Y720)+(AD719*AD720)+(AI720*AI719)+(AN719*AN720)+(AS719*AS720)+(AX719*AX720))*10</f>
        <v>0</v>
      </c>
      <c r="BF719" s="110">
        <f aca="true" t="shared" si="1810" ref="BF719">((F719*F720)+(K719*K720)+(P719*P720)+(U719*U720)+(Z719*Z720)+(AE719*AE720)+(AJ720*AJ719)+(AO719*AO720)+(AT719*AT720)+(AY719*AY720))*10</f>
        <v>0</v>
      </c>
    </row>
    <row r="720" spans="1:58" ht="15.75" thickBot="1">
      <c r="A720" s="94"/>
      <c r="B720" s="5">
        <f>'Subdecision matrices'!$S$12</f>
        <v>0.1</v>
      </c>
      <c r="C720" s="5">
        <f>'Subdecision matrices'!$S$13</f>
        <v>0.1</v>
      </c>
      <c r="D720" s="5">
        <f>'Subdecision matrices'!$S$14</f>
        <v>0.1</v>
      </c>
      <c r="E720" s="5">
        <f>'Subdecision matrices'!$S$15</f>
        <v>0.1</v>
      </c>
      <c r="F720" s="5">
        <f>'Subdecision matrices'!$S$16</f>
        <v>0.1</v>
      </c>
      <c r="G720" s="5">
        <f>'Subdecision matrices'!$T$12</f>
        <v>0.1</v>
      </c>
      <c r="H720" s="5">
        <f>'Subdecision matrices'!$T$13</f>
        <v>0.1</v>
      </c>
      <c r="I720" s="5">
        <f>'Subdecision matrices'!$T$14</f>
        <v>0.1</v>
      </c>
      <c r="J720" s="5">
        <f>'Subdecision matrices'!$T$15</f>
        <v>0.1</v>
      </c>
      <c r="K720" s="5">
        <f>'Subdecision matrices'!$T$16</f>
        <v>0.1</v>
      </c>
      <c r="L720" s="5">
        <f>'Subdecision matrices'!$U$12</f>
        <v>0.05</v>
      </c>
      <c r="M720" s="5">
        <f>'Subdecision matrices'!$U$13</f>
        <v>0.05</v>
      </c>
      <c r="N720" s="5">
        <f>'Subdecision matrices'!$U$14</f>
        <v>0.05</v>
      </c>
      <c r="O720" s="5">
        <f>'Subdecision matrices'!$U$15</f>
        <v>0.05</v>
      </c>
      <c r="P720" s="5">
        <f>'Subdecision matrices'!$U$16</f>
        <v>0.05</v>
      </c>
      <c r="Q720" s="5">
        <f>'Subdecision matrices'!$V$12</f>
        <v>0.1</v>
      </c>
      <c r="R720" s="5">
        <f>'Subdecision matrices'!$V$13</f>
        <v>0.1</v>
      </c>
      <c r="S720" s="5">
        <f>'Subdecision matrices'!$V$14</f>
        <v>0.1</v>
      </c>
      <c r="T720" s="5">
        <f>'Subdecision matrices'!$V$15</f>
        <v>0.1</v>
      </c>
      <c r="U720" s="5">
        <f>'Subdecision matrices'!$V$16</f>
        <v>0.1</v>
      </c>
      <c r="V720" s="5">
        <f>'Subdecision matrices'!$W$12</f>
        <v>0.1</v>
      </c>
      <c r="W720" s="5">
        <f>'Subdecision matrices'!$W$13</f>
        <v>0.1</v>
      </c>
      <c r="X720" s="5">
        <f>'Subdecision matrices'!$W$14</f>
        <v>0.1</v>
      </c>
      <c r="Y720" s="5">
        <f>'Subdecision matrices'!$W$15</f>
        <v>0.1</v>
      </c>
      <c r="Z720" s="5">
        <f>'Subdecision matrices'!$W$16</f>
        <v>0.1</v>
      </c>
      <c r="AA720" s="5">
        <f>'Subdecision matrices'!$X$12</f>
        <v>0.05</v>
      </c>
      <c r="AB720" s="5">
        <f>'Subdecision matrices'!$X$13</f>
        <v>0.1</v>
      </c>
      <c r="AC720" s="5">
        <f>'Subdecision matrices'!$X$14</f>
        <v>0.1</v>
      </c>
      <c r="AD720" s="5">
        <f>'Subdecision matrices'!$X$15</f>
        <v>0.1</v>
      </c>
      <c r="AE720" s="5">
        <f>'Subdecision matrices'!$X$16</f>
        <v>0.1</v>
      </c>
      <c r="AF720" s="5">
        <f>'Subdecision matrices'!$Y$12</f>
        <v>0.1</v>
      </c>
      <c r="AG720" s="5">
        <f>'Subdecision matrices'!$Y$13</f>
        <v>0.1</v>
      </c>
      <c r="AH720" s="5">
        <f>'Subdecision matrices'!$Y$14</f>
        <v>0.1</v>
      </c>
      <c r="AI720" s="5">
        <f>'Subdecision matrices'!$Y$15</f>
        <v>0.05</v>
      </c>
      <c r="AJ720" s="5">
        <f>'Subdecision matrices'!$Y$16</f>
        <v>0.05</v>
      </c>
      <c r="AK720" s="5">
        <f>'Subdecision matrices'!$Z$12</f>
        <v>0.15</v>
      </c>
      <c r="AL720" s="5">
        <f>'Subdecision matrices'!$Z$13</f>
        <v>0.15</v>
      </c>
      <c r="AM720" s="5">
        <f>'Subdecision matrices'!$Z$14</f>
        <v>0.15</v>
      </c>
      <c r="AN720" s="5">
        <f>'Subdecision matrices'!$Z$15</f>
        <v>0.15</v>
      </c>
      <c r="AO720" s="5">
        <f>'Subdecision matrices'!$Z$16</f>
        <v>0.15</v>
      </c>
      <c r="AP720" s="5">
        <f>'Subdecision matrices'!$AA$12</f>
        <v>0.1</v>
      </c>
      <c r="AQ720" s="5">
        <f>'Subdecision matrices'!$AA$13</f>
        <v>0.1</v>
      </c>
      <c r="AR720" s="5">
        <f>'Subdecision matrices'!$AA$14</f>
        <v>0.1</v>
      </c>
      <c r="AS720" s="5">
        <f>'Subdecision matrices'!$AA$15</f>
        <v>0.1</v>
      </c>
      <c r="AT720" s="5">
        <f>'Subdecision matrices'!$AA$16</f>
        <v>0.15</v>
      </c>
      <c r="AU720" s="5">
        <f>'Subdecision matrices'!$AB$12</f>
        <v>0.15</v>
      </c>
      <c r="AV720" s="5">
        <f>'Subdecision matrices'!$AB$13</f>
        <v>0.1</v>
      </c>
      <c r="AW720" s="5">
        <f>'Subdecision matrices'!$AB$14</f>
        <v>0.1</v>
      </c>
      <c r="AX720" s="5">
        <f>'Subdecision matrices'!$AB$15</f>
        <v>0.15</v>
      </c>
      <c r="AY720" s="5">
        <f>'Subdecision matrices'!$AB$16</f>
        <v>0.1</v>
      </c>
      <c r="AZ720" s="3">
        <f aca="true" t="shared" si="1811" ref="AZ720">SUM(L720:AY720)</f>
        <v>4</v>
      </c>
      <c r="BA720" s="3"/>
      <c r="BB720" s="114"/>
      <c r="BC720" s="114"/>
      <c r="BD720" s="114"/>
      <c r="BE720" s="114"/>
      <c r="BF720" s="114"/>
    </row>
    <row r="721" spans="1:58" ht="15">
      <c r="A721" s="94">
        <v>358</v>
      </c>
      <c r="B721" s="30">
        <f>_xlfn.IFERROR(VLOOKUP(Prioritization!G369,'Subdecision matrices'!$B$7:$C$8,2,TRUE),0)</f>
        <v>0</v>
      </c>
      <c r="C721" s="30">
        <f>_xlfn.IFERROR(VLOOKUP(Prioritization!G369,'Subdecision matrices'!$B$7:$D$8,3,TRUE),0)</f>
        <v>0</v>
      </c>
      <c r="D721" s="30">
        <f>_xlfn.IFERROR(VLOOKUP(Prioritization!G369,'Subdecision matrices'!$B$7:$E$8,4,TRUE),0)</f>
        <v>0</v>
      </c>
      <c r="E721" s="30">
        <f>_xlfn.IFERROR(VLOOKUP(Prioritization!G369,'Subdecision matrices'!$B$7:$F$8,5,TRUE),0)</f>
        <v>0</v>
      </c>
      <c r="F721" s="30">
        <f>_xlfn.IFERROR(VLOOKUP(Prioritization!G369,'Subdecision matrices'!$B$7:$G$8,6,TRUE),0)</f>
        <v>0</v>
      </c>
      <c r="G721" s="30">
        <f>VLOOKUP(Prioritization!H369,'Subdecision matrices'!$B$12:$C$19,2,TRUE)</f>
        <v>0</v>
      </c>
      <c r="H721" s="30">
        <f>VLOOKUP(Prioritization!H369,'Subdecision matrices'!$B$12:$D$19,3,TRUE)</f>
        <v>0</v>
      </c>
      <c r="I721" s="30">
        <f>VLOOKUP(Prioritization!H369,'Subdecision matrices'!$B$12:$E$19,4,TRUE)</f>
        <v>0</v>
      </c>
      <c r="J721" s="30">
        <f>VLOOKUP(Prioritization!H369,'Subdecision matrices'!$B$12:$F$19,5,TRUE)</f>
        <v>0</v>
      </c>
      <c r="K721" s="30">
        <f>VLOOKUP(Prioritization!H369,'Subdecision matrices'!$B$12:$G$19,6,TRUE)</f>
        <v>0</v>
      </c>
      <c r="L721" s="2">
        <f>_xlfn.IFERROR(INDEX('Subdecision matrices'!$C$23:$G$27,MATCH(Prioritization!I369,'Subdecision matrices'!$B$23:$B$27,0),MATCH('CalcEng 2'!$L$6,'Subdecision matrices'!$C$22:$G$22,0)),0)</f>
        <v>0</v>
      </c>
      <c r="M721" s="2">
        <f>_xlfn.IFERROR(INDEX('Subdecision matrices'!$C$23:$G$27,MATCH(Prioritization!I369,'Subdecision matrices'!$B$23:$B$27,0),MATCH('CalcEng 2'!$M$6,'Subdecision matrices'!$C$30:$G$30,0)),0)</f>
        <v>0</v>
      </c>
      <c r="N721" s="2">
        <f>_xlfn.IFERROR(INDEX('Subdecision matrices'!$C$23:$G$27,MATCH(Prioritization!I369,'Subdecision matrices'!$B$23:$B$27,0),MATCH('CalcEng 2'!$N$6,'Subdecision matrices'!$C$22:$G$22,0)),0)</f>
        <v>0</v>
      </c>
      <c r="O721" s="2">
        <f>_xlfn.IFERROR(INDEX('Subdecision matrices'!$C$23:$G$27,MATCH(Prioritization!I369,'Subdecision matrices'!$B$23:$B$27,0),MATCH('CalcEng 2'!$O$6,'Subdecision matrices'!$C$22:$G$22,0)),0)</f>
        <v>0</v>
      </c>
      <c r="P721" s="2">
        <f>_xlfn.IFERROR(INDEX('Subdecision matrices'!$C$23:$G$27,MATCH(Prioritization!I369,'Subdecision matrices'!$B$23:$B$27,0),MATCH('CalcEng 2'!$P$6,'Subdecision matrices'!$C$22:$G$22,0)),0)</f>
        <v>0</v>
      </c>
      <c r="Q721" s="2">
        <f>_xlfn.IFERROR(INDEX('Subdecision matrices'!$C$31:$G$33,MATCH(Prioritization!J369,'Subdecision matrices'!$B$31:$B$33,0),MATCH('CalcEng 2'!$Q$6,'Subdecision matrices'!$C$30:$G$30,0)),0)</f>
        <v>0</v>
      </c>
      <c r="R721" s="2">
        <f>_xlfn.IFERROR(INDEX('Subdecision matrices'!$C$31:$G$33,MATCH(Prioritization!J369,'Subdecision matrices'!$B$31:$B$33,0),MATCH('CalcEng 2'!$R$6,'Subdecision matrices'!$C$30:$G$30,0)),0)</f>
        <v>0</v>
      </c>
      <c r="S721" s="2">
        <f>_xlfn.IFERROR(INDEX('Subdecision matrices'!$C$31:$G$33,MATCH(Prioritization!J369,'Subdecision matrices'!$B$31:$B$33,0),MATCH('CalcEng 2'!$S$6,'Subdecision matrices'!$C$30:$G$30,0)),0)</f>
        <v>0</v>
      </c>
      <c r="T721" s="2">
        <f>_xlfn.IFERROR(INDEX('Subdecision matrices'!$C$31:$G$33,MATCH(Prioritization!J369,'Subdecision matrices'!$B$31:$B$33,0),MATCH('CalcEng 2'!$T$6,'Subdecision matrices'!$C$30:$G$30,0)),0)</f>
        <v>0</v>
      </c>
      <c r="U721" s="2">
        <f>_xlfn.IFERROR(INDEX('Subdecision matrices'!$C$31:$G$33,MATCH(Prioritization!J369,'Subdecision matrices'!$B$31:$B$33,0),MATCH('CalcEng 2'!$U$6,'Subdecision matrices'!$C$30:$G$30,0)),0)</f>
        <v>0</v>
      </c>
      <c r="V721" s="2">
        <f>_xlfn.IFERROR(VLOOKUP(Prioritization!K369,'Subdecision matrices'!$A$37:$C$41,3,TRUE),0)</f>
        <v>0</v>
      </c>
      <c r="W721" s="2">
        <f>_xlfn.IFERROR(VLOOKUP(Prioritization!K369,'Subdecision matrices'!$A$37:$D$41,4),0)</f>
        <v>0</v>
      </c>
      <c r="X721" s="2">
        <f>_xlfn.IFERROR(VLOOKUP(Prioritization!K369,'Subdecision matrices'!$A$37:$E$41,5),0)</f>
        <v>0</v>
      </c>
      <c r="Y721" s="2">
        <f>_xlfn.IFERROR(VLOOKUP(Prioritization!K369,'Subdecision matrices'!$A$37:$F$41,6),0)</f>
        <v>0</v>
      </c>
      <c r="Z721" s="2">
        <f>_xlfn.IFERROR(VLOOKUP(Prioritization!K369,'Subdecision matrices'!$A$37:$G$41,7),0)</f>
        <v>0</v>
      </c>
      <c r="AA721" s="2">
        <f>_xlfn.IFERROR(INDEX('Subdecision matrices'!$K$8:$O$11,MATCH(Prioritization!L369,'Subdecision matrices'!$J$8:$J$11,0),MATCH('CalcEng 2'!$AA$6,'Subdecision matrices'!$K$7:$O$7,0)),0)</f>
        <v>0</v>
      </c>
      <c r="AB721" s="2">
        <f>_xlfn.IFERROR(INDEX('Subdecision matrices'!$K$8:$O$11,MATCH(Prioritization!L369,'Subdecision matrices'!$J$8:$J$11,0),MATCH('CalcEng 2'!$AB$6,'Subdecision matrices'!$K$7:$O$7,0)),0)</f>
        <v>0</v>
      </c>
      <c r="AC721" s="2">
        <f>_xlfn.IFERROR(INDEX('Subdecision matrices'!$K$8:$O$11,MATCH(Prioritization!L369,'Subdecision matrices'!$J$8:$J$11,0),MATCH('CalcEng 2'!$AC$6,'Subdecision matrices'!$K$7:$O$7,0)),0)</f>
        <v>0</v>
      </c>
      <c r="AD721" s="2">
        <f>_xlfn.IFERROR(INDEX('Subdecision matrices'!$K$8:$O$11,MATCH(Prioritization!L369,'Subdecision matrices'!$J$8:$J$11,0),MATCH('CalcEng 2'!$AD$6,'Subdecision matrices'!$K$7:$O$7,0)),0)</f>
        <v>0</v>
      </c>
      <c r="AE721" s="2">
        <f>_xlfn.IFERROR(INDEX('Subdecision matrices'!$K$8:$O$11,MATCH(Prioritization!L369,'Subdecision matrices'!$J$8:$J$11,0),MATCH('CalcEng 2'!$AE$6,'Subdecision matrices'!$K$7:$O$7,0)),0)</f>
        <v>0</v>
      </c>
      <c r="AF721" s="2">
        <f>_xlfn.IFERROR(VLOOKUP(Prioritization!M369,'Subdecision matrices'!$I$15:$K$17,3,TRUE),0)</f>
        <v>0</v>
      </c>
      <c r="AG721" s="2">
        <f>_xlfn.IFERROR(VLOOKUP(Prioritization!M369,'Subdecision matrices'!$I$15:$L$17,4,TRUE),0)</f>
        <v>0</v>
      </c>
      <c r="AH721" s="2">
        <f>_xlfn.IFERROR(VLOOKUP(Prioritization!M369,'Subdecision matrices'!$I$15:$M$17,5,TRUE),0)</f>
        <v>0</v>
      </c>
      <c r="AI721" s="2">
        <f>_xlfn.IFERROR(VLOOKUP(Prioritization!M369,'Subdecision matrices'!$I$15:$N$17,6,TRUE),0)</f>
        <v>0</v>
      </c>
      <c r="AJ721" s="2">
        <f>_xlfn.IFERROR(VLOOKUP(Prioritization!M369,'Subdecision matrices'!$I$15:$O$17,7,TRUE),0)</f>
        <v>0</v>
      </c>
      <c r="AK721" s="2">
        <f>_xlfn.IFERROR(INDEX('Subdecision matrices'!$K$22:$O$24,MATCH(Prioritization!N369,'Subdecision matrices'!$J$22:$J$24,0),MATCH($AK$6,'Subdecision matrices'!$K$21:$O$21,0)),0)</f>
        <v>0</v>
      </c>
      <c r="AL721" s="2">
        <f>_xlfn.IFERROR(INDEX('Subdecision matrices'!$K$22:$O$24,MATCH(Prioritization!N369,'Subdecision matrices'!$J$22:$J$24,0),MATCH($AL$6,'Subdecision matrices'!$K$21:$O$21,0)),0)</f>
        <v>0</v>
      </c>
      <c r="AM721" s="2">
        <f>_xlfn.IFERROR(INDEX('Subdecision matrices'!$K$22:$O$24,MATCH(Prioritization!N369,'Subdecision matrices'!$J$22:$J$24,0),MATCH($AM$6,'Subdecision matrices'!$K$21:$O$21,0)),0)</f>
        <v>0</v>
      </c>
      <c r="AN721" s="2">
        <f>_xlfn.IFERROR(INDEX('Subdecision matrices'!$K$22:$O$24,MATCH(Prioritization!N369,'Subdecision matrices'!$J$22:$J$24,0),MATCH($AN$6,'Subdecision matrices'!$K$21:$O$21,0)),0)</f>
        <v>0</v>
      </c>
      <c r="AO721" s="2">
        <f>_xlfn.IFERROR(INDEX('Subdecision matrices'!$K$22:$O$24,MATCH(Prioritization!N369,'Subdecision matrices'!$J$22:$J$24,0),MATCH($AO$6,'Subdecision matrices'!$K$21:$O$21,0)),0)</f>
        <v>0</v>
      </c>
      <c r="AP721" s="2">
        <f>_xlfn.IFERROR(INDEX('Subdecision matrices'!$K$27:$O$30,MATCH(Prioritization!O369,'Subdecision matrices'!$J$27:$J$30,0),MATCH('CalcEng 2'!$AP$6,'Subdecision matrices'!$K$27:$O$27,0)),0)</f>
        <v>0</v>
      </c>
      <c r="AQ721" s="2">
        <f>_xlfn.IFERROR(INDEX('Subdecision matrices'!$K$27:$O$30,MATCH(Prioritization!O369,'Subdecision matrices'!$J$27:$J$30,0),MATCH('CalcEng 2'!$AQ$6,'Subdecision matrices'!$K$27:$O$27,0)),0)</f>
        <v>0</v>
      </c>
      <c r="AR721" s="2">
        <f>_xlfn.IFERROR(INDEX('Subdecision matrices'!$K$27:$O$30,MATCH(Prioritization!O369,'Subdecision matrices'!$J$27:$J$30,0),MATCH('CalcEng 2'!$AR$6,'Subdecision matrices'!$K$27:$O$27,0)),0)</f>
        <v>0</v>
      </c>
      <c r="AS721" s="2">
        <f>_xlfn.IFERROR(INDEX('Subdecision matrices'!$K$27:$O$30,MATCH(Prioritization!O369,'Subdecision matrices'!$J$27:$J$30,0),MATCH('CalcEng 2'!$AS$6,'Subdecision matrices'!$K$27:$O$27,0)),0)</f>
        <v>0</v>
      </c>
      <c r="AT721" s="2">
        <f>_xlfn.IFERROR(INDEX('Subdecision matrices'!$K$27:$O$30,MATCH(Prioritization!O369,'Subdecision matrices'!$J$27:$J$30,0),MATCH('CalcEng 2'!$AT$6,'Subdecision matrices'!$K$27:$O$27,0)),0)</f>
        <v>0</v>
      </c>
      <c r="AU721" s="2">
        <f>_xlfn.IFERROR(INDEX('Subdecision matrices'!$K$34:$O$36,MATCH(Prioritization!P369,'Subdecision matrices'!$J$34:$J$36,0),MATCH('CalcEng 2'!$AU$6,'Subdecision matrices'!$K$33:$O$33,0)),0)</f>
        <v>0</v>
      </c>
      <c r="AV721" s="2">
        <f>_xlfn.IFERROR(INDEX('Subdecision matrices'!$K$34:$O$36,MATCH(Prioritization!P369,'Subdecision matrices'!$J$34:$J$36,0),MATCH('CalcEng 2'!$AV$6,'Subdecision matrices'!$K$33:$O$33,0)),0)</f>
        <v>0</v>
      </c>
      <c r="AW721" s="2">
        <f>_xlfn.IFERROR(INDEX('Subdecision matrices'!$K$34:$O$36,MATCH(Prioritization!P369,'Subdecision matrices'!$J$34:$J$36,0),MATCH('CalcEng 2'!$AW$6,'Subdecision matrices'!$K$33:$O$33,0)),0)</f>
        <v>0</v>
      </c>
      <c r="AX721" s="2">
        <f>_xlfn.IFERROR(INDEX('Subdecision matrices'!$K$34:$O$36,MATCH(Prioritization!P369,'Subdecision matrices'!$J$34:$J$36,0),MATCH('CalcEng 2'!$AX$6,'Subdecision matrices'!$K$33:$O$33,0)),0)</f>
        <v>0</v>
      </c>
      <c r="AY721" s="2">
        <f>_xlfn.IFERROR(INDEX('Subdecision matrices'!$K$34:$O$36,MATCH(Prioritization!P369,'Subdecision matrices'!$J$34:$J$36,0),MATCH('CalcEng 2'!$AY$6,'Subdecision matrices'!$K$33:$O$33,0)),0)</f>
        <v>0</v>
      </c>
      <c r="AZ721" s="2"/>
      <c r="BA721" s="2"/>
      <c r="BB721" s="110">
        <f>((B721*B722)+(G721*G722)+(L721*L722)+(Q721*Q722)+(V721*V722)+(AA721*AA722)+(AF722*AF721)+(AK721*AK722)+(AP721*AP722)+(AU721*AU722))*10</f>
        <v>0</v>
      </c>
      <c r="BC721" s="110">
        <f aca="true" t="shared" si="1812" ref="BC721">((C721*C722)+(H721*H722)+(M721*M722)+(R721*R722)+(W721*W722)+(AB721*AB722)+(AG722*AG721)+(AL721*AL722)+(AQ721*AQ722)+(AV721*AV722))*10</f>
        <v>0</v>
      </c>
      <c r="BD721" s="110">
        <f aca="true" t="shared" si="1813" ref="BD721">((D721*D722)+(I721*I722)+(N721*N722)+(S721*S722)+(X721*X722)+(AC721*AC722)+(AH722*AH721)+(AM721*AM722)+(AR721*AR722)+(AW721*AW722))*10</f>
        <v>0</v>
      </c>
      <c r="BE721" s="110">
        <f aca="true" t="shared" si="1814" ref="BE721">((E721*E722)+(J721*J722)+(O721*O722)+(T721*T722)+(Y721*Y722)+(AD721*AD722)+(AI722*AI721)+(AN721*AN722)+(AS721*AS722)+(AX721*AX722))*10</f>
        <v>0</v>
      </c>
      <c r="BF721" s="110">
        <f aca="true" t="shared" si="1815" ref="BF721">((F721*F722)+(K721*K722)+(P721*P722)+(U721*U722)+(Z721*Z722)+(AE721*AE722)+(AJ722*AJ721)+(AO721*AO722)+(AT721*AT722)+(AY721*AY722))*10</f>
        <v>0</v>
      </c>
    </row>
    <row r="722" spans="1:58" ht="15.75" thickBot="1">
      <c r="A722" s="94"/>
      <c r="B722" s="5">
        <f>'Subdecision matrices'!$S$12</f>
        <v>0.1</v>
      </c>
      <c r="C722" s="5">
        <f>'Subdecision matrices'!$S$13</f>
        <v>0.1</v>
      </c>
      <c r="D722" s="5">
        <f>'Subdecision matrices'!$S$14</f>
        <v>0.1</v>
      </c>
      <c r="E722" s="5">
        <f>'Subdecision matrices'!$S$15</f>
        <v>0.1</v>
      </c>
      <c r="F722" s="5">
        <f>'Subdecision matrices'!$S$16</f>
        <v>0.1</v>
      </c>
      <c r="G722" s="5">
        <f>'Subdecision matrices'!$T$12</f>
        <v>0.1</v>
      </c>
      <c r="H722" s="5">
        <f>'Subdecision matrices'!$T$13</f>
        <v>0.1</v>
      </c>
      <c r="I722" s="5">
        <f>'Subdecision matrices'!$T$14</f>
        <v>0.1</v>
      </c>
      <c r="J722" s="5">
        <f>'Subdecision matrices'!$T$15</f>
        <v>0.1</v>
      </c>
      <c r="K722" s="5">
        <f>'Subdecision matrices'!$T$16</f>
        <v>0.1</v>
      </c>
      <c r="L722" s="5">
        <f>'Subdecision matrices'!$U$12</f>
        <v>0.05</v>
      </c>
      <c r="M722" s="5">
        <f>'Subdecision matrices'!$U$13</f>
        <v>0.05</v>
      </c>
      <c r="N722" s="5">
        <f>'Subdecision matrices'!$U$14</f>
        <v>0.05</v>
      </c>
      <c r="O722" s="5">
        <f>'Subdecision matrices'!$U$15</f>
        <v>0.05</v>
      </c>
      <c r="P722" s="5">
        <f>'Subdecision matrices'!$U$16</f>
        <v>0.05</v>
      </c>
      <c r="Q722" s="5">
        <f>'Subdecision matrices'!$V$12</f>
        <v>0.1</v>
      </c>
      <c r="R722" s="5">
        <f>'Subdecision matrices'!$V$13</f>
        <v>0.1</v>
      </c>
      <c r="S722" s="5">
        <f>'Subdecision matrices'!$V$14</f>
        <v>0.1</v>
      </c>
      <c r="T722" s="5">
        <f>'Subdecision matrices'!$V$15</f>
        <v>0.1</v>
      </c>
      <c r="U722" s="5">
        <f>'Subdecision matrices'!$V$16</f>
        <v>0.1</v>
      </c>
      <c r="V722" s="5">
        <f>'Subdecision matrices'!$W$12</f>
        <v>0.1</v>
      </c>
      <c r="W722" s="5">
        <f>'Subdecision matrices'!$W$13</f>
        <v>0.1</v>
      </c>
      <c r="X722" s="5">
        <f>'Subdecision matrices'!$W$14</f>
        <v>0.1</v>
      </c>
      <c r="Y722" s="5">
        <f>'Subdecision matrices'!$W$15</f>
        <v>0.1</v>
      </c>
      <c r="Z722" s="5">
        <f>'Subdecision matrices'!$W$16</f>
        <v>0.1</v>
      </c>
      <c r="AA722" s="5">
        <f>'Subdecision matrices'!$X$12</f>
        <v>0.05</v>
      </c>
      <c r="AB722" s="5">
        <f>'Subdecision matrices'!$X$13</f>
        <v>0.1</v>
      </c>
      <c r="AC722" s="5">
        <f>'Subdecision matrices'!$X$14</f>
        <v>0.1</v>
      </c>
      <c r="AD722" s="5">
        <f>'Subdecision matrices'!$X$15</f>
        <v>0.1</v>
      </c>
      <c r="AE722" s="5">
        <f>'Subdecision matrices'!$X$16</f>
        <v>0.1</v>
      </c>
      <c r="AF722" s="5">
        <f>'Subdecision matrices'!$Y$12</f>
        <v>0.1</v>
      </c>
      <c r="AG722" s="5">
        <f>'Subdecision matrices'!$Y$13</f>
        <v>0.1</v>
      </c>
      <c r="AH722" s="5">
        <f>'Subdecision matrices'!$Y$14</f>
        <v>0.1</v>
      </c>
      <c r="AI722" s="5">
        <f>'Subdecision matrices'!$Y$15</f>
        <v>0.05</v>
      </c>
      <c r="AJ722" s="5">
        <f>'Subdecision matrices'!$Y$16</f>
        <v>0.05</v>
      </c>
      <c r="AK722" s="5">
        <f>'Subdecision matrices'!$Z$12</f>
        <v>0.15</v>
      </c>
      <c r="AL722" s="5">
        <f>'Subdecision matrices'!$Z$13</f>
        <v>0.15</v>
      </c>
      <c r="AM722" s="5">
        <f>'Subdecision matrices'!$Z$14</f>
        <v>0.15</v>
      </c>
      <c r="AN722" s="5">
        <f>'Subdecision matrices'!$Z$15</f>
        <v>0.15</v>
      </c>
      <c r="AO722" s="5">
        <f>'Subdecision matrices'!$Z$16</f>
        <v>0.15</v>
      </c>
      <c r="AP722" s="5">
        <f>'Subdecision matrices'!$AA$12</f>
        <v>0.1</v>
      </c>
      <c r="AQ722" s="5">
        <f>'Subdecision matrices'!$AA$13</f>
        <v>0.1</v>
      </c>
      <c r="AR722" s="5">
        <f>'Subdecision matrices'!$AA$14</f>
        <v>0.1</v>
      </c>
      <c r="AS722" s="5">
        <f>'Subdecision matrices'!$AA$15</f>
        <v>0.1</v>
      </c>
      <c r="AT722" s="5">
        <f>'Subdecision matrices'!$AA$16</f>
        <v>0.15</v>
      </c>
      <c r="AU722" s="5">
        <f>'Subdecision matrices'!$AB$12</f>
        <v>0.15</v>
      </c>
      <c r="AV722" s="5">
        <f>'Subdecision matrices'!$AB$13</f>
        <v>0.1</v>
      </c>
      <c r="AW722" s="5">
        <f>'Subdecision matrices'!$AB$14</f>
        <v>0.1</v>
      </c>
      <c r="AX722" s="5">
        <f>'Subdecision matrices'!$AB$15</f>
        <v>0.15</v>
      </c>
      <c r="AY722" s="5">
        <f>'Subdecision matrices'!$AB$16</f>
        <v>0.1</v>
      </c>
      <c r="AZ722" s="3">
        <f aca="true" t="shared" si="1816" ref="AZ722">SUM(L722:AY722)</f>
        <v>4</v>
      </c>
      <c r="BA722" s="3"/>
      <c r="BB722" s="114"/>
      <c r="BC722" s="114"/>
      <c r="BD722" s="114"/>
      <c r="BE722" s="114"/>
      <c r="BF722" s="114"/>
    </row>
    <row r="723" spans="1:58" ht="15">
      <c r="A723" s="94">
        <v>359</v>
      </c>
      <c r="B723" s="30">
        <f>_xlfn.IFERROR(VLOOKUP(Prioritization!G370,'Subdecision matrices'!$B$7:$C$8,2,TRUE),0)</f>
        <v>0</v>
      </c>
      <c r="C723" s="30">
        <f>_xlfn.IFERROR(VLOOKUP(Prioritization!G370,'Subdecision matrices'!$B$7:$D$8,3,TRUE),0)</f>
        <v>0</v>
      </c>
      <c r="D723" s="30">
        <f>_xlfn.IFERROR(VLOOKUP(Prioritization!G370,'Subdecision matrices'!$B$7:$E$8,4,TRUE),0)</f>
        <v>0</v>
      </c>
      <c r="E723" s="30">
        <f>_xlfn.IFERROR(VLOOKUP(Prioritization!G370,'Subdecision matrices'!$B$7:$F$8,5,TRUE),0)</f>
        <v>0</v>
      </c>
      <c r="F723" s="30">
        <f>_xlfn.IFERROR(VLOOKUP(Prioritization!G370,'Subdecision matrices'!$B$7:$G$8,6,TRUE),0)</f>
        <v>0</v>
      </c>
      <c r="G723" s="30">
        <f>VLOOKUP(Prioritization!H370,'Subdecision matrices'!$B$12:$C$19,2,TRUE)</f>
        <v>0</v>
      </c>
      <c r="H723" s="30">
        <f>VLOOKUP(Prioritization!H370,'Subdecision matrices'!$B$12:$D$19,3,TRUE)</f>
        <v>0</v>
      </c>
      <c r="I723" s="30">
        <f>VLOOKUP(Prioritization!H370,'Subdecision matrices'!$B$12:$E$19,4,TRUE)</f>
        <v>0</v>
      </c>
      <c r="J723" s="30">
        <f>VLOOKUP(Prioritization!H370,'Subdecision matrices'!$B$12:$F$19,5,TRUE)</f>
        <v>0</v>
      </c>
      <c r="K723" s="30">
        <f>VLOOKUP(Prioritization!H370,'Subdecision matrices'!$B$12:$G$19,6,TRUE)</f>
        <v>0</v>
      </c>
      <c r="L723" s="2">
        <f>_xlfn.IFERROR(INDEX('Subdecision matrices'!$C$23:$G$27,MATCH(Prioritization!I370,'Subdecision matrices'!$B$23:$B$27,0),MATCH('CalcEng 2'!$L$6,'Subdecision matrices'!$C$22:$G$22,0)),0)</f>
        <v>0</v>
      </c>
      <c r="M723" s="2">
        <f>_xlfn.IFERROR(INDEX('Subdecision matrices'!$C$23:$G$27,MATCH(Prioritization!I370,'Subdecision matrices'!$B$23:$B$27,0),MATCH('CalcEng 2'!$M$6,'Subdecision matrices'!$C$30:$G$30,0)),0)</f>
        <v>0</v>
      </c>
      <c r="N723" s="2">
        <f>_xlfn.IFERROR(INDEX('Subdecision matrices'!$C$23:$G$27,MATCH(Prioritization!I370,'Subdecision matrices'!$B$23:$B$27,0),MATCH('CalcEng 2'!$N$6,'Subdecision matrices'!$C$22:$G$22,0)),0)</f>
        <v>0</v>
      </c>
      <c r="O723" s="2">
        <f>_xlfn.IFERROR(INDEX('Subdecision matrices'!$C$23:$G$27,MATCH(Prioritization!I370,'Subdecision matrices'!$B$23:$B$27,0),MATCH('CalcEng 2'!$O$6,'Subdecision matrices'!$C$22:$G$22,0)),0)</f>
        <v>0</v>
      </c>
      <c r="P723" s="2">
        <f>_xlfn.IFERROR(INDEX('Subdecision matrices'!$C$23:$G$27,MATCH(Prioritization!I370,'Subdecision matrices'!$B$23:$B$27,0),MATCH('CalcEng 2'!$P$6,'Subdecision matrices'!$C$22:$G$22,0)),0)</f>
        <v>0</v>
      </c>
      <c r="Q723" s="2">
        <f>_xlfn.IFERROR(INDEX('Subdecision matrices'!$C$31:$G$33,MATCH(Prioritization!J370,'Subdecision matrices'!$B$31:$B$33,0),MATCH('CalcEng 2'!$Q$6,'Subdecision matrices'!$C$30:$G$30,0)),0)</f>
        <v>0</v>
      </c>
      <c r="R723" s="2">
        <f>_xlfn.IFERROR(INDEX('Subdecision matrices'!$C$31:$G$33,MATCH(Prioritization!J370,'Subdecision matrices'!$B$31:$B$33,0),MATCH('CalcEng 2'!$R$6,'Subdecision matrices'!$C$30:$G$30,0)),0)</f>
        <v>0</v>
      </c>
      <c r="S723" s="2">
        <f>_xlfn.IFERROR(INDEX('Subdecision matrices'!$C$31:$G$33,MATCH(Prioritization!J370,'Subdecision matrices'!$B$31:$B$33,0),MATCH('CalcEng 2'!$S$6,'Subdecision matrices'!$C$30:$G$30,0)),0)</f>
        <v>0</v>
      </c>
      <c r="T723" s="2">
        <f>_xlfn.IFERROR(INDEX('Subdecision matrices'!$C$31:$G$33,MATCH(Prioritization!J370,'Subdecision matrices'!$B$31:$B$33,0),MATCH('CalcEng 2'!$T$6,'Subdecision matrices'!$C$30:$G$30,0)),0)</f>
        <v>0</v>
      </c>
      <c r="U723" s="2">
        <f>_xlfn.IFERROR(INDEX('Subdecision matrices'!$C$31:$G$33,MATCH(Prioritization!J370,'Subdecision matrices'!$B$31:$B$33,0),MATCH('CalcEng 2'!$U$6,'Subdecision matrices'!$C$30:$G$30,0)),0)</f>
        <v>0</v>
      </c>
      <c r="V723" s="2">
        <f>_xlfn.IFERROR(VLOOKUP(Prioritization!K370,'Subdecision matrices'!$A$37:$C$41,3,TRUE),0)</f>
        <v>0</v>
      </c>
      <c r="W723" s="2">
        <f>_xlfn.IFERROR(VLOOKUP(Prioritization!K370,'Subdecision matrices'!$A$37:$D$41,4),0)</f>
        <v>0</v>
      </c>
      <c r="X723" s="2">
        <f>_xlfn.IFERROR(VLOOKUP(Prioritization!K370,'Subdecision matrices'!$A$37:$E$41,5),0)</f>
        <v>0</v>
      </c>
      <c r="Y723" s="2">
        <f>_xlfn.IFERROR(VLOOKUP(Prioritization!K370,'Subdecision matrices'!$A$37:$F$41,6),0)</f>
        <v>0</v>
      </c>
      <c r="Z723" s="2">
        <f>_xlfn.IFERROR(VLOOKUP(Prioritization!K370,'Subdecision matrices'!$A$37:$G$41,7),0)</f>
        <v>0</v>
      </c>
      <c r="AA723" s="2">
        <f>_xlfn.IFERROR(INDEX('Subdecision matrices'!$K$8:$O$11,MATCH(Prioritization!L370,'Subdecision matrices'!$J$8:$J$11,0),MATCH('CalcEng 2'!$AA$6,'Subdecision matrices'!$K$7:$O$7,0)),0)</f>
        <v>0</v>
      </c>
      <c r="AB723" s="2">
        <f>_xlfn.IFERROR(INDEX('Subdecision matrices'!$K$8:$O$11,MATCH(Prioritization!L370,'Subdecision matrices'!$J$8:$J$11,0),MATCH('CalcEng 2'!$AB$6,'Subdecision matrices'!$K$7:$O$7,0)),0)</f>
        <v>0</v>
      </c>
      <c r="AC723" s="2">
        <f>_xlfn.IFERROR(INDEX('Subdecision matrices'!$K$8:$O$11,MATCH(Prioritization!L370,'Subdecision matrices'!$J$8:$J$11,0),MATCH('CalcEng 2'!$AC$6,'Subdecision matrices'!$K$7:$O$7,0)),0)</f>
        <v>0</v>
      </c>
      <c r="AD723" s="2">
        <f>_xlfn.IFERROR(INDEX('Subdecision matrices'!$K$8:$O$11,MATCH(Prioritization!L370,'Subdecision matrices'!$J$8:$J$11,0),MATCH('CalcEng 2'!$AD$6,'Subdecision matrices'!$K$7:$O$7,0)),0)</f>
        <v>0</v>
      </c>
      <c r="AE723" s="2">
        <f>_xlfn.IFERROR(INDEX('Subdecision matrices'!$K$8:$O$11,MATCH(Prioritization!L370,'Subdecision matrices'!$J$8:$J$11,0),MATCH('CalcEng 2'!$AE$6,'Subdecision matrices'!$K$7:$O$7,0)),0)</f>
        <v>0</v>
      </c>
      <c r="AF723" s="2">
        <f>_xlfn.IFERROR(VLOOKUP(Prioritization!M370,'Subdecision matrices'!$I$15:$K$17,3,TRUE),0)</f>
        <v>0</v>
      </c>
      <c r="AG723" s="2">
        <f>_xlfn.IFERROR(VLOOKUP(Prioritization!M370,'Subdecision matrices'!$I$15:$L$17,4,TRUE),0)</f>
        <v>0</v>
      </c>
      <c r="AH723" s="2">
        <f>_xlfn.IFERROR(VLOOKUP(Prioritization!M370,'Subdecision matrices'!$I$15:$M$17,5,TRUE),0)</f>
        <v>0</v>
      </c>
      <c r="AI723" s="2">
        <f>_xlfn.IFERROR(VLOOKUP(Prioritization!M370,'Subdecision matrices'!$I$15:$N$17,6,TRUE),0)</f>
        <v>0</v>
      </c>
      <c r="AJ723" s="2">
        <f>_xlfn.IFERROR(VLOOKUP(Prioritization!M370,'Subdecision matrices'!$I$15:$O$17,7,TRUE),0)</f>
        <v>0</v>
      </c>
      <c r="AK723" s="2">
        <f>_xlfn.IFERROR(INDEX('Subdecision matrices'!$K$22:$O$24,MATCH(Prioritization!N370,'Subdecision matrices'!$J$22:$J$24,0),MATCH($AK$6,'Subdecision matrices'!$K$21:$O$21,0)),0)</f>
        <v>0</v>
      </c>
      <c r="AL723" s="2">
        <f>_xlfn.IFERROR(INDEX('Subdecision matrices'!$K$22:$O$24,MATCH(Prioritization!N370,'Subdecision matrices'!$J$22:$J$24,0),MATCH($AL$6,'Subdecision matrices'!$K$21:$O$21,0)),0)</f>
        <v>0</v>
      </c>
      <c r="AM723" s="2">
        <f>_xlfn.IFERROR(INDEX('Subdecision matrices'!$K$22:$O$24,MATCH(Prioritization!N370,'Subdecision matrices'!$J$22:$J$24,0),MATCH($AM$6,'Subdecision matrices'!$K$21:$O$21,0)),0)</f>
        <v>0</v>
      </c>
      <c r="AN723" s="2">
        <f>_xlfn.IFERROR(INDEX('Subdecision matrices'!$K$22:$O$24,MATCH(Prioritization!N370,'Subdecision matrices'!$J$22:$J$24,0),MATCH($AN$6,'Subdecision matrices'!$K$21:$O$21,0)),0)</f>
        <v>0</v>
      </c>
      <c r="AO723" s="2">
        <f>_xlfn.IFERROR(INDEX('Subdecision matrices'!$K$22:$O$24,MATCH(Prioritization!N370,'Subdecision matrices'!$J$22:$J$24,0),MATCH($AO$6,'Subdecision matrices'!$K$21:$O$21,0)),0)</f>
        <v>0</v>
      </c>
      <c r="AP723" s="2">
        <f>_xlfn.IFERROR(INDEX('Subdecision matrices'!$K$27:$O$30,MATCH(Prioritization!O370,'Subdecision matrices'!$J$27:$J$30,0),MATCH('CalcEng 2'!$AP$6,'Subdecision matrices'!$K$27:$O$27,0)),0)</f>
        <v>0</v>
      </c>
      <c r="AQ723" s="2">
        <f>_xlfn.IFERROR(INDEX('Subdecision matrices'!$K$27:$O$30,MATCH(Prioritization!O370,'Subdecision matrices'!$J$27:$J$30,0),MATCH('CalcEng 2'!$AQ$6,'Subdecision matrices'!$K$27:$O$27,0)),0)</f>
        <v>0</v>
      </c>
      <c r="AR723" s="2">
        <f>_xlfn.IFERROR(INDEX('Subdecision matrices'!$K$27:$O$30,MATCH(Prioritization!O370,'Subdecision matrices'!$J$27:$J$30,0),MATCH('CalcEng 2'!$AR$6,'Subdecision matrices'!$K$27:$O$27,0)),0)</f>
        <v>0</v>
      </c>
      <c r="AS723" s="2">
        <f>_xlfn.IFERROR(INDEX('Subdecision matrices'!$K$27:$O$30,MATCH(Prioritization!O370,'Subdecision matrices'!$J$27:$J$30,0),MATCH('CalcEng 2'!$AS$6,'Subdecision matrices'!$K$27:$O$27,0)),0)</f>
        <v>0</v>
      </c>
      <c r="AT723" s="2">
        <f>_xlfn.IFERROR(INDEX('Subdecision matrices'!$K$27:$O$30,MATCH(Prioritization!O370,'Subdecision matrices'!$J$27:$J$30,0),MATCH('CalcEng 2'!$AT$6,'Subdecision matrices'!$K$27:$O$27,0)),0)</f>
        <v>0</v>
      </c>
      <c r="AU723" s="2">
        <f>_xlfn.IFERROR(INDEX('Subdecision matrices'!$K$34:$O$36,MATCH(Prioritization!P370,'Subdecision matrices'!$J$34:$J$36,0),MATCH('CalcEng 2'!$AU$6,'Subdecision matrices'!$K$33:$O$33,0)),0)</f>
        <v>0</v>
      </c>
      <c r="AV723" s="2">
        <f>_xlfn.IFERROR(INDEX('Subdecision matrices'!$K$34:$O$36,MATCH(Prioritization!P370,'Subdecision matrices'!$J$34:$J$36,0),MATCH('CalcEng 2'!$AV$6,'Subdecision matrices'!$K$33:$O$33,0)),0)</f>
        <v>0</v>
      </c>
      <c r="AW723" s="2">
        <f>_xlfn.IFERROR(INDEX('Subdecision matrices'!$K$34:$O$36,MATCH(Prioritization!P370,'Subdecision matrices'!$J$34:$J$36,0),MATCH('CalcEng 2'!$AW$6,'Subdecision matrices'!$K$33:$O$33,0)),0)</f>
        <v>0</v>
      </c>
      <c r="AX723" s="2">
        <f>_xlfn.IFERROR(INDEX('Subdecision matrices'!$K$34:$O$36,MATCH(Prioritization!P370,'Subdecision matrices'!$J$34:$J$36,0),MATCH('CalcEng 2'!$AX$6,'Subdecision matrices'!$K$33:$O$33,0)),0)</f>
        <v>0</v>
      </c>
      <c r="AY723" s="2">
        <f>_xlfn.IFERROR(INDEX('Subdecision matrices'!$K$34:$O$36,MATCH(Prioritization!P370,'Subdecision matrices'!$J$34:$J$36,0),MATCH('CalcEng 2'!$AY$6,'Subdecision matrices'!$K$33:$O$33,0)),0)</f>
        <v>0</v>
      </c>
      <c r="AZ723" s="2"/>
      <c r="BA723" s="2"/>
      <c r="BB723" s="110">
        <f>((B723*B724)+(G723*G724)+(L723*L724)+(Q723*Q724)+(V723*V724)+(AA723*AA724)+(AF724*AF723)+(AK723*AK724)+(AP723*AP724)+(AU723*AU724))*10</f>
        <v>0</v>
      </c>
      <c r="BC723" s="110">
        <f aca="true" t="shared" si="1817" ref="BC723">((C723*C724)+(H723*H724)+(M723*M724)+(R723*R724)+(W723*W724)+(AB723*AB724)+(AG724*AG723)+(AL723*AL724)+(AQ723*AQ724)+(AV723*AV724))*10</f>
        <v>0</v>
      </c>
      <c r="BD723" s="110">
        <f aca="true" t="shared" si="1818" ref="BD723">((D723*D724)+(I723*I724)+(N723*N724)+(S723*S724)+(X723*X724)+(AC723*AC724)+(AH724*AH723)+(AM723*AM724)+(AR723*AR724)+(AW723*AW724))*10</f>
        <v>0</v>
      </c>
      <c r="BE723" s="110">
        <f aca="true" t="shared" si="1819" ref="BE723">((E723*E724)+(J723*J724)+(O723*O724)+(T723*T724)+(Y723*Y724)+(AD723*AD724)+(AI724*AI723)+(AN723*AN724)+(AS723*AS724)+(AX723*AX724))*10</f>
        <v>0</v>
      </c>
      <c r="BF723" s="110">
        <f aca="true" t="shared" si="1820" ref="BF723">((F723*F724)+(K723*K724)+(P723*P724)+(U723*U724)+(Z723*Z724)+(AE723*AE724)+(AJ724*AJ723)+(AO723*AO724)+(AT723*AT724)+(AY723*AY724))*10</f>
        <v>0</v>
      </c>
    </row>
    <row r="724" spans="1:58" ht="15.75" thickBot="1">
      <c r="A724" s="94"/>
      <c r="B724" s="5">
        <f>'Subdecision matrices'!$S$12</f>
        <v>0.1</v>
      </c>
      <c r="C724" s="5">
        <f>'Subdecision matrices'!$S$13</f>
        <v>0.1</v>
      </c>
      <c r="D724" s="5">
        <f>'Subdecision matrices'!$S$14</f>
        <v>0.1</v>
      </c>
      <c r="E724" s="5">
        <f>'Subdecision matrices'!$S$15</f>
        <v>0.1</v>
      </c>
      <c r="F724" s="5">
        <f>'Subdecision matrices'!$S$16</f>
        <v>0.1</v>
      </c>
      <c r="G724" s="5">
        <f>'Subdecision matrices'!$T$12</f>
        <v>0.1</v>
      </c>
      <c r="H724" s="5">
        <f>'Subdecision matrices'!$T$13</f>
        <v>0.1</v>
      </c>
      <c r="I724" s="5">
        <f>'Subdecision matrices'!$T$14</f>
        <v>0.1</v>
      </c>
      <c r="J724" s="5">
        <f>'Subdecision matrices'!$T$15</f>
        <v>0.1</v>
      </c>
      <c r="K724" s="5">
        <f>'Subdecision matrices'!$T$16</f>
        <v>0.1</v>
      </c>
      <c r="L724" s="5">
        <f>'Subdecision matrices'!$U$12</f>
        <v>0.05</v>
      </c>
      <c r="M724" s="5">
        <f>'Subdecision matrices'!$U$13</f>
        <v>0.05</v>
      </c>
      <c r="N724" s="5">
        <f>'Subdecision matrices'!$U$14</f>
        <v>0.05</v>
      </c>
      <c r="O724" s="5">
        <f>'Subdecision matrices'!$U$15</f>
        <v>0.05</v>
      </c>
      <c r="P724" s="5">
        <f>'Subdecision matrices'!$U$16</f>
        <v>0.05</v>
      </c>
      <c r="Q724" s="5">
        <f>'Subdecision matrices'!$V$12</f>
        <v>0.1</v>
      </c>
      <c r="R724" s="5">
        <f>'Subdecision matrices'!$V$13</f>
        <v>0.1</v>
      </c>
      <c r="S724" s="5">
        <f>'Subdecision matrices'!$V$14</f>
        <v>0.1</v>
      </c>
      <c r="T724" s="5">
        <f>'Subdecision matrices'!$V$15</f>
        <v>0.1</v>
      </c>
      <c r="U724" s="5">
        <f>'Subdecision matrices'!$V$16</f>
        <v>0.1</v>
      </c>
      <c r="V724" s="5">
        <f>'Subdecision matrices'!$W$12</f>
        <v>0.1</v>
      </c>
      <c r="W724" s="5">
        <f>'Subdecision matrices'!$W$13</f>
        <v>0.1</v>
      </c>
      <c r="X724" s="5">
        <f>'Subdecision matrices'!$W$14</f>
        <v>0.1</v>
      </c>
      <c r="Y724" s="5">
        <f>'Subdecision matrices'!$W$15</f>
        <v>0.1</v>
      </c>
      <c r="Z724" s="5">
        <f>'Subdecision matrices'!$W$16</f>
        <v>0.1</v>
      </c>
      <c r="AA724" s="5">
        <f>'Subdecision matrices'!$X$12</f>
        <v>0.05</v>
      </c>
      <c r="AB724" s="5">
        <f>'Subdecision matrices'!$X$13</f>
        <v>0.1</v>
      </c>
      <c r="AC724" s="5">
        <f>'Subdecision matrices'!$X$14</f>
        <v>0.1</v>
      </c>
      <c r="AD724" s="5">
        <f>'Subdecision matrices'!$X$15</f>
        <v>0.1</v>
      </c>
      <c r="AE724" s="5">
        <f>'Subdecision matrices'!$X$16</f>
        <v>0.1</v>
      </c>
      <c r="AF724" s="5">
        <f>'Subdecision matrices'!$Y$12</f>
        <v>0.1</v>
      </c>
      <c r="AG724" s="5">
        <f>'Subdecision matrices'!$Y$13</f>
        <v>0.1</v>
      </c>
      <c r="AH724" s="5">
        <f>'Subdecision matrices'!$Y$14</f>
        <v>0.1</v>
      </c>
      <c r="AI724" s="5">
        <f>'Subdecision matrices'!$Y$15</f>
        <v>0.05</v>
      </c>
      <c r="AJ724" s="5">
        <f>'Subdecision matrices'!$Y$16</f>
        <v>0.05</v>
      </c>
      <c r="AK724" s="5">
        <f>'Subdecision matrices'!$Z$12</f>
        <v>0.15</v>
      </c>
      <c r="AL724" s="5">
        <f>'Subdecision matrices'!$Z$13</f>
        <v>0.15</v>
      </c>
      <c r="AM724" s="5">
        <f>'Subdecision matrices'!$Z$14</f>
        <v>0.15</v>
      </c>
      <c r="AN724" s="5">
        <f>'Subdecision matrices'!$Z$15</f>
        <v>0.15</v>
      </c>
      <c r="AO724" s="5">
        <f>'Subdecision matrices'!$Z$16</f>
        <v>0.15</v>
      </c>
      <c r="AP724" s="5">
        <f>'Subdecision matrices'!$AA$12</f>
        <v>0.1</v>
      </c>
      <c r="AQ724" s="5">
        <f>'Subdecision matrices'!$AA$13</f>
        <v>0.1</v>
      </c>
      <c r="AR724" s="5">
        <f>'Subdecision matrices'!$AA$14</f>
        <v>0.1</v>
      </c>
      <c r="AS724" s="5">
        <f>'Subdecision matrices'!$AA$15</f>
        <v>0.1</v>
      </c>
      <c r="AT724" s="5">
        <f>'Subdecision matrices'!$AA$16</f>
        <v>0.15</v>
      </c>
      <c r="AU724" s="5">
        <f>'Subdecision matrices'!$AB$12</f>
        <v>0.15</v>
      </c>
      <c r="AV724" s="5">
        <f>'Subdecision matrices'!$AB$13</f>
        <v>0.1</v>
      </c>
      <c r="AW724" s="5">
        <f>'Subdecision matrices'!$AB$14</f>
        <v>0.1</v>
      </c>
      <c r="AX724" s="5">
        <f>'Subdecision matrices'!$AB$15</f>
        <v>0.15</v>
      </c>
      <c r="AY724" s="5">
        <f>'Subdecision matrices'!$AB$16</f>
        <v>0.1</v>
      </c>
      <c r="AZ724" s="3">
        <f aca="true" t="shared" si="1821" ref="AZ724">SUM(L724:AY724)</f>
        <v>4</v>
      </c>
      <c r="BA724" s="3"/>
      <c r="BB724" s="114"/>
      <c r="BC724" s="114"/>
      <c r="BD724" s="114"/>
      <c r="BE724" s="114"/>
      <c r="BF724" s="114"/>
    </row>
    <row r="725" spans="1:58" ht="15">
      <c r="A725" s="94">
        <v>360</v>
      </c>
      <c r="B725" s="30">
        <f>_xlfn.IFERROR(VLOOKUP(Prioritization!G371,'Subdecision matrices'!$B$7:$C$8,2,TRUE),0)</f>
        <v>0</v>
      </c>
      <c r="C725" s="30">
        <f>_xlfn.IFERROR(VLOOKUP(Prioritization!G371,'Subdecision matrices'!$B$7:$D$8,3,TRUE),0)</f>
        <v>0</v>
      </c>
      <c r="D725" s="30">
        <f>_xlfn.IFERROR(VLOOKUP(Prioritization!G371,'Subdecision matrices'!$B$7:$E$8,4,TRUE),0)</f>
        <v>0</v>
      </c>
      <c r="E725" s="30">
        <f>_xlfn.IFERROR(VLOOKUP(Prioritization!G371,'Subdecision matrices'!$B$7:$F$8,5,TRUE),0)</f>
        <v>0</v>
      </c>
      <c r="F725" s="30">
        <f>_xlfn.IFERROR(VLOOKUP(Prioritization!G371,'Subdecision matrices'!$B$7:$G$8,6,TRUE),0)</f>
        <v>0</v>
      </c>
      <c r="G725" s="30">
        <f>VLOOKUP(Prioritization!H371,'Subdecision matrices'!$B$12:$C$19,2,TRUE)</f>
        <v>0</v>
      </c>
      <c r="H725" s="30">
        <f>VLOOKUP(Prioritization!H371,'Subdecision matrices'!$B$12:$D$19,3,TRUE)</f>
        <v>0</v>
      </c>
      <c r="I725" s="30">
        <f>VLOOKUP(Prioritization!H371,'Subdecision matrices'!$B$12:$E$19,4,TRUE)</f>
        <v>0</v>
      </c>
      <c r="J725" s="30">
        <f>VLOOKUP(Prioritization!H371,'Subdecision matrices'!$B$12:$F$19,5,TRUE)</f>
        <v>0</v>
      </c>
      <c r="K725" s="30">
        <f>VLOOKUP(Prioritization!H371,'Subdecision matrices'!$B$12:$G$19,6,TRUE)</f>
        <v>0</v>
      </c>
      <c r="L725" s="2">
        <f>_xlfn.IFERROR(INDEX('Subdecision matrices'!$C$23:$G$27,MATCH(Prioritization!I371,'Subdecision matrices'!$B$23:$B$27,0),MATCH('CalcEng 2'!$L$6,'Subdecision matrices'!$C$22:$G$22,0)),0)</f>
        <v>0</v>
      </c>
      <c r="M725" s="2">
        <f>_xlfn.IFERROR(INDEX('Subdecision matrices'!$C$23:$G$27,MATCH(Prioritization!I371,'Subdecision matrices'!$B$23:$B$27,0),MATCH('CalcEng 2'!$M$6,'Subdecision matrices'!$C$30:$G$30,0)),0)</f>
        <v>0</v>
      </c>
      <c r="N725" s="2">
        <f>_xlfn.IFERROR(INDEX('Subdecision matrices'!$C$23:$G$27,MATCH(Prioritization!I371,'Subdecision matrices'!$B$23:$B$27,0),MATCH('CalcEng 2'!$N$6,'Subdecision matrices'!$C$22:$G$22,0)),0)</f>
        <v>0</v>
      </c>
      <c r="O725" s="2">
        <f>_xlfn.IFERROR(INDEX('Subdecision matrices'!$C$23:$G$27,MATCH(Prioritization!I371,'Subdecision matrices'!$B$23:$B$27,0),MATCH('CalcEng 2'!$O$6,'Subdecision matrices'!$C$22:$G$22,0)),0)</f>
        <v>0</v>
      </c>
      <c r="P725" s="2">
        <f>_xlfn.IFERROR(INDEX('Subdecision matrices'!$C$23:$G$27,MATCH(Prioritization!I371,'Subdecision matrices'!$B$23:$B$27,0),MATCH('CalcEng 2'!$P$6,'Subdecision matrices'!$C$22:$G$22,0)),0)</f>
        <v>0</v>
      </c>
      <c r="Q725" s="2">
        <f>_xlfn.IFERROR(INDEX('Subdecision matrices'!$C$31:$G$33,MATCH(Prioritization!J371,'Subdecision matrices'!$B$31:$B$33,0),MATCH('CalcEng 2'!$Q$6,'Subdecision matrices'!$C$30:$G$30,0)),0)</f>
        <v>0</v>
      </c>
      <c r="R725" s="2">
        <f>_xlfn.IFERROR(INDEX('Subdecision matrices'!$C$31:$G$33,MATCH(Prioritization!J371,'Subdecision matrices'!$B$31:$B$33,0),MATCH('CalcEng 2'!$R$6,'Subdecision matrices'!$C$30:$G$30,0)),0)</f>
        <v>0</v>
      </c>
      <c r="S725" s="2">
        <f>_xlfn.IFERROR(INDEX('Subdecision matrices'!$C$31:$G$33,MATCH(Prioritization!J371,'Subdecision matrices'!$B$31:$B$33,0),MATCH('CalcEng 2'!$S$6,'Subdecision matrices'!$C$30:$G$30,0)),0)</f>
        <v>0</v>
      </c>
      <c r="T725" s="2">
        <f>_xlfn.IFERROR(INDEX('Subdecision matrices'!$C$31:$G$33,MATCH(Prioritization!J371,'Subdecision matrices'!$B$31:$B$33,0),MATCH('CalcEng 2'!$T$6,'Subdecision matrices'!$C$30:$G$30,0)),0)</f>
        <v>0</v>
      </c>
      <c r="U725" s="2">
        <f>_xlfn.IFERROR(INDEX('Subdecision matrices'!$C$31:$G$33,MATCH(Prioritization!J371,'Subdecision matrices'!$B$31:$B$33,0),MATCH('CalcEng 2'!$U$6,'Subdecision matrices'!$C$30:$G$30,0)),0)</f>
        <v>0</v>
      </c>
      <c r="V725" s="2">
        <f>_xlfn.IFERROR(VLOOKUP(Prioritization!K371,'Subdecision matrices'!$A$37:$C$41,3,TRUE),0)</f>
        <v>0</v>
      </c>
      <c r="W725" s="2">
        <f>_xlfn.IFERROR(VLOOKUP(Prioritization!K371,'Subdecision matrices'!$A$37:$D$41,4),0)</f>
        <v>0</v>
      </c>
      <c r="X725" s="2">
        <f>_xlfn.IFERROR(VLOOKUP(Prioritization!K371,'Subdecision matrices'!$A$37:$E$41,5),0)</f>
        <v>0</v>
      </c>
      <c r="Y725" s="2">
        <f>_xlfn.IFERROR(VLOOKUP(Prioritization!K371,'Subdecision matrices'!$A$37:$F$41,6),0)</f>
        <v>0</v>
      </c>
      <c r="Z725" s="2">
        <f>_xlfn.IFERROR(VLOOKUP(Prioritization!K371,'Subdecision matrices'!$A$37:$G$41,7),0)</f>
        <v>0</v>
      </c>
      <c r="AA725" s="2">
        <f>_xlfn.IFERROR(INDEX('Subdecision matrices'!$K$8:$O$11,MATCH(Prioritization!L371,'Subdecision matrices'!$J$8:$J$11,0),MATCH('CalcEng 2'!$AA$6,'Subdecision matrices'!$K$7:$O$7,0)),0)</f>
        <v>0</v>
      </c>
      <c r="AB725" s="2">
        <f>_xlfn.IFERROR(INDEX('Subdecision matrices'!$K$8:$O$11,MATCH(Prioritization!L371,'Subdecision matrices'!$J$8:$J$11,0),MATCH('CalcEng 2'!$AB$6,'Subdecision matrices'!$K$7:$O$7,0)),0)</f>
        <v>0</v>
      </c>
      <c r="AC725" s="2">
        <f>_xlfn.IFERROR(INDEX('Subdecision matrices'!$K$8:$O$11,MATCH(Prioritization!L371,'Subdecision matrices'!$J$8:$J$11,0),MATCH('CalcEng 2'!$AC$6,'Subdecision matrices'!$K$7:$O$7,0)),0)</f>
        <v>0</v>
      </c>
      <c r="AD725" s="2">
        <f>_xlfn.IFERROR(INDEX('Subdecision matrices'!$K$8:$O$11,MATCH(Prioritization!L371,'Subdecision matrices'!$J$8:$J$11,0),MATCH('CalcEng 2'!$AD$6,'Subdecision matrices'!$K$7:$O$7,0)),0)</f>
        <v>0</v>
      </c>
      <c r="AE725" s="2">
        <f>_xlfn.IFERROR(INDEX('Subdecision matrices'!$K$8:$O$11,MATCH(Prioritization!L371,'Subdecision matrices'!$J$8:$J$11,0),MATCH('CalcEng 2'!$AE$6,'Subdecision matrices'!$K$7:$O$7,0)),0)</f>
        <v>0</v>
      </c>
      <c r="AF725" s="2">
        <f>_xlfn.IFERROR(VLOOKUP(Prioritization!M371,'Subdecision matrices'!$I$15:$K$17,3,TRUE),0)</f>
        <v>0</v>
      </c>
      <c r="AG725" s="2">
        <f>_xlfn.IFERROR(VLOOKUP(Prioritization!M371,'Subdecision matrices'!$I$15:$L$17,4,TRUE),0)</f>
        <v>0</v>
      </c>
      <c r="AH725" s="2">
        <f>_xlfn.IFERROR(VLOOKUP(Prioritization!M371,'Subdecision matrices'!$I$15:$M$17,5,TRUE),0)</f>
        <v>0</v>
      </c>
      <c r="AI725" s="2">
        <f>_xlfn.IFERROR(VLOOKUP(Prioritization!M371,'Subdecision matrices'!$I$15:$N$17,6,TRUE),0)</f>
        <v>0</v>
      </c>
      <c r="AJ725" s="2">
        <f>_xlfn.IFERROR(VLOOKUP(Prioritization!M371,'Subdecision matrices'!$I$15:$O$17,7,TRUE),0)</f>
        <v>0</v>
      </c>
      <c r="AK725" s="2">
        <f>_xlfn.IFERROR(INDEX('Subdecision matrices'!$K$22:$O$24,MATCH(Prioritization!N371,'Subdecision matrices'!$J$22:$J$24,0),MATCH($AK$6,'Subdecision matrices'!$K$21:$O$21,0)),0)</f>
        <v>0</v>
      </c>
      <c r="AL725" s="2">
        <f>_xlfn.IFERROR(INDEX('Subdecision matrices'!$K$22:$O$24,MATCH(Prioritization!N371,'Subdecision matrices'!$J$22:$J$24,0),MATCH($AL$6,'Subdecision matrices'!$K$21:$O$21,0)),0)</f>
        <v>0</v>
      </c>
      <c r="AM725" s="2">
        <f>_xlfn.IFERROR(INDEX('Subdecision matrices'!$K$22:$O$24,MATCH(Prioritization!N371,'Subdecision matrices'!$J$22:$J$24,0),MATCH($AM$6,'Subdecision matrices'!$K$21:$O$21,0)),0)</f>
        <v>0</v>
      </c>
      <c r="AN725" s="2">
        <f>_xlfn.IFERROR(INDEX('Subdecision matrices'!$K$22:$O$24,MATCH(Prioritization!N371,'Subdecision matrices'!$J$22:$J$24,0),MATCH($AN$6,'Subdecision matrices'!$K$21:$O$21,0)),0)</f>
        <v>0</v>
      </c>
      <c r="AO725" s="2">
        <f>_xlfn.IFERROR(INDEX('Subdecision matrices'!$K$22:$O$24,MATCH(Prioritization!N371,'Subdecision matrices'!$J$22:$J$24,0),MATCH($AO$6,'Subdecision matrices'!$K$21:$O$21,0)),0)</f>
        <v>0</v>
      </c>
      <c r="AP725" s="2">
        <f>_xlfn.IFERROR(INDEX('Subdecision matrices'!$K$27:$O$30,MATCH(Prioritization!O371,'Subdecision matrices'!$J$27:$J$30,0),MATCH('CalcEng 2'!$AP$6,'Subdecision matrices'!$K$27:$O$27,0)),0)</f>
        <v>0</v>
      </c>
      <c r="AQ725" s="2">
        <f>_xlfn.IFERROR(INDEX('Subdecision matrices'!$K$27:$O$30,MATCH(Prioritization!O371,'Subdecision matrices'!$J$27:$J$30,0),MATCH('CalcEng 2'!$AQ$6,'Subdecision matrices'!$K$27:$O$27,0)),0)</f>
        <v>0</v>
      </c>
      <c r="AR725" s="2">
        <f>_xlfn.IFERROR(INDEX('Subdecision matrices'!$K$27:$O$30,MATCH(Prioritization!O371,'Subdecision matrices'!$J$27:$J$30,0),MATCH('CalcEng 2'!$AR$6,'Subdecision matrices'!$K$27:$O$27,0)),0)</f>
        <v>0</v>
      </c>
      <c r="AS725" s="2">
        <f>_xlfn.IFERROR(INDEX('Subdecision matrices'!$K$27:$O$30,MATCH(Prioritization!O371,'Subdecision matrices'!$J$27:$J$30,0),MATCH('CalcEng 2'!$AS$6,'Subdecision matrices'!$K$27:$O$27,0)),0)</f>
        <v>0</v>
      </c>
      <c r="AT725" s="2">
        <f>_xlfn.IFERROR(INDEX('Subdecision matrices'!$K$27:$O$30,MATCH(Prioritization!O371,'Subdecision matrices'!$J$27:$J$30,0),MATCH('CalcEng 2'!$AT$6,'Subdecision matrices'!$K$27:$O$27,0)),0)</f>
        <v>0</v>
      </c>
      <c r="AU725" s="2">
        <f>_xlfn.IFERROR(INDEX('Subdecision matrices'!$K$34:$O$36,MATCH(Prioritization!P371,'Subdecision matrices'!$J$34:$J$36,0),MATCH('CalcEng 2'!$AU$6,'Subdecision matrices'!$K$33:$O$33,0)),0)</f>
        <v>0</v>
      </c>
      <c r="AV725" s="2">
        <f>_xlfn.IFERROR(INDEX('Subdecision matrices'!$K$34:$O$36,MATCH(Prioritization!P371,'Subdecision matrices'!$J$34:$J$36,0),MATCH('CalcEng 2'!$AV$6,'Subdecision matrices'!$K$33:$O$33,0)),0)</f>
        <v>0</v>
      </c>
      <c r="AW725" s="2">
        <f>_xlfn.IFERROR(INDEX('Subdecision matrices'!$K$34:$O$36,MATCH(Prioritization!P371,'Subdecision matrices'!$J$34:$J$36,0),MATCH('CalcEng 2'!$AW$6,'Subdecision matrices'!$K$33:$O$33,0)),0)</f>
        <v>0</v>
      </c>
      <c r="AX725" s="2">
        <f>_xlfn.IFERROR(INDEX('Subdecision matrices'!$K$34:$O$36,MATCH(Prioritization!P371,'Subdecision matrices'!$J$34:$J$36,0),MATCH('CalcEng 2'!$AX$6,'Subdecision matrices'!$K$33:$O$33,0)),0)</f>
        <v>0</v>
      </c>
      <c r="AY725" s="2">
        <f>_xlfn.IFERROR(INDEX('Subdecision matrices'!$K$34:$O$36,MATCH(Prioritization!P371,'Subdecision matrices'!$J$34:$J$36,0),MATCH('CalcEng 2'!$AY$6,'Subdecision matrices'!$K$33:$O$33,0)),0)</f>
        <v>0</v>
      </c>
      <c r="AZ725" s="2"/>
      <c r="BA725" s="2"/>
      <c r="BB725" s="110">
        <f>((B725*B726)+(G725*G726)+(L725*L726)+(Q725*Q726)+(V725*V726)+(AA725*AA726)+(AF726*AF725)+(AK725*AK726)+(AP725*AP726)+(AU725*AU726))*10</f>
        <v>0</v>
      </c>
      <c r="BC725" s="110">
        <f aca="true" t="shared" si="1822" ref="BC725">((C725*C726)+(H725*H726)+(M725*M726)+(R725*R726)+(W725*W726)+(AB725*AB726)+(AG726*AG725)+(AL725*AL726)+(AQ725*AQ726)+(AV725*AV726))*10</f>
        <v>0</v>
      </c>
      <c r="BD725" s="110">
        <f aca="true" t="shared" si="1823" ref="BD725">((D725*D726)+(I725*I726)+(N725*N726)+(S725*S726)+(X725*X726)+(AC725*AC726)+(AH726*AH725)+(AM725*AM726)+(AR725*AR726)+(AW725*AW726))*10</f>
        <v>0</v>
      </c>
      <c r="BE725" s="110">
        <f aca="true" t="shared" si="1824" ref="BE725">((E725*E726)+(J725*J726)+(O725*O726)+(T725*T726)+(Y725*Y726)+(AD725*AD726)+(AI726*AI725)+(AN725*AN726)+(AS725*AS726)+(AX725*AX726))*10</f>
        <v>0</v>
      </c>
      <c r="BF725" s="110">
        <f aca="true" t="shared" si="1825" ref="BF725">((F725*F726)+(K725*K726)+(P725*P726)+(U725*U726)+(Z725*Z726)+(AE725*AE726)+(AJ726*AJ725)+(AO725*AO726)+(AT725*AT726)+(AY725*AY726))*10</f>
        <v>0</v>
      </c>
    </row>
    <row r="726" spans="1:58" ht="15.75" thickBot="1">
      <c r="A726" s="94"/>
      <c r="B726" s="5">
        <f>'Subdecision matrices'!$S$12</f>
        <v>0.1</v>
      </c>
      <c r="C726" s="5">
        <f>'Subdecision matrices'!$S$13</f>
        <v>0.1</v>
      </c>
      <c r="D726" s="5">
        <f>'Subdecision matrices'!$S$14</f>
        <v>0.1</v>
      </c>
      <c r="E726" s="5">
        <f>'Subdecision matrices'!$S$15</f>
        <v>0.1</v>
      </c>
      <c r="F726" s="5">
        <f>'Subdecision matrices'!$S$16</f>
        <v>0.1</v>
      </c>
      <c r="G726" s="5">
        <f>'Subdecision matrices'!$T$12</f>
        <v>0.1</v>
      </c>
      <c r="H726" s="5">
        <f>'Subdecision matrices'!$T$13</f>
        <v>0.1</v>
      </c>
      <c r="I726" s="5">
        <f>'Subdecision matrices'!$T$14</f>
        <v>0.1</v>
      </c>
      <c r="J726" s="5">
        <f>'Subdecision matrices'!$T$15</f>
        <v>0.1</v>
      </c>
      <c r="K726" s="5">
        <f>'Subdecision matrices'!$T$16</f>
        <v>0.1</v>
      </c>
      <c r="L726" s="5">
        <f>'Subdecision matrices'!$U$12</f>
        <v>0.05</v>
      </c>
      <c r="M726" s="5">
        <f>'Subdecision matrices'!$U$13</f>
        <v>0.05</v>
      </c>
      <c r="N726" s="5">
        <f>'Subdecision matrices'!$U$14</f>
        <v>0.05</v>
      </c>
      <c r="O726" s="5">
        <f>'Subdecision matrices'!$U$15</f>
        <v>0.05</v>
      </c>
      <c r="P726" s="5">
        <f>'Subdecision matrices'!$U$16</f>
        <v>0.05</v>
      </c>
      <c r="Q726" s="5">
        <f>'Subdecision matrices'!$V$12</f>
        <v>0.1</v>
      </c>
      <c r="R726" s="5">
        <f>'Subdecision matrices'!$V$13</f>
        <v>0.1</v>
      </c>
      <c r="S726" s="5">
        <f>'Subdecision matrices'!$V$14</f>
        <v>0.1</v>
      </c>
      <c r="T726" s="5">
        <f>'Subdecision matrices'!$V$15</f>
        <v>0.1</v>
      </c>
      <c r="U726" s="5">
        <f>'Subdecision matrices'!$V$16</f>
        <v>0.1</v>
      </c>
      <c r="V726" s="5">
        <f>'Subdecision matrices'!$W$12</f>
        <v>0.1</v>
      </c>
      <c r="W726" s="5">
        <f>'Subdecision matrices'!$W$13</f>
        <v>0.1</v>
      </c>
      <c r="X726" s="5">
        <f>'Subdecision matrices'!$W$14</f>
        <v>0.1</v>
      </c>
      <c r="Y726" s="5">
        <f>'Subdecision matrices'!$W$15</f>
        <v>0.1</v>
      </c>
      <c r="Z726" s="5">
        <f>'Subdecision matrices'!$W$16</f>
        <v>0.1</v>
      </c>
      <c r="AA726" s="5">
        <f>'Subdecision matrices'!$X$12</f>
        <v>0.05</v>
      </c>
      <c r="AB726" s="5">
        <f>'Subdecision matrices'!$X$13</f>
        <v>0.1</v>
      </c>
      <c r="AC726" s="5">
        <f>'Subdecision matrices'!$X$14</f>
        <v>0.1</v>
      </c>
      <c r="AD726" s="5">
        <f>'Subdecision matrices'!$X$15</f>
        <v>0.1</v>
      </c>
      <c r="AE726" s="5">
        <f>'Subdecision matrices'!$X$16</f>
        <v>0.1</v>
      </c>
      <c r="AF726" s="5">
        <f>'Subdecision matrices'!$Y$12</f>
        <v>0.1</v>
      </c>
      <c r="AG726" s="5">
        <f>'Subdecision matrices'!$Y$13</f>
        <v>0.1</v>
      </c>
      <c r="AH726" s="5">
        <f>'Subdecision matrices'!$Y$14</f>
        <v>0.1</v>
      </c>
      <c r="AI726" s="5">
        <f>'Subdecision matrices'!$Y$15</f>
        <v>0.05</v>
      </c>
      <c r="AJ726" s="5">
        <f>'Subdecision matrices'!$Y$16</f>
        <v>0.05</v>
      </c>
      <c r="AK726" s="5">
        <f>'Subdecision matrices'!$Z$12</f>
        <v>0.15</v>
      </c>
      <c r="AL726" s="5">
        <f>'Subdecision matrices'!$Z$13</f>
        <v>0.15</v>
      </c>
      <c r="AM726" s="5">
        <f>'Subdecision matrices'!$Z$14</f>
        <v>0.15</v>
      </c>
      <c r="AN726" s="5">
        <f>'Subdecision matrices'!$Z$15</f>
        <v>0.15</v>
      </c>
      <c r="AO726" s="5">
        <f>'Subdecision matrices'!$Z$16</f>
        <v>0.15</v>
      </c>
      <c r="AP726" s="5">
        <f>'Subdecision matrices'!$AA$12</f>
        <v>0.1</v>
      </c>
      <c r="AQ726" s="5">
        <f>'Subdecision matrices'!$AA$13</f>
        <v>0.1</v>
      </c>
      <c r="AR726" s="5">
        <f>'Subdecision matrices'!$AA$14</f>
        <v>0.1</v>
      </c>
      <c r="AS726" s="5">
        <f>'Subdecision matrices'!$AA$15</f>
        <v>0.1</v>
      </c>
      <c r="AT726" s="5">
        <f>'Subdecision matrices'!$AA$16</f>
        <v>0.15</v>
      </c>
      <c r="AU726" s="5">
        <f>'Subdecision matrices'!$AB$12</f>
        <v>0.15</v>
      </c>
      <c r="AV726" s="5">
        <f>'Subdecision matrices'!$AB$13</f>
        <v>0.1</v>
      </c>
      <c r="AW726" s="5">
        <f>'Subdecision matrices'!$AB$14</f>
        <v>0.1</v>
      </c>
      <c r="AX726" s="5">
        <f>'Subdecision matrices'!$AB$15</f>
        <v>0.15</v>
      </c>
      <c r="AY726" s="5">
        <f>'Subdecision matrices'!$AB$16</f>
        <v>0.1</v>
      </c>
      <c r="AZ726" s="3">
        <f aca="true" t="shared" si="1826" ref="AZ726">SUM(L726:AY726)</f>
        <v>4</v>
      </c>
      <c r="BA726" s="3"/>
      <c r="BB726" s="114"/>
      <c r="BC726" s="114"/>
      <c r="BD726" s="114"/>
      <c r="BE726" s="114"/>
      <c r="BF726" s="114"/>
    </row>
    <row r="727" spans="1:58" ht="15">
      <c r="A727" s="94">
        <v>361</v>
      </c>
      <c r="B727" s="30">
        <f>_xlfn.IFERROR(VLOOKUP(Prioritization!G372,'Subdecision matrices'!$B$7:$C$8,2,TRUE),0)</f>
        <v>0</v>
      </c>
      <c r="C727" s="30">
        <f>_xlfn.IFERROR(VLOOKUP(Prioritization!G372,'Subdecision matrices'!$B$7:$D$8,3,TRUE),0)</f>
        <v>0</v>
      </c>
      <c r="D727" s="30">
        <f>_xlfn.IFERROR(VLOOKUP(Prioritization!G372,'Subdecision matrices'!$B$7:$E$8,4,TRUE),0)</f>
        <v>0</v>
      </c>
      <c r="E727" s="30">
        <f>_xlfn.IFERROR(VLOOKUP(Prioritization!G372,'Subdecision matrices'!$B$7:$F$8,5,TRUE),0)</f>
        <v>0</v>
      </c>
      <c r="F727" s="30">
        <f>_xlfn.IFERROR(VLOOKUP(Prioritization!G372,'Subdecision matrices'!$B$7:$G$8,6,TRUE),0)</f>
        <v>0</v>
      </c>
      <c r="G727" s="30">
        <f>VLOOKUP(Prioritization!H372,'Subdecision matrices'!$B$12:$C$19,2,TRUE)</f>
        <v>0</v>
      </c>
      <c r="H727" s="30">
        <f>VLOOKUP(Prioritization!H372,'Subdecision matrices'!$B$12:$D$19,3,TRUE)</f>
        <v>0</v>
      </c>
      <c r="I727" s="30">
        <f>VLOOKUP(Prioritization!H372,'Subdecision matrices'!$B$12:$E$19,4,TRUE)</f>
        <v>0</v>
      </c>
      <c r="J727" s="30">
        <f>VLOOKUP(Prioritization!H372,'Subdecision matrices'!$B$12:$F$19,5,TRUE)</f>
        <v>0</v>
      </c>
      <c r="K727" s="30">
        <f>VLOOKUP(Prioritization!H372,'Subdecision matrices'!$B$12:$G$19,6,TRUE)</f>
        <v>0</v>
      </c>
      <c r="L727" s="2">
        <f>_xlfn.IFERROR(INDEX('Subdecision matrices'!$C$23:$G$27,MATCH(Prioritization!I372,'Subdecision matrices'!$B$23:$B$27,0),MATCH('CalcEng 2'!$L$6,'Subdecision matrices'!$C$22:$G$22,0)),0)</f>
        <v>0</v>
      </c>
      <c r="M727" s="2">
        <f>_xlfn.IFERROR(INDEX('Subdecision matrices'!$C$23:$G$27,MATCH(Prioritization!I372,'Subdecision matrices'!$B$23:$B$27,0),MATCH('CalcEng 2'!$M$6,'Subdecision matrices'!$C$30:$G$30,0)),0)</f>
        <v>0</v>
      </c>
      <c r="N727" s="2">
        <f>_xlfn.IFERROR(INDEX('Subdecision matrices'!$C$23:$G$27,MATCH(Prioritization!I372,'Subdecision matrices'!$B$23:$B$27,0),MATCH('CalcEng 2'!$N$6,'Subdecision matrices'!$C$22:$G$22,0)),0)</f>
        <v>0</v>
      </c>
      <c r="O727" s="2">
        <f>_xlfn.IFERROR(INDEX('Subdecision matrices'!$C$23:$G$27,MATCH(Prioritization!I372,'Subdecision matrices'!$B$23:$B$27,0),MATCH('CalcEng 2'!$O$6,'Subdecision matrices'!$C$22:$G$22,0)),0)</f>
        <v>0</v>
      </c>
      <c r="P727" s="2">
        <f>_xlfn.IFERROR(INDEX('Subdecision matrices'!$C$23:$G$27,MATCH(Prioritization!I372,'Subdecision matrices'!$B$23:$B$27,0),MATCH('CalcEng 2'!$P$6,'Subdecision matrices'!$C$22:$G$22,0)),0)</f>
        <v>0</v>
      </c>
      <c r="Q727" s="2">
        <f>_xlfn.IFERROR(INDEX('Subdecision matrices'!$C$31:$G$33,MATCH(Prioritization!J372,'Subdecision matrices'!$B$31:$B$33,0),MATCH('CalcEng 2'!$Q$6,'Subdecision matrices'!$C$30:$G$30,0)),0)</f>
        <v>0</v>
      </c>
      <c r="R727" s="2">
        <f>_xlfn.IFERROR(INDEX('Subdecision matrices'!$C$31:$G$33,MATCH(Prioritization!J372,'Subdecision matrices'!$B$31:$B$33,0),MATCH('CalcEng 2'!$R$6,'Subdecision matrices'!$C$30:$G$30,0)),0)</f>
        <v>0</v>
      </c>
      <c r="S727" s="2">
        <f>_xlfn.IFERROR(INDEX('Subdecision matrices'!$C$31:$G$33,MATCH(Prioritization!J372,'Subdecision matrices'!$B$31:$B$33,0),MATCH('CalcEng 2'!$S$6,'Subdecision matrices'!$C$30:$G$30,0)),0)</f>
        <v>0</v>
      </c>
      <c r="T727" s="2">
        <f>_xlfn.IFERROR(INDEX('Subdecision matrices'!$C$31:$G$33,MATCH(Prioritization!J372,'Subdecision matrices'!$B$31:$B$33,0),MATCH('CalcEng 2'!$T$6,'Subdecision matrices'!$C$30:$G$30,0)),0)</f>
        <v>0</v>
      </c>
      <c r="U727" s="2">
        <f>_xlfn.IFERROR(INDEX('Subdecision matrices'!$C$31:$G$33,MATCH(Prioritization!J372,'Subdecision matrices'!$B$31:$B$33,0),MATCH('CalcEng 2'!$U$6,'Subdecision matrices'!$C$30:$G$30,0)),0)</f>
        <v>0</v>
      </c>
      <c r="V727" s="2">
        <f>_xlfn.IFERROR(VLOOKUP(Prioritization!K372,'Subdecision matrices'!$A$37:$C$41,3,TRUE),0)</f>
        <v>0</v>
      </c>
      <c r="W727" s="2">
        <f>_xlfn.IFERROR(VLOOKUP(Prioritization!K372,'Subdecision matrices'!$A$37:$D$41,4),0)</f>
        <v>0</v>
      </c>
      <c r="X727" s="2">
        <f>_xlfn.IFERROR(VLOOKUP(Prioritization!K372,'Subdecision matrices'!$A$37:$E$41,5),0)</f>
        <v>0</v>
      </c>
      <c r="Y727" s="2">
        <f>_xlfn.IFERROR(VLOOKUP(Prioritization!K372,'Subdecision matrices'!$A$37:$F$41,6),0)</f>
        <v>0</v>
      </c>
      <c r="Z727" s="2">
        <f>_xlfn.IFERROR(VLOOKUP(Prioritization!K372,'Subdecision matrices'!$A$37:$G$41,7),0)</f>
        <v>0</v>
      </c>
      <c r="AA727" s="2">
        <f>_xlfn.IFERROR(INDEX('Subdecision matrices'!$K$8:$O$11,MATCH(Prioritization!L372,'Subdecision matrices'!$J$8:$J$11,0),MATCH('CalcEng 2'!$AA$6,'Subdecision matrices'!$K$7:$O$7,0)),0)</f>
        <v>0</v>
      </c>
      <c r="AB727" s="2">
        <f>_xlfn.IFERROR(INDEX('Subdecision matrices'!$K$8:$O$11,MATCH(Prioritization!L372,'Subdecision matrices'!$J$8:$J$11,0),MATCH('CalcEng 2'!$AB$6,'Subdecision matrices'!$K$7:$O$7,0)),0)</f>
        <v>0</v>
      </c>
      <c r="AC727" s="2">
        <f>_xlfn.IFERROR(INDEX('Subdecision matrices'!$K$8:$O$11,MATCH(Prioritization!L372,'Subdecision matrices'!$J$8:$J$11,0),MATCH('CalcEng 2'!$AC$6,'Subdecision matrices'!$K$7:$O$7,0)),0)</f>
        <v>0</v>
      </c>
      <c r="AD727" s="2">
        <f>_xlfn.IFERROR(INDEX('Subdecision matrices'!$K$8:$O$11,MATCH(Prioritization!L372,'Subdecision matrices'!$J$8:$J$11,0),MATCH('CalcEng 2'!$AD$6,'Subdecision matrices'!$K$7:$O$7,0)),0)</f>
        <v>0</v>
      </c>
      <c r="AE727" s="2">
        <f>_xlfn.IFERROR(INDEX('Subdecision matrices'!$K$8:$O$11,MATCH(Prioritization!L372,'Subdecision matrices'!$J$8:$J$11,0),MATCH('CalcEng 2'!$AE$6,'Subdecision matrices'!$K$7:$O$7,0)),0)</f>
        <v>0</v>
      </c>
      <c r="AF727" s="2">
        <f>_xlfn.IFERROR(VLOOKUP(Prioritization!M372,'Subdecision matrices'!$I$15:$K$17,3,TRUE),0)</f>
        <v>0</v>
      </c>
      <c r="AG727" s="2">
        <f>_xlfn.IFERROR(VLOOKUP(Prioritization!M372,'Subdecision matrices'!$I$15:$L$17,4,TRUE),0)</f>
        <v>0</v>
      </c>
      <c r="AH727" s="2">
        <f>_xlfn.IFERROR(VLOOKUP(Prioritization!M372,'Subdecision matrices'!$I$15:$M$17,5,TRUE),0)</f>
        <v>0</v>
      </c>
      <c r="AI727" s="2">
        <f>_xlfn.IFERROR(VLOOKUP(Prioritization!M372,'Subdecision matrices'!$I$15:$N$17,6,TRUE),0)</f>
        <v>0</v>
      </c>
      <c r="AJ727" s="2">
        <f>_xlfn.IFERROR(VLOOKUP(Prioritization!M372,'Subdecision matrices'!$I$15:$O$17,7,TRUE),0)</f>
        <v>0</v>
      </c>
      <c r="AK727" s="2">
        <f>_xlfn.IFERROR(INDEX('Subdecision matrices'!$K$22:$O$24,MATCH(Prioritization!N372,'Subdecision matrices'!$J$22:$J$24,0),MATCH($AK$6,'Subdecision matrices'!$K$21:$O$21,0)),0)</f>
        <v>0</v>
      </c>
      <c r="AL727" s="2">
        <f>_xlfn.IFERROR(INDEX('Subdecision matrices'!$K$22:$O$24,MATCH(Prioritization!N372,'Subdecision matrices'!$J$22:$J$24,0),MATCH($AL$6,'Subdecision matrices'!$K$21:$O$21,0)),0)</f>
        <v>0</v>
      </c>
      <c r="AM727" s="2">
        <f>_xlfn.IFERROR(INDEX('Subdecision matrices'!$K$22:$O$24,MATCH(Prioritization!N372,'Subdecision matrices'!$J$22:$J$24,0),MATCH($AM$6,'Subdecision matrices'!$K$21:$O$21,0)),0)</f>
        <v>0</v>
      </c>
      <c r="AN727" s="2">
        <f>_xlfn.IFERROR(INDEX('Subdecision matrices'!$K$22:$O$24,MATCH(Prioritization!N372,'Subdecision matrices'!$J$22:$J$24,0),MATCH($AN$6,'Subdecision matrices'!$K$21:$O$21,0)),0)</f>
        <v>0</v>
      </c>
      <c r="AO727" s="2">
        <f>_xlfn.IFERROR(INDEX('Subdecision matrices'!$K$22:$O$24,MATCH(Prioritization!N372,'Subdecision matrices'!$J$22:$J$24,0),MATCH($AO$6,'Subdecision matrices'!$K$21:$O$21,0)),0)</f>
        <v>0</v>
      </c>
      <c r="AP727" s="2">
        <f>_xlfn.IFERROR(INDEX('Subdecision matrices'!$K$27:$O$30,MATCH(Prioritization!O372,'Subdecision matrices'!$J$27:$J$30,0),MATCH('CalcEng 2'!$AP$6,'Subdecision matrices'!$K$27:$O$27,0)),0)</f>
        <v>0</v>
      </c>
      <c r="AQ727" s="2">
        <f>_xlfn.IFERROR(INDEX('Subdecision matrices'!$K$27:$O$30,MATCH(Prioritization!O372,'Subdecision matrices'!$J$27:$J$30,0),MATCH('CalcEng 2'!$AQ$6,'Subdecision matrices'!$K$27:$O$27,0)),0)</f>
        <v>0</v>
      </c>
      <c r="AR727" s="2">
        <f>_xlfn.IFERROR(INDEX('Subdecision matrices'!$K$27:$O$30,MATCH(Prioritization!O372,'Subdecision matrices'!$J$27:$J$30,0),MATCH('CalcEng 2'!$AR$6,'Subdecision matrices'!$K$27:$O$27,0)),0)</f>
        <v>0</v>
      </c>
      <c r="AS727" s="2">
        <f>_xlfn.IFERROR(INDEX('Subdecision matrices'!$K$27:$O$30,MATCH(Prioritization!O372,'Subdecision matrices'!$J$27:$J$30,0),MATCH('CalcEng 2'!$AS$6,'Subdecision matrices'!$K$27:$O$27,0)),0)</f>
        <v>0</v>
      </c>
      <c r="AT727" s="2">
        <f>_xlfn.IFERROR(INDEX('Subdecision matrices'!$K$27:$O$30,MATCH(Prioritization!O372,'Subdecision matrices'!$J$27:$J$30,0),MATCH('CalcEng 2'!$AT$6,'Subdecision matrices'!$K$27:$O$27,0)),0)</f>
        <v>0</v>
      </c>
      <c r="AU727" s="2">
        <f>_xlfn.IFERROR(INDEX('Subdecision matrices'!$K$34:$O$36,MATCH(Prioritization!P372,'Subdecision matrices'!$J$34:$J$36,0),MATCH('CalcEng 2'!$AU$6,'Subdecision matrices'!$K$33:$O$33,0)),0)</f>
        <v>0</v>
      </c>
      <c r="AV727" s="2">
        <f>_xlfn.IFERROR(INDEX('Subdecision matrices'!$K$34:$O$36,MATCH(Prioritization!P372,'Subdecision matrices'!$J$34:$J$36,0),MATCH('CalcEng 2'!$AV$6,'Subdecision matrices'!$K$33:$O$33,0)),0)</f>
        <v>0</v>
      </c>
      <c r="AW727" s="2">
        <f>_xlfn.IFERROR(INDEX('Subdecision matrices'!$K$34:$O$36,MATCH(Prioritization!P372,'Subdecision matrices'!$J$34:$J$36,0),MATCH('CalcEng 2'!$AW$6,'Subdecision matrices'!$K$33:$O$33,0)),0)</f>
        <v>0</v>
      </c>
      <c r="AX727" s="2">
        <f>_xlfn.IFERROR(INDEX('Subdecision matrices'!$K$34:$O$36,MATCH(Prioritization!P372,'Subdecision matrices'!$J$34:$J$36,0),MATCH('CalcEng 2'!$AX$6,'Subdecision matrices'!$K$33:$O$33,0)),0)</f>
        <v>0</v>
      </c>
      <c r="AY727" s="2">
        <f>_xlfn.IFERROR(INDEX('Subdecision matrices'!$K$34:$O$36,MATCH(Prioritization!P372,'Subdecision matrices'!$J$34:$J$36,0),MATCH('CalcEng 2'!$AY$6,'Subdecision matrices'!$K$33:$O$33,0)),0)</f>
        <v>0</v>
      </c>
      <c r="AZ727" s="2"/>
      <c r="BA727" s="2"/>
      <c r="BB727" s="110">
        <f>((B727*B728)+(G727*G728)+(L727*L728)+(Q727*Q728)+(V727*V728)+(AA727*AA728)+(AF728*AF727)+(AK727*AK728)+(AP727*AP728)+(AU727*AU728))*10</f>
        <v>0</v>
      </c>
      <c r="BC727" s="110">
        <f aca="true" t="shared" si="1827" ref="BC727">((C727*C728)+(H727*H728)+(M727*M728)+(R727*R728)+(W727*W728)+(AB727*AB728)+(AG728*AG727)+(AL727*AL728)+(AQ727*AQ728)+(AV727*AV728))*10</f>
        <v>0</v>
      </c>
      <c r="BD727" s="110">
        <f aca="true" t="shared" si="1828" ref="BD727">((D727*D728)+(I727*I728)+(N727*N728)+(S727*S728)+(X727*X728)+(AC727*AC728)+(AH728*AH727)+(AM727*AM728)+(AR727*AR728)+(AW727*AW728))*10</f>
        <v>0</v>
      </c>
      <c r="BE727" s="110">
        <f aca="true" t="shared" si="1829" ref="BE727">((E727*E728)+(J727*J728)+(O727*O728)+(T727*T728)+(Y727*Y728)+(AD727*AD728)+(AI728*AI727)+(AN727*AN728)+(AS727*AS728)+(AX727*AX728))*10</f>
        <v>0</v>
      </c>
      <c r="BF727" s="110">
        <f aca="true" t="shared" si="1830" ref="BF727">((F727*F728)+(K727*K728)+(P727*P728)+(U727*U728)+(Z727*Z728)+(AE727*AE728)+(AJ728*AJ727)+(AO727*AO728)+(AT727*AT728)+(AY727*AY728))*10</f>
        <v>0</v>
      </c>
    </row>
    <row r="728" spans="1:58" ht="15.75" thickBot="1">
      <c r="A728" s="94"/>
      <c r="B728" s="5">
        <f>'Subdecision matrices'!$S$12</f>
        <v>0.1</v>
      </c>
      <c r="C728" s="5">
        <f>'Subdecision matrices'!$S$13</f>
        <v>0.1</v>
      </c>
      <c r="D728" s="5">
        <f>'Subdecision matrices'!$S$14</f>
        <v>0.1</v>
      </c>
      <c r="E728" s="5">
        <f>'Subdecision matrices'!$S$15</f>
        <v>0.1</v>
      </c>
      <c r="F728" s="5">
        <f>'Subdecision matrices'!$S$16</f>
        <v>0.1</v>
      </c>
      <c r="G728" s="5">
        <f>'Subdecision matrices'!$T$12</f>
        <v>0.1</v>
      </c>
      <c r="H728" s="5">
        <f>'Subdecision matrices'!$T$13</f>
        <v>0.1</v>
      </c>
      <c r="I728" s="5">
        <f>'Subdecision matrices'!$T$14</f>
        <v>0.1</v>
      </c>
      <c r="J728" s="5">
        <f>'Subdecision matrices'!$T$15</f>
        <v>0.1</v>
      </c>
      <c r="K728" s="5">
        <f>'Subdecision matrices'!$T$16</f>
        <v>0.1</v>
      </c>
      <c r="L728" s="5">
        <f>'Subdecision matrices'!$U$12</f>
        <v>0.05</v>
      </c>
      <c r="M728" s="5">
        <f>'Subdecision matrices'!$U$13</f>
        <v>0.05</v>
      </c>
      <c r="N728" s="5">
        <f>'Subdecision matrices'!$U$14</f>
        <v>0.05</v>
      </c>
      <c r="O728" s="5">
        <f>'Subdecision matrices'!$U$15</f>
        <v>0.05</v>
      </c>
      <c r="P728" s="5">
        <f>'Subdecision matrices'!$U$16</f>
        <v>0.05</v>
      </c>
      <c r="Q728" s="5">
        <f>'Subdecision matrices'!$V$12</f>
        <v>0.1</v>
      </c>
      <c r="R728" s="5">
        <f>'Subdecision matrices'!$V$13</f>
        <v>0.1</v>
      </c>
      <c r="S728" s="5">
        <f>'Subdecision matrices'!$V$14</f>
        <v>0.1</v>
      </c>
      <c r="T728" s="5">
        <f>'Subdecision matrices'!$V$15</f>
        <v>0.1</v>
      </c>
      <c r="U728" s="5">
        <f>'Subdecision matrices'!$V$16</f>
        <v>0.1</v>
      </c>
      <c r="V728" s="5">
        <f>'Subdecision matrices'!$W$12</f>
        <v>0.1</v>
      </c>
      <c r="W728" s="5">
        <f>'Subdecision matrices'!$W$13</f>
        <v>0.1</v>
      </c>
      <c r="X728" s="5">
        <f>'Subdecision matrices'!$W$14</f>
        <v>0.1</v>
      </c>
      <c r="Y728" s="5">
        <f>'Subdecision matrices'!$W$15</f>
        <v>0.1</v>
      </c>
      <c r="Z728" s="5">
        <f>'Subdecision matrices'!$W$16</f>
        <v>0.1</v>
      </c>
      <c r="AA728" s="5">
        <f>'Subdecision matrices'!$X$12</f>
        <v>0.05</v>
      </c>
      <c r="AB728" s="5">
        <f>'Subdecision matrices'!$X$13</f>
        <v>0.1</v>
      </c>
      <c r="AC728" s="5">
        <f>'Subdecision matrices'!$X$14</f>
        <v>0.1</v>
      </c>
      <c r="AD728" s="5">
        <f>'Subdecision matrices'!$X$15</f>
        <v>0.1</v>
      </c>
      <c r="AE728" s="5">
        <f>'Subdecision matrices'!$X$16</f>
        <v>0.1</v>
      </c>
      <c r="AF728" s="5">
        <f>'Subdecision matrices'!$Y$12</f>
        <v>0.1</v>
      </c>
      <c r="AG728" s="5">
        <f>'Subdecision matrices'!$Y$13</f>
        <v>0.1</v>
      </c>
      <c r="AH728" s="5">
        <f>'Subdecision matrices'!$Y$14</f>
        <v>0.1</v>
      </c>
      <c r="AI728" s="5">
        <f>'Subdecision matrices'!$Y$15</f>
        <v>0.05</v>
      </c>
      <c r="AJ728" s="5">
        <f>'Subdecision matrices'!$Y$16</f>
        <v>0.05</v>
      </c>
      <c r="AK728" s="5">
        <f>'Subdecision matrices'!$Z$12</f>
        <v>0.15</v>
      </c>
      <c r="AL728" s="5">
        <f>'Subdecision matrices'!$Z$13</f>
        <v>0.15</v>
      </c>
      <c r="AM728" s="5">
        <f>'Subdecision matrices'!$Z$14</f>
        <v>0.15</v>
      </c>
      <c r="AN728" s="5">
        <f>'Subdecision matrices'!$Z$15</f>
        <v>0.15</v>
      </c>
      <c r="AO728" s="5">
        <f>'Subdecision matrices'!$Z$16</f>
        <v>0.15</v>
      </c>
      <c r="AP728" s="5">
        <f>'Subdecision matrices'!$AA$12</f>
        <v>0.1</v>
      </c>
      <c r="AQ728" s="5">
        <f>'Subdecision matrices'!$AA$13</f>
        <v>0.1</v>
      </c>
      <c r="AR728" s="5">
        <f>'Subdecision matrices'!$AA$14</f>
        <v>0.1</v>
      </c>
      <c r="AS728" s="5">
        <f>'Subdecision matrices'!$AA$15</f>
        <v>0.1</v>
      </c>
      <c r="AT728" s="5">
        <f>'Subdecision matrices'!$AA$16</f>
        <v>0.15</v>
      </c>
      <c r="AU728" s="5">
        <f>'Subdecision matrices'!$AB$12</f>
        <v>0.15</v>
      </c>
      <c r="AV728" s="5">
        <f>'Subdecision matrices'!$AB$13</f>
        <v>0.1</v>
      </c>
      <c r="AW728" s="5">
        <f>'Subdecision matrices'!$AB$14</f>
        <v>0.1</v>
      </c>
      <c r="AX728" s="5">
        <f>'Subdecision matrices'!$AB$15</f>
        <v>0.15</v>
      </c>
      <c r="AY728" s="5">
        <f>'Subdecision matrices'!$AB$16</f>
        <v>0.1</v>
      </c>
      <c r="AZ728" s="3">
        <f aca="true" t="shared" si="1831" ref="AZ728">SUM(L728:AY728)</f>
        <v>4</v>
      </c>
      <c r="BA728" s="3"/>
      <c r="BB728" s="114"/>
      <c r="BC728" s="114"/>
      <c r="BD728" s="114"/>
      <c r="BE728" s="114"/>
      <c r="BF728" s="114"/>
    </row>
    <row r="729" spans="1:58" ht="15">
      <c r="A729" s="94">
        <v>362</v>
      </c>
      <c r="B729" s="30">
        <f>_xlfn.IFERROR(VLOOKUP(Prioritization!G373,'Subdecision matrices'!$B$7:$C$8,2,TRUE),0)</f>
        <v>0</v>
      </c>
      <c r="C729" s="30">
        <f>_xlfn.IFERROR(VLOOKUP(Prioritization!G373,'Subdecision matrices'!$B$7:$D$8,3,TRUE),0)</f>
        <v>0</v>
      </c>
      <c r="D729" s="30">
        <f>_xlfn.IFERROR(VLOOKUP(Prioritization!G373,'Subdecision matrices'!$B$7:$E$8,4,TRUE),0)</f>
        <v>0</v>
      </c>
      <c r="E729" s="30">
        <f>_xlfn.IFERROR(VLOOKUP(Prioritization!G373,'Subdecision matrices'!$B$7:$F$8,5,TRUE),0)</f>
        <v>0</v>
      </c>
      <c r="F729" s="30">
        <f>_xlfn.IFERROR(VLOOKUP(Prioritization!G373,'Subdecision matrices'!$B$7:$G$8,6,TRUE),0)</f>
        <v>0</v>
      </c>
      <c r="G729" s="30">
        <f>VLOOKUP(Prioritization!H373,'Subdecision matrices'!$B$12:$C$19,2,TRUE)</f>
        <v>0</v>
      </c>
      <c r="H729" s="30">
        <f>VLOOKUP(Prioritization!H373,'Subdecision matrices'!$B$12:$D$19,3,TRUE)</f>
        <v>0</v>
      </c>
      <c r="I729" s="30">
        <f>VLOOKUP(Prioritization!H373,'Subdecision matrices'!$B$12:$E$19,4,TRUE)</f>
        <v>0</v>
      </c>
      <c r="J729" s="30">
        <f>VLOOKUP(Prioritization!H373,'Subdecision matrices'!$B$12:$F$19,5,TRUE)</f>
        <v>0</v>
      </c>
      <c r="K729" s="30">
        <f>VLOOKUP(Prioritization!H373,'Subdecision matrices'!$B$12:$G$19,6,TRUE)</f>
        <v>0</v>
      </c>
      <c r="L729" s="2">
        <f>_xlfn.IFERROR(INDEX('Subdecision matrices'!$C$23:$G$27,MATCH(Prioritization!I373,'Subdecision matrices'!$B$23:$B$27,0),MATCH('CalcEng 2'!$L$6,'Subdecision matrices'!$C$22:$G$22,0)),0)</f>
        <v>0</v>
      </c>
      <c r="M729" s="2">
        <f>_xlfn.IFERROR(INDEX('Subdecision matrices'!$C$23:$G$27,MATCH(Prioritization!I373,'Subdecision matrices'!$B$23:$B$27,0),MATCH('CalcEng 2'!$M$6,'Subdecision matrices'!$C$30:$G$30,0)),0)</f>
        <v>0</v>
      </c>
      <c r="N729" s="2">
        <f>_xlfn.IFERROR(INDEX('Subdecision matrices'!$C$23:$G$27,MATCH(Prioritization!I373,'Subdecision matrices'!$B$23:$B$27,0),MATCH('CalcEng 2'!$N$6,'Subdecision matrices'!$C$22:$G$22,0)),0)</f>
        <v>0</v>
      </c>
      <c r="O729" s="2">
        <f>_xlfn.IFERROR(INDEX('Subdecision matrices'!$C$23:$G$27,MATCH(Prioritization!I373,'Subdecision matrices'!$B$23:$B$27,0),MATCH('CalcEng 2'!$O$6,'Subdecision matrices'!$C$22:$G$22,0)),0)</f>
        <v>0</v>
      </c>
      <c r="P729" s="2">
        <f>_xlfn.IFERROR(INDEX('Subdecision matrices'!$C$23:$G$27,MATCH(Prioritization!I373,'Subdecision matrices'!$B$23:$B$27,0),MATCH('CalcEng 2'!$P$6,'Subdecision matrices'!$C$22:$G$22,0)),0)</f>
        <v>0</v>
      </c>
      <c r="Q729" s="2">
        <f>_xlfn.IFERROR(INDEX('Subdecision matrices'!$C$31:$G$33,MATCH(Prioritization!J373,'Subdecision matrices'!$B$31:$B$33,0),MATCH('CalcEng 2'!$Q$6,'Subdecision matrices'!$C$30:$G$30,0)),0)</f>
        <v>0</v>
      </c>
      <c r="R729" s="2">
        <f>_xlfn.IFERROR(INDEX('Subdecision matrices'!$C$31:$G$33,MATCH(Prioritization!J373,'Subdecision matrices'!$B$31:$B$33,0),MATCH('CalcEng 2'!$R$6,'Subdecision matrices'!$C$30:$G$30,0)),0)</f>
        <v>0</v>
      </c>
      <c r="S729" s="2">
        <f>_xlfn.IFERROR(INDEX('Subdecision matrices'!$C$31:$G$33,MATCH(Prioritization!J373,'Subdecision matrices'!$B$31:$B$33,0),MATCH('CalcEng 2'!$S$6,'Subdecision matrices'!$C$30:$G$30,0)),0)</f>
        <v>0</v>
      </c>
      <c r="T729" s="2">
        <f>_xlfn.IFERROR(INDEX('Subdecision matrices'!$C$31:$G$33,MATCH(Prioritization!J373,'Subdecision matrices'!$B$31:$B$33,0),MATCH('CalcEng 2'!$T$6,'Subdecision matrices'!$C$30:$G$30,0)),0)</f>
        <v>0</v>
      </c>
      <c r="U729" s="2">
        <f>_xlfn.IFERROR(INDEX('Subdecision matrices'!$C$31:$G$33,MATCH(Prioritization!J373,'Subdecision matrices'!$B$31:$B$33,0),MATCH('CalcEng 2'!$U$6,'Subdecision matrices'!$C$30:$G$30,0)),0)</f>
        <v>0</v>
      </c>
      <c r="V729" s="2">
        <f>_xlfn.IFERROR(VLOOKUP(Prioritization!K373,'Subdecision matrices'!$A$37:$C$41,3,TRUE),0)</f>
        <v>0</v>
      </c>
      <c r="W729" s="2">
        <f>_xlfn.IFERROR(VLOOKUP(Prioritization!K373,'Subdecision matrices'!$A$37:$D$41,4),0)</f>
        <v>0</v>
      </c>
      <c r="X729" s="2">
        <f>_xlfn.IFERROR(VLOOKUP(Prioritization!K373,'Subdecision matrices'!$A$37:$E$41,5),0)</f>
        <v>0</v>
      </c>
      <c r="Y729" s="2">
        <f>_xlfn.IFERROR(VLOOKUP(Prioritization!K373,'Subdecision matrices'!$A$37:$F$41,6),0)</f>
        <v>0</v>
      </c>
      <c r="Z729" s="2">
        <f>_xlfn.IFERROR(VLOOKUP(Prioritization!K373,'Subdecision matrices'!$A$37:$G$41,7),0)</f>
        <v>0</v>
      </c>
      <c r="AA729" s="2">
        <f>_xlfn.IFERROR(INDEX('Subdecision matrices'!$K$8:$O$11,MATCH(Prioritization!L373,'Subdecision matrices'!$J$8:$J$11,0),MATCH('CalcEng 2'!$AA$6,'Subdecision matrices'!$K$7:$O$7,0)),0)</f>
        <v>0</v>
      </c>
      <c r="AB729" s="2">
        <f>_xlfn.IFERROR(INDEX('Subdecision matrices'!$K$8:$O$11,MATCH(Prioritization!L373,'Subdecision matrices'!$J$8:$J$11,0),MATCH('CalcEng 2'!$AB$6,'Subdecision matrices'!$K$7:$O$7,0)),0)</f>
        <v>0</v>
      </c>
      <c r="AC729" s="2">
        <f>_xlfn.IFERROR(INDEX('Subdecision matrices'!$K$8:$O$11,MATCH(Prioritization!L373,'Subdecision matrices'!$J$8:$J$11,0),MATCH('CalcEng 2'!$AC$6,'Subdecision matrices'!$K$7:$O$7,0)),0)</f>
        <v>0</v>
      </c>
      <c r="AD729" s="2">
        <f>_xlfn.IFERROR(INDEX('Subdecision matrices'!$K$8:$O$11,MATCH(Prioritization!L373,'Subdecision matrices'!$J$8:$J$11,0),MATCH('CalcEng 2'!$AD$6,'Subdecision matrices'!$K$7:$O$7,0)),0)</f>
        <v>0</v>
      </c>
      <c r="AE729" s="2">
        <f>_xlfn.IFERROR(INDEX('Subdecision matrices'!$K$8:$O$11,MATCH(Prioritization!L373,'Subdecision matrices'!$J$8:$J$11,0),MATCH('CalcEng 2'!$AE$6,'Subdecision matrices'!$K$7:$O$7,0)),0)</f>
        <v>0</v>
      </c>
      <c r="AF729" s="2">
        <f>_xlfn.IFERROR(VLOOKUP(Prioritization!M373,'Subdecision matrices'!$I$15:$K$17,3,TRUE),0)</f>
        <v>0</v>
      </c>
      <c r="AG729" s="2">
        <f>_xlfn.IFERROR(VLOOKUP(Prioritization!M373,'Subdecision matrices'!$I$15:$L$17,4,TRUE),0)</f>
        <v>0</v>
      </c>
      <c r="AH729" s="2">
        <f>_xlfn.IFERROR(VLOOKUP(Prioritization!M373,'Subdecision matrices'!$I$15:$M$17,5,TRUE),0)</f>
        <v>0</v>
      </c>
      <c r="AI729" s="2">
        <f>_xlfn.IFERROR(VLOOKUP(Prioritization!M373,'Subdecision matrices'!$I$15:$N$17,6,TRUE),0)</f>
        <v>0</v>
      </c>
      <c r="AJ729" s="2">
        <f>_xlfn.IFERROR(VLOOKUP(Prioritization!M373,'Subdecision matrices'!$I$15:$O$17,7,TRUE),0)</f>
        <v>0</v>
      </c>
      <c r="AK729" s="2">
        <f>_xlfn.IFERROR(INDEX('Subdecision matrices'!$K$22:$O$24,MATCH(Prioritization!N373,'Subdecision matrices'!$J$22:$J$24,0),MATCH($AK$6,'Subdecision matrices'!$K$21:$O$21,0)),0)</f>
        <v>0</v>
      </c>
      <c r="AL729" s="2">
        <f>_xlfn.IFERROR(INDEX('Subdecision matrices'!$K$22:$O$24,MATCH(Prioritization!N373,'Subdecision matrices'!$J$22:$J$24,0),MATCH($AL$6,'Subdecision matrices'!$K$21:$O$21,0)),0)</f>
        <v>0</v>
      </c>
      <c r="AM729" s="2">
        <f>_xlfn.IFERROR(INDEX('Subdecision matrices'!$K$22:$O$24,MATCH(Prioritization!N373,'Subdecision matrices'!$J$22:$J$24,0),MATCH($AM$6,'Subdecision matrices'!$K$21:$O$21,0)),0)</f>
        <v>0</v>
      </c>
      <c r="AN729" s="2">
        <f>_xlfn.IFERROR(INDEX('Subdecision matrices'!$K$22:$O$24,MATCH(Prioritization!N373,'Subdecision matrices'!$J$22:$J$24,0),MATCH($AN$6,'Subdecision matrices'!$K$21:$O$21,0)),0)</f>
        <v>0</v>
      </c>
      <c r="AO729" s="2">
        <f>_xlfn.IFERROR(INDEX('Subdecision matrices'!$K$22:$O$24,MATCH(Prioritization!N373,'Subdecision matrices'!$J$22:$J$24,0),MATCH($AO$6,'Subdecision matrices'!$K$21:$O$21,0)),0)</f>
        <v>0</v>
      </c>
      <c r="AP729" s="2">
        <f>_xlfn.IFERROR(INDEX('Subdecision matrices'!$K$27:$O$30,MATCH(Prioritization!O373,'Subdecision matrices'!$J$27:$J$30,0),MATCH('CalcEng 2'!$AP$6,'Subdecision matrices'!$K$27:$O$27,0)),0)</f>
        <v>0</v>
      </c>
      <c r="AQ729" s="2">
        <f>_xlfn.IFERROR(INDEX('Subdecision matrices'!$K$27:$O$30,MATCH(Prioritization!O373,'Subdecision matrices'!$J$27:$J$30,0),MATCH('CalcEng 2'!$AQ$6,'Subdecision matrices'!$K$27:$O$27,0)),0)</f>
        <v>0</v>
      </c>
      <c r="AR729" s="2">
        <f>_xlfn.IFERROR(INDEX('Subdecision matrices'!$K$27:$O$30,MATCH(Prioritization!O373,'Subdecision matrices'!$J$27:$J$30,0),MATCH('CalcEng 2'!$AR$6,'Subdecision matrices'!$K$27:$O$27,0)),0)</f>
        <v>0</v>
      </c>
      <c r="AS729" s="2">
        <f>_xlfn.IFERROR(INDEX('Subdecision matrices'!$K$27:$O$30,MATCH(Prioritization!O373,'Subdecision matrices'!$J$27:$J$30,0),MATCH('CalcEng 2'!$AS$6,'Subdecision matrices'!$K$27:$O$27,0)),0)</f>
        <v>0</v>
      </c>
      <c r="AT729" s="2">
        <f>_xlfn.IFERROR(INDEX('Subdecision matrices'!$K$27:$O$30,MATCH(Prioritization!O373,'Subdecision matrices'!$J$27:$J$30,0),MATCH('CalcEng 2'!$AT$6,'Subdecision matrices'!$K$27:$O$27,0)),0)</f>
        <v>0</v>
      </c>
      <c r="AU729" s="2">
        <f>_xlfn.IFERROR(INDEX('Subdecision matrices'!$K$34:$O$36,MATCH(Prioritization!P373,'Subdecision matrices'!$J$34:$J$36,0),MATCH('CalcEng 2'!$AU$6,'Subdecision matrices'!$K$33:$O$33,0)),0)</f>
        <v>0</v>
      </c>
      <c r="AV729" s="2">
        <f>_xlfn.IFERROR(INDEX('Subdecision matrices'!$K$34:$O$36,MATCH(Prioritization!P373,'Subdecision matrices'!$J$34:$J$36,0),MATCH('CalcEng 2'!$AV$6,'Subdecision matrices'!$K$33:$O$33,0)),0)</f>
        <v>0</v>
      </c>
      <c r="AW729" s="2">
        <f>_xlfn.IFERROR(INDEX('Subdecision matrices'!$K$34:$O$36,MATCH(Prioritization!P373,'Subdecision matrices'!$J$34:$J$36,0),MATCH('CalcEng 2'!$AW$6,'Subdecision matrices'!$K$33:$O$33,0)),0)</f>
        <v>0</v>
      </c>
      <c r="AX729" s="2">
        <f>_xlfn.IFERROR(INDEX('Subdecision matrices'!$K$34:$O$36,MATCH(Prioritization!P373,'Subdecision matrices'!$J$34:$J$36,0),MATCH('CalcEng 2'!$AX$6,'Subdecision matrices'!$K$33:$O$33,0)),0)</f>
        <v>0</v>
      </c>
      <c r="AY729" s="2">
        <f>_xlfn.IFERROR(INDEX('Subdecision matrices'!$K$34:$O$36,MATCH(Prioritization!P373,'Subdecision matrices'!$J$34:$J$36,0),MATCH('CalcEng 2'!$AY$6,'Subdecision matrices'!$K$33:$O$33,0)),0)</f>
        <v>0</v>
      </c>
      <c r="AZ729" s="2"/>
      <c r="BA729" s="2"/>
      <c r="BB729" s="110">
        <f>((B729*B730)+(G729*G730)+(L729*L730)+(Q729*Q730)+(V729*V730)+(AA729*AA730)+(AF730*AF729)+(AK729*AK730)+(AP729*AP730)+(AU729*AU730))*10</f>
        <v>0</v>
      </c>
      <c r="BC729" s="110">
        <f aca="true" t="shared" si="1832" ref="BC729">((C729*C730)+(H729*H730)+(M729*M730)+(R729*R730)+(W729*W730)+(AB729*AB730)+(AG730*AG729)+(AL729*AL730)+(AQ729*AQ730)+(AV729*AV730))*10</f>
        <v>0</v>
      </c>
      <c r="BD729" s="110">
        <f aca="true" t="shared" si="1833" ref="BD729">((D729*D730)+(I729*I730)+(N729*N730)+(S729*S730)+(X729*X730)+(AC729*AC730)+(AH730*AH729)+(AM729*AM730)+(AR729*AR730)+(AW729*AW730))*10</f>
        <v>0</v>
      </c>
      <c r="BE729" s="110">
        <f aca="true" t="shared" si="1834" ref="BE729">((E729*E730)+(J729*J730)+(O729*O730)+(T729*T730)+(Y729*Y730)+(AD729*AD730)+(AI730*AI729)+(AN729*AN730)+(AS729*AS730)+(AX729*AX730))*10</f>
        <v>0</v>
      </c>
      <c r="BF729" s="110">
        <f aca="true" t="shared" si="1835" ref="BF729">((F729*F730)+(K729*K730)+(P729*P730)+(U729*U730)+(Z729*Z730)+(AE729*AE730)+(AJ730*AJ729)+(AO729*AO730)+(AT729*AT730)+(AY729*AY730))*10</f>
        <v>0</v>
      </c>
    </row>
    <row r="730" spans="1:58" ht="15.75" thickBot="1">
      <c r="A730" s="94"/>
      <c r="B730" s="5">
        <f>'Subdecision matrices'!$S$12</f>
        <v>0.1</v>
      </c>
      <c r="C730" s="5">
        <f>'Subdecision matrices'!$S$13</f>
        <v>0.1</v>
      </c>
      <c r="D730" s="5">
        <f>'Subdecision matrices'!$S$14</f>
        <v>0.1</v>
      </c>
      <c r="E730" s="5">
        <f>'Subdecision matrices'!$S$15</f>
        <v>0.1</v>
      </c>
      <c r="F730" s="5">
        <f>'Subdecision matrices'!$S$16</f>
        <v>0.1</v>
      </c>
      <c r="G730" s="5">
        <f>'Subdecision matrices'!$T$12</f>
        <v>0.1</v>
      </c>
      <c r="H730" s="5">
        <f>'Subdecision matrices'!$T$13</f>
        <v>0.1</v>
      </c>
      <c r="I730" s="5">
        <f>'Subdecision matrices'!$T$14</f>
        <v>0.1</v>
      </c>
      <c r="J730" s="5">
        <f>'Subdecision matrices'!$T$15</f>
        <v>0.1</v>
      </c>
      <c r="K730" s="5">
        <f>'Subdecision matrices'!$T$16</f>
        <v>0.1</v>
      </c>
      <c r="L730" s="5">
        <f>'Subdecision matrices'!$U$12</f>
        <v>0.05</v>
      </c>
      <c r="M730" s="5">
        <f>'Subdecision matrices'!$U$13</f>
        <v>0.05</v>
      </c>
      <c r="N730" s="5">
        <f>'Subdecision matrices'!$U$14</f>
        <v>0.05</v>
      </c>
      <c r="O730" s="5">
        <f>'Subdecision matrices'!$U$15</f>
        <v>0.05</v>
      </c>
      <c r="P730" s="5">
        <f>'Subdecision matrices'!$U$16</f>
        <v>0.05</v>
      </c>
      <c r="Q730" s="5">
        <f>'Subdecision matrices'!$V$12</f>
        <v>0.1</v>
      </c>
      <c r="R730" s="5">
        <f>'Subdecision matrices'!$V$13</f>
        <v>0.1</v>
      </c>
      <c r="S730" s="5">
        <f>'Subdecision matrices'!$V$14</f>
        <v>0.1</v>
      </c>
      <c r="T730" s="5">
        <f>'Subdecision matrices'!$V$15</f>
        <v>0.1</v>
      </c>
      <c r="U730" s="5">
        <f>'Subdecision matrices'!$V$16</f>
        <v>0.1</v>
      </c>
      <c r="V730" s="5">
        <f>'Subdecision matrices'!$W$12</f>
        <v>0.1</v>
      </c>
      <c r="W730" s="5">
        <f>'Subdecision matrices'!$W$13</f>
        <v>0.1</v>
      </c>
      <c r="X730" s="5">
        <f>'Subdecision matrices'!$W$14</f>
        <v>0.1</v>
      </c>
      <c r="Y730" s="5">
        <f>'Subdecision matrices'!$W$15</f>
        <v>0.1</v>
      </c>
      <c r="Z730" s="5">
        <f>'Subdecision matrices'!$W$16</f>
        <v>0.1</v>
      </c>
      <c r="AA730" s="5">
        <f>'Subdecision matrices'!$X$12</f>
        <v>0.05</v>
      </c>
      <c r="AB730" s="5">
        <f>'Subdecision matrices'!$X$13</f>
        <v>0.1</v>
      </c>
      <c r="AC730" s="5">
        <f>'Subdecision matrices'!$X$14</f>
        <v>0.1</v>
      </c>
      <c r="AD730" s="5">
        <f>'Subdecision matrices'!$X$15</f>
        <v>0.1</v>
      </c>
      <c r="AE730" s="5">
        <f>'Subdecision matrices'!$X$16</f>
        <v>0.1</v>
      </c>
      <c r="AF730" s="5">
        <f>'Subdecision matrices'!$Y$12</f>
        <v>0.1</v>
      </c>
      <c r="AG730" s="5">
        <f>'Subdecision matrices'!$Y$13</f>
        <v>0.1</v>
      </c>
      <c r="AH730" s="5">
        <f>'Subdecision matrices'!$Y$14</f>
        <v>0.1</v>
      </c>
      <c r="AI730" s="5">
        <f>'Subdecision matrices'!$Y$15</f>
        <v>0.05</v>
      </c>
      <c r="AJ730" s="5">
        <f>'Subdecision matrices'!$Y$16</f>
        <v>0.05</v>
      </c>
      <c r="AK730" s="5">
        <f>'Subdecision matrices'!$Z$12</f>
        <v>0.15</v>
      </c>
      <c r="AL730" s="5">
        <f>'Subdecision matrices'!$Z$13</f>
        <v>0.15</v>
      </c>
      <c r="AM730" s="5">
        <f>'Subdecision matrices'!$Z$14</f>
        <v>0.15</v>
      </c>
      <c r="AN730" s="5">
        <f>'Subdecision matrices'!$Z$15</f>
        <v>0.15</v>
      </c>
      <c r="AO730" s="5">
        <f>'Subdecision matrices'!$Z$16</f>
        <v>0.15</v>
      </c>
      <c r="AP730" s="5">
        <f>'Subdecision matrices'!$AA$12</f>
        <v>0.1</v>
      </c>
      <c r="AQ730" s="5">
        <f>'Subdecision matrices'!$AA$13</f>
        <v>0.1</v>
      </c>
      <c r="AR730" s="5">
        <f>'Subdecision matrices'!$AA$14</f>
        <v>0.1</v>
      </c>
      <c r="AS730" s="5">
        <f>'Subdecision matrices'!$AA$15</f>
        <v>0.1</v>
      </c>
      <c r="AT730" s="5">
        <f>'Subdecision matrices'!$AA$16</f>
        <v>0.15</v>
      </c>
      <c r="AU730" s="5">
        <f>'Subdecision matrices'!$AB$12</f>
        <v>0.15</v>
      </c>
      <c r="AV730" s="5">
        <f>'Subdecision matrices'!$AB$13</f>
        <v>0.1</v>
      </c>
      <c r="AW730" s="5">
        <f>'Subdecision matrices'!$AB$14</f>
        <v>0.1</v>
      </c>
      <c r="AX730" s="5">
        <f>'Subdecision matrices'!$AB$15</f>
        <v>0.15</v>
      </c>
      <c r="AY730" s="5">
        <f>'Subdecision matrices'!$AB$16</f>
        <v>0.1</v>
      </c>
      <c r="AZ730" s="3">
        <f aca="true" t="shared" si="1836" ref="AZ730">SUM(L730:AY730)</f>
        <v>4</v>
      </c>
      <c r="BA730" s="3"/>
      <c r="BB730" s="114"/>
      <c r="BC730" s="114"/>
      <c r="BD730" s="114"/>
      <c r="BE730" s="114"/>
      <c r="BF730" s="114"/>
    </row>
    <row r="731" spans="1:58" ht="15">
      <c r="A731" s="94">
        <v>363</v>
      </c>
      <c r="B731" s="30">
        <f>_xlfn.IFERROR(VLOOKUP(Prioritization!G374,'Subdecision matrices'!$B$7:$C$8,2,TRUE),0)</f>
        <v>0</v>
      </c>
      <c r="C731" s="30">
        <f>_xlfn.IFERROR(VLOOKUP(Prioritization!G374,'Subdecision matrices'!$B$7:$D$8,3,TRUE),0)</f>
        <v>0</v>
      </c>
      <c r="D731" s="30">
        <f>_xlfn.IFERROR(VLOOKUP(Prioritization!G374,'Subdecision matrices'!$B$7:$E$8,4,TRUE),0)</f>
        <v>0</v>
      </c>
      <c r="E731" s="30">
        <f>_xlfn.IFERROR(VLOOKUP(Prioritization!G374,'Subdecision matrices'!$B$7:$F$8,5,TRUE),0)</f>
        <v>0</v>
      </c>
      <c r="F731" s="30">
        <f>_xlfn.IFERROR(VLOOKUP(Prioritization!G374,'Subdecision matrices'!$B$7:$G$8,6,TRUE),0)</f>
        <v>0</v>
      </c>
      <c r="G731" s="30">
        <f>VLOOKUP(Prioritization!H374,'Subdecision matrices'!$B$12:$C$19,2,TRUE)</f>
        <v>0</v>
      </c>
      <c r="H731" s="30">
        <f>VLOOKUP(Prioritization!H374,'Subdecision matrices'!$B$12:$D$19,3,TRUE)</f>
        <v>0</v>
      </c>
      <c r="I731" s="30">
        <f>VLOOKUP(Prioritization!H374,'Subdecision matrices'!$B$12:$E$19,4,TRUE)</f>
        <v>0</v>
      </c>
      <c r="J731" s="30">
        <f>VLOOKUP(Prioritization!H374,'Subdecision matrices'!$B$12:$F$19,5,TRUE)</f>
        <v>0</v>
      </c>
      <c r="K731" s="30">
        <f>VLOOKUP(Prioritization!H374,'Subdecision matrices'!$B$12:$G$19,6,TRUE)</f>
        <v>0</v>
      </c>
      <c r="L731" s="2">
        <f>_xlfn.IFERROR(INDEX('Subdecision matrices'!$C$23:$G$27,MATCH(Prioritization!I374,'Subdecision matrices'!$B$23:$B$27,0),MATCH('CalcEng 2'!$L$6,'Subdecision matrices'!$C$22:$G$22,0)),0)</f>
        <v>0</v>
      </c>
      <c r="M731" s="2">
        <f>_xlfn.IFERROR(INDEX('Subdecision matrices'!$C$23:$G$27,MATCH(Prioritization!I374,'Subdecision matrices'!$B$23:$B$27,0),MATCH('CalcEng 2'!$M$6,'Subdecision matrices'!$C$30:$G$30,0)),0)</f>
        <v>0</v>
      </c>
      <c r="N731" s="2">
        <f>_xlfn.IFERROR(INDEX('Subdecision matrices'!$C$23:$G$27,MATCH(Prioritization!I374,'Subdecision matrices'!$B$23:$B$27,0),MATCH('CalcEng 2'!$N$6,'Subdecision matrices'!$C$22:$G$22,0)),0)</f>
        <v>0</v>
      </c>
      <c r="O731" s="2">
        <f>_xlfn.IFERROR(INDEX('Subdecision matrices'!$C$23:$G$27,MATCH(Prioritization!I374,'Subdecision matrices'!$B$23:$B$27,0),MATCH('CalcEng 2'!$O$6,'Subdecision matrices'!$C$22:$G$22,0)),0)</f>
        <v>0</v>
      </c>
      <c r="P731" s="2">
        <f>_xlfn.IFERROR(INDEX('Subdecision matrices'!$C$23:$G$27,MATCH(Prioritization!I374,'Subdecision matrices'!$B$23:$B$27,0),MATCH('CalcEng 2'!$P$6,'Subdecision matrices'!$C$22:$G$22,0)),0)</f>
        <v>0</v>
      </c>
      <c r="Q731" s="2">
        <f>_xlfn.IFERROR(INDEX('Subdecision matrices'!$C$31:$G$33,MATCH(Prioritization!J374,'Subdecision matrices'!$B$31:$B$33,0),MATCH('CalcEng 2'!$Q$6,'Subdecision matrices'!$C$30:$G$30,0)),0)</f>
        <v>0</v>
      </c>
      <c r="R731" s="2">
        <f>_xlfn.IFERROR(INDEX('Subdecision matrices'!$C$31:$G$33,MATCH(Prioritization!J374,'Subdecision matrices'!$B$31:$B$33,0),MATCH('CalcEng 2'!$R$6,'Subdecision matrices'!$C$30:$G$30,0)),0)</f>
        <v>0</v>
      </c>
      <c r="S731" s="2">
        <f>_xlfn.IFERROR(INDEX('Subdecision matrices'!$C$31:$G$33,MATCH(Prioritization!J374,'Subdecision matrices'!$B$31:$B$33,0),MATCH('CalcEng 2'!$S$6,'Subdecision matrices'!$C$30:$G$30,0)),0)</f>
        <v>0</v>
      </c>
      <c r="T731" s="2">
        <f>_xlfn.IFERROR(INDEX('Subdecision matrices'!$C$31:$G$33,MATCH(Prioritization!J374,'Subdecision matrices'!$B$31:$B$33,0),MATCH('CalcEng 2'!$T$6,'Subdecision matrices'!$C$30:$G$30,0)),0)</f>
        <v>0</v>
      </c>
      <c r="U731" s="2">
        <f>_xlfn.IFERROR(INDEX('Subdecision matrices'!$C$31:$G$33,MATCH(Prioritization!J374,'Subdecision matrices'!$B$31:$B$33,0),MATCH('CalcEng 2'!$U$6,'Subdecision matrices'!$C$30:$G$30,0)),0)</f>
        <v>0</v>
      </c>
      <c r="V731" s="2">
        <f>_xlfn.IFERROR(VLOOKUP(Prioritization!K374,'Subdecision matrices'!$A$37:$C$41,3,TRUE),0)</f>
        <v>0</v>
      </c>
      <c r="W731" s="2">
        <f>_xlfn.IFERROR(VLOOKUP(Prioritization!K374,'Subdecision matrices'!$A$37:$D$41,4),0)</f>
        <v>0</v>
      </c>
      <c r="X731" s="2">
        <f>_xlfn.IFERROR(VLOOKUP(Prioritization!K374,'Subdecision matrices'!$A$37:$E$41,5),0)</f>
        <v>0</v>
      </c>
      <c r="Y731" s="2">
        <f>_xlfn.IFERROR(VLOOKUP(Prioritization!K374,'Subdecision matrices'!$A$37:$F$41,6),0)</f>
        <v>0</v>
      </c>
      <c r="Z731" s="2">
        <f>_xlfn.IFERROR(VLOOKUP(Prioritization!K374,'Subdecision matrices'!$A$37:$G$41,7),0)</f>
        <v>0</v>
      </c>
      <c r="AA731" s="2">
        <f>_xlfn.IFERROR(INDEX('Subdecision matrices'!$K$8:$O$11,MATCH(Prioritization!L374,'Subdecision matrices'!$J$8:$J$11,0),MATCH('CalcEng 2'!$AA$6,'Subdecision matrices'!$K$7:$O$7,0)),0)</f>
        <v>0</v>
      </c>
      <c r="AB731" s="2">
        <f>_xlfn.IFERROR(INDEX('Subdecision matrices'!$K$8:$O$11,MATCH(Prioritization!L374,'Subdecision matrices'!$J$8:$J$11,0),MATCH('CalcEng 2'!$AB$6,'Subdecision matrices'!$K$7:$O$7,0)),0)</f>
        <v>0</v>
      </c>
      <c r="AC731" s="2">
        <f>_xlfn.IFERROR(INDEX('Subdecision matrices'!$K$8:$O$11,MATCH(Prioritization!L374,'Subdecision matrices'!$J$8:$J$11,0),MATCH('CalcEng 2'!$AC$6,'Subdecision matrices'!$K$7:$O$7,0)),0)</f>
        <v>0</v>
      </c>
      <c r="AD731" s="2">
        <f>_xlfn.IFERROR(INDEX('Subdecision matrices'!$K$8:$O$11,MATCH(Prioritization!L374,'Subdecision matrices'!$J$8:$J$11,0),MATCH('CalcEng 2'!$AD$6,'Subdecision matrices'!$K$7:$O$7,0)),0)</f>
        <v>0</v>
      </c>
      <c r="AE731" s="2">
        <f>_xlfn.IFERROR(INDEX('Subdecision matrices'!$K$8:$O$11,MATCH(Prioritization!L374,'Subdecision matrices'!$J$8:$J$11,0),MATCH('CalcEng 2'!$AE$6,'Subdecision matrices'!$K$7:$O$7,0)),0)</f>
        <v>0</v>
      </c>
      <c r="AF731" s="2">
        <f>_xlfn.IFERROR(VLOOKUP(Prioritization!M374,'Subdecision matrices'!$I$15:$K$17,3,TRUE),0)</f>
        <v>0</v>
      </c>
      <c r="AG731" s="2">
        <f>_xlfn.IFERROR(VLOOKUP(Prioritization!M374,'Subdecision matrices'!$I$15:$L$17,4,TRUE),0)</f>
        <v>0</v>
      </c>
      <c r="AH731" s="2">
        <f>_xlfn.IFERROR(VLOOKUP(Prioritization!M374,'Subdecision matrices'!$I$15:$M$17,5,TRUE),0)</f>
        <v>0</v>
      </c>
      <c r="AI731" s="2">
        <f>_xlfn.IFERROR(VLOOKUP(Prioritization!M374,'Subdecision matrices'!$I$15:$N$17,6,TRUE),0)</f>
        <v>0</v>
      </c>
      <c r="AJ731" s="2">
        <f>_xlfn.IFERROR(VLOOKUP(Prioritization!M374,'Subdecision matrices'!$I$15:$O$17,7,TRUE),0)</f>
        <v>0</v>
      </c>
      <c r="AK731" s="2">
        <f>_xlfn.IFERROR(INDEX('Subdecision matrices'!$K$22:$O$24,MATCH(Prioritization!N374,'Subdecision matrices'!$J$22:$J$24,0),MATCH($AK$6,'Subdecision matrices'!$K$21:$O$21,0)),0)</f>
        <v>0</v>
      </c>
      <c r="AL731" s="2">
        <f>_xlfn.IFERROR(INDEX('Subdecision matrices'!$K$22:$O$24,MATCH(Prioritization!N374,'Subdecision matrices'!$J$22:$J$24,0),MATCH($AL$6,'Subdecision matrices'!$K$21:$O$21,0)),0)</f>
        <v>0</v>
      </c>
      <c r="AM731" s="2">
        <f>_xlfn.IFERROR(INDEX('Subdecision matrices'!$K$22:$O$24,MATCH(Prioritization!N374,'Subdecision matrices'!$J$22:$J$24,0),MATCH($AM$6,'Subdecision matrices'!$K$21:$O$21,0)),0)</f>
        <v>0</v>
      </c>
      <c r="AN731" s="2">
        <f>_xlfn.IFERROR(INDEX('Subdecision matrices'!$K$22:$O$24,MATCH(Prioritization!N374,'Subdecision matrices'!$J$22:$J$24,0),MATCH($AN$6,'Subdecision matrices'!$K$21:$O$21,0)),0)</f>
        <v>0</v>
      </c>
      <c r="AO731" s="2">
        <f>_xlfn.IFERROR(INDEX('Subdecision matrices'!$K$22:$O$24,MATCH(Prioritization!N374,'Subdecision matrices'!$J$22:$J$24,0),MATCH($AO$6,'Subdecision matrices'!$K$21:$O$21,0)),0)</f>
        <v>0</v>
      </c>
      <c r="AP731" s="2">
        <f>_xlfn.IFERROR(INDEX('Subdecision matrices'!$K$27:$O$30,MATCH(Prioritization!O374,'Subdecision matrices'!$J$27:$J$30,0),MATCH('CalcEng 2'!$AP$6,'Subdecision matrices'!$K$27:$O$27,0)),0)</f>
        <v>0</v>
      </c>
      <c r="AQ731" s="2">
        <f>_xlfn.IFERROR(INDEX('Subdecision matrices'!$K$27:$O$30,MATCH(Prioritization!O374,'Subdecision matrices'!$J$27:$J$30,0),MATCH('CalcEng 2'!$AQ$6,'Subdecision matrices'!$K$27:$O$27,0)),0)</f>
        <v>0</v>
      </c>
      <c r="AR731" s="2">
        <f>_xlfn.IFERROR(INDEX('Subdecision matrices'!$K$27:$O$30,MATCH(Prioritization!O374,'Subdecision matrices'!$J$27:$J$30,0),MATCH('CalcEng 2'!$AR$6,'Subdecision matrices'!$K$27:$O$27,0)),0)</f>
        <v>0</v>
      </c>
      <c r="AS731" s="2">
        <f>_xlfn.IFERROR(INDEX('Subdecision matrices'!$K$27:$O$30,MATCH(Prioritization!O374,'Subdecision matrices'!$J$27:$J$30,0),MATCH('CalcEng 2'!$AS$6,'Subdecision matrices'!$K$27:$O$27,0)),0)</f>
        <v>0</v>
      </c>
      <c r="AT731" s="2">
        <f>_xlfn.IFERROR(INDEX('Subdecision matrices'!$K$27:$O$30,MATCH(Prioritization!O374,'Subdecision matrices'!$J$27:$J$30,0),MATCH('CalcEng 2'!$AT$6,'Subdecision matrices'!$K$27:$O$27,0)),0)</f>
        <v>0</v>
      </c>
      <c r="AU731" s="2">
        <f>_xlfn.IFERROR(INDEX('Subdecision matrices'!$K$34:$O$36,MATCH(Prioritization!P374,'Subdecision matrices'!$J$34:$J$36,0),MATCH('CalcEng 2'!$AU$6,'Subdecision matrices'!$K$33:$O$33,0)),0)</f>
        <v>0</v>
      </c>
      <c r="AV731" s="2">
        <f>_xlfn.IFERROR(INDEX('Subdecision matrices'!$K$34:$O$36,MATCH(Prioritization!P374,'Subdecision matrices'!$J$34:$J$36,0),MATCH('CalcEng 2'!$AV$6,'Subdecision matrices'!$K$33:$O$33,0)),0)</f>
        <v>0</v>
      </c>
      <c r="AW731" s="2">
        <f>_xlfn.IFERROR(INDEX('Subdecision matrices'!$K$34:$O$36,MATCH(Prioritization!P374,'Subdecision matrices'!$J$34:$J$36,0),MATCH('CalcEng 2'!$AW$6,'Subdecision matrices'!$K$33:$O$33,0)),0)</f>
        <v>0</v>
      </c>
      <c r="AX731" s="2">
        <f>_xlfn.IFERROR(INDEX('Subdecision matrices'!$K$34:$O$36,MATCH(Prioritization!P374,'Subdecision matrices'!$J$34:$J$36,0),MATCH('CalcEng 2'!$AX$6,'Subdecision matrices'!$K$33:$O$33,0)),0)</f>
        <v>0</v>
      </c>
      <c r="AY731" s="2">
        <f>_xlfn.IFERROR(INDEX('Subdecision matrices'!$K$34:$O$36,MATCH(Prioritization!P374,'Subdecision matrices'!$J$34:$J$36,0),MATCH('CalcEng 2'!$AY$6,'Subdecision matrices'!$K$33:$O$33,0)),0)</f>
        <v>0</v>
      </c>
      <c r="AZ731" s="2"/>
      <c r="BA731" s="2"/>
      <c r="BB731" s="110">
        <f>((B731*B732)+(G731*G732)+(L731*L732)+(Q731*Q732)+(V731*V732)+(AA731*AA732)+(AF732*AF731)+(AK731*AK732)+(AP731*AP732)+(AU731*AU732))*10</f>
        <v>0</v>
      </c>
      <c r="BC731" s="110">
        <f aca="true" t="shared" si="1837" ref="BC731">((C731*C732)+(H731*H732)+(M731*M732)+(R731*R732)+(W731*W732)+(AB731*AB732)+(AG732*AG731)+(AL731*AL732)+(AQ731*AQ732)+(AV731*AV732))*10</f>
        <v>0</v>
      </c>
      <c r="BD731" s="110">
        <f aca="true" t="shared" si="1838" ref="BD731">((D731*D732)+(I731*I732)+(N731*N732)+(S731*S732)+(X731*X732)+(AC731*AC732)+(AH732*AH731)+(AM731*AM732)+(AR731*AR732)+(AW731*AW732))*10</f>
        <v>0</v>
      </c>
      <c r="BE731" s="110">
        <f aca="true" t="shared" si="1839" ref="BE731">((E731*E732)+(J731*J732)+(O731*O732)+(T731*T732)+(Y731*Y732)+(AD731*AD732)+(AI732*AI731)+(AN731*AN732)+(AS731*AS732)+(AX731*AX732))*10</f>
        <v>0</v>
      </c>
      <c r="BF731" s="110">
        <f aca="true" t="shared" si="1840" ref="BF731">((F731*F732)+(K731*K732)+(P731*P732)+(U731*U732)+(Z731*Z732)+(AE731*AE732)+(AJ732*AJ731)+(AO731*AO732)+(AT731*AT732)+(AY731*AY732))*10</f>
        <v>0</v>
      </c>
    </row>
    <row r="732" spans="1:58" ht="15.75" thickBot="1">
      <c r="A732" s="94"/>
      <c r="B732" s="5">
        <f>'Subdecision matrices'!$S$12</f>
        <v>0.1</v>
      </c>
      <c r="C732" s="5">
        <f>'Subdecision matrices'!$S$13</f>
        <v>0.1</v>
      </c>
      <c r="D732" s="5">
        <f>'Subdecision matrices'!$S$14</f>
        <v>0.1</v>
      </c>
      <c r="E732" s="5">
        <f>'Subdecision matrices'!$S$15</f>
        <v>0.1</v>
      </c>
      <c r="F732" s="5">
        <f>'Subdecision matrices'!$S$16</f>
        <v>0.1</v>
      </c>
      <c r="G732" s="5">
        <f>'Subdecision matrices'!$T$12</f>
        <v>0.1</v>
      </c>
      <c r="H732" s="5">
        <f>'Subdecision matrices'!$T$13</f>
        <v>0.1</v>
      </c>
      <c r="I732" s="5">
        <f>'Subdecision matrices'!$T$14</f>
        <v>0.1</v>
      </c>
      <c r="J732" s="5">
        <f>'Subdecision matrices'!$T$15</f>
        <v>0.1</v>
      </c>
      <c r="K732" s="5">
        <f>'Subdecision matrices'!$T$16</f>
        <v>0.1</v>
      </c>
      <c r="L732" s="5">
        <f>'Subdecision matrices'!$U$12</f>
        <v>0.05</v>
      </c>
      <c r="M732" s="5">
        <f>'Subdecision matrices'!$U$13</f>
        <v>0.05</v>
      </c>
      <c r="N732" s="5">
        <f>'Subdecision matrices'!$U$14</f>
        <v>0.05</v>
      </c>
      <c r="O732" s="5">
        <f>'Subdecision matrices'!$U$15</f>
        <v>0.05</v>
      </c>
      <c r="P732" s="5">
        <f>'Subdecision matrices'!$U$16</f>
        <v>0.05</v>
      </c>
      <c r="Q732" s="5">
        <f>'Subdecision matrices'!$V$12</f>
        <v>0.1</v>
      </c>
      <c r="R732" s="5">
        <f>'Subdecision matrices'!$V$13</f>
        <v>0.1</v>
      </c>
      <c r="S732" s="5">
        <f>'Subdecision matrices'!$V$14</f>
        <v>0.1</v>
      </c>
      <c r="T732" s="5">
        <f>'Subdecision matrices'!$V$15</f>
        <v>0.1</v>
      </c>
      <c r="U732" s="5">
        <f>'Subdecision matrices'!$V$16</f>
        <v>0.1</v>
      </c>
      <c r="V732" s="5">
        <f>'Subdecision matrices'!$W$12</f>
        <v>0.1</v>
      </c>
      <c r="W732" s="5">
        <f>'Subdecision matrices'!$W$13</f>
        <v>0.1</v>
      </c>
      <c r="X732" s="5">
        <f>'Subdecision matrices'!$W$14</f>
        <v>0.1</v>
      </c>
      <c r="Y732" s="5">
        <f>'Subdecision matrices'!$W$15</f>
        <v>0.1</v>
      </c>
      <c r="Z732" s="5">
        <f>'Subdecision matrices'!$W$16</f>
        <v>0.1</v>
      </c>
      <c r="AA732" s="5">
        <f>'Subdecision matrices'!$X$12</f>
        <v>0.05</v>
      </c>
      <c r="AB732" s="5">
        <f>'Subdecision matrices'!$X$13</f>
        <v>0.1</v>
      </c>
      <c r="AC732" s="5">
        <f>'Subdecision matrices'!$X$14</f>
        <v>0.1</v>
      </c>
      <c r="AD732" s="5">
        <f>'Subdecision matrices'!$X$15</f>
        <v>0.1</v>
      </c>
      <c r="AE732" s="5">
        <f>'Subdecision matrices'!$X$16</f>
        <v>0.1</v>
      </c>
      <c r="AF732" s="5">
        <f>'Subdecision matrices'!$Y$12</f>
        <v>0.1</v>
      </c>
      <c r="AG732" s="5">
        <f>'Subdecision matrices'!$Y$13</f>
        <v>0.1</v>
      </c>
      <c r="AH732" s="5">
        <f>'Subdecision matrices'!$Y$14</f>
        <v>0.1</v>
      </c>
      <c r="AI732" s="5">
        <f>'Subdecision matrices'!$Y$15</f>
        <v>0.05</v>
      </c>
      <c r="AJ732" s="5">
        <f>'Subdecision matrices'!$Y$16</f>
        <v>0.05</v>
      </c>
      <c r="AK732" s="5">
        <f>'Subdecision matrices'!$Z$12</f>
        <v>0.15</v>
      </c>
      <c r="AL732" s="5">
        <f>'Subdecision matrices'!$Z$13</f>
        <v>0.15</v>
      </c>
      <c r="AM732" s="5">
        <f>'Subdecision matrices'!$Z$14</f>
        <v>0.15</v>
      </c>
      <c r="AN732" s="5">
        <f>'Subdecision matrices'!$Z$15</f>
        <v>0.15</v>
      </c>
      <c r="AO732" s="5">
        <f>'Subdecision matrices'!$Z$16</f>
        <v>0.15</v>
      </c>
      <c r="AP732" s="5">
        <f>'Subdecision matrices'!$AA$12</f>
        <v>0.1</v>
      </c>
      <c r="AQ732" s="5">
        <f>'Subdecision matrices'!$AA$13</f>
        <v>0.1</v>
      </c>
      <c r="AR732" s="5">
        <f>'Subdecision matrices'!$AA$14</f>
        <v>0.1</v>
      </c>
      <c r="AS732" s="5">
        <f>'Subdecision matrices'!$AA$15</f>
        <v>0.1</v>
      </c>
      <c r="AT732" s="5">
        <f>'Subdecision matrices'!$AA$16</f>
        <v>0.15</v>
      </c>
      <c r="AU732" s="5">
        <f>'Subdecision matrices'!$AB$12</f>
        <v>0.15</v>
      </c>
      <c r="AV732" s="5">
        <f>'Subdecision matrices'!$AB$13</f>
        <v>0.1</v>
      </c>
      <c r="AW732" s="5">
        <f>'Subdecision matrices'!$AB$14</f>
        <v>0.1</v>
      </c>
      <c r="AX732" s="5">
        <f>'Subdecision matrices'!$AB$15</f>
        <v>0.15</v>
      </c>
      <c r="AY732" s="5">
        <f>'Subdecision matrices'!$AB$16</f>
        <v>0.1</v>
      </c>
      <c r="AZ732" s="3">
        <f aca="true" t="shared" si="1841" ref="AZ732">SUM(L732:AY732)</f>
        <v>4</v>
      </c>
      <c r="BA732" s="3"/>
      <c r="BB732" s="114"/>
      <c r="BC732" s="114"/>
      <c r="BD732" s="114"/>
      <c r="BE732" s="114"/>
      <c r="BF732" s="114"/>
    </row>
    <row r="733" spans="1:58" ht="15">
      <c r="A733" s="94">
        <v>364</v>
      </c>
      <c r="B733" s="30">
        <f>_xlfn.IFERROR(VLOOKUP(Prioritization!G375,'Subdecision matrices'!$B$7:$C$8,2,TRUE),0)</f>
        <v>0</v>
      </c>
      <c r="C733" s="30">
        <f>_xlfn.IFERROR(VLOOKUP(Prioritization!G375,'Subdecision matrices'!$B$7:$D$8,3,TRUE),0)</f>
        <v>0</v>
      </c>
      <c r="D733" s="30">
        <f>_xlfn.IFERROR(VLOOKUP(Prioritization!G375,'Subdecision matrices'!$B$7:$E$8,4,TRUE),0)</f>
        <v>0</v>
      </c>
      <c r="E733" s="30">
        <f>_xlfn.IFERROR(VLOOKUP(Prioritization!G375,'Subdecision matrices'!$B$7:$F$8,5,TRUE),0)</f>
        <v>0</v>
      </c>
      <c r="F733" s="30">
        <f>_xlfn.IFERROR(VLOOKUP(Prioritization!G375,'Subdecision matrices'!$B$7:$G$8,6,TRUE),0)</f>
        <v>0</v>
      </c>
      <c r="G733" s="30">
        <f>VLOOKUP(Prioritization!H375,'Subdecision matrices'!$B$12:$C$19,2,TRUE)</f>
        <v>0</v>
      </c>
      <c r="H733" s="30">
        <f>VLOOKUP(Prioritization!H375,'Subdecision matrices'!$B$12:$D$19,3,TRUE)</f>
        <v>0</v>
      </c>
      <c r="I733" s="30">
        <f>VLOOKUP(Prioritization!H375,'Subdecision matrices'!$B$12:$E$19,4,TRUE)</f>
        <v>0</v>
      </c>
      <c r="J733" s="30">
        <f>VLOOKUP(Prioritization!H375,'Subdecision matrices'!$B$12:$F$19,5,TRUE)</f>
        <v>0</v>
      </c>
      <c r="K733" s="30">
        <f>VLOOKUP(Prioritization!H375,'Subdecision matrices'!$B$12:$G$19,6,TRUE)</f>
        <v>0</v>
      </c>
      <c r="L733" s="2">
        <f>_xlfn.IFERROR(INDEX('Subdecision matrices'!$C$23:$G$27,MATCH(Prioritization!I375,'Subdecision matrices'!$B$23:$B$27,0),MATCH('CalcEng 2'!$L$6,'Subdecision matrices'!$C$22:$G$22,0)),0)</f>
        <v>0</v>
      </c>
      <c r="M733" s="2">
        <f>_xlfn.IFERROR(INDEX('Subdecision matrices'!$C$23:$G$27,MATCH(Prioritization!I375,'Subdecision matrices'!$B$23:$B$27,0),MATCH('CalcEng 2'!$M$6,'Subdecision matrices'!$C$30:$G$30,0)),0)</f>
        <v>0</v>
      </c>
      <c r="N733" s="2">
        <f>_xlfn.IFERROR(INDEX('Subdecision matrices'!$C$23:$G$27,MATCH(Prioritization!I375,'Subdecision matrices'!$B$23:$B$27,0),MATCH('CalcEng 2'!$N$6,'Subdecision matrices'!$C$22:$G$22,0)),0)</f>
        <v>0</v>
      </c>
      <c r="O733" s="2">
        <f>_xlfn.IFERROR(INDEX('Subdecision matrices'!$C$23:$G$27,MATCH(Prioritization!I375,'Subdecision matrices'!$B$23:$B$27,0),MATCH('CalcEng 2'!$O$6,'Subdecision matrices'!$C$22:$G$22,0)),0)</f>
        <v>0</v>
      </c>
      <c r="P733" s="2">
        <f>_xlfn.IFERROR(INDEX('Subdecision matrices'!$C$23:$G$27,MATCH(Prioritization!I375,'Subdecision matrices'!$B$23:$B$27,0),MATCH('CalcEng 2'!$P$6,'Subdecision matrices'!$C$22:$G$22,0)),0)</f>
        <v>0</v>
      </c>
      <c r="Q733" s="2">
        <f>_xlfn.IFERROR(INDEX('Subdecision matrices'!$C$31:$G$33,MATCH(Prioritization!J375,'Subdecision matrices'!$B$31:$B$33,0),MATCH('CalcEng 2'!$Q$6,'Subdecision matrices'!$C$30:$G$30,0)),0)</f>
        <v>0</v>
      </c>
      <c r="R733" s="2">
        <f>_xlfn.IFERROR(INDEX('Subdecision matrices'!$C$31:$G$33,MATCH(Prioritization!J375,'Subdecision matrices'!$B$31:$B$33,0),MATCH('CalcEng 2'!$R$6,'Subdecision matrices'!$C$30:$G$30,0)),0)</f>
        <v>0</v>
      </c>
      <c r="S733" s="2">
        <f>_xlfn.IFERROR(INDEX('Subdecision matrices'!$C$31:$G$33,MATCH(Prioritization!J375,'Subdecision matrices'!$B$31:$B$33,0),MATCH('CalcEng 2'!$S$6,'Subdecision matrices'!$C$30:$G$30,0)),0)</f>
        <v>0</v>
      </c>
      <c r="T733" s="2">
        <f>_xlfn.IFERROR(INDEX('Subdecision matrices'!$C$31:$G$33,MATCH(Prioritization!J375,'Subdecision matrices'!$B$31:$B$33,0),MATCH('CalcEng 2'!$T$6,'Subdecision matrices'!$C$30:$G$30,0)),0)</f>
        <v>0</v>
      </c>
      <c r="U733" s="2">
        <f>_xlfn.IFERROR(INDEX('Subdecision matrices'!$C$31:$G$33,MATCH(Prioritization!J375,'Subdecision matrices'!$B$31:$B$33,0),MATCH('CalcEng 2'!$U$6,'Subdecision matrices'!$C$30:$G$30,0)),0)</f>
        <v>0</v>
      </c>
      <c r="V733" s="2">
        <f>_xlfn.IFERROR(VLOOKUP(Prioritization!K375,'Subdecision matrices'!$A$37:$C$41,3,TRUE),0)</f>
        <v>0</v>
      </c>
      <c r="W733" s="2">
        <f>_xlfn.IFERROR(VLOOKUP(Prioritization!K375,'Subdecision matrices'!$A$37:$D$41,4),0)</f>
        <v>0</v>
      </c>
      <c r="X733" s="2">
        <f>_xlfn.IFERROR(VLOOKUP(Prioritization!K375,'Subdecision matrices'!$A$37:$E$41,5),0)</f>
        <v>0</v>
      </c>
      <c r="Y733" s="2">
        <f>_xlfn.IFERROR(VLOOKUP(Prioritization!K375,'Subdecision matrices'!$A$37:$F$41,6),0)</f>
        <v>0</v>
      </c>
      <c r="Z733" s="2">
        <f>_xlfn.IFERROR(VLOOKUP(Prioritization!K375,'Subdecision matrices'!$A$37:$G$41,7),0)</f>
        <v>0</v>
      </c>
      <c r="AA733" s="2">
        <f>_xlfn.IFERROR(INDEX('Subdecision matrices'!$K$8:$O$11,MATCH(Prioritization!L375,'Subdecision matrices'!$J$8:$J$11,0),MATCH('CalcEng 2'!$AA$6,'Subdecision matrices'!$K$7:$O$7,0)),0)</f>
        <v>0</v>
      </c>
      <c r="AB733" s="2">
        <f>_xlfn.IFERROR(INDEX('Subdecision matrices'!$K$8:$O$11,MATCH(Prioritization!L375,'Subdecision matrices'!$J$8:$J$11,0),MATCH('CalcEng 2'!$AB$6,'Subdecision matrices'!$K$7:$O$7,0)),0)</f>
        <v>0</v>
      </c>
      <c r="AC733" s="2">
        <f>_xlfn.IFERROR(INDEX('Subdecision matrices'!$K$8:$O$11,MATCH(Prioritization!L375,'Subdecision matrices'!$J$8:$J$11,0),MATCH('CalcEng 2'!$AC$6,'Subdecision matrices'!$K$7:$O$7,0)),0)</f>
        <v>0</v>
      </c>
      <c r="AD733" s="2">
        <f>_xlfn.IFERROR(INDEX('Subdecision matrices'!$K$8:$O$11,MATCH(Prioritization!L375,'Subdecision matrices'!$J$8:$J$11,0),MATCH('CalcEng 2'!$AD$6,'Subdecision matrices'!$K$7:$O$7,0)),0)</f>
        <v>0</v>
      </c>
      <c r="AE733" s="2">
        <f>_xlfn.IFERROR(INDEX('Subdecision matrices'!$K$8:$O$11,MATCH(Prioritization!L375,'Subdecision matrices'!$J$8:$J$11,0),MATCH('CalcEng 2'!$AE$6,'Subdecision matrices'!$K$7:$O$7,0)),0)</f>
        <v>0</v>
      </c>
      <c r="AF733" s="2">
        <f>_xlfn.IFERROR(VLOOKUP(Prioritization!M375,'Subdecision matrices'!$I$15:$K$17,3,TRUE),0)</f>
        <v>0</v>
      </c>
      <c r="AG733" s="2">
        <f>_xlfn.IFERROR(VLOOKUP(Prioritization!M375,'Subdecision matrices'!$I$15:$L$17,4,TRUE),0)</f>
        <v>0</v>
      </c>
      <c r="AH733" s="2">
        <f>_xlfn.IFERROR(VLOOKUP(Prioritization!M375,'Subdecision matrices'!$I$15:$M$17,5,TRUE),0)</f>
        <v>0</v>
      </c>
      <c r="AI733" s="2">
        <f>_xlfn.IFERROR(VLOOKUP(Prioritization!M375,'Subdecision matrices'!$I$15:$N$17,6,TRUE),0)</f>
        <v>0</v>
      </c>
      <c r="AJ733" s="2">
        <f>_xlfn.IFERROR(VLOOKUP(Prioritization!M375,'Subdecision matrices'!$I$15:$O$17,7,TRUE),0)</f>
        <v>0</v>
      </c>
      <c r="AK733" s="2">
        <f>_xlfn.IFERROR(INDEX('Subdecision matrices'!$K$22:$O$24,MATCH(Prioritization!N375,'Subdecision matrices'!$J$22:$J$24,0),MATCH($AK$6,'Subdecision matrices'!$K$21:$O$21,0)),0)</f>
        <v>0</v>
      </c>
      <c r="AL733" s="2">
        <f>_xlfn.IFERROR(INDEX('Subdecision matrices'!$K$22:$O$24,MATCH(Prioritization!N375,'Subdecision matrices'!$J$22:$J$24,0),MATCH($AL$6,'Subdecision matrices'!$K$21:$O$21,0)),0)</f>
        <v>0</v>
      </c>
      <c r="AM733" s="2">
        <f>_xlfn.IFERROR(INDEX('Subdecision matrices'!$K$22:$O$24,MATCH(Prioritization!N375,'Subdecision matrices'!$J$22:$J$24,0),MATCH($AM$6,'Subdecision matrices'!$K$21:$O$21,0)),0)</f>
        <v>0</v>
      </c>
      <c r="AN733" s="2">
        <f>_xlfn.IFERROR(INDEX('Subdecision matrices'!$K$22:$O$24,MATCH(Prioritization!N375,'Subdecision matrices'!$J$22:$J$24,0),MATCH($AN$6,'Subdecision matrices'!$K$21:$O$21,0)),0)</f>
        <v>0</v>
      </c>
      <c r="AO733" s="2">
        <f>_xlfn.IFERROR(INDEX('Subdecision matrices'!$K$22:$O$24,MATCH(Prioritization!N375,'Subdecision matrices'!$J$22:$J$24,0),MATCH($AO$6,'Subdecision matrices'!$K$21:$O$21,0)),0)</f>
        <v>0</v>
      </c>
      <c r="AP733" s="2">
        <f>_xlfn.IFERROR(INDEX('Subdecision matrices'!$K$27:$O$30,MATCH(Prioritization!O375,'Subdecision matrices'!$J$27:$J$30,0),MATCH('CalcEng 2'!$AP$6,'Subdecision matrices'!$K$27:$O$27,0)),0)</f>
        <v>0</v>
      </c>
      <c r="AQ733" s="2">
        <f>_xlfn.IFERROR(INDEX('Subdecision matrices'!$K$27:$O$30,MATCH(Prioritization!O375,'Subdecision matrices'!$J$27:$J$30,0),MATCH('CalcEng 2'!$AQ$6,'Subdecision matrices'!$K$27:$O$27,0)),0)</f>
        <v>0</v>
      </c>
      <c r="AR733" s="2">
        <f>_xlfn.IFERROR(INDEX('Subdecision matrices'!$K$27:$O$30,MATCH(Prioritization!O375,'Subdecision matrices'!$J$27:$J$30,0),MATCH('CalcEng 2'!$AR$6,'Subdecision matrices'!$K$27:$O$27,0)),0)</f>
        <v>0</v>
      </c>
      <c r="AS733" s="2">
        <f>_xlfn.IFERROR(INDEX('Subdecision matrices'!$K$27:$O$30,MATCH(Prioritization!O375,'Subdecision matrices'!$J$27:$J$30,0),MATCH('CalcEng 2'!$AS$6,'Subdecision matrices'!$K$27:$O$27,0)),0)</f>
        <v>0</v>
      </c>
      <c r="AT733" s="2">
        <f>_xlfn.IFERROR(INDEX('Subdecision matrices'!$K$27:$O$30,MATCH(Prioritization!O375,'Subdecision matrices'!$J$27:$J$30,0),MATCH('CalcEng 2'!$AT$6,'Subdecision matrices'!$K$27:$O$27,0)),0)</f>
        <v>0</v>
      </c>
      <c r="AU733" s="2">
        <f>_xlfn.IFERROR(INDEX('Subdecision matrices'!$K$34:$O$36,MATCH(Prioritization!P375,'Subdecision matrices'!$J$34:$J$36,0),MATCH('CalcEng 2'!$AU$6,'Subdecision matrices'!$K$33:$O$33,0)),0)</f>
        <v>0</v>
      </c>
      <c r="AV733" s="2">
        <f>_xlfn.IFERROR(INDEX('Subdecision matrices'!$K$34:$O$36,MATCH(Prioritization!P375,'Subdecision matrices'!$J$34:$J$36,0),MATCH('CalcEng 2'!$AV$6,'Subdecision matrices'!$K$33:$O$33,0)),0)</f>
        <v>0</v>
      </c>
      <c r="AW733" s="2">
        <f>_xlfn.IFERROR(INDEX('Subdecision matrices'!$K$34:$O$36,MATCH(Prioritization!P375,'Subdecision matrices'!$J$34:$J$36,0),MATCH('CalcEng 2'!$AW$6,'Subdecision matrices'!$K$33:$O$33,0)),0)</f>
        <v>0</v>
      </c>
      <c r="AX733" s="2">
        <f>_xlfn.IFERROR(INDEX('Subdecision matrices'!$K$34:$O$36,MATCH(Prioritization!P375,'Subdecision matrices'!$J$34:$J$36,0),MATCH('CalcEng 2'!$AX$6,'Subdecision matrices'!$K$33:$O$33,0)),0)</f>
        <v>0</v>
      </c>
      <c r="AY733" s="2">
        <f>_xlfn.IFERROR(INDEX('Subdecision matrices'!$K$34:$O$36,MATCH(Prioritization!P375,'Subdecision matrices'!$J$34:$J$36,0),MATCH('CalcEng 2'!$AY$6,'Subdecision matrices'!$K$33:$O$33,0)),0)</f>
        <v>0</v>
      </c>
      <c r="AZ733" s="2"/>
      <c r="BA733" s="2"/>
      <c r="BB733" s="110">
        <f>((B733*B734)+(G733*G734)+(L733*L734)+(Q733*Q734)+(V733*V734)+(AA733*AA734)+(AF734*AF733)+(AK733*AK734)+(AP733*AP734)+(AU733*AU734))*10</f>
        <v>0</v>
      </c>
      <c r="BC733" s="110">
        <f aca="true" t="shared" si="1842" ref="BC733">((C733*C734)+(H733*H734)+(M733*M734)+(R733*R734)+(W733*W734)+(AB733*AB734)+(AG734*AG733)+(AL733*AL734)+(AQ733*AQ734)+(AV733*AV734))*10</f>
        <v>0</v>
      </c>
      <c r="BD733" s="110">
        <f aca="true" t="shared" si="1843" ref="BD733">((D733*D734)+(I733*I734)+(N733*N734)+(S733*S734)+(X733*X734)+(AC733*AC734)+(AH734*AH733)+(AM733*AM734)+(AR733*AR734)+(AW733*AW734))*10</f>
        <v>0</v>
      </c>
      <c r="BE733" s="110">
        <f aca="true" t="shared" si="1844" ref="BE733">((E733*E734)+(J733*J734)+(O733*O734)+(T733*T734)+(Y733*Y734)+(AD733*AD734)+(AI734*AI733)+(AN733*AN734)+(AS733*AS734)+(AX733*AX734))*10</f>
        <v>0</v>
      </c>
      <c r="BF733" s="110">
        <f aca="true" t="shared" si="1845" ref="BF733">((F733*F734)+(K733*K734)+(P733*P734)+(U733*U734)+(Z733*Z734)+(AE733*AE734)+(AJ734*AJ733)+(AO733*AO734)+(AT733*AT734)+(AY733*AY734))*10</f>
        <v>0</v>
      </c>
    </row>
    <row r="734" spans="1:58" ht="15.75" thickBot="1">
      <c r="A734" s="94"/>
      <c r="B734" s="5">
        <f>'Subdecision matrices'!$S$12</f>
        <v>0.1</v>
      </c>
      <c r="C734" s="5">
        <f>'Subdecision matrices'!$S$13</f>
        <v>0.1</v>
      </c>
      <c r="D734" s="5">
        <f>'Subdecision matrices'!$S$14</f>
        <v>0.1</v>
      </c>
      <c r="E734" s="5">
        <f>'Subdecision matrices'!$S$15</f>
        <v>0.1</v>
      </c>
      <c r="F734" s="5">
        <f>'Subdecision matrices'!$S$16</f>
        <v>0.1</v>
      </c>
      <c r="G734" s="5">
        <f>'Subdecision matrices'!$T$12</f>
        <v>0.1</v>
      </c>
      <c r="H734" s="5">
        <f>'Subdecision matrices'!$T$13</f>
        <v>0.1</v>
      </c>
      <c r="I734" s="5">
        <f>'Subdecision matrices'!$T$14</f>
        <v>0.1</v>
      </c>
      <c r="J734" s="5">
        <f>'Subdecision matrices'!$T$15</f>
        <v>0.1</v>
      </c>
      <c r="K734" s="5">
        <f>'Subdecision matrices'!$T$16</f>
        <v>0.1</v>
      </c>
      <c r="L734" s="5">
        <f>'Subdecision matrices'!$U$12</f>
        <v>0.05</v>
      </c>
      <c r="M734" s="5">
        <f>'Subdecision matrices'!$U$13</f>
        <v>0.05</v>
      </c>
      <c r="N734" s="5">
        <f>'Subdecision matrices'!$U$14</f>
        <v>0.05</v>
      </c>
      <c r="O734" s="5">
        <f>'Subdecision matrices'!$U$15</f>
        <v>0.05</v>
      </c>
      <c r="P734" s="5">
        <f>'Subdecision matrices'!$U$16</f>
        <v>0.05</v>
      </c>
      <c r="Q734" s="5">
        <f>'Subdecision matrices'!$V$12</f>
        <v>0.1</v>
      </c>
      <c r="R734" s="5">
        <f>'Subdecision matrices'!$V$13</f>
        <v>0.1</v>
      </c>
      <c r="S734" s="5">
        <f>'Subdecision matrices'!$V$14</f>
        <v>0.1</v>
      </c>
      <c r="T734" s="5">
        <f>'Subdecision matrices'!$V$15</f>
        <v>0.1</v>
      </c>
      <c r="U734" s="5">
        <f>'Subdecision matrices'!$V$16</f>
        <v>0.1</v>
      </c>
      <c r="V734" s="5">
        <f>'Subdecision matrices'!$W$12</f>
        <v>0.1</v>
      </c>
      <c r="W734" s="5">
        <f>'Subdecision matrices'!$W$13</f>
        <v>0.1</v>
      </c>
      <c r="X734" s="5">
        <f>'Subdecision matrices'!$W$14</f>
        <v>0.1</v>
      </c>
      <c r="Y734" s="5">
        <f>'Subdecision matrices'!$W$15</f>
        <v>0.1</v>
      </c>
      <c r="Z734" s="5">
        <f>'Subdecision matrices'!$W$16</f>
        <v>0.1</v>
      </c>
      <c r="AA734" s="5">
        <f>'Subdecision matrices'!$X$12</f>
        <v>0.05</v>
      </c>
      <c r="AB734" s="5">
        <f>'Subdecision matrices'!$X$13</f>
        <v>0.1</v>
      </c>
      <c r="AC734" s="5">
        <f>'Subdecision matrices'!$X$14</f>
        <v>0.1</v>
      </c>
      <c r="AD734" s="5">
        <f>'Subdecision matrices'!$X$15</f>
        <v>0.1</v>
      </c>
      <c r="AE734" s="5">
        <f>'Subdecision matrices'!$X$16</f>
        <v>0.1</v>
      </c>
      <c r="AF734" s="5">
        <f>'Subdecision matrices'!$Y$12</f>
        <v>0.1</v>
      </c>
      <c r="AG734" s="5">
        <f>'Subdecision matrices'!$Y$13</f>
        <v>0.1</v>
      </c>
      <c r="AH734" s="5">
        <f>'Subdecision matrices'!$Y$14</f>
        <v>0.1</v>
      </c>
      <c r="AI734" s="5">
        <f>'Subdecision matrices'!$Y$15</f>
        <v>0.05</v>
      </c>
      <c r="AJ734" s="5">
        <f>'Subdecision matrices'!$Y$16</f>
        <v>0.05</v>
      </c>
      <c r="AK734" s="5">
        <f>'Subdecision matrices'!$Z$12</f>
        <v>0.15</v>
      </c>
      <c r="AL734" s="5">
        <f>'Subdecision matrices'!$Z$13</f>
        <v>0.15</v>
      </c>
      <c r="AM734" s="5">
        <f>'Subdecision matrices'!$Z$14</f>
        <v>0.15</v>
      </c>
      <c r="AN734" s="5">
        <f>'Subdecision matrices'!$Z$15</f>
        <v>0.15</v>
      </c>
      <c r="AO734" s="5">
        <f>'Subdecision matrices'!$Z$16</f>
        <v>0.15</v>
      </c>
      <c r="AP734" s="5">
        <f>'Subdecision matrices'!$AA$12</f>
        <v>0.1</v>
      </c>
      <c r="AQ734" s="5">
        <f>'Subdecision matrices'!$AA$13</f>
        <v>0.1</v>
      </c>
      <c r="AR734" s="5">
        <f>'Subdecision matrices'!$AA$14</f>
        <v>0.1</v>
      </c>
      <c r="AS734" s="5">
        <f>'Subdecision matrices'!$AA$15</f>
        <v>0.1</v>
      </c>
      <c r="AT734" s="5">
        <f>'Subdecision matrices'!$AA$16</f>
        <v>0.15</v>
      </c>
      <c r="AU734" s="5">
        <f>'Subdecision matrices'!$AB$12</f>
        <v>0.15</v>
      </c>
      <c r="AV734" s="5">
        <f>'Subdecision matrices'!$AB$13</f>
        <v>0.1</v>
      </c>
      <c r="AW734" s="5">
        <f>'Subdecision matrices'!$AB$14</f>
        <v>0.1</v>
      </c>
      <c r="AX734" s="5">
        <f>'Subdecision matrices'!$AB$15</f>
        <v>0.15</v>
      </c>
      <c r="AY734" s="5">
        <f>'Subdecision matrices'!$AB$16</f>
        <v>0.1</v>
      </c>
      <c r="AZ734" s="3">
        <f aca="true" t="shared" si="1846" ref="AZ734">SUM(L734:AY734)</f>
        <v>4</v>
      </c>
      <c r="BA734" s="3"/>
      <c r="BB734" s="114"/>
      <c r="BC734" s="114"/>
      <c r="BD734" s="114"/>
      <c r="BE734" s="114"/>
      <c r="BF734" s="114"/>
    </row>
    <row r="735" spans="1:58" ht="15">
      <c r="A735" s="94">
        <v>365</v>
      </c>
      <c r="B735" s="30">
        <f>_xlfn.IFERROR(VLOOKUP(Prioritization!G376,'Subdecision matrices'!$B$7:$C$8,2,TRUE),0)</f>
        <v>0</v>
      </c>
      <c r="C735" s="30">
        <f>_xlfn.IFERROR(VLOOKUP(Prioritization!G376,'Subdecision matrices'!$B$7:$D$8,3,TRUE),0)</f>
        <v>0</v>
      </c>
      <c r="D735" s="30">
        <f>_xlfn.IFERROR(VLOOKUP(Prioritization!G376,'Subdecision matrices'!$B$7:$E$8,4,TRUE),0)</f>
        <v>0</v>
      </c>
      <c r="E735" s="30">
        <f>_xlfn.IFERROR(VLOOKUP(Prioritization!G376,'Subdecision matrices'!$B$7:$F$8,5,TRUE),0)</f>
        <v>0</v>
      </c>
      <c r="F735" s="30">
        <f>_xlfn.IFERROR(VLOOKUP(Prioritization!G376,'Subdecision matrices'!$B$7:$G$8,6,TRUE),0)</f>
        <v>0</v>
      </c>
      <c r="G735" s="30">
        <f>VLOOKUP(Prioritization!H376,'Subdecision matrices'!$B$12:$C$19,2,TRUE)</f>
        <v>0</v>
      </c>
      <c r="H735" s="30">
        <f>VLOOKUP(Prioritization!H376,'Subdecision matrices'!$B$12:$D$19,3,TRUE)</f>
        <v>0</v>
      </c>
      <c r="I735" s="30">
        <f>VLOOKUP(Prioritization!H376,'Subdecision matrices'!$B$12:$E$19,4,TRUE)</f>
        <v>0</v>
      </c>
      <c r="J735" s="30">
        <f>VLOOKUP(Prioritization!H376,'Subdecision matrices'!$B$12:$F$19,5,TRUE)</f>
        <v>0</v>
      </c>
      <c r="K735" s="30">
        <f>VLOOKUP(Prioritization!H376,'Subdecision matrices'!$B$12:$G$19,6,TRUE)</f>
        <v>0</v>
      </c>
      <c r="L735" s="2">
        <f>_xlfn.IFERROR(INDEX('Subdecision matrices'!$C$23:$G$27,MATCH(Prioritization!I376,'Subdecision matrices'!$B$23:$B$27,0),MATCH('CalcEng 2'!$L$6,'Subdecision matrices'!$C$22:$G$22,0)),0)</f>
        <v>0</v>
      </c>
      <c r="M735" s="2">
        <f>_xlfn.IFERROR(INDEX('Subdecision matrices'!$C$23:$G$27,MATCH(Prioritization!I376,'Subdecision matrices'!$B$23:$B$27,0),MATCH('CalcEng 2'!$M$6,'Subdecision matrices'!$C$30:$G$30,0)),0)</f>
        <v>0</v>
      </c>
      <c r="N735" s="2">
        <f>_xlfn.IFERROR(INDEX('Subdecision matrices'!$C$23:$G$27,MATCH(Prioritization!I376,'Subdecision matrices'!$B$23:$B$27,0),MATCH('CalcEng 2'!$N$6,'Subdecision matrices'!$C$22:$G$22,0)),0)</f>
        <v>0</v>
      </c>
      <c r="O735" s="2">
        <f>_xlfn.IFERROR(INDEX('Subdecision matrices'!$C$23:$G$27,MATCH(Prioritization!I376,'Subdecision matrices'!$B$23:$B$27,0),MATCH('CalcEng 2'!$O$6,'Subdecision matrices'!$C$22:$G$22,0)),0)</f>
        <v>0</v>
      </c>
      <c r="P735" s="2">
        <f>_xlfn.IFERROR(INDEX('Subdecision matrices'!$C$23:$G$27,MATCH(Prioritization!I376,'Subdecision matrices'!$B$23:$B$27,0),MATCH('CalcEng 2'!$P$6,'Subdecision matrices'!$C$22:$G$22,0)),0)</f>
        <v>0</v>
      </c>
      <c r="Q735" s="2">
        <f>_xlfn.IFERROR(INDEX('Subdecision matrices'!$C$31:$G$33,MATCH(Prioritization!J376,'Subdecision matrices'!$B$31:$B$33,0),MATCH('CalcEng 2'!$Q$6,'Subdecision matrices'!$C$30:$G$30,0)),0)</f>
        <v>0</v>
      </c>
      <c r="R735" s="2">
        <f>_xlfn.IFERROR(INDEX('Subdecision matrices'!$C$31:$G$33,MATCH(Prioritization!J376,'Subdecision matrices'!$B$31:$B$33,0),MATCH('CalcEng 2'!$R$6,'Subdecision matrices'!$C$30:$G$30,0)),0)</f>
        <v>0</v>
      </c>
      <c r="S735" s="2">
        <f>_xlfn.IFERROR(INDEX('Subdecision matrices'!$C$31:$G$33,MATCH(Prioritization!J376,'Subdecision matrices'!$B$31:$B$33,0),MATCH('CalcEng 2'!$S$6,'Subdecision matrices'!$C$30:$G$30,0)),0)</f>
        <v>0</v>
      </c>
      <c r="T735" s="2">
        <f>_xlfn.IFERROR(INDEX('Subdecision matrices'!$C$31:$G$33,MATCH(Prioritization!J376,'Subdecision matrices'!$B$31:$B$33,0),MATCH('CalcEng 2'!$T$6,'Subdecision matrices'!$C$30:$G$30,0)),0)</f>
        <v>0</v>
      </c>
      <c r="U735" s="2">
        <f>_xlfn.IFERROR(INDEX('Subdecision matrices'!$C$31:$G$33,MATCH(Prioritization!J376,'Subdecision matrices'!$B$31:$B$33,0),MATCH('CalcEng 2'!$U$6,'Subdecision matrices'!$C$30:$G$30,0)),0)</f>
        <v>0</v>
      </c>
      <c r="V735" s="2">
        <f>_xlfn.IFERROR(VLOOKUP(Prioritization!K376,'Subdecision matrices'!$A$37:$C$41,3,TRUE),0)</f>
        <v>0</v>
      </c>
      <c r="W735" s="2">
        <f>_xlfn.IFERROR(VLOOKUP(Prioritization!K376,'Subdecision matrices'!$A$37:$D$41,4),0)</f>
        <v>0</v>
      </c>
      <c r="X735" s="2">
        <f>_xlfn.IFERROR(VLOOKUP(Prioritization!K376,'Subdecision matrices'!$A$37:$E$41,5),0)</f>
        <v>0</v>
      </c>
      <c r="Y735" s="2">
        <f>_xlfn.IFERROR(VLOOKUP(Prioritization!K376,'Subdecision matrices'!$A$37:$F$41,6),0)</f>
        <v>0</v>
      </c>
      <c r="Z735" s="2">
        <f>_xlfn.IFERROR(VLOOKUP(Prioritization!K376,'Subdecision matrices'!$A$37:$G$41,7),0)</f>
        <v>0</v>
      </c>
      <c r="AA735" s="2">
        <f>_xlfn.IFERROR(INDEX('Subdecision matrices'!$K$8:$O$11,MATCH(Prioritization!L376,'Subdecision matrices'!$J$8:$J$11,0),MATCH('CalcEng 2'!$AA$6,'Subdecision matrices'!$K$7:$O$7,0)),0)</f>
        <v>0</v>
      </c>
      <c r="AB735" s="2">
        <f>_xlfn.IFERROR(INDEX('Subdecision matrices'!$K$8:$O$11,MATCH(Prioritization!L376,'Subdecision matrices'!$J$8:$J$11,0),MATCH('CalcEng 2'!$AB$6,'Subdecision matrices'!$K$7:$O$7,0)),0)</f>
        <v>0</v>
      </c>
      <c r="AC735" s="2">
        <f>_xlfn.IFERROR(INDEX('Subdecision matrices'!$K$8:$O$11,MATCH(Prioritization!L376,'Subdecision matrices'!$J$8:$J$11,0),MATCH('CalcEng 2'!$AC$6,'Subdecision matrices'!$K$7:$O$7,0)),0)</f>
        <v>0</v>
      </c>
      <c r="AD735" s="2">
        <f>_xlfn.IFERROR(INDEX('Subdecision matrices'!$K$8:$O$11,MATCH(Prioritization!L376,'Subdecision matrices'!$J$8:$J$11,0),MATCH('CalcEng 2'!$AD$6,'Subdecision matrices'!$K$7:$O$7,0)),0)</f>
        <v>0</v>
      </c>
      <c r="AE735" s="2">
        <f>_xlfn.IFERROR(INDEX('Subdecision matrices'!$K$8:$O$11,MATCH(Prioritization!L376,'Subdecision matrices'!$J$8:$J$11,0),MATCH('CalcEng 2'!$AE$6,'Subdecision matrices'!$K$7:$O$7,0)),0)</f>
        <v>0</v>
      </c>
      <c r="AF735" s="2">
        <f>_xlfn.IFERROR(VLOOKUP(Prioritization!M376,'Subdecision matrices'!$I$15:$K$17,3,TRUE),0)</f>
        <v>0</v>
      </c>
      <c r="AG735" s="2">
        <f>_xlfn.IFERROR(VLOOKUP(Prioritization!M376,'Subdecision matrices'!$I$15:$L$17,4,TRUE),0)</f>
        <v>0</v>
      </c>
      <c r="AH735" s="2">
        <f>_xlfn.IFERROR(VLOOKUP(Prioritization!M376,'Subdecision matrices'!$I$15:$M$17,5,TRUE),0)</f>
        <v>0</v>
      </c>
      <c r="AI735" s="2">
        <f>_xlfn.IFERROR(VLOOKUP(Prioritization!M376,'Subdecision matrices'!$I$15:$N$17,6,TRUE),0)</f>
        <v>0</v>
      </c>
      <c r="AJ735" s="2">
        <f>_xlfn.IFERROR(VLOOKUP(Prioritization!M376,'Subdecision matrices'!$I$15:$O$17,7,TRUE),0)</f>
        <v>0</v>
      </c>
      <c r="AK735" s="2">
        <f>_xlfn.IFERROR(INDEX('Subdecision matrices'!$K$22:$O$24,MATCH(Prioritization!N376,'Subdecision matrices'!$J$22:$J$24,0),MATCH($AK$6,'Subdecision matrices'!$K$21:$O$21,0)),0)</f>
        <v>0</v>
      </c>
      <c r="AL735" s="2">
        <f>_xlfn.IFERROR(INDEX('Subdecision matrices'!$K$22:$O$24,MATCH(Prioritization!N376,'Subdecision matrices'!$J$22:$J$24,0),MATCH($AL$6,'Subdecision matrices'!$K$21:$O$21,0)),0)</f>
        <v>0</v>
      </c>
      <c r="AM735" s="2">
        <f>_xlfn.IFERROR(INDEX('Subdecision matrices'!$K$22:$O$24,MATCH(Prioritization!N376,'Subdecision matrices'!$J$22:$J$24,0),MATCH($AM$6,'Subdecision matrices'!$K$21:$O$21,0)),0)</f>
        <v>0</v>
      </c>
      <c r="AN735" s="2">
        <f>_xlfn.IFERROR(INDEX('Subdecision matrices'!$K$22:$O$24,MATCH(Prioritization!N376,'Subdecision matrices'!$J$22:$J$24,0),MATCH($AN$6,'Subdecision matrices'!$K$21:$O$21,0)),0)</f>
        <v>0</v>
      </c>
      <c r="AO735" s="2">
        <f>_xlfn.IFERROR(INDEX('Subdecision matrices'!$K$22:$O$24,MATCH(Prioritization!N376,'Subdecision matrices'!$J$22:$J$24,0),MATCH($AO$6,'Subdecision matrices'!$K$21:$O$21,0)),0)</f>
        <v>0</v>
      </c>
      <c r="AP735" s="2">
        <f>_xlfn.IFERROR(INDEX('Subdecision matrices'!$K$27:$O$30,MATCH(Prioritization!O376,'Subdecision matrices'!$J$27:$J$30,0),MATCH('CalcEng 2'!$AP$6,'Subdecision matrices'!$K$27:$O$27,0)),0)</f>
        <v>0</v>
      </c>
      <c r="AQ735" s="2">
        <f>_xlfn.IFERROR(INDEX('Subdecision matrices'!$K$27:$O$30,MATCH(Prioritization!O376,'Subdecision matrices'!$J$27:$J$30,0),MATCH('CalcEng 2'!$AQ$6,'Subdecision matrices'!$K$27:$O$27,0)),0)</f>
        <v>0</v>
      </c>
      <c r="AR735" s="2">
        <f>_xlfn.IFERROR(INDEX('Subdecision matrices'!$K$27:$O$30,MATCH(Prioritization!O376,'Subdecision matrices'!$J$27:$J$30,0),MATCH('CalcEng 2'!$AR$6,'Subdecision matrices'!$K$27:$O$27,0)),0)</f>
        <v>0</v>
      </c>
      <c r="AS735" s="2">
        <f>_xlfn.IFERROR(INDEX('Subdecision matrices'!$K$27:$O$30,MATCH(Prioritization!O376,'Subdecision matrices'!$J$27:$J$30,0),MATCH('CalcEng 2'!$AS$6,'Subdecision matrices'!$K$27:$O$27,0)),0)</f>
        <v>0</v>
      </c>
      <c r="AT735" s="2">
        <f>_xlfn.IFERROR(INDEX('Subdecision matrices'!$K$27:$O$30,MATCH(Prioritization!O376,'Subdecision matrices'!$J$27:$J$30,0),MATCH('CalcEng 2'!$AT$6,'Subdecision matrices'!$K$27:$O$27,0)),0)</f>
        <v>0</v>
      </c>
      <c r="AU735" s="2">
        <f>_xlfn.IFERROR(INDEX('Subdecision matrices'!$K$34:$O$36,MATCH(Prioritization!P376,'Subdecision matrices'!$J$34:$J$36,0),MATCH('CalcEng 2'!$AU$6,'Subdecision matrices'!$K$33:$O$33,0)),0)</f>
        <v>0</v>
      </c>
      <c r="AV735" s="2">
        <f>_xlfn.IFERROR(INDEX('Subdecision matrices'!$K$34:$O$36,MATCH(Prioritization!P376,'Subdecision matrices'!$J$34:$J$36,0),MATCH('CalcEng 2'!$AV$6,'Subdecision matrices'!$K$33:$O$33,0)),0)</f>
        <v>0</v>
      </c>
      <c r="AW735" s="2">
        <f>_xlfn.IFERROR(INDEX('Subdecision matrices'!$K$34:$O$36,MATCH(Prioritization!P376,'Subdecision matrices'!$J$34:$J$36,0),MATCH('CalcEng 2'!$AW$6,'Subdecision matrices'!$K$33:$O$33,0)),0)</f>
        <v>0</v>
      </c>
      <c r="AX735" s="2">
        <f>_xlfn.IFERROR(INDEX('Subdecision matrices'!$K$34:$O$36,MATCH(Prioritization!P376,'Subdecision matrices'!$J$34:$J$36,0),MATCH('CalcEng 2'!$AX$6,'Subdecision matrices'!$K$33:$O$33,0)),0)</f>
        <v>0</v>
      </c>
      <c r="AY735" s="2">
        <f>_xlfn.IFERROR(INDEX('Subdecision matrices'!$K$34:$O$36,MATCH(Prioritization!P376,'Subdecision matrices'!$J$34:$J$36,0),MATCH('CalcEng 2'!$AY$6,'Subdecision matrices'!$K$33:$O$33,0)),0)</f>
        <v>0</v>
      </c>
      <c r="AZ735" s="2"/>
      <c r="BA735" s="2"/>
      <c r="BB735" s="110">
        <f>((B735*B736)+(G735*G736)+(L735*L736)+(Q735*Q736)+(V735*V736)+(AA735*AA736)+(AF736*AF735)+(AK735*AK736)+(AP735*AP736)+(AU735*AU736))*10</f>
        <v>0</v>
      </c>
      <c r="BC735" s="110">
        <f aca="true" t="shared" si="1847" ref="BC735">((C735*C736)+(H735*H736)+(M735*M736)+(R735*R736)+(W735*W736)+(AB735*AB736)+(AG736*AG735)+(AL735*AL736)+(AQ735*AQ736)+(AV735*AV736))*10</f>
        <v>0</v>
      </c>
      <c r="BD735" s="110">
        <f aca="true" t="shared" si="1848" ref="BD735">((D735*D736)+(I735*I736)+(N735*N736)+(S735*S736)+(X735*X736)+(AC735*AC736)+(AH736*AH735)+(AM735*AM736)+(AR735*AR736)+(AW735*AW736))*10</f>
        <v>0</v>
      </c>
      <c r="BE735" s="110">
        <f aca="true" t="shared" si="1849" ref="BE735">((E735*E736)+(J735*J736)+(O735*O736)+(T735*T736)+(Y735*Y736)+(AD735*AD736)+(AI736*AI735)+(AN735*AN736)+(AS735*AS736)+(AX735*AX736))*10</f>
        <v>0</v>
      </c>
      <c r="BF735" s="110">
        <f aca="true" t="shared" si="1850" ref="BF735">((F735*F736)+(K735*K736)+(P735*P736)+(U735*U736)+(Z735*Z736)+(AE735*AE736)+(AJ736*AJ735)+(AO735*AO736)+(AT735*AT736)+(AY735*AY736))*10</f>
        <v>0</v>
      </c>
    </row>
    <row r="736" spans="1:58" ht="15.75" thickBot="1">
      <c r="A736" s="94"/>
      <c r="B736" s="5">
        <f>'Subdecision matrices'!$S$12</f>
        <v>0.1</v>
      </c>
      <c r="C736" s="5">
        <f>'Subdecision matrices'!$S$13</f>
        <v>0.1</v>
      </c>
      <c r="D736" s="5">
        <f>'Subdecision matrices'!$S$14</f>
        <v>0.1</v>
      </c>
      <c r="E736" s="5">
        <f>'Subdecision matrices'!$S$15</f>
        <v>0.1</v>
      </c>
      <c r="F736" s="5">
        <f>'Subdecision matrices'!$S$16</f>
        <v>0.1</v>
      </c>
      <c r="G736" s="5">
        <f>'Subdecision matrices'!$T$12</f>
        <v>0.1</v>
      </c>
      <c r="H736" s="5">
        <f>'Subdecision matrices'!$T$13</f>
        <v>0.1</v>
      </c>
      <c r="I736" s="5">
        <f>'Subdecision matrices'!$T$14</f>
        <v>0.1</v>
      </c>
      <c r="J736" s="5">
        <f>'Subdecision matrices'!$T$15</f>
        <v>0.1</v>
      </c>
      <c r="K736" s="5">
        <f>'Subdecision matrices'!$T$16</f>
        <v>0.1</v>
      </c>
      <c r="L736" s="5">
        <f>'Subdecision matrices'!$U$12</f>
        <v>0.05</v>
      </c>
      <c r="M736" s="5">
        <f>'Subdecision matrices'!$U$13</f>
        <v>0.05</v>
      </c>
      <c r="N736" s="5">
        <f>'Subdecision matrices'!$U$14</f>
        <v>0.05</v>
      </c>
      <c r="O736" s="5">
        <f>'Subdecision matrices'!$U$15</f>
        <v>0.05</v>
      </c>
      <c r="P736" s="5">
        <f>'Subdecision matrices'!$U$16</f>
        <v>0.05</v>
      </c>
      <c r="Q736" s="5">
        <f>'Subdecision matrices'!$V$12</f>
        <v>0.1</v>
      </c>
      <c r="R736" s="5">
        <f>'Subdecision matrices'!$V$13</f>
        <v>0.1</v>
      </c>
      <c r="S736" s="5">
        <f>'Subdecision matrices'!$V$14</f>
        <v>0.1</v>
      </c>
      <c r="T736" s="5">
        <f>'Subdecision matrices'!$V$15</f>
        <v>0.1</v>
      </c>
      <c r="U736" s="5">
        <f>'Subdecision matrices'!$V$16</f>
        <v>0.1</v>
      </c>
      <c r="V736" s="5">
        <f>'Subdecision matrices'!$W$12</f>
        <v>0.1</v>
      </c>
      <c r="W736" s="5">
        <f>'Subdecision matrices'!$W$13</f>
        <v>0.1</v>
      </c>
      <c r="X736" s="5">
        <f>'Subdecision matrices'!$W$14</f>
        <v>0.1</v>
      </c>
      <c r="Y736" s="5">
        <f>'Subdecision matrices'!$W$15</f>
        <v>0.1</v>
      </c>
      <c r="Z736" s="5">
        <f>'Subdecision matrices'!$W$16</f>
        <v>0.1</v>
      </c>
      <c r="AA736" s="5">
        <f>'Subdecision matrices'!$X$12</f>
        <v>0.05</v>
      </c>
      <c r="AB736" s="5">
        <f>'Subdecision matrices'!$X$13</f>
        <v>0.1</v>
      </c>
      <c r="AC736" s="5">
        <f>'Subdecision matrices'!$X$14</f>
        <v>0.1</v>
      </c>
      <c r="AD736" s="5">
        <f>'Subdecision matrices'!$X$15</f>
        <v>0.1</v>
      </c>
      <c r="AE736" s="5">
        <f>'Subdecision matrices'!$X$16</f>
        <v>0.1</v>
      </c>
      <c r="AF736" s="5">
        <f>'Subdecision matrices'!$Y$12</f>
        <v>0.1</v>
      </c>
      <c r="AG736" s="5">
        <f>'Subdecision matrices'!$Y$13</f>
        <v>0.1</v>
      </c>
      <c r="AH736" s="5">
        <f>'Subdecision matrices'!$Y$14</f>
        <v>0.1</v>
      </c>
      <c r="AI736" s="5">
        <f>'Subdecision matrices'!$Y$15</f>
        <v>0.05</v>
      </c>
      <c r="AJ736" s="5">
        <f>'Subdecision matrices'!$Y$16</f>
        <v>0.05</v>
      </c>
      <c r="AK736" s="5">
        <f>'Subdecision matrices'!$Z$12</f>
        <v>0.15</v>
      </c>
      <c r="AL736" s="5">
        <f>'Subdecision matrices'!$Z$13</f>
        <v>0.15</v>
      </c>
      <c r="AM736" s="5">
        <f>'Subdecision matrices'!$Z$14</f>
        <v>0.15</v>
      </c>
      <c r="AN736" s="5">
        <f>'Subdecision matrices'!$Z$15</f>
        <v>0.15</v>
      </c>
      <c r="AO736" s="5">
        <f>'Subdecision matrices'!$Z$16</f>
        <v>0.15</v>
      </c>
      <c r="AP736" s="5">
        <f>'Subdecision matrices'!$AA$12</f>
        <v>0.1</v>
      </c>
      <c r="AQ736" s="5">
        <f>'Subdecision matrices'!$AA$13</f>
        <v>0.1</v>
      </c>
      <c r="AR736" s="5">
        <f>'Subdecision matrices'!$AA$14</f>
        <v>0.1</v>
      </c>
      <c r="AS736" s="5">
        <f>'Subdecision matrices'!$AA$15</f>
        <v>0.1</v>
      </c>
      <c r="AT736" s="5">
        <f>'Subdecision matrices'!$AA$16</f>
        <v>0.15</v>
      </c>
      <c r="AU736" s="5">
        <f>'Subdecision matrices'!$AB$12</f>
        <v>0.15</v>
      </c>
      <c r="AV736" s="5">
        <f>'Subdecision matrices'!$AB$13</f>
        <v>0.1</v>
      </c>
      <c r="AW736" s="5">
        <f>'Subdecision matrices'!$AB$14</f>
        <v>0.1</v>
      </c>
      <c r="AX736" s="5">
        <f>'Subdecision matrices'!$AB$15</f>
        <v>0.15</v>
      </c>
      <c r="AY736" s="5">
        <f>'Subdecision matrices'!$AB$16</f>
        <v>0.1</v>
      </c>
      <c r="AZ736" s="3">
        <f aca="true" t="shared" si="1851" ref="AZ736">SUM(L736:AY736)</f>
        <v>4</v>
      </c>
      <c r="BA736" s="3"/>
      <c r="BB736" s="114"/>
      <c r="BC736" s="114"/>
      <c r="BD736" s="114"/>
      <c r="BE736" s="114"/>
      <c r="BF736" s="114"/>
    </row>
    <row r="737" spans="1:58" ht="15">
      <c r="A737" s="94">
        <v>366</v>
      </c>
      <c r="B737" s="30">
        <f>_xlfn.IFERROR(VLOOKUP(Prioritization!G377,'Subdecision matrices'!$B$7:$C$8,2,TRUE),0)</f>
        <v>0</v>
      </c>
      <c r="C737" s="30">
        <f>_xlfn.IFERROR(VLOOKUP(Prioritization!G377,'Subdecision matrices'!$B$7:$D$8,3,TRUE),0)</f>
        <v>0</v>
      </c>
      <c r="D737" s="30">
        <f>_xlfn.IFERROR(VLOOKUP(Prioritization!G377,'Subdecision matrices'!$B$7:$E$8,4,TRUE),0)</f>
        <v>0</v>
      </c>
      <c r="E737" s="30">
        <f>_xlfn.IFERROR(VLOOKUP(Prioritization!G377,'Subdecision matrices'!$B$7:$F$8,5,TRUE),0)</f>
        <v>0</v>
      </c>
      <c r="F737" s="30">
        <f>_xlfn.IFERROR(VLOOKUP(Prioritization!G377,'Subdecision matrices'!$B$7:$G$8,6,TRUE),0)</f>
        <v>0</v>
      </c>
      <c r="G737" s="30">
        <f>VLOOKUP(Prioritization!H377,'Subdecision matrices'!$B$12:$C$19,2,TRUE)</f>
        <v>0</v>
      </c>
      <c r="H737" s="30">
        <f>VLOOKUP(Prioritization!H377,'Subdecision matrices'!$B$12:$D$19,3,TRUE)</f>
        <v>0</v>
      </c>
      <c r="I737" s="30">
        <f>VLOOKUP(Prioritization!H377,'Subdecision matrices'!$B$12:$E$19,4,TRUE)</f>
        <v>0</v>
      </c>
      <c r="J737" s="30">
        <f>VLOOKUP(Prioritization!H377,'Subdecision matrices'!$B$12:$F$19,5,TRUE)</f>
        <v>0</v>
      </c>
      <c r="K737" s="30">
        <f>VLOOKUP(Prioritization!H377,'Subdecision matrices'!$B$12:$G$19,6,TRUE)</f>
        <v>0</v>
      </c>
      <c r="L737" s="2">
        <f>_xlfn.IFERROR(INDEX('Subdecision matrices'!$C$23:$G$27,MATCH(Prioritization!I377,'Subdecision matrices'!$B$23:$B$27,0),MATCH('CalcEng 2'!$L$6,'Subdecision matrices'!$C$22:$G$22,0)),0)</f>
        <v>0</v>
      </c>
      <c r="M737" s="2">
        <f>_xlfn.IFERROR(INDEX('Subdecision matrices'!$C$23:$G$27,MATCH(Prioritization!I377,'Subdecision matrices'!$B$23:$B$27,0),MATCH('CalcEng 2'!$M$6,'Subdecision matrices'!$C$30:$G$30,0)),0)</f>
        <v>0</v>
      </c>
      <c r="N737" s="2">
        <f>_xlfn.IFERROR(INDEX('Subdecision matrices'!$C$23:$G$27,MATCH(Prioritization!I377,'Subdecision matrices'!$B$23:$B$27,0),MATCH('CalcEng 2'!$N$6,'Subdecision matrices'!$C$22:$G$22,0)),0)</f>
        <v>0</v>
      </c>
      <c r="O737" s="2">
        <f>_xlfn.IFERROR(INDEX('Subdecision matrices'!$C$23:$G$27,MATCH(Prioritization!I377,'Subdecision matrices'!$B$23:$B$27,0),MATCH('CalcEng 2'!$O$6,'Subdecision matrices'!$C$22:$G$22,0)),0)</f>
        <v>0</v>
      </c>
      <c r="P737" s="2">
        <f>_xlfn.IFERROR(INDEX('Subdecision matrices'!$C$23:$G$27,MATCH(Prioritization!I377,'Subdecision matrices'!$B$23:$B$27,0),MATCH('CalcEng 2'!$P$6,'Subdecision matrices'!$C$22:$G$22,0)),0)</f>
        <v>0</v>
      </c>
      <c r="Q737" s="2">
        <f>_xlfn.IFERROR(INDEX('Subdecision matrices'!$C$31:$G$33,MATCH(Prioritization!J377,'Subdecision matrices'!$B$31:$B$33,0),MATCH('CalcEng 2'!$Q$6,'Subdecision matrices'!$C$30:$G$30,0)),0)</f>
        <v>0</v>
      </c>
      <c r="R737" s="2">
        <f>_xlfn.IFERROR(INDEX('Subdecision matrices'!$C$31:$G$33,MATCH(Prioritization!J377,'Subdecision matrices'!$B$31:$B$33,0),MATCH('CalcEng 2'!$R$6,'Subdecision matrices'!$C$30:$G$30,0)),0)</f>
        <v>0</v>
      </c>
      <c r="S737" s="2">
        <f>_xlfn.IFERROR(INDEX('Subdecision matrices'!$C$31:$G$33,MATCH(Prioritization!J377,'Subdecision matrices'!$B$31:$B$33,0),MATCH('CalcEng 2'!$S$6,'Subdecision matrices'!$C$30:$G$30,0)),0)</f>
        <v>0</v>
      </c>
      <c r="T737" s="2">
        <f>_xlfn.IFERROR(INDEX('Subdecision matrices'!$C$31:$G$33,MATCH(Prioritization!J377,'Subdecision matrices'!$B$31:$B$33,0),MATCH('CalcEng 2'!$T$6,'Subdecision matrices'!$C$30:$G$30,0)),0)</f>
        <v>0</v>
      </c>
      <c r="U737" s="2">
        <f>_xlfn.IFERROR(INDEX('Subdecision matrices'!$C$31:$G$33,MATCH(Prioritization!J377,'Subdecision matrices'!$B$31:$B$33,0),MATCH('CalcEng 2'!$U$6,'Subdecision matrices'!$C$30:$G$30,0)),0)</f>
        <v>0</v>
      </c>
      <c r="V737" s="2">
        <f>_xlfn.IFERROR(VLOOKUP(Prioritization!K377,'Subdecision matrices'!$A$37:$C$41,3,TRUE),0)</f>
        <v>0</v>
      </c>
      <c r="W737" s="2">
        <f>_xlfn.IFERROR(VLOOKUP(Prioritization!K377,'Subdecision matrices'!$A$37:$D$41,4),0)</f>
        <v>0</v>
      </c>
      <c r="X737" s="2">
        <f>_xlfn.IFERROR(VLOOKUP(Prioritization!K377,'Subdecision matrices'!$A$37:$E$41,5),0)</f>
        <v>0</v>
      </c>
      <c r="Y737" s="2">
        <f>_xlfn.IFERROR(VLOOKUP(Prioritization!K377,'Subdecision matrices'!$A$37:$F$41,6),0)</f>
        <v>0</v>
      </c>
      <c r="Z737" s="2">
        <f>_xlfn.IFERROR(VLOOKUP(Prioritization!K377,'Subdecision matrices'!$A$37:$G$41,7),0)</f>
        <v>0</v>
      </c>
      <c r="AA737" s="2">
        <f>_xlfn.IFERROR(INDEX('Subdecision matrices'!$K$8:$O$11,MATCH(Prioritization!L377,'Subdecision matrices'!$J$8:$J$11,0),MATCH('CalcEng 2'!$AA$6,'Subdecision matrices'!$K$7:$O$7,0)),0)</f>
        <v>0</v>
      </c>
      <c r="AB737" s="2">
        <f>_xlfn.IFERROR(INDEX('Subdecision matrices'!$K$8:$O$11,MATCH(Prioritization!L377,'Subdecision matrices'!$J$8:$J$11,0),MATCH('CalcEng 2'!$AB$6,'Subdecision matrices'!$K$7:$O$7,0)),0)</f>
        <v>0</v>
      </c>
      <c r="AC737" s="2">
        <f>_xlfn.IFERROR(INDEX('Subdecision matrices'!$K$8:$O$11,MATCH(Prioritization!L377,'Subdecision matrices'!$J$8:$J$11,0),MATCH('CalcEng 2'!$AC$6,'Subdecision matrices'!$K$7:$O$7,0)),0)</f>
        <v>0</v>
      </c>
      <c r="AD737" s="2">
        <f>_xlfn.IFERROR(INDEX('Subdecision matrices'!$K$8:$O$11,MATCH(Prioritization!L377,'Subdecision matrices'!$J$8:$J$11,0),MATCH('CalcEng 2'!$AD$6,'Subdecision matrices'!$K$7:$O$7,0)),0)</f>
        <v>0</v>
      </c>
      <c r="AE737" s="2">
        <f>_xlfn.IFERROR(INDEX('Subdecision matrices'!$K$8:$O$11,MATCH(Prioritization!L377,'Subdecision matrices'!$J$8:$J$11,0),MATCH('CalcEng 2'!$AE$6,'Subdecision matrices'!$K$7:$O$7,0)),0)</f>
        <v>0</v>
      </c>
      <c r="AF737" s="2">
        <f>_xlfn.IFERROR(VLOOKUP(Prioritization!M377,'Subdecision matrices'!$I$15:$K$17,3,TRUE),0)</f>
        <v>0</v>
      </c>
      <c r="AG737" s="2">
        <f>_xlfn.IFERROR(VLOOKUP(Prioritization!M377,'Subdecision matrices'!$I$15:$L$17,4,TRUE),0)</f>
        <v>0</v>
      </c>
      <c r="AH737" s="2">
        <f>_xlfn.IFERROR(VLOOKUP(Prioritization!M377,'Subdecision matrices'!$I$15:$M$17,5,TRUE),0)</f>
        <v>0</v>
      </c>
      <c r="AI737" s="2">
        <f>_xlfn.IFERROR(VLOOKUP(Prioritization!M377,'Subdecision matrices'!$I$15:$N$17,6,TRUE),0)</f>
        <v>0</v>
      </c>
      <c r="AJ737" s="2">
        <f>_xlfn.IFERROR(VLOOKUP(Prioritization!M377,'Subdecision matrices'!$I$15:$O$17,7,TRUE),0)</f>
        <v>0</v>
      </c>
      <c r="AK737" s="2">
        <f>_xlfn.IFERROR(INDEX('Subdecision matrices'!$K$22:$O$24,MATCH(Prioritization!N377,'Subdecision matrices'!$J$22:$J$24,0),MATCH($AK$6,'Subdecision matrices'!$K$21:$O$21,0)),0)</f>
        <v>0</v>
      </c>
      <c r="AL737" s="2">
        <f>_xlfn.IFERROR(INDEX('Subdecision matrices'!$K$22:$O$24,MATCH(Prioritization!N377,'Subdecision matrices'!$J$22:$J$24,0),MATCH($AL$6,'Subdecision matrices'!$K$21:$O$21,0)),0)</f>
        <v>0</v>
      </c>
      <c r="AM737" s="2">
        <f>_xlfn.IFERROR(INDEX('Subdecision matrices'!$K$22:$O$24,MATCH(Prioritization!N377,'Subdecision matrices'!$J$22:$J$24,0),MATCH($AM$6,'Subdecision matrices'!$K$21:$O$21,0)),0)</f>
        <v>0</v>
      </c>
      <c r="AN737" s="2">
        <f>_xlfn.IFERROR(INDEX('Subdecision matrices'!$K$22:$O$24,MATCH(Prioritization!N377,'Subdecision matrices'!$J$22:$J$24,0),MATCH($AN$6,'Subdecision matrices'!$K$21:$O$21,0)),0)</f>
        <v>0</v>
      </c>
      <c r="AO737" s="2">
        <f>_xlfn.IFERROR(INDEX('Subdecision matrices'!$K$22:$O$24,MATCH(Prioritization!N377,'Subdecision matrices'!$J$22:$J$24,0),MATCH($AO$6,'Subdecision matrices'!$K$21:$O$21,0)),0)</f>
        <v>0</v>
      </c>
      <c r="AP737" s="2">
        <f>_xlfn.IFERROR(INDEX('Subdecision matrices'!$K$27:$O$30,MATCH(Prioritization!O377,'Subdecision matrices'!$J$27:$J$30,0),MATCH('CalcEng 2'!$AP$6,'Subdecision matrices'!$K$27:$O$27,0)),0)</f>
        <v>0</v>
      </c>
      <c r="AQ737" s="2">
        <f>_xlfn.IFERROR(INDEX('Subdecision matrices'!$K$27:$O$30,MATCH(Prioritization!O377,'Subdecision matrices'!$J$27:$J$30,0),MATCH('CalcEng 2'!$AQ$6,'Subdecision matrices'!$K$27:$O$27,0)),0)</f>
        <v>0</v>
      </c>
      <c r="AR737" s="2">
        <f>_xlfn.IFERROR(INDEX('Subdecision matrices'!$K$27:$O$30,MATCH(Prioritization!O377,'Subdecision matrices'!$J$27:$J$30,0),MATCH('CalcEng 2'!$AR$6,'Subdecision matrices'!$K$27:$O$27,0)),0)</f>
        <v>0</v>
      </c>
      <c r="AS737" s="2">
        <f>_xlfn.IFERROR(INDEX('Subdecision matrices'!$K$27:$O$30,MATCH(Prioritization!O377,'Subdecision matrices'!$J$27:$J$30,0),MATCH('CalcEng 2'!$AS$6,'Subdecision matrices'!$K$27:$O$27,0)),0)</f>
        <v>0</v>
      </c>
      <c r="AT737" s="2">
        <f>_xlfn.IFERROR(INDEX('Subdecision matrices'!$K$27:$O$30,MATCH(Prioritization!O377,'Subdecision matrices'!$J$27:$J$30,0),MATCH('CalcEng 2'!$AT$6,'Subdecision matrices'!$K$27:$O$27,0)),0)</f>
        <v>0</v>
      </c>
      <c r="AU737" s="2">
        <f>_xlfn.IFERROR(INDEX('Subdecision matrices'!$K$34:$O$36,MATCH(Prioritization!P377,'Subdecision matrices'!$J$34:$J$36,0),MATCH('CalcEng 2'!$AU$6,'Subdecision matrices'!$K$33:$O$33,0)),0)</f>
        <v>0</v>
      </c>
      <c r="AV737" s="2">
        <f>_xlfn.IFERROR(INDEX('Subdecision matrices'!$K$34:$O$36,MATCH(Prioritization!P377,'Subdecision matrices'!$J$34:$J$36,0),MATCH('CalcEng 2'!$AV$6,'Subdecision matrices'!$K$33:$O$33,0)),0)</f>
        <v>0</v>
      </c>
      <c r="AW737" s="2">
        <f>_xlfn.IFERROR(INDEX('Subdecision matrices'!$K$34:$O$36,MATCH(Prioritization!P377,'Subdecision matrices'!$J$34:$J$36,0),MATCH('CalcEng 2'!$AW$6,'Subdecision matrices'!$K$33:$O$33,0)),0)</f>
        <v>0</v>
      </c>
      <c r="AX737" s="2">
        <f>_xlfn.IFERROR(INDEX('Subdecision matrices'!$K$34:$O$36,MATCH(Prioritization!P377,'Subdecision matrices'!$J$34:$J$36,0),MATCH('CalcEng 2'!$AX$6,'Subdecision matrices'!$K$33:$O$33,0)),0)</f>
        <v>0</v>
      </c>
      <c r="AY737" s="2">
        <f>_xlfn.IFERROR(INDEX('Subdecision matrices'!$K$34:$O$36,MATCH(Prioritization!P377,'Subdecision matrices'!$J$34:$J$36,0),MATCH('CalcEng 2'!$AY$6,'Subdecision matrices'!$K$33:$O$33,0)),0)</f>
        <v>0</v>
      </c>
      <c r="AZ737" s="2"/>
      <c r="BA737" s="2"/>
      <c r="BB737" s="110">
        <f>((B737*B738)+(G737*G738)+(L737*L738)+(Q737*Q738)+(V737*V738)+(AA737*AA738)+(AF738*AF737)+(AK737*AK738)+(AP737*AP738)+(AU737*AU738))*10</f>
        <v>0</v>
      </c>
      <c r="BC737" s="110">
        <f aca="true" t="shared" si="1852" ref="BC737">((C737*C738)+(H737*H738)+(M737*M738)+(R737*R738)+(W737*W738)+(AB737*AB738)+(AG738*AG737)+(AL737*AL738)+(AQ737*AQ738)+(AV737*AV738))*10</f>
        <v>0</v>
      </c>
      <c r="BD737" s="110">
        <f aca="true" t="shared" si="1853" ref="BD737">((D737*D738)+(I737*I738)+(N737*N738)+(S737*S738)+(X737*X738)+(AC737*AC738)+(AH738*AH737)+(AM737*AM738)+(AR737*AR738)+(AW737*AW738))*10</f>
        <v>0</v>
      </c>
      <c r="BE737" s="110">
        <f aca="true" t="shared" si="1854" ref="BE737">((E737*E738)+(J737*J738)+(O737*O738)+(T737*T738)+(Y737*Y738)+(AD737*AD738)+(AI738*AI737)+(AN737*AN738)+(AS737*AS738)+(AX737*AX738))*10</f>
        <v>0</v>
      </c>
      <c r="BF737" s="110">
        <f aca="true" t="shared" si="1855" ref="BF737">((F737*F738)+(K737*K738)+(P737*P738)+(U737*U738)+(Z737*Z738)+(AE737*AE738)+(AJ738*AJ737)+(AO737*AO738)+(AT737*AT738)+(AY737*AY738))*10</f>
        <v>0</v>
      </c>
    </row>
    <row r="738" spans="1:58" ht="15.75" thickBot="1">
      <c r="A738" s="94"/>
      <c r="B738" s="5">
        <f>'Subdecision matrices'!$S$12</f>
        <v>0.1</v>
      </c>
      <c r="C738" s="5">
        <f>'Subdecision matrices'!$S$13</f>
        <v>0.1</v>
      </c>
      <c r="D738" s="5">
        <f>'Subdecision matrices'!$S$14</f>
        <v>0.1</v>
      </c>
      <c r="E738" s="5">
        <f>'Subdecision matrices'!$S$15</f>
        <v>0.1</v>
      </c>
      <c r="F738" s="5">
        <f>'Subdecision matrices'!$S$16</f>
        <v>0.1</v>
      </c>
      <c r="G738" s="5">
        <f>'Subdecision matrices'!$T$12</f>
        <v>0.1</v>
      </c>
      <c r="H738" s="5">
        <f>'Subdecision matrices'!$T$13</f>
        <v>0.1</v>
      </c>
      <c r="I738" s="5">
        <f>'Subdecision matrices'!$T$14</f>
        <v>0.1</v>
      </c>
      <c r="J738" s="5">
        <f>'Subdecision matrices'!$T$15</f>
        <v>0.1</v>
      </c>
      <c r="K738" s="5">
        <f>'Subdecision matrices'!$T$16</f>
        <v>0.1</v>
      </c>
      <c r="L738" s="5">
        <f>'Subdecision matrices'!$U$12</f>
        <v>0.05</v>
      </c>
      <c r="M738" s="5">
        <f>'Subdecision matrices'!$U$13</f>
        <v>0.05</v>
      </c>
      <c r="N738" s="5">
        <f>'Subdecision matrices'!$U$14</f>
        <v>0.05</v>
      </c>
      <c r="O738" s="5">
        <f>'Subdecision matrices'!$U$15</f>
        <v>0.05</v>
      </c>
      <c r="P738" s="5">
        <f>'Subdecision matrices'!$U$16</f>
        <v>0.05</v>
      </c>
      <c r="Q738" s="5">
        <f>'Subdecision matrices'!$V$12</f>
        <v>0.1</v>
      </c>
      <c r="R738" s="5">
        <f>'Subdecision matrices'!$V$13</f>
        <v>0.1</v>
      </c>
      <c r="S738" s="5">
        <f>'Subdecision matrices'!$V$14</f>
        <v>0.1</v>
      </c>
      <c r="T738" s="5">
        <f>'Subdecision matrices'!$V$15</f>
        <v>0.1</v>
      </c>
      <c r="U738" s="5">
        <f>'Subdecision matrices'!$V$16</f>
        <v>0.1</v>
      </c>
      <c r="V738" s="5">
        <f>'Subdecision matrices'!$W$12</f>
        <v>0.1</v>
      </c>
      <c r="W738" s="5">
        <f>'Subdecision matrices'!$W$13</f>
        <v>0.1</v>
      </c>
      <c r="X738" s="5">
        <f>'Subdecision matrices'!$W$14</f>
        <v>0.1</v>
      </c>
      <c r="Y738" s="5">
        <f>'Subdecision matrices'!$W$15</f>
        <v>0.1</v>
      </c>
      <c r="Z738" s="5">
        <f>'Subdecision matrices'!$W$16</f>
        <v>0.1</v>
      </c>
      <c r="AA738" s="5">
        <f>'Subdecision matrices'!$X$12</f>
        <v>0.05</v>
      </c>
      <c r="AB738" s="5">
        <f>'Subdecision matrices'!$X$13</f>
        <v>0.1</v>
      </c>
      <c r="AC738" s="5">
        <f>'Subdecision matrices'!$X$14</f>
        <v>0.1</v>
      </c>
      <c r="AD738" s="5">
        <f>'Subdecision matrices'!$X$15</f>
        <v>0.1</v>
      </c>
      <c r="AE738" s="5">
        <f>'Subdecision matrices'!$X$16</f>
        <v>0.1</v>
      </c>
      <c r="AF738" s="5">
        <f>'Subdecision matrices'!$Y$12</f>
        <v>0.1</v>
      </c>
      <c r="AG738" s="5">
        <f>'Subdecision matrices'!$Y$13</f>
        <v>0.1</v>
      </c>
      <c r="AH738" s="5">
        <f>'Subdecision matrices'!$Y$14</f>
        <v>0.1</v>
      </c>
      <c r="AI738" s="5">
        <f>'Subdecision matrices'!$Y$15</f>
        <v>0.05</v>
      </c>
      <c r="AJ738" s="5">
        <f>'Subdecision matrices'!$Y$16</f>
        <v>0.05</v>
      </c>
      <c r="AK738" s="5">
        <f>'Subdecision matrices'!$Z$12</f>
        <v>0.15</v>
      </c>
      <c r="AL738" s="5">
        <f>'Subdecision matrices'!$Z$13</f>
        <v>0.15</v>
      </c>
      <c r="AM738" s="5">
        <f>'Subdecision matrices'!$Z$14</f>
        <v>0.15</v>
      </c>
      <c r="AN738" s="5">
        <f>'Subdecision matrices'!$Z$15</f>
        <v>0.15</v>
      </c>
      <c r="AO738" s="5">
        <f>'Subdecision matrices'!$Z$16</f>
        <v>0.15</v>
      </c>
      <c r="AP738" s="5">
        <f>'Subdecision matrices'!$AA$12</f>
        <v>0.1</v>
      </c>
      <c r="AQ738" s="5">
        <f>'Subdecision matrices'!$AA$13</f>
        <v>0.1</v>
      </c>
      <c r="AR738" s="5">
        <f>'Subdecision matrices'!$AA$14</f>
        <v>0.1</v>
      </c>
      <c r="AS738" s="5">
        <f>'Subdecision matrices'!$AA$15</f>
        <v>0.1</v>
      </c>
      <c r="AT738" s="5">
        <f>'Subdecision matrices'!$AA$16</f>
        <v>0.15</v>
      </c>
      <c r="AU738" s="5">
        <f>'Subdecision matrices'!$AB$12</f>
        <v>0.15</v>
      </c>
      <c r="AV738" s="5">
        <f>'Subdecision matrices'!$AB$13</f>
        <v>0.1</v>
      </c>
      <c r="AW738" s="5">
        <f>'Subdecision matrices'!$AB$14</f>
        <v>0.1</v>
      </c>
      <c r="AX738" s="5">
        <f>'Subdecision matrices'!$AB$15</f>
        <v>0.15</v>
      </c>
      <c r="AY738" s="5">
        <f>'Subdecision matrices'!$AB$16</f>
        <v>0.1</v>
      </c>
      <c r="AZ738" s="3">
        <f aca="true" t="shared" si="1856" ref="AZ738">SUM(L738:AY738)</f>
        <v>4</v>
      </c>
      <c r="BA738" s="3"/>
      <c r="BB738" s="114"/>
      <c r="BC738" s="114"/>
      <c r="BD738" s="114"/>
      <c r="BE738" s="114"/>
      <c r="BF738" s="114"/>
    </row>
    <row r="739" spans="1:58" ht="15">
      <c r="A739" s="94">
        <v>367</v>
      </c>
      <c r="B739" s="30">
        <f>_xlfn.IFERROR(VLOOKUP(Prioritization!G378,'Subdecision matrices'!$B$7:$C$8,2,TRUE),0)</f>
        <v>0</v>
      </c>
      <c r="C739" s="30">
        <f>_xlfn.IFERROR(VLOOKUP(Prioritization!G378,'Subdecision matrices'!$B$7:$D$8,3,TRUE),0)</f>
        <v>0</v>
      </c>
      <c r="D739" s="30">
        <f>_xlfn.IFERROR(VLOOKUP(Prioritization!G378,'Subdecision matrices'!$B$7:$E$8,4,TRUE),0)</f>
        <v>0</v>
      </c>
      <c r="E739" s="30">
        <f>_xlfn.IFERROR(VLOOKUP(Prioritization!G378,'Subdecision matrices'!$B$7:$F$8,5,TRUE),0)</f>
        <v>0</v>
      </c>
      <c r="F739" s="30">
        <f>_xlfn.IFERROR(VLOOKUP(Prioritization!G378,'Subdecision matrices'!$B$7:$G$8,6,TRUE),0)</f>
        <v>0</v>
      </c>
      <c r="G739" s="30">
        <f>VLOOKUP(Prioritization!H378,'Subdecision matrices'!$B$12:$C$19,2,TRUE)</f>
        <v>0</v>
      </c>
      <c r="H739" s="30">
        <f>VLOOKUP(Prioritization!H378,'Subdecision matrices'!$B$12:$D$19,3,TRUE)</f>
        <v>0</v>
      </c>
      <c r="I739" s="30">
        <f>VLOOKUP(Prioritization!H378,'Subdecision matrices'!$B$12:$E$19,4,TRUE)</f>
        <v>0</v>
      </c>
      <c r="J739" s="30">
        <f>VLOOKUP(Prioritization!H378,'Subdecision matrices'!$B$12:$F$19,5,TRUE)</f>
        <v>0</v>
      </c>
      <c r="K739" s="30">
        <f>VLOOKUP(Prioritization!H378,'Subdecision matrices'!$B$12:$G$19,6,TRUE)</f>
        <v>0</v>
      </c>
      <c r="L739" s="2">
        <f>_xlfn.IFERROR(INDEX('Subdecision matrices'!$C$23:$G$27,MATCH(Prioritization!I378,'Subdecision matrices'!$B$23:$B$27,0),MATCH('CalcEng 2'!$L$6,'Subdecision matrices'!$C$22:$G$22,0)),0)</f>
        <v>0</v>
      </c>
      <c r="M739" s="2">
        <f>_xlfn.IFERROR(INDEX('Subdecision matrices'!$C$23:$G$27,MATCH(Prioritization!I378,'Subdecision matrices'!$B$23:$B$27,0),MATCH('CalcEng 2'!$M$6,'Subdecision matrices'!$C$30:$G$30,0)),0)</f>
        <v>0</v>
      </c>
      <c r="N739" s="2">
        <f>_xlfn.IFERROR(INDEX('Subdecision matrices'!$C$23:$G$27,MATCH(Prioritization!I378,'Subdecision matrices'!$B$23:$B$27,0),MATCH('CalcEng 2'!$N$6,'Subdecision matrices'!$C$22:$G$22,0)),0)</f>
        <v>0</v>
      </c>
      <c r="O739" s="2">
        <f>_xlfn.IFERROR(INDEX('Subdecision matrices'!$C$23:$G$27,MATCH(Prioritization!I378,'Subdecision matrices'!$B$23:$B$27,0),MATCH('CalcEng 2'!$O$6,'Subdecision matrices'!$C$22:$G$22,0)),0)</f>
        <v>0</v>
      </c>
      <c r="P739" s="2">
        <f>_xlfn.IFERROR(INDEX('Subdecision matrices'!$C$23:$G$27,MATCH(Prioritization!I378,'Subdecision matrices'!$B$23:$B$27,0),MATCH('CalcEng 2'!$P$6,'Subdecision matrices'!$C$22:$G$22,0)),0)</f>
        <v>0</v>
      </c>
      <c r="Q739" s="2">
        <f>_xlfn.IFERROR(INDEX('Subdecision matrices'!$C$31:$G$33,MATCH(Prioritization!J378,'Subdecision matrices'!$B$31:$B$33,0),MATCH('CalcEng 2'!$Q$6,'Subdecision matrices'!$C$30:$G$30,0)),0)</f>
        <v>0</v>
      </c>
      <c r="R739" s="2">
        <f>_xlfn.IFERROR(INDEX('Subdecision matrices'!$C$31:$G$33,MATCH(Prioritization!J378,'Subdecision matrices'!$B$31:$B$33,0),MATCH('CalcEng 2'!$R$6,'Subdecision matrices'!$C$30:$G$30,0)),0)</f>
        <v>0</v>
      </c>
      <c r="S739" s="2">
        <f>_xlfn.IFERROR(INDEX('Subdecision matrices'!$C$31:$G$33,MATCH(Prioritization!J378,'Subdecision matrices'!$B$31:$B$33,0),MATCH('CalcEng 2'!$S$6,'Subdecision matrices'!$C$30:$G$30,0)),0)</f>
        <v>0</v>
      </c>
      <c r="T739" s="2">
        <f>_xlfn.IFERROR(INDEX('Subdecision matrices'!$C$31:$G$33,MATCH(Prioritization!J378,'Subdecision matrices'!$B$31:$B$33,0),MATCH('CalcEng 2'!$T$6,'Subdecision matrices'!$C$30:$G$30,0)),0)</f>
        <v>0</v>
      </c>
      <c r="U739" s="2">
        <f>_xlfn.IFERROR(INDEX('Subdecision matrices'!$C$31:$G$33,MATCH(Prioritization!J378,'Subdecision matrices'!$B$31:$B$33,0),MATCH('CalcEng 2'!$U$6,'Subdecision matrices'!$C$30:$G$30,0)),0)</f>
        <v>0</v>
      </c>
      <c r="V739" s="2">
        <f>_xlfn.IFERROR(VLOOKUP(Prioritization!K378,'Subdecision matrices'!$A$37:$C$41,3,TRUE),0)</f>
        <v>0</v>
      </c>
      <c r="W739" s="2">
        <f>_xlfn.IFERROR(VLOOKUP(Prioritization!K378,'Subdecision matrices'!$A$37:$D$41,4),0)</f>
        <v>0</v>
      </c>
      <c r="X739" s="2">
        <f>_xlfn.IFERROR(VLOOKUP(Prioritization!K378,'Subdecision matrices'!$A$37:$E$41,5),0)</f>
        <v>0</v>
      </c>
      <c r="Y739" s="2">
        <f>_xlfn.IFERROR(VLOOKUP(Prioritization!K378,'Subdecision matrices'!$A$37:$F$41,6),0)</f>
        <v>0</v>
      </c>
      <c r="Z739" s="2">
        <f>_xlfn.IFERROR(VLOOKUP(Prioritization!K378,'Subdecision matrices'!$A$37:$G$41,7),0)</f>
        <v>0</v>
      </c>
      <c r="AA739" s="2">
        <f>_xlfn.IFERROR(INDEX('Subdecision matrices'!$K$8:$O$11,MATCH(Prioritization!L378,'Subdecision matrices'!$J$8:$J$11,0),MATCH('CalcEng 2'!$AA$6,'Subdecision matrices'!$K$7:$O$7,0)),0)</f>
        <v>0</v>
      </c>
      <c r="AB739" s="2">
        <f>_xlfn.IFERROR(INDEX('Subdecision matrices'!$K$8:$O$11,MATCH(Prioritization!L378,'Subdecision matrices'!$J$8:$J$11,0),MATCH('CalcEng 2'!$AB$6,'Subdecision matrices'!$K$7:$O$7,0)),0)</f>
        <v>0</v>
      </c>
      <c r="AC739" s="2">
        <f>_xlfn.IFERROR(INDEX('Subdecision matrices'!$K$8:$O$11,MATCH(Prioritization!L378,'Subdecision matrices'!$J$8:$J$11,0),MATCH('CalcEng 2'!$AC$6,'Subdecision matrices'!$K$7:$O$7,0)),0)</f>
        <v>0</v>
      </c>
      <c r="AD739" s="2">
        <f>_xlfn.IFERROR(INDEX('Subdecision matrices'!$K$8:$O$11,MATCH(Prioritization!L378,'Subdecision matrices'!$J$8:$J$11,0),MATCH('CalcEng 2'!$AD$6,'Subdecision matrices'!$K$7:$O$7,0)),0)</f>
        <v>0</v>
      </c>
      <c r="AE739" s="2">
        <f>_xlfn.IFERROR(INDEX('Subdecision matrices'!$K$8:$O$11,MATCH(Prioritization!L378,'Subdecision matrices'!$J$8:$J$11,0),MATCH('CalcEng 2'!$AE$6,'Subdecision matrices'!$K$7:$O$7,0)),0)</f>
        <v>0</v>
      </c>
      <c r="AF739" s="2">
        <f>_xlfn.IFERROR(VLOOKUP(Prioritization!M378,'Subdecision matrices'!$I$15:$K$17,3,TRUE),0)</f>
        <v>0</v>
      </c>
      <c r="AG739" s="2">
        <f>_xlfn.IFERROR(VLOOKUP(Prioritization!M378,'Subdecision matrices'!$I$15:$L$17,4,TRUE),0)</f>
        <v>0</v>
      </c>
      <c r="AH739" s="2">
        <f>_xlfn.IFERROR(VLOOKUP(Prioritization!M378,'Subdecision matrices'!$I$15:$M$17,5,TRUE),0)</f>
        <v>0</v>
      </c>
      <c r="AI739" s="2">
        <f>_xlfn.IFERROR(VLOOKUP(Prioritization!M378,'Subdecision matrices'!$I$15:$N$17,6,TRUE),0)</f>
        <v>0</v>
      </c>
      <c r="AJ739" s="2">
        <f>_xlfn.IFERROR(VLOOKUP(Prioritization!M378,'Subdecision matrices'!$I$15:$O$17,7,TRUE),0)</f>
        <v>0</v>
      </c>
      <c r="AK739" s="2">
        <f>_xlfn.IFERROR(INDEX('Subdecision matrices'!$K$22:$O$24,MATCH(Prioritization!N378,'Subdecision matrices'!$J$22:$J$24,0),MATCH($AK$6,'Subdecision matrices'!$K$21:$O$21,0)),0)</f>
        <v>0</v>
      </c>
      <c r="AL739" s="2">
        <f>_xlfn.IFERROR(INDEX('Subdecision matrices'!$K$22:$O$24,MATCH(Prioritization!N378,'Subdecision matrices'!$J$22:$J$24,0),MATCH($AL$6,'Subdecision matrices'!$K$21:$O$21,0)),0)</f>
        <v>0</v>
      </c>
      <c r="AM739" s="2">
        <f>_xlfn.IFERROR(INDEX('Subdecision matrices'!$K$22:$O$24,MATCH(Prioritization!N378,'Subdecision matrices'!$J$22:$J$24,0),MATCH($AM$6,'Subdecision matrices'!$K$21:$O$21,0)),0)</f>
        <v>0</v>
      </c>
      <c r="AN739" s="2">
        <f>_xlfn.IFERROR(INDEX('Subdecision matrices'!$K$22:$O$24,MATCH(Prioritization!N378,'Subdecision matrices'!$J$22:$J$24,0),MATCH($AN$6,'Subdecision matrices'!$K$21:$O$21,0)),0)</f>
        <v>0</v>
      </c>
      <c r="AO739" s="2">
        <f>_xlfn.IFERROR(INDEX('Subdecision matrices'!$K$22:$O$24,MATCH(Prioritization!N378,'Subdecision matrices'!$J$22:$J$24,0),MATCH($AO$6,'Subdecision matrices'!$K$21:$O$21,0)),0)</f>
        <v>0</v>
      </c>
      <c r="AP739" s="2">
        <f>_xlfn.IFERROR(INDEX('Subdecision matrices'!$K$27:$O$30,MATCH(Prioritization!O378,'Subdecision matrices'!$J$27:$J$30,0),MATCH('CalcEng 2'!$AP$6,'Subdecision matrices'!$K$27:$O$27,0)),0)</f>
        <v>0</v>
      </c>
      <c r="AQ739" s="2">
        <f>_xlfn.IFERROR(INDEX('Subdecision matrices'!$K$27:$O$30,MATCH(Prioritization!O378,'Subdecision matrices'!$J$27:$J$30,0),MATCH('CalcEng 2'!$AQ$6,'Subdecision matrices'!$K$27:$O$27,0)),0)</f>
        <v>0</v>
      </c>
      <c r="AR739" s="2">
        <f>_xlfn.IFERROR(INDEX('Subdecision matrices'!$K$27:$O$30,MATCH(Prioritization!O378,'Subdecision matrices'!$J$27:$J$30,0),MATCH('CalcEng 2'!$AR$6,'Subdecision matrices'!$K$27:$O$27,0)),0)</f>
        <v>0</v>
      </c>
      <c r="AS739" s="2">
        <f>_xlfn.IFERROR(INDEX('Subdecision matrices'!$K$27:$O$30,MATCH(Prioritization!O378,'Subdecision matrices'!$J$27:$J$30,0),MATCH('CalcEng 2'!$AS$6,'Subdecision matrices'!$K$27:$O$27,0)),0)</f>
        <v>0</v>
      </c>
      <c r="AT739" s="2">
        <f>_xlfn.IFERROR(INDEX('Subdecision matrices'!$K$27:$O$30,MATCH(Prioritization!O378,'Subdecision matrices'!$J$27:$J$30,0),MATCH('CalcEng 2'!$AT$6,'Subdecision matrices'!$K$27:$O$27,0)),0)</f>
        <v>0</v>
      </c>
      <c r="AU739" s="2">
        <f>_xlfn.IFERROR(INDEX('Subdecision matrices'!$K$34:$O$36,MATCH(Prioritization!P378,'Subdecision matrices'!$J$34:$J$36,0),MATCH('CalcEng 2'!$AU$6,'Subdecision matrices'!$K$33:$O$33,0)),0)</f>
        <v>0</v>
      </c>
      <c r="AV739" s="2">
        <f>_xlfn.IFERROR(INDEX('Subdecision matrices'!$K$34:$O$36,MATCH(Prioritization!P378,'Subdecision matrices'!$J$34:$J$36,0),MATCH('CalcEng 2'!$AV$6,'Subdecision matrices'!$K$33:$O$33,0)),0)</f>
        <v>0</v>
      </c>
      <c r="AW739" s="2">
        <f>_xlfn.IFERROR(INDEX('Subdecision matrices'!$K$34:$O$36,MATCH(Prioritization!P378,'Subdecision matrices'!$J$34:$J$36,0),MATCH('CalcEng 2'!$AW$6,'Subdecision matrices'!$K$33:$O$33,0)),0)</f>
        <v>0</v>
      </c>
      <c r="AX739" s="2">
        <f>_xlfn.IFERROR(INDEX('Subdecision matrices'!$K$34:$O$36,MATCH(Prioritization!P378,'Subdecision matrices'!$J$34:$J$36,0),MATCH('CalcEng 2'!$AX$6,'Subdecision matrices'!$K$33:$O$33,0)),0)</f>
        <v>0</v>
      </c>
      <c r="AY739" s="2">
        <f>_xlfn.IFERROR(INDEX('Subdecision matrices'!$K$34:$O$36,MATCH(Prioritization!P378,'Subdecision matrices'!$J$34:$J$36,0),MATCH('CalcEng 2'!$AY$6,'Subdecision matrices'!$K$33:$O$33,0)),0)</f>
        <v>0</v>
      </c>
      <c r="AZ739" s="2"/>
      <c r="BA739" s="2"/>
      <c r="BB739" s="110">
        <f>((B739*B740)+(G739*G740)+(L739*L740)+(Q739*Q740)+(V739*V740)+(AA739*AA740)+(AF740*AF739)+(AK739*AK740)+(AP739*AP740)+(AU739*AU740))*10</f>
        <v>0</v>
      </c>
      <c r="BC739" s="110">
        <f aca="true" t="shared" si="1857" ref="BC739">((C739*C740)+(H739*H740)+(M739*M740)+(R739*R740)+(W739*W740)+(AB739*AB740)+(AG740*AG739)+(AL739*AL740)+(AQ739*AQ740)+(AV739*AV740))*10</f>
        <v>0</v>
      </c>
      <c r="BD739" s="110">
        <f aca="true" t="shared" si="1858" ref="BD739">((D739*D740)+(I739*I740)+(N739*N740)+(S739*S740)+(X739*X740)+(AC739*AC740)+(AH740*AH739)+(AM739*AM740)+(AR739*AR740)+(AW739*AW740))*10</f>
        <v>0</v>
      </c>
      <c r="BE739" s="110">
        <f aca="true" t="shared" si="1859" ref="BE739">((E739*E740)+(J739*J740)+(O739*O740)+(T739*T740)+(Y739*Y740)+(AD739*AD740)+(AI740*AI739)+(AN739*AN740)+(AS739*AS740)+(AX739*AX740))*10</f>
        <v>0</v>
      </c>
      <c r="BF739" s="110">
        <f aca="true" t="shared" si="1860" ref="BF739">((F739*F740)+(K739*K740)+(P739*P740)+(U739*U740)+(Z739*Z740)+(AE739*AE740)+(AJ740*AJ739)+(AO739*AO740)+(AT739*AT740)+(AY739*AY740))*10</f>
        <v>0</v>
      </c>
    </row>
    <row r="740" spans="1:58" ht="15.75" thickBot="1">
      <c r="A740" s="94"/>
      <c r="B740" s="5">
        <f>'Subdecision matrices'!$S$12</f>
        <v>0.1</v>
      </c>
      <c r="C740" s="5">
        <f>'Subdecision matrices'!$S$13</f>
        <v>0.1</v>
      </c>
      <c r="D740" s="5">
        <f>'Subdecision matrices'!$S$14</f>
        <v>0.1</v>
      </c>
      <c r="E740" s="5">
        <f>'Subdecision matrices'!$S$15</f>
        <v>0.1</v>
      </c>
      <c r="F740" s="5">
        <f>'Subdecision matrices'!$S$16</f>
        <v>0.1</v>
      </c>
      <c r="G740" s="5">
        <f>'Subdecision matrices'!$T$12</f>
        <v>0.1</v>
      </c>
      <c r="H740" s="5">
        <f>'Subdecision matrices'!$T$13</f>
        <v>0.1</v>
      </c>
      <c r="I740" s="5">
        <f>'Subdecision matrices'!$T$14</f>
        <v>0.1</v>
      </c>
      <c r="J740" s="5">
        <f>'Subdecision matrices'!$T$15</f>
        <v>0.1</v>
      </c>
      <c r="K740" s="5">
        <f>'Subdecision matrices'!$T$16</f>
        <v>0.1</v>
      </c>
      <c r="L740" s="5">
        <f>'Subdecision matrices'!$U$12</f>
        <v>0.05</v>
      </c>
      <c r="M740" s="5">
        <f>'Subdecision matrices'!$U$13</f>
        <v>0.05</v>
      </c>
      <c r="N740" s="5">
        <f>'Subdecision matrices'!$U$14</f>
        <v>0.05</v>
      </c>
      <c r="O740" s="5">
        <f>'Subdecision matrices'!$U$15</f>
        <v>0.05</v>
      </c>
      <c r="P740" s="5">
        <f>'Subdecision matrices'!$U$16</f>
        <v>0.05</v>
      </c>
      <c r="Q740" s="5">
        <f>'Subdecision matrices'!$V$12</f>
        <v>0.1</v>
      </c>
      <c r="R740" s="5">
        <f>'Subdecision matrices'!$V$13</f>
        <v>0.1</v>
      </c>
      <c r="S740" s="5">
        <f>'Subdecision matrices'!$V$14</f>
        <v>0.1</v>
      </c>
      <c r="T740" s="5">
        <f>'Subdecision matrices'!$V$15</f>
        <v>0.1</v>
      </c>
      <c r="U740" s="5">
        <f>'Subdecision matrices'!$V$16</f>
        <v>0.1</v>
      </c>
      <c r="V740" s="5">
        <f>'Subdecision matrices'!$W$12</f>
        <v>0.1</v>
      </c>
      <c r="W740" s="5">
        <f>'Subdecision matrices'!$W$13</f>
        <v>0.1</v>
      </c>
      <c r="X740" s="5">
        <f>'Subdecision matrices'!$W$14</f>
        <v>0.1</v>
      </c>
      <c r="Y740" s="5">
        <f>'Subdecision matrices'!$W$15</f>
        <v>0.1</v>
      </c>
      <c r="Z740" s="5">
        <f>'Subdecision matrices'!$W$16</f>
        <v>0.1</v>
      </c>
      <c r="AA740" s="5">
        <f>'Subdecision matrices'!$X$12</f>
        <v>0.05</v>
      </c>
      <c r="AB740" s="5">
        <f>'Subdecision matrices'!$X$13</f>
        <v>0.1</v>
      </c>
      <c r="AC740" s="5">
        <f>'Subdecision matrices'!$X$14</f>
        <v>0.1</v>
      </c>
      <c r="AD740" s="5">
        <f>'Subdecision matrices'!$X$15</f>
        <v>0.1</v>
      </c>
      <c r="AE740" s="5">
        <f>'Subdecision matrices'!$X$16</f>
        <v>0.1</v>
      </c>
      <c r="AF740" s="5">
        <f>'Subdecision matrices'!$Y$12</f>
        <v>0.1</v>
      </c>
      <c r="AG740" s="5">
        <f>'Subdecision matrices'!$Y$13</f>
        <v>0.1</v>
      </c>
      <c r="AH740" s="5">
        <f>'Subdecision matrices'!$Y$14</f>
        <v>0.1</v>
      </c>
      <c r="AI740" s="5">
        <f>'Subdecision matrices'!$Y$15</f>
        <v>0.05</v>
      </c>
      <c r="AJ740" s="5">
        <f>'Subdecision matrices'!$Y$16</f>
        <v>0.05</v>
      </c>
      <c r="AK740" s="5">
        <f>'Subdecision matrices'!$Z$12</f>
        <v>0.15</v>
      </c>
      <c r="AL740" s="5">
        <f>'Subdecision matrices'!$Z$13</f>
        <v>0.15</v>
      </c>
      <c r="AM740" s="5">
        <f>'Subdecision matrices'!$Z$14</f>
        <v>0.15</v>
      </c>
      <c r="AN740" s="5">
        <f>'Subdecision matrices'!$Z$15</f>
        <v>0.15</v>
      </c>
      <c r="AO740" s="5">
        <f>'Subdecision matrices'!$Z$16</f>
        <v>0.15</v>
      </c>
      <c r="AP740" s="5">
        <f>'Subdecision matrices'!$AA$12</f>
        <v>0.1</v>
      </c>
      <c r="AQ740" s="5">
        <f>'Subdecision matrices'!$AA$13</f>
        <v>0.1</v>
      </c>
      <c r="AR740" s="5">
        <f>'Subdecision matrices'!$AA$14</f>
        <v>0.1</v>
      </c>
      <c r="AS740" s="5">
        <f>'Subdecision matrices'!$AA$15</f>
        <v>0.1</v>
      </c>
      <c r="AT740" s="5">
        <f>'Subdecision matrices'!$AA$16</f>
        <v>0.15</v>
      </c>
      <c r="AU740" s="5">
        <f>'Subdecision matrices'!$AB$12</f>
        <v>0.15</v>
      </c>
      <c r="AV740" s="5">
        <f>'Subdecision matrices'!$AB$13</f>
        <v>0.1</v>
      </c>
      <c r="AW740" s="5">
        <f>'Subdecision matrices'!$AB$14</f>
        <v>0.1</v>
      </c>
      <c r="AX740" s="5">
        <f>'Subdecision matrices'!$AB$15</f>
        <v>0.15</v>
      </c>
      <c r="AY740" s="5">
        <f>'Subdecision matrices'!$AB$16</f>
        <v>0.1</v>
      </c>
      <c r="AZ740" s="3">
        <f aca="true" t="shared" si="1861" ref="AZ740">SUM(L740:AY740)</f>
        <v>4</v>
      </c>
      <c r="BA740" s="3"/>
      <c r="BB740" s="114"/>
      <c r="BC740" s="114"/>
      <c r="BD740" s="114"/>
      <c r="BE740" s="114"/>
      <c r="BF740" s="114"/>
    </row>
    <row r="741" spans="1:58" ht="15">
      <c r="A741" s="94">
        <v>368</v>
      </c>
      <c r="B741" s="30">
        <f>_xlfn.IFERROR(VLOOKUP(Prioritization!G379,'Subdecision matrices'!$B$7:$C$8,2,TRUE),0)</f>
        <v>0</v>
      </c>
      <c r="C741" s="30">
        <f>_xlfn.IFERROR(VLOOKUP(Prioritization!G379,'Subdecision matrices'!$B$7:$D$8,3,TRUE),0)</f>
        <v>0</v>
      </c>
      <c r="D741" s="30">
        <f>_xlfn.IFERROR(VLOOKUP(Prioritization!G379,'Subdecision matrices'!$B$7:$E$8,4,TRUE),0)</f>
        <v>0</v>
      </c>
      <c r="E741" s="30">
        <f>_xlfn.IFERROR(VLOOKUP(Prioritization!G379,'Subdecision matrices'!$B$7:$F$8,5,TRUE),0)</f>
        <v>0</v>
      </c>
      <c r="F741" s="30">
        <f>_xlfn.IFERROR(VLOOKUP(Prioritization!G379,'Subdecision matrices'!$B$7:$G$8,6,TRUE),0)</f>
        <v>0</v>
      </c>
      <c r="G741" s="30">
        <f>VLOOKUP(Prioritization!H379,'Subdecision matrices'!$B$12:$C$19,2,TRUE)</f>
        <v>0</v>
      </c>
      <c r="H741" s="30">
        <f>VLOOKUP(Prioritization!H379,'Subdecision matrices'!$B$12:$D$19,3,TRUE)</f>
        <v>0</v>
      </c>
      <c r="I741" s="30">
        <f>VLOOKUP(Prioritization!H379,'Subdecision matrices'!$B$12:$E$19,4,TRUE)</f>
        <v>0</v>
      </c>
      <c r="J741" s="30">
        <f>VLOOKUP(Prioritization!H379,'Subdecision matrices'!$B$12:$F$19,5,TRUE)</f>
        <v>0</v>
      </c>
      <c r="K741" s="30">
        <f>VLOOKUP(Prioritization!H379,'Subdecision matrices'!$B$12:$G$19,6,TRUE)</f>
        <v>0</v>
      </c>
      <c r="L741" s="2">
        <f>_xlfn.IFERROR(INDEX('Subdecision matrices'!$C$23:$G$27,MATCH(Prioritization!I379,'Subdecision matrices'!$B$23:$B$27,0),MATCH('CalcEng 2'!$L$6,'Subdecision matrices'!$C$22:$G$22,0)),0)</f>
        <v>0</v>
      </c>
      <c r="M741" s="2">
        <f>_xlfn.IFERROR(INDEX('Subdecision matrices'!$C$23:$G$27,MATCH(Prioritization!I379,'Subdecision matrices'!$B$23:$B$27,0),MATCH('CalcEng 2'!$M$6,'Subdecision matrices'!$C$30:$G$30,0)),0)</f>
        <v>0</v>
      </c>
      <c r="N741" s="2">
        <f>_xlfn.IFERROR(INDEX('Subdecision matrices'!$C$23:$G$27,MATCH(Prioritization!I379,'Subdecision matrices'!$B$23:$B$27,0),MATCH('CalcEng 2'!$N$6,'Subdecision matrices'!$C$22:$G$22,0)),0)</f>
        <v>0</v>
      </c>
      <c r="O741" s="2">
        <f>_xlfn.IFERROR(INDEX('Subdecision matrices'!$C$23:$G$27,MATCH(Prioritization!I379,'Subdecision matrices'!$B$23:$B$27,0),MATCH('CalcEng 2'!$O$6,'Subdecision matrices'!$C$22:$G$22,0)),0)</f>
        <v>0</v>
      </c>
      <c r="P741" s="2">
        <f>_xlfn.IFERROR(INDEX('Subdecision matrices'!$C$23:$G$27,MATCH(Prioritization!I379,'Subdecision matrices'!$B$23:$B$27,0),MATCH('CalcEng 2'!$P$6,'Subdecision matrices'!$C$22:$G$22,0)),0)</f>
        <v>0</v>
      </c>
      <c r="Q741" s="2">
        <f>_xlfn.IFERROR(INDEX('Subdecision matrices'!$C$31:$G$33,MATCH(Prioritization!J379,'Subdecision matrices'!$B$31:$B$33,0),MATCH('CalcEng 2'!$Q$6,'Subdecision matrices'!$C$30:$G$30,0)),0)</f>
        <v>0</v>
      </c>
      <c r="R741" s="2">
        <f>_xlfn.IFERROR(INDEX('Subdecision matrices'!$C$31:$G$33,MATCH(Prioritization!J379,'Subdecision matrices'!$B$31:$B$33,0),MATCH('CalcEng 2'!$R$6,'Subdecision matrices'!$C$30:$G$30,0)),0)</f>
        <v>0</v>
      </c>
      <c r="S741" s="2">
        <f>_xlfn.IFERROR(INDEX('Subdecision matrices'!$C$31:$G$33,MATCH(Prioritization!J379,'Subdecision matrices'!$B$31:$B$33,0),MATCH('CalcEng 2'!$S$6,'Subdecision matrices'!$C$30:$G$30,0)),0)</f>
        <v>0</v>
      </c>
      <c r="T741" s="2">
        <f>_xlfn.IFERROR(INDEX('Subdecision matrices'!$C$31:$G$33,MATCH(Prioritization!J379,'Subdecision matrices'!$B$31:$B$33,0),MATCH('CalcEng 2'!$T$6,'Subdecision matrices'!$C$30:$G$30,0)),0)</f>
        <v>0</v>
      </c>
      <c r="U741" s="2">
        <f>_xlfn.IFERROR(INDEX('Subdecision matrices'!$C$31:$G$33,MATCH(Prioritization!J379,'Subdecision matrices'!$B$31:$B$33,0),MATCH('CalcEng 2'!$U$6,'Subdecision matrices'!$C$30:$G$30,0)),0)</f>
        <v>0</v>
      </c>
      <c r="V741" s="2">
        <f>_xlfn.IFERROR(VLOOKUP(Prioritization!K379,'Subdecision matrices'!$A$37:$C$41,3,TRUE),0)</f>
        <v>0</v>
      </c>
      <c r="W741" s="2">
        <f>_xlfn.IFERROR(VLOOKUP(Prioritization!K379,'Subdecision matrices'!$A$37:$D$41,4),0)</f>
        <v>0</v>
      </c>
      <c r="X741" s="2">
        <f>_xlfn.IFERROR(VLOOKUP(Prioritization!K379,'Subdecision matrices'!$A$37:$E$41,5),0)</f>
        <v>0</v>
      </c>
      <c r="Y741" s="2">
        <f>_xlfn.IFERROR(VLOOKUP(Prioritization!K379,'Subdecision matrices'!$A$37:$F$41,6),0)</f>
        <v>0</v>
      </c>
      <c r="Z741" s="2">
        <f>_xlfn.IFERROR(VLOOKUP(Prioritization!K379,'Subdecision matrices'!$A$37:$G$41,7),0)</f>
        <v>0</v>
      </c>
      <c r="AA741" s="2">
        <f>_xlfn.IFERROR(INDEX('Subdecision matrices'!$K$8:$O$11,MATCH(Prioritization!L379,'Subdecision matrices'!$J$8:$J$11,0),MATCH('CalcEng 2'!$AA$6,'Subdecision matrices'!$K$7:$O$7,0)),0)</f>
        <v>0</v>
      </c>
      <c r="AB741" s="2">
        <f>_xlfn.IFERROR(INDEX('Subdecision matrices'!$K$8:$O$11,MATCH(Prioritization!L379,'Subdecision matrices'!$J$8:$J$11,0),MATCH('CalcEng 2'!$AB$6,'Subdecision matrices'!$K$7:$O$7,0)),0)</f>
        <v>0</v>
      </c>
      <c r="AC741" s="2">
        <f>_xlfn.IFERROR(INDEX('Subdecision matrices'!$K$8:$O$11,MATCH(Prioritization!L379,'Subdecision matrices'!$J$8:$J$11,0),MATCH('CalcEng 2'!$AC$6,'Subdecision matrices'!$K$7:$O$7,0)),0)</f>
        <v>0</v>
      </c>
      <c r="AD741" s="2">
        <f>_xlfn.IFERROR(INDEX('Subdecision matrices'!$K$8:$O$11,MATCH(Prioritization!L379,'Subdecision matrices'!$J$8:$J$11,0),MATCH('CalcEng 2'!$AD$6,'Subdecision matrices'!$K$7:$O$7,0)),0)</f>
        <v>0</v>
      </c>
      <c r="AE741" s="2">
        <f>_xlfn.IFERROR(INDEX('Subdecision matrices'!$K$8:$O$11,MATCH(Prioritization!L379,'Subdecision matrices'!$J$8:$J$11,0),MATCH('CalcEng 2'!$AE$6,'Subdecision matrices'!$K$7:$O$7,0)),0)</f>
        <v>0</v>
      </c>
      <c r="AF741" s="2">
        <f>_xlfn.IFERROR(VLOOKUP(Prioritization!M379,'Subdecision matrices'!$I$15:$K$17,3,TRUE),0)</f>
        <v>0</v>
      </c>
      <c r="AG741" s="2">
        <f>_xlfn.IFERROR(VLOOKUP(Prioritization!M379,'Subdecision matrices'!$I$15:$L$17,4,TRUE),0)</f>
        <v>0</v>
      </c>
      <c r="AH741" s="2">
        <f>_xlfn.IFERROR(VLOOKUP(Prioritization!M379,'Subdecision matrices'!$I$15:$M$17,5,TRUE),0)</f>
        <v>0</v>
      </c>
      <c r="AI741" s="2">
        <f>_xlfn.IFERROR(VLOOKUP(Prioritization!M379,'Subdecision matrices'!$I$15:$N$17,6,TRUE),0)</f>
        <v>0</v>
      </c>
      <c r="AJ741" s="2">
        <f>_xlfn.IFERROR(VLOOKUP(Prioritization!M379,'Subdecision matrices'!$I$15:$O$17,7,TRUE),0)</f>
        <v>0</v>
      </c>
      <c r="AK741" s="2">
        <f>_xlfn.IFERROR(INDEX('Subdecision matrices'!$K$22:$O$24,MATCH(Prioritization!N379,'Subdecision matrices'!$J$22:$J$24,0),MATCH($AK$6,'Subdecision matrices'!$K$21:$O$21,0)),0)</f>
        <v>0</v>
      </c>
      <c r="AL741" s="2">
        <f>_xlfn.IFERROR(INDEX('Subdecision matrices'!$K$22:$O$24,MATCH(Prioritization!N379,'Subdecision matrices'!$J$22:$J$24,0),MATCH($AL$6,'Subdecision matrices'!$K$21:$O$21,0)),0)</f>
        <v>0</v>
      </c>
      <c r="AM741" s="2">
        <f>_xlfn.IFERROR(INDEX('Subdecision matrices'!$K$22:$O$24,MATCH(Prioritization!N379,'Subdecision matrices'!$J$22:$J$24,0),MATCH($AM$6,'Subdecision matrices'!$K$21:$O$21,0)),0)</f>
        <v>0</v>
      </c>
      <c r="AN741" s="2">
        <f>_xlfn.IFERROR(INDEX('Subdecision matrices'!$K$22:$O$24,MATCH(Prioritization!N379,'Subdecision matrices'!$J$22:$J$24,0),MATCH($AN$6,'Subdecision matrices'!$K$21:$O$21,0)),0)</f>
        <v>0</v>
      </c>
      <c r="AO741" s="2">
        <f>_xlfn.IFERROR(INDEX('Subdecision matrices'!$K$22:$O$24,MATCH(Prioritization!N379,'Subdecision matrices'!$J$22:$J$24,0),MATCH($AO$6,'Subdecision matrices'!$K$21:$O$21,0)),0)</f>
        <v>0</v>
      </c>
      <c r="AP741" s="2">
        <f>_xlfn.IFERROR(INDEX('Subdecision matrices'!$K$27:$O$30,MATCH(Prioritization!O379,'Subdecision matrices'!$J$27:$J$30,0),MATCH('CalcEng 2'!$AP$6,'Subdecision matrices'!$K$27:$O$27,0)),0)</f>
        <v>0</v>
      </c>
      <c r="AQ741" s="2">
        <f>_xlfn.IFERROR(INDEX('Subdecision matrices'!$K$27:$O$30,MATCH(Prioritization!O379,'Subdecision matrices'!$J$27:$J$30,0),MATCH('CalcEng 2'!$AQ$6,'Subdecision matrices'!$K$27:$O$27,0)),0)</f>
        <v>0</v>
      </c>
      <c r="AR741" s="2">
        <f>_xlfn.IFERROR(INDEX('Subdecision matrices'!$K$27:$O$30,MATCH(Prioritization!O379,'Subdecision matrices'!$J$27:$J$30,0),MATCH('CalcEng 2'!$AR$6,'Subdecision matrices'!$K$27:$O$27,0)),0)</f>
        <v>0</v>
      </c>
      <c r="AS741" s="2">
        <f>_xlfn.IFERROR(INDEX('Subdecision matrices'!$K$27:$O$30,MATCH(Prioritization!O379,'Subdecision matrices'!$J$27:$J$30,0),MATCH('CalcEng 2'!$AS$6,'Subdecision matrices'!$K$27:$O$27,0)),0)</f>
        <v>0</v>
      </c>
      <c r="AT741" s="2">
        <f>_xlfn.IFERROR(INDEX('Subdecision matrices'!$K$27:$O$30,MATCH(Prioritization!O379,'Subdecision matrices'!$J$27:$J$30,0),MATCH('CalcEng 2'!$AT$6,'Subdecision matrices'!$K$27:$O$27,0)),0)</f>
        <v>0</v>
      </c>
      <c r="AU741" s="2">
        <f>_xlfn.IFERROR(INDEX('Subdecision matrices'!$K$34:$O$36,MATCH(Prioritization!P379,'Subdecision matrices'!$J$34:$J$36,0),MATCH('CalcEng 2'!$AU$6,'Subdecision matrices'!$K$33:$O$33,0)),0)</f>
        <v>0</v>
      </c>
      <c r="AV741" s="2">
        <f>_xlfn.IFERROR(INDEX('Subdecision matrices'!$K$34:$O$36,MATCH(Prioritization!P379,'Subdecision matrices'!$J$34:$J$36,0),MATCH('CalcEng 2'!$AV$6,'Subdecision matrices'!$K$33:$O$33,0)),0)</f>
        <v>0</v>
      </c>
      <c r="AW741" s="2">
        <f>_xlfn.IFERROR(INDEX('Subdecision matrices'!$K$34:$O$36,MATCH(Prioritization!P379,'Subdecision matrices'!$J$34:$J$36,0),MATCH('CalcEng 2'!$AW$6,'Subdecision matrices'!$K$33:$O$33,0)),0)</f>
        <v>0</v>
      </c>
      <c r="AX741" s="2">
        <f>_xlfn.IFERROR(INDEX('Subdecision matrices'!$K$34:$O$36,MATCH(Prioritization!P379,'Subdecision matrices'!$J$34:$J$36,0),MATCH('CalcEng 2'!$AX$6,'Subdecision matrices'!$K$33:$O$33,0)),0)</f>
        <v>0</v>
      </c>
      <c r="AY741" s="2">
        <f>_xlfn.IFERROR(INDEX('Subdecision matrices'!$K$34:$O$36,MATCH(Prioritization!P379,'Subdecision matrices'!$J$34:$J$36,0),MATCH('CalcEng 2'!$AY$6,'Subdecision matrices'!$K$33:$O$33,0)),0)</f>
        <v>0</v>
      </c>
      <c r="AZ741" s="2"/>
      <c r="BA741" s="2"/>
      <c r="BB741" s="110">
        <f>((B741*B742)+(G741*G742)+(L741*L742)+(Q741*Q742)+(V741*V742)+(AA741*AA742)+(AF742*AF741)+(AK741*AK742)+(AP741*AP742)+(AU741*AU742))*10</f>
        <v>0</v>
      </c>
      <c r="BC741" s="110">
        <f aca="true" t="shared" si="1862" ref="BC741">((C741*C742)+(H741*H742)+(M741*M742)+(R741*R742)+(W741*W742)+(AB741*AB742)+(AG742*AG741)+(AL741*AL742)+(AQ741*AQ742)+(AV741*AV742))*10</f>
        <v>0</v>
      </c>
      <c r="BD741" s="110">
        <f aca="true" t="shared" si="1863" ref="BD741">((D741*D742)+(I741*I742)+(N741*N742)+(S741*S742)+(X741*X742)+(AC741*AC742)+(AH742*AH741)+(AM741*AM742)+(AR741*AR742)+(AW741*AW742))*10</f>
        <v>0</v>
      </c>
      <c r="BE741" s="110">
        <f aca="true" t="shared" si="1864" ref="BE741">((E741*E742)+(J741*J742)+(O741*O742)+(T741*T742)+(Y741*Y742)+(AD741*AD742)+(AI742*AI741)+(AN741*AN742)+(AS741*AS742)+(AX741*AX742))*10</f>
        <v>0</v>
      </c>
      <c r="BF741" s="110">
        <f aca="true" t="shared" si="1865" ref="BF741">((F741*F742)+(K741*K742)+(P741*P742)+(U741*U742)+(Z741*Z742)+(AE741*AE742)+(AJ742*AJ741)+(AO741*AO742)+(AT741*AT742)+(AY741*AY742))*10</f>
        <v>0</v>
      </c>
    </row>
    <row r="742" spans="1:58" ht="15.75" thickBot="1">
      <c r="A742" s="94"/>
      <c r="B742" s="5">
        <f>'Subdecision matrices'!$S$12</f>
        <v>0.1</v>
      </c>
      <c r="C742" s="5">
        <f>'Subdecision matrices'!$S$13</f>
        <v>0.1</v>
      </c>
      <c r="D742" s="5">
        <f>'Subdecision matrices'!$S$14</f>
        <v>0.1</v>
      </c>
      <c r="E742" s="5">
        <f>'Subdecision matrices'!$S$15</f>
        <v>0.1</v>
      </c>
      <c r="F742" s="5">
        <f>'Subdecision matrices'!$S$16</f>
        <v>0.1</v>
      </c>
      <c r="G742" s="5">
        <f>'Subdecision matrices'!$T$12</f>
        <v>0.1</v>
      </c>
      <c r="H742" s="5">
        <f>'Subdecision matrices'!$T$13</f>
        <v>0.1</v>
      </c>
      <c r="I742" s="5">
        <f>'Subdecision matrices'!$T$14</f>
        <v>0.1</v>
      </c>
      <c r="J742" s="5">
        <f>'Subdecision matrices'!$T$15</f>
        <v>0.1</v>
      </c>
      <c r="K742" s="5">
        <f>'Subdecision matrices'!$T$16</f>
        <v>0.1</v>
      </c>
      <c r="L742" s="5">
        <f>'Subdecision matrices'!$U$12</f>
        <v>0.05</v>
      </c>
      <c r="M742" s="5">
        <f>'Subdecision matrices'!$U$13</f>
        <v>0.05</v>
      </c>
      <c r="N742" s="5">
        <f>'Subdecision matrices'!$U$14</f>
        <v>0.05</v>
      </c>
      <c r="O742" s="5">
        <f>'Subdecision matrices'!$U$15</f>
        <v>0.05</v>
      </c>
      <c r="P742" s="5">
        <f>'Subdecision matrices'!$U$16</f>
        <v>0.05</v>
      </c>
      <c r="Q742" s="5">
        <f>'Subdecision matrices'!$V$12</f>
        <v>0.1</v>
      </c>
      <c r="R742" s="5">
        <f>'Subdecision matrices'!$V$13</f>
        <v>0.1</v>
      </c>
      <c r="S742" s="5">
        <f>'Subdecision matrices'!$V$14</f>
        <v>0.1</v>
      </c>
      <c r="T742" s="5">
        <f>'Subdecision matrices'!$V$15</f>
        <v>0.1</v>
      </c>
      <c r="U742" s="5">
        <f>'Subdecision matrices'!$V$16</f>
        <v>0.1</v>
      </c>
      <c r="V742" s="5">
        <f>'Subdecision matrices'!$W$12</f>
        <v>0.1</v>
      </c>
      <c r="W742" s="5">
        <f>'Subdecision matrices'!$W$13</f>
        <v>0.1</v>
      </c>
      <c r="X742" s="5">
        <f>'Subdecision matrices'!$W$14</f>
        <v>0.1</v>
      </c>
      <c r="Y742" s="5">
        <f>'Subdecision matrices'!$W$15</f>
        <v>0.1</v>
      </c>
      <c r="Z742" s="5">
        <f>'Subdecision matrices'!$W$16</f>
        <v>0.1</v>
      </c>
      <c r="AA742" s="5">
        <f>'Subdecision matrices'!$X$12</f>
        <v>0.05</v>
      </c>
      <c r="AB742" s="5">
        <f>'Subdecision matrices'!$X$13</f>
        <v>0.1</v>
      </c>
      <c r="AC742" s="5">
        <f>'Subdecision matrices'!$X$14</f>
        <v>0.1</v>
      </c>
      <c r="AD742" s="5">
        <f>'Subdecision matrices'!$X$15</f>
        <v>0.1</v>
      </c>
      <c r="AE742" s="5">
        <f>'Subdecision matrices'!$X$16</f>
        <v>0.1</v>
      </c>
      <c r="AF742" s="5">
        <f>'Subdecision matrices'!$Y$12</f>
        <v>0.1</v>
      </c>
      <c r="AG742" s="5">
        <f>'Subdecision matrices'!$Y$13</f>
        <v>0.1</v>
      </c>
      <c r="AH742" s="5">
        <f>'Subdecision matrices'!$Y$14</f>
        <v>0.1</v>
      </c>
      <c r="AI742" s="5">
        <f>'Subdecision matrices'!$Y$15</f>
        <v>0.05</v>
      </c>
      <c r="AJ742" s="5">
        <f>'Subdecision matrices'!$Y$16</f>
        <v>0.05</v>
      </c>
      <c r="AK742" s="5">
        <f>'Subdecision matrices'!$Z$12</f>
        <v>0.15</v>
      </c>
      <c r="AL742" s="5">
        <f>'Subdecision matrices'!$Z$13</f>
        <v>0.15</v>
      </c>
      <c r="AM742" s="5">
        <f>'Subdecision matrices'!$Z$14</f>
        <v>0.15</v>
      </c>
      <c r="AN742" s="5">
        <f>'Subdecision matrices'!$Z$15</f>
        <v>0.15</v>
      </c>
      <c r="AO742" s="5">
        <f>'Subdecision matrices'!$Z$16</f>
        <v>0.15</v>
      </c>
      <c r="AP742" s="5">
        <f>'Subdecision matrices'!$AA$12</f>
        <v>0.1</v>
      </c>
      <c r="AQ742" s="5">
        <f>'Subdecision matrices'!$AA$13</f>
        <v>0.1</v>
      </c>
      <c r="AR742" s="5">
        <f>'Subdecision matrices'!$AA$14</f>
        <v>0.1</v>
      </c>
      <c r="AS742" s="5">
        <f>'Subdecision matrices'!$AA$15</f>
        <v>0.1</v>
      </c>
      <c r="AT742" s="5">
        <f>'Subdecision matrices'!$AA$16</f>
        <v>0.15</v>
      </c>
      <c r="AU742" s="5">
        <f>'Subdecision matrices'!$AB$12</f>
        <v>0.15</v>
      </c>
      <c r="AV742" s="5">
        <f>'Subdecision matrices'!$AB$13</f>
        <v>0.1</v>
      </c>
      <c r="AW742" s="5">
        <f>'Subdecision matrices'!$AB$14</f>
        <v>0.1</v>
      </c>
      <c r="AX742" s="5">
        <f>'Subdecision matrices'!$AB$15</f>
        <v>0.15</v>
      </c>
      <c r="AY742" s="5">
        <f>'Subdecision matrices'!$AB$16</f>
        <v>0.1</v>
      </c>
      <c r="AZ742" s="3">
        <f aca="true" t="shared" si="1866" ref="AZ742">SUM(L742:AY742)</f>
        <v>4</v>
      </c>
      <c r="BA742" s="3"/>
      <c r="BB742" s="114"/>
      <c r="BC742" s="114"/>
      <c r="BD742" s="114"/>
      <c r="BE742" s="114"/>
      <c r="BF742" s="114"/>
    </row>
    <row r="743" spans="1:58" ht="15">
      <c r="A743" s="94">
        <v>369</v>
      </c>
      <c r="B743" s="30">
        <f>_xlfn.IFERROR(VLOOKUP(Prioritization!G380,'Subdecision matrices'!$B$7:$C$8,2,TRUE),0)</f>
        <v>0</v>
      </c>
      <c r="C743" s="30">
        <f>_xlfn.IFERROR(VLOOKUP(Prioritization!G380,'Subdecision matrices'!$B$7:$D$8,3,TRUE),0)</f>
        <v>0</v>
      </c>
      <c r="D743" s="30">
        <f>_xlfn.IFERROR(VLOOKUP(Prioritization!G380,'Subdecision matrices'!$B$7:$E$8,4,TRUE),0)</f>
        <v>0</v>
      </c>
      <c r="E743" s="30">
        <f>_xlfn.IFERROR(VLOOKUP(Prioritization!G380,'Subdecision matrices'!$B$7:$F$8,5,TRUE),0)</f>
        <v>0</v>
      </c>
      <c r="F743" s="30">
        <f>_xlfn.IFERROR(VLOOKUP(Prioritization!G380,'Subdecision matrices'!$B$7:$G$8,6,TRUE),0)</f>
        <v>0</v>
      </c>
      <c r="G743" s="30">
        <f>VLOOKUP(Prioritization!H380,'Subdecision matrices'!$B$12:$C$19,2,TRUE)</f>
        <v>0</v>
      </c>
      <c r="H743" s="30">
        <f>VLOOKUP(Prioritization!H380,'Subdecision matrices'!$B$12:$D$19,3,TRUE)</f>
        <v>0</v>
      </c>
      <c r="I743" s="30">
        <f>VLOOKUP(Prioritization!H380,'Subdecision matrices'!$B$12:$E$19,4,TRUE)</f>
        <v>0</v>
      </c>
      <c r="J743" s="30">
        <f>VLOOKUP(Prioritization!H380,'Subdecision matrices'!$B$12:$F$19,5,TRUE)</f>
        <v>0</v>
      </c>
      <c r="K743" s="30">
        <f>VLOOKUP(Prioritization!H380,'Subdecision matrices'!$B$12:$G$19,6,TRUE)</f>
        <v>0</v>
      </c>
      <c r="L743" s="2">
        <f>_xlfn.IFERROR(INDEX('Subdecision matrices'!$C$23:$G$27,MATCH(Prioritization!I380,'Subdecision matrices'!$B$23:$B$27,0),MATCH('CalcEng 2'!$L$6,'Subdecision matrices'!$C$22:$G$22,0)),0)</f>
        <v>0</v>
      </c>
      <c r="M743" s="2">
        <f>_xlfn.IFERROR(INDEX('Subdecision matrices'!$C$23:$G$27,MATCH(Prioritization!I380,'Subdecision matrices'!$B$23:$B$27,0),MATCH('CalcEng 2'!$M$6,'Subdecision matrices'!$C$30:$G$30,0)),0)</f>
        <v>0</v>
      </c>
      <c r="N743" s="2">
        <f>_xlfn.IFERROR(INDEX('Subdecision matrices'!$C$23:$G$27,MATCH(Prioritization!I380,'Subdecision matrices'!$B$23:$B$27,0),MATCH('CalcEng 2'!$N$6,'Subdecision matrices'!$C$22:$G$22,0)),0)</f>
        <v>0</v>
      </c>
      <c r="O743" s="2">
        <f>_xlfn.IFERROR(INDEX('Subdecision matrices'!$C$23:$G$27,MATCH(Prioritization!I380,'Subdecision matrices'!$B$23:$B$27,0),MATCH('CalcEng 2'!$O$6,'Subdecision matrices'!$C$22:$G$22,0)),0)</f>
        <v>0</v>
      </c>
      <c r="P743" s="2">
        <f>_xlfn.IFERROR(INDEX('Subdecision matrices'!$C$23:$G$27,MATCH(Prioritization!I380,'Subdecision matrices'!$B$23:$B$27,0),MATCH('CalcEng 2'!$P$6,'Subdecision matrices'!$C$22:$G$22,0)),0)</f>
        <v>0</v>
      </c>
      <c r="Q743" s="2">
        <f>_xlfn.IFERROR(INDEX('Subdecision matrices'!$C$31:$G$33,MATCH(Prioritization!J380,'Subdecision matrices'!$B$31:$B$33,0),MATCH('CalcEng 2'!$Q$6,'Subdecision matrices'!$C$30:$G$30,0)),0)</f>
        <v>0</v>
      </c>
      <c r="R743" s="2">
        <f>_xlfn.IFERROR(INDEX('Subdecision matrices'!$C$31:$G$33,MATCH(Prioritization!J380,'Subdecision matrices'!$B$31:$B$33,0),MATCH('CalcEng 2'!$R$6,'Subdecision matrices'!$C$30:$G$30,0)),0)</f>
        <v>0</v>
      </c>
      <c r="S743" s="2">
        <f>_xlfn.IFERROR(INDEX('Subdecision matrices'!$C$31:$G$33,MATCH(Prioritization!J380,'Subdecision matrices'!$B$31:$B$33,0),MATCH('CalcEng 2'!$S$6,'Subdecision matrices'!$C$30:$G$30,0)),0)</f>
        <v>0</v>
      </c>
      <c r="T743" s="2">
        <f>_xlfn.IFERROR(INDEX('Subdecision matrices'!$C$31:$G$33,MATCH(Prioritization!J380,'Subdecision matrices'!$B$31:$B$33,0),MATCH('CalcEng 2'!$T$6,'Subdecision matrices'!$C$30:$G$30,0)),0)</f>
        <v>0</v>
      </c>
      <c r="U743" s="2">
        <f>_xlfn.IFERROR(INDEX('Subdecision matrices'!$C$31:$G$33,MATCH(Prioritization!J380,'Subdecision matrices'!$B$31:$B$33,0),MATCH('CalcEng 2'!$U$6,'Subdecision matrices'!$C$30:$G$30,0)),0)</f>
        <v>0</v>
      </c>
      <c r="V743" s="2">
        <f>_xlfn.IFERROR(VLOOKUP(Prioritization!K380,'Subdecision matrices'!$A$37:$C$41,3,TRUE),0)</f>
        <v>0</v>
      </c>
      <c r="W743" s="2">
        <f>_xlfn.IFERROR(VLOOKUP(Prioritization!K380,'Subdecision matrices'!$A$37:$D$41,4),0)</f>
        <v>0</v>
      </c>
      <c r="X743" s="2">
        <f>_xlfn.IFERROR(VLOOKUP(Prioritization!K380,'Subdecision matrices'!$A$37:$E$41,5),0)</f>
        <v>0</v>
      </c>
      <c r="Y743" s="2">
        <f>_xlfn.IFERROR(VLOOKUP(Prioritization!K380,'Subdecision matrices'!$A$37:$F$41,6),0)</f>
        <v>0</v>
      </c>
      <c r="Z743" s="2">
        <f>_xlfn.IFERROR(VLOOKUP(Prioritization!K380,'Subdecision matrices'!$A$37:$G$41,7),0)</f>
        <v>0</v>
      </c>
      <c r="AA743" s="2">
        <f>_xlfn.IFERROR(INDEX('Subdecision matrices'!$K$8:$O$11,MATCH(Prioritization!L380,'Subdecision matrices'!$J$8:$J$11,0),MATCH('CalcEng 2'!$AA$6,'Subdecision matrices'!$K$7:$O$7,0)),0)</f>
        <v>0</v>
      </c>
      <c r="AB743" s="2">
        <f>_xlfn.IFERROR(INDEX('Subdecision matrices'!$K$8:$O$11,MATCH(Prioritization!L380,'Subdecision matrices'!$J$8:$J$11,0),MATCH('CalcEng 2'!$AB$6,'Subdecision matrices'!$K$7:$O$7,0)),0)</f>
        <v>0</v>
      </c>
      <c r="AC743" s="2">
        <f>_xlfn.IFERROR(INDEX('Subdecision matrices'!$K$8:$O$11,MATCH(Prioritization!L380,'Subdecision matrices'!$J$8:$J$11,0),MATCH('CalcEng 2'!$AC$6,'Subdecision matrices'!$K$7:$O$7,0)),0)</f>
        <v>0</v>
      </c>
      <c r="AD743" s="2">
        <f>_xlfn.IFERROR(INDEX('Subdecision matrices'!$K$8:$O$11,MATCH(Prioritization!L380,'Subdecision matrices'!$J$8:$J$11,0),MATCH('CalcEng 2'!$AD$6,'Subdecision matrices'!$K$7:$O$7,0)),0)</f>
        <v>0</v>
      </c>
      <c r="AE743" s="2">
        <f>_xlfn.IFERROR(INDEX('Subdecision matrices'!$K$8:$O$11,MATCH(Prioritization!L380,'Subdecision matrices'!$J$8:$J$11,0),MATCH('CalcEng 2'!$AE$6,'Subdecision matrices'!$K$7:$O$7,0)),0)</f>
        <v>0</v>
      </c>
      <c r="AF743" s="2">
        <f>_xlfn.IFERROR(VLOOKUP(Prioritization!M380,'Subdecision matrices'!$I$15:$K$17,3,TRUE),0)</f>
        <v>0</v>
      </c>
      <c r="AG743" s="2">
        <f>_xlfn.IFERROR(VLOOKUP(Prioritization!M380,'Subdecision matrices'!$I$15:$L$17,4,TRUE),0)</f>
        <v>0</v>
      </c>
      <c r="AH743" s="2">
        <f>_xlfn.IFERROR(VLOOKUP(Prioritization!M380,'Subdecision matrices'!$I$15:$M$17,5,TRUE),0)</f>
        <v>0</v>
      </c>
      <c r="AI743" s="2">
        <f>_xlfn.IFERROR(VLOOKUP(Prioritization!M380,'Subdecision matrices'!$I$15:$N$17,6,TRUE),0)</f>
        <v>0</v>
      </c>
      <c r="AJ743" s="2">
        <f>_xlfn.IFERROR(VLOOKUP(Prioritization!M380,'Subdecision matrices'!$I$15:$O$17,7,TRUE),0)</f>
        <v>0</v>
      </c>
      <c r="AK743" s="2">
        <f>_xlfn.IFERROR(INDEX('Subdecision matrices'!$K$22:$O$24,MATCH(Prioritization!N380,'Subdecision matrices'!$J$22:$J$24,0),MATCH($AK$6,'Subdecision matrices'!$K$21:$O$21,0)),0)</f>
        <v>0</v>
      </c>
      <c r="AL743" s="2">
        <f>_xlfn.IFERROR(INDEX('Subdecision matrices'!$K$22:$O$24,MATCH(Prioritization!N380,'Subdecision matrices'!$J$22:$J$24,0),MATCH($AL$6,'Subdecision matrices'!$K$21:$O$21,0)),0)</f>
        <v>0</v>
      </c>
      <c r="AM743" s="2">
        <f>_xlfn.IFERROR(INDEX('Subdecision matrices'!$K$22:$O$24,MATCH(Prioritization!N380,'Subdecision matrices'!$J$22:$J$24,0),MATCH($AM$6,'Subdecision matrices'!$K$21:$O$21,0)),0)</f>
        <v>0</v>
      </c>
      <c r="AN743" s="2">
        <f>_xlfn.IFERROR(INDEX('Subdecision matrices'!$K$22:$O$24,MATCH(Prioritization!N380,'Subdecision matrices'!$J$22:$J$24,0),MATCH($AN$6,'Subdecision matrices'!$K$21:$O$21,0)),0)</f>
        <v>0</v>
      </c>
      <c r="AO743" s="2">
        <f>_xlfn.IFERROR(INDEX('Subdecision matrices'!$K$22:$O$24,MATCH(Prioritization!N380,'Subdecision matrices'!$J$22:$J$24,0),MATCH($AO$6,'Subdecision matrices'!$K$21:$O$21,0)),0)</f>
        <v>0</v>
      </c>
      <c r="AP743" s="2">
        <f>_xlfn.IFERROR(INDEX('Subdecision matrices'!$K$27:$O$30,MATCH(Prioritization!O380,'Subdecision matrices'!$J$27:$J$30,0),MATCH('CalcEng 2'!$AP$6,'Subdecision matrices'!$K$27:$O$27,0)),0)</f>
        <v>0</v>
      </c>
      <c r="AQ743" s="2">
        <f>_xlfn.IFERROR(INDEX('Subdecision matrices'!$K$27:$O$30,MATCH(Prioritization!O380,'Subdecision matrices'!$J$27:$J$30,0),MATCH('CalcEng 2'!$AQ$6,'Subdecision matrices'!$K$27:$O$27,0)),0)</f>
        <v>0</v>
      </c>
      <c r="AR743" s="2">
        <f>_xlfn.IFERROR(INDEX('Subdecision matrices'!$K$27:$O$30,MATCH(Prioritization!O380,'Subdecision matrices'!$J$27:$J$30,0),MATCH('CalcEng 2'!$AR$6,'Subdecision matrices'!$K$27:$O$27,0)),0)</f>
        <v>0</v>
      </c>
      <c r="AS743" s="2">
        <f>_xlfn.IFERROR(INDEX('Subdecision matrices'!$K$27:$O$30,MATCH(Prioritization!O380,'Subdecision matrices'!$J$27:$J$30,0),MATCH('CalcEng 2'!$AS$6,'Subdecision matrices'!$K$27:$O$27,0)),0)</f>
        <v>0</v>
      </c>
      <c r="AT743" s="2">
        <f>_xlfn.IFERROR(INDEX('Subdecision matrices'!$K$27:$O$30,MATCH(Prioritization!O380,'Subdecision matrices'!$J$27:$J$30,0),MATCH('CalcEng 2'!$AT$6,'Subdecision matrices'!$K$27:$O$27,0)),0)</f>
        <v>0</v>
      </c>
      <c r="AU743" s="2">
        <f>_xlfn.IFERROR(INDEX('Subdecision matrices'!$K$34:$O$36,MATCH(Prioritization!P380,'Subdecision matrices'!$J$34:$J$36,0),MATCH('CalcEng 2'!$AU$6,'Subdecision matrices'!$K$33:$O$33,0)),0)</f>
        <v>0</v>
      </c>
      <c r="AV743" s="2">
        <f>_xlfn.IFERROR(INDEX('Subdecision matrices'!$K$34:$O$36,MATCH(Prioritization!P380,'Subdecision matrices'!$J$34:$J$36,0),MATCH('CalcEng 2'!$AV$6,'Subdecision matrices'!$K$33:$O$33,0)),0)</f>
        <v>0</v>
      </c>
      <c r="AW743" s="2">
        <f>_xlfn.IFERROR(INDEX('Subdecision matrices'!$K$34:$O$36,MATCH(Prioritization!P380,'Subdecision matrices'!$J$34:$J$36,0),MATCH('CalcEng 2'!$AW$6,'Subdecision matrices'!$K$33:$O$33,0)),0)</f>
        <v>0</v>
      </c>
      <c r="AX743" s="2">
        <f>_xlfn.IFERROR(INDEX('Subdecision matrices'!$K$34:$O$36,MATCH(Prioritization!P380,'Subdecision matrices'!$J$34:$J$36,0),MATCH('CalcEng 2'!$AX$6,'Subdecision matrices'!$K$33:$O$33,0)),0)</f>
        <v>0</v>
      </c>
      <c r="AY743" s="2">
        <f>_xlfn.IFERROR(INDEX('Subdecision matrices'!$K$34:$O$36,MATCH(Prioritization!P380,'Subdecision matrices'!$J$34:$J$36,0),MATCH('CalcEng 2'!$AY$6,'Subdecision matrices'!$K$33:$O$33,0)),0)</f>
        <v>0</v>
      </c>
      <c r="AZ743" s="2"/>
      <c r="BA743" s="2"/>
      <c r="BB743" s="110">
        <f>((B743*B744)+(G743*G744)+(L743*L744)+(Q743*Q744)+(V743*V744)+(AA743*AA744)+(AF744*AF743)+(AK743*AK744)+(AP743*AP744)+(AU743*AU744))*10</f>
        <v>0</v>
      </c>
      <c r="BC743" s="110">
        <f aca="true" t="shared" si="1867" ref="BC743">((C743*C744)+(H743*H744)+(M743*M744)+(R743*R744)+(W743*W744)+(AB743*AB744)+(AG744*AG743)+(AL743*AL744)+(AQ743*AQ744)+(AV743*AV744))*10</f>
        <v>0</v>
      </c>
      <c r="BD743" s="110">
        <f aca="true" t="shared" si="1868" ref="BD743">((D743*D744)+(I743*I744)+(N743*N744)+(S743*S744)+(X743*X744)+(AC743*AC744)+(AH744*AH743)+(AM743*AM744)+(AR743*AR744)+(AW743*AW744))*10</f>
        <v>0</v>
      </c>
      <c r="BE743" s="110">
        <f aca="true" t="shared" si="1869" ref="BE743">((E743*E744)+(J743*J744)+(O743*O744)+(T743*T744)+(Y743*Y744)+(AD743*AD744)+(AI744*AI743)+(AN743*AN744)+(AS743*AS744)+(AX743*AX744))*10</f>
        <v>0</v>
      </c>
      <c r="BF743" s="110">
        <f aca="true" t="shared" si="1870" ref="BF743">((F743*F744)+(K743*K744)+(P743*P744)+(U743*U744)+(Z743*Z744)+(AE743*AE744)+(AJ744*AJ743)+(AO743*AO744)+(AT743*AT744)+(AY743*AY744))*10</f>
        <v>0</v>
      </c>
    </row>
    <row r="744" spans="1:58" ht="15.75" thickBot="1">
      <c r="A744" s="94"/>
      <c r="B744" s="5">
        <f>'Subdecision matrices'!$S$12</f>
        <v>0.1</v>
      </c>
      <c r="C744" s="5">
        <f>'Subdecision matrices'!$S$13</f>
        <v>0.1</v>
      </c>
      <c r="D744" s="5">
        <f>'Subdecision matrices'!$S$14</f>
        <v>0.1</v>
      </c>
      <c r="E744" s="5">
        <f>'Subdecision matrices'!$S$15</f>
        <v>0.1</v>
      </c>
      <c r="F744" s="5">
        <f>'Subdecision matrices'!$S$16</f>
        <v>0.1</v>
      </c>
      <c r="G744" s="5">
        <f>'Subdecision matrices'!$T$12</f>
        <v>0.1</v>
      </c>
      <c r="H744" s="5">
        <f>'Subdecision matrices'!$T$13</f>
        <v>0.1</v>
      </c>
      <c r="I744" s="5">
        <f>'Subdecision matrices'!$T$14</f>
        <v>0.1</v>
      </c>
      <c r="J744" s="5">
        <f>'Subdecision matrices'!$T$15</f>
        <v>0.1</v>
      </c>
      <c r="K744" s="5">
        <f>'Subdecision matrices'!$T$16</f>
        <v>0.1</v>
      </c>
      <c r="L744" s="5">
        <f>'Subdecision matrices'!$U$12</f>
        <v>0.05</v>
      </c>
      <c r="M744" s="5">
        <f>'Subdecision matrices'!$U$13</f>
        <v>0.05</v>
      </c>
      <c r="N744" s="5">
        <f>'Subdecision matrices'!$U$14</f>
        <v>0.05</v>
      </c>
      <c r="O744" s="5">
        <f>'Subdecision matrices'!$U$15</f>
        <v>0.05</v>
      </c>
      <c r="P744" s="5">
        <f>'Subdecision matrices'!$U$16</f>
        <v>0.05</v>
      </c>
      <c r="Q744" s="5">
        <f>'Subdecision matrices'!$V$12</f>
        <v>0.1</v>
      </c>
      <c r="R744" s="5">
        <f>'Subdecision matrices'!$V$13</f>
        <v>0.1</v>
      </c>
      <c r="S744" s="5">
        <f>'Subdecision matrices'!$V$14</f>
        <v>0.1</v>
      </c>
      <c r="T744" s="5">
        <f>'Subdecision matrices'!$V$15</f>
        <v>0.1</v>
      </c>
      <c r="U744" s="5">
        <f>'Subdecision matrices'!$V$16</f>
        <v>0.1</v>
      </c>
      <c r="V744" s="5">
        <f>'Subdecision matrices'!$W$12</f>
        <v>0.1</v>
      </c>
      <c r="W744" s="5">
        <f>'Subdecision matrices'!$W$13</f>
        <v>0.1</v>
      </c>
      <c r="X744" s="5">
        <f>'Subdecision matrices'!$W$14</f>
        <v>0.1</v>
      </c>
      <c r="Y744" s="5">
        <f>'Subdecision matrices'!$W$15</f>
        <v>0.1</v>
      </c>
      <c r="Z744" s="5">
        <f>'Subdecision matrices'!$W$16</f>
        <v>0.1</v>
      </c>
      <c r="AA744" s="5">
        <f>'Subdecision matrices'!$X$12</f>
        <v>0.05</v>
      </c>
      <c r="AB744" s="5">
        <f>'Subdecision matrices'!$X$13</f>
        <v>0.1</v>
      </c>
      <c r="AC744" s="5">
        <f>'Subdecision matrices'!$X$14</f>
        <v>0.1</v>
      </c>
      <c r="AD744" s="5">
        <f>'Subdecision matrices'!$X$15</f>
        <v>0.1</v>
      </c>
      <c r="AE744" s="5">
        <f>'Subdecision matrices'!$X$16</f>
        <v>0.1</v>
      </c>
      <c r="AF744" s="5">
        <f>'Subdecision matrices'!$Y$12</f>
        <v>0.1</v>
      </c>
      <c r="AG744" s="5">
        <f>'Subdecision matrices'!$Y$13</f>
        <v>0.1</v>
      </c>
      <c r="AH744" s="5">
        <f>'Subdecision matrices'!$Y$14</f>
        <v>0.1</v>
      </c>
      <c r="AI744" s="5">
        <f>'Subdecision matrices'!$Y$15</f>
        <v>0.05</v>
      </c>
      <c r="AJ744" s="5">
        <f>'Subdecision matrices'!$Y$16</f>
        <v>0.05</v>
      </c>
      <c r="AK744" s="5">
        <f>'Subdecision matrices'!$Z$12</f>
        <v>0.15</v>
      </c>
      <c r="AL744" s="5">
        <f>'Subdecision matrices'!$Z$13</f>
        <v>0.15</v>
      </c>
      <c r="AM744" s="5">
        <f>'Subdecision matrices'!$Z$14</f>
        <v>0.15</v>
      </c>
      <c r="AN744" s="5">
        <f>'Subdecision matrices'!$Z$15</f>
        <v>0.15</v>
      </c>
      <c r="AO744" s="5">
        <f>'Subdecision matrices'!$Z$16</f>
        <v>0.15</v>
      </c>
      <c r="AP744" s="5">
        <f>'Subdecision matrices'!$AA$12</f>
        <v>0.1</v>
      </c>
      <c r="AQ744" s="5">
        <f>'Subdecision matrices'!$AA$13</f>
        <v>0.1</v>
      </c>
      <c r="AR744" s="5">
        <f>'Subdecision matrices'!$AA$14</f>
        <v>0.1</v>
      </c>
      <c r="AS744" s="5">
        <f>'Subdecision matrices'!$AA$15</f>
        <v>0.1</v>
      </c>
      <c r="AT744" s="5">
        <f>'Subdecision matrices'!$AA$16</f>
        <v>0.15</v>
      </c>
      <c r="AU744" s="5">
        <f>'Subdecision matrices'!$AB$12</f>
        <v>0.15</v>
      </c>
      <c r="AV744" s="5">
        <f>'Subdecision matrices'!$AB$13</f>
        <v>0.1</v>
      </c>
      <c r="AW744" s="5">
        <f>'Subdecision matrices'!$AB$14</f>
        <v>0.1</v>
      </c>
      <c r="AX744" s="5">
        <f>'Subdecision matrices'!$AB$15</f>
        <v>0.15</v>
      </c>
      <c r="AY744" s="5">
        <f>'Subdecision matrices'!$AB$16</f>
        <v>0.1</v>
      </c>
      <c r="AZ744" s="3">
        <f aca="true" t="shared" si="1871" ref="AZ744">SUM(L744:AY744)</f>
        <v>4</v>
      </c>
      <c r="BA744" s="3"/>
      <c r="BB744" s="114"/>
      <c r="BC744" s="114"/>
      <c r="BD744" s="114"/>
      <c r="BE744" s="114"/>
      <c r="BF744" s="114"/>
    </row>
    <row r="745" spans="1:58" ht="15">
      <c r="A745" s="94">
        <v>370</v>
      </c>
      <c r="B745" s="30">
        <f>_xlfn.IFERROR(VLOOKUP(Prioritization!G381,'Subdecision matrices'!$B$7:$C$8,2,TRUE),0)</f>
        <v>0</v>
      </c>
      <c r="C745" s="30">
        <f>_xlfn.IFERROR(VLOOKUP(Prioritization!G381,'Subdecision matrices'!$B$7:$D$8,3,TRUE),0)</f>
        <v>0</v>
      </c>
      <c r="D745" s="30">
        <f>_xlfn.IFERROR(VLOOKUP(Prioritization!G381,'Subdecision matrices'!$B$7:$E$8,4,TRUE),0)</f>
        <v>0</v>
      </c>
      <c r="E745" s="30">
        <f>_xlfn.IFERROR(VLOOKUP(Prioritization!G381,'Subdecision matrices'!$B$7:$F$8,5,TRUE),0)</f>
        <v>0</v>
      </c>
      <c r="F745" s="30">
        <f>_xlfn.IFERROR(VLOOKUP(Prioritization!G381,'Subdecision matrices'!$B$7:$G$8,6,TRUE),0)</f>
        <v>0</v>
      </c>
      <c r="G745" s="30">
        <f>VLOOKUP(Prioritization!H381,'Subdecision matrices'!$B$12:$C$19,2,TRUE)</f>
        <v>0</v>
      </c>
      <c r="H745" s="30">
        <f>VLOOKUP(Prioritization!H381,'Subdecision matrices'!$B$12:$D$19,3,TRUE)</f>
        <v>0</v>
      </c>
      <c r="I745" s="30">
        <f>VLOOKUP(Prioritization!H381,'Subdecision matrices'!$B$12:$E$19,4,TRUE)</f>
        <v>0</v>
      </c>
      <c r="J745" s="30">
        <f>VLOOKUP(Prioritization!H381,'Subdecision matrices'!$B$12:$F$19,5,TRUE)</f>
        <v>0</v>
      </c>
      <c r="K745" s="30">
        <f>VLOOKUP(Prioritization!H381,'Subdecision matrices'!$B$12:$G$19,6,TRUE)</f>
        <v>0</v>
      </c>
      <c r="L745" s="2">
        <f>_xlfn.IFERROR(INDEX('Subdecision matrices'!$C$23:$G$27,MATCH(Prioritization!I381,'Subdecision matrices'!$B$23:$B$27,0),MATCH('CalcEng 2'!$L$6,'Subdecision matrices'!$C$22:$G$22,0)),0)</f>
        <v>0</v>
      </c>
      <c r="M745" s="2">
        <f>_xlfn.IFERROR(INDEX('Subdecision matrices'!$C$23:$G$27,MATCH(Prioritization!I381,'Subdecision matrices'!$B$23:$B$27,0),MATCH('CalcEng 2'!$M$6,'Subdecision matrices'!$C$30:$G$30,0)),0)</f>
        <v>0</v>
      </c>
      <c r="N745" s="2">
        <f>_xlfn.IFERROR(INDEX('Subdecision matrices'!$C$23:$G$27,MATCH(Prioritization!I381,'Subdecision matrices'!$B$23:$B$27,0),MATCH('CalcEng 2'!$N$6,'Subdecision matrices'!$C$22:$G$22,0)),0)</f>
        <v>0</v>
      </c>
      <c r="O745" s="2">
        <f>_xlfn.IFERROR(INDEX('Subdecision matrices'!$C$23:$G$27,MATCH(Prioritization!I381,'Subdecision matrices'!$B$23:$B$27,0),MATCH('CalcEng 2'!$O$6,'Subdecision matrices'!$C$22:$G$22,0)),0)</f>
        <v>0</v>
      </c>
      <c r="P745" s="2">
        <f>_xlfn.IFERROR(INDEX('Subdecision matrices'!$C$23:$G$27,MATCH(Prioritization!I381,'Subdecision matrices'!$B$23:$B$27,0),MATCH('CalcEng 2'!$P$6,'Subdecision matrices'!$C$22:$G$22,0)),0)</f>
        <v>0</v>
      </c>
      <c r="Q745" s="2">
        <f>_xlfn.IFERROR(INDEX('Subdecision matrices'!$C$31:$G$33,MATCH(Prioritization!J381,'Subdecision matrices'!$B$31:$B$33,0),MATCH('CalcEng 2'!$Q$6,'Subdecision matrices'!$C$30:$G$30,0)),0)</f>
        <v>0</v>
      </c>
      <c r="R745" s="2">
        <f>_xlfn.IFERROR(INDEX('Subdecision matrices'!$C$31:$G$33,MATCH(Prioritization!J381,'Subdecision matrices'!$B$31:$B$33,0),MATCH('CalcEng 2'!$R$6,'Subdecision matrices'!$C$30:$G$30,0)),0)</f>
        <v>0</v>
      </c>
      <c r="S745" s="2">
        <f>_xlfn.IFERROR(INDEX('Subdecision matrices'!$C$31:$G$33,MATCH(Prioritization!J381,'Subdecision matrices'!$B$31:$B$33,0),MATCH('CalcEng 2'!$S$6,'Subdecision matrices'!$C$30:$G$30,0)),0)</f>
        <v>0</v>
      </c>
      <c r="T745" s="2">
        <f>_xlfn.IFERROR(INDEX('Subdecision matrices'!$C$31:$G$33,MATCH(Prioritization!J381,'Subdecision matrices'!$B$31:$B$33,0),MATCH('CalcEng 2'!$T$6,'Subdecision matrices'!$C$30:$G$30,0)),0)</f>
        <v>0</v>
      </c>
      <c r="U745" s="2">
        <f>_xlfn.IFERROR(INDEX('Subdecision matrices'!$C$31:$G$33,MATCH(Prioritization!J381,'Subdecision matrices'!$B$31:$B$33,0),MATCH('CalcEng 2'!$U$6,'Subdecision matrices'!$C$30:$G$30,0)),0)</f>
        <v>0</v>
      </c>
      <c r="V745" s="2">
        <f>_xlfn.IFERROR(VLOOKUP(Prioritization!K381,'Subdecision matrices'!$A$37:$C$41,3,TRUE),0)</f>
        <v>0</v>
      </c>
      <c r="W745" s="2">
        <f>_xlfn.IFERROR(VLOOKUP(Prioritization!K381,'Subdecision matrices'!$A$37:$D$41,4),0)</f>
        <v>0</v>
      </c>
      <c r="X745" s="2">
        <f>_xlfn.IFERROR(VLOOKUP(Prioritization!K381,'Subdecision matrices'!$A$37:$E$41,5),0)</f>
        <v>0</v>
      </c>
      <c r="Y745" s="2">
        <f>_xlfn.IFERROR(VLOOKUP(Prioritization!K381,'Subdecision matrices'!$A$37:$F$41,6),0)</f>
        <v>0</v>
      </c>
      <c r="Z745" s="2">
        <f>_xlfn.IFERROR(VLOOKUP(Prioritization!K381,'Subdecision matrices'!$A$37:$G$41,7),0)</f>
        <v>0</v>
      </c>
      <c r="AA745" s="2">
        <f>_xlfn.IFERROR(INDEX('Subdecision matrices'!$K$8:$O$11,MATCH(Prioritization!L381,'Subdecision matrices'!$J$8:$J$11,0),MATCH('CalcEng 2'!$AA$6,'Subdecision matrices'!$K$7:$O$7,0)),0)</f>
        <v>0</v>
      </c>
      <c r="AB745" s="2">
        <f>_xlfn.IFERROR(INDEX('Subdecision matrices'!$K$8:$O$11,MATCH(Prioritization!L381,'Subdecision matrices'!$J$8:$J$11,0),MATCH('CalcEng 2'!$AB$6,'Subdecision matrices'!$K$7:$O$7,0)),0)</f>
        <v>0</v>
      </c>
      <c r="AC745" s="2">
        <f>_xlfn.IFERROR(INDEX('Subdecision matrices'!$K$8:$O$11,MATCH(Prioritization!L381,'Subdecision matrices'!$J$8:$J$11,0),MATCH('CalcEng 2'!$AC$6,'Subdecision matrices'!$K$7:$O$7,0)),0)</f>
        <v>0</v>
      </c>
      <c r="AD745" s="2">
        <f>_xlfn.IFERROR(INDEX('Subdecision matrices'!$K$8:$O$11,MATCH(Prioritization!L381,'Subdecision matrices'!$J$8:$J$11,0),MATCH('CalcEng 2'!$AD$6,'Subdecision matrices'!$K$7:$O$7,0)),0)</f>
        <v>0</v>
      </c>
      <c r="AE745" s="2">
        <f>_xlfn.IFERROR(INDEX('Subdecision matrices'!$K$8:$O$11,MATCH(Prioritization!L381,'Subdecision matrices'!$J$8:$J$11,0),MATCH('CalcEng 2'!$AE$6,'Subdecision matrices'!$K$7:$O$7,0)),0)</f>
        <v>0</v>
      </c>
      <c r="AF745" s="2">
        <f>_xlfn.IFERROR(VLOOKUP(Prioritization!M381,'Subdecision matrices'!$I$15:$K$17,3,TRUE),0)</f>
        <v>0</v>
      </c>
      <c r="AG745" s="2">
        <f>_xlfn.IFERROR(VLOOKUP(Prioritization!M381,'Subdecision matrices'!$I$15:$L$17,4,TRUE),0)</f>
        <v>0</v>
      </c>
      <c r="AH745" s="2">
        <f>_xlfn.IFERROR(VLOOKUP(Prioritization!M381,'Subdecision matrices'!$I$15:$M$17,5,TRUE),0)</f>
        <v>0</v>
      </c>
      <c r="AI745" s="2">
        <f>_xlfn.IFERROR(VLOOKUP(Prioritization!M381,'Subdecision matrices'!$I$15:$N$17,6,TRUE),0)</f>
        <v>0</v>
      </c>
      <c r="AJ745" s="2">
        <f>_xlfn.IFERROR(VLOOKUP(Prioritization!M381,'Subdecision matrices'!$I$15:$O$17,7,TRUE),0)</f>
        <v>0</v>
      </c>
      <c r="AK745" s="2">
        <f>_xlfn.IFERROR(INDEX('Subdecision matrices'!$K$22:$O$24,MATCH(Prioritization!N381,'Subdecision matrices'!$J$22:$J$24,0),MATCH($AK$6,'Subdecision matrices'!$K$21:$O$21,0)),0)</f>
        <v>0</v>
      </c>
      <c r="AL745" s="2">
        <f>_xlfn.IFERROR(INDEX('Subdecision matrices'!$K$22:$O$24,MATCH(Prioritization!N381,'Subdecision matrices'!$J$22:$J$24,0),MATCH($AL$6,'Subdecision matrices'!$K$21:$O$21,0)),0)</f>
        <v>0</v>
      </c>
      <c r="AM745" s="2">
        <f>_xlfn.IFERROR(INDEX('Subdecision matrices'!$K$22:$O$24,MATCH(Prioritization!N381,'Subdecision matrices'!$J$22:$J$24,0),MATCH($AM$6,'Subdecision matrices'!$K$21:$O$21,0)),0)</f>
        <v>0</v>
      </c>
      <c r="AN745" s="2">
        <f>_xlfn.IFERROR(INDEX('Subdecision matrices'!$K$22:$O$24,MATCH(Prioritization!N381,'Subdecision matrices'!$J$22:$J$24,0),MATCH($AN$6,'Subdecision matrices'!$K$21:$O$21,0)),0)</f>
        <v>0</v>
      </c>
      <c r="AO745" s="2">
        <f>_xlfn.IFERROR(INDEX('Subdecision matrices'!$K$22:$O$24,MATCH(Prioritization!N381,'Subdecision matrices'!$J$22:$J$24,0),MATCH($AO$6,'Subdecision matrices'!$K$21:$O$21,0)),0)</f>
        <v>0</v>
      </c>
      <c r="AP745" s="2">
        <f>_xlfn.IFERROR(INDEX('Subdecision matrices'!$K$27:$O$30,MATCH(Prioritization!O381,'Subdecision matrices'!$J$27:$J$30,0),MATCH('CalcEng 2'!$AP$6,'Subdecision matrices'!$K$27:$O$27,0)),0)</f>
        <v>0</v>
      </c>
      <c r="AQ745" s="2">
        <f>_xlfn.IFERROR(INDEX('Subdecision matrices'!$K$27:$O$30,MATCH(Prioritization!O381,'Subdecision matrices'!$J$27:$J$30,0),MATCH('CalcEng 2'!$AQ$6,'Subdecision matrices'!$K$27:$O$27,0)),0)</f>
        <v>0</v>
      </c>
      <c r="AR745" s="2">
        <f>_xlfn.IFERROR(INDEX('Subdecision matrices'!$K$27:$O$30,MATCH(Prioritization!O381,'Subdecision matrices'!$J$27:$J$30,0),MATCH('CalcEng 2'!$AR$6,'Subdecision matrices'!$K$27:$O$27,0)),0)</f>
        <v>0</v>
      </c>
      <c r="AS745" s="2">
        <f>_xlfn.IFERROR(INDEX('Subdecision matrices'!$K$27:$O$30,MATCH(Prioritization!O381,'Subdecision matrices'!$J$27:$J$30,0),MATCH('CalcEng 2'!$AS$6,'Subdecision matrices'!$K$27:$O$27,0)),0)</f>
        <v>0</v>
      </c>
      <c r="AT745" s="2">
        <f>_xlfn.IFERROR(INDEX('Subdecision matrices'!$K$27:$O$30,MATCH(Prioritization!O381,'Subdecision matrices'!$J$27:$J$30,0),MATCH('CalcEng 2'!$AT$6,'Subdecision matrices'!$K$27:$O$27,0)),0)</f>
        <v>0</v>
      </c>
      <c r="AU745" s="2">
        <f>_xlfn.IFERROR(INDEX('Subdecision matrices'!$K$34:$O$36,MATCH(Prioritization!P381,'Subdecision matrices'!$J$34:$J$36,0),MATCH('CalcEng 2'!$AU$6,'Subdecision matrices'!$K$33:$O$33,0)),0)</f>
        <v>0</v>
      </c>
      <c r="AV745" s="2">
        <f>_xlfn.IFERROR(INDEX('Subdecision matrices'!$K$34:$O$36,MATCH(Prioritization!P381,'Subdecision matrices'!$J$34:$J$36,0),MATCH('CalcEng 2'!$AV$6,'Subdecision matrices'!$K$33:$O$33,0)),0)</f>
        <v>0</v>
      </c>
      <c r="AW745" s="2">
        <f>_xlfn.IFERROR(INDEX('Subdecision matrices'!$K$34:$O$36,MATCH(Prioritization!P381,'Subdecision matrices'!$J$34:$J$36,0),MATCH('CalcEng 2'!$AW$6,'Subdecision matrices'!$K$33:$O$33,0)),0)</f>
        <v>0</v>
      </c>
      <c r="AX745" s="2">
        <f>_xlfn.IFERROR(INDEX('Subdecision matrices'!$K$34:$O$36,MATCH(Prioritization!P381,'Subdecision matrices'!$J$34:$J$36,0),MATCH('CalcEng 2'!$AX$6,'Subdecision matrices'!$K$33:$O$33,0)),0)</f>
        <v>0</v>
      </c>
      <c r="AY745" s="2">
        <f>_xlfn.IFERROR(INDEX('Subdecision matrices'!$K$34:$O$36,MATCH(Prioritization!P381,'Subdecision matrices'!$J$34:$J$36,0),MATCH('CalcEng 2'!$AY$6,'Subdecision matrices'!$K$33:$O$33,0)),0)</f>
        <v>0</v>
      </c>
      <c r="AZ745" s="2"/>
      <c r="BA745" s="2"/>
      <c r="BB745" s="110">
        <f>((B745*B746)+(G745*G746)+(L745*L746)+(Q745*Q746)+(V745*V746)+(AA745*AA746)+(AF746*AF745)+(AK745*AK746)+(AP745*AP746)+(AU745*AU746))*10</f>
        <v>0</v>
      </c>
      <c r="BC745" s="110">
        <f aca="true" t="shared" si="1872" ref="BC745">((C745*C746)+(H745*H746)+(M745*M746)+(R745*R746)+(W745*W746)+(AB745*AB746)+(AG746*AG745)+(AL745*AL746)+(AQ745*AQ746)+(AV745*AV746))*10</f>
        <v>0</v>
      </c>
      <c r="BD745" s="110">
        <f aca="true" t="shared" si="1873" ref="BD745">((D745*D746)+(I745*I746)+(N745*N746)+(S745*S746)+(X745*X746)+(AC745*AC746)+(AH746*AH745)+(AM745*AM746)+(AR745*AR746)+(AW745*AW746))*10</f>
        <v>0</v>
      </c>
      <c r="BE745" s="110">
        <f aca="true" t="shared" si="1874" ref="BE745">((E745*E746)+(J745*J746)+(O745*O746)+(T745*T746)+(Y745*Y746)+(AD745*AD746)+(AI746*AI745)+(AN745*AN746)+(AS745*AS746)+(AX745*AX746))*10</f>
        <v>0</v>
      </c>
      <c r="BF745" s="110">
        <f aca="true" t="shared" si="1875" ref="BF745">((F745*F746)+(K745*K746)+(P745*P746)+(U745*U746)+(Z745*Z746)+(AE745*AE746)+(AJ746*AJ745)+(AO745*AO746)+(AT745*AT746)+(AY745*AY746))*10</f>
        <v>0</v>
      </c>
    </row>
    <row r="746" spans="1:58" ht="15.75" thickBot="1">
      <c r="A746" s="94"/>
      <c r="B746" s="5">
        <f>'Subdecision matrices'!$S$12</f>
        <v>0.1</v>
      </c>
      <c r="C746" s="5">
        <f>'Subdecision matrices'!$S$13</f>
        <v>0.1</v>
      </c>
      <c r="D746" s="5">
        <f>'Subdecision matrices'!$S$14</f>
        <v>0.1</v>
      </c>
      <c r="E746" s="5">
        <f>'Subdecision matrices'!$S$15</f>
        <v>0.1</v>
      </c>
      <c r="F746" s="5">
        <f>'Subdecision matrices'!$S$16</f>
        <v>0.1</v>
      </c>
      <c r="G746" s="5">
        <f>'Subdecision matrices'!$T$12</f>
        <v>0.1</v>
      </c>
      <c r="H746" s="5">
        <f>'Subdecision matrices'!$T$13</f>
        <v>0.1</v>
      </c>
      <c r="I746" s="5">
        <f>'Subdecision matrices'!$T$14</f>
        <v>0.1</v>
      </c>
      <c r="J746" s="5">
        <f>'Subdecision matrices'!$T$15</f>
        <v>0.1</v>
      </c>
      <c r="K746" s="5">
        <f>'Subdecision matrices'!$T$16</f>
        <v>0.1</v>
      </c>
      <c r="L746" s="5">
        <f>'Subdecision matrices'!$U$12</f>
        <v>0.05</v>
      </c>
      <c r="M746" s="5">
        <f>'Subdecision matrices'!$U$13</f>
        <v>0.05</v>
      </c>
      <c r="N746" s="5">
        <f>'Subdecision matrices'!$U$14</f>
        <v>0.05</v>
      </c>
      <c r="O746" s="5">
        <f>'Subdecision matrices'!$U$15</f>
        <v>0.05</v>
      </c>
      <c r="P746" s="5">
        <f>'Subdecision matrices'!$U$16</f>
        <v>0.05</v>
      </c>
      <c r="Q746" s="5">
        <f>'Subdecision matrices'!$V$12</f>
        <v>0.1</v>
      </c>
      <c r="R746" s="5">
        <f>'Subdecision matrices'!$V$13</f>
        <v>0.1</v>
      </c>
      <c r="S746" s="5">
        <f>'Subdecision matrices'!$V$14</f>
        <v>0.1</v>
      </c>
      <c r="T746" s="5">
        <f>'Subdecision matrices'!$V$15</f>
        <v>0.1</v>
      </c>
      <c r="U746" s="5">
        <f>'Subdecision matrices'!$V$16</f>
        <v>0.1</v>
      </c>
      <c r="V746" s="5">
        <f>'Subdecision matrices'!$W$12</f>
        <v>0.1</v>
      </c>
      <c r="W746" s="5">
        <f>'Subdecision matrices'!$W$13</f>
        <v>0.1</v>
      </c>
      <c r="X746" s="5">
        <f>'Subdecision matrices'!$W$14</f>
        <v>0.1</v>
      </c>
      <c r="Y746" s="5">
        <f>'Subdecision matrices'!$W$15</f>
        <v>0.1</v>
      </c>
      <c r="Z746" s="5">
        <f>'Subdecision matrices'!$W$16</f>
        <v>0.1</v>
      </c>
      <c r="AA746" s="5">
        <f>'Subdecision matrices'!$X$12</f>
        <v>0.05</v>
      </c>
      <c r="AB746" s="5">
        <f>'Subdecision matrices'!$X$13</f>
        <v>0.1</v>
      </c>
      <c r="AC746" s="5">
        <f>'Subdecision matrices'!$X$14</f>
        <v>0.1</v>
      </c>
      <c r="AD746" s="5">
        <f>'Subdecision matrices'!$X$15</f>
        <v>0.1</v>
      </c>
      <c r="AE746" s="5">
        <f>'Subdecision matrices'!$X$16</f>
        <v>0.1</v>
      </c>
      <c r="AF746" s="5">
        <f>'Subdecision matrices'!$Y$12</f>
        <v>0.1</v>
      </c>
      <c r="AG746" s="5">
        <f>'Subdecision matrices'!$Y$13</f>
        <v>0.1</v>
      </c>
      <c r="AH746" s="5">
        <f>'Subdecision matrices'!$Y$14</f>
        <v>0.1</v>
      </c>
      <c r="AI746" s="5">
        <f>'Subdecision matrices'!$Y$15</f>
        <v>0.05</v>
      </c>
      <c r="AJ746" s="5">
        <f>'Subdecision matrices'!$Y$16</f>
        <v>0.05</v>
      </c>
      <c r="AK746" s="5">
        <f>'Subdecision matrices'!$Z$12</f>
        <v>0.15</v>
      </c>
      <c r="AL746" s="5">
        <f>'Subdecision matrices'!$Z$13</f>
        <v>0.15</v>
      </c>
      <c r="AM746" s="5">
        <f>'Subdecision matrices'!$Z$14</f>
        <v>0.15</v>
      </c>
      <c r="AN746" s="5">
        <f>'Subdecision matrices'!$Z$15</f>
        <v>0.15</v>
      </c>
      <c r="AO746" s="5">
        <f>'Subdecision matrices'!$Z$16</f>
        <v>0.15</v>
      </c>
      <c r="AP746" s="5">
        <f>'Subdecision matrices'!$AA$12</f>
        <v>0.1</v>
      </c>
      <c r="AQ746" s="5">
        <f>'Subdecision matrices'!$AA$13</f>
        <v>0.1</v>
      </c>
      <c r="AR746" s="5">
        <f>'Subdecision matrices'!$AA$14</f>
        <v>0.1</v>
      </c>
      <c r="AS746" s="5">
        <f>'Subdecision matrices'!$AA$15</f>
        <v>0.1</v>
      </c>
      <c r="AT746" s="5">
        <f>'Subdecision matrices'!$AA$16</f>
        <v>0.15</v>
      </c>
      <c r="AU746" s="5">
        <f>'Subdecision matrices'!$AB$12</f>
        <v>0.15</v>
      </c>
      <c r="AV746" s="5">
        <f>'Subdecision matrices'!$AB$13</f>
        <v>0.1</v>
      </c>
      <c r="AW746" s="5">
        <f>'Subdecision matrices'!$AB$14</f>
        <v>0.1</v>
      </c>
      <c r="AX746" s="5">
        <f>'Subdecision matrices'!$AB$15</f>
        <v>0.15</v>
      </c>
      <c r="AY746" s="5">
        <f>'Subdecision matrices'!$AB$16</f>
        <v>0.1</v>
      </c>
      <c r="AZ746" s="3">
        <f aca="true" t="shared" si="1876" ref="AZ746">SUM(L746:AY746)</f>
        <v>4</v>
      </c>
      <c r="BA746" s="3"/>
      <c r="BB746" s="114"/>
      <c r="BC746" s="114"/>
      <c r="BD746" s="114"/>
      <c r="BE746" s="114"/>
      <c r="BF746" s="114"/>
    </row>
    <row r="747" spans="1:58" ht="15">
      <c r="A747" s="94">
        <v>371</v>
      </c>
      <c r="B747" s="30">
        <f>_xlfn.IFERROR(VLOOKUP(Prioritization!G382,'Subdecision matrices'!$B$7:$C$8,2,TRUE),0)</f>
        <v>0</v>
      </c>
      <c r="C747" s="30">
        <f>_xlfn.IFERROR(VLOOKUP(Prioritization!G382,'Subdecision matrices'!$B$7:$D$8,3,TRUE),0)</f>
        <v>0</v>
      </c>
      <c r="D747" s="30">
        <f>_xlfn.IFERROR(VLOOKUP(Prioritization!G382,'Subdecision matrices'!$B$7:$E$8,4,TRUE),0)</f>
        <v>0</v>
      </c>
      <c r="E747" s="30">
        <f>_xlfn.IFERROR(VLOOKUP(Prioritization!G382,'Subdecision matrices'!$B$7:$F$8,5,TRUE),0)</f>
        <v>0</v>
      </c>
      <c r="F747" s="30">
        <f>_xlfn.IFERROR(VLOOKUP(Prioritization!G382,'Subdecision matrices'!$B$7:$G$8,6,TRUE),0)</f>
        <v>0</v>
      </c>
      <c r="G747" s="30">
        <f>VLOOKUP(Prioritization!H382,'Subdecision matrices'!$B$12:$C$19,2,TRUE)</f>
        <v>0</v>
      </c>
      <c r="H747" s="30">
        <f>VLOOKUP(Prioritization!H382,'Subdecision matrices'!$B$12:$D$19,3,TRUE)</f>
        <v>0</v>
      </c>
      <c r="I747" s="30">
        <f>VLOOKUP(Prioritization!H382,'Subdecision matrices'!$B$12:$E$19,4,TRUE)</f>
        <v>0</v>
      </c>
      <c r="J747" s="30">
        <f>VLOOKUP(Prioritization!H382,'Subdecision matrices'!$B$12:$F$19,5,TRUE)</f>
        <v>0</v>
      </c>
      <c r="K747" s="30">
        <f>VLOOKUP(Prioritization!H382,'Subdecision matrices'!$B$12:$G$19,6,TRUE)</f>
        <v>0</v>
      </c>
      <c r="L747" s="2">
        <f>_xlfn.IFERROR(INDEX('Subdecision matrices'!$C$23:$G$27,MATCH(Prioritization!I382,'Subdecision matrices'!$B$23:$B$27,0),MATCH('CalcEng 2'!$L$6,'Subdecision matrices'!$C$22:$G$22,0)),0)</f>
        <v>0</v>
      </c>
      <c r="M747" s="2">
        <f>_xlfn.IFERROR(INDEX('Subdecision matrices'!$C$23:$G$27,MATCH(Prioritization!I382,'Subdecision matrices'!$B$23:$B$27,0),MATCH('CalcEng 2'!$M$6,'Subdecision matrices'!$C$30:$G$30,0)),0)</f>
        <v>0</v>
      </c>
      <c r="N747" s="2">
        <f>_xlfn.IFERROR(INDEX('Subdecision matrices'!$C$23:$G$27,MATCH(Prioritization!I382,'Subdecision matrices'!$B$23:$B$27,0),MATCH('CalcEng 2'!$N$6,'Subdecision matrices'!$C$22:$G$22,0)),0)</f>
        <v>0</v>
      </c>
      <c r="O747" s="2">
        <f>_xlfn.IFERROR(INDEX('Subdecision matrices'!$C$23:$G$27,MATCH(Prioritization!I382,'Subdecision matrices'!$B$23:$B$27,0),MATCH('CalcEng 2'!$O$6,'Subdecision matrices'!$C$22:$G$22,0)),0)</f>
        <v>0</v>
      </c>
      <c r="P747" s="2">
        <f>_xlfn.IFERROR(INDEX('Subdecision matrices'!$C$23:$G$27,MATCH(Prioritization!I382,'Subdecision matrices'!$B$23:$B$27,0),MATCH('CalcEng 2'!$P$6,'Subdecision matrices'!$C$22:$G$22,0)),0)</f>
        <v>0</v>
      </c>
      <c r="Q747" s="2">
        <f>_xlfn.IFERROR(INDEX('Subdecision matrices'!$C$31:$G$33,MATCH(Prioritization!J382,'Subdecision matrices'!$B$31:$B$33,0),MATCH('CalcEng 2'!$Q$6,'Subdecision matrices'!$C$30:$G$30,0)),0)</f>
        <v>0</v>
      </c>
      <c r="R747" s="2">
        <f>_xlfn.IFERROR(INDEX('Subdecision matrices'!$C$31:$G$33,MATCH(Prioritization!J382,'Subdecision matrices'!$B$31:$B$33,0),MATCH('CalcEng 2'!$R$6,'Subdecision matrices'!$C$30:$G$30,0)),0)</f>
        <v>0</v>
      </c>
      <c r="S747" s="2">
        <f>_xlfn.IFERROR(INDEX('Subdecision matrices'!$C$31:$G$33,MATCH(Prioritization!J382,'Subdecision matrices'!$B$31:$B$33,0),MATCH('CalcEng 2'!$S$6,'Subdecision matrices'!$C$30:$G$30,0)),0)</f>
        <v>0</v>
      </c>
      <c r="T747" s="2">
        <f>_xlfn.IFERROR(INDEX('Subdecision matrices'!$C$31:$G$33,MATCH(Prioritization!J382,'Subdecision matrices'!$B$31:$B$33,0),MATCH('CalcEng 2'!$T$6,'Subdecision matrices'!$C$30:$G$30,0)),0)</f>
        <v>0</v>
      </c>
      <c r="U747" s="2">
        <f>_xlfn.IFERROR(INDEX('Subdecision matrices'!$C$31:$G$33,MATCH(Prioritization!J382,'Subdecision matrices'!$B$31:$B$33,0),MATCH('CalcEng 2'!$U$6,'Subdecision matrices'!$C$30:$G$30,0)),0)</f>
        <v>0</v>
      </c>
      <c r="V747" s="2">
        <f>_xlfn.IFERROR(VLOOKUP(Prioritization!K382,'Subdecision matrices'!$A$37:$C$41,3,TRUE),0)</f>
        <v>0</v>
      </c>
      <c r="W747" s="2">
        <f>_xlfn.IFERROR(VLOOKUP(Prioritization!K382,'Subdecision matrices'!$A$37:$D$41,4),0)</f>
        <v>0</v>
      </c>
      <c r="X747" s="2">
        <f>_xlfn.IFERROR(VLOOKUP(Prioritization!K382,'Subdecision matrices'!$A$37:$E$41,5),0)</f>
        <v>0</v>
      </c>
      <c r="Y747" s="2">
        <f>_xlfn.IFERROR(VLOOKUP(Prioritization!K382,'Subdecision matrices'!$A$37:$F$41,6),0)</f>
        <v>0</v>
      </c>
      <c r="Z747" s="2">
        <f>_xlfn.IFERROR(VLOOKUP(Prioritization!K382,'Subdecision matrices'!$A$37:$G$41,7),0)</f>
        <v>0</v>
      </c>
      <c r="AA747" s="2">
        <f>_xlfn.IFERROR(INDEX('Subdecision matrices'!$K$8:$O$11,MATCH(Prioritization!L382,'Subdecision matrices'!$J$8:$J$11,0),MATCH('CalcEng 2'!$AA$6,'Subdecision matrices'!$K$7:$O$7,0)),0)</f>
        <v>0</v>
      </c>
      <c r="AB747" s="2">
        <f>_xlfn.IFERROR(INDEX('Subdecision matrices'!$K$8:$O$11,MATCH(Prioritization!L382,'Subdecision matrices'!$J$8:$J$11,0),MATCH('CalcEng 2'!$AB$6,'Subdecision matrices'!$K$7:$O$7,0)),0)</f>
        <v>0</v>
      </c>
      <c r="AC747" s="2">
        <f>_xlfn.IFERROR(INDEX('Subdecision matrices'!$K$8:$O$11,MATCH(Prioritization!L382,'Subdecision matrices'!$J$8:$J$11,0),MATCH('CalcEng 2'!$AC$6,'Subdecision matrices'!$K$7:$O$7,0)),0)</f>
        <v>0</v>
      </c>
      <c r="AD747" s="2">
        <f>_xlfn.IFERROR(INDEX('Subdecision matrices'!$K$8:$O$11,MATCH(Prioritization!L382,'Subdecision matrices'!$J$8:$J$11,0),MATCH('CalcEng 2'!$AD$6,'Subdecision matrices'!$K$7:$O$7,0)),0)</f>
        <v>0</v>
      </c>
      <c r="AE747" s="2">
        <f>_xlfn.IFERROR(INDEX('Subdecision matrices'!$K$8:$O$11,MATCH(Prioritization!L382,'Subdecision matrices'!$J$8:$J$11,0),MATCH('CalcEng 2'!$AE$6,'Subdecision matrices'!$K$7:$O$7,0)),0)</f>
        <v>0</v>
      </c>
      <c r="AF747" s="2">
        <f>_xlfn.IFERROR(VLOOKUP(Prioritization!M382,'Subdecision matrices'!$I$15:$K$17,3,TRUE),0)</f>
        <v>0</v>
      </c>
      <c r="AG747" s="2">
        <f>_xlfn.IFERROR(VLOOKUP(Prioritization!M382,'Subdecision matrices'!$I$15:$L$17,4,TRUE),0)</f>
        <v>0</v>
      </c>
      <c r="AH747" s="2">
        <f>_xlfn.IFERROR(VLOOKUP(Prioritization!M382,'Subdecision matrices'!$I$15:$M$17,5,TRUE),0)</f>
        <v>0</v>
      </c>
      <c r="AI747" s="2">
        <f>_xlfn.IFERROR(VLOOKUP(Prioritization!M382,'Subdecision matrices'!$I$15:$N$17,6,TRUE),0)</f>
        <v>0</v>
      </c>
      <c r="AJ747" s="2">
        <f>_xlfn.IFERROR(VLOOKUP(Prioritization!M382,'Subdecision matrices'!$I$15:$O$17,7,TRUE),0)</f>
        <v>0</v>
      </c>
      <c r="AK747" s="2">
        <f>_xlfn.IFERROR(INDEX('Subdecision matrices'!$K$22:$O$24,MATCH(Prioritization!N382,'Subdecision matrices'!$J$22:$J$24,0),MATCH($AK$6,'Subdecision matrices'!$K$21:$O$21,0)),0)</f>
        <v>0</v>
      </c>
      <c r="AL747" s="2">
        <f>_xlfn.IFERROR(INDEX('Subdecision matrices'!$K$22:$O$24,MATCH(Prioritization!N382,'Subdecision matrices'!$J$22:$J$24,0),MATCH($AL$6,'Subdecision matrices'!$K$21:$O$21,0)),0)</f>
        <v>0</v>
      </c>
      <c r="AM747" s="2">
        <f>_xlfn.IFERROR(INDEX('Subdecision matrices'!$K$22:$O$24,MATCH(Prioritization!N382,'Subdecision matrices'!$J$22:$J$24,0),MATCH($AM$6,'Subdecision matrices'!$K$21:$O$21,0)),0)</f>
        <v>0</v>
      </c>
      <c r="AN747" s="2">
        <f>_xlfn.IFERROR(INDEX('Subdecision matrices'!$K$22:$O$24,MATCH(Prioritization!N382,'Subdecision matrices'!$J$22:$J$24,0),MATCH($AN$6,'Subdecision matrices'!$K$21:$O$21,0)),0)</f>
        <v>0</v>
      </c>
      <c r="AO747" s="2">
        <f>_xlfn.IFERROR(INDEX('Subdecision matrices'!$K$22:$O$24,MATCH(Prioritization!N382,'Subdecision matrices'!$J$22:$J$24,0),MATCH($AO$6,'Subdecision matrices'!$K$21:$O$21,0)),0)</f>
        <v>0</v>
      </c>
      <c r="AP747" s="2">
        <f>_xlfn.IFERROR(INDEX('Subdecision matrices'!$K$27:$O$30,MATCH(Prioritization!O382,'Subdecision matrices'!$J$27:$J$30,0),MATCH('CalcEng 2'!$AP$6,'Subdecision matrices'!$K$27:$O$27,0)),0)</f>
        <v>0</v>
      </c>
      <c r="AQ747" s="2">
        <f>_xlfn.IFERROR(INDEX('Subdecision matrices'!$K$27:$O$30,MATCH(Prioritization!O382,'Subdecision matrices'!$J$27:$J$30,0),MATCH('CalcEng 2'!$AQ$6,'Subdecision matrices'!$K$27:$O$27,0)),0)</f>
        <v>0</v>
      </c>
      <c r="AR747" s="2">
        <f>_xlfn.IFERROR(INDEX('Subdecision matrices'!$K$27:$O$30,MATCH(Prioritization!O382,'Subdecision matrices'!$J$27:$J$30,0),MATCH('CalcEng 2'!$AR$6,'Subdecision matrices'!$K$27:$O$27,0)),0)</f>
        <v>0</v>
      </c>
      <c r="AS747" s="2">
        <f>_xlfn.IFERROR(INDEX('Subdecision matrices'!$K$27:$O$30,MATCH(Prioritization!O382,'Subdecision matrices'!$J$27:$J$30,0),MATCH('CalcEng 2'!$AS$6,'Subdecision matrices'!$K$27:$O$27,0)),0)</f>
        <v>0</v>
      </c>
      <c r="AT747" s="2">
        <f>_xlfn.IFERROR(INDEX('Subdecision matrices'!$K$27:$O$30,MATCH(Prioritization!O382,'Subdecision matrices'!$J$27:$J$30,0),MATCH('CalcEng 2'!$AT$6,'Subdecision matrices'!$K$27:$O$27,0)),0)</f>
        <v>0</v>
      </c>
      <c r="AU747" s="2">
        <f>_xlfn.IFERROR(INDEX('Subdecision matrices'!$K$34:$O$36,MATCH(Prioritization!P382,'Subdecision matrices'!$J$34:$J$36,0),MATCH('CalcEng 2'!$AU$6,'Subdecision matrices'!$K$33:$O$33,0)),0)</f>
        <v>0</v>
      </c>
      <c r="AV747" s="2">
        <f>_xlfn.IFERROR(INDEX('Subdecision matrices'!$K$34:$O$36,MATCH(Prioritization!P382,'Subdecision matrices'!$J$34:$J$36,0),MATCH('CalcEng 2'!$AV$6,'Subdecision matrices'!$K$33:$O$33,0)),0)</f>
        <v>0</v>
      </c>
      <c r="AW747" s="2">
        <f>_xlfn.IFERROR(INDEX('Subdecision matrices'!$K$34:$O$36,MATCH(Prioritization!P382,'Subdecision matrices'!$J$34:$J$36,0),MATCH('CalcEng 2'!$AW$6,'Subdecision matrices'!$K$33:$O$33,0)),0)</f>
        <v>0</v>
      </c>
      <c r="AX747" s="2">
        <f>_xlfn.IFERROR(INDEX('Subdecision matrices'!$K$34:$O$36,MATCH(Prioritization!P382,'Subdecision matrices'!$J$34:$J$36,0),MATCH('CalcEng 2'!$AX$6,'Subdecision matrices'!$K$33:$O$33,0)),0)</f>
        <v>0</v>
      </c>
      <c r="AY747" s="2">
        <f>_xlfn.IFERROR(INDEX('Subdecision matrices'!$K$34:$O$36,MATCH(Prioritization!P382,'Subdecision matrices'!$J$34:$J$36,0),MATCH('CalcEng 2'!$AY$6,'Subdecision matrices'!$K$33:$O$33,0)),0)</f>
        <v>0</v>
      </c>
      <c r="AZ747" s="2"/>
      <c r="BA747" s="2"/>
      <c r="BB747" s="110">
        <f>((B747*B748)+(G747*G748)+(L747*L748)+(Q747*Q748)+(V747*V748)+(AA747*AA748)+(AF748*AF747)+(AK747*AK748)+(AP747*AP748)+(AU747*AU748))*10</f>
        <v>0</v>
      </c>
      <c r="BC747" s="110">
        <f aca="true" t="shared" si="1877" ref="BC747">((C747*C748)+(H747*H748)+(M747*M748)+(R747*R748)+(W747*W748)+(AB747*AB748)+(AG748*AG747)+(AL747*AL748)+(AQ747*AQ748)+(AV747*AV748))*10</f>
        <v>0</v>
      </c>
      <c r="BD747" s="110">
        <f aca="true" t="shared" si="1878" ref="BD747">((D747*D748)+(I747*I748)+(N747*N748)+(S747*S748)+(X747*X748)+(AC747*AC748)+(AH748*AH747)+(AM747*AM748)+(AR747*AR748)+(AW747*AW748))*10</f>
        <v>0</v>
      </c>
      <c r="BE747" s="110">
        <f aca="true" t="shared" si="1879" ref="BE747">((E747*E748)+(J747*J748)+(O747*O748)+(T747*T748)+(Y747*Y748)+(AD747*AD748)+(AI748*AI747)+(AN747*AN748)+(AS747*AS748)+(AX747*AX748))*10</f>
        <v>0</v>
      </c>
      <c r="BF747" s="110">
        <f aca="true" t="shared" si="1880" ref="BF747">((F747*F748)+(K747*K748)+(P747*P748)+(U747*U748)+(Z747*Z748)+(AE747*AE748)+(AJ748*AJ747)+(AO747*AO748)+(AT747*AT748)+(AY747*AY748))*10</f>
        <v>0</v>
      </c>
    </row>
    <row r="748" spans="1:58" ht="15.75" thickBot="1">
      <c r="A748" s="94"/>
      <c r="B748" s="5">
        <f>'Subdecision matrices'!$S$12</f>
        <v>0.1</v>
      </c>
      <c r="C748" s="5">
        <f>'Subdecision matrices'!$S$13</f>
        <v>0.1</v>
      </c>
      <c r="D748" s="5">
        <f>'Subdecision matrices'!$S$14</f>
        <v>0.1</v>
      </c>
      <c r="E748" s="5">
        <f>'Subdecision matrices'!$S$15</f>
        <v>0.1</v>
      </c>
      <c r="F748" s="5">
        <f>'Subdecision matrices'!$S$16</f>
        <v>0.1</v>
      </c>
      <c r="G748" s="5">
        <f>'Subdecision matrices'!$T$12</f>
        <v>0.1</v>
      </c>
      <c r="H748" s="5">
        <f>'Subdecision matrices'!$T$13</f>
        <v>0.1</v>
      </c>
      <c r="I748" s="5">
        <f>'Subdecision matrices'!$T$14</f>
        <v>0.1</v>
      </c>
      <c r="J748" s="5">
        <f>'Subdecision matrices'!$T$15</f>
        <v>0.1</v>
      </c>
      <c r="K748" s="5">
        <f>'Subdecision matrices'!$T$16</f>
        <v>0.1</v>
      </c>
      <c r="L748" s="5">
        <f>'Subdecision matrices'!$U$12</f>
        <v>0.05</v>
      </c>
      <c r="M748" s="5">
        <f>'Subdecision matrices'!$U$13</f>
        <v>0.05</v>
      </c>
      <c r="N748" s="5">
        <f>'Subdecision matrices'!$U$14</f>
        <v>0.05</v>
      </c>
      <c r="O748" s="5">
        <f>'Subdecision matrices'!$U$15</f>
        <v>0.05</v>
      </c>
      <c r="P748" s="5">
        <f>'Subdecision matrices'!$U$16</f>
        <v>0.05</v>
      </c>
      <c r="Q748" s="5">
        <f>'Subdecision matrices'!$V$12</f>
        <v>0.1</v>
      </c>
      <c r="R748" s="5">
        <f>'Subdecision matrices'!$V$13</f>
        <v>0.1</v>
      </c>
      <c r="S748" s="5">
        <f>'Subdecision matrices'!$V$14</f>
        <v>0.1</v>
      </c>
      <c r="T748" s="5">
        <f>'Subdecision matrices'!$V$15</f>
        <v>0.1</v>
      </c>
      <c r="U748" s="5">
        <f>'Subdecision matrices'!$V$16</f>
        <v>0.1</v>
      </c>
      <c r="V748" s="5">
        <f>'Subdecision matrices'!$W$12</f>
        <v>0.1</v>
      </c>
      <c r="W748" s="5">
        <f>'Subdecision matrices'!$W$13</f>
        <v>0.1</v>
      </c>
      <c r="X748" s="5">
        <f>'Subdecision matrices'!$W$14</f>
        <v>0.1</v>
      </c>
      <c r="Y748" s="5">
        <f>'Subdecision matrices'!$W$15</f>
        <v>0.1</v>
      </c>
      <c r="Z748" s="5">
        <f>'Subdecision matrices'!$W$16</f>
        <v>0.1</v>
      </c>
      <c r="AA748" s="5">
        <f>'Subdecision matrices'!$X$12</f>
        <v>0.05</v>
      </c>
      <c r="AB748" s="5">
        <f>'Subdecision matrices'!$X$13</f>
        <v>0.1</v>
      </c>
      <c r="AC748" s="5">
        <f>'Subdecision matrices'!$X$14</f>
        <v>0.1</v>
      </c>
      <c r="AD748" s="5">
        <f>'Subdecision matrices'!$X$15</f>
        <v>0.1</v>
      </c>
      <c r="AE748" s="5">
        <f>'Subdecision matrices'!$X$16</f>
        <v>0.1</v>
      </c>
      <c r="AF748" s="5">
        <f>'Subdecision matrices'!$Y$12</f>
        <v>0.1</v>
      </c>
      <c r="AG748" s="5">
        <f>'Subdecision matrices'!$Y$13</f>
        <v>0.1</v>
      </c>
      <c r="AH748" s="5">
        <f>'Subdecision matrices'!$Y$14</f>
        <v>0.1</v>
      </c>
      <c r="AI748" s="5">
        <f>'Subdecision matrices'!$Y$15</f>
        <v>0.05</v>
      </c>
      <c r="AJ748" s="5">
        <f>'Subdecision matrices'!$Y$16</f>
        <v>0.05</v>
      </c>
      <c r="AK748" s="5">
        <f>'Subdecision matrices'!$Z$12</f>
        <v>0.15</v>
      </c>
      <c r="AL748" s="5">
        <f>'Subdecision matrices'!$Z$13</f>
        <v>0.15</v>
      </c>
      <c r="AM748" s="5">
        <f>'Subdecision matrices'!$Z$14</f>
        <v>0.15</v>
      </c>
      <c r="AN748" s="5">
        <f>'Subdecision matrices'!$Z$15</f>
        <v>0.15</v>
      </c>
      <c r="AO748" s="5">
        <f>'Subdecision matrices'!$Z$16</f>
        <v>0.15</v>
      </c>
      <c r="AP748" s="5">
        <f>'Subdecision matrices'!$AA$12</f>
        <v>0.1</v>
      </c>
      <c r="AQ748" s="5">
        <f>'Subdecision matrices'!$AA$13</f>
        <v>0.1</v>
      </c>
      <c r="AR748" s="5">
        <f>'Subdecision matrices'!$AA$14</f>
        <v>0.1</v>
      </c>
      <c r="AS748" s="5">
        <f>'Subdecision matrices'!$AA$15</f>
        <v>0.1</v>
      </c>
      <c r="AT748" s="5">
        <f>'Subdecision matrices'!$AA$16</f>
        <v>0.15</v>
      </c>
      <c r="AU748" s="5">
        <f>'Subdecision matrices'!$AB$12</f>
        <v>0.15</v>
      </c>
      <c r="AV748" s="5">
        <f>'Subdecision matrices'!$AB$13</f>
        <v>0.1</v>
      </c>
      <c r="AW748" s="5">
        <f>'Subdecision matrices'!$AB$14</f>
        <v>0.1</v>
      </c>
      <c r="AX748" s="5">
        <f>'Subdecision matrices'!$AB$15</f>
        <v>0.15</v>
      </c>
      <c r="AY748" s="5">
        <f>'Subdecision matrices'!$AB$16</f>
        <v>0.1</v>
      </c>
      <c r="AZ748" s="3">
        <f aca="true" t="shared" si="1881" ref="AZ748">SUM(L748:AY748)</f>
        <v>4</v>
      </c>
      <c r="BA748" s="3"/>
      <c r="BB748" s="114"/>
      <c r="BC748" s="114"/>
      <c r="BD748" s="114"/>
      <c r="BE748" s="114"/>
      <c r="BF748" s="114"/>
    </row>
    <row r="749" spans="1:58" ht="15">
      <c r="A749" s="94">
        <v>372</v>
      </c>
      <c r="B749" s="30">
        <f>_xlfn.IFERROR(VLOOKUP(Prioritization!G383,'Subdecision matrices'!$B$7:$C$8,2,TRUE),0)</f>
        <v>0</v>
      </c>
      <c r="C749" s="30">
        <f>_xlfn.IFERROR(VLOOKUP(Prioritization!G383,'Subdecision matrices'!$B$7:$D$8,3,TRUE),0)</f>
        <v>0</v>
      </c>
      <c r="D749" s="30">
        <f>_xlfn.IFERROR(VLOOKUP(Prioritization!G383,'Subdecision matrices'!$B$7:$E$8,4,TRUE),0)</f>
        <v>0</v>
      </c>
      <c r="E749" s="30">
        <f>_xlfn.IFERROR(VLOOKUP(Prioritization!G383,'Subdecision matrices'!$B$7:$F$8,5,TRUE),0)</f>
        <v>0</v>
      </c>
      <c r="F749" s="30">
        <f>_xlfn.IFERROR(VLOOKUP(Prioritization!G383,'Subdecision matrices'!$B$7:$G$8,6,TRUE),0)</f>
        <v>0</v>
      </c>
      <c r="G749" s="30">
        <f>VLOOKUP(Prioritization!H383,'Subdecision matrices'!$B$12:$C$19,2,TRUE)</f>
        <v>0</v>
      </c>
      <c r="H749" s="30">
        <f>VLOOKUP(Prioritization!H383,'Subdecision matrices'!$B$12:$D$19,3,TRUE)</f>
        <v>0</v>
      </c>
      <c r="I749" s="30">
        <f>VLOOKUP(Prioritization!H383,'Subdecision matrices'!$B$12:$E$19,4,TRUE)</f>
        <v>0</v>
      </c>
      <c r="J749" s="30">
        <f>VLOOKUP(Prioritization!H383,'Subdecision matrices'!$B$12:$F$19,5,TRUE)</f>
        <v>0</v>
      </c>
      <c r="K749" s="30">
        <f>VLOOKUP(Prioritization!H383,'Subdecision matrices'!$B$12:$G$19,6,TRUE)</f>
        <v>0</v>
      </c>
      <c r="L749" s="2">
        <f>_xlfn.IFERROR(INDEX('Subdecision matrices'!$C$23:$G$27,MATCH(Prioritization!I383,'Subdecision matrices'!$B$23:$B$27,0),MATCH('CalcEng 2'!$L$6,'Subdecision matrices'!$C$22:$G$22,0)),0)</f>
        <v>0</v>
      </c>
      <c r="M749" s="2">
        <f>_xlfn.IFERROR(INDEX('Subdecision matrices'!$C$23:$G$27,MATCH(Prioritization!I383,'Subdecision matrices'!$B$23:$B$27,0),MATCH('CalcEng 2'!$M$6,'Subdecision matrices'!$C$30:$G$30,0)),0)</f>
        <v>0</v>
      </c>
      <c r="N749" s="2">
        <f>_xlfn.IFERROR(INDEX('Subdecision matrices'!$C$23:$G$27,MATCH(Prioritization!I383,'Subdecision matrices'!$B$23:$B$27,0),MATCH('CalcEng 2'!$N$6,'Subdecision matrices'!$C$22:$G$22,0)),0)</f>
        <v>0</v>
      </c>
      <c r="O749" s="2">
        <f>_xlfn.IFERROR(INDEX('Subdecision matrices'!$C$23:$G$27,MATCH(Prioritization!I383,'Subdecision matrices'!$B$23:$B$27,0),MATCH('CalcEng 2'!$O$6,'Subdecision matrices'!$C$22:$G$22,0)),0)</f>
        <v>0</v>
      </c>
      <c r="P749" s="2">
        <f>_xlfn.IFERROR(INDEX('Subdecision matrices'!$C$23:$G$27,MATCH(Prioritization!I383,'Subdecision matrices'!$B$23:$B$27,0),MATCH('CalcEng 2'!$P$6,'Subdecision matrices'!$C$22:$G$22,0)),0)</f>
        <v>0</v>
      </c>
      <c r="Q749" s="2">
        <f>_xlfn.IFERROR(INDEX('Subdecision matrices'!$C$31:$G$33,MATCH(Prioritization!J383,'Subdecision matrices'!$B$31:$B$33,0),MATCH('CalcEng 2'!$Q$6,'Subdecision matrices'!$C$30:$G$30,0)),0)</f>
        <v>0</v>
      </c>
      <c r="R749" s="2">
        <f>_xlfn.IFERROR(INDEX('Subdecision matrices'!$C$31:$G$33,MATCH(Prioritization!J383,'Subdecision matrices'!$B$31:$B$33,0),MATCH('CalcEng 2'!$R$6,'Subdecision matrices'!$C$30:$G$30,0)),0)</f>
        <v>0</v>
      </c>
      <c r="S749" s="2">
        <f>_xlfn.IFERROR(INDEX('Subdecision matrices'!$C$31:$G$33,MATCH(Prioritization!J383,'Subdecision matrices'!$B$31:$B$33,0),MATCH('CalcEng 2'!$S$6,'Subdecision matrices'!$C$30:$G$30,0)),0)</f>
        <v>0</v>
      </c>
      <c r="T749" s="2">
        <f>_xlfn.IFERROR(INDEX('Subdecision matrices'!$C$31:$G$33,MATCH(Prioritization!J383,'Subdecision matrices'!$B$31:$B$33,0),MATCH('CalcEng 2'!$T$6,'Subdecision matrices'!$C$30:$G$30,0)),0)</f>
        <v>0</v>
      </c>
      <c r="U749" s="2">
        <f>_xlfn.IFERROR(INDEX('Subdecision matrices'!$C$31:$G$33,MATCH(Prioritization!J383,'Subdecision matrices'!$B$31:$B$33,0),MATCH('CalcEng 2'!$U$6,'Subdecision matrices'!$C$30:$G$30,0)),0)</f>
        <v>0</v>
      </c>
      <c r="V749" s="2">
        <f>_xlfn.IFERROR(VLOOKUP(Prioritization!K383,'Subdecision matrices'!$A$37:$C$41,3,TRUE),0)</f>
        <v>0</v>
      </c>
      <c r="W749" s="2">
        <f>_xlfn.IFERROR(VLOOKUP(Prioritization!K383,'Subdecision matrices'!$A$37:$D$41,4),0)</f>
        <v>0</v>
      </c>
      <c r="X749" s="2">
        <f>_xlfn.IFERROR(VLOOKUP(Prioritization!K383,'Subdecision matrices'!$A$37:$E$41,5),0)</f>
        <v>0</v>
      </c>
      <c r="Y749" s="2">
        <f>_xlfn.IFERROR(VLOOKUP(Prioritization!K383,'Subdecision matrices'!$A$37:$F$41,6),0)</f>
        <v>0</v>
      </c>
      <c r="Z749" s="2">
        <f>_xlfn.IFERROR(VLOOKUP(Prioritization!K383,'Subdecision matrices'!$A$37:$G$41,7),0)</f>
        <v>0</v>
      </c>
      <c r="AA749" s="2">
        <f>_xlfn.IFERROR(INDEX('Subdecision matrices'!$K$8:$O$11,MATCH(Prioritization!L383,'Subdecision matrices'!$J$8:$J$11,0),MATCH('CalcEng 2'!$AA$6,'Subdecision matrices'!$K$7:$O$7,0)),0)</f>
        <v>0</v>
      </c>
      <c r="AB749" s="2">
        <f>_xlfn.IFERROR(INDEX('Subdecision matrices'!$K$8:$O$11,MATCH(Prioritization!L383,'Subdecision matrices'!$J$8:$J$11,0),MATCH('CalcEng 2'!$AB$6,'Subdecision matrices'!$K$7:$O$7,0)),0)</f>
        <v>0</v>
      </c>
      <c r="AC749" s="2">
        <f>_xlfn.IFERROR(INDEX('Subdecision matrices'!$K$8:$O$11,MATCH(Prioritization!L383,'Subdecision matrices'!$J$8:$J$11,0),MATCH('CalcEng 2'!$AC$6,'Subdecision matrices'!$K$7:$O$7,0)),0)</f>
        <v>0</v>
      </c>
      <c r="AD749" s="2">
        <f>_xlfn.IFERROR(INDEX('Subdecision matrices'!$K$8:$O$11,MATCH(Prioritization!L383,'Subdecision matrices'!$J$8:$J$11,0),MATCH('CalcEng 2'!$AD$6,'Subdecision matrices'!$K$7:$O$7,0)),0)</f>
        <v>0</v>
      </c>
      <c r="AE749" s="2">
        <f>_xlfn.IFERROR(INDEX('Subdecision matrices'!$K$8:$O$11,MATCH(Prioritization!L383,'Subdecision matrices'!$J$8:$J$11,0),MATCH('CalcEng 2'!$AE$6,'Subdecision matrices'!$K$7:$O$7,0)),0)</f>
        <v>0</v>
      </c>
      <c r="AF749" s="2">
        <f>_xlfn.IFERROR(VLOOKUP(Prioritization!M383,'Subdecision matrices'!$I$15:$K$17,3,TRUE),0)</f>
        <v>0</v>
      </c>
      <c r="AG749" s="2">
        <f>_xlfn.IFERROR(VLOOKUP(Prioritization!M383,'Subdecision matrices'!$I$15:$L$17,4,TRUE),0)</f>
        <v>0</v>
      </c>
      <c r="AH749" s="2">
        <f>_xlfn.IFERROR(VLOOKUP(Prioritization!M383,'Subdecision matrices'!$I$15:$M$17,5,TRUE),0)</f>
        <v>0</v>
      </c>
      <c r="AI749" s="2">
        <f>_xlfn.IFERROR(VLOOKUP(Prioritization!M383,'Subdecision matrices'!$I$15:$N$17,6,TRUE),0)</f>
        <v>0</v>
      </c>
      <c r="AJ749" s="2">
        <f>_xlfn.IFERROR(VLOOKUP(Prioritization!M383,'Subdecision matrices'!$I$15:$O$17,7,TRUE),0)</f>
        <v>0</v>
      </c>
      <c r="AK749" s="2">
        <f>_xlfn.IFERROR(INDEX('Subdecision matrices'!$K$22:$O$24,MATCH(Prioritization!N383,'Subdecision matrices'!$J$22:$J$24,0),MATCH($AK$6,'Subdecision matrices'!$K$21:$O$21,0)),0)</f>
        <v>0</v>
      </c>
      <c r="AL749" s="2">
        <f>_xlfn.IFERROR(INDEX('Subdecision matrices'!$K$22:$O$24,MATCH(Prioritization!N383,'Subdecision matrices'!$J$22:$J$24,0),MATCH($AL$6,'Subdecision matrices'!$K$21:$O$21,0)),0)</f>
        <v>0</v>
      </c>
      <c r="AM749" s="2">
        <f>_xlfn.IFERROR(INDEX('Subdecision matrices'!$K$22:$O$24,MATCH(Prioritization!N383,'Subdecision matrices'!$J$22:$J$24,0),MATCH($AM$6,'Subdecision matrices'!$K$21:$O$21,0)),0)</f>
        <v>0</v>
      </c>
      <c r="AN749" s="2">
        <f>_xlfn.IFERROR(INDEX('Subdecision matrices'!$K$22:$O$24,MATCH(Prioritization!N383,'Subdecision matrices'!$J$22:$J$24,0),MATCH($AN$6,'Subdecision matrices'!$K$21:$O$21,0)),0)</f>
        <v>0</v>
      </c>
      <c r="AO749" s="2">
        <f>_xlfn.IFERROR(INDEX('Subdecision matrices'!$K$22:$O$24,MATCH(Prioritization!N383,'Subdecision matrices'!$J$22:$J$24,0),MATCH($AO$6,'Subdecision matrices'!$K$21:$O$21,0)),0)</f>
        <v>0</v>
      </c>
      <c r="AP749" s="2">
        <f>_xlfn.IFERROR(INDEX('Subdecision matrices'!$K$27:$O$30,MATCH(Prioritization!O383,'Subdecision matrices'!$J$27:$J$30,0),MATCH('CalcEng 2'!$AP$6,'Subdecision matrices'!$K$27:$O$27,0)),0)</f>
        <v>0</v>
      </c>
      <c r="AQ749" s="2">
        <f>_xlfn.IFERROR(INDEX('Subdecision matrices'!$K$27:$O$30,MATCH(Prioritization!O383,'Subdecision matrices'!$J$27:$J$30,0),MATCH('CalcEng 2'!$AQ$6,'Subdecision matrices'!$K$27:$O$27,0)),0)</f>
        <v>0</v>
      </c>
      <c r="AR749" s="2">
        <f>_xlfn.IFERROR(INDEX('Subdecision matrices'!$K$27:$O$30,MATCH(Prioritization!O383,'Subdecision matrices'!$J$27:$J$30,0),MATCH('CalcEng 2'!$AR$6,'Subdecision matrices'!$K$27:$O$27,0)),0)</f>
        <v>0</v>
      </c>
      <c r="AS749" s="2">
        <f>_xlfn.IFERROR(INDEX('Subdecision matrices'!$K$27:$O$30,MATCH(Prioritization!O383,'Subdecision matrices'!$J$27:$J$30,0),MATCH('CalcEng 2'!$AS$6,'Subdecision matrices'!$K$27:$O$27,0)),0)</f>
        <v>0</v>
      </c>
      <c r="AT749" s="2">
        <f>_xlfn.IFERROR(INDEX('Subdecision matrices'!$K$27:$O$30,MATCH(Prioritization!O383,'Subdecision matrices'!$J$27:$J$30,0),MATCH('CalcEng 2'!$AT$6,'Subdecision matrices'!$K$27:$O$27,0)),0)</f>
        <v>0</v>
      </c>
      <c r="AU749" s="2">
        <f>_xlfn.IFERROR(INDEX('Subdecision matrices'!$K$34:$O$36,MATCH(Prioritization!P383,'Subdecision matrices'!$J$34:$J$36,0),MATCH('CalcEng 2'!$AU$6,'Subdecision matrices'!$K$33:$O$33,0)),0)</f>
        <v>0</v>
      </c>
      <c r="AV749" s="2">
        <f>_xlfn.IFERROR(INDEX('Subdecision matrices'!$K$34:$O$36,MATCH(Prioritization!P383,'Subdecision matrices'!$J$34:$J$36,0),MATCH('CalcEng 2'!$AV$6,'Subdecision matrices'!$K$33:$O$33,0)),0)</f>
        <v>0</v>
      </c>
      <c r="AW749" s="2">
        <f>_xlfn.IFERROR(INDEX('Subdecision matrices'!$K$34:$O$36,MATCH(Prioritization!P383,'Subdecision matrices'!$J$34:$J$36,0),MATCH('CalcEng 2'!$AW$6,'Subdecision matrices'!$K$33:$O$33,0)),0)</f>
        <v>0</v>
      </c>
      <c r="AX749" s="2">
        <f>_xlfn.IFERROR(INDEX('Subdecision matrices'!$K$34:$O$36,MATCH(Prioritization!P383,'Subdecision matrices'!$J$34:$J$36,0),MATCH('CalcEng 2'!$AX$6,'Subdecision matrices'!$K$33:$O$33,0)),0)</f>
        <v>0</v>
      </c>
      <c r="AY749" s="2">
        <f>_xlfn.IFERROR(INDEX('Subdecision matrices'!$K$34:$O$36,MATCH(Prioritization!P383,'Subdecision matrices'!$J$34:$J$36,0),MATCH('CalcEng 2'!$AY$6,'Subdecision matrices'!$K$33:$O$33,0)),0)</f>
        <v>0</v>
      </c>
      <c r="AZ749" s="2"/>
      <c r="BA749" s="2"/>
      <c r="BB749" s="110">
        <f>((B749*B750)+(G749*G750)+(L749*L750)+(Q749*Q750)+(V749*V750)+(AA749*AA750)+(AF750*AF749)+(AK749*AK750)+(AP749*AP750)+(AU749*AU750))*10</f>
        <v>0</v>
      </c>
      <c r="BC749" s="110">
        <f aca="true" t="shared" si="1882" ref="BC749">((C749*C750)+(H749*H750)+(M749*M750)+(R749*R750)+(W749*W750)+(AB749*AB750)+(AG750*AG749)+(AL749*AL750)+(AQ749*AQ750)+(AV749*AV750))*10</f>
        <v>0</v>
      </c>
      <c r="BD749" s="110">
        <f aca="true" t="shared" si="1883" ref="BD749">((D749*D750)+(I749*I750)+(N749*N750)+(S749*S750)+(X749*X750)+(AC749*AC750)+(AH750*AH749)+(AM749*AM750)+(AR749*AR750)+(AW749*AW750))*10</f>
        <v>0</v>
      </c>
      <c r="BE749" s="110">
        <f aca="true" t="shared" si="1884" ref="BE749">((E749*E750)+(J749*J750)+(O749*O750)+(T749*T750)+(Y749*Y750)+(AD749*AD750)+(AI750*AI749)+(AN749*AN750)+(AS749*AS750)+(AX749*AX750))*10</f>
        <v>0</v>
      </c>
      <c r="BF749" s="110">
        <f aca="true" t="shared" si="1885" ref="BF749">((F749*F750)+(K749*K750)+(P749*P750)+(U749*U750)+(Z749*Z750)+(AE749*AE750)+(AJ750*AJ749)+(AO749*AO750)+(AT749*AT750)+(AY749*AY750))*10</f>
        <v>0</v>
      </c>
    </row>
    <row r="750" spans="1:58" ht="15.75" thickBot="1">
      <c r="A750" s="94"/>
      <c r="B750" s="5">
        <f>'Subdecision matrices'!$S$12</f>
        <v>0.1</v>
      </c>
      <c r="C750" s="5">
        <f>'Subdecision matrices'!$S$13</f>
        <v>0.1</v>
      </c>
      <c r="D750" s="5">
        <f>'Subdecision matrices'!$S$14</f>
        <v>0.1</v>
      </c>
      <c r="E750" s="5">
        <f>'Subdecision matrices'!$S$15</f>
        <v>0.1</v>
      </c>
      <c r="F750" s="5">
        <f>'Subdecision matrices'!$S$16</f>
        <v>0.1</v>
      </c>
      <c r="G750" s="5">
        <f>'Subdecision matrices'!$T$12</f>
        <v>0.1</v>
      </c>
      <c r="H750" s="5">
        <f>'Subdecision matrices'!$T$13</f>
        <v>0.1</v>
      </c>
      <c r="I750" s="5">
        <f>'Subdecision matrices'!$T$14</f>
        <v>0.1</v>
      </c>
      <c r="J750" s="5">
        <f>'Subdecision matrices'!$T$15</f>
        <v>0.1</v>
      </c>
      <c r="K750" s="5">
        <f>'Subdecision matrices'!$T$16</f>
        <v>0.1</v>
      </c>
      <c r="L750" s="5">
        <f>'Subdecision matrices'!$U$12</f>
        <v>0.05</v>
      </c>
      <c r="M750" s="5">
        <f>'Subdecision matrices'!$U$13</f>
        <v>0.05</v>
      </c>
      <c r="N750" s="5">
        <f>'Subdecision matrices'!$U$14</f>
        <v>0.05</v>
      </c>
      <c r="O750" s="5">
        <f>'Subdecision matrices'!$U$15</f>
        <v>0.05</v>
      </c>
      <c r="P750" s="5">
        <f>'Subdecision matrices'!$U$16</f>
        <v>0.05</v>
      </c>
      <c r="Q750" s="5">
        <f>'Subdecision matrices'!$V$12</f>
        <v>0.1</v>
      </c>
      <c r="R750" s="5">
        <f>'Subdecision matrices'!$V$13</f>
        <v>0.1</v>
      </c>
      <c r="S750" s="5">
        <f>'Subdecision matrices'!$V$14</f>
        <v>0.1</v>
      </c>
      <c r="T750" s="5">
        <f>'Subdecision matrices'!$V$15</f>
        <v>0.1</v>
      </c>
      <c r="U750" s="5">
        <f>'Subdecision matrices'!$V$16</f>
        <v>0.1</v>
      </c>
      <c r="V750" s="5">
        <f>'Subdecision matrices'!$W$12</f>
        <v>0.1</v>
      </c>
      <c r="W750" s="5">
        <f>'Subdecision matrices'!$W$13</f>
        <v>0.1</v>
      </c>
      <c r="X750" s="5">
        <f>'Subdecision matrices'!$W$14</f>
        <v>0.1</v>
      </c>
      <c r="Y750" s="5">
        <f>'Subdecision matrices'!$W$15</f>
        <v>0.1</v>
      </c>
      <c r="Z750" s="5">
        <f>'Subdecision matrices'!$W$16</f>
        <v>0.1</v>
      </c>
      <c r="AA750" s="5">
        <f>'Subdecision matrices'!$X$12</f>
        <v>0.05</v>
      </c>
      <c r="AB750" s="5">
        <f>'Subdecision matrices'!$X$13</f>
        <v>0.1</v>
      </c>
      <c r="AC750" s="5">
        <f>'Subdecision matrices'!$X$14</f>
        <v>0.1</v>
      </c>
      <c r="AD750" s="5">
        <f>'Subdecision matrices'!$X$15</f>
        <v>0.1</v>
      </c>
      <c r="AE750" s="5">
        <f>'Subdecision matrices'!$X$16</f>
        <v>0.1</v>
      </c>
      <c r="AF750" s="5">
        <f>'Subdecision matrices'!$Y$12</f>
        <v>0.1</v>
      </c>
      <c r="AG750" s="5">
        <f>'Subdecision matrices'!$Y$13</f>
        <v>0.1</v>
      </c>
      <c r="AH750" s="5">
        <f>'Subdecision matrices'!$Y$14</f>
        <v>0.1</v>
      </c>
      <c r="AI750" s="5">
        <f>'Subdecision matrices'!$Y$15</f>
        <v>0.05</v>
      </c>
      <c r="AJ750" s="5">
        <f>'Subdecision matrices'!$Y$16</f>
        <v>0.05</v>
      </c>
      <c r="AK750" s="5">
        <f>'Subdecision matrices'!$Z$12</f>
        <v>0.15</v>
      </c>
      <c r="AL750" s="5">
        <f>'Subdecision matrices'!$Z$13</f>
        <v>0.15</v>
      </c>
      <c r="AM750" s="5">
        <f>'Subdecision matrices'!$Z$14</f>
        <v>0.15</v>
      </c>
      <c r="AN750" s="5">
        <f>'Subdecision matrices'!$Z$15</f>
        <v>0.15</v>
      </c>
      <c r="AO750" s="5">
        <f>'Subdecision matrices'!$Z$16</f>
        <v>0.15</v>
      </c>
      <c r="AP750" s="5">
        <f>'Subdecision matrices'!$AA$12</f>
        <v>0.1</v>
      </c>
      <c r="AQ750" s="5">
        <f>'Subdecision matrices'!$AA$13</f>
        <v>0.1</v>
      </c>
      <c r="AR750" s="5">
        <f>'Subdecision matrices'!$AA$14</f>
        <v>0.1</v>
      </c>
      <c r="AS750" s="5">
        <f>'Subdecision matrices'!$AA$15</f>
        <v>0.1</v>
      </c>
      <c r="AT750" s="5">
        <f>'Subdecision matrices'!$AA$16</f>
        <v>0.15</v>
      </c>
      <c r="AU750" s="5">
        <f>'Subdecision matrices'!$AB$12</f>
        <v>0.15</v>
      </c>
      <c r="AV750" s="5">
        <f>'Subdecision matrices'!$AB$13</f>
        <v>0.1</v>
      </c>
      <c r="AW750" s="5">
        <f>'Subdecision matrices'!$AB$14</f>
        <v>0.1</v>
      </c>
      <c r="AX750" s="5">
        <f>'Subdecision matrices'!$AB$15</f>
        <v>0.15</v>
      </c>
      <c r="AY750" s="5">
        <f>'Subdecision matrices'!$AB$16</f>
        <v>0.1</v>
      </c>
      <c r="AZ750" s="3">
        <f aca="true" t="shared" si="1886" ref="AZ750">SUM(L750:AY750)</f>
        <v>4</v>
      </c>
      <c r="BA750" s="3"/>
      <c r="BB750" s="114"/>
      <c r="BC750" s="114"/>
      <c r="BD750" s="114"/>
      <c r="BE750" s="114"/>
      <c r="BF750" s="114"/>
    </row>
    <row r="751" spans="1:58" ht="15">
      <c r="A751" s="94">
        <v>373</v>
      </c>
      <c r="B751" s="30">
        <f>_xlfn.IFERROR(VLOOKUP(Prioritization!G384,'Subdecision matrices'!$B$7:$C$8,2,TRUE),0)</f>
        <v>0</v>
      </c>
      <c r="C751" s="30">
        <f>_xlfn.IFERROR(VLOOKUP(Prioritization!G384,'Subdecision matrices'!$B$7:$D$8,3,TRUE),0)</f>
        <v>0</v>
      </c>
      <c r="D751" s="30">
        <f>_xlfn.IFERROR(VLOOKUP(Prioritization!G384,'Subdecision matrices'!$B$7:$E$8,4,TRUE),0)</f>
        <v>0</v>
      </c>
      <c r="E751" s="30">
        <f>_xlfn.IFERROR(VLOOKUP(Prioritization!G384,'Subdecision matrices'!$B$7:$F$8,5,TRUE),0)</f>
        <v>0</v>
      </c>
      <c r="F751" s="30">
        <f>_xlfn.IFERROR(VLOOKUP(Prioritization!G384,'Subdecision matrices'!$B$7:$G$8,6,TRUE),0)</f>
        <v>0</v>
      </c>
      <c r="G751" s="30">
        <f>VLOOKUP(Prioritization!H384,'Subdecision matrices'!$B$12:$C$19,2,TRUE)</f>
        <v>0</v>
      </c>
      <c r="H751" s="30">
        <f>VLOOKUP(Prioritization!H384,'Subdecision matrices'!$B$12:$D$19,3,TRUE)</f>
        <v>0</v>
      </c>
      <c r="I751" s="30">
        <f>VLOOKUP(Prioritization!H384,'Subdecision matrices'!$B$12:$E$19,4,TRUE)</f>
        <v>0</v>
      </c>
      <c r="J751" s="30">
        <f>VLOOKUP(Prioritization!H384,'Subdecision matrices'!$B$12:$F$19,5,TRUE)</f>
        <v>0</v>
      </c>
      <c r="K751" s="30">
        <f>VLOOKUP(Prioritization!H384,'Subdecision matrices'!$B$12:$G$19,6,TRUE)</f>
        <v>0</v>
      </c>
      <c r="L751" s="2">
        <f>_xlfn.IFERROR(INDEX('Subdecision matrices'!$C$23:$G$27,MATCH(Prioritization!I384,'Subdecision matrices'!$B$23:$B$27,0),MATCH('CalcEng 2'!$L$6,'Subdecision matrices'!$C$22:$G$22,0)),0)</f>
        <v>0</v>
      </c>
      <c r="M751" s="2">
        <f>_xlfn.IFERROR(INDEX('Subdecision matrices'!$C$23:$G$27,MATCH(Prioritization!I384,'Subdecision matrices'!$B$23:$B$27,0),MATCH('CalcEng 2'!$M$6,'Subdecision matrices'!$C$30:$G$30,0)),0)</f>
        <v>0</v>
      </c>
      <c r="N751" s="2">
        <f>_xlfn.IFERROR(INDEX('Subdecision matrices'!$C$23:$G$27,MATCH(Prioritization!I384,'Subdecision matrices'!$B$23:$B$27,0),MATCH('CalcEng 2'!$N$6,'Subdecision matrices'!$C$22:$G$22,0)),0)</f>
        <v>0</v>
      </c>
      <c r="O751" s="2">
        <f>_xlfn.IFERROR(INDEX('Subdecision matrices'!$C$23:$G$27,MATCH(Prioritization!I384,'Subdecision matrices'!$B$23:$B$27,0),MATCH('CalcEng 2'!$O$6,'Subdecision matrices'!$C$22:$G$22,0)),0)</f>
        <v>0</v>
      </c>
      <c r="P751" s="2">
        <f>_xlfn.IFERROR(INDEX('Subdecision matrices'!$C$23:$G$27,MATCH(Prioritization!I384,'Subdecision matrices'!$B$23:$B$27,0),MATCH('CalcEng 2'!$P$6,'Subdecision matrices'!$C$22:$G$22,0)),0)</f>
        <v>0</v>
      </c>
      <c r="Q751" s="2">
        <f>_xlfn.IFERROR(INDEX('Subdecision matrices'!$C$31:$G$33,MATCH(Prioritization!J384,'Subdecision matrices'!$B$31:$B$33,0),MATCH('CalcEng 2'!$Q$6,'Subdecision matrices'!$C$30:$G$30,0)),0)</f>
        <v>0</v>
      </c>
      <c r="R751" s="2">
        <f>_xlfn.IFERROR(INDEX('Subdecision matrices'!$C$31:$G$33,MATCH(Prioritization!J384,'Subdecision matrices'!$B$31:$B$33,0),MATCH('CalcEng 2'!$R$6,'Subdecision matrices'!$C$30:$G$30,0)),0)</f>
        <v>0</v>
      </c>
      <c r="S751" s="2">
        <f>_xlfn.IFERROR(INDEX('Subdecision matrices'!$C$31:$G$33,MATCH(Prioritization!J384,'Subdecision matrices'!$B$31:$B$33,0),MATCH('CalcEng 2'!$S$6,'Subdecision matrices'!$C$30:$G$30,0)),0)</f>
        <v>0</v>
      </c>
      <c r="T751" s="2">
        <f>_xlfn.IFERROR(INDEX('Subdecision matrices'!$C$31:$G$33,MATCH(Prioritization!J384,'Subdecision matrices'!$B$31:$B$33,0),MATCH('CalcEng 2'!$T$6,'Subdecision matrices'!$C$30:$G$30,0)),0)</f>
        <v>0</v>
      </c>
      <c r="U751" s="2">
        <f>_xlfn.IFERROR(INDEX('Subdecision matrices'!$C$31:$G$33,MATCH(Prioritization!J384,'Subdecision matrices'!$B$31:$B$33,0),MATCH('CalcEng 2'!$U$6,'Subdecision matrices'!$C$30:$G$30,0)),0)</f>
        <v>0</v>
      </c>
      <c r="V751" s="2">
        <f>_xlfn.IFERROR(VLOOKUP(Prioritization!K384,'Subdecision matrices'!$A$37:$C$41,3,TRUE),0)</f>
        <v>0</v>
      </c>
      <c r="W751" s="2">
        <f>_xlfn.IFERROR(VLOOKUP(Prioritization!K384,'Subdecision matrices'!$A$37:$D$41,4),0)</f>
        <v>0</v>
      </c>
      <c r="X751" s="2">
        <f>_xlfn.IFERROR(VLOOKUP(Prioritization!K384,'Subdecision matrices'!$A$37:$E$41,5),0)</f>
        <v>0</v>
      </c>
      <c r="Y751" s="2">
        <f>_xlfn.IFERROR(VLOOKUP(Prioritization!K384,'Subdecision matrices'!$A$37:$F$41,6),0)</f>
        <v>0</v>
      </c>
      <c r="Z751" s="2">
        <f>_xlfn.IFERROR(VLOOKUP(Prioritization!K384,'Subdecision matrices'!$A$37:$G$41,7),0)</f>
        <v>0</v>
      </c>
      <c r="AA751" s="2">
        <f>_xlfn.IFERROR(INDEX('Subdecision matrices'!$K$8:$O$11,MATCH(Prioritization!L384,'Subdecision matrices'!$J$8:$J$11,0),MATCH('CalcEng 2'!$AA$6,'Subdecision matrices'!$K$7:$O$7,0)),0)</f>
        <v>0</v>
      </c>
      <c r="AB751" s="2">
        <f>_xlfn.IFERROR(INDEX('Subdecision matrices'!$K$8:$O$11,MATCH(Prioritization!L384,'Subdecision matrices'!$J$8:$J$11,0),MATCH('CalcEng 2'!$AB$6,'Subdecision matrices'!$K$7:$O$7,0)),0)</f>
        <v>0</v>
      </c>
      <c r="AC751" s="2">
        <f>_xlfn.IFERROR(INDEX('Subdecision matrices'!$K$8:$O$11,MATCH(Prioritization!L384,'Subdecision matrices'!$J$8:$J$11,0),MATCH('CalcEng 2'!$AC$6,'Subdecision matrices'!$K$7:$O$7,0)),0)</f>
        <v>0</v>
      </c>
      <c r="AD751" s="2">
        <f>_xlfn.IFERROR(INDEX('Subdecision matrices'!$K$8:$O$11,MATCH(Prioritization!L384,'Subdecision matrices'!$J$8:$J$11,0),MATCH('CalcEng 2'!$AD$6,'Subdecision matrices'!$K$7:$O$7,0)),0)</f>
        <v>0</v>
      </c>
      <c r="AE751" s="2">
        <f>_xlfn.IFERROR(INDEX('Subdecision matrices'!$K$8:$O$11,MATCH(Prioritization!L384,'Subdecision matrices'!$J$8:$J$11,0),MATCH('CalcEng 2'!$AE$6,'Subdecision matrices'!$K$7:$O$7,0)),0)</f>
        <v>0</v>
      </c>
      <c r="AF751" s="2">
        <f>_xlfn.IFERROR(VLOOKUP(Prioritization!M384,'Subdecision matrices'!$I$15:$K$17,3,TRUE),0)</f>
        <v>0</v>
      </c>
      <c r="AG751" s="2">
        <f>_xlfn.IFERROR(VLOOKUP(Prioritization!M384,'Subdecision matrices'!$I$15:$L$17,4,TRUE),0)</f>
        <v>0</v>
      </c>
      <c r="AH751" s="2">
        <f>_xlfn.IFERROR(VLOOKUP(Prioritization!M384,'Subdecision matrices'!$I$15:$M$17,5,TRUE),0)</f>
        <v>0</v>
      </c>
      <c r="AI751" s="2">
        <f>_xlfn.IFERROR(VLOOKUP(Prioritization!M384,'Subdecision matrices'!$I$15:$N$17,6,TRUE),0)</f>
        <v>0</v>
      </c>
      <c r="AJ751" s="2">
        <f>_xlfn.IFERROR(VLOOKUP(Prioritization!M384,'Subdecision matrices'!$I$15:$O$17,7,TRUE),0)</f>
        <v>0</v>
      </c>
      <c r="AK751" s="2">
        <f>_xlfn.IFERROR(INDEX('Subdecision matrices'!$K$22:$O$24,MATCH(Prioritization!N384,'Subdecision matrices'!$J$22:$J$24,0),MATCH($AK$6,'Subdecision matrices'!$K$21:$O$21,0)),0)</f>
        <v>0</v>
      </c>
      <c r="AL751" s="2">
        <f>_xlfn.IFERROR(INDEX('Subdecision matrices'!$K$22:$O$24,MATCH(Prioritization!N384,'Subdecision matrices'!$J$22:$J$24,0),MATCH($AL$6,'Subdecision matrices'!$K$21:$O$21,0)),0)</f>
        <v>0</v>
      </c>
      <c r="AM751" s="2">
        <f>_xlfn.IFERROR(INDEX('Subdecision matrices'!$K$22:$O$24,MATCH(Prioritization!N384,'Subdecision matrices'!$J$22:$J$24,0),MATCH($AM$6,'Subdecision matrices'!$K$21:$O$21,0)),0)</f>
        <v>0</v>
      </c>
      <c r="AN751" s="2">
        <f>_xlfn.IFERROR(INDEX('Subdecision matrices'!$K$22:$O$24,MATCH(Prioritization!N384,'Subdecision matrices'!$J$22:$J$24,0),MATCH($AN$6,'Subdecision matrices'!$K$21:$O$21,0)),0)</f>
        <v>0</v>
      </c>
      <c r="AO751" s="2">
        <f>_xlfn.IFERROR(INDEX('Subdecision matrices'!$K$22:$O$24,MATCH(Prioritization!N384,'Subdecision matrices'!$J$22:$J$24,0),MATCH($AO$6,'Subdecision matrices'!$K$21:$O$21,0)),0)</f>
        <v>0</v>
      </c>
      <c r="AP751" s="2">
        <f>_xlfn.IFERROR(INDEX('Subdecision matrices'!$K$27:$O$30,MATCH(Prioritization!O384,'Subdecision matrices'!$J$27:$J$30,0),MATCH('CalcEng 2'!$AP$6,'Subdecision matrices'!$K$27:$O$27,0)),0)</f>
        <v>0</v>
      </c>
      <c r="AQ751" s="2">
        <f>_xlfn.IFERROR(INDEX('Subdecision matrices'!$K$27:$O$30,MATCH(Prioritization!O384,'Subdecision matrices'!$J$27:$J$30,0),MATCH('CalcEng 2'!$AQ$6,'Subdecision matrices'!$K$27:$O$27,0)),0)</f>
        <v>0</v>
      </c>
      <c r="AR751" s="2">
        <f>_xlfn.IFERROR(INDEX('Subdecision matrices'!$K$27:$O$30,MATCH(Prioritization!O384,'Subdecision matrices'!$J$27:$J$30,0),MATCH('CalcEng 2'!$AR$6,'Subdecision matrices'!$K$27:$O$27,0)),0)</f>
        <v>0</v>
      </c>
      <c r="AS751" s="2">
        <f>_xlfn.IFERROR(INDEX('Subdecision matrices'!$K$27:$O$30,MATCH(Prioritization!O384,'Subdecision matrices'!$J$27:$J$30,0),MATCH('CalcEng 2'!$AS$6,'Subdecision matrices'!$K$27:$O$27,0)),0)</f>
        <v>0</v>
      </c>
      <c r="AT751" s="2">
        <f>_xlfn.IFERROR(INDEX('Subdecision matrices'!$K$27:$O$30,MATCH(Prioritization!O384,'Subdecision matrices'!$J$27:$J$30,0),MATCH('CalcEng 2'!$AT$6,'Subdecision matrices'!$K$27:$O$27,0)),0)</f>
        <v>0</v>
      </c>
      <c r="AU751" s="2">
        <f>_xlfn.IFERROR(INDEX('Subdecision matrices'!$K$34:$O$36,MATCH(Prioritization!P384,'Subdecision matrices'!$J$34:$J$36,0),MATCH('CalcEng 2'!$AU$6,'Subdecision matrices'!$K$33:$O$33,0)),0)</f>
        <v>0</v>
      </c>
      <c r="AV751" s="2">
        <f>_xlfn.IFERROR(INDEX('Subdecision matrices'!$K$34:$O$36,MATCH(Prioritization!P384,'Subdecision matrices'!$J$34:$J$36,0),MATCH('CalcEng 2'!$AV$6,'Subdecision matrices'!$K$33:$O$33,0)),0)</f>
        <v>0</v>
      </c>
      <c r="AW751" s="2">
        <f>_xlfn.IFERROR(INDEX('Subdecision matrices'!$K$34:$O$36,MATCH(Prioritization!P384,'Subdecision matrices'!$J$34:$J$36,0),MATCH('CalcEng 2'!$AW$6,'Subdecision matrices'!$K$33:$O$33,0)),0)</f>
        <v>0</v>
      </c>
      <c r="AX751" s="2">
        <f>_xlfn.IFERROR(INDEX('Subdecision matrices'!$K$34:$O$36,MATCH(Prioritization!P384,'Subdecision matrices'!$J$34:$J$36,0),MATCH('CalcEng 2'!$AX$6,'Subdecision matrices'!$K$33:$O$33,0)),0)</f>
        <v>0</v>
      </c>
      <c r="AY751" s="2">
        <f>_xlfn.IFERROR(INDEX('Subdecision matrices'!$K$34:$O$36,MATCH(Prioritization!P384,'Subdecision matrices'!$J$34:$J$36,0),MATCH('CalcEng 2'!$AY$6,'Subdecision matrices'!$K$33:$O$33,0)),0)</f>
        <v>0</v>
      </c>
      <c r="AZ751" s="2"/>
      <c r="BA751" s="2"/>
      <c r="BB751" s="110">
        <f>((B751*B752)+(G751*G752)+(L751*L752)+(Q751*Q752)+(V751*V752)+(AA751*AA752)+(AF752*AF751)+(AK751*AK752)+(AP751*AP752)+(AU751*AU752))*10</f>
        <v>0</v>
      </c>
      <c r="BC751" s="110">
        <f aca="true" t="shared" si="1887" ref="BC751">((C751*C752)+(H751*H752)+(M751*M752)+(R751*R752)+(W751*W752)+(AB751*AB752)+(AG752*AG751)+(AL751*AL752)+(AQ751*AQ752)+(AV751*AV752))*10</f>
        <v>0</v>
      </c>
      <c r="BD751" s="110">
        <f aca="true" t="shared" si="1888" ref="BD751">((D751*D752)+(I751*I752)+(N751*N752)+(S751*S752)+(X751*X752)+(AC751*AC752)+(AH752*AH751)+(AM751*AM752)+(AR751*AR752)+(AW751*AW752))*10</f>
        <v>0</v>
      </c>
      <c r="BE751" s="110">
        <f aca="true" t="shared" si="1889" ref="BE751">((E751*E752)+(J751*J752)+(O751*O752)+(T751*T752)+(Y751*Y752)+(AD751*AD752)+(AI752*AI751)+(AN751*AN752)+(AS751*AS752)+(AX751*AX752))*10</f>
        <v>0</v>
      </c>
      <c r="BF751" s="110">
        <f aca="true" t="shared" si="1890" ref="BF751">((F751*F752)+(K751*K752)+(P751*P752)+(U751*U752)+(Z751*Z752)+(AE751*AE752)+(AJ752*AJ751)+(AO751*AO752)+(AT751*AT752)+(AY751*AY752))*10</f>
        <v>0</v>
      </c>
    </row>
    <row r="752" spans="1:58" ht="15.75" thickBot="1">
      <c r="A752" s="94"/>
      <c r="B752" s="5">
        <f>'Subdecision matrices'!$S$12</f>
        <v>0.1</v>
      </c>
      <c r="C752" s="5">
        <f>'Subdecision matrices'!$S$13</f>
        <v>0.1</v>
      </c>
      <c r="D752" s="5">
        <f>'Subdecision matrices'!$S$14</f>
        <v>0.1</v>
      </c>
      <c r="E752" s="5">
        <f>'Subdecision matrices'!$S$15</f>
        <v>0.1</v>
      </c>
      <c r="F752" s="5">
        <f>'Subdecision matrices'!$S$16</f>
        <v>0.1</v>
      </c>
      <c r="G752" s="5">
        <f>'Subdecision matrices'!$T$12</f>
        <v>0.1</v>
      </c>
      <c r="H752" s="5">
        <f>'Subdecision matrices'!$T$13</f>
        <v>0.1</v>
      </c>
      <c r="I752" s="5">
        <f>'Subdecision matrices'!$T$14</f>
        <v>0.1</v>
      </c>
      <c r="J752" s="5">
        <f>'Subdecision matrices'!$T$15</f>
        <v>0.1</v>
      </c>
      <c r="K752" s="5">
        <f>'Subdecision matrices'!$T$16</f>
        <v>0.1</v>
      </c>
      <c r="L752" s="5">
        <f>'Subdecision matrices'!$U$12</f>
        <v>0.05</v>
      </c>
      <c r="M752" s="5">
        <f>'Subdecision matrices'!$U$13</f>
        <v>0.05</v>
      </c>
      <c r="N752" s="5">
        <f>'Subdecision matrices'!$U$14</f>
        <v>0.05</v>
      </c>
      <c r="O752" s="5">
        <f>'Subdecision matrices'!$U$15</f>
        <v>0.05</v>
      </c>
      <c r="P752" s="5">
        <f>'Subdecision matrices'!$U$16</f>
        <v>0.05</v>
      </c>
      <c r="Q752" s="5">
        <f>'Subdecision matrices'!$V$12</f>
        <v>0.1</v>
      </c>
      <c r="R752" s="5">
        <f>'Subdecision matrices'!$V$13</f>
        <v>0.1</v>
      </c>
      <c r="S752" s="5">
        <f>'Subdecision matrices'!$V$14</f>
        <v>0.1</v>
      </c>
      <c r="T752" s="5">
        <f>'Subdecision matrices'!$V$15</f>
        <v>0.1</v>
      </c>
      <c r="U752" s="5">
        <f>'Subdecision matrices'!$V$16</f>
        <v>0.1</v>
      </c>
      <c r="V752" s="5">
        <f>'Subdecision matrices'!$W$12</f>
        <v>0.1</v>
      </c>
      <c r="W752" s="5">
        <f>'Subdecision matrices'!$W$13</f>
        <v>0.1</v>
      </c>
      <c r="X752" s="5">
        <f>'Subdecision matrices'!$W$14</f>
        <v>0.1</v>
      </c>
      <c r="Y752" s="5">
        <f>'Subdecision matrices'!$W$15</f>
        <v>0.1</v>
      </c>
      <c r="Z752" s="5">
        <f>'Subdecision matrices'!$W$16</f>
        <v>0.1</v>
      </c>
      <c r="AA752" s="5">
        <f>'Subdecision matrices'!$X$12</f>
        <v>0.05</v>
      </c>
      <c r="AB752" s="5">
        <f>'Subdecision matrices'!$X$13</f>
        <v>0.1</v>
      </c>
      <c r="AC752" s="5">
        <f>'Subdecision matrices'!$X$14</f>
        <v>0.1</v>
      </c>
      <c r="AD752" s="5">
        <f>'Subdecision matrices'!$X$15</f>
        <v>0.1</v>
      </c>
      <c r="AE752" s="5">
        <f>'Subdecision matrices'!$X$16</f>
        <v>0.1</v>
      </c>
      <c r="AF752" s="5">
        <f>'Subdecision matrices'!$Y$12</f>
        <v>0.1</v>
      </c>
      <c r="AG752" s="5">
        <f>'Subdecision matrices'!$Y$13</f>
        <v>0.1</v>
      </c>
      <c r="AH752" s="5">
        <f>'Subdecision matrices'!$Y$14</f>
        <v>0.1</v>
      </c>
      <c r="AI752" s="5">
        <f>'Subdecision matrices'!$Y$15</f>
        <v>0.05</v>
      </c>
      <c r="AJ752" s="5">
        <f>'Subdecision matrices'!$Y$16</f>
        <v>0.05</v>
      </c>
      <c r="AK752" s="5">
        <f>'Subdecision matrices'!$Z$12</f>
        <v>0.15</v>
      </c>
      <c r="AL752" s="5">
        <f>'Subdecision matrices'!$Z$13</f>
        <v>0.15</v>
      </c>
      <c r="AM752" s="5">
        <f>'Subdecision matrices'!$Z$14</f>
        <v>0.15</v>
      </c>
      <c r="AN752" s="5">
        <f>'Subdecision matrices'!$Z$15</f>
        <v>0.15</v>
      </c>
      <c r="AO752" s="5">
        <f>'Subdecision matrices'!$Z$16</f>
        <v>0.15</v>
      </c>
      <c r="AP752" s="5">
        <f>'Subdecision matrices'!$AA$12</f>
        <v>0.1</v>
      </c>
      <c r="AQ752" s="5">
        <f>'Subdecision matrices'!$AA$13</f>
        <v>0.1</v>
      </c>
      <c r="AR752" s="5">
        <f>'Subdecision matrices'!$AA$14</f>
        <v>0.1</v>
      </c>
      <c r="AS752" s="5">
        <f>'Subdecision matrices'!$AA$15</f>
        <v>0.1</v>
      </c>
      <c r="AT752" s="5">
        <f>'Subdecision matrices'!$AA$16</f>
        <v>0.15</v>
      </c>
      <c r="AU752" s="5">
        <f>'Subdecision matrices'!$AB$12</f>
        <v>0.15</v>
      </c>
      <c r="AV752" s="5">
        <f>'Subdecision matrices'!$AB$13</f>
        <v>0.1</v>
      </c>
      <c r="AW752" s="5">
        <f>'Subdecision matrices'!$AB$14</f>
        <v>0.1</v>
      </c>
      <c r="AX752" s="5">
        <f>'Subdecision matrices'!$AB$15</f>
        <v>0.15</v>
      </c>
      <c r="AY752" s="5">
        <f>'Subdecision matrices'!$AB$16</f>
        <v>0.1</v>
      </c>
      <c r="AZ752" s="3">
        <f aca="true" t="shared" si="1891" ref="AZ752">SUM(L752:AY752)</f>
        <v>4</v>
      </c>
      <c r="BA752" s="3"/>
      <c r="BB752" s="114"/>
      <c r="BC752" s="114"/>
      <c r="BD752" s="114"/>
      <c r="BE752" s="114"/>
      <c r="BF752" s="114"/>
    </row>
    <row r="753" spans="1:58" ht="15">
      <c r="A753" s="94">
        <v>374</v>
      </c>
      <c r="B753" s="30">
        <f>_xlfn.IFERROR(VLOOKUP(Prioritization!G385,'Subdecision matrices'!$B$7:$C$8,2,TRUE),0)</f>
        <v>0</v>
      </c>
      <c r="C753" s="30">
        <f>_xlfn.IFERROR(VLOOKUP(Prioritization!G385,'Subdecision matrices'!$B$7:$D$8,3,TRUE),0)</f>
        <v>0</v>
      </c>
      <c r="D753" s="30">
        <f>_xlfn.IFERROR(VLOOKUP(Prioritization!G385,'Subdecision matrices'!$B$7:$E$8,4,TRUE),0)</f>
        <v>0</v>
      </c>
      <c r="E753" s="30">
        <f>_xlfn.IFERROR(VLOOKUP(Prioritization!G385,'Subdecision matrices'!$B$7:$F$8,5,TRUE),0)</f>
        <v>0</v>
      </c>
      <c r="F753" s="30">
        <f>_xlfn.IFERROR(VLOOKUP(Prioritization!G385,'Subdecision matrices'!$B$7:$G$8,6,TRUE),0)</f>
        <v>0</v>
      </c>
      <c r="G753" s="30">
        <f>VLOOKUP(Prioritization!H385,'Subdecision matrices'!$B$12:$C$19,2,TRUE)</f>
        <v>0</v>
      </c>
      <c r="H753" s="30">
        <f>VLOOKUP(Prioritization!H385,'Subdecision matrices'!$B$12:$D$19,3,TRUE)</f>
        <v>0</v>
      </c>
      <c r="I753" s="30">
        <f>VLOOKUP(Prioritization!H385,'Subdecision matrices'!$B$12:$E$19,4,TRUE)</f>
        <v>0</v>
      </c>
      <c r="J753" s="30">
        <f>VLOOKUP(Prioritization!H385,'Subdecision matrices'!$B$12:$F$19,5,TRUE)</f>
        <v>0</v>
      </c>
      <c r="K753" s="30">
        <f>VLOOKUP(Prioritization!H385,'Subdecision matrices'!$B$12:$G$19,6,TRUE)</f>
        <v>0</v>
      </c>
      <c r="L753" s="2">
        <f>_xlfn.IFERROR(INDEX('Subdecision matrices'!$C$23:$G$27,MATCH(Prioritization!I385,'Subdecision matrices'!$B$23:$B$27,0),MATCH('CalcEng 2'!$L$6,'Subdecision matrices'!$C$22:$G$22,0)),0)</f>
        <v>0</v>
      </c>
      <c r="M753" s="2">
        <f>_xlfn.IFERROR(INDEX('Subdecision matrices'!$C$23:$G$27,MATCH(Prioritization!I385,'Subdecision matrices'!$B$23:$B$27,0),MATCH('CalcEng 2'!$M$6,'Subdecision matrices'!$C$30:$G$30,0)),0)</f>
        <v>0</v>
      </c>
      <c r="N753" s="2">
        <f>_xlfn.IFERROR(INDEX('Subdecision matrices'!$C$23:$G$27,MATCH(Prioritization!I385,'Subdecision matrices'!$B$23:$B$27,0),MATCH('CalcEng 2'!$N$6,'Subdecision matrices'!$C$22:$G$22,0)),0)</f>
        <v>0</v>
      </c>
      <c r="O753" s="2">
        <f>_xlfn.IFERROR(INDEX('Subdecision matrices'!$C$23:$G$27,MATCH(Prioritization!I385,'Subdecision matrices'!$B$23:$B$27,0),MATCH('CalcEng 2'!$O$6,'Subdecision matrices'!$C$22:$G$22,0)),0)</f>
        <v>0</v>
      </c>
      <c r="P753" s="2">
        <f>_xlfn.IFERROR(INDEX('Subdecision matrices'!$C$23:$G$27,MATCH(Prioritization!I385,'Subdecision matrices'!$B$23:$B$27,0),MATCH('CalcEng 2'!$P$6,'Subdecision matrices'!$C$22:$G$22,0)),0)</f>
        <v>0</v>
      </c>
      <c r="Q753" s="2">
        <f>_xlfn.IFERROR(INDEX('Subdecision matrices'!$C$31:$G$33,MATCH(Prioritization!J385,'Subdecision matrices'!$B$31:$B$33,0),MATCH('CalcEng 2'!$Q$6,'Subdecision matrices'!$C$30:$G$30,0)),0)</f>
        <v>0</v>
      </c>
      <c r="R753" s="2">
        <f>_xlfn.IFERROR(INDEX('Subdecision matrices'!$C$31:$G$33,MATCH(Prioritization!J385,'Subdecision matrices'!$B$31:$B$33,0),MATCH('CalcEng 2'!$R$6,'Subdecision matrices'!$C$30:$G$30,0)),0)</f>
        <v>0</v>
      </c>
      <c r="S753" s="2">
        <f>_xlfn.IFERROR(INDEX('Subdecision matrices'!$C$31:$G$33,MATCH(Prioritization!J385,'Subdecision matrices'!$B$31:$B$33,0),MATCH('CalcEng 2'!$S$6,'Subdecision matrices'!$C$30:$G$30,0)),0)</f>
        <v>0</v>
      </c>
      <c r="T753" s="2">
        <f>_xlfn.IFERROR(INDEX('Subdecision matrices'!$C$31:$G$33,MATCH(Prioritization!J385,'Subdecision matrices'!$B$31:$B$33,0),MATCH('CalcEng 2'!$T$6,'Subdecision matrices'!$C$30:$G$30,0)),0)</f>
        <v>0</v>
      </c>
      <c r="U753" s="2">
        <f>_xlfn.IFERROR(INDEX('Subdecision matrices'!$C$31:$G$33,MATCH(Prioritization!J385,'Subdecision matrices'!$B$31:$B$33,0),MATCH('CalcEng 2'!$U$6,'Subdecision matrices'!$C$30:$G$30,0)),0)</f>
        <v>0</v>
      </c>
      <c r="V753" s="2">
        <f>_xlfn.IFERROR(VLOOKUP(Prioritization!K385,'Subdecision matrices'!$A$37:$C$41,3,TRUE),0)</f>
        <v>0</v>
      </c>
      <c r="W753" s="2">
        <f>_xlfn.IFERROR(VLOOKUP(Prioritization!K385,'Subdecision matrices'!$A$37:$D$41,4),0)</f>
        <v>0</v>
      </c>
      <c r="X753" s="2">
        <f>_xlfn.IFERROR(VLOOKUP(Prioritization!K385,'Subdecision matrices'!$A$37:$E$41,5),0)</f>
        <v>0</v>
      </c>
      <c r="Y753" s="2">
        <f>_xlfn.IFERROR(VLOOKUP(Prioritization!K385,'Subdecision matrices'!$A$37:$F$41,6),0)</f>
        <v>0</v>
      </c>
      <c r="Z753" s="2">
        <f>_xlfn.IFERROR(VLOOKUP(Prioritization!K385,'Subdecision matrices'!$A$37:$G$41,7),0)</f>
        <v>0</v>
      </c>
      <c r="AA753" s="2">
        <f>_xlfn.IFERROR(INDEX('Subdecision matrices'!$K$8:$O$11,MATCH(Prioritization!L385,'Subdecision matrices'!$J$8:$J$11,0),MATCH('CalcEng 2'!$AA$6,'Subdecision matrices'!$K$7:$O$7,0)),0)</f>
        <v>0</v>
      </c>
      <c r="AB753" s="2">
        <f>_xlfn.IFERROR(INDEX('Subdecision matrices'!$K$8:$O$11,MATCH(Prioritization!L385,'Subdecision matrices'!$J$8:$J$11,0),MATCH('CalcEng 2'!$AB$6,'Subdecision matrices'!$K$7:$O$7,0)),0)</f>
        <v>0</v>
      </c>
      <c r="AC753" s="2">
        <f>_xlfn.IFERROR(INDEX('Subdecision matrices'!$K$8:$O$11,MATCH(Prioritization!L385,'Subdecision matrices'!$J$8:$J$11,0),MATCH('CalcEng 2'!$AC$6,'Subdecision matrices'!$K$7:$O$7,0)),0)</f>
        <v>0</v>
      </c>
      <c r="AD753" s="2">
        <f>_xlfn.IFERROR(INDEX('Subdecision matrices'!$K$8:$O$11,MATCH(Prioritization!L385,'Subdecision matrices'!$J$8:$J$11,0),MATCH('CalcEng 2'!$AD$6,'Subdecision matrices'!$K$7:$O$7,0)),0)</f>
        <v>0</v>
      </c>
      <c r="AE753" s="2">
        <f>_xlfn.IFERROR(INDEX('Subdecision matrices'!$K$8:$O$11,MATCH(Prioritization!L385,'Subdecision matrices'!$J$8:$J$11,0),MATCH('CalcEng 2'!$AE$6,'Subdecision matrices'!$K$7:$O$7,0)),0)</f>
        <v>0</v>
      </c>
      <c r="AF753" s="2">
        <f>_xlfn.IFERROR(VLOOKUP(Prioritization!M385,'Subdecision matrices'!$I$15:$K$17,3,TRUE),0)</f>
        <v>0</v>
      </c>
      <c r="AG753" s="2">
        <f>_xlfn.IFERROR(VLOOKUP(Prioritization!M385,'Subdecision matrices'!$I$15:$L$17,4,TRUE),0)</f>
        <v>0</v>
      </c>
      <c r="AH753" s="2">
        <f>_xlfn.IFERROR(VLOOKUP(Prioritization!M385,'Subdecision matrices'!$I$15:$M$17,5,TRUE),0)</f>
        <v>0</v>
      </c>
      <c r="AI753" s="2">
        <f>_xlfn.IFERROR(VLOOKUP(Prioritization!M385,'Subdecision matrices'!$I$15:$N$17,6,TRUE),0)</f>
        <v>0</v>
      </c>
      <c r="AJ753" s="2">
        <f>_xlfn.IFERROR(VLOOKUP(Prioritization!M385,'Subdecision matrices'!$I$15:$O$17,7,TRUE),0)</f>
        <v>0</v>
      </c>
      <c r="AK753" s="2">
        <f>_xlfn.IFERROR(INDEX('Subdecision matrices'!$K$22:$O$24,MATCH(Prioritization!N385,'Subdecision matrices'!$J$22:$J$24,0),MATCH($AK$6,'Subdecision matrices'!$K$21:$O$21,0)),0)</f>
        <v>0</v>
      </c>
      <c r="AL753" s="2">
        <f>_xlfn.IFERROR(INDEX('Subdecision matrices'!$K$22:$O$24,MATCH(Prioritization!N385,'Subdecision matrices'!$J$22:$J$24,0),MATCH($AL$6,'Subdecision matrices'!$K$21:$O$21,0)),0)</f>
        <v>0</v>
      </c>
      <c r="AM753" s="2">
        <f>_xlfn.IFERROR(INDEX('Subdecision matrices'!$K$22:$O$24,MATCH(Prioritization!N385,'Subdecision matrices'!$J$22:$J$24,0),MATCH($AM$6,'Subdecision matrices'!$K$21:$O$21,0)),0)</f>
        <v>0</v>
      </c>
      <c r="AN753" s="2">
        <f>_xlfn.IFERROR(INDEX('Subdecision matrices'!$K$22:$O$24,MATCH(Prioritization!N385,'Subdecision matrices'!$J$22:$J$24,0),MATCH($AN$6,'Subdecision matrices'!$K$21:$O$21,0)),0)</f>
        <v>0</v>
      </c>
      <c r="AO753" s="2">
        <f>_xlfn.IFERROR(INDEX('Subdecision matrices'!$K$22:$O$24,MATCH(Prioritization!N385,'Subdecision matrices'!$J$22:$J$24,0),MATCH($AO$6,'Subdecision matrices'!$K$21:$O$21,0)),0)</f>
        <v>0</v>
      </c>
      <c r="AP753" s="2">
        <f>_xlfn.IFERROR(INDEX('Subdecision matrices'!$K$27:$O$30,MATCH(Prioritization!O385,'Subdecision matrices'!$J$27:$J$30,0),MATCH('CalcEng 2'!$AP$6,'Subdecision matrices'!$K$27:$O$27,0)),0)</f>
        <v>0</v>
      </c>
      <c r="AQ753" s="2">
        <f>_xlfn.IFERROR(INDEX('Subdecision matrices'!$K$27:$O$30,MATCH(Prioritization!O385,'Subdecision matrices'!$J$27:$J$30,0),MATCH('CalcEng 2'!$AQ$6,'Subdecision matrices'!$K$27:$O$27,0)),0)</f>
        <v>0</v>
      </c>
      <c r="AR753" s="2">
        <f>_xlfn.IFERROR(INDEX('Subdecision matrices'!$K$27:$O$30,MATCH(Prioritization!O385,'Subdecision matrices'!$J$27:$J$30,0),MATCH('CalcEng 2'!$AR$6,'Subdecision matrices'!$K$27:$O$27,0)),0)</f>
        <v>0</v>
      </c>
      <c r="AS753" s="2">
        <f>_xlfn.IFERROR(INDEX('Subdecision matrices'!$K$27:$O$30,MATCH(Prioritization!O385,'Subdecision matrices'!$J$27:$J$30,0),MATCH('CalcEng 2'!$AS$6,'Subdecision matrices'!$K$27:$O$27,0)),0)</f>
        <v>0</v>
      </c>
      <c r="AT753" s="2">
        <f>_xlfn.IFERROR(INDEX('Subdecision matrices'!$K$27:$O$30,MATCH(Prioritization!O385,'Subdecision matrices'!$J$27:$J$30,0),MATCH('CalcEng 2'!$AT$6,'Subdecision matrices'!$K$27:$O$27,0)),0)</f>
        <v>0</v>
      </c>
      <c r="AU753" s="2">
        <f>_xlfn.IFERROR(INDEX('Subdecision matrices'!$K$34:$O$36,MATCH(Prioritization!P385,'Subdecision matrices'!$J$34:$J$36,0),MATCH('CalcEng 2'!$AU$6,'Subdecision matrices'!$K$33:$O$33,0)),0)</f>
        <v>0</v>
      </c>
      <c r="AV753" s="2">
        <f>_xlfn.IFERROR(INDEX('Subdecision matrices'!$K$34:$O$36,MATCH(Prioritization!P385,'Subdecision matrices'!$J$34:$J$36,0),MATCH('CalcEng 2'!$AV$6,'Subdecision matrices'!$K$33:$O$33,0)),0)</f>
        <v>0</v>
      </c>
      <c r="AW753" s="2">
        <f>_xlfn.IFERROR(INDEX('Subdecision matrices'!$K$34:$O$36,MATCH(Prioritization!P385,'Subdecision matrices'!$J$34:$J$36,0),MATCH('CalcEng 2'!$AW$6,'Subdecision matrices'!$K$33:$O$33,0)),0)</f>
        <v>0</v>
      </c>
      <c r="AX753" s="2">
        <f>_xlfn.IFERROR(INDEX('Subdecision matrices'!$K$34:$O$36,MATCH(Prioritization!P385,'Subdecision matrices'!$J$34:$J$36,0),MATCH('CalcEng 2'!$AX$6,'Subdecision matrices'!$K$33:$O$33,0)),0)</f>
        <v>0</v>
      </c>
      <c r="AY753" s="2">
        <f>_xlfn.IFERROR(INDEX('Subdecision matrices'!$K$34:$O$36,MATCH(Prioritization!P385,'Subdecision matrices'!$J$34:$J$36,0),MATCH('CalcEng 2'!$AY$6,'Subdecision matrices'!$K$33:$O$33,0)),0)</f>
        <v>0</v>
      </c>
      <c r="AZ753" s="2"/>
      <c r="BA753" s="2"/>
      <c r="BB753" s="110">
        <f>((B753*B754)+(G753*G754)+(L753*L754)+(Q753*Q754)+(V753*V754)+(AA753*AA754)+(AF754*AF753)+(AK753*AK754)+(AP753*AP754)+(AU753*AU754))*10</f>
        <v>0</v>
      </c>
      <c r="BC753" s="110">
        <f aca="true" t="shared" si="1892" ref="BC753">((C753*C754)+(H753*H754)+(M753*M754)+(R753*R754)+(W753*W754)+(AB753*AB754)+(AG754*AG753)+(AL753*AL754)+(AQ753*AQ754)+(AV753*AV754))*10</f>
        <v>0</v>
      </c>
      <c r="BD753" s="110">
        <f aca="true" t="shared" si="1893" ref="BD753">((D753*D754)+(I753*I754)+(N753*N754)+(S753*S754)+(X753*X754)+(AC753*AC754)+(AH754*AH753)+(AM753*AM754)+(AR753*AR754)+(AW753*AW754))*10</f>
        <v>0</v>
      </c>
      <c r="BE753" s="110">
        <f aca="true" t="shared" si="1894" ref="BE753">((E753*E754)+(J753*J754)+(O753*O754)+(T753*T754)+(Y753*Y754)+(AD753*AD754)+(AI754*AI753)+(AN753*AN754)+(AS753*AS754)+(AX753*AX754))*10</f>
        <v>0</v>
      </c>
      <c r="BF753" s="110">
        <f aca="true" t="shared" si="1895" ref="BF753">((F753*F754)+(K753*K754)+(P753*P754)+(U753*U754)+(Z753*Z754)+(AE753*AE754)+(AJ754*AJ753)+(AO753*AO754)+(AT753*AT754)+(AY753*AY754))*10</f>
        <v>0</v>
      </c>
    </row>
    <row r="754" spans="1:58" ht="15.75" thickBot="1">
      <c r="A754" s="94"/>
      <c r="B754" s="5">
        <f>'Subdecision matrices'!$S$12</f>
        <v>0.1</v>
      </c>
      <c r="C754" s="5">
        <f>'Subdecision matrices'!$S$13</f>
        <v>0.1</v>
      </c>
      <c r="D754" s="5">
        <f>'Subdecision matrices'!$S$14</f>
        <v>0.1</v>
      </c>
      <c r="E754" s="5">
        <f>'Subdecision matrices'!$S$15</f>
        <v>0.1</v>
      </c>
      <c r="F754" s="5">
        <f>'Subdecision matrices'!$S$16</f>
        <v>0.1</v>
      </c>
      <c r="G754" s="5">
        <f>'Subdecision matrices'!$T$12</f>
        <v>0.1</v>
      </c>
      <c r="H754" s="5">
        <f>'Subdecision matrices'!$T$13</f>
        <v>0.1</v>
      </c>
      <c r="I754" s="5">
        <f>'Subdecision matrices'!$T$14</f>
        <v>0.1</v>
      </c>
      <c r="J754" s="5">
        <f>'Subdecision matrices'!$T$15</f>
        <v>0.1</v>
      </c>
      <c r="K754" s="5">
        <f>'Subdecision matrices'!$T$16</f>
        <v>0.1</v>
      </c>
      <c r="L754" s="5">
        <f>'Subdecision matrices'!$U$12</f>
        <v>0.05</v>
      </c>
      <c r="M754" s="5">
        <f>'Subdecision matrices'!$U$13</f>
        <v>0.05</v>
      </c>
      <c r="N754" s="5">
        <f>'Subdecision matrices'!$U$14</f>
        <v>0.05</v>
      </c>
      <c r="O754" s="5">
        <f>'Subdecision matrices'!$U$15</f>
        <v>0.05</v>
      </c>
      <c r="P754" s="5">
        <f>'Subdecision matrices'!$U$16</f>
        <v>0.05</v>
      </c>
      <c r="Q754" s="5">
        <f>'Subdecision matrices'!$V$12</f>
        <v>0.1</v>
      </c>
      <c r="R754" s="5">
        <f>'Subdecision matrices'!$V$13</f>
        <v>0.1</v>
      </c>
      <c r="S754" s="5">
        <f>'Subdecision matrices'!$V$14</f>
        <v>0.1</v>
      </c>
      <c r="T754" s="5">
        <f>'Subdecision matrices'!$V$15</f>
        <v>0.1</v>
      </c>
      <c r="U754" s="5">
        <f>'Subdecision matrices'!$V$16</f>
        <v>0.1</v>
      </c>
      <c r="V754" s="5">
        <f>'Subdecision matrices'!$W$12</f>
        <v>0.1</v>
      </c>
      <c r="W754" s="5">
        <f>'Subdecision matrices'!$W$13</f>
        <v>0.1</v>
      </c>
      <c r="X754" s="5">
        <f>'Subdecision matrices'!$W$14</f>
        <v>0.1</v>
      </c>
      <c r="Y754" s="5">
        <f>'Subdecision matrices'!$W$15</f>
        <v>0.1</v>
      </c>
      <c r="Z754" s="5">
        <f>'Subdecision matrices'!$W$16</f>
        <v>0.1</v>
      </c>
      <c r="AA754" s="5">
        <f>'Subdecision matrices'!$X$12</f>
        <v>0.05</v>
      </c>
      <c r="AB754" s="5">
        <f>'Subdecision matrices'!$X$13</f>
        <v>0.1</v>
      </c>
      <c r="AC754" s="5">
        <f>'Subdecision matrices'!$X$14</f>
        <v>0.1</v>
      </c>
      <c r="AD754" s="5">
        <f>'Subdecision matrices'!$X$15</f>
        <v>0.1</v>
      </c>
      <c r="AE754" s="5">
        <f>'Subdecision matrices'!$X$16</f>
        <v>0.1</v>
      </c>
      <c r="AF754" s="5">
        <f>'Subdecision matrices'!$Y$12</f>
        <v>0.1</v>
      </c>
      <c r="AG754" s="5">
        <f>'Subdecision matrices'!$Y$13</f>
        <v>0.1</v>
      </c>
      <c r="AH754" s="5">
        <f>'Subdecision matrices'!$Y$14</f>
        <v>0.1</v>
      </c>
      <c r="AI754" s="5">
        <f>'Subdecision matrices'!$Y$15</f>
        <v>0.05</v>
      </c>
      <c r="AJ754" s="5">
        <f>'Subdecision matrices'!$Y$16</f>
        <v>0.05</v>
      </c>
      <c r="AK754" s="5">
        <f>'Subdecision matrices'!$Z$12</f>
        <v>0.15</v>
      </c>
      <c r="AL754" s="5">
        <f>'Subdecision matrices'!$Z$13</f>
        <v>0.15</v>
      </c>
      <c r="AM754" s="5">
        <f>'Subdecision matrices'!$Z$14</f>
        <v>0.15</v>
      </c>
      <c r="AN754" s="5">
        <f>'Subdecision matrices'!$Z$15</f>
        <v>0.15</v>
      </c>
      <c r="AO754" s="5">
        <f>'Subdecision matrices'!$Z$16</f>
        <v>0.15</v>
      </c>
      <c r="AP754" s="5">
        <f>'Subdecision matrices'!$AA$12</f>
        <v>0.1</v>
      </c>
      <c r="AQ754" s="5">
        <f>'Subdecision matrices'!$AA$13</f>
        <v>0.1</v>
      </c>
      <c r="AR754" s="5">
        <f>'Subdecision matrices'!$AA$14</f>
        <v>0.1</v>
      </c>
      <c r="AS754" s="5">
        <f>'Subdecision matrices'!$AA$15</f>
        <v>0.1</v>
      </c>
      <c r="AT754" s="5">
        <f>'Subdecision matrices'!$AA$16</f>
        <v>0.15</v>
      </c>
      <c r="AU754" s="5">
        <f>'Subdecision matrices'!$AB$12</f>
        <v>0.15</v>
      </c>
      <c r="AV754" s="5">
        <f>'Subdecision matrices'!$AB$13</f>
        <v>0.1</v>
      </c>
      <c r="AW754" s="5">
        <f>'Subdecision matrices'!$AB$14</f>
        <v>0.1</v>
      </c>
      <c r="AX754" s="5">
        <f>'Subdecision matrices'!$AB$15</f>
        <v>0.15</v>
      </c>
      <c r="AY754" s="5">
        <f>'Subdecision matrices'!$AB$16</f>
        <v>0.1</v>
      </c>
      <c r="AZ754" s="3">
        <f aca="true" t="shared" si="1896" ref="AZ754">SUM(L754:AY754)</f>
        <v>4</v>
      </c>
      <c r="BA754" s="3"/>
      <c r="BB754" s="114"/>
      <c r="BC754" s="114"/>
      <c r="BD754" s="114"/>
      <c r="BE754" s="114"/>
      <c r="BF754" s="114"/>
    </row>
    <row r="755" spans="1:58" ht="15">
      <c r="A755" s="94">
        <v>375</v>
      </c>
      <c r="B755" s="30">
        <f>_xlfn.IFERROR(VLOOKUP(Prioritization!G386,'Subdecision matrices'!$B$7:$C$8,2,TRUE),0)</f>
        <v>0</v>
      </c>
      <c r="C755" s="30">
        <f>_xlfn.IFERROR(VLOOKUP(Prioritization!G386,'Subdecision matrices'!$B$7:$D$8,3,TRUE),0)</f>
        <v>0</v>
      </c>
      <c r="D755" s="30">
        <f>_xlfn.IFERROR(VLOOKUP(Prioritization!G386,'Subdecision matrices'!$B$7:$E$8,4,TRUE),0)</f>
        <v>0</v>
      </c>
      <c r="E755" s="30">
        <f>_xlfn.IFERROR(VLOOKUP(Prioritization!G386,'Subdecision matrices'!$B$7:$F$8,5,TRUE),0)</f>
        <v>0</v>
      </c>
      <c r="F755" s="30">
        <f>_xlfn.IFERROR(VLOOKUP(Prioritization!G386,'Subdecision matrices'!$B$7:$G$8,6,TRUE),0)</f>
        <v>0</v>
      </c>
      <c r="G755" s="30">
        <f>VLOOKUP(Prioritization!H386,'Subdecision matrices'!$B$12:$C$19,2,TRUE)</f>
        <v>0</v>
      </c>
      <c r="H755" s="30">
        <f>VLOOKUP(Prioritization!H386,'Subdecision matrices'!$B$12:$D$19,3,TRUE)</f>
        <v>0</v>
      </c>
      <c r="I755" s="30">
        <f>VLOOKUP(Prioritization!H386,'Subdecision matrices'!$B$12:$E$19,4,TRUE)</f>
        <v>0</v>
      </c>
      <c r="J755" s="30">
        <f>VLOOKUP(Prioritization!H386,'Subdecision matrices'!$B$12:$F$19,5,TRUE)</f>
        <v>0</v>
      </c>
      <c r="K755" s="30">
        <f>VLOOKUP(Prioritization!H386,'Subdecision matrices'!$B$12:$G$19,6,TRUE)</f>
        <v>0</v>
      </c>
      <c r="L755" s="2">
        <f>_xlfn.IFERROR(INDEX('Subdecision matrices'!$C$23:$G$27,MATCH(Prioritization!I386,'Subdecision matrices'!$B$23:$B$27,0),MATCH('CalcEng 2'!$L$6,'Subdecision matrices'!$C$22:$G$22,0)),0)</f>
        <v>0</v>
      </c>
      <c r="M755" s="2">
        <f>_xlfn.IFERROR(INDEX('Subdecision matrices'!$C$23:$G$27,MATCH(Prioritization!I386,'Subdecision matrices'!$B$23:$B$27,0),MATCH('CalcEng 2'!$M$6,'Subdecision matrices'!$C$30:$G$30,0)),0)</f>
        <v>0</v>
      </c>
      <c r="N755" s="2">
        <f>_xlfn.IFERROR(INDEX('Subdecision matrices'!$C$23:$G$27,MATCH(Prioritization!I386,'Subdecision matrices'!$B$23:$B$27,0),MATCH('CalcEng 2'!$N$6,'Subdecision matrices'!$C$22:$G$22,0)),0)</f>
        <v>0</v>
      </c>
      <c r="O755" s="2">
        <f>_xlfn.IFERROR(INDEX('Subdecision matrices'!$C$23:$G$27,MATCH(Prioritization!I386,'Subdecision matrices'!$B$23:$B$27,0),MATCH('CalcEng 2'!$O$6,'Subdecision matrices'!$C$22:$G$22,0)),0)</f>
        <v>0</v>
      </c>
      <c r="P755" s="2">
        <f>_xlfn.IFERROR(INDEX('Subdecision matrices'!$C$23:$G$27,MATCH(Prioritization!I386,'Subdecision matrices'!$B$23:$B$27,0),MATCH('CalcEng 2'!$P$6,'Subdecision matrices'!$C$22:$G$22,0)),0)</f>
        <v>0</v>
      </c>
      <c r="Q755" s="2">
        <f>_xlfn.IFERROR(INDEX('Subdecision matrices'!$C$31:$G$33,MATCH(Prioritization!J386,'Subdecision matrices'!$B$31:$B$33,0),MATCH('CalcEng 2'!$Q$6,'Subdecision matrices'!$C$30:$G$30,0)),0)</f>
        <v>0</v>
      </c>
      <c r="R755" s="2">
        <f>_xlfn.IFERROR(INDEX('Subdecision matrices'!$C$31:$G$33,MATCH(Prioritization!J386,'Subdecision matrices'!$B$31:$B$33,0),MATCH('CalcEng 2'!$R$6,'Subdecision matrices'!$C$30:$G$30,0)),0)</f>
        <v>0</v>
      </c>
      <c r="S755" s="2">
        <f>_xlfn.IFERROR(INDEX('Subdecision matrices'!$C$31:$G$33,MATCH(Prioritization!J386,'Subdecision matrices'!$B$31:$B$33,0),MATCH('CalcEng 2'!$S$6,'Subdecision matrices'!$C$30:$G$30,0)),0)</f>
        <v>0</v>
      </c>
      <c r="T755" s="2">
        <f>_xlfn.IFERROR(INDEX('Subdecision matrices'!$C$31:$G$33,MATCH(Prioritization!J386,'Subdecision matrices'!$B$31:$B$33,0),MATCH('CalcEng 2'!$T$6,'Subdecision matrices'!$C$30:$G$30,0)),0)</f>
        <v>0</v>
      </c>
      <c r="U755" s="2">
        <f>_xlfn.IFERROR(INDEX('Subdecision matrices'!$C$31:$G$33,MATCH(Prioritization!J386,'Subdecision matrices'!$B$31:$B$33,0),MATCH('CalcEng 2'!$U$6,'Subdecision matrices'!$C$30:$G$30,0)),0)</f>
        <v>0</v>
      </c>
      <c r="V755" s="2">
        <f>_xlfn.IFERROR(VLOOKUP(Prioritization!K386,'Subdecision matrices'!$A$37:$C$41,3,TRUE),0)</f>
        <v>0</v>
      </c>
      <c r="W755" s="2">
        <f>_xlfn.IFERROR(VLOOKUP(Prioritization!K386,'Subdecision matrices'!$A$37:$D$41,4),0)</f>
        <v>0</v>
      </c>
      <c r="X755" s="2">
        <f>_xlfn.IFERROR(VLOOKUP(Prioritization!K386,'Subdecision matrices'!$A$37:$E$41,5),0)</f>
        <v>0</v>
      </c>
      <c r="Y755" s="2">
        <f>_xlfn.IFERROR(VLOOKUP(Prioritization!K386,'Subdecision matrices'!$A$37:$F$41,6),0)</f>
        <v>0</v>
      </c>
      <c r="Z755" s="2">
        <f>_xlfn.IFERROR(VLOOKUP(Prioritization!K386,'Subdecision matrices'!$A$37:$G$41,7),0)</f>
        <v>0</v>
      </c>
      <c r="AA755" s="2">
        <f>_xlfn.IFERROR(INDEX('Subdecision matrices'!$K$8:$O$11,MATCH(Prioritization!L386,'Subdecision matrices'!$J$8:$J$11,0),MATCH('CalcEng 2'!$AA$6,'Subdecision matrices'!$K$7:$O$7,0)),0)</f>
        <v>0</v>
      </c>
      <c r="AB755" s="2">
        <f>_xlfn.IFERROR(INDEX('Subdecision matrices'!$K$8:$O$11,MATCH(Prioritization!L386,'Subdecision matrices'!$J$8:$J$11,0),MATCH('CalcEng 2'!$AB$6,'Subdecision matrices'!$K$7:$O$7,0)),0)</f>
        <v>0</v>
      </c>
      <c r="AC755" s="2">
        <f>_xlfn.IFERROR(INDEX('Subdecision matrices'!$K$8:$O$11,MATCH(Prioritization!L386,'Subdecision matrices'!$J$8:$J$11,0),MATCH('CalcEng 2'!$AC$6,'Subdecision matrices'!$K$7:$O$7,0)),0)</f>
        <v>0</v>
      </c>
      <c r="AD755" s="2">
        <f>_xlfn.IFERROR(INDEX('Subdecision matrices'!$K$8:$O$11,MATCH(Prioritization!L386,'Subdecision matrices'!$J$8:$J$11,0),MATCH('CalcEng 2'!$AD$6,'Subdecision matrices'!$K$7:$O$7,0)),0)</f>
        <v>0</v>
      </c>
      <c r="AE755" s="2">
        <f>_xlfn.IFERROR(INDEX('Subdecision matrices'!$K$8:$O$11,MATCH(Prioritization!L386,'Subdecision matrices'!$J$8:$J$11,0),MATCH('CalcEng 2'!$AE$6,'Subdecision matrices'!$K$7:$O$7,0)),0)</f>
        <v>0</v>
      </c>
      <c r="AF755" s="2">
        <f>_xlfn.IFERROR(VLOOKUP(Prioritization!M386,'Subdecision matrices'!$I$15:$K$17,3,TRUE),0)</f>
        <v>0</v>
      </c>
      <c r="AG755" s="2">
        <f>_xlfn.IFERROR(VLOOKUP(Prioritization!M386,'Subdecision matrices'!$I$15:$L$17,4,TRUE),0)</f>
        <v>0</v>
      </c>
      <c r="AH755" s="2">
        <f>_xlfn.IFERROR(VLOOKUP(Prioritization!M386,'Subdecision matrices'!$I$15:$M$17,5,TRUE),0)</f>
        <v>0</v>
      </c>
      <c r="AI755" s="2">
        <f>_xlfn.IFERROR(VLOOKUP(Prioritization!M386,'Subdecision matrices'!$I$15:$N$17,6,TRUE),0)</f>
        <v>0</v>
      </c>
      <c r="AJ755" s="2">
        <f>_xlfn.IFERROR(VLOOKUP(Prioritization!M386,'Subdecision matrices'!$I$15:$O$17,7,TRUE),0)</f>
        <v>0</v>
      </c>
      <c r="AK755" s="2">
        <f>_xlfn.IFERROR(INDEX('Subdecision matrices'!$K$22:$O$24,MATCH(Prioritization!N386,'Subdecision matrices'!$J$22:$J$24,0),MATCH($AK$6,'Subdecision matrices'!$K$21:$O$21,0)),0)</f>
        <v>0</v>
      </c>
      <c r="AL755" s="2">
        <f>_xlfn.IFERROR(INDEX('Subdecision matrices'!$K$22:$O$24,MATCH(Prioritization!N386,'Subdecision matrices'!$J$22:$J$24,0),MATCH($AL$6,'Subdecision matrices'!$K$21:$O$21,0)),0)</f>
        <v>0</v>
      </c>
      <c r="AM755" s="2">
        <f>_xlfn.IFERROR(INDEX('Subdecision matrices'!$K$22:$O$24,MATCH(Prioritization!N386,'Subdecision matrices'!$J$22:$J$24,0),MATCH($AM$6,'Subdecision matrices'!$K$21:$O$21,0)),0)</f>
        <v>0</v>
      </c>
      <c r="AN755" s="2">
        <f>_xlfn.IFERROR(INDEX('Subdecision matrices'!$K$22:$O$24,MATCH(Prioritization!N386,'Subdecision matrices'!$J$22:$J$24,0),MATCH($AN$6,'Subdecision matrices'!$K$21:$O$21,0)),0)</f>
        <v>0</v>
      </c>
      <c r="AO755" s="2">
        <f>_xlfn.IFERROR(INDEX('Subdecision matrices'!$K$22:$O$24,MATCH(Prioritization!N386,'Subdecision matrices'!$J$22:$J$24,0),MATCH($AO$6,'Subdecision matrices'!$K$21:$O$21,0)),0)</f>
        <v>0</v>
      </c>
      <c r="AP755" s="2">
        <f>_xlfn.IFERROR(INDEX('Subdecision matrices'!$K$27:$O$30,MATCH(Prioritization!O386,'Subdecision matrices'!$J$27:$J$30,0),MATCH('CalcEng 2'!$AP$6,'Subdecision matrices'!$K$27:$O$27,0)),0)</f>
        <v>0</v>
      </c>
      <c r="AQ755" s="2">
        <f>_xlfn.IFERROR(INDEX('Subdecision matrices'!$K$27:$O$30,MATCH(Prioritization!O386,'Subdecision matrices'!$J$27:$J$30,0),MATCH('CalcEng 2'!$AQ$6,'Subdecision matrices'!$K$27:$O$27,0)),0)</f>
        <v>0</v>
      </c>
      <c r="AR755" s="2">
        <f>_xlfn.IFERROR(INDEX('Subdecision matrices'!$K$27:$O$30,MATCH(Prioritization!O386,'Subdecision matrices'!$J$27:$J$30,0),MATCH('CalcEng 2'!$AR$6,'Subdecision matrices'!$K$27:$O$27,0)),0)</f>
        <v>0</v>
      </c>
      <c r="AS755" s="2">
        <f>_xlfn.IFERROR(INDEX('Subdecision matrices'!$K$27:$O$30,MATCH(Prioritization!O386,'Subdecision matrices'!$J$27:$J$30,0),MATCH('CalcEng 2'!$AS$6,'Subdecision matrices'!$K$27:$O$27,0)),0)</f>
        <v>0</v>
      </c>
      <c r="AT755" s="2">
        <f>_xlfn.IFERROR(INDEX('Subdecision matrices'!$K$27:$O$30,MATCH(Prioritization!O386,'Subdecision matrices'!$J$27:$J$30,0),MATCH('CalcEng 2'!$AT$6,'Subdecision matrices'!$K$27:$O$27,0)),0)</f>
        <v>0</v>
      </c>
      <c r="AU755" s="2">
        <f>_xlfn.IFERROR(INDEX('Subdecision matrices'!$K$34:$O$36,MATCH(Prioritization!P386,'Subdecision matrices'!$J$34:$J$36,0),MATCH('CalcEng 2'!$AU$6,'Subdecision matrices'!$K$33:$O$33,0)),0)</f>
        <v>0</v>
      </c>
      <c r="AV755" s="2">
        <f>_xlfn.IFERROR(INDEX('Subdecision matrices'!$K$34:$O$36,MATCH(Prioritization!P386,'Subdecision matrices'!$J$34:$J$36,0),MATCH('CalcEng 2'!$AV$6,'Subdecision matrices'!$K$33:$O$33,0)),0)</f>
        <v>0</v>
      </c>
      <c r="AW755" s="2">
        <f>_xlfn.IFERROR(INDEX('Subdecision matrices'!$K$34:$O$36,MATCH(Prioritization!P386,'Subdecision matrices'!$J$34:$J$36,0),MATCH('CalcEng 2'!$AW$6,'Subdecision matrices'!$K$33:$O$33,0)),0)</f>
        <v>0</v>
      </c>
      <c r="AX755" s="2">
        <f>_xlfn.IFERROR(INDEX('Subdecision matrices'!$K$34:$O$36,MATCH(Prioritization!P386,'Subdecision matrices'!$J$34:$J$36,0),MATCH('CalcEng 2'!$AX$6,'Subdecision matrices'!$K$33:$O$33,0)),0)</f>
        <v>0</v>
      </c>
      <c r="AY755" s="2">
        <f>_xlfn.IFERROR(INDEX('Subdecision matrices'!$K$34:$O$36,MATCH(Prioritization!P386,'Subdecision matrices'!$J$34:$J$36,0),MATCH('CalcEng 2'!$AY$6,'Subdecision matrices'!$K$33:$O$33,0)),0)</f>
        <v>0</v>
      </c>
      <c r="AZ755" s="2"/>
      <c r="BA755" s="2"/>
      <c r="BB755" s="110">
        <f>((B755*B756)+(G755*G756)+(L755*L756)+(Q755*Q756)+(V755*V756)+(AA755*AA756)+(AF756*AF755)+(AK755*AK756)+(AP755*AP756)+(AU755*AU756))*10</f>
        <v>0</v>
      </c>
      <c r="BC755" s="110">
        <f aca="true" t="shared" si="1897" ref="BC755">((C755*C756)+(H755*H756)+(M755*M756)+(R755*R756)+(W755*W756)+(AB755*AB756)+(AG756*AG755)+(AL755*AL756)+(AQ755*AQ756)+(AV755*AV756))*10</f>
        <v>0</v>
      </c>
      <c r="BD755" s="110">
        <f aca="true" t="shared" si="1898" ref="BD755">((D755*D756)+(I755*I756)+(N755*N756)+(S755*S756)+(X755*X756)+(AC755*AC756)+(AH756*AH755)+(AM755*AM756)+(AR755*AR756)+(AW755*AW756))*10</f>
        <v>0</v>
      </c>
      <c r="BE755" s="110">
        <f aca="true" t="shared" si="1899" ref="BE755">((E755*E756)+(J755*J756)+(O755*O756)+(T755*T756)+(Y755*Y756)+(AD755*AD756)+(AI756*AI755)+(AN755*AN756)+(AS755*AS756)+(AX755*AX756))*10</f>
        <v>0</v>
      </c>
      <c r="BF755" s="110">
        <f aca="true" t="shared" si="1900" ref="BF755">((F755*F756)+(K755*K756)+(P755*P756)+(U755*U756)+(Z755*Z756)+(AE755*AE756)+(AJ756*AJ755)+(AO755*AO756)+(AT755*AT756)+(AY755*AY756))*10</f>
        <v>0</v>
      </c>
    </row>
    <row r="756" spans="1:58" ht="15.75" thickBot="1">
      <c r="A756" s="94"/>
      <c r="B756" s="5">
        <f>'Subdecision matrices'!$S$12</f>
        <v>0.1</v>
      </c>
      <c r="C756" s="5">
        <f>'Subdecision matrices'!$S$13</f>
        <v>0.1</v>
      </c>
      <c r="D756" s="5">
        <f>'Subdecision matrices'!$S$14</f>
        <v>0.1</v>
      </c>
      <c r="E756" s="5">
        <f>'Subdecision matrices'!$S$15</f>
        <v>0.1</v>
      </c>
      <c r="F756" s="5">
        <f>'Subdecision matrices'!$S$16</f>
        <v>0.1</v>
      </c>
      <c r="G756" s="5">
        <f>'Subdecision matrices'!$T$12</f>
        <v>0.1</v>
      </c>
      <c r="H756" s="5">
        <f>'Subdecision matrices'!$T$13</f>
        <v>0.1</v>
      </c>
      <c r="I756" s="5">
        <f>'Subdecision matrices'!$T$14</f>
        <v>0.1</v>
      </c>
      <c r="J756" s="5">
        <f>'Subdecision matrices'!$T$15</f>
        <v>0.1</v>
      </c>
      <c r="K756" s="5">
        <f>'Subdecision matrices'!$T$16</f>
        <v>0.1</v>
      </c>
      <c r="L756" s="5">
        <f>'Subdecision matrices'!$U$12</f>
        <v>0.05</v>
      </c>
      <c r="M756" s="5">
        <f>'Subdecision matrices'!$U$13</f>
        <v>0.05</v>
      </c>
      <c r="N756" s="5">
        <f>'Subdecision matrices'!$U$14</f>
        <v>0.05</v>
      </c>
      <c r="O756" s="5">
        <f>'Subdecision matrices'!$U$15</f>
        <v>0.05</v>
      </c>
      <c r="P756" s="5">
        <f>'Subdecision matrices'!$U$16</f>
        <v>0.05</v>
      </c>
      <c r="Q756" s="5">
        <f>'Subdecision matrices'!$V$12</f>
        <v>0.1</v>
      </c>
      <c r="R756" s="5">
        <f>'Subdecision matrices'!$V$13</f>
        <v>0.1</v>
      </c>
      <c r="S756" s="5">
        <f>'Subdecision matrices'!$V$14</f>
        <v>0.1</v>
      </c>
      <c r="T756" s="5">
        <f>'Subdecision matrices'!$V$15</f>
        <v>0.1</v>
      </c>
      <c r="U756" s="5">
        <f>'Subdecision matrices'!$V$16</f>
        <v>0.1</v>
      </c>
      <c r="V756" s="5">
        <f>'Subdecision matrices'!$W$12</f>
        <v>0.1</v>
      </c>
      <c r="W756" s="5">
        <f>'Subdecision matrices'!$W$13</f>
        <v>0.1</v>
      </c>
      <c r="X756" s="5">
        <f>'Subdecision matrices'!$W$14</f>
        <v>0.1</v>
      </c>
      <c r="Y756" s="5">
        <f>'Subdecision matrices'!$W$15</f>
        <v>0.1</v>
      </c>
      <c r="Z756" s="5">
        <f>'Subdecision matrices'!$W$16</f>
        <v>0.1</v>
      </c>
      <c r="AA756" s="5">
        <f>'Subdecision matrices'!$X$12</f>
        <v>0.05</v>
      </c>
      <c r="AB756" s="5">
        <f>'Subdecision matrices'!$X$13</f>
        <v>0.1</v>
      </c>
      <c r="AC756" s="5">
        <f>'Subdecision matrices'!$X$14</f>
        <v>0.1</v>
      </c>
      <c r="AD756" s="5">
        <f>'Subdecision matrices'!$X$15</f>
        <v>0.1</v>
      </c>
      <c r="AE756" s="5">
        <f>'Subdecision matrices'!$X$16</f>
        <v>0.1</v>
      </c>
      <c r="AF756" s="5">
        <f>'Subdecision matrices'!$Y$12</f>
        <v>0.1</v>
      </c>
      <c r="AG756" s="5">
        <f>'Subdecision matrices'!$Y$13</f>
        <v>0.1</v>
      </c>
      <c r="AH756" s="5">
        <f>'Subdecision matrices'!$Y$14</f>
        <v>0.1</v>
      </c>
      <c r="AI756" s="5">
        <f>'Subdecision matrices'!$Y$15</f>
        <v>0.05</v>
      </c>
      <c r="AJ756" s="5">
        <f>'Subdecision matrices'!$Y$16</f>
        <v>0.05</v>
      </c>
      <c r="AK756" s="5">
        <f>'Subdecision matrices'!$Z$12</f>
        <v>0.15</v>
      </c>
      <c r="AL756" s="5">
        <f>'Subdecision matrices'!$Z$13</f>
        <v>0.15</v>
      </c>
      <c r="AM756" s="5">
        <f>'Subdecision matrices'!$Z$14</f>
        <v>0.15</v>
      </c>
      <c r="AN756" s="5">
        <f>'Subdecision matrices'!$Z$15</f>
        <v>0.15</v>
      </c>
      <c r="AO756" s="5">
        <f>'Subdecision matrices'!$Z$16</f>
        <v>0.15</v>
      </c>
      <c r="AP756" s="5">
        <f>'Subdecision matrices'!$AA$12</f>
        <v>0.1</v>
      </c>
      <c r="AQ756" s="5">
        <f>'Subdecision matrices'!$AA$13</f>
        <v>0.1</v>
      </c>
      <c r="AR756" s="5">
        <f>'Subdecision matrices'!$AA$14</f>
        <v>0.1</v>
      </c>
      <c r="AS756" s="5">
        <f>'Subdecision matrices'!$AA$15</f>
        <v>0.1</v>
      </c>
      <c r="AT756" s="5">
        <f>'Subdecision matrices'!$AA$16</f>
        <v>0.15</v>
      </c>
      <c r="AU756" s="5">
        <f>'Subdecision matrices'!$AB$12</f>
        <v>0.15</v>
      </c>
      <c r="AV756" s="5">
        <f>'Subdecision matrices'!$AB$13</f>
        <v>0.1</v>
      </c>
      <c r="AW756" s="5">
        <f>'Subdecision matrices'!$AB$14</f>
        <v>0.1</v>
      </c>
      <c r="AX756" s="5">
        <f>'Subdecision matrices'!$AB$15</f>
        <v>0.15</v>
      </c>
      <c r="AY756" s="5">
        <f>'Subdecision matrices'!$AB$16</f>
        <v>0.1</v>
      </c>
      <c r="AZ756" s="3">
        <f aca="true" t="shared" si="1901" ref="AZ756">SUM(L756:AY756)</f>
        <v>4</v>
      </c>
      <c r="BA756" s="3"/>
      <c r="BB756" s="114"/>
      <c r="BC756" s="114"/>
      <c r="BD756" s="114"/>
      <c r="BE756" s="114"/>
      <c r="BF756" s="114"/>
    </row>
    <row r="757" spans="1:58" ht="15">
      <c r="A757" s="94">
        <v>376</v>
      </c>
      <c r="B757" s="30">
        <f>_xlfn.IFERROR(VLOOKUP(Prioritization!G387,'Subdecision matrices'!$B$7:$C$8,2,TRUE),0)</f>
        <v>0</v>
      </c>
      <c r="C757" s="30">
        <f>_xlfn.IFERROR(VLOOKUP(Prioritization!G387,'Subdecision matrices'!$B$7:$D$8,3,TRUE),0)</f>
        <v>0</v>
      </c>
      <c r="D757" s="30">
        <f>_xlfn.IFERROR(VLOOKUP(Prioritization!G387,'Subdecision matrices'!$B$7:$E$8,4,TRUE),0)</f>
        <v>0</v>
      </c>
      <c r="E757" s="30">
        <f>_xlfn.IFERROR(VLOOKUP(Prioritization!G387,'Subdecision matrices'!$B$7:$F$8,5,TRUE),0)</f>
        <v>0</v>
      </c>
      <c r="F757" s="30">
        <f>_xlfn.IFERROR(VLOOKUP(Prioritization!G387,'Subdecision matrices'!$B$7:$G$8,6,TRUE),0)</f>
        <v>0</v>
      </c>
      <c r="G757" s="30">
        <f>VLOOKUP(Prioritization!H387,'Subdecision matrices'!$B$12:$C$19,2,TRUE)</f>
        <v>0</v>
      </c>
      <c r="H757" s="30">
        <f>VLOOKUP(Prioritization!H387,'Subdecision matrices'!$B$12:$D$19,3,TRUE)</f>
        <v>0</v>
      </c>
      <c r="I757" s="30">
        <f>VLOOKUP(Prioritization!H387,'Subdecision matrices'!$B$12:$E$19,4,TRUE)</f>
        <v>0</v>
      </c>
      <c r="J757" s="30">
        <f>VLOOKUP(Prioritization!H387,'Subdecision matrices'!$B$12:$F$19,5,TRUE)</f>
        <v>0</v>
      </c>
      <c r="K757" s="30">
        <f>VLOOKUP(Prioritization!H387,'Subdecision matrices'!$B$12:$G$19,6,TRUE)</f>
        <v>0</v>
      </c>
      <c r="L757" s="2">
        <f>_xlfn.IFERROR(INDEX('Subdecision matrices'!$C$23:$G$27,MATCH(Prioritization!I387,'Subdecision matrices'!$B$23:$B$27,0),MATCH('CalcEng 2'!$L$6,'Subdecision matrices'!$C$22:$G$22,0)),0)</f>
        <v>0</v>
      </c>
      <c r="M757" s="2">
        <f>_xlfn.IFERROR(INDEX('Subdecision matrices'!$C$23:$G$27,MATCH(Prioritization!I387,'Subdecision matrices'!$B$23:$B$27,0),MATCH('CalcEng 2'!$M$6,'Subdecision matrices'!$C$30:$G$30,0)),0)</f>
        <v>0</v>
      </c>
      <c r="N757" s="2">
        <f>_xlfn.IFERROR(INDEX('Subdecision matrices'!$C$23:$G$27,MATCH(Prioritization!I387,'Subdecision matrices'!$B$23:$B$27,0),MATCH('CalcEng 2'!$N$6,'Subdecision matrices'!$C$22:$G$22,0)),0)</f>
        <v>0</v>
      </c>
      <c r="O757" s="2">
        <f>_xlfn.IFERROR(INDEX('Subdecision matrices'!$C$23:$G$27,MATCH(Prioritization!I387,'Subdecision matrices'!$B$23:$B$27,0),MATCH('CalcEng 2'!$O$6,'Subdecision matrices'!$C$22:$G$22,0)),0)</f>
        <v>0</v>
      </c>
      <c r="P757" s="2">
        <f>_xlfn.IFERROR(INDEX('Subdecision matrices'!$C$23:$G$27,MATCH(Prioritization!I387,'Subdecision matrices'!$B$23:$B$27,0),MATCH('CalcEng 2'!$P$6,'Subdecision matrices'!$C$22:$G$22,0)),0)</f>
        <v>0</v>
      </c>
      <c r="Q757" s="2">
        <f>_xlfn.IFERROR(INDEX('Subdecision matrices'!$C$31:$G$33,MATCH(Prioritization!J387,'Subdecision matrices'!$B$31:$B$33,0),MATCH('CalcEng 2'!$Q$6,'Subdecision matrices'!$C$30:$G$30,0)),0)</f>
        <v>0</v>
      </c>
      <c r="R757" s="2">
        <f>_xlfn.IFERROR(INDEX('Subdecision matrices'!$C$31:$G$33,MATCH(Prioritization!J387,'Subdecision matrices'!$B$31:$B$33,0),MATCH('CalcEng 2'!$R$6,'Subdecision matrices'!$C$30:$G$30,0)),0)</f>
        <v>0</v>
      </c>
      <c r="S757" s="2">
        <f>_xlfn.IFERROR(INDEX('Subdecision matrices'!$C$31:$G$33,MATCH(Prioritization!J387,'Subdecision matrices'!$B$31:$B$33,0),MATCH('CalcEng 2'!$S$6,'Subdecision matrices'!$C$30:$G$30,0)),0)</f>
        <v>0</v>
      </c>
      <c r="T757" s="2">
        <f>_xlfn.IFERROR(INDEX('Subdecision matrices'!$C$31:$G$33,MATCH(Prioritization!J387,'Subdecision matrices'!$B$31:$B$33,0),MATCH('CalcEng 2'!$T$6,'Subdecision matrices'!$C$30:$G$30,0)),0)</f>
        <v>0</v>
      </c>
      <c r="U757" s="2">
        <f>_xlfn.IFERROR(INDEX('Subdecision matrices'!$C$31:$G$33,MATCH(Prioritization!J387,'Subdecision matrices'!$B$31:$B$33,0),MATCH('CalcEng 2'!$U$6,'Subdecision matrices'!$C$30:$G$30,0)),0)</f>
        <v>0</v>
      </c>
      <c r="V757" s="2">
        <f>_xlfn.IFERROR(VLOOKUP(Prioritization!K387,'Subdecision matrices'!$A$37:$C$41,3,TRUE),0)</f>
        <v>0</v>
      </c>
      <c r="W757" s="2">
        <f>_xlfn.IFERROR(VLOOKUP(Prioritization!K387,'Subdecision matrices'!$A$37:$D$41,4),0)</f>
        <v>0</v>
      </c>
      <c r="X757" s="2">
        <f>_xlfn.IFERROR(VLOOKUP(Prioritization!K387,'Subdecision matrices'!$A$37:$E$41,5),0)</f>
        <v>0</v>
      </c>
      <c r="Y757" s="2">
        <f>_xlfn.IFERROR(VLOOKUP(Prioritization!K387,'Subdecision matrices'!$A$37:$F$41,6),0)</f>
        <v>0</v>
      </c>
      <c r="Z757" s="2">
        <f>_xlfn.IFERROR(VLOOKUP(Prioritization!K387,'Subdecision matrices'!$A$37:$G$41,7),0)</f>
        <v>0</v>
      </c>
      <c r="AA757" s="2">
        <f>_xlfn.IFERROR(INDEX('Subdecision matrices'!$K$8:$O$11,MATCH(Prioritization!L387,'Subdecision matrices'!$J$8:$J$11,0),MATCH('CalcEng 2'!$AA$6,'Subdecision matrices'!$K$7:$O$7,0)),0)</f>
        <v>0</v>
      </c>
      <c r="AB757" s="2">
        <f>_xlfn.IFERROR(INDEX('Subdecision matrices'!$K$8:$O$11,MATCH(Prioritization!L387,'Subdecision matrices'!$J$8:$J$11,0),MATCH('CalcEng 2'!$AB$6,'Subdecision matrices'!$K$7:$O$7,0)),0)</f>
        <v>0</v>
      </c>
      <c r="AC757" s="2">
        <f>_xlfn.IFERROR(INDEX('Subdecision matrices'!$K$8:$O$11,MATCH(Prioritization!L387,'Subdecision matrices'!$J$8:$J$11,0),MATCH('CalcEng 2'!$AC$6,'Subdecision matrices'!$K$7:$O$7,0)),0)</f>
        <v>0</v>
      </c>
      <c r="AD757" s="2">
        <f>_xlfn.IFERROR(INDEX('Subdecision matrices'!$K$8:$O$11,MATCH(Prioritization!L387,'Subdecision matrices'!$J$8:$J$11,0),MATCH('CalcEng 2'!$AD$6,'Subdecision matrices'!$K$7:$O$7,0)),0)</f>
        <v>0</v>
      </c>
      <c r="AE757" s="2">
        <f>_xlfn.IFERROR(INDEX('Subdecision matrices'!$K$8:$O$11,MATCH(Prioritization!L387,'Subdecision matrices'!$J$8:$J$11,0),MATCH('CalcEng 2'!$AE$6,'Subdecision matrices'!$K$7:$O$7,0)),0)</f>
        <v>0</v>
      </c>
      <c r="AF757" s="2">
        <f>_xlfn.IFERROR(VLOOKUP(Prioritization!M387,'Subdecision matrices'!$I$15:$K$17,3,TRUE),0)</f>
        <v>0</v>
      </c>
      <c r="AG757" s="2">
        <f>_xlfn.IFERROR(VLOOKUP(Prioritization!M387,'Subdecision matrices'!$I$15:$L$17,4,TRUE),0)</f>
        <v>0</v>
      </c>
      <c r="AH757" s="2">
        <f>_xlfn.IFERROR(VLOOKUP(Prioritization!M387,'Subdecision matrices'!$I$15:$M$17,5,TRUE),0)</f>
        <v>0</v>
      </c>
      <c r="AI757" s="2">
        <f>_xlfn.IFERROR(VLOOKUP(Prioritization!M387,'Subdecision matrices'!$I$15:$N$17,6,TRUE),0)</f>
        <v>0</v>
      </c>
      <c r="AJ757" s="2">
        <f>_xlfn.IFERROR(VLOOKUP(Prioritization!M387,'Subdecision matrices'!$I$15:$O$17,7,TRUE),0)</f>
        <v>0</v>
      </c>
      <c r="AK757" s="2">
        <f>_xlfn.IFERROR(INDEX('Subdecision matrices'!$K$22:$O$24,MATCH(Prioritization!N387,'Subdecision matrices'!$J$22:$J$24,0),MATCH($AK$6,'Subdecision matrices'!$K$21:$O$21,0)),0)</f>
        <v>0</v>
      </c>
      <c r="AL757" s="2">
        <f>_xlfn.IFERROR(INDEX('Subdecision matrices'!$K$22:$O$24,MATCH(Prioritization!N387,'Subdecision matrices'!$J$22:$J$24,0),MATCH($AL$6,'Subdecision matrices'!$K$21:$O$21,0)),0)</f>
        <v>0</v>
      </c>
      <c r="AM757" s="2">
        <f>_xlfn.IFERROR(INDEX('Subdecision matrices'!$K$22:$O$24,MATCH(Prioritization!N387,'Subdecision matrices'!$J$22:$J$24,0),MATCH($AM$6,'Subdecision matrices'!$K$21:$O$21,0)),0)</f>
        <v>0</v>
      </c>
      <c r="AN757" s="2">
        <f>_xlfn.IFERROR(INDEX('Subdecision matrices'!$K$22:$O$24,MATCH(Prioritization!N387,'Subdecision matrices'!$J$22:$J$24,0),MATCH($AN$6,'Subdecision matrices'!$K$21:$O$21,0)),0)</f>
        <v>0</v>
      </c>
      <c r="AO757" s="2">
        <f>_xlfn.IFERROR(INDEX('Subdecision matrices'!$K$22:$O$24,MATCH(Prioritization!N387,'Subdecision matrices'!$J$22:$J$24,0),MATCH($AO$6,'Subdecision matrices'!$K$21:$O$21,0)),0)</f>
        <v>0</v>
      </c>
      <c r="AP757" s="2">
        <f>_xlfn.IFERROR(INDEX('Subdecision matrices'!$K$27:$O$30,MATCH(Prioritization!O387,'Subdecision matrices'!$J$27:$J$30,0),MATCH('CalcEng 2'!$AP$6,'Subdecision matrices'!$K$27:$O$27,0)),0)</f>
        <v>0</v>
      </c>
      <c r="AQ757" s="2">
        <f>_xlfn.IFERROR(INDEX('Subdecision matrices'!$K$27:$O$30,MATCH(Prioritization!O387,'Subdecision matrices'!$J$27:$J$30,0),MATCH('CalcEng 2'!$AQ$6,'Subdecision matrices'!$K$27:$O$27,0)),0)</f>
        <v>0</v>
      </c>
      <c r="AR757" s="2">
        <f>_xlfn.IFERROR(INDEX('Subdecision matrices'!$K$27:$O$30,MATCH(Prioritization!O387,'Subdecision matrices'!$J$27:$J$30,0),MATCH('CalcEng 2'!$AR$6,'Subdecision matrices'!$K$27:$O$27,0)),0)</f>
        <v>0</v>
      </c>
      <c r="AS757" s="2">
        <f>_xlfn.IFERROR(INDEX('Subdecision matrices'!$K$27:$O$30,MATCH(Prioritization!O387,'Subdecision matrices'!$J$27:$J$30,0),MATCH('CalcEng 2'!$AS$6,'Subdecision matrices'!$K$27:$O$27,0)),0)</f>
        <v>0</v>
      </c>
      <c r="AT757" s="2">
        <f>_xlfn.IFERROR(INDEX('Subdecision matrices'!$K$27:$O$30,MATCH(Prioritization!O387,'Subdecision matrices'!$J$27:$J$30,0),MATCH('CalcEng 2'!$AT$6,'Subdecision matrices'!$K$27:$O$27,0)),0)</f>
        <v>0</v>
      </c>
      <c r="AU757" s="2">
        <f>_xlfn.IFERROR(INDEX('Subdecision matrices'!$K$34:$O$36,MATCH(Prioritization!P387,'Subdecision matrices'!$J$34:$J$36,0),MATCH('CalcEng 2'!$AU$6,'Subdecision matrices'!$K$33:$O$33,0)),0)</f>
        <v>0</v>
      </c>
      <c r="AV757" s="2">
        <f>_xlfn.IFERROR(INDEX('Subdecision matrices'!$K$34:$O$36,MATCH(Prioritization!P387,'Subdecision matrices'!$J$34:$J$36,0),MATCH('CalcEng 2'!$AV$6,'Subdecision matrices'!$K$33:$O$33,0)),0)</f>
        <v>0</v>
      </c>
      <c r="AW757" s="2">
        <f>_xlfn.IFERROR(INDEX('Subdecision matrices'!$K$34:$O$36,MATCH(Prioritization!P387,'Subdecision matrices'!$J$34:$J$36,0),MATCH('CalcEng 2'!$AW$6,'Subdecision matrices'!$K$33:$O$33,0)),0)</f>
        <v>0</v>
      </c>
      <c r="AX757" s="2">
        <f>_xlfn.IFERROR(INDEX('Subdecision matrices'!$K$34:$O$36,MATCH(Prioritization!P387,'Subdecision matrices'!$J$34:$J$36,0),MATCH('CalcEng 2'!$AX$6,'Subdecision matrices'!$K$33:$O$33,0)),0)</f>
        <v>0</v>
      </c>
      <c r="AY757" s="2">
        <f>_xlfn.IFERROR(INDEX('Subdecision matrices'!$K$34:$O$36,MATCH(Prioritization!P387,'Subdecision matrices'!$J$34:$J$36,0),MATCH('CalcEng 2'!$AY$6,'Subdecision matrices'!$K$33:$O$33,0)),0)</f>
        <v>0</v>
      </c>
      <c r="AZ757" s="2"/>
      <c r="BA757" s="2"/>
      <c r="BB757" s="110">
        <f>((B757*B758)+(G757*G758)+(L757*L758)+(Q757*Q758)+(V757*V758)+(AA757*AA758)+(AF758*AF757)+(AK757*AK758)+(AP757*AP758)+(AU757*AU758))*10</f>
        <v>0</v>
      </c>
      <c r="BC757" s="110">
        <f aca="true" t="shared" si="1902" ref="BC757">((C757*C758)+(H757*H758)+(M757*M758)+(R757*R758)+(W757*W758)+(AB757*AB758)+(AG758*AG757)+(AL757*AL758)+(AQ757*AQ758)+(AV757*AV758))*10</f>
        <v>0</v>
      </c>
      <c r="BD757" s="110">
        <f aca="true" t="shared" si="1903" ref="BD757">((D757*D758)+(I757*I758)+(N757*N758)+(S757*S758)+(X757*X758)+(AC757*AC758)+(AH758*AH757)+(AM757*AM758)+(AR757*AR758)+(AW757*AW758))*10</f>
        <v>0</v>
      </c>
      <c r="BE757" s="110">
        <f aca="true" t="shared" si="1904" ref="BE757">((E757*E758)+(J757*J758)+(O757*O758)+(T757*T758)+(Y757*Y758)+(AD757*AD758)+(AI758*AI757)+(AN757*AN758)+(AS757*AS758)+(AX757*AX758))*10</f>
        <v>0</v>
      </c>
      <c r="BF757" s="110">
        <f aca="true" t="shared" si="1905" ref="BF757">((F757*F758)+(K757*K758)+(P757*P758)+(U757*U758)+(Z757*Z758)+(AE757*AE758)+(AJ758*AJ757)+(AO757*AO758)+(AT757*AT758)+(AY757*AY758))*10</f>
        <v>0</v>
      </c>
    </row>
    <row r="758" spans="1:58" ht="15.75" thickBot="1">
      <c r="A758" s="94"/>
      <c r="B758" s="5">
        <f>'Subdecision matrices'!$S$12</f>
        <v>0.1</v>
      </c>
      <c r="C758" s="5">
        <f>'Subdecision matrices'!$S$13</f>
        <v>0.1</v>
      </c>
      <c r="D758" s="5">
        <f>'Subdecision matrices'!$S$14</f>
        <v>0.1</v>
      </c>
      <c r="E758" s="5">
        <f>'Subdecision matrices'!$S$15</f>
        <v>0.1</v>
      </c>
      <c r="F758" s="5">
        <f>'Subdecision matrices'!$S$16</f>
        <v>0.1</v>
      </c>
      <c r="G758" s="5">
        <f>'Subdecision matrices'!$T$12</f>
        <v>0.1</v>
      </c>
      <c r="H758" s="5">
        <f>'Subdecision matrices'!$T$13</f>
        <v>0.1</v>
      </c>
      <c r="I758" s="5">
        <f>'Subdecision matrices'!$T$14</f>
        <v>0.1</v>
      </c>
      <c r="J758" s="5">
        <f>'Subdecision matrices'!$T$15</f>
        <v>0.1</v>
      </c>
      <c r="K758" s="5">
        <f>'Subdecision matrices'!$T$16</f>
        <v>0.1</v>
      </c>
      <c r="L758" s="5">
        <f>'Subdecision matrices'!$U$12</f>
        <v>0.05</v>
      </c>
      <c r="M758" s="5">
        <f>'Subdecision matrices'!$U$13</f>
        <v>0.05</v>
      </c>
      <c r="N758" s="5">
        <f>'Subdecision matrices'!$U$14</f>
        <v>0.05</v>
      </c>
      <c r="O758" s="5">
        <f>'Subdecision matrices'!$U$15</f>
        <v>0.05</v>
      </c>
      <c r="P758" s="5">
        <f>'Subdecision matrices'!$U$16</f>
        <v>0.05</v>
      </c>
      <c r="Q758" s="5">
        <f>'Subdecision matrices'!$V$12</f>
        <v>0.1</v>
      </c>
      <c r="R758" s="5">
        <f>'Subdecision matrices'!$V$13</f>
        <v>0.1</v>
      </c>
      <c r="S758" s="5">
        <f>'Subdecision matrices'!$V$14</f>
        <v>0.1</v>
      </c>
      <c r="T758" s="5">
        <f>'Subdecision matrices'!$V$15</f>
        <v>0.1</v>
      </c>
      <c r="U758" s="5">
        <f>'Subdecision matrices'!$V$16</f>
        <v>0.1</v>
      </c>
      <c r="V758" s="5">
        <f>'Subdecision matrices'!$W$12</f>
        <v>0.1</v>
      </c>
      <c r="W758" s="5">
        <f>'Subdecision matrices'!$W$13</f>
        <v>0.1</v>
      </c>
      <c r="X758" s="5">
        <f>'Subdecision matrices'!$W$14</f>
        <v>0.1</v>
      </c>
      <c r="Y758" s="5">
        <f>'Subdecision matrices'!$W$15</f>
        <v>0.1</v>
      </c>
      <c r="Z758" s="5">
        <f>'Subdecision matrices'!$W$16</f>
        <v>0.1</v>
      </c>
      <c r="AA758" s="5">
        <f>'Subdecision matrices'!$X$12</f>
        <v>0.05</v>
      </c>
      <c r="AB758" s="5">
        <f>'Subdecision matrices'!$X$13</f>
        <v>0.1</v>
      </c>
      <c r="AC758" s="5">
        <f>'Subdecision matrices'!$X$14</f>
        <v>0.1</v>
      </c>
      <c r="AD758" s="5">
        <f>'Subdecision matrices'!$X$15</f>
        <v>0.1</v>
      </c>
      <c r="AE758" s="5">
        <f>'Subdecision matrices'!$X$16</f>
        <v>0.1</v>
      </c>
      <c r="AF758" s="5">
        <f>'Subdecision matrices'!$Y$12</f>
        <v>0.1</v>
      </c>
      <c r="AG758" s="5">
        <f>'Subdecision matrices'!$Y$13</f>
        <v>0.1</v>
      </c>
      <c r="AH758" s="5">
        <f>'Subdecision matrices'!$Y$14</f>
        <v>0.1</v>
      </c>
      <c r="AI758" s="5">
        <f>'Subdecision matrices'!$Y$15</f>
        <v>0.05</v>
      </c>
      <c r="AJ758" s="5">
        <f>'Subdecision matrices'!$Y$16</f>
        <v>0.05</v>
      </c>
      <c r="AK758" s="5">
        <f>'Subdecision matrices'!$Z$12</f>
        <v>0.15</v>
      </c>
      <c r="AL758" s="5">
        <f>'Subdecision matrices'!$Z$13</f>
        <v>0.15</v>
      </c>
      <c r="AM758" s="5">
        <f>'Subdecision matrices'!$Z$14</f>
        <v>0.15</v>
      </c>
      <c r="AN758" s="5">
        <f>'Subdecision matrices'!$Z$15</f>
        <v>0.15</v>
      </c>
      <c r="AO758" s="5">
        <f>'Subdecision matrices'!$Z$16</f>
        <v>0.15</v>
      </c>
      <c r="AP758" s="5">
        <f>'Subdecision matrices'!$AA$12</f>
        <v>0.1</v>
      </c>
      <c r="AQ758" s="5">
        <f>'Subdecision matrices'!$AA$13</f>
        <v>0.1</v>
      </c>
      <c r="AR758" s="5">
        <f>'Subdecision matrices'!$AA$14</f>
        <v>0.1</v>
      </c>
      <c r="AS758" s="5">
        <f>'Subdecision matrices'!$AA$15</f>
        <v>0.1</v>
      </c>
      <c r="AT758" s="5">
        <f>'Subdecision matrices'!$AA$16</f>
        <v>0.15</v>
      </c>
      <c r="AU758" s="5">
        <f>'Subdecision matrices'!$AB$12</f>
        <v>0.15</v>
      </c>
      <c r="AV758" s="5">
        <f>'Subdecision matrices'!$AB$13</f>
        <v>0.1</v>
      </c>
      <c r="AW758" s="5">
        <f>'Subdecision matrices'!$AB$14</f>
        <v>0.1</v>
      </c>
      <c r="AX758" s="5">
        <f>'Subdecision matrices'!$AB$15</f>
        <v>0.15</v>
      </c>
      <c r="AY758" s="5">
        <f>'Subdecision matrices'!$AB$16</f>
        <v>0.1</v>
      </c>
      <c r="AZ758" s="3">
        <f aca="true" t="shared" si="1906" ref="AZ758">SUM(L758:AY758)</f>
        <v>4</v>
      </c>
      <c r="BA758" s="3"/>
      <c r="BB758" s="114"/>
      <c r="BC758" s="114"/>
      <c r="BD758" s="114"/>
      <c r="BE758" s="114"/>
      <c r="BF758" s="114"/>
    </row>
    <row r="759" spans="1:58" ht="15">
      <c r="A759" s="94">
        <v>377</v>
      </c>
      <c r="B759" s="30">
        <f>_xlfn.IFERROR(VLOOKUP(Prioritization!G388,'Subdecision matrices'!$B$7:$C$8,2,TRUE),0)</f>
        <v>0</v>
      </c>
      <c r="C759" s="30">
        <f>_xlfn.IFERROR(VLOOKUP(Prioritization!G388,'Subdecision matrices'!$B$7:$D$8,3,TRUE),0)</f>
        <v>0</v>
      </c>
      <c r="D759" s="30">
        <f>_xlfn.IFERROR(VLOOKUP(Prioritization!G388,'Subdecision matrices'!$B$7:$E$8,4,TRUE),0)</f>
        <v>0</v>
      </c>
      <c r="E759" s="30">
        <f>_xlfn.IFERROR(VLOOKUP(Prioritization!G388,'Subdecision matrices'!$B$7:$F$8,5,TRUE),0)</f>
        <v>0</v>
      </c>
      <c r="F759" s="30">
        <f>_xlfn.IFERROR(VLOOKUP(Prioritization!G388,'Subdecision matrices'!$B$7:$G$8,6,TRUE),0)</f>
        <v>0</v>
      </c>
      <c r="G759" s="30">
        <f>VLOOKUP(Prioritization!H388,'Subdecision matrices'!$B$12:$C$19,2,TRUE)</f>
        <v>0</v>
      </c>
      <c r="H759" s="30">
        <f>VLOOKUP(Prioritization!H388,'Subdecision matrices'!$B$12:$D$19,3,TRUE)</f>
        <v>0</v>
      </c>
      <c r="I759" s="30">
        <f>VLOOKUP(Prioritization!H388,'Subdecision matrices'!$B$12:$E$19,4,TRUE)</f>
        <v>0</v>
      </c>
      <c r="J759" s="30">
        <f>VLOOKUP(Prioritization!H388,'Subdecision matrices'!$B$12:$F$19,5,TRUE)</f>
        <v>0</v>
      </c>
      <c r="K759" s="30">
        <f>VLOOKUP(Prioritization!H388,'Subdecision matrices'!$B$12:$G$19,6,TRUE)</f>
        <v>0</v>
      </c>
      <c r="L759" s="2">
        <f>_xlfn.IFERROR(INDEX('Subdecision matrices'!$C$23:$G$27,MATCH(Prioritization!I388,'Subdecision matrices'!$B$23:$B$27,0),MATCH('CalcEng 2'!$L$6,'Subdecision matrices'!$C$22:$G$22,0)),0)</f>
        <v>0</v>
      </c>
      <c r="M759" s="2">
        <f>_xlfn.IFERROR(INDEX('Subdecision matrices'!$C$23:$G$27,MATCH(Prioritization!I388,'Subdecision matrices'!$B$23:$B$27,0),MATCH('CalcEng 2'!$M$6,'Subdecision matrices'!$C$30:$G$30,0)),0)</f>
        <v>0</v>
      </c>
      <c r="N759" s="2">
        <f>_xlfn.IFERROR(INDEX('Subdecision matrices'!$C$23:$G$27,MATCH(Prioritization!I388,'Subdecision matrices'!$B$23:$B$27,0),MATCH('CalcEng 2'!$N$6,'Subdecision matrices'!$C$22:$G$22,0)),0)</f>
        <v>0</v>
      </c>
      <c r="O759" s="2">
        <f>_xlfn.IFERROR(INDEX('Subdecision matrices'!$C$23:$G$27,MATCH(Prioritization!I388,'Subdecision matrices'!$B$23:$B$27,0),MATCH('CalcEng 2'!$O$6,'Subdecision matrices'!$C$22:$G$22,0)),0)</f>
        <v>0</v>
      </c>
      <c r="P759" s="2">
        <f>_xlfn.IFERROR(INDEX('Subdecision matrices'!$C$23:$G$27,MATCH(Prioritization!I388,'Subdecision matrices'!$B$23:$B$27,0),MATCH('CalcEng 2'!$P$6,'Subdecision matrices'!$C$22:$G$22,0)),0)</f>
        <v>0</v>
      </c>
      <c r="Q759" s="2">
        <f>_xlfn.IFERROR(INDEX('Subdecision matrices'!$C$31:$G$33,MATCH(Prioritization!J388,'Subdecision matrices'!$B$31:$B$33,0),MATCH('CalcEng 2'!$Q$6,'Subdecision matrices'!$C$30:$G$30,0)),0)</f>
        <v>0</v>
      </c>
      <c r="R759" s="2">
        <f>_xlfn.IFERROR(INDEX('Subdecision matrices'!$C$31:$G$33,MATCH(Prioritization!J388,'Subdecision matrices'!$B$31:$B$33,0),MATCH('CalcEng 2'!$R$6,'Subdecision matrices'!$C$30:$G$30,0)),0)</f>
        <v>0</v>
      </c>
      <c r="S759" s="2">
        <f>_xlfn.IFERROR(INDEX('Subdecision matrices'!$C$31:$G$33,MATCH(Prioritization!J388,'Subdecision matrices'!$B$31:$B$33,0),MATCH('CalcEng 2'!$S$6,'Subdecision matrices'!$C$30:$G$30,0)),0)</f>
        <v>0</v>
      </c>
      <c r="T759" s="2">
        <f>_xlfn.IFERROR(INDEX('Subdecision matrices'!$C$31:$G$33,MATCH(Prioritization!J388,'Subdecision matrices'!$B$31:$B$33,0),MATCH('CalcEng 2'!$T$6,'Subdecision matrices'!$C$30:$G$30,0)),0)</f>
        <v>0</v>
      </c>
      <c r="U759" s="2">
        <f>_xlfn.IFERROR(INDEX('Subdecision matrices'!$C$31:$G$33,MATCH(Prioritization!J388,'Subdecision matrices'!$B$31:$B$33,0),MATCH('CalcEng 2'!$U$6,'Subdecision matrices'!$C$30:$G$30,0)),0)</f>
        <v>0</v>
      </c>
      <c r="V759" s="2">
        <f>_xlfn.IFERROR(VLOOKUP(Prioritization!K388,'Subdecision matrices'!$A$37:$C$41,3,TRUE),0)</f>
        <v>0</v>
      </c>
      <c r="W759" s="2">
        <f>_xlfn.IFERROR(VLOOKUP(Prioritization!K388,'Subdecision matrices'!$A$37:$D$41,4),0)</f>
        <v>0</v>
      </c>
      <c r="X759" s="2">
        <f>_xlfn.IFERROR(VLOOKUP(Prioritization!K388,'Subdecision matrices'!$A$37:$E$41,5),0)</f>
        <v>0</v>
      </c>
      <c r="Y759" s="2">
        <f>_xlfn.IFERROR(VLOOKUP(Prioritization!K388,'Subdecision matrices'!$A$37:$F$41,6),0)</f>
        <v>0</v>
      </c>
      <c r="Z759" s="2">
        <f>_xlfn.IFERROR(VLOOKUP(Prioritization!K388,'Subdecision matrices'!$A$37:$G$41,7),0)</f>
        <v>0</v>
      </c>
      <c r="AA759" s="2">
        <f>_xlfn.IFERROR(INDEX('Subdecision matrices'!$K$8:$O$11,MATCH(Prioritization!L388,'Subdecision matrices'!$J$8:$J$11,0),MATCH('CalcEng 2'!$AA$6,'Subdecision matrices'!$K$7:$O$7,0)),0)</f>
        <v>0</v>
      </c>
      <c r="AB759" s="2">
        <f>_xlfn.IFERROR(INDEX('Subdecision matrices'!$K$8:$O$11,MATCH(Prioritization!L388,'Subdecision matrices'!$J$8:$J$11,0),MATCH('CalcEng 2'!$AB$6,'Subdecision matrices'!$K$7:$O$7,0)),0)</f>
        <v>0</v>
      </c>
      <c r="AC759" s="2">
        <f>_xlfn.IFERROR(INDEX('Subdecision matrices'!$K$8:$O$11,MATCH(Prioritization!L388,'Subdecision matrices'!$J$8:$J$11,0),MATCH('CalcEng 2'!$AC$6,'Subdecision matrices'!$K$7:$O$7,0)),0)</f>
        <v>0</v>
      </c>
      <c r="AD759" s="2">
        <f>_xlfn.IFERROR(INDEX('Subdecision matrices'!$K$8:$O$11,MATCH(Prioritization!L388,'Subdecision matrices'!$J$8:$J$11,0),MATCH('CalcEng 2'!$AD$6,'Subdecision matrices'!$K$7:$O$7,0)),0)</f>
        <v>0</v>
      </c>
      <c r="AE759" s="2">
        <f>_xlfn.IFERROR(INDEX('Subdecision matrices'!$K$8:$O$11,MATCH(Prioritization!L388,'Subdecision matrices'!$J$8:$J$11,0),MATCH('CalcEng 2'!$AE$6,'Subdecision matrices'!$K$7:$O$7,0)),0)</f>
        <v>0</v>
      </c>
      <c r="AF759" s="2">
        <f>_xlfn.IFERROR(VLOOKUP(Prioritization!M388,'Subdecision matrices'!$I$15:$K$17,3,TRUE),0)</f>
        <v>0</v>
      </c>
      <c r="AG759" s="2">
        <f>_xlfn.IFERROR(VLOOKUP(Prioritization!M388,'Subdecision matrices'!$I$15:$L$17,4,TRUE),0)</f>
        <v>0</v>
      </c>
      <c r="AH759" s="2">
        <f>_xlfn.IFERROR(VLOOKUP(Prioritization!M388,'Subdecision matrices'!$I$15:$M$17,5,TRUE),0)</f>
        <v>0</v>
      </c>
      <c r="AI759" s="2">
        <f>_xlfn.IFERROR(VLOOKUP(Prioritization!M388,'Subdecision matrices'!$I$15:$N$17,6,TRUE),0)</f>
        <v>0</v>
      </c>
      <c r="AJ759" s="2">
        <f>_xlfn.IFERROR(VLOOKUP(Prioritization!M388,'Subdecision matrices'!$I$15:$O$17,7,TRUE),0)</f>
        <v>0</v>
      </c>
      <c r="AK759" s="2">
        <f>_xlfn.IFERROR(INDEX('Subdecision matrices'!$K$22:$O$24,MATCH(Prioritization!N388,'Subdecision matrices'!$J$22:$J$24,0),MATCH($AK$6,'Subdecision matrices'!$K$21:$O$21,0)),0)</f>
        <v>0</v>
      </c>
      <c r="AL759" s="2">
        <f>_xlfn.IFERROR(INDEX('Subdecision matrices'!$K$22:$O$24,MATCH(Prioritization!N388,'Subdecision matrices'!$J$22:$J$24,0),MATCH($AL$6,'Subdecision matrices'!$K$21:$O$21,0)),0)</f>
        <v>0</v>
      </c>
      <c r="AM759" s="2">
        <f>_xlfn.IFERROR(INDEX('Subdecision matrices'!$K$22:$O$24,MATCH(Prioritization!N388,'Subdecision matrices'!$J$22:$J$24,0),MATCH($AM$6,'Subdecision matrices'!$K$21:$O$21,0)),0)</f>
        <v>0</v>
      </c>
      <c r="AN759" s="2">
        <f>_xlfn.IFERROR(INDEX('Subdecision matrices'!$K$22:$O$24,MATCH(Prioritization!N388,'Subdecision matrices'!$J$22:$J$24,0),MATCH($AN$6,'Subdecision matrices'!$K$21:$O$21,0)),0)</f>
        <v>0</v>
      </c>
      <c r="AO759" s="2">
        <f>_xlfn.IFERROR(INDEX('Subdecision matrices'!$K$22:$O$24,MATCH(Prioritization!N388,'Subdecision matrices'!$J$22:$J$24,0),MATCH($AO$6,'Subdecision matrices'!$K$21:$O$21,0)),0)</f>
        <v>0</v>
      </c>
      <c r="AP759" s="2">
        <f>_xlfn.IFERROR(INDEX('Subdecision matrices'!$K$27:$O$30,MATCH(Prioritization!O388,'Subdecision matrices'!$J$27:$J$30,0),MATCH('CalcEng 2'!$AP$6,'Subdecision matrices'!$K$27:$O$27,0)),0)</f>
        <v>0</v>
      </c>
      <c r="AQ759" s="2">
        <f>_xlfn.IFERROR(INDEX('Subdecision matrices'!$K$27:$O$30,MATCH(Prioritization!O388,'Subdecision matrices'!$J$27:$J$30,0),MATCH('CalcEng 2'!$AQ$6,'Subdecision matrices'!$K$27:$O$27,0)),0)</f>
        <v>0</v>
      </c>
      <c r="AR759" s="2">
        <f>_xlfn.IFERROR(INDEX('Subdecision matrices'!$K$27:$O$30,MATCH(Prioritization!O388,'Subdecision matrices'!$J$27:$J$30,0),MATCH('CalcEng 2'!$AR$6,'Subdecision matrices'!$K$27:$O$27,0)),0)</f>
        <v>0</v>
      </c>
      <c r="AS759" s="2">
        <f>_xlfn.IFERROR(INDEX('Subdecision matrices'!$K$27:$O$30,MATCH(Prioritization!O388,'Subdecision matrices'!$J$27:$J$30,0),MATCH('CalcEng 2'!$AS$6,'Subdecision matrices'!$K$27:$O$27,0)),0)</f>
        <v>0</v>
      </c>
      <c r="AT759" s="2">
        <f>_xlfn.IFERROR(INDEX('Subdecision matrices'!$K$27:$O$30,MATCH(Prioritization!O388,'Subdecision matrices'!$J$27:$J$30,0),MATCH('CalcEng 2'!$AT$6,'Subdecision matrices'!$K$27:$O$27,0)),0)</f>
        <v>0</v>
      </c>
      <c r="AU759" s="2">
        <f>_xlfn.IFERROR(INDEX('Subdecision matrices'!$K$34:$O$36,MATCH(Prioritization!P388,'Subdecision matrices'!$J$34:$J$36,0),MATCH('CalcEng 2'!$AU$6,'Subdecision matrices'!$K$33:$O$33,0)),0)</f>
        <v>0</v>
      </c>
      <c r="AV759" s="2">
        <f>_xlfn.IFERROR(INDEX('Subdecision matrices'!$K$34:$O$36,MATCH(Prioritization!P388,'Subdecision matrices'!$J$34:$J$36,0),MATCH('CalcEng 2'!$AV$6,'Subdecision matrices'!$K$33:$O$33,0)),0)</f>
        <v>0</v>
      </c>
      <c r="AW759" s="2">
        <f>_xlfn.IFERROR(INDEX('Subdecision matrices'!$K$34:$O$36,MATCH(Prioritization!P388,'Subdecision matrices'!$J$34:$J$36,0),MATCH('CalcEng 2'!$AW$6,'Subdecision matrices'!$K$33:$O$33,0)),0)</f>
        <v>0</v>
      </c>
      <c r="AX759" s="2">
        <f>_xlfn.IFERROR(INDEX('Subdecision matrices'!$K$34:$O$36,MATCH(Prioritization!P388,'Subdecision matrices'!$J$34:$J$36,0),MATCH('CalcEng 2'!$AX$6,'Subdecision matrices'!$K$33:$O$33,0)),0)</f>
        <v>0</v>
      </c>
      <c r="AY759" s="2">
        <f>_xlfn.IFERROR(INDEX('Subdecision matrices'!$K$34:$O$36,MATCH(Prioritization!P388,'Subdecision matrices'!$J$34:$J$36,0),MATCH('CalcEng 2'!$AY$6,'Subdecision matrices'!$K$33:$O$33,0)),0)</f>
        <v>0</v>
      </c>
      <c r="AZ759" s="2"/>
      <c r="BA759" s="2"/>
      <c r="BB759" s="110">
        <f>((B759*B760)+(G759*G760)+(L759*L760)+(Q759*Q760)+(V759*V760)+(AA759*AA760)+(AF760*AF759)+(AK759*AK760)+(AP759*AP760)+(AU759*AU760))*10</f>
        <v>0</v>
      </c>
      <c r="BC759" s="110">
        <f aca="true" t="shared" si="1907" ref="BC759">((C759*C760)+(H759*H760)+(M759*M760)+(R759*R760)+(W759*W760)+(AB759*AB760)+(AG760*AG759)+(AL759*AL760)+(AQ759*AQ760)+(AV759*AV760))*10</f>
        <v>0</v>
      </c>
      <c r="BD759" s="110">
        <f aca="true" t="shared" si="1908" ref="BD759">((D759*D760)+(I759*I760)+(N759*N760)+(S759*S760)+(X759*X760)+(AC759*AC760)+(AH760*AH759)+(AM759*AM760)+(AR759*AR760)+(AW759*AW760))*10</f>
        <v>0</v>
      </c>
      <c r="BE759" s="110">
        <f aca="true" t="shared" si="1909" ref="BE759">((E759*E760)+(J759*J760)+(O759*O760)+(T759*T760)+(Y759*Y760)+(AD759*AD760)+(AI760*AI759)+(AN759*AN760)+(AS759*AS760)+(AX759*AX760))*10</f>
        <v>0</v>
      </c>
      <c r="BF759" s="110">
        <f aca="true" t="shared" si="1910" ref="BF759">((F759*F760)+(K759*K760)+(P759*P760)+(U759*U760)+(Z759*Z760)+(AE759*AE760)+(AJ760*AJ759)+(AO759*AO760)+(AT759*AT760)+(AY759*AY760))*10</f>
        <v>0</v>
      </c>
    </row>
    <row r="760" spans="1:58" ht="15.75" thickBot="1">
      <c r="A760" s="94"/>
      <c r="B760" s="5">
        <f>'Subdecision matrices'!$S$12</f>
        <v>0.1</v>
      </c>
      <c r="C760" s="5">
        <f>'Subdecision matrices'!$S$13</f>
        <v>0.1</v>
      </c>
      <c r="D760" s="5">
        <f>'Subdecision matrices'!$S$14</f>
        <v>0.1</v>
      </c>
      <c r="E760" s="5">
        <f>'Subdecision matrices'!$S$15</f>
        <v>0.1</v>
      </c>
      <c r="F760" s="5">
        <f>'Subdecision matrices'!$S$16</f>
        <v>0.1</v>
      </c>
      <c r="G760" s="5">
        <f>'Subdecision matrices'!$T$12</f>
        <v>0.1</v>
      </c>
      <c r="H760" s="5">
        <f>'Subdecision matrices'!$T$13</f>
        <v>0.1</v>
      </c>
      <c r="I760" s="5">
        <f>'Subdecision matrices'!$T$14</f>
        <v>0.1</v>
      </c>
      <c r="J760" s="5">
        <f>'Subdecision matrices'!$T$15</f>
        <v>0.1</v>
      </c>
      <c r="K760" s="5">
        <f>'Subdecision matrices'!$T$16</f>
        <v>0.1</v>
      </c>
      <c r="L760" s="5">
        <f>'Subdecision matrices'!$U$12</f>
        <v>0.05</v>
      </c>
      <c r="M760" s="5">
        <f>'Subdecision matrices'!$U$13</f>
        <v>0.05</v>
      </c>
      <c r="N760" s="5">
        <f>'Subdecision matrices'!$U$14</f>
        <v>0.05</v>
      </c>
      <c r="O760" s="5">
        <f>'Subdecision matrices'!$U$15</f>
        <v>0.05</v>
      </c>
      <c r="P760" s="5">
        <f>'Subdecision matrices'!$U$16</f>
        <v>0.05</v>
      </c>
      <c r="Q760" s="5">
        <f>'Subdecision matrices'!$V$12</f>
        <v>0.1</v>
      </c>
      <c r="R760" s="5">
        <f>'Subdecision matrices'!$V$13</f>
        <v>0.1</v>
      </c>
      <c r="S760" s="5">
        <f>'Subdecision matrices'!$V$14</f>
        <v>0.1</v>
      </c>
      <c r="T760" s="5">
        <f>'Subdecision matrices'!$V$15</f>
        <v>0.1</v>
      </c>
      <c r="U760" s="5">
        <f>'Subdecision matrices'!$V$16</f>
        <v>0.1</v>
      </c>
      <c r="V760" s="5">
        <f>'Subdecision matrices'!$W$12</f>
        <v>0.1</v>
      </c>
      <c r="W760" s="5">
        <f>'Subdecision matrices'!$W$13</f>
        <v>0.1</v>
      </c>
      <c r="X760" s="5">
        <f>'Subdecision matrices'!$W$14</f>
        <v>0.1</v>
      </c>
      <c r="Y760" s="5">
        <f>'Subdecision matrices'!$W$15</f>
        <v>0.1</v>
      </c>
      <c r="Z760" s="5">
        <f>'Subdecision matrices'!$W$16</f>
        <v>0.1</v>
      </c>
      <c r="AA760" s="5">
        <f>'Subdecision matrices'!$X$12</f>
        <v>0.05</v>
      </c>
      <c r="AB760" s="5">
        <f>'Subdecision matrices'!$X$13</f>
        <v>0.1</v>
      </c>
      <c r="AC760" s="5">
        <f>'Subdecision matrices'!$X$14</f>
        <v>0.1</v>
      </c>
      <c r="AD760" s="5">
        <f>'Subdecision matrices'!$X$15</f>
        <v>0.1</v>
      </c>
      <c r="AE760" s="5">
        <f>'Subdecision matrices'!$X$16</f>
        <v>0.1</v>
      </c>
      <c r="AF760" s="5">
        <f>'Subdecision matrices'!$Y$12</f>
        <v>0.1</v>
      </c>
      <c r="AG760" s="5">
        <f>'Subdecision matrices'!$Y$13</f>
        <v>0.1</v>
      </c>
      <c r="AH760" s="5">
        <f>'Subdecision matrices'!$Y$14</f>
        <v>0.1</v>
      </c>
      <c r="AI760" s="5">
        <f>'Subdecision matrices'!$Y$15</f>
        <v>0.05</v>
      </c>
      <c r="AJ760" s="5">
        <f>'Subdecision matrices'!$Y$16</f>
        <v>0.05</v>
      </c>
      <c r="AK760" s="5">
        <f>'Subdecision matrices'!$Z$12</f>
        <v>0.15</v>
      </c>
      <c r="AL760" s="5">
        <f>'Subdecision matrices'!$Z$13</f>
        <v>0.15</v>
      </c>
      <c r="AM760" s="5">
        <f>'Subdecision matrices'!$Z$14</f>
        <v>0.15</v>
      </c>
      <c r="AN760" s="5">
        <f>'Subdecision matrices'!$Z$15</f>
        <v>0.15</v>
      </c>
      <c r="AO760" s="5">
        <f>'Subdecision matrices'!$Z$16</f>
        <v>0.15</v>
      </c>
      <c r="AP760" s="5">
        <f>'Subdecision matrices'!$AA$12</f>
        <v>0.1</v>
      </c>
      <c r="AQ760" s="5">
        <f>'Subdecision matrices'!$AA$13</f>
        <v>0.1</v>
      </c>
      <c r="AR760" s="5">
        <f>'Subdecision matrices'!$AA$14</f>
        <v>0.1</v>
      </c>
      <c r="AS760" s="5">
        <f>'Subdecision matrices'!$AA$15</f>
        <v>0.1</v>
      </c>
      <c r="AT760" s="5">
        <f>'Subdecision matrices'!$AA$16</f>
        <v>0.15</v>
      </c>
      <c r="AU760" s="5">
        <f>'Subdecision matrices'!$AB$12</f>
        <v>0.15</v>
      </c>
      <c r="AV760" s="5">
        <f>'Subdecision matrices'!$AB$13</f>
        <v>0.1</v>
      </c>
      <c r="AW760" s="5">
        <f>'Subdecision matrices'!$AB$14</f>
        <v>0.1</v>
      </c>
      <c r="AX760" s="5">
        <f>'Subdecision matrices'!$AB$15</f>
        <v>0.15</v>
      </c>
      <c r="AY760" s="5">
        <f>'Subdecision matrices'!$AB$16</f>
        <v>0.1</v>
      </c>
      <c r="AZ760" s="3">
        <f aca="true" t="shared" si="1911" ref="AZ760">SUM(L760:AY760)</f>
        <v>4</v>
      </c>
      <c r="BA760" s="3"/>
      <c r="BB760" s="114"/>
      <c r="BC760" s="114"/>
      <c r="BD760" s="114"/>
      <c r="BE760" s="114"/>
      <c r="BF760" s="114"/>
    </row>
    <row r="761" spans="1:58" ht="15">
      <c r="A761" s="94">
        <v>378</v>
      </c>
      <c r="B761" s="30">
        <f>_xlfn.IFERROR(VLOOKUP(Prioritization!G389,'Subdecision matrices'!$B$7:$C$8,2,TRUE),0)</f>
        <v>0</v>
      </c>
      <c r="C761" s="30">
        <f>_xlfn.IFERROR(VLOOKUP(Prioritization!G389,'Subdecision matrices'!$B$7:$D$8,3,TRUE),0)</f>
        <v>0</v>
      </c>
      <c r="D761" s="30">
        <f>_xlfn.IFERROR(VLOOKUP(Prioritization!G389,'Subdecision matrices'!$B$7:$E$8,4,TRUE),0)</f>
        <v>0</v>
      </c>
      <c r="E761" s="30">
        <f>_xlfn.IFERROR(VLOOKUP(Prioritization!G389,'Subdecision matrices'!$B$7:$F$8,5,TRUE),0)</f>
        <v>0</v>
      </c>
      <c r="F761" s="30">
        <f>_xlfn.IFERROR(VLOOKUP(Prioritization!G389,'Subdecision matrices'!$B$7:$G$8,6,TRUE),0)</f>
        <v>0</v>
      </c>
      <c r="G761" s="30">
        <f>VLOOKUP(Prioritization!H389,'Subdecision matrices'!$B$12:$C$19,2,TRUE)</f>
        <v>0</v>
      </c>
      <c r="H761" s="30">
        <f>VLOOKUP(Prioritization!H389,'Subdecision matrices'!$B$12:$D$19,3,TRUE)</f>
        <v>0</v>
      </c>
      <c r="I761" s="30">
        <f>VLOOKUP(Prioritization!H389,'Subdecision matrices'!$B$12:$E$19,4,TRUE)</f>
        <v>0</v>
      </c>
      <c r="J761" s="30">
        <f>VLOOKUP(Prioritization!H389,'Subdecision matrices'!$B$12:$F$19,5,TRUE)</f>
        <v>0</v>
      </c>
      <c r="K761" s="30">
        <f>VLOOKUP(Prioritization!H389,'Subdecision matrices'!$B$12:$G$19,6,TRUE)</f>
        <v>0</v>
      </c>
      <c r="L761" s="2">
        <f>_xlfn.IFERROR(INDEX('Subdecision matrices'!$C$23:$G$27,MATCH(Prioritization!I389,'Subdecision matrices'!$B$23:$B$27,0),MATCH('CalcEng 2'!$L$6,'Subdecision matrices'!$C$22:$G$22,0)),0)</f>
        <v>0</v>
      </c>
      <c r="M761" s="2">
        <f>_xlfn.IFERROR(INDEX('Subdecision matrices'!$C$23:$G$27,MATCH(Prioritization!I389,'Subdecision matrices'!$B$23:$B$27,0),MATCH('CalcEng 2'!$M$6,'Subdecision matrices'!$C$30:$G$30,0)),0)</f>
        <v>0</v>
      </c>
      <c r="N761" s="2">
        <f>_xlfn.IFERROR(INDEX('Subdecision matrices'!$C$23:$G$27,MATCH(Prioritization!I389,'Subdecision matrices'!$B$23:$B$27,0),MATCH('CalcEng 2'!$N$6,'Subdecision matrices'!$C$22:$G$22,0)),0)</f>
        <v>0</v>
      </c>
      <c r="O761" s="2">
        <f>_xlfn.IFERROR(INDEX('Subdecision matrices'!$C$23:$G$27,MATCH(Prioritization!I389,'Subdecision matrices'!$B$23:$B$27,0),MATCH('CalcEng 2'!$O$6,'Subdecision matrices'!$C$22:$G$22,0)),0)</f>
        <v>0</v>
      </c>
      <c r="P761" s="2">
        <f>_xlfn.IFERROR(INDEX('Subdecision matrices'!$C$23:$G$27,MATCH(Prioritization!I389,'Subdecision matrices'!$B$23:$B$27,0),MATCH('CalcEng 2'!$P$6,'Subdecision matrices'!$C$22:$G$22,0)),0)</f>
        <v>0</v>
      </c>
      <c r="Q761" s="2">
        <f>_xlfn.IFERROR(INDEX('Subdecision matrices'!$C$31:$G$33,MATCH(Prioritization!J389,'Subdecision matrices'!$B$31:$B$33,0),MATCH('CalcEng 2'!$Q$6,'Subdecision matrices'!$C$30:$G$30,0)),0)</f>
        <v>0</v>
      </c>
      <c r="R761" s="2">
        <f>_xlfn.IFERROR(INDEX('Subdecision matrices'!$C$31:$G$33,MATCH(Prioritization!J389,'Subdecision matrices'!$B$31:$B$33,0),MATCH('CalcEng 2'!$R$6,'Subdecision matrices'!$C$30:$G$30,0)),0)</f>
        <v>0</v>
      </c>
      <c r="S761" s="2">
        <f>_xlfn.IFERROR(INDEX('Subdecision matrices'!$C$31:$G$33,MATCH(Prioritization!J389,'Subdecision matrices'!$B$31:$B$33,0),MATCH('CalcEng 2'!$S$6,'Subdecision matrices'!$C$30:$G$30,0)),0)</f>
        <v>0</v>
      </c>
      <c r="T761" s="2">
        <f>_xlfn.IFERROR(INDEX('Subdecision matrices'!$C$31:$G$33,MATCH(Prioritization!J389,'Subdecision matrices'!$B$31:$B$33,0),MATCH('CalcEng 2'!$T$6,'Subdecision matrices'!$C$30:$G$30,0)),0)</f>
        <v>0</v>
      </c>
      <c r="U761" s="2">
        <f>_xlfn.IFERROR(INDEX('Subdecision matrices'!$C$31:$G$33,MATCH(Prioritization!J389,'Subdecision matrices'!$B$31:$B$33,0),MATCH('CalcEng 2'!$U$6,'Subdecision matrices'!$C$30:$G$30,0)),0)</f>
        <v>0</v>
      </c>
      <c r="V761" s="2">
        <f>_xlfn.IFERROR(VLOOKUP(Prioritization!K389,'Subdecision matrices'!$A$37:$C$41,3,TRUE),0)</f>
        <v>0</v>
      </c>
      <c r="W761" s="2">
        <f>_xlfn.IFERROR(VLOOKUP(Prioritization!K389,'Subdecision matrices'!$A$37:$D$41,4),0)</f>
        <v>0</v>
      </c>
      <c r="X761" s="2">
        <f>_xlfn.IFERROR(VLOOKUP(Prioritization!K389,'Subdecision matrices'!$A$37:$E$41,5),0)</f>
        <v>0</v>
      </c>
      <c r="Y761" s="2">
        <f>_xlfn.IFERROR(VLOOKUP(Prioritization!K389,'Subdecision matrices'!$A$37:$F$41,6),0)</f>
        <v>0</v>
      </c>
      <c r="Z761" s="2">
        <f>_xlfn.IFERROR(VLOOKUP(Prioritization!K389,'Subdecision matrices'!$A$37:$G$41,7),0)</f>
        <v>0</v>
      </c>
      <c r="AA761" s="2">
        <f>_xlfn.IFERROR(INDEX('Subdecision matrices'!$K$8:$O$11,MATCH(Prioritization!L389,'Subdecision matrices'!$J$8:$J$11,0),MATCH('CalcEng 2'!$AA$6,'Subdecision matrices'!$K$7:$O$7,0)),0)</f>
        <v>0</v>
      </c>
      <c r="AB761" s="2">
        <f>_xlfn.IFERROR(INDEX('Subdecision matrices'!$K$8:$O$11,MATCH(Prioritization!L389,'Subdecision matrices'!$J$8:$J$11,0),MATCH('CalcEng 2'!$AB$6,'Subdecision matrices'!$K$7:$O$7,0)),0)</f>
        <v>0</v>
      </c>
      <c r="AC761" s="2">
        <f>_xlfn.IFERROR(INDEX('Subdecision matrices'!$K$8:$O$11,MATCH(Prioritization!L389,'Subdecision matrices'!$J$8:$J$11,0),MATCH('CalcEng 2'!$AC$6,'Subdecision matrices'!$K$7:$O$7,0)),0)</f>
        <v>0</v>
      </c>
      <c r="AD761" s="2">
        <f>_xlfn.IFERROR(INDEX('Subdecision matrices'!$K$8:$O$11,MATCH(Prioritization!L389,'Subdecision matrices'!$J$8:$J$11,0),MATCH('CalcEng 2'!$AD$6,'Subdecision matrices'!$K$7:$O$7,0)),0)</f>
        <v>0</v>
      </c>
      <c r="AE761" s="2">
        <f>_xlfn.IFERROR(INDEX('Subdecision matrices'!$K$8:$O$11,MATCH(Prioritization!L389,'Subdecision matrices'!$J$8:$J$11,0),MATCH('CalcEng 2'!$AE$6,'Subdecision matrices'!$K$7:$O$7,0)),0)</f>
        <v>0</v>
      </c>
      <c r="AF761" s="2">
        <f>_xlfn.IFERROR(VLOOKUP(Prioritization!M389,'Subdecision matrices'!$I$15:$K$17,3,TRUE),0)</f>
        <v>0</v>
      </c>
      <c r="AG761" s="2">
        <f>_xlfn.IFERROR(VLOOKUP(Prioritization!M389,'Subdecision matrices'!$I$15:$L$17,4,TRUE),0)</f>
        <v>0</v>
      </c>
      <c r="AH761" s="2">
        <f>_xlfn.IFERROR(VLOOKUP(Prioritization!M389,'Subdecision matrices'!$I$15:$M$17,5,TRUE),0)</f>
        <v>0</v>
      </c>
      <c r="AI761" s="2">
        <f>_xlfn.IFERROR(VLOOKUP(Prioritization!M389,'Subdecision matrices'!$I$15:$N$17,6,TRUE),0)</f>
        <v>0</v>
      </c>
      <c r="AJ761" s="2">
        <f>_xlfn.IFERROR(VLOOKUP(Prioritization!M389,'Subdecision matrices'!$I$15:$O$17,7,TRUE),0)</f>
        <v>0</v>
      </c>
      <c r="AK761" s="2">
        <f>_xlfn.IFERROR(INDEX('Subdecision matrices'!$K$22:$O$24,MATCH(Prioritization!N389,'Subdecision matrices'!$J$22:$J$24,0),MATCH($AK$6,'Subdecision matrices'!$K$21:$O$21,0)),0)</f>
        <v>0</v>
      </c>
      <c r="AL761" s="2">
        <f>_xlfn.IFERROR(INDEX('Subdecision matrices'!$K$22:$O$24,MATCH(Prioritization!N389,'Subdecision matrices'!$J$22:$J$24,0),MATCH($AL$6,'Subdecision matrices'!$K$21:$O$21,0)),0)</f>
        <v>0</v>
      </c>
      <c r="AM761" s="2">
        <f>_xlfn.IFERROR(INDEX('Subdecision matrices'!$K$22:$O$24,MATCH(Prioritization!N389,'Subdecision matrices'!$J$22:$J$24,0),MATCH($AM$6,'Subdecision matrices'!$K$21:$O$21,0)),0)</f>
        <v>0</v>
      </c>
      <c r="AN761" s="2">
        <f>_xlfn.IFERROR(INDEX('Subdecision matrices'!$K$22:$O$24,MATCH(Prioritization!N389,'Subdecision matrices'!$J$22:$J$24,0),MATCH($AN$6,'Subdecision matrices'!$K$21:$O$21,0)),0)</f>
        <v>0</v>
      </c>
      <c r="AO761" s="2">
        <f>_xlfn.IFERROR(INDEX('Subdecision matrices'!$K$22:$O$24,MATCH(Prioritization!N389,'Subdecision matrices'!$J$22:$J$24,0),MATCH($AO$6,'Subdecision matrices'!$K$21:$O$21,0)),0)</f>
        <v>0</v>
      </c>
      <c r="AP761" s="2">
        <f>_xlfn.IFERROR(INDEX('Subdecision matrices'!$K$27:$O$30,MATCH(Prioritization!O389,'Subdecision matrices'!$J$27:$J$30,0),MATCH('CalcEng 2'!$AP$6,'Subdecision matrices'!$K$27:$O$27,0)),0)</f>
        <v>0</v>
      </c>
      <c r="AQ761" s="2">
        <f>_xlfn.IFERROR(INDEX('Subdecision matrices'!$K$27:$O$30,MATCH(Prioritization!O389,'Subdecision matrices'!$J$27:$J$30,0),MATCH('CalcEng 2'!$AQ$6,'Subdecision matrices'!$K$27:$O$27,0)),0)</f>
        <v>0</v>
      </c>
      <c r="AR761" s="2">
        <f>_xlfn.IFERROR(INDEX('Subdecision matrices'!$K$27:$O$30,MATCH(Prioritization!O389,'Subdecision matrices'!$J$27:$J$30,0),MATCH('CalcEng 2'!$AR$6,'Subdecision matrices'!$K$27:$O$27,0)),0)</f>
        <v>0</v>
      </c>
      <c r="AS761" s="2">
        <f>_xlfn.IFERROR(INDEX('Subdecision matrices'!$K$27:$O$30,MATCH(Prioritization!O389,'Subdecision matrices'!$J$27:$J$30,0),MATCH('CalcEng 2'!$AS$6,'Subdecision matrices'!$K$27:$O$27,0)),0)</f>
        <v>0</v>
      </c>
      <c r="AT761" s="2">
        <f>_xlfn.IFERROR(INDEX('Subdecision matrices'!$K$27:$O$30,MATCH(Prioritization!O389,'Subdecision matrices'!$J$27:$J$30,0),MATCH('CalcEng 2'!$AT$6,'Subdecision matrices'!$K$27:$O$27,0)),0)</f>
        <v>0</v>
      </c>
      <c r="AU761" s="2">
        <f>_xlfn.IFERROR(INDEX('Subdecision matrices'!$K$34:$O$36,MATCH(Prioritization!P389,'Subdecision matrices'!$J$34:$J$36,0),MATCH('CalcEng 2'!$AU$6,'Subdecision matrices'!$K$33:$O$33,0)),0)</f>
        <v>0</v>
      </c>
      <c r="AV761" s="2">
        <f>_xlfn.IFERROR(INDEX('Subdecision matrices'!$K$34:$O$36,MATCH(Prioritization!P389,'Subdecision matrices'!$J$34:$J$36,0),MATCH('CalcEng 2'!$AV$6,'Subdecision matrices'!$K$33:$O$33,0)),0)</f>
        <v>0</v>
      </c>
      <c r="AW761" s="2">
        <f>_xlfn.IFERROR(INDEX('Subdecision matrices'!$K$34:$O$36,MATCH(Prioritization!P389,'Subdecision matrices'!$J$34:$J$36,0),MATCH('CalcEng 2'!$AW$6,'Subdecision matrices'!$K$33:$O$33,0)),0)</f>
        <v>0</v>
      </c>
      <c r="AX761" s="2">
        <f>_xlfn.IFERROR(INDEX('Subdecision matrices'!$K$34:$O$36,MATCH(Prioritization!P389,'Subdecision matrices'!$J$34:$J$36,0),MATCH('CalcEng 2'!$AX$6,'Subdecision matrices'!$K$33:$O$33,0)),0)</f>
        <v>0</v>
      </c>
      <c r="AY761" s="2">
        <f>_xlfn.IFERROR(INDEX('Subdecision matrices'!$K$34:$O$36,MATCH(Prioritization!P389,'Subdecision matrices'!$J$34:$J$36,0),MATCH('CalcEng 2'!$AY$6,'Subdecision matrices'!$K$33:$O$33,0)),0)</f>
        <v>0</v>
      </c>
      <c r="AZ761" s="2"/>
      <c r="BA761" s="2"/>
      <c r="BB761" s="110">
        <f>((B761*B762)+(G761*G762)+(L761*L762)+(Q761*Q762)+(V761*V762)+(AA761*AA762)+(AF762*AF761)+(AK761*AK762)+(AP761*AP762)+(AU761*AU762))*10</f>
        <v>0</v>
      </c>
      <c r="BC761" s="110">
        <f aca="true" t="shared" si="1912" ref="BC761">((C761*C762)+(H761*H762)+(M761*M762)+(R761*R762)+(W761*W762)+(AB761*AB762)+(AG762*AG761)+(AL761*AL762)+(AQ761*AQ762)+(AV761*AV762))*10</f>
        <v>0</v>
      </c>
      <c r="BD761" s="110">
        <f aca="true" t="shared" si="1913" ref="BD761">((D761*D762)+(I761*I762)+(N761*N762)+(S761*S762)+(X761*X762)+(AC761*AC762)+(AH762*AH761)+(AM761*AM762)+(AR761*AR762)+(AW761*AW762))*10</f>
        <v>0</v>
      </c>
      <c r="BE761" s="110">
        <f aca="true" t="shared" si="1914" ref="BE761">((E761*E762)+(J761*J762)+(O761*O762)+(T761*T762)+(Y761*Y762)+(AD761*AD762)+(AI762*AI761)+(AN761*AN762)+(AS761*AS762)+(AX761*AX762))*10</f>
        <v>0</v>
      </c>
      <c r="BF761" s="110">
        <f aca="true" t="shared" si="1915" ref="BF761">((F761*F762)+(K761*K762)+(P761*P762)+(U761*U762)+(Z761*Z762)+(AE761*AE762)+(AJ762*AJ761)+(AO761*AO762)+(AT761*AT762)+(AY761*AY762))*10</f>
        <v>0</v>
      </c>
    </row>
    <row r="762" spans="1:58" ht="15.75" thickBot="1">
      <c r="A762" s="94"/>
      <c r="B762" s="5">
        <f>'Subdecision matrices'!$S$12</f>
        <v>0.1</v>
      </c>
      <c r="C762" s="5">
        <f>'Subdecision matrices'!$S$13</f>
        <v>0.1</v>
      </c>
      <c r="D762" s="5">
        <f>'Subdecision matrices'!$S$14</f>
        <v>0.1</v>
      </c>
      <c r="E762" s="5">
        <f>'Subdecision matrices'!$S$15</f>
        <v>0.1</v>
      </c>
      <c r="F762" s="5">
        <f>'Subdecision matrices'!$S$16</f>
        <v>0.1</v>
      </c>
      <c r="G762" s="5">
        <f>'Subdecision matrices'!$T$12</f>
        <v>0.1</v>
      </c>
      <c r="H762" s="5">
        <f>'Subdecision matrices'!$T$13</f>
        <v>0.1</v>
      </c>
      <c r="I762" s="5">
        <f>'Subdecision matrices'!$T$14</f>
        <v>0.1</v>
      </c>
      <c r="J762" s="5">
        <f>'Subdecision matrices'!$T$15</f>
        <v>0.1</v>
      </c>
      <c r="K762" s="5">
        <f>'Subdecision matrices'!$T$16</f>
        <v>0.1</v>
      </c>
      <c r="L762" s="5">
        <f>'Subdecision matrices'!$U$12</f>
        <v>0.05</v>
      </c>
      <c r="M762" s="5">
        <f>'Subdecision matrices'!$U$13</f>
        <v>0.05</v>
      </c>
      <c r="N762" s="5">
        <f>'Subdecision matrices'!$U$14</f>
        <v>0.05</v>
      </c>
      <c r="O762" s="5">
        <f>'Subdecision matrices'!$U$15</f>
        <v>0.05</v>
      </c>
      <c r="P762" s="5">
        <f>'Subdecision matrices'!$U$16</f>
        <v>0.05</v>
      </c>
      <c r="Q762" s="5">
        <f>'Subdecision matrices'!$V$12</f>
        <v>0.1</v>
      </c>
      <c r="R762" s="5">
        <f>'Subdecision matrices'!$V$13</f>
        <v>0.1</v>
      </c>
      <c r="S762" s="5">
        <f>'Subdecision matrices'!$V$14</f>
        <v>0.1</v>
      </c>
      <c r="T762" s="5">
        <f>'Subdecision matrices'!$V$15</f>
        <v>0.1</v>
      </c>
      <c r="U762" s="5">
        <f>'Subdecision matrices'!$V$16</f>
        <v>0.1</v>
      </c>
      <c r="V762" s="5">
        <f>'Subdecision matrices'!$W$12</f>
        <v>0.1</v>
      </c>
      <c r="W762" s="5">
        <f>'Subdecision matrices'!$W$13</f>
        <v>0.1</v>
      </c>
      <c r="X762" s="5">
        <f>'Subdecision matrices'!$W$14</f>
        <v>0.1</v>
      </c>
      <c r="Y762" s="5">
        <f>'Subdecision matrices'!$W$15</f>
        <v>0.1</v>
      </c>
      <c r="Z762" s="5">
        <f>'Subdecision matrices'!$W$16</f>
        <v>0.1</v>
      </c>
      <c r="AA762" s="5">
        <f>'Subdecision matrices'!$X$12</f>
        <v>0.05</v>
      </c>
      <c r="AB762" s="5">
        <f>'Subdecision matrices'!$X$13</f>
        <v>0.1</v>
      </c>
      <c r="AC762" s="5">
        <f>'Subdecision matrices'!$X$14</f>
        <v>0.1</v>
      </c>
      <c r="AD762" s="5">
        <f>'Subdecision matrices'!$X$15</f>
        <v>0.1</v>
      </c>
      <c r="AE762" s="5">
        <f>'Subdecision matrices'!$X$16</f>
        <v>0.1</v>
      </c>
      <c r="AF762" s="5">
        <f>'Subdecision matrices'!$Y$12</f>
        <v>0.1</v>
      </c>
      <c r="AG762" s="5">
        <f>'Subdecision matrices'!$Y$13</f>
        <v>0.1</v>
      </c>
      <c r="AH762" s="5">
        <f>'Subdecision matrices'!$Y$14</f>
        <v>0.1</v>
      </c>
      <c r="AI762" s="5">
        <f>'Subdecision matrices'!$Y$15</f>
        <v>0.05</v>
      </c>
      <c r="AJ762" s="5">
        <f>'Subdecision matrices'!$Y$16</f>
        <v>0.05</v>
      </c>
      <c r="AK762" s="5">
        <f>'Subdecision matrices'!$Z$12</f>
        <v>0.15</v>
      </c>
      <c r="AL762" s="5">
        <f>'Subdecision matrices'!$Z$13</f>
        <v>0.15</v>
      </c>
      <c r="AM762" s="5">
        <f>'Subdecision matrices'!$Z$14</f>
        <v>0.15</v>
      </c>
      <c r="AN762" s="5">
        <f>'Subdecision matrices'!$Z$15</f>
        <v>0.15</v>
      </c>
      <c r="AO762" s="5">
        <f>'Subdecision matrices'!$Z$16</f>
        <v>0.15</v>
      </c>
      <c r="AP762" s="5">
        <f>'Subdecision matrices'!$AA$12</f>
        <v>0.1</v>
      </c>
      <c r="AQ762" s="5">
        <f>'Subdecision matrices'!$AA$13</f>
        <v>0.1</v>
      </c>
      <c r="AR762" s="5">
        <f>'Subdecision matrices'!$AA$14</f>
        <v>0.1</v>
      </c>
      <c r="AS762" s="5">
        <f>'Subdecision matrices'!$AA$15</f>
        <v>0.1</v>
      </c>
      <c r="AT762" s="5">
        <f>'Subdecision matrices'!$AA$16</f>
        <v>0.15</v>
      </c>
      <c r="AU762" s="5">
        <f>'Subdecision matrices'!$AB$12</f>
        <v>0.15</v>
      </c>
      <c r="AV762" s="5">
        <f>'Subdecision matrices'!$AB$13</f>
        <v>0.1</v>
      </c>
      <c r="AW762" s="5">
        <f>'Subdecision matrices'!$AB$14</f>
        <v>0.1</v>
      </c>
      <c r="AX762" s="5">
        <f>'Subdecision matrices'!$AB$15</f>
        <v>0.15</v>
      </c>
      <c r="AY762" s="5">
        <f>'Subdecision matrices'!$AB$16</f>
        <v>0.1</v>
      </c>
      <c r="AZ762" s="3">
        <f aca="true" t="shared" si="1916" ref="AZ762">SUM(L762:AY762)</f>
        <v>4</v>
      </c>
      <c r="BA762" s="3"/>
      <c r="BB762" s="114"/>
      <c r="BC762" s="114"/>
      <c r="BD762" s="114"/>
      <c r="BE762" s="114"/>
      <c r="BF762" s="114"/>
    </row>
    <row r="763" spans="1:58" ht="15">
      <c r="A763" s="94">
        <v>379</v>
      </c>
      <c r="B763" s="30">
        <f>_xlfn.IFERROR(VLOOKUP(Prioritization!G390,'Subdecision matrices'!$B$7:$C$8,2,TRUE),0)</f>
        <v>0</v>
      </c>
      <c r="C763" s="30">
        <f>_xlfn.IFERROR(VLOOKUP(Prioritization!G390,'Subdecision matrices'!$B$7:$D$8,3,TRUE),0)</f>
        <v>0</v>
      </c>
      <c r="D763" s="30">
        <f>_xlfn.IFERROR(VLOOKUP(Prioritization!G390,'Subdecision matrices'!$B$7:$E$8,4,TRUE),0)</f>
        <v>0</v>
      </c>
      <c r="E763" s="30">
        <f>_xlfn.IFERROR(VLOOKUP(Prioritization!G390,'Subdecision matrices'!$B$7:$F$8,5,TRUE),0)</f>
        <v>0</v>
      </c>
      <c r="F763" s="30">
        <f>_xlfn.IFERROR(VLOOKUP(Prioritization!G390,'Subdecision matrices'!$B$7:$G$8,6,TRUE),0)</f>
        <v>0</v>
      </c>
      <c r="G763" s="30">
        <f>VLOOKUP(Prioritization!H390,'Subdecision matrices'!$B$12:$C$19,2,TRUE)</f>
        <v>0</v>
      </c>
      <c r="H763" s="30">
        <f>VLOOKUP(Prioritization!H390,'Subdecision matrices'!$B$12:$D$19,3,TRUE)</f>
        <v>0</v>
      </c>
      <c r="I763" s="30">
        <f>VLOOKUP(Prioritization!H390,'Subdecision matrices'!$B$12:$E$19,4,TRUE)</f>
        <v>0</v>
      </c>
      <c r="J763" s="30">
        <f>VLOOKUP(Prioritization!H390,'Subdecision matrices'!$B$12:$F$19,5,TRUE)</f>
        <v>0</v>
      </c>
      <c r="K763" s="30">
        <f>VLOOKUP(Prioritization!H390,'Subdecision matrices'!$B$12:$G$19,6,TRUE)</f>
        <v>0</v>
      </c>
      <c r="L763" s="2">
        <f>_xlfn.IFERROR(INDEX('Subdecision matrices'!$C$23:$G$27,MATCH(Prioritization!I390,'Subdecision matrices'!$B$23:$B$27,0),MATCH('CalcEng 2'!$L$6,'Subdecision matrices'!$C$22:$G$22,0)),0)</f>
        <v>0</v>
      </c>
      <c r="M763" s="2">
        <f>_xlfn.IFERROR(INDEX('Subdecision matrices'!$C$23:$G$27,MATCH(Prioritization!I390,'Subdecision matrices'!$B$23:$B$27,0),MATCH('CalcEng 2'!$M$6,'Subdecision matrices'!$C$30:$G$30,0)),0)</f>
        <v>0</v>
      </c>
      <c r="N763" s="2">
        <f>_xlfn.IFERROR(INDEX('Subdecision matrices'!$C$23:$G$27,MATCH(Prioritization!I390,'Subdecision matrices'!$B$23:$B$27,0),MATCH('CalcEng 2'!$N$6,'Subdecision matrices'!$C$22:$G$22,0)),0)</f>
        <v>0</v>
      </c>
      <c r="O763" s="2">
        <f>_xlfn.IFERROR(INDEX('Subdecision matrices'!$C$23:$G$27,MATCH(Prioritization!I390,'Subdecision matrices'!$B$23:$B$27,0),MATCH('CalcEng 2'!$O$6,'Subdecision matrices'!$C$22:$G$22,0)),0)</f>
        <v>0</v>
      </c>
      <c r="P763" s="2">
        <f>_xlfn.IFERROR(INDEX('Subdecision matrices'!$C$23:$G$27,MATCH(Prioritization!I390,'Subdecision matrices'!$B$23:$B$27,0),MATCH('CalcEng 2'!$P$6,'Subdecision matrices'!$C$22:$G$22,0)),0)</f>
        <v>0</v>
      </c>
      <c r="Q763" s="2">
        <f>_xlfn.IFERROR(INDEX('Subdecision matrices'!$C$31:$G$33,MATCH(Prioritization!J390,'Subdecision matrices'!$B$31:$B$33,0),MATCH('CalcEng 2'!$Q$6,'Subdecision matrices'!$C$30:$G$30,0)),0)</f>
        <v>0</v>
      </c>
      <c r="R763" s="2">
        <f>_xlfn.IFERROR(INDEX('Subdecision matrices'!$C$31:$G$33,MATCH(Prioritization!J390,'Subdecision matrices'!$B$31:$B$33,0),MATCH('CalcEng 2'!$R$6,'Subdecision matrices'!$C$30:$G$30,0)),0)</f>
        <v>0</v>
      </c>
      <c r="S763" s="2">
        <f>_xlfn.IFERROR(INDEX('Subdecision matrices'!$C$31:$G$33,MATCH(Prioritization!J390,'Subdecision matrices'!$B$31:$B$33,0),MATCH('CalcEng 2'!$S$6,'Subdecision matrices'!$C$30:$G$30,0)),0)</f>
        <v>0</v>
      </c>
      <c r="T763" s="2">
        <f>_xlfn.IFERROR(INDEX('Subdecision matrices'!$C$31:$G$33,MATCH(Prioritization!J390,'Subdecision matrices'!$B$31:$B$33,0),MATCH('CalcEng 2'!$T$6,'Subdecision matrices'!$C$30:$G$30,0)),0)</f>
        <v>0</v>
      </c>
      <c r="U763" s="2">
        <f>_xlfn.IFERROR(INDEX('Subdecision matrices'!$C$31:$G$33,MATCH(Prioritization!J390,'Subdecision matrices'!$B$31:$B$33,0),MATCH('CalcEng 2'!$U$6,'Subdecision matrices'!$C$30:$G$30,0)),0)</f>
        <v>0</v>
      </c>
      <c r="V763" s="2">
        <f>_xlfn.IFERROR(VLOOKUP(Prioritization!K390,'Subdecision matrices'!$A$37:$C$41,3,TRUE),0)</f>
        <v>0</v>
      </c>
      <c r="W763" s="2">
        <f>_xlfn.IFERROR(VLOOKUP(Prioritization!K390,'Subdecision matrices'!$A$37:$D$41,4),0)</f>
        <v>0</v>
      </c>
      <c r="X763" s="2">
        <f>_xlfn.IFERROR(VLOOKUP(Prioritization!K390,'Subdecision matrices'!$A$37:$E$41,5),0)</f>
        <v>0</v>
      </c>
      <c r="Y763" s="2">
        <f>_xlfn.IFERROR(VLOOKUP(Prioritization!K390,'Subdecision matrices'!$A$37:$F$41,6),0)</f>
        <v>0</v>
      </c>
      <c r="Z763" s="2">
        <f>_xlfn.IFERROR(VLOOKUP(Prioritization!K390,'Subdecision matrices'!$A$37:$G$41,7),0)</f>
        <v>0</v>
      </c>
      <c r="AA763" s="2">
        <f>_xlfn.IFERROR(INDEX('Subdecision matrices'!$K$8:$O$11,MATCH(Prioritization!L390,'Subdecision matrices'!$J$8:$J$11,0),MATCH('CalcEng 2'!$AA$6,'Subdecision matrices'!$K$7:$O$7,0)),0)</f>
        <v>0</v>
      </c>
      <c r="AB763" s="2">
        <f>_xlfn.IFERROR(INDEX('Subdecision matrices'!$K$8:$O$11,MATCH(Prioritization!L390,'Subdecision matrices'!$J$8:$J$11,0),MATCH('CalcEng 2'!$AB$6,'Subdecision matrices'!$K$7:$O$7,0)),0)</f>
        <v>0</v>
      </c>
      <c r="AC763" s="2">
        <f>_xlfn.IFERROR(INDEX('Subdecision matrices'!$K$8:$O$11,MATCH(Prioritization!L390,'Subdecision matrices'!$J$8:$J$11,0),MATCH('CalcEng 2'!$AC$6,'Subdecision matrices'!$K$7:$O$7,0)),0)</f>
        <v>0</v>
      </c>
      <c r="AD763" s="2">
        <f>_xlfn.IFERROR(INDEX('Subdecision matrices'!$K$8:$O$11,MATCH(Prioritization!L390,'Subdecision matrices'!$J$8:$J$11,0),MATCH('CalcEng 2'!$AD$6,'Subdecision matrices'!$K$7:$O$7,0)),0)</f>
        <v>0</v>
      </c>
      <c r="AE763" s="2">
        <f>_xlfn.IFERROR(INDEX('Subdecision matrices'!$K$8:$O$11,MATCH(Prioritization!L390,'Subdecision matrices'!$J$8:$J$11,0),MATCH('CalcEng 2'!$AE$6,'Subdecision matrices'!$K$7:$O$7,0)),0)</f>
        <v>0</v>
      </c>
      <c r="AF763" s="2">
        <f>_xlfn.IFERROR(VLOOKUP(Prioritization!M390,'Subdecision matrices'!$I$15:$K$17,3,TRUE),0)</f>
        <v>0</v>
      </c>
      <c r="AG763" s="2">
        <f>_xlfn.IFERROR(VLOOKUP(Prioritization!M390,'Subdecision matrices'!$I$15:$L$17,4,TRUE),0)</f>
        <v>0</v>
      </c>
      <c r="AH763" s="2">
        <f>_xlfn.IFERROR(VLOOKUP(Prioritization!M390,'Subdecision matrices'!$I$15:$M$17,5,TRUE),0)</f>
        <v>0</v>
      </c>
      <c r="AI763" s="2">
        <f>_xlfn.IFERROR(VLOOKUP(Prioritization!M390,'Subdecision matrices'!$I$15:$N$17,6,TRUE),0)</f>
        <v>0</v>
      </c>
      <c r="AJ763" s="2">
        <f>_xlfn.IFERROR(VLOOKUP(Prioritization!M390,'Subdecision matrices'!$I$15:$O$17,7,TRUE),0)</f>
        <v>0</v>
      </c>
      <c r="AK763" s="2">
        <f>_xlfn.IFERROR(INDEX('Subdecision matrices'!$K$22:$O$24,MATCH(Prioritization!N390,'Subdecision matrices'!$J$22:$J$24,0),MATCH($AK$6,'Subdecision matrices'!$K$21:$O$21,0)),0)</f>
        <v>0</v>
      </c>
      <c r="AL763" s="2">
        <f>_xlfn.IFERROR(INDEX('Subdecision matrices'!$K$22:$O$24,MATCH(Prioritization!N390,'Subdecision matrices'!$J$22:$J$24,0),MATCH($AL$6,'Subdecision matrices'!$K$21:$O$21,0)),0)</f>
        <v>0</v>
      </c>
      <c r="AM763" s="2">
        <f>_xlfn.IFERROR(INDEX('Subdecision matrices'!$K$22:$O$24,MATCH(Prioritization!N390,'Subdecision matrices'!$J$22:$J$24,0),MATCH($AM$6,'Subdecision matrices'!$K$21:$O$21,0)),0)</f>
        <v>0</v>
      </c>
      <c r="AN763" s="2">
        <f>_xlfn.IFERROR(INDEX('Subdecision matrices'!$K$22:$O$24,MATCH(Prioritization!N390,'Subdecision matrices'!$J$22:$J$24,0),MATCH($AN$6,'Subdecision matrices'!$K$21:$O$21,0)),0)</f>
        <v>0</v>
      </c>
      <c r="AO763" s="2">
        <f>_xlfn.IFERROR(INDEX('Subdecision matrices'!$K$22:$O$24,MATCH(Prioritization!N390,'Subdecision matrices'!$J$22:$J$24,0),MATCH($AO$6,'Subdecision matrices'!$K$21:$O$21,0)),0)</f>
        <v>0</v>
      </c>
      <c r="AP763" s="2">
        <f>_xlfn.IFERROR(INDEX('Subdecision matrices'!$K$27:$O$30,MATCH(Prioritization!O390,'Subdecision matrices'!$J$27:$J$30,0),MATCH('CalcEng 2'!$AP$6,'Subdecision matrices'!$K$27:$O$27,0)),0)</f>
        <v>0</v>
      </c>
      <c r="AQ763" s="2">
        <f>_xlfn.IFERROR(INDEX('Subdecision matrices'!$K$27:$O$30,MATCH(Prioritization!O390,'Subdecision matrices'!$J$27:$J$30,0),MATCH('CalcEng 2'!$AQ$6,'Subdecision matrices'!$K$27:$O$27,0)),0)</f>
        <v>0</v>
      </c>
      <c r="AR763" s="2">
        <f>_xlfn.IFERROR(INDEX('Subdecision matrices'!$K$27:$O$30,MATCH(Prioritization!O390,'Subdecision matrices'!$J$27:$J$30,0),MATCH('CalcEng 2'!$AR$6,'Subdecision matrices'!$K$27:$O$27,0)),0)</f>
        <v>0</v>
      </c>
      <c r="AS763" s="2">
        <f>_xlfn.IFERROR(INDEX('Subdecision matrices'!$K$27:$O$30,MATCH(Prioritization!O390,'Subdecision matrices'!$J$27:$J$30,0),MATCH('CalcEng 2'!$AS$6,'Subdecision matrices'!$K$27:$O$27,0)),0)</f>
        <v>0</v>
      </c>
      <c r="AT763" s="2">
        <f>_xlfn.IFERROR(INDEX('Subdecision matrices'!$K$27:$O$30,MATCH(Prioritization!O390,'Subdecision matrices'!$J$27:$J$30,0),MATCH('CalcEng 2'!$AT$6,'Subdecision matrices'!$K$27:$O$27,0)),0)</f>
        <v>0</v>
      </c>
      <c r="AU763" s="2">
        <f>_xlfn.IFERROR(INDEX('Subdecision matrices'!$K$34:$O$36,MATCH(Prioritization!P390,'Subdecision matrices'!$J$34:$J$36,0),MATCH('CalcEng 2'!$AU$6,'Subdecision matrices'!$K$33:$O$33,0)),0)</f>
        <v>0</v>
      </c>
      <c r="AV763" s="2">
        <f>_xlfn.IFERROR(INDEX('Subdecision matrices'!$K$34:$O$36,MATCH(Prioritization!P390,'Subdecision matrices'!$J$34:$J$36,0),MATCH('CalcEng 2'!$AV$6,'Subdecision matrices'!$K$33:$O$33,0)),0)</f>
        <v>0</v>
      </c>
      <c r="AW763" s="2">
        <f>_xlfn.IFERROR(INDEX('Subdecision matrices'!$K$34:$O$36,MATCH(Prioritization!P390,'Subdecision matrices'!$J$34:$J$36,0),MATCH('CalcEng 2'!$AW$6,'Subdecision matrices'!$K$33:$O$33,0)),0)</f>
        <v>0</v>
      </c>
      <c r="AX763" s="2">
        <f>_xlfn.IFERROR(INDEX('Subdecision matrices'!$K$34:$O$36,MATCH(Prioritization!P390,'Subdecision matrices'!$J$34:$J$36,0),MATCH('CalcEng 2'!$AX$6,'Subdecision matrices'!$K$33:$O$33,0)),0)</f>
        <v>0</v>
      </c>
      <c r="AY763" s="2">
        <f>_xlfn.IFERROR(INDEX('Subdecision matrices'!$K$34:$O$36,MATCH(Prioritization!P390,'Subdecision matrices'!$J$34:$J$36,0),MATCH('CalcEng 2'!$AY$6,'Subdecision matrices'!$K$33:$O$33,0)),0)</f>
        <v>0</v>
      </c>
      <c r="AZ763" s="2"/>
      <c r="BA763" s="2"/>
      <c r="BB763" s="110">
        <f>((B763*B764)+(G763*G764)+(L763*L764)+(Q763*Q764)+(V763*V764)+(AA763*AA764)+(AF764*AF763)+(AK763*AK764)+(AP763*AP764)+(AU763*AU764))*10</f>
        <v>0</v>
      </c>
      <c r="BC763" s="110">
        <f aca="true" t="shared" si="1917" ref="BC763">((C763*C764)+(H763*H764)+(M763*M764)+(R763*R764)+(W763*W764)+(AB763*AB764)+(AG764*AG763)+(AL763*AL764)+(AQ763*AQ764)+(AV763*AV764))*10</f>
        <v>0</v>
      </c>
      <c r="BD763" s="110">
        <f aca="true" t="shared" si="1918" ref="BD763">((D763*D764)+(I763*I764)+(N763*N764)+(S763*S764)+(X763*X764)+(AC763*AC764)+(AH764*AH763)+(AM763*AM764)+(AR763*AR764)+(AW763*AW764))*10</f>
        <v>0</v>
      </c>
      <c r="BE763" s="110">
        <f aca="true" t="shared" si="1919" ref="BE763">((E763*E764)+(J763*J764)+(O763*O764)+(T763*T764)+(Y763*Y764)+(AD763*AD764)+(AI764*AI763)+(AN763*AN764)+(AS763*AS764)+(AX763*AX764))*10</f>
        <v>0</v>
      </c>
      <c r="BF763" s="110">
        <f aca="true" t="shared" si="1920" ref="BF763">((F763*F764)+(K763*K764)+(P763*P764)+(U763*U764)+(Z763*Z764)+(AE763*AE764)+(AJ764*AJ763)+(AO763*AO764)+(AT763*AT764)+(AY763*AY764))*10</f>
        <v>0</v>
      </c>
    </row>
    <row r="764" spans="1:58" ht="15.75" thickBot="1">
      <c r="A764" s="94"/>
      <c r="B764" s="5">
        <f>'Subdecision matrices'!$S$12</f>
        <v>0.1</v>
      </c>
      <c r="C764" s="5">
        <f>'Subdecision matrices'!$S$13</f>
        <v>0.1</v>
      </c>
      <c r="D764" s="5">
        <f>'Subdecision matrices'!$S$14</f>
        <v>0.1</v>
      </c>
      <c r="E764" s="5">
        <f>'Subdecision matrices'!$S$15</f>
        <v>0.1</v>
      </c>
      <c r="F764" s="5">
        <f>'Subdecision matrices'!$S$16</f>
        <v>0.1</v>
      </c>
      <c r="G764" s="5">
        <f>'Subdecision matrices'!$T$12</f>
        <v>0.1</v>
      </c>
      <c r="H764" s="5">
        <f>'Subdecision matrices'!$T$13</f>
        <v>0.1</v>
      </c>
      <c r="I764" s="5">
        <f>'Subdecision matrices'!$T$14</f>
        <v>0.1</v>
      </c>
      <c r="J764" s="5">
        <f>'Subdecision matrices'!$T$15</f>
        <v>0.1</v>
      </c>
      <c r="K764" s="5">
        <f>'Subdecision matrices'!$T$16</f>
        <v>0.1</v>
      </c>
      <c r="L764" s="5">
        <f>'Subdecision matrices'!$U$12</f>
        <v>0.05</v>
      </c>
      <c r="M764" s="5">
        <f>'Subdecision matrices'!$U$13</f>
        <v>0.05</v>
      </c>
      <c r="N764" s="5">
        <f>'Subdecision matrices'!$U$14</f>
        <v>0.05</v>
      </c>
      <c r="O764" s="5">
        <f>'Subdecision matrices'!$U$15</f>
        <v>0.05</v>
      </c>
      <c r="P764" s="5">
        <f>'Subdecision matrices'!$U$16</f>
        <v>0.05</v>
      </c>
      <c r="Q764" s="5">
        <f>'Subdecision matrices'!$V$12</f>
        <v>0.1</v>
      </c>
      <c r="R764" s="5">
        <f>'Subdecision matrices'!$V$13</f>
        <v>0.1</v>
      </c>
      <c r="S764" s="5">
        <f>'Subdecision matrices'!$V$14</f>
        <v>0.1</v>
      </c>
      <c r="T764" s="5">
        <f>'Subdecision matrices'!$V$15</f>
        <v>0.1</v>
      </c>
      <c r="U764" s="5">
        <f>'Subdecision matrices'!$V$16</f>
        <v>0.1</v>
      </c>
      <c r="V764" s="5">
        <f>'Subdecision matrices'!$W$12</f>
        <v>0.1</v>
      </c>
      <c r="W764" s="5">
        <f>'Subdecision matrices'!$W$13</f>
        <v>0.1</v>
      </c>
      <c r="X764" s="5">
        <f>'Subdecision matrices'!$W$14</f>
        <v>0.1</v>
      </c>
      <c r="Y764" s="5">
        <f>'Subdecision matrices'!$W$15</f>
        <v>0.1</v>
      </c>
      <c r="Z764" s="5">
        <f>'Subdecision matrices'!$W$16</f>
        <v>0.1</v>
      </c>
      <c r="AA764" s="5">
        <f>'Subdecision matrices'!$X$12</f>
        <v>0.05</v>
      </c>
      <c r="AB764" s="5">
        <f>'Subdecision matrices'!$X$13</f>
        <v>0.1</v>
      </c>
      <c r="AC764" s="5">
        <f>'Subdecision matrices'!$X$14</f>
        <v>0.1</v>
      </c>
      <c r="AD764" s="5">
        <f>'Subdecision matrices'!$X$15</f>
        <v>0.1</v>
      </c>
      <c r="AE764" s="5">
        <f>'Subdecision matrices'!$X$16</f>
        <v>0.1</v>
      </c>
      <c r="AF764" s="5">
        <f>'Subdecision matrices'!$Y$12</f>
        <v>0.1</v>
      </c>
      <c r="AG764" s="5">
        <f>'Subdecision matrices'!$Y$13</f>
        <v>0.1</v>
      </c>
      <c r="AH764" s="5">
        <f>'Subdecision matrices'!$Y$14</f>
        <v>0.1</v>
      </c>
      <c r="AI764" s="5">
        <f>'Subdecision matrices'!$Y$15</f>
        <v>0.05</v>
      </c>
      <c r="AJ764" s="5">
        <f>'Subdecision matrices'!$Y$16</f>
        <v>0.05</v>
      </c>
      <c r="AK764" s="5">
        <f>'Subdecision matrices'!$Z$12</f>
        <v>0.15</v>
      </c>
      <c r="AL764" s="5">
        <f>'Subdecision matrices'!$Z$13</f>
        <v>0.15</v>
      </c>
      <c r="AM764" s="5">
        <f>'Subdecision matrices'!$Z$14</f>
        <v>0.15</v>
      </c>
      <c r="AN764" s="5">
        <f>'Subdecision matrices'!$Z$15</f>
        <v>0.15</v>
      </c>
      <c r="AO764" s="5">
        <f>'Subdecision matrices'!$Z$16</f>
        <v>0.15</v>
      </c>
      <c r="AP764" s="5">
        <f>'Subdecision matrices'!$AA$12</f>
        <v>0.1</v>
      </c>
      <c r="AQ764" s="5">
        <f>'Subdecision matrices'!$AA$13</f>
        <v>0.1</v>
      </c>
      <c r="AR764" s="5">
        <f>'Subdecision matrices'!$AA$14</f>
        <v>0.1</v>
      </c>
      <c r="AS764" s="5">
        <f>'Subdecision matrices'!$AA$15</f>
        <v>0.1</v>
      </c>
      <c r="AT764" s="5">
        <f>'Subdecision matrices'!$AA$16</f>
        <v>0.15</v>
      </c>
      <c r="AU764" s="5">
        <f>'Subdecision matrices'!$AB$12</f>
        <v>0.15</v>
      </c>
      <c r="AV764" s="5">
        <f>'Subdecision matrices'!$AB$13</f>
        <v>0.1</v>
      </c>
      <c r="AW764" s="5">
        <f>'Subdecision matrices'!$AB$14</f>
        <v>0.1</v>
      </c>
      <c r="AX764" s="5">
        <f>'Subdecision matrices'!$AB$15</f>
        <v>0.15</v>
      </c>
      <c r="AY764" s="5">
        <f>'Subdecision matrices'!$AB$16</f>
        <v>0.1</v>
      </c>
      <c r="AZ764" s="3">
        <f aca="true" t="shared" si="1921" ref="AZ764">SUM(L764:AY764)</f>
        <v>4</v>
      </c>
      <c r="BA764" s="3"/>
      <c r="BB764" s="114"/>
      <c r="BC764" s="114"/>
      <c r="BD764" s="114"/>
      <c r="BE764" s="114"/>
      <c r="BF764" s="114"/>
    </row>
    <row r="765" spans="1:58" ht="15">
      <c r="A765" s="94">
        <v>380</v>
      </c>
      <c r="B765" s="30">
        <f>_xlfn.IFERROR(VLOOKUP(Prioritization!G391,'Subdecision matrices'!$B$7:$C$8,2,TRUE),0)</f>
        <v>0</v>
      </c>
      <c r="C765" s="30">
        <f>_xlfn.IFERROR(VLOOKUP(Prioritization!G391,'Subdecision matrices'!$B$7:$D$8,3,TRUE),0)</f>
        <v>0</v>
      </c>
      <c r="D765" s="30">
        <f>_xlfn.IFERROR(VLOOKUP(Prioritization!G391,'Subdecision matrices'!$B$7:$E$8,4,TRUE),0)</f>
        <v>0</v>
      </c>
      <c r="E765" s="30">
        <f>_xlfn.IFERROR(VLOOKUP(Prioritization!G391,'Subdecision matrices'!$B$7:$F$8,5,TRUE),0)</f>
        <v>0</v>
      </c>
      <c r="F765" s="30">
        <f>_xlfn.IFERROR(VLOOKUP(Prioritization!G391,'Subdecision matrices'!$B$7:$G$8,6,TRUE),0)</f>
        <v>0</v>
      </c>
      <c r="G765" s="30">
        <f>VLOOKUP(Prioritization!H391,'Subdecision matrices'!$B$12:$C$19,2,TRUE)</f>
        <v>0</v>
      </c>
      <c r="H765" s="30">
        <f>VLOOKUP(Prioritization!H391,'Subdecision matrices'!$B$12:$D$19,3,TRUE)</f>
        <v>0</v>
      </c>
      <c r="I765" s="30">
        <f>VLOOKUP(Prioritization!H391,'Subdecision matrices'!$B$12:$E$19,4,TRUE)</f>
        <v>0</v>
      </c>
      <c r="J765" s="30">
        <f>VLOOKUP(Prioritization!H391,'Subdecision matrices'!$B$12:$F$19,5,TRUE)</f>
        <v>0</v>
      </c>
      <c r="K765" s="30">
        <f>VLOOKUP(Prioritization!H391,'Subdecision matrices'!$B$12:$G$19,6,TRUE)</f>
        <v>0</v>
      </c>
      <c r="L765" s="2">
        <f>_xlfn.IFERROR(INDEX('Subdecision matrices'!$C$23:$G$27,MATCH(Prioritization!I391,'Subdecision matrices'!$B$23:$B$27,0),MATCH('CalcEng 2'!$L$6,'Subdecision matrices'!$C$22:$G$22,0)),0)</f>
        <v>0</v>
      </c>
      <c r="M765" s="2">
        <f>_xlfn.IFERROR(INDEX('Subdecision matrices'!$C$23:$G$27,MATCH(Prioritization!I391,'Subdecision matrices'!$B$23:$B$27,0),MATCH('CalcEng 2'!$M$6,'Subdecision matrices'!$C$30:$G$30,0)),0)</f>
        <v>0</v>
      </c>
      <c r="N765" s="2">
        <f>_xlfn.IFERROR(INDEX('Subdecision matrices'!$C$23:$G$27,MATCH(Prioritization!I391,'Subdecision matrices'!$B$23:$B$27,0),MATCH('CalcEng 2'!$N$6,'Subdecision matrices'!$C$22:$G$22,0)),0)</f>
        <v>0</v>
      </c>
      <c r="O765" s="2">
        <f>_xlfn.IFERROR(INDEX('Subdecision matrices'!$C$23:$G$27,MATCH(Prioritization!I391,'Subdecision matrices'!$B$23:$B$27,0),MATCH('CalcEng 2'!$O$6,'Subdecision matrices'!$C$22:$G$22,0)),0)</f>
        <v>0</v>
      </c>
      <c r="P765" s="2">
        <f>_xlfn.IFERROR(INDEX('Subdecision matrices'!$C$23:$G$27,MATCH(Prioritization!I391,'Subdecision matrices'!$B$23:$B$27,0),MATCH('CalcEng 2'!$P$6,'Subdecision matrices'!$C$22:$G$22,0)),0)</f>
        <v>0</v>
      </c>
      <c r="Q765" s="2">
        <f>_xlfn.IFERROR(INDEX('Subdecision matrices'!$C$31:$G$33,MATCH(Prioritization!J391,'Subdecision matrices'!$B$31:$B$33,0),MATCH('CalcEng 2'!$Q$6,'Subdecision matrices'!$C$30:$G$30,0)),0)</f>
        <v>0</v>
      </c>
      <c r="R765" s="2">
        <f>_xlfn.IFERROR(INDEX('Subdecision matrices'!$C$31:$G$33,MATCH(Prioritization!J391,'Subdecision matrices'!$B$31:$B$33,0),MATCH('CalcEng 2'!$R$6,'Subdecision matrices'!$C$30:$G$30,0)),0)</f>
        <v>0</v>
      </c>
      <c r="S765" s="2">
        <f>_xlfn.IFERROR(INDEX('Subdecision matrices'!$C$31:$G$33,MATCH(Prioritization!J391,'Subdecision matrices'!$B$31:$B$33,0),MATCH('CalcEng 2'!$S$6,'Subdecision matrices'!$C$30:$G$30,0)),0)</f>
        <v>0</v>
      </c>
      <c r="T765" s="2">
        <f>_xlfn.IFERROR(INDEX('Subdecision matrices'!$C$31:$G$33,MATCH(Prioritization!J391,'Subdecision matrices'!$B$31:$B$33,0),MATCH('CalcEng 2'!$T$6,'Subdecision matrices'!$C$30:$G$30,0)),0)</f>
        <v>0</v>
      </c>
      <c r="U765" s="2">
        <f>_xlfn.IFERROR(INDEX('Subdecision matrices'!$C$31:$G$33,MATCH(Prioritization!J391,'Subdecision matrices'!$B$31:$B$33,0),MATCH('CalcEng 2'!$U$6,'Subdecision matrices'!$C$30:$G$30,0)),0)</f>
        <v>0</v>
      </c>
      <c r="V765" s="2">
        <f>_xlfn.IFERROR(VLOOKUP(Prioritization!K391,'Subdecision matrices'!$A$37:$C$41,3,TRUE),0)</f>
        <v>0</v>
      </c>
      <c r="W765" s="2">
        <f>_xlfn.IFERROR(VLOOKUP(Prioritization!K391,'Subdecision matrices'!$A$37:$D$41,4),0)</f>
        <v>0</v>
      </c>
      <c r="X765" s="2">
        <f>_xlfn.IFERROR(VLOOKUP(Prioritization!K391,'Subdecision matrices'!$A$37:$E$41,5),0)</f>
        <v>0</v>
      </c>
      <c r="Y765" s="2">
        <f>_xlfn.IFERROR(VLOOKUP(Prioritization!K391,'Subdecision matrices'!$A$37:$F$41,6),0)</f>
        <v>0</v>
      </c>
      <c r="Z765" s="2">
        <f>_xlfn.IFERROR(VLOOKUP(Prioritization!K391,'Subdecision matrices'!$A$37:$G$41,7),0)</f>
        <v>0</v>
      </c>
      <c r="AA765" s="2">
        <f>_xlfn.IFERROR(INDEX('Subdecision matrices'!$K$8:$O$11,MATCH(Prioritization!L391,'Subdecision matrices'!$J$8:$J$11,0),MATCH('CalcEng 2'!$AA$6,'Subdecision matrices'!$K$7:$O$7,0)),0)</f>
        <v>0</v>
      </c>
      <c r="AB765" s="2">
        <f>_xlfn.IFERROR(INDEX('Subdecision matrices'!$K$8:$O$11,MATCH(Prioritization!L391,'Subdecision matrices'!$J$8:$J$11,0),MATCH('CalcEng 2'!$AB$6,'Subdecision matrices'!$K$7:$O$7,0)),0)</f>
        <v>0</v>
      </c>
      <c r="AC765" s="2">
        <f>_xlfn.IFERROR(INDEX('Subdecision matrices'!$K$8:$O$11,MATCH(Prioritization!L391,'Subdecision matrices'!$J$8:$J$11,0),MATCH('CalcEng 2'!$AC$6,'Subdecision matrices'!$K$7:$O$7,0)),0)</f>
        <v>0</v>
      </c>
      <c r="AD765" s="2">
        <f>_xlfn.IFERROR(INDEX('Subdecision matrices'!$K$8:$O$11,MATCH(Prioritization!L391,'Subdecision matrices'!$J$8:$J$11,0),MATCH('CalcEng 2'!$AD$6,'Subdecision matrices'!$K$7:$O$7,0)),0)</f>
        <v>0</v>
      </c>
      <c r="AE765" s="2">
        <f>_xlfn.IFERROR(INDEX('Subdecision matrices'!$K$8:$O$11,MATCH(Prioritization!L391,'Subdecision matrices'!$J$8:$J$11,0),MATCH('CalcEng 2'!$AE$6,'Subdecision matrices'!$K$7:$O$7,0)),0)</f>
        <v>0</v>
      </c>
      <c r="AF765" s="2">
        <f>_xlfn.IFERROR(VLOOKUP(Prioritization!M391,'Subdecision matrices'!$I$15:$K$17,3,TRUE),0)</f>
        <v>0</v>
      </c>
      <c r="AG765" s="2">
        <f>_xlfn.IFERROR(VLOOKUP(Prioritization!M391,'Subdecision matrices'!$I$15:$L$17,4,TRUE),0)</f>
        <v>0</v>
      </c>
      <c r="AH765" s="2">
        <f>_xlfn.IFERROR(VLOOKUP(Prioritization!M391,'Subdecision matrices'!$I$15:$M$17,5,TRUE),0)</f>
        <v>0</v>
      </c>
      <c r="AI765" s="2">
        <f>_xlfn.IFERROR(VLOOKUP(Prioritization!M391,'Subdecision matrices'!$I$15:$N$17,6,TRUE),0)</f>
        <v>0</v>
      </c>
      <c r="AJ765" s="2">
        <f>_xlfn.IFERROR(VLOOKUP(Prioritization!M391,'Subdecision matrices'!$I$15:$O$17,7,TRUE),0)</f>
        <v>0</v>
      </c>
      <c r="AK765" s="2">
        <f>_xlfn.IFERROR(INDEX('Subdecision matrices'!$K$22:$O$24,MATCH(Prioritization!N391,'Subdecision matrices'!$J$22:$J$24,0),MATCH($AK$6,'Subdecision matrices'!$K$21:$O$21,0)),0)</f>
        <v>0</v>
      </c>
      <c r="AL765" s="2">
        <f>_xlfn.IFERROR(INDEX('Subdecision matrices'!$K$22:$O$24,MATCH(Prioritization!N391,'Subdecision matrices'!$J$22:$J$24,0),MATCH($AL$6,'Subdecision matrices'!$K$21:$O$21,0)),0)</f>
        <v>0</v>
      </c>
      <c r="AM765" s="2">
        <f>_xlfn.IFERROR(INDEX('Subdecision matrices'!$K$22:$O$24,MATCH(Prioritization!N391,'Subdecision matrices'!$J$22:$J$24,0),MATCH($AM$6,'Subdecision matrices'!$K$21:$O$21,0)),0)</f>
        <v>0</v>
      </c>
      <c r="AN765" s="2">
        <f>_xlfn.IFERROR(INDEX('Subdecision matrices'!$K$22:$O$24,MATCH(Prioritization!N391,'Subdecision matrices'!$J$22:$J$24,0),MATCH($AN$6,'Subdecision matrices'!$K$21:$O$21,0)),0)</f>
        <v>0</v>
      </c>
      <c r="AO765" s="2">
        <f>_xlfn.IFERROR(INDEX('Subdecision matrices'!$K$22:$O$24,MATCH(Prioritization!N391,'Subdecision matrices'!$J$22:$J$24,0),MATCH($AO$6,'Subdecision matrices'!$K$21:$O$21,0)),0)</f>
        <v>0</v>
      </c>
      <c r="AP765" s="2">
        <f>_xlfn.IFERROR(INDEX('Subdecision matrices'!$K$27:$O$30,MATCH(Prioritization!O391,'Subdecision matrices'!$J$27:$J$30,0),MATCH('CalcEng 2'!$AP$6,'Subdecision matrices'!$K$27:$O$27,0)),0)</f>
        <v>0</v>
      </c>
      <c r="AQ765" s="2">
        <f>_xlfn.IFERROR(INDEX('Subdecision matrices'!$K$27:$O$30,MATCH(Prioritization!O391,'Subdecision matrices'!$J$27:$J$30,0),MATCH('CalcEng 2'!$AQ$6,'Subdecision matrices'!$K$27:$O$27,0)),0)</f>
        <v>0</v>
      </c>
      <c r="AR765" s="2">
        <f>_xlfn.IFERROR(INDEX('Subdecision matrices'!$K$27:$O$30,MATCH(Prioritization!O391,'Subdecision matrices'!$J$27:$J$30,0),MATCH('CalcEng 2'!$AR$6,'Subdecision matrices'!$K$27:$O$27,0)),0)</f>
        <v>0</v>
      </c>
      <c r="AS765" s="2">
        <f>_xlfn.IFERROR(INDEX('Subdecision matrices'!$K$27:$O$30,MATCH(Prioritization!O391,'Subdecision matrices'!$J$27:$J$30,0),MATCH('CalcEng 2'!$AS$6,'Subdecision matrices'!$K$27:$O$27,0)),0)</f>
        <v>0</v>
      </c>
      <c r="AT765" s="2">
        <f>_xlfn.IFERROR(INDEX('Subdecision matrices'!$K$27:$O$30,MATCH(Prioritization!O391,'Subdecision matrices'!$J$27:$J$30,0),MATCH('CalcEng 2'!$AT$6,'Subdecision matrices'!$K$27:$O$27,0)),0)</f>
        <v>0</v>
      </c>
      <c r="AU765" s="2">
        <f>_xlfn.IFERROR(INDEX('Subdecision matrices'!$K$34:$O$36,MATCH(Prioritization!P391,'Subdecision matrices'!$J$34:$J$36,0),MATCH('CalcEng 2'!$AU$6,'Subdecision matrices'!$K$33:$O$33,0)),0)</f>
        <v>0</v>
      </c>
      <c r="AV765" s="2">
        <f>_xlfn.IFERROR(INDEX('Subdecision matrices'!$K$34:$O$36,MATCH(Prioritization!P391,'Subdecision matrices'!$J$34:$J$36,0),MATCH('CalcEng 2'!$AV$6,'Subdecision matrices'!$K$33:$O$33,0)),0)</f>
        <v>0</v>
      </c>
      <c r="AW765" s="2">
        <f>_xlfn.IFERROR(INDEX('Subdecision matrices'!$K$34:$O$36,MATCH(Prioritization!P391,'Subdecision matrices'!$J$34:$J$36,0),MATCH('CalcEng 2'!$AW$6,'Subdecision matrices'!$K$33:$O$33,0)),0)</f>
        <v>0</v>
      </c>
      <c r="AX765" s="2">
        <f>_xlfn.IFERROR(INDEX('Subdecision matrices'!$K$34:$O$36,MATCH(Prioritization!P391,'Subdecision matrices'!$J$34:$J$36,0),MATCH('CalcEng 2'!$AX$6,'Subdecision matrices'!$K$33:$O$33,0)),0)</f>
        <v>0</v>
      </c>
      <c r="AY765" s="2">
        <f>_xlfn.IFERROR(INDEX('Subdecision matrices'!$K$34:$O$36,MATCH(Prioritization!P391,'Subdecision matrices'!$J$34:$J$36,0),MATCH('CalcEng 2'!$AY$6,'Subdecision matrices'!$K$33:$O$33,0)),0)</f>
        <v>0</v>
      </c>
      <c r="AZ765" s="2"/>
      <c r="BA765" s="2"/>
      <c r="BB765" s="110">
        <f>((B765*B766)+(G765*G766)+(L765*L766)+(Q765*Q766)+(V765*V766)+(AA765*AA766)+(AF766*AF765)+(AK765*AK766)+(AP765*AP766)+(AU765*AU766))*10</f>
        <v>0</v>
      </c>
      <c r="BC765" s="110">
        <f aca="true" t="shared" si="1922" ref="BC765">((C765*C766)+(H765*H766)+(M765*M766)+(R765*R766)+(W765*W766)+(AB765*AB766)+(AG766*AG765)+(AL765*AL766)+(AQ765*AQ766)+(AV765*AV766))*10</f>
        <v>0</v>
      </c>
      <c r="BD765" s="110">
        <f aca="true" t="shared" si="1923" ref="BD765">((D765*D766)+(I765*I766)+(N765*N766)+(S765*S766)+(X765*X766)+(AC765*AC766)+(AH766*AH765)+(AM765*AM766)+(AR765*AR766)+(AW765*AW766))*10</f>
        <v>0</v>
      </c>
      <c r="BE765" s="110">
        <f aca="true" t="shared" si="1924" ref="BE765">((E765*E766)+(J765*J766)+(O765*O766)+(T765*T766)+(Y765*Y766)+(AD765*AD766)+(AI766*AI765)+(AN765*AN766)+(AS765*AS766)+(AX765*AX766))*10</f>
        <v>0</v>
      </c>
      <c r="BF765" s="110">
        <f aca="true" t="shared" si="1925" ref="BF765">((F765*F766)+(K765*K766)+(P765*P766)+(U765*U766)+(Z765*Z766)+(AE765*AE766)+(AJ766*AJ765)+(AO765*AO766)+(AT765*AT766)+(AY765*AY766))*10</f>
        <v>0</v>
      </c>
    </row>
    <row r="766" spans="1:58" ht="15.75" thickBot="1">
      <c r="A766" s="94"/>
      <c r="B766" s="5">
        <f>'Subdecision matrices'!$S$12</f>
        <v>0.1</v>
      </c>
      <c r="C766" s="5">
        <f>'Subdecision matrices'!$S$13</f>
        <v>0.1</v>
      </c>
      <c r="D766" s="5">
        <f>'Subdecision matrices'!$S$14</f>
        <v>0.1</v>
      </c>
      <c r="E766" s="5">
        <f>'Subdecision matrices'!$S$15</f>
        <v>0.1</v>
      </c>
      <c r="F766" s="5">
        <f>'Subdecision matrices'!$S$16</f>
        <v>0.1</v>
      </c>
      <c r="G766" s="5">
        <f>'Subdecision matrices'!$T$12</f>
        <v>0.1</v>
      </c>
      <c r="H766" s="5">
        <f>'Subdecision matrices'!$T$13</f>
        <v>0.1</v>
      </c>
      <c r="I766" s="5">
        <f>'Subdecision matrices'!$T$14</f>
        <v>0.1</v>
      </c>
      <c r="J766" s="5">
        <f>'Subdecision matrices'!$T$15</f>
        <v>0.1</v>
      </c>
      <c r="K766" s="5">
        <f>'Subdecision matrices'!$T$16</f>
        <v>0.1</v>
      </c>
      <c r="L766" s="5">
        <f>'Subdecision matrices'!$U$12</f>
        <v>0.05</v>
      </c>
      <c r="M766" s="5">
        <f>'Subdecision matrices'!$U$13</f>
        <v>0.05</v>
      </c>
      <c r="N766" s="5">
        <f>'Subdecision matrices'!$U$14</f>
        <v>0.05</v>
      </c>
      <c r="O766" s="5">
        <f>'Subdecision matrices'!$U$15</f>
        <v>0.05</v>
      </c>
      <c r="P766" s="5">
        <f>'Subdecision matrices'!$U$16</f>
        <v>0.05</v>
      </c>
      <c r="Q766" s="5">
        <f>'Subdecision matrices'!$V$12</f>
        <v>0.1</v>
      </c>
      <c r="R766" s="5">
        <f>'Subdecision matrices'!$V$13</f>
        <v>0.1</v>
      </c>
      <c r="S766" s="5">
        <f>'Subdecision matrices'!$V$14</f>
        <v>0.1</v>
      </c>
      <c r="T766" s="5">
        <f>'Subdecision matrices'!$V$15</f>
        <v>0.1</v>
      </c>
      <c r="U766" s="5">
        <f>'Subdecision matrices'!$V$16</f>
        <v>0.1</v>
      </c>
      <c r="V766" s="5">
        <f>'Subdecision matrices'!$W$12</f>
        <v>0.1</v>
      </c>
      <c r="W766" s="5">
        <f>'Subdecision matrices'!$W$13</f>
        <v>0.1</v>
      </c>
      <c r="X766" s="5">
        <f>'Subdecision matrices'!$W$14</f>
        <v>0.1</v>
      </c>
      <c r="Y766" s="5">
        <f>'Subdecision matrices'!$W$15</f>
        <v>0.1</v>
      </c>
      <c r="Z766" s="5">
        <f>'Subdecision matrices'!$W$16</f>
        <v>0.1</v>
      </c>
      <c r="AA766" s="5">
        <f>'Subdecision matrices'!$X$12</f>
        <v>0.05</v>
      </c>
      <c r="AB766" s="5">
        <f>'Subdecision matrices'!$X$13</f>
        <v>0.1</v>
      </c>
      <c r="AC766" s="5">
        <f>'Subdecision matrices'!$X$14</f>
        <v>0.1</v>
      </c>
      <c r="AD766" s="5">
        <f>'Subdecision matrices'!$X$15</f>
        <v>0.1</v>
      </c>
      <c r="AE766" s="5">
        <f>'Subdecision matrices'!$X$16</f>
        <v>0.1</v>
      </c>
      <c r="AF766" s="5">
        <f>'Subdecision matrices'!$Y$12</f>
        <v>0.1</v>
      </c>
      <c r="AG766" s="5">
        <f>'Subdecision matrices'!$Y$13</f>
        <v>0.1</v>
      </c>
      <c r="AH766" s="5">
        <f>'Subdecision matrices'!$Y$14</f>
        <v>0.1</v>
      </c>
      <c r="AI766" s="5">
        <f>'Subdecision matrices'!$Y$15</f>
        <v>0.05</v>
      </c>
      <c r="AJ766" s="5">
        <f>'Subdecision matrices'!$Y$16</f>
        <v>0.05</v>
      </c>
      <c r="AK766" s="5">
        <f>'Subdecision matrices'!$Z$12</f>
        <v>0.15</v>
      </c>
      <c r="AL766" s="5">
        <f>'Subdecision matrices'!$Z$13</f>
        <v>0.15</v>
      </c>
      <c r="AM766" s="5">
        <f>'Subdecision matrices'!$Z$14</f>
        <v>0.15</v>
      </c>
      <c r="AN766" s="5">
        <f>'Subdecision matrices'!$Z$15</f>
        <v>0.15</v>
      </c>
      <c r="AO766" s="5">
        <f>'Subdecision matrices'!$Z$16</f>
        <v>0.15</v>
      </c>
      <c r="AP766" s="5">
        <f>'Subdecision matrices'!$AA$12</f>
        <v>0.1</v>
      </c>
      <c r="AQ766" s="5">
        <f>'Subdecision matrices'!$AA$13</f>
        <v>0.1</v>
      </c>
      <c r="AR766" s="5">
        <f>'Subdecision matrices'!$AA$14</f>
        <v>0.1</v>
      </c>
      <c r="AS766" s="5">
        <f>'Subdecision matrices'!$AA$15</f>
        <v>0.1</v>
      </c>
      <c r="AT766" s="5">
        <f>'Subdecision matrices'!$AA$16</f>
        <v>0.15</v>
      </c>
      <c r="AU766" s="5">
        <f>'Subdecision matrices'!$AB$12</f>
        <v>0.15</v>
      </c>
      <c r="AV766" s="5">
        <f>'Subdecision matrices'!$AB$13</f>
        <v>0.1</v>
      </c>
      <c r="AW766" s="5">
        <f>'Subdecision matrices'!$AB$14</f>
        <v>0.1</v>
      </c>
      <c r="AX766" s="5">
        <f>'Subdecision matrices'!$AB$15</f>
        <v>0.15</v>
      </c>
      <c r="AY766" s="5">
        <f>'Subdecision matrices'!$AB$16</f>
        <v>0.1</v>
      </c>
      <c r="AZ766" s="3">
        <f aca="true" t="shared" si="1926" ref="AZ766">SUM(L766:AY766)</f>
        <v>4</v>
      </c>
      <c r="BA766" s="3"/>
      <c r="BB766" s="114"/>
      <c r="BC766" s="114"/>
      <c r="BD766" s="114"/>
      <c r="BE766" s="114"/>
      <c r="BF766" s="114"/>
    </row>
    <row r="767" spans="1:58" ht="15">
      <c r="A767" s="94">
        <v>381</v>
      </c>
      <c r="B767" s="30">
        <f>_xlfn.IFERROR(VLOOKUP(Prioritization!G392,'Subdecision matrices'!$B$7:$C$8,2,TRUE),0)</f>
        <v>0</v>
      </c>
      <c r="C767" s="30">
        <f>_xlfn.IFERROR(VLOOKUP(Prioritization!G392,'Subdecision matrices'!$B$7:$D$8,3,TRUE),0)</f>
        <v>0</v>
      </c>
      <c r="D767" s="30">
        <f>_xlfn.IFERROR(VLOOKUP(Prioritization!G392,'Subdecision matrices'!$B$7:$E$8,4,TRUE),0)</f>
        <v>0</v>
      </c>
      <c r="E767" s="30">
        <f>_xlfn.IFERROR(VLOOKUP(Prioritization!G392,'Subdecision matrices'!$B$7:$F$8,5,TRUE),0)</f>
        <v>0</v>
      </c>
      <c r="F767" s="30">
        <f>_xlfn.IFERROR(VLOOKUP(Prioritization!G392,'Subdecision matrices'!$B$7:$G$8,6,TRUE),0)</f>
        <v>0</v>
      </c>
      <c r="G767" s="30">
        <f>VLOOKUP(Prioritization!H392,'Subdecision matrices'!$B$12:$C$19,2,TRUE)</f>
        <v>0</v>
      </c>
      <c r="H767" s="30">
        <f>VLOOKUP(Prioritization!H392,'Subdecision matrices'!$B$12:$D$19,3,TRUE)</f>
        <v>0</v>
      </c>
      <c r="I767" s="30">
        <f>VLOOKUP(Prioritization!H392,'Subdecision matrices'!$B$12:$E$19,4,TRUE)</f>
        <v>0</v>
      </c>
      <c r="J767" s="30">
        <f>VLOOKUP(Prioritization!H392,'Subdecision matrices'!$B$12:$F$19,5,TRUE)</f>
        <v>0</v>
      </c>
      <c r="K767" s="30">
        <f>VLOOKUP(Prioritization!H392,'Subdecision matrices'!$B$12:$G$19,6,TRUE)</f>
        <v>0</v>
      </c>
      <c r="L767" s="2">
        <f>_xlfn.IFERROR(INDEX('Subdecision matrices'!$C$23:$G$27,MATCH(Prioritization!I392,'Subdecision matrices'!$B$23:$B$27,0),MATCH('CalcEng 2'!$L$6,'Subdecision matrices'!$C$22:$G$22,0)),0)</f>
        <v>0</v>
      </c>
      <c r="M767" s="2">
        <f>_xlfn.IFERROR(INDEX('Subdecision matrices'!$C$23:$G$27,MATCH(Prioritization!I392,'Subdecision matrices'!$B$23:$B$27,0),MATCH('CalcEng 2'!$M$6,'Subdecision matrices'!$C$30:$G$30,0)),0)</f>
        <v>0</v>
      </c>
      <c r="N767" s="2">
        <f>_xlfn.IFERROR(INDEX('Subdecision matrices'!$C$23:$G$27,MATCH(Prioritization!I392,'Subdecision matrices'!$B$23:$B$27,0),MATCH('CalcEng 2'!$N$6,'Subdecision matrices'!$C$22:$G$22,0)),0)</f>
        <v>0</v>
      </c>
      <c r="O767" s="2">
        <f>_xlfn.IFERROR(INDEX('Subdecision matrices'!$C$23:$G$27,MATCH(Prioritization!I392,'Subdecision matrices'!$B$23:$B$27,0),MATCH('CalcEng 2'!$O$6,'Subdecision matrices'!$C$22:$G$22,0)),0)</f>
        <v>0</v>
      </c>
      <c r="P767" s="2">
        <f>_xlfn.IFERROR(INDEX('Subdecision matrices'!$C$23:$G$27,MATCH(Prioritization!I392,'Subdecision matrices'!$B$23:$B$27,0),MATCH('CalcEng 2'!$P$6,'Subdecision matrices'!$C$22:$G$22,0)),0)</f>
        <v>0</v>
      </c>
      <c r="Q767" s="2">
        <f>_xlfn.IFERROR(INDEX('Subdecision matrices'!$C$31:$G$33,MATCH(Prioritization!J392,'Subdecision matrices'!$B$31:$B$33,0),MATCH('CalcEng 2'!$Q$6,'Subdecision matrices'!$C$30:$G$30,0)),0)</f>
        <v>0</v>
      </c>
      <c r="R767" s="2">
        <f>_xlfn.IFERROR(INDEX('Subdecision matrices'!$C$31:$G$33,MATCH(Prioritization!J392,'Subdecision matrices'!$B$31:$B$33,0),MATCH('CalcEng 2'!$R$6,'Subdecision matrices'!$C$30:$G$30,0)),0)</f>
        <v>0</v>
      </c>
      <c r="S767" s="2">
        <f>_xlfn.IFERROR(INDEX('Subdecision matrices'!$C$31:$G$33,MATCH(Prioritization!J392,'Subdecision matrices'!$B$31:$B$33,0),MATCH('CalcEng 2'!$S$6,'Subdecision matrices'!$C$30:$G$30,0)),0)</f>
        <v>0</v>
      </c>
      <c r="T767" s="2">
        <f>_xlfn.IFERROR(INDEX('Subdecision matrices'!$C$31:$G$33,MATCH(Prioritization!J392,'Subdecision matrices'!$B$31:$B$33,0),MATCH('CalcEng 2'!$T$6,'Subdecision matrices'!$C$30:$G$30,0)),0)</f>
        <v>0</v>
      </c>
      <c r="U767" s="2">
        <f>_xlfn.IFERROR(INDEX('Subdecision matrices'!$C$31:$G$33,MATCH(Prioritization!J392,'Subdecision matrices'!$B$31:$B$33,0),MATCH('CalcEng 2'!$U$6,'Subdecision matrices'!$C$30:$G$30,0)),0)</f>
        <v>0</v>
      </c>
      <c r="V767" s="2">
        <f>_xlfn.IFERROR(VLOOKUP(Prioritization!K392,'Subdecision matrices'!$A$37:$C$41,3,TRUE),0)</f>
        <v>0</v>
      </c>
      <c r="W767" s="2">
        <f>_xlfn.IFERROR(VLOOKUP(Prioritization!K392,'Subdecision matrices'!$A$37:$D$41,4),0)</f>
        <v>0</v>
      </c>
      <c r="X767" s="2">
        <f>_xlfn.IFERROR(VLOOKUP(Prioritization!K392,'Subdecision matrices'!$A$37:$E$41,5),0)</f>
        <v>0</v>
      </c>
      <c r="Y767" s="2">
        <f>_xlfn.IFERROR(VLOOKUP(Prioritization!K392,'Subdecision matrices'!$A$37:$F$41,6),0)</f>
        <v>0</v>
      </c>
      <c r="Z767" s="2">
        <f>_xlfn.IFERROR(VLOOKUP(Prioritization!K392,'Subdecision matrices'!$A$37:$G$41,7),0)</f>
        <v>0</v>
      </c>
      <c r="AA767" s="2">
        <f>_xlfn.IFERROR(INDEX('Subdecision matrices'!$K$8:$O$11,MATCH(Prioritization!L392,'Subdecision matrices'!$J$8:$J$11,0),MATCH('CalcEng 2'!$AA$6,'Subdecision matrices'!$K$7:$O$7,0)),0)</f>
        <v>0</v>
      </c>
      <c r="AB767" s="2">
        <f>_xlfn.IFERROR(INDEX('Subdecision matrices'!$K$8:$O$11,MATCH(Prioritization!L392,'Subdecision matrices'!$J$8:$J$11,0),MATCH('CalcEng 2'!$AB$6,'Subdecision matrices'!$K$7:$O$7,0)),0)</f>
        <v>0</v>
      </c>
      <c r="AC767" s="2">
        <f>_xlfn.IFERROR(INDEX('Subdecision matrices'!$K$8:$O$11,MATCH(Prioritization!L392,'Subdecision matrices'!$J$8:$J$11,0),MATCH('CalcEng 2'!$AC$6,'Subdecision matrices'!$K$7:$O$7,0)),0)</f>
        <v>0</v>
      </c>
      <c r="AD767" s="2">
        <f>_xlfn.IFERROR(INDEX('Subdecision matrices'!$K$8:$O$11,MATCH(Prioritization!L392,'Subdecision matrices'!$J$8:$J$11,0),MATCH('CalcEng 2'!$AD$6,'Subdecision matrices'!$K$7:$O$7,0)),0)</f>
        <v>0</v>
      </c>
      <c r="AE767" s="2">
        <f>_xlfn.IFERROR(INDEX('Subdecision matrices'!$K$8:$O$11,MATCH(Prioritization!L392,'Subdecision matrices'!$J$8:$J$11,0),MATCH('CalcEng 2'!$AE$6,'Subdecision matrices'!$K$7:$O$7,0)),0)</f>
        <v>0</v>
      </c>
      <c r="AF767" s="2">
        <f>_xlfn.IFERROR(VLOOKUP(Prioritization!M392,'Subdecision matrices'!$I$15:$K$17,3,TRUE),0)</f>
        <v>0</v>
      </c>
      <c r="AG767" s="2">
        <f>_xlfn.IFERROR(VLOOKUP(Prioritization!M392,'Subdecision matrices'!$I$15:$L$17,4,TRUE),0)</f>
        <v>0</v>
      </c>
      <c r="AH767" s="2">
        <f>_xlfn.IFERROR(VLOOKUP(Prioritization!M392,'Subdecision matrices'!$I$15:$M$17,5,TRUE),0)</f>
        <v>0</v>
      </c>
      <c r="AI767" s="2">
        <f>_xlfn.IFERROR(VLOOKUP(Prioritization!M392,'Subdecision matrices'!$I$15:$N$17,6,TRUE),0)</f>
        <v>0</v>
      </c>
      <c r="AJ767" s="2">
        <f>_xlfn.IFERROR(VLOOKUP(Prioritization!M392,'Subdecision matrices'!$I$15:$O$17,7,TRUE),0)</f>
        <v>0</v>
      </c>
      <c r="AK767" s="2">
        <f>_xlfn.IFERROR(INDEX('Subdecision matrices'!$K$22:$O$24,MATCH(Prioritization!N392,'Subdecision matrices'!$J$22:$J$24,0),MATCH($AK$6,'Subdecision matrices'!$K$21:$O$21,0)),0)</f>
        <v>0</v>
      </c>
      <c r="AL767" s="2">
        <f>_xlfn.IFERROR(INDEX('Subdecision matrices'!$K$22:$O$24,MATCH(Prioritization!N392,'Subdecision matrices'!$J$22:$J$24,0),MATCH($AL$6,'Subdecision matrices'!$K$21:$O$21,0)),0)</f>
        <v>0</v>
      </c>
      <c r="AM767" s="2">
        <f>_xlfn.IFERROR(INDEX('Subdecision matrices'!$K$22:$O$24,MATCH(Prioritization!N392,'Subdecision matrices'!$J$22:$J$24,0),MATCH($AM$6,'Subdecision matrices'!$K$21:$O$21,0)),0)</f>
        <v>0</v>
      </c>
      <c r="AN767" s="2">
        <f>_xlfn.IFERROR(INDEX('Subdecision matrices'!$K$22:$O$24,MATCH(Prioritization!N392,'Subdecision matrices'!$J$22:$J$24,0),MATCH($AN$6,'Subdecision matrices'!$K$21:$O$21,0)),0)</f>
        <v>0</v>
      </c>
      <c r="AO767" s="2">
        <f>_xlfn.IFERROR(INDEX('Subdecision matrices'!$K$22:$O$24,MATCH(Prioritization!N392,'Subdecision matrices'!$J$22:$J$24,0),MATCH($AO$6,'Subdecision matrices'!$K$21:$O$21,0)),0)</f>
        <v>0</v>
      </c>
      <c r="AP767" s="2">
        <f>_xlfn.IFERROR(INDEX('Subdecision matrices'!$K$27:$O$30,MATCH(Prioritization!O392,'Subdecision matrices'!$J$27:$J$30,0),MATCH('CalcEng 2'!$AP$6,'Subdecision matrices'!$K$27:$O$27,0)),0)</f>
        <v>0</v>
      </c>
      <c r="AQ767" s="2">
        <f>_xlfn.IFERROR(INDEX('Subdecision matrices'!$K$27:$O$30,MATCH(Prioritization!O392,'Subdecision matrices'!$J$27:$J$30,0),MATCH('CalcEng 2'!$AQ$6,'Subdecision matrices'!$K$27:$O$27,0)),0)</f>
        <v>0</v>
      </c>
      <c r="AR767" s="2">
        <f>_xlfn.IFERROR(INDEX('Subdecision matrices'!$K$27:$O$30,MATCH(Prioritization!O392,'Subdecision matrices'!$J$27:$J$30,0),MATCH('CalcEng 2'!$AR$6,'Subdecision matrices'!$K$27:$O$27,0)),0)</f>
        <v>0</v>
      </c>
      <c r="AS767" s="2">
        <f>_xlfn.IFERROR(INDEX('Subdecision matrices'!$K$27:$O$30,MATCH(Prioritization!O392,'Subdecision matrices'!$J$27:$J$30,0),MATCH('CalcEng 2'!$AS$6,'Subdecision matrices'!$K$27:$O$27,0)),0)</f>
        <v>0</v>
      </c>
      <c r="AT767" s="2">
        <f>_xlfn.IFERROR(INDEX('Subdecision matrices'!$K$27:$O$30,MATCH(Prioritization!O392,'Subdecision matrices'!$J$27:$J$30,0),MATCH('CalcEng 2'!$AT$6,'Subdecision matrices'!$K$27:$O$27,0)),0)</f>
        <v>0</v>
      </c>
      <c r="AU767" s="2">
        <f>_xlfn.IFERROR(INDEX('Subdecision matrices'!$K$34:$O$36,MATCH(Prioritization!P392,'Subdecision matrices'!$J$34:$J$36,0),MATCH('CalcEng 2'!$AU$6,'Subdecision matrices'!$K$33:$O$33,0)),0)</f>
        <v>0</v>
      </c>
      <c r="AV767" s="2">
        <f>_xlfn.IFERROR(INDEX('Subdecision matrices'!$K$34:$O$36,MATCH(Prioritization!P392,'Subdecision matrices'!$J$34:$J$36,0),MATCH('CalcEng 2'!$AV$6,'Subdecision matrices'!$K$33:$O$33,0)),0)</f>
        <v>0</v>
      </c>
      <c r="AW767" s="2">
        <f>_xlfn.IFERROR(INDEX('Subdecision matrices'!$K$34:$O$36,MATCH(Prioritization!P392,'Subdecision matrices'!$J$34:$J$36,0),MATCH('CalcEng 2'!$AW$6,'Subdecision matrices'!$K$33:$O$33,0)),0)</f>
        <v>0</v>
      </c>
      <c r="AX767" s="2">
        <f>_xlfn.IFERROR(INDEX('Subdecision matrices'!$K$34:$O$36,MATCH(Prioritization!P392,'Subdecision matrices'!$J$34:$J$36,0),MATCH('CalcEng 2'!$AX$6,'Subdecision matrices'!$K$33:$O$33,0)),0)</f>
        <v>0</v>
      </c>
      <c r="AY767" s="2">
        <f>_xlfn.IFERROR(INDEX('Subdecision matrices'!$K$34:$O$36,MATCH(Prioritization!P392,'Subdecision matrices'!$J$34:$J$36,0),MATCH('CalcEng 2'!$AY$6,'Subdecision matrices'!$K$33:$O$33,0)),0)</f>
        <v>0</v>
      </c>
      <c r="AZ767" s="2"/>
      <c r="BA767" s="2"/>
      <c r="BB767" s="110">
        <f>((B767*B768)+(G767*G768)+(L767*L768)+(Q767*Q768)+(V767*V768)+(AA767*AA768)+(AF768*AF767)+(AK767*AK768)+(AP767*AP768)+(AU767*AU768))*10</f>
        <v>0</v>
      </c>
      <c r="BC767" s="110">
        <f aca="true" t="shared" si="1927" ref="BC767">((C767*C768)+(H767*H768)+(M767*M768)+(R767*R768)+(W767*W768)+(AB767*AB768)+(AG768*AG767)+(AL767*AL768)+(AQ767*AQ768)+(AV767*AV768))*10</f>
        <v>0</v>
      </c>
      <c r="BD767" s="110">
        <f aca="true" t="shared" si="1928" ref="BD767">((D767*D768)+(I767*I768)+(N767*N768)+(S767*S768)+(X767*X768)+(AC767*AC768)+(AH768*AH767)+(AM767*AM768)+(AR767*AR768)+(AW767*AW768))*10</f>
        <v>0</v>
      </c>
      <c r="BE767" s="110">
        <f aca="true" t="shared" si="1929" ref="BE767">((E767*E768)+(J767*J768)+(O767*O768)+(T767*T768)+(Y767*Y768)+(AD767*AD768)+(AI768*AI767)+(AN767*AN768)+(AS767*AS768)+(AX767*AX768))*10</f>
        <v>0</v>
      </c>
      <c r="BF767" s="110">
        <f aca="true" t="shared" si="1930" ref="BF767">((F767*F768)+(K767*K768)+(P767*P768)+(U767*U768)+(Z767*Z768)+(AE767*AE768)+(AJ768*AJ767)+(AO767*AO768)+(AT767*AT768)+(AY767*AY768))*10</f>
        <v>0</v>
      </c>
    </row>
    <row r="768" spans="1:58" ht="15.75" thickBot="1">
      <c r="A768" s="94"/>
      <c r="B768" s="5">
        <f>'Subdecision matrices'!$S$12</f>
        <v>0.1</v>
      </c>
      <c r="C768" s="5">
        <f>'Subdecision matrices'!$S$13</f>
        <v>0.1</v>
      </c>
      <c r="D768" s="5">
        <f>'Subdecision matrices'!$S$14</f>
        <v>0.1</v>
      </c>
      <c r="E768" s="5">
        <f>'Subdecision matrices'!$S$15</f>
        <v>0.1</v>
      </c>
      <c r="F768" s="5">
        <f>'Subdecision matrices'!$S$16</f>
        <v>0.1</v>
      </c>
      <c r="G768" s="5">
        <f>'Subdecision matrices'!$T$12</f>
        <v>0.1</v>
      </c>
      <c r="H768" s="5">
        <f>'Subdecision matrices'!$T$13</f>
        <v>0.1</v>
      </c>
      <c r="I768" s="5">
        <f>'Subdecision matrices'!$T$14</f>
        <v>0.1</v>
      </c>
      <c r="J768" s="5">
        <f>'Subdecision matrices'!$T$15</f>
        <v>0.1</v>
      </c>
      <c r="K768" s="5">
        <f>'Subdecision matrices'!$T$16</f>
        <v>0.1</v>
      </c>
      <c r="L768" s="5">
        <f>'Subdecision matrices'!$U$12</f>
        <v>0.05</v>
      </c>
      <c r="M768" s="5">
        <f>'Subdecision matrices'!$U$13</f>
        <v>0.05</v>
      </c>
      <c r="N768" s="5">
        <f>'Subdecision matrices'!$U$14</f>
        <v>0.05</v>
      </c>
      <c r="O768" s="5">
        <f>'Subdecision matrices'!$U$15</f>
        <v>0.05</v>
      </c>
      <c r="P768" s="5">
        <f>'Subdecision matrices'!$U$16</f>
        <v>0.05</v>
      </c>
      <c r="Q768" s="5">
        <f>'Subdecision matrices'!$V$12</f>
        <v>0.1</v>
      </c>
      <c r="R768" s="5">
        <f>'Subdecision matrices'!$V$13</f>
        <v>0.1</v>
      </c>
      <c r="S768" s="5">
        <f>'Subdecision matrices'!$V$14</f>
        <v>0.1</v>
      </c>
      <c r="T768" s="5">
        <f>'Subdecision matrices'!$V$15</f>
        <v>0.1</v>
      </c>
      <c r="U768" s="5">
        <f>'Subdecision matrices'!$V$16</f>
        <v>0.1</v>
      </c>
      <c r="V768" s="5">
        <f>'Subdecision matrices'!$W$12</f>
        <v>0.1</v>
      </c>
      <c r="W768" s="5">
        <f>'Subdecision matrices'!$W$13</f>
        <v>0.1</v>
      </c>
      <c r="X768" s="5">
        <f>'Subdecision matrices'!$W$14</f>
        <v>0.1</v>
      </c>
      <c r="Y768" s="5">
        <f>'Subdecision matrices'!$W$15</f>
        <v>0.1</v>
      </c>
      <c r="Z768" s="5">
        <f>'Subdecision matrices'!$W$16</f>
        <v>0.1</v>
      </c>
      <c r="AA768" s="5">
        <f>'Subdecision matrices'!$X$12</f>
        <v>0.05</v>
      </c>
      <c r="AB768" s="5">
        <f>'Subdecision matrices'!$X$13</f>
        <v>0.1</v>
      </c>
      <c r="AC768" s="5">
        <f>'Subdecision matrices'!$X$14</f>
        <v>0.1</v>
      </c>
      <c r="AD768" s="5">
        <f>'Subdecision matrices'!$X$15</f>
        <v>0.1</v>
      </c>
      <c r="AE768" s="5">
        <f>'Subdecision matrices'!$X$16</f>
        <v>0.1</v>
      </c>
      <c r="AF768" s="5">
        <f>'Subdecision matrices'!$Y$12</f>
        <v>0.1</v>
      </c>
      <c r="AG768" s="5">
        <f>'Subdecision matrices'!$Y$13</f>
        <v>0.1</v>
      </c>
      <c r="AH768" s="5">
        <f>'Subdecision matrices'!$Y$14</f>
        <v>0.1</v>
      </c>
      <c r="AI768" s="5">
        <f>'Subdecision matrices'!$Y$15</f>
        <v>0.05</v>
      </c>
      <c r="AJ768" s="5">
        <f>'Subdecision matrices'!$Y$16</f>
        <v>0.05</v>
      </c>
      <c r="AK768" s="5">
        <f>'Subdecision matrices'!$Z$12</f>
        <v>0.15</v>
      </c>
      <c r="AL768" s="5">
        <f>'Subdecision matrices'!$Z$13</f>
        <v>0.15</v>
      </c>
      <c r="AM768" s="5">
        <f>'Subdecision matrices'!$Z$14</f>
        <v>0.15</v>
      </c>
      <c r="AN768" s="5">
        <f>'Subdecision matrices'!$Z$15</f>
        <v>0.15</v>
      </c>
      <c r="AO768" s="5">
        <f>'Subdecision matrices'!$Z$16</f>
        <v>0.15</v>
      </c>
      <c r="AP768" s="5">
        <f>'Subdecision matrices'!$AA$12</f>
        <v>0.1</v>
      </c>
      <c r="AQ768" s="5">
        <f>'Subdecision matrices'!$AA$13</f>
        <v>0.1</v>
      </c>
      <c r="AR768" s="5">
        <f>'Subdecision matrices'!$AA$14</f>
        <v>0.1</v>
      </c>
      <c r="AS768" s="5">
        <f>'Subdecision matrices'!$AA$15</f>
        <v>0.1</v>
      </c>
      <c r="AT768" s="5">
        <f>'Subdecision matrices'!$AA$16</f>
        <v>0.15</v>
      </c>
      <c r="AU768" s="5">
        <f>'Subdecision matrices'!$AB$12</f>
        <v>0.15</v>
      </c>
      <c r="AV768" s="5">
        <f>'Subdecision matrices'!$AB$13</f>
        <v>0.1</v>
      </c>
      <c r="AW768" s="5">
        <f>'Subdecision matrices'!$AB$14</f>
        <v>0.1</v>
      </c>
      <c r="AX768" s="5">
        <f>'Subdecision matrices'!$AB$15</f>
        <v>0.15</v>
      </c>
      <c r="AY768" s="5">
        <f>'Subdecision matrices'!$AB$16</f>
        <v>0.1</v>
      </c>
      <c r="AZ768" s="3">
        <f aca="true" t="shared" si="1931" ref="AZ768">SUM(L768:AY768)</f>
        <v>4</v>
      </c>
      <c r="BA768" s="3"/>
      <c r="BB768" s="114"/>
      <c r="BC768" s="114"/>
      <c r="BD768" s="114"/>
      <c r="BE768" s="114"/>
      <c r="BF768" s="114"/>
    </row>
    <row r="769" spans="1:58" ht="15">
      <c r="A769" s="94">
        <v>382</v>
      </c>
      <c r="B769" s="30">
        <f>_xlfn.IFERROR(VLOOKUP(Prioritization!G393,'Subdecision matrices'!$B$7:$C$8,2,TRUE),0)</f>
        <v>0</v>
      </c>
      <c r="C769" s="30">
        <f>_xlfn.IFERROR(VLOOKUP(Prioritization!G393,'Subdecision matrices'!$B$7:$D$8,3,TRUE),0)</f>
        <v>0</v>
      </c>
      <c r="D769" s="30">
        <f>_xlfn.IFERROR(VLOOKUP(Prioritization!G393,'Subdecision matrices'!$B$7:$E$8,4,TRUE),0)</f>
        <v>0</v>
      </c>
      <c r="E769" s="30">
        <f>_xlfn.IFERROR(VLOOKUP(Prioritization!G393,'Subdecision matrices'!$B$7:$F$8,5,TRUE),0)</f>
        <v>0</v>
      </c>
      <c r="F769" s="30">
        <f>_xlfn.IFERROR(VLOOKUP(Prioritization!G393,'Subdecision matrices'!$B$7:$G$8,6,TRUE),0)</f>
        <v>0</v>
      </c>
      <c r="G769" s="30">
        <f>VLOOKUP(Prioritization!H393,'Subdecision matrices'!$B$12:$C$19,2,TRUE)</f>
        <v>0</v>
      </c>
      <c r="H769" s="30">
        <f>VLOOKUP(Prioritization!H393,'Subdecision matrices'!$B$12:$D$19,3,TRUE)</f>
        <v>0</v>
      </c>
      <c r="I769" s="30">
        <f>VLOOKUP(Prioritization!H393,'Subdecision matrices'!$B$12:$E$19,4,TRUE)</f>
        <v>0</v>
      </c>
      <c r="J769" s="30">
        <f>VLOOKUP(Prioritization!H393,'Subdecision matrices'!$B$12:$F$19,5,TRUE)</f>
        <v>0</v>
      </c>
      <c r="K769" s="30">
        <f>VLOOKUP(Prioritization!H393,'Subdecision matrices'!$B$12:$G$19,6,TRUE)</f>
        <v>0</v>
      </c>
      <c r="L769" s="2">
        <f>_xlfn.IFERROR(INDEX('Subdecision matrices'!$C$23:$G$27,MATCH(Prioritization!I393,'Subdecision matrices'!$B$23:$B$27,0),MATCH('CalcEng 2'!$L$6,'Subdecision matrices'!$C$22:$G$22,0)),0)</f>
        <v>0</v>
      </c>
      <c r="M769" s="2">
        <f>_xlfn.IFERROR(INDEX('Subdecision matrices'!$C$23:$G$27,MATCH(Prioritization!I393,'Subdecision matrices'!$B$23:$B$27,0),MATCH('CalcEng 2'!$M$6,'Subdecision matrices'!$C$30:$G$30,0)),0)</f>
        <v>0</v>
      </c>
      <c r="N769" s="2">
        <f>_xlfn.IFERROR(INDEX('Subdecision matrices'!$C$23:$G$27,MATCH(Prioritization!I393,'Subdecision matrices'!$B$23:$B$27,0),MATCH('CalcEng 2'!$N$6,'Subdecision matrices'!$C$22:$G$22,0)),0)</f>
        <v>0</v>
      </c>
      <c r="O769" s="2">
        <f>_xlfn.IFERROR(INDEX('Subdecision matrices'!$C$23:$G$27,MATCH(Prioritization!I393,'Subdecision matrices'!$B$23:$B$27,0),MATCH('CalcEng 2'!$O$6,'Subdecision matrices'!$C$22:$G$22,0)),0)</f>
        <v>0</v>
      </c>
      <c r="P769" s="2">
        <f>_xlfn.IFERROR(INDEX('Subdecision matrices'!$C$23:$G$27,MATCH(Prioritization!I393,'Subdecision matrices'!$B$23:$B$27,0),MATCH('CalcEng 2'!$P$6,'Subdecision matrices'!$C$22:$G$22,0)),0)</f>
        <v>0</v>
      </c>
      <c r="Q769" s="2">
        <f>_xlfn.IFERROR(INDEX('Subdecision matrices'!$C$31:$G$33,MATCH(Prioritization!J393,'Subdecision matrices'!$B$31:$B$33,0),MATCH('CalcEng 2'!$Q$6,'Subdecision matrices'!$C$30:$G$30,0)),0)</f>
        <v>0</v>
      </c>
      <c r="R769" s="2">
        <f>_xlfn.IFERROR(INDEX('Subdecision matrices'!$C$31:$G$33,MATCH(Prioritization!J393,'Subdecision matrices'!$B$31:$B$33,0),MATCH('CalcEng 2'!$R$6,'Subdecision matrices'!$C$30:$G$30,0)),0)</f>
        <v>0</v>
      </c>
      <c r="S769" s="2">
        <f>_xlfn.IFERROR(INDEX('Subdecision matrices'!$C$31:$G$33,MATCH(Prioritization!J393,'Subdecision matrices'!$B$31:$B$33,0),MATCH('CalcEng 2'!$S$6,'Subdecision matrices'!$C$30:$G$30,0)),0)</f>
        <v>0</v>
      </c>
      <c r="T769" s="2">
        <f>_xlfn.IFERROR(INDEX('Subdecision matrices'!$C$31:$G$33,MATCH(Prioritization!J393,'Subdecision matrices'!$B$31:$B$33,0),MATCH('CalcEng 2'!$T$6,'Subdecision matrices'!$C$30:$G$30,0)),0)</f>
        <v>0</v>
      </c>
      <c r="U769" s="2">
        <f>_xlfn.IFERROR(INDEX('Subdecision matrices'!$C$31:$G$33,MATCH(Prioritization!J393,'Subdecision matrices'!$B$31:$B$33,0),MATCH('CalcEng 2'!$U$6,'Subdecision matrices'!$C$30:$G$30,0)),0)</f>
        <v>0</v>
      </c>
      <c r="V769" s="2">
        <f>_xlfn.IFERROR(VLOOKUP(Prioritization!K393,'Subdecision matrices'!$A$37:$C$41,3,TRUE),0)</f>
        <v>0</v>
      </c>
      <c r="W769" s="2">
        <f>_xlfn.IFERROR(VLOOKUP(Prioritization!K393,'Subdecision matrices'!$A$37:$D$41,4),0)</f>
        <v>0</v>
      </c>
      <c r="X769" s="2">
        <f>_xlfn.IFERROR(VLOOKUP(Prioritization!K393,'Subdecision matrices'!$A$37:$E$41,5),0)</f>
        <v>0</v>
      </c>
      <c r="Y769" s="2">
        <f>_xlfn.IFERROR(VLOOKUP(Prioritization!K393,'Subdecision matrices'!$A$37:$F$41,6),0)</f>
        <v>0</v>
      </c>
      <c r="Z769" s="2">
        <f>_xlfn.IFERROR(VLOOKUP(Prioritization!K393,'Subdecision matrices'!$A$37:$G$41,7),0)</f>
        <v>0</v>
      </c>
      <c r="AA769" s="2">
        <f>_xlfn.IFERROR(INDEX('Subdecision matrices'!$K$8:$O$11,MATCH(Prioritization!L393,'Subdecision matrices'!$J$8:$J$11,0),MATCH('CalcEng 2'!$AA$6,'Subdecision matrices'!$K$7:$O$7,0)),0)</f>
        <v>0</v>
      </c>
      <c r="AB769" s="2">
        <f>_xlfn.IFERROR(INDEX('Subdecision matrices'!$K$8:$O$11,MATCH(Prioritization!L393,'Subdecision matrices'!$J$8:$J$11,0),MATCH('CalcEng 2'!$AB$6,'Subdecision matrices'!$K$7:$O$7,0)),0)</f>
        <v>0</v>
      </c>
      <c r="AC769" s="2">
        <f>_xlfn.IFERROR(INDEX('Subdecision matrices'!$K$8:$O$11,MATCH(Prioritization!L393,'Subdecision matrices'!$J$8:$J$11,0),MATCH('CalcEng 2'!$AC$6,'Subdecision matrices'!$K$7:$O$7,0)),0)</f>
        <v>0</v>
      </c>
      <c r="AD769" s="2">
        <f>_xlfn.IFERROR(INDEX('Subdecision matrices'!$K$8:$O$11,MATCH(Prioritization!L393,'Subdecision matrices'!$J$8:$J$11,0),MATCH('CalcEng 2'!$AD$6,'Subdecision matrices'!$K$7:$O$7,0)),0)</f>
        <v>0</v>
      </c>
      <c r="AE769" s="2">
        <f>_xlfn.IFERROR(INDEX('Subdecision matrices'!$K$8:$O$11,MATCH(Prioritization!L393,'Subdecision matrices'!$J$8:$J$11,0),MATCH('CalcEng 2'!$AE$6,'Subdecision matrices'!$K$7:$O$7,0)),0)</f>
        <v>0</v>
      </c>
      <c r="AF769" s="2">
        <f>_xlfn.IFERROR(VLOOKUP(Prioritization!M393,'Subdecision matrices'!$I$15:$K$17,3,TRUE),0)</f>
        <v>0</v>
      </c>
      <c r="AG769" s="2">
        <f>_xlfn.IFERROR(VLOOKUP(Prioritization!M393,'Subdecision matrices'!$I$15:$L$17,4,TRUE),0)</f>
        <v>0</v>
      </c>
      <c r="AH769" s="2">
        <f>_xlfn.IFERROR(VLOOKUP(Prioritization!M393,'Subdecision matrices'!$I$15:$M$17,5,TRUE),0)</f>
        <v>0</v>
      </c>
      <c r="AI769" s="2">
        <f>_xlfn.IFERROR(VLOOKUP(Prioritization!M393,'Subdecision matrices'!$I$15:$N$17,6,TRUE),0)</f>
        <v>0</v>
      </c>
      <c r="AJ769" s="2">
        <f>_xlfn.IFERROR(VLOOKUP(Prioritization!M393,'Subdecision matrices'!$I$15:$O$17,7,TRUE),0)</f>
        <v>0</v>
      </c>
      <c r="AK769" s="2">
        <f>_xlfn.IFERROR(INDEX('Subdecision matrices'!$K$22:$O$24,MATCH(Prioritization!N393,'Subdecision matrices'!$J$22:$J$24,0),MATCH($AK$6,'Subdecision matrices'!$K$21:$O$21,0)),0)</f>
        <v>0</v>
      </c>
      <c r="AL769" s="2">
        <f>_xlfn.IFERROR(INDEX('Subdecision matrices'!$K$22:$O$24,MATCH(Prioritization!N393,'Subdecision matrices'!$J$22:$J$24,0),MATCH($AL$6,'Subdecision matrices'!$K$21:$O$21,0)),0)</f>
        <v>0</v>
      </c>
      <c r="AM769" s="2">
        <f>_xlfn.IFERROR(INDEX('Subdecision matrices'!$K$22:$O$24,MATCH(Prioritization!N393,'Subdecision matrices'!$J$22:$J$24,0),MATCH($AM$6,'Subdecision matrices'!$K$21:$O$21,0)),0)</f>
        <v>0</v>
      </c>
      <c r="AN769" s="2">
        <f>_xlfn.IFERROR(INDEX('Subdecision matrices'!$K$22:$O$24,MATCH(Prioritization!N393,'Subdecision matrices'!$J$22:$J$24,0),MATCH($AN$6,'Subdecision matrices'!$K$21:$O$21,0)),0)</f>
        <v>0</v>
      </c>
      <c r="AO769" s="2">
        <f>_xlfn.IFERROR(INDEX('Subdecision matrices'!$K$22:$O$24,MATCH(Prioritization!N393,'Subdecision matrices'!$J$22:$J$24,0),MATCH($AO$6,'Subdecision matrices'!$K$21:$O$21,0)),0)</f>
        <v>0</v>
      </c>
      <c r="AP769" s="2">
        <f>_xlfn.IFERROR(INDEX('Subdecision matrices'!$K$27:$O$30,MATCH(Prioritization!O393,'Subdecision matrices'!$J$27:$J$30,0),MATCH('CalcEng 2'!$AP$6,'Subdecision matrices'!$K$27:$O$27,0)),0)</f>
        <v>0</v>
      </c>
      <c r="AQ769" s="2">
        <f>_xlfn.IFERROR(INDEX('Subdecision matrices'!$K$27:$O$30,MATCH(Prioritization!O393,'Subdecision matrices'!$J$27:$J$30,0),MATCH('CalcEng 2'!$AQ$6,'Subdecision matrices'!$K$27:$O$27,0)),0)</f>
        <v>0</v>
      </c>
      <c r="AR769" s="2">
        <f>_xlfn.IFERROR(INDEX('Subdecision matrices'!$K$27:$O$30,MATCH(Prioritization!O393,'Subdecision matrices'!$J$27:$J$30,0),MATCH('CalcEng 2'!$AR$6,'Subdecision matrices'!$K$27:$O$27,0)),0)</f>
        <v>0</v>
      </c>
      <c r="AS769" s="2">
        <f>_xlfn.IFERROR(INDEX('Subdecision matrices'!$K$27:$O$30,MATCH(Prioritization!O393,'Subdecision matrices'!$J$27:$J$30,0),MATCH('CalcEng 2'!$AS$6,'Subdecision matrices'!$K$27:$O$27,0)),0)</f>
        <v>0</v>
      </c>
      <c r="AT769" s="2">
        <f>_xlfn.IFERROR(INDEX('Subdecision matrices'!$K$27:$O$30,MATCH(Prioritization!O393,'Subdecision matrices'!$J$27:$J$30,0),MATCH('CalcEng 2'!$AT$6,'Subdecision matrices'!$K$27:$O$27,0)),0)</f>
        <v>0</v>
      </c>
      <c r="AU769" s="2">
        <f>_xlfn.IFERROR(INDEX('Subdecision matrices'!$K$34:$O$36,MATCH(Prioritization!P393,'Subdecision matrices'!$J$34:$J$36,0),MATCH('CalcEng 2'!$AU$6,'Subdecision matrices'!$K$33:$O$33,0)),0)</f>
        <v>0</v>
      </c>
      <c r="AV769" s="2">
        <f>_xlfn.IFERROR(INDEX('Subdecision matrices'!$K$34:$O$36,MATCH(Prioritization!P393,'Subdecision matrices'!$J$34:$J$36,0),MATCH('CalcEng 2'!$AV$6,'Subdecision matrices'!$K$33:$O$33,0)),0)</f>
        <v>0</v>
      </c>
      <c r="AW769" s="2">
        <f>_xlfn.IFERROR(INDEX('Subdecision matrices'!$K$34:$O$36,MATCH(Prioritization!P393,'Subdecision matrices'!$J$34:$J$36,0),MATCH('CalcEng 2'!$AW$6,'Subdecision matrices'!$K$33:$O$33,0)),0)</f>
        <v>0</v>
      </c>
      <c r="AX769" s="2">
        <f>_xlfn.IFERROR(INDEX('Subdecision matrices'!$K$34:$O$36,MATCH(Prioritization!P393,'Subdecision matrices'!$J$34:$J$36,0),MATCH('CalcEng 2'!$AX$6,'Subdecision matrices'!$K$33:$O$33,0)),0)</f>
        <v>0</v>
      </c>
      <c r="AY769" s="2">
        <f>_xlfn.IFERROR(INDEX('Subdecision matrices'!$K$34:$O$36,MATCH(Prioritization!P393,'Subdecision matrices'!$J$34:$J$36,0),MATCH('CalcEng 2'!$AY$6,'Subdecision matrices'!$K$33:$O$33,0)),0)</f>
        <v>0</v>
      </c>
      <c r="AZ769" s="2"/>
      <c r="BA769" s="2"/>
      <c r="BB769" s="110">
        <f>((B769*B770)+(G769*G770)+(L769*L770)+(Q769*Q770)+(V769*V770)+(AA769*AA770)+(AF770*AF769)+(AK769*AK770)+(AP769*AP770)+(AU769*AU770))*10</f>
        <v>0</v>
      </c>
      <c r="BC769" s="110">
        <f aca="true" t="shared" si="1932" ref="BC769">((C769*C770)+(H769*H770)+(M769*M770)+(R769*R770)+(W769*W770)+(AB769*AB770)+(AG770*AG769)+(AL769*AL770)+(AQ769*AQ770)+(AV769*AV770))*10</f>
        <v>0</v>
      </c>
      <c r="BD769" s="110">
        <f aca="true" t="shared" si="1933" ref="BD769">((D769*D770)+(I769*I770)+(N769*N770)+(S769*S770)+(X769*X770)+(AC769*AC770)+(AH770*AH769)+(AM769*AM770)+(AR769*AR770)+(AW769*AW770))*10</f>
        <v>0</v>
      </c>
      <c r="BE769" s="110">
        <f aca="true" t="shared" si="1934" ref="BE769">((E769*E770)+(J769*J770)+(O769*O770)+(T769*T770)+(Y769*Y770)+(AD769*AD770)+(AI770*AI769)+(AN769*AN770)+(AS769*AS770)+(AX769*AX770))*10</f>
        <v>0</v>
      </c>
      <c r="BF769" s="110">
        <f aca="true" t="shared" si="1935" ref="BF769">((F769*F770)+(K769*K770)+(P769*P770)+(U769*U770)+(Z769*Z770)+(AE769*AE770)+(AJ770*AJ769)+(AO769*AO770)+(AT769*AT770)+(AY769*AY770))*10</f>
        <v>0</v>
      </c>
    </row>
    <row r="770" spans="1:58" ht="15.75" thickBot="1">
      <c r="A770" s="94"/>
      <c r="B770" s="5">
        <f>'Subdecision matrices'!$S$12</f>
        <v>0.1</v>
      </c>
      <c r="C770" s="5">
        <f>'Subdecision matrices'!$S$13</f>
        <v>0.1</v>
      </c>
      <c r="D770" s="5">
        <f>'Subdecision matrices'!$S$14</f>
        <v>0.1</v>
      </c>
      <c r="E770" s="5">
        <f>'Subdecision matrices'!$S$15</f>
        <v>0.1</v>
      </c>
      <c r="F770" s="5">
        <f>'Subdecision matrices'!$S$16</f>
        <v>0.1</v>
      </c>
      <c r="G770" s="5">
        <f>'Subdecision matrices'!$T$12</f>
        <v>0.1</v>
      </c>
      <c r="H770" s="5">
        <f>'Subdecision matrices'!$T$13</f>
        <v>0.1</v>
      </c>
      <c r="I770" s="5">
        <f>'Subdecision matrices'!$T$14</f>
        <v>0.1</v>
      </c>
      <c r="J770" s="5">
        <f>'Subdecision matrices'!$T$15</f>
        <v>0.1</v>
      </c>
      <c r="K770" s="5">
        <f>'Subdecision matrices'!$T$16</f>
        <v>0.1</v>
      </c>
      <c r="L770" s="5">
        <f>'Subdecision matrices'!$U$12</f>
        <v>0.05</v>
      </c>
      <c r="M770" s="5">
        <f>'Subdecision matrices'!$U$13</f>
        <v>0.05</v>
      </c>
      <c r="N770" s="5">
        <f>'Subdecision matrices'!$U$14</f>
        <v>0.05</v>
      </c>
      <c r="O770" s="5">
        <f>'Subdecision matrices'!$U$15</f>
        <v>0.05</v>
      </c>
      <c r="P770" s="5">
        <f>'Subdecision matrices'!$U$16</f>
        <v>0.05</v>
      </c>
      <c r="Q770" s="5">
        <f>'Subdecision matrices'!$V$12</f>
        <v>0.1</v>
      </c>
      <c r="R770" s="5">
        <f>'Subdecision matrices'!$V$13</f>
        <v>0.1</v>
      </c>
      <c r="S770" s="5">
        <f>'Subdecision matrices'!$V$14</f>
        <v>0.1</v>
      </c>
      <c r="T770" s="5">
        <f>'Subdecision matrices'!$V$15</f>
        <v>0.1</v>
      </c>
      <c r="U770" s="5">
        <f>'Subdecision matrices'!$V$16</f>
        <v>0.1</v>
      </c>
      <c r="V770" s="5">
        <f>'Subdecision matrices'!$W$12</f>
        <v>0.1</v>
      </c>
      <c r="W770" s="5">
        <f>'Subdecision matrices'!$W$13</f>
        <v>0.1</v>
      </c>
      <c r="X770" s="5">
        <f>'Subdecision matrices'!$W$14</f>
        <v>0.1</v>
      </c>
      <c r="Y770" s="5">
        <f>'Subdecision matrices'!$W$15</f>
        <v>0.1</v>
      </c>
      <c r="Z770" s="5">
        <f>'Subdecision matrices'!$W$16</f>
        <v>0.1</v>
      </c>
      <c r="AA770" s="5">
        <f>'Subdecision matrices'!$X$12</f>
        <v>0.05</v>
      </c>
      <c r="AB770" s="5">
        <f>'Subdecision matrices'!$X$13</f>
        <v>0.1</v>
      </c>
      <c r="AC770" s="5">
        <f>'Subdecision matrices'!$X$14</f>
        <v>0.1</v>
      </c>
      <c r="AD770" s="5">
        <f>'Subdecision matrices'!$X$15</f>
        <v>0.1</v>
      </c>
      <c r="AE770" s="5">
        <f>'Subdecision matrices'!$X$16</f>
        <v>0.1</v>
      </c>
      <c r="AF770" s="5">
        <f>'Subdecision matrices'!$Y$12</f>
        <v>0.1</v>
      </c>
      <c r="AG770" s="5">
        <f>'Subdecision matrices'!$Y$13</f>
        <v>0.1</v>
      </c>
      <c r="AH770" s="5">
        <f>'Subdecision matrices'!$Y$14</f>
        <v>0.1</v>
      </c>
      <c r="AI770" s="5">
        <f>'Subdecision matrices'!$Y$15</f>
        <v>0.05</v>
      </c>
      <c r="AJ770" s="5">
        <f>'Subdecision matrices'!$Y$16</f>
        <v>0.05</v>
      </c>
      <c r="AK770" s="5">
        <f>'Subdecision matrices'!$Z$12</f>
        <v>0.15</v>
      </c>
      <c r="AL770" s="5">
        <f>'Subdecision matrices'!$Z$13</f>
        <v>0.15</v>
      </c>
      <c r="AM770" s="5">
        <f>'Subdecision matrices'!$Z$14</f>
        <v>0.15</v>
      </c>
      <c r="AN770" s="5">
        <f>'Subdecision matrices'!$Z$15</f>
        <v>0.15</v>
      </c>
      <c r="AO770" s="5">
        <f>'Subdecision matrices'!$Z$16</f>
        <v>0.15</v>
      </c>
      <c r="AP770" s="5">
        <f>'Subdecision matrices'!$AA$12</f>
        <v>0.1</v>
      </c>
      <c r="AQ770" s="5">
        <f>'Subdecision matrices'!$AA$13</f>
        <v>0.1</v>
      </c>
      <c r="AR770" s="5">
        <f>'Subdecision matrices'!$AA$14</f>
        <v>0.1</v>
      </c>
      <c r="AS770" s="5">
        <f>'Subdecision matrices'!$AA$15</f>
        <v>0.1</v>
      </c>
      <c r="AT770" s="5">
        <f>'Subdecision matrices'!$AA$16</f>
        <v>0.15</v>
      </c>
      <c r="AU770" s="5">
        <f>'Subdecision matrices'!$AB$12</f>
        <v>0.15</v>
      </c>
      <c r="AV770" s="5">
        <f>'Subdecision matrices'!$AB$13</f>
        <v>0.1</v>
      </c>
      <c r="AW770" s="5">
        <f>'Subdecision matrices'!$AB$14</f>
        <v>0.1</v>
      </c>
      <c r="AX770" s="5">
        <f>'Subdecision matrices'!$AB$15</f>
        <v>0.15</v>
      </c>
      <c r="AY770" s="5">
        <f>'Subdecision matrices'!$AB$16</f>
        <v>0.1</v>
      </c>
      <c r="AZ770" s="3">
        <f aca="true" t="shared" si="1936" ref="AZ770">SUM(L770:AY770)</f>
        <v>4</v>
      </c>
      <c r="BA770" s="3"/>
      <c r="BB770" s="114"/>
      <c r="BC770" s="114"/>
      <c r="BD770" s="114"/>
      <c r="BE770" s="114"/>
      <c r="BF770" s="114"/>
    </row>
    <row r="771" spans="1:58" ht="15">
      <c r="A771" s="94">
        <v>383</v>
      </c>
      <c r="B771" s="30">
        <f>_xlfn.IFERROR(VLOOKUP(Prioritization!G394,'Subdecision matrices'!$B$7:$C$8,2,TRUE),0)</f>
        <v>0</v>
      </c>
      <c r="C771" s="30">
        <f>_xlfn.IFERROR(VLOOKUP(Prioritization!G394,'Subdecision matrices'!$B$7:$D$8,3,TRUE),0)</f>
        <v>0</v>
      </c>
      <c r="D771" s="30">
        <f>_xlfn.IFERROR(VLOOKUP(Prioritization!G394,'Subdecision matrices'!$B$7:$E$8,4,TRUE),0)</f>
        <v>0</v>
      </c>
      <c r="E771" s="30">
        <f>_xlfn.IFERROR(VLOOKUP(Prioritization!G394,'Subdecision matrices'!$B$7:$F$8,5,TRUE),0)</f>
        <v>0</v>
      </c>
      <c r="F771" s="30">
        <f>_xlfn.IFERROR(VLOOKUP(Prioritization!G394,'Subdecision matrices'!$B$7:$G$8,6,TRUE),0)</f>
        <v>0</v>
      </c>
      <c r="G771" s="30">
        <f>VLOOKUP(Prioritization!H394,'Subdecision matrices'!$B$12:$C$19,2,TRUE)</f>
        <v>0</v>
      </c>
      <c r="H771" s="30">
        <f>VLOOKUP(Prioritization!H394,'Subdecision matrices'!$B$12:$D$19,3,TRUE)</f>
        <v>0</v>
      </c>
      <c r="I771" s="30">
        <f>VLOOKUP(Prioritization!H394,'Subdecision matrices'!$B$12:$E$19,4,TRUE)</f>
        <v>0</v>
      </c>
      <c r="J771" s="30">
        <f>VLOOKUP(Prioritization!H394,'Subdecision matrices'!$B$12:$F$19,5,TRUE)</f>
        <v>0</v>
      </c>
      <c r="K771" s="30">
        <f>VLOOKUP(Prioritization!H394,'Subdecision matrices'!$B$12:$G$19,6,TRUE)</f>
        <v>0</v>
      </c>
      <c r="L771" s="2">
        <f>_xlfn.IFERROR(INDEX('Subdecision matrices'!$C$23:$G$27,MATCH(Prioritization!I394,'Subdecision matrices'!$B$23:$B$27,0),MATCH('CalcEng 2'!$L$6,'Subdecision matrices'!$C$22:$G$22,0)),0)</f>
        <v>0</v>
      </c>
      <c r="M771" s="2">
        <f>_xlfn.IFERROR(INDEX('Subdecision matrices'!$C$23:$G$27,MATCH(Prioritization!I394,'Subdecision matrices'!$B$23:$B$27,0),MATCH('CalcEng 2'!$M$6,'Subdecision matrices'!$C$30:$G$30,0)),0)</f>
        <v>0</v>
      </c>
      <c r="N771" s="2">
        <f>_xlfn.IFERROR(INDEX('Subdecision matrices'!$C$23:$G$27,MATCH(Prioritization!I394,'Subdecision matrices'!$B$23:$B$27,0),MATCH('CalcEng 2'!$N$6,'Subdecision matrices'!$C$22:$G$22,0)),0)</f>
        <v>0</v>
      </c>
      <c r="O771" s="2">
        <f>_xlfn.IFERROR(INDEX('Subdecision matrices'!$C$23:$G$27,MATCH(Prioritization!I394,'Subdecision matrices'!$B$23:$B$27,0),MATCH('CalcEng 2'!$O$6,'Subdecision matrices'!$C$22:$G$22,0)),0)</f>
        <v>0</v>
      </c>
      <c r="P771" s="2">
        <f>_xlfn.IFERROR(INDEX('Subdecision matrices'!$C$23:$G$27,MATCH(Prioritization!I394,'Subdecision matrices'!$B$23:$B$27,0),MATCH('CalcEng 2'!$P$6,'Subdecision matrices'!$C$22:$G$22,0)),0)</f>
        <v>0</v>
      </c>
      <c r="Q771" s="2">
        <f>_xlfn.IFERROR(INDEX('Subdecision matrices'!$C$31:$G$33,MATCH(Prioritization!J394,'Subdecision matrices'!$B$31:$B$33,0),MATCH('CalcEng 2'!$Q$6,'Subdecision matrices'!$C$30:$G$30,0)),0)</f>
        <v>0</v>
      </c>
      <c r="R771" s="2">
        <f>_xlfn.IFERROR(INDEX('Subdecision matrices'!$C$31:$G$33,MATCH(Prioritization!J394,'Subdecision matrices'!$B$31:$B$33,0),MATCH('CalcEng 2'!$R$6,'Subdecision matrices'!$C$30:$G$30,0)),0)</f>
        <v>0</v>
      </c>
      <c r="S771" s="2">
        <f>_xlfn.IFERROR(INDEX('Subdecision matrices'!$C$31:$G$33,MATCH(Prioritization!J394,'Subdecision matrices'!$B$31:$B$33,0),MATCH('CalcEng 2'!$S$6,'Subdecision matrices'!$C$30:$G$30,0)),0)</f>
        <v>0</v>
      </c>
      <c r="T771" s="2">
        <f>_xlfn.IFERROR(INDEX('Subdecision matrices'!$C$31:$G$33,MATCH(Prioritization!J394,'Subdecision matrices'!$B$31:$B$33,0),MATCH('CalcEng 2'!$T$6,'Subdecision matrices'!$C$30:$G$30,0)),0)</f>
        <v>0</v>
      </c>
      <c r="U771" s="2">
        <f>_xlfn.IFERROR(INDEX('Subdecision matrices'!$C$31:$G$33,MATCH(Prioritization!J394,'Subdecision matrices'!$B$31:$B$33,0),MATCH('CalcEng 2'!$U$6,'Subdecision matrices'!$C$30:$G$30,0)),0)</f>
        <v>0</v>
      </c>
      <c r="V771" s="2">
        <f>_xlfn.IFERROR(VLOOKUP(Prioritization!K394,'Subdecision matrices'!$A$37:$C$41,3,TRUE),0)</f>
        <v>0</v>
      </c>
      <c r="W771" s="2">
        <f>_xlfn.IFERROR(VLOOKUP(Prioritization!K394,'Subdecision matrices'!$A$37:$D$41,4),0)</f>
        <v>0</v>
      </c>
      <c r="X771" s="2">
        <f>_xlfn.IFERROR(VLOOKUP(Prioritization!K394,'Subdecision matrices'!$A$37:$E$41,5),0)</f>
        <v>0</v>
      </c>
      <c r="Y771" s="2">
        <f>_xlfn.IFERROR(VLOOKUP(Prioritization!K394,'Subdecision matrices'!$A$37:$F$41,6),0)</f>
        <v>0</v>
      </c>
      <c r="Z771" s="2">
        <f>_xlfn.IFERROR(VLOOKUP(Prioritization!K394,'Subdecision matrices'!$A$37:$G$41,7),0)</f>
        <v>0</v>
      </c>
      <c r="AA771" s="2">
        <f>_xlfn.IFERROR(INDEX('Subdecision matrices'!$K$8:$O$11,MATCH(Prioritization!L394,'Subdecision matrices'!$J$8:$J$11,0),MATCH('CalcEng 2'!$AA$6,'Subdecision matrices'!$K$7:$O$7,0)),0)</f>
        <v>0</v>
      </c>
      <c r="AB771" s="2">
        <f>_xlfn.IFERROR(INDEX('Subdecision matrices'!$K$8:$O$11,MATCH(Prioritization!L394,'Subdecision matrices'!$J$8:$J$11,0),MATCH('CalcEng 2'!$AB$6,'Subdecision matrices'!$K$7:$O$7,0)),0)</f>
        <v>0</v>
      </c>
      <c r="AC771" s="2">
        <f>_xlfn.IFERROR(INDEX('Subdecision matrices'!$K$8:$O$11,MATCH(Prioritization!L394,'Subdecision matrices'!$J$8:$J$11,0),MATCH('CalcEng 2'!$AC$6,'Subdecision matrices'!$K$7:$O$7,0)),0)</f>
        <v>0</v>
      </c>
      <c r="AD771" s="2">
        <f>_xlfn.IFERROR(INDEX('Subdecision matrices'!$K$8:$O$11,MATCH(Prioritization!L394,'Subdecision matrices'!$J$8:$J$11,0),MATCH('CalcEng 2'!$AD$6,'Subdecision matrices'!$K$7:$O$7,0)),0)</f>
        <v>0</v>
      </c>
      <c r="AE771" s="2">
        <f>_xlfn.IFERROR(INDEX('Subdecision matrices'!$K$8:$O$11,MATCH(Prioritization!L394,'Subdecision matrices'!$J$8:$J$11,0),MATCH('CalcEng 2'!$AE$6,'Subdecision matrices'!$K$7:$O$7,0)),0)</f>
        <v>0</v>
      </c>
      <c r="AF771" s="2">
        <f>_xlfn.IFERROR(VLOOKUP(Prioritization!M394,'Subdecision matrices'!$I$15:$K$17,3,TRUE),0)</f>
        <v>0</v>
      </c>
      <c r="AG771" s="2">
        <f>_xlfn.IFERROR(VLOOKUP(Prioritization!M394,'Subdecision matrices'!$I$15:$L$17,4,TRUE),0)</f>
        <v>0</v>
      </c>
      <c r="AH771" s="2">
        <f>_xlfn.IFERROR(VLOOKUP(Prioritization!M394,'Subdecision matrices'!$I$15:$M$17,5,TRUE),0)</f>
        <v>0</v>
      </c>
      <c r="AI771" s="2">
        <f>_xlfn.IFERROR(VLOOKUP(Prioritization!M394,'Subdecision matrices'!$I$15:$N$17,6,TRUE),0)</f>
        <v>0</v>
      </c>
      <c r="AJ771" s="2">
        <f>_xlfn.IFERROR(VLOOKUP(Prioritization!M394,'Subdecision matrices'!$I$15:$O$17,7,TRUE),0)</f>
        <v>0</v>
      </c>
      <c r="AK771" s="2">
        <f>_xlfn.IFERROR(INDEX('Subdecision matrices'!$K$22:$O$24,MATCH(Prioritization!N394,'Subdecision matrices'!$J$22:$J$24,0),MATCH($AK$6,'Subdecision matrices'!$K$21:$O$21,0)),0)</f>
        <v>0</v>
      </c>
      <c r="AL771" s="2">
        <f>_xlfn.IFERROR(INDEX('Subdecision matrices'!$K$22:$O$24,MATCH(Prioritization!N394,'Subdecision matrices'!$J$22:$J$24,0),MATCH($AL$6,'Subdecision matrices'!$K$21:$O$21,0)),0)</f>
        <v>0</v>
      </c>
      <c r="AM771" s="2">
        <f>_xlfn.IFERROR(INDEX('Subdecision matrices'!$K$22:$O$24,MATCH(Prioritization!N394,'Subdecision matrices'!$J$22:$J$24,0),MATCH($AM$6,'Subdecision matrices'!$K$21:$O$21,0)),0)</f>
        <v>0</v>
      </c>
      <c r="AN771" s="2">
        <f>_xlfn.IFERROR(INDEX('Subdecision matrices'!$K$22:$O$24,MATCH(Prioritization!N394,'Subdecision matrices'!$J$22:$J$24,0),MATCH($AN$6,'Subdecision matrices'!$K$21:$O$21,0)),0)</f>
        <v>0</v>
      </c>
      <c r="AO771" s="2">
        <f>_xlfn.IFERROR(INDEX('Subdecision matrices'!$K$22:$O$24,MATCH(Prioritization!N394,'Subdecision matrices'!$J$22:$J$24,0),MATCH($AO$6,'Subdecision matrices'!$K$21:$O$21,0)),0)</f>
        <v>0</v>
      </c>
      <c r="AP771" s="2">
        <f>_xlfn.IFERROR(INDEX('Subdecision matrices'!$K$27:$O$30,MATCH(Prioritization!O394,'Subdecision matrices'!$J$27:$J$30,0),MATCH('CalcEng 2'!$AP$6,'Subdecision matrices'!$K$27:$O$27,0)),0)</f>
        <v>0</v>
      </c>
      <c r="AQ771" s="2">
        <f>_xlfn.IFERROR(INDEX('Subdecision matrices'!$K$27:$O$30,MATCH(Prioritization!O394,'Subdecision matrices'!$J$27:$J$30,0),MATCH('CalcEng 2'!$AQ$6,'Subdecision matrices'!$K$27:$O$27,0)),0)</f>
        <v>0</v>
      </c>
      <c r="AR771" s="2">
        <f>_xlfn.IFERROR(INDEX('Subdecision matrices'!$K$27:$O$30,MATCH(Prioritization!O394,'Subdecision matrices'!$J$27:$J$30,0),MATCH('CalcEng 2'!$AR$6,'Subdecision matrices'!$K$27:$O$27,0)),0)</f>
        <v>0</v>
      </c>
      <c r="AS771" s="2">
        <f>_xlfn.IFERROR(INDEX('Subdecision matrices'!$K$27:$O$30,MATCH(Prioritization!O394,'Subdecision matrices'!$J$27:$J$30,0),MATCH('CalcEng 2'!$AS$6,'Subdecision matrices'!$K$27:$O$27,0)),0)</f>
        <v>0</v>
      </c>
      <c r="AT771" s="2">
        <f>_xlfn.IFERROR(INDEX('Subdecision matrices'!$K$27:$O$30,MATCH(Prioritization!O394,'Subdecision matrices'!$J$27:$J$30,0),MATCH('CalcEng 2'!$AT$6,'Subdecision matrices'!$K$27:$O$27,0)),0)</f>
        <v>0</v>
      </c>
      <c r="AU771" s="2">
        <f>_xlfn.IFERROR(INDEX('Subdecision matrices'!$K$34:$O$36,MATCH(Prioritization!P394,'Subdecision matrices'!$J$34:$J$36,0),MATCH('CalcEng 2'!$AU$6,'Subdecision matrices'!$K$33:$O$33,0)),0)</f>
        <v>0</v>
      </c>
      <c r="AV771" s="2">
        <f>_xlfn.IFERROR(INDEX('Subdecision matrices'!$K$34:$O$36,MATCH(Prioritization!P394,'Subdecision matrices'!$J$34:$J$36,0),MATCH('CalcEng 2'!$AV$6,'Subdecision matrices'!$K$33:$O$33,0)),0)</f>
        <v>0</v>
      </c>
      <c r="AW771" s="2">
        <f>_xlfn.IFERROR(INDEX('Subdecision matrices'!$K$34:$O$36,MATCH(Prioritization!P394,'Subdecision matrices'!$J$34:$J$36,0),MATCH('CalcEng 2'!$AW$6,'Subdecision matrices'!$K$33:$O$33,0)),0)</f>
        <v>0</v>
      </c>
      <c r="AX771" s="2">
        <f>_xlfn.IFERROR(INDEX('Subdecision matrices'!$K$34:$O$36,MATCH(Prioritization!P394,'Subdecision matrices'!$J$34:$J$36,0),MATCH('CalcEng 2'!$AX$6,'Subdecision matrices'!$K$33:$O$33,0)),0)</f>
        <v>0</v>
      </c>
      <c r="AY771" s="2">
        <f>_xlfn.IFERROR(INDEX('Subdecision matrices'!$K$34:$O$36,MATCH(Prioritization!P394,'Subdecision matrices'!$J$34:$J$36,0),MATCH('CalcEng 2'!$AY$6,'Subdecision matrices'!$K$33:$O$33,0)),0)</f>
        <v>0</v>
      </c>
      <c r="AZ771" s="2"/>
      <c r="BA771" s="2"/>
      <c r="BB771" s="110">
        <f>((B771*B772)+(G771*G772)+(L771*L772)+(Q771*Q772)+(V771*V772)+(AA771*AA772)+(AF772*AF771)+(AK771*AK772)+(AP771*AP772)+(AU771*AU772))*10</f>
        <v>0</v>
      </c>
      <c r="BC771" s="110">
        <f aca="true" t="shared" si="1937" ref="BC771">((C771*C772)+(H771*H772)+(M771*M772)+(R771*R772)+(W771*W772)+(AB771*AB772)+(AG772*AG771)+(AL771*AL772)+(AQ771*AQ772)+(AV771*AV772))*10</f>
        <v>0</v>
      </c>
      <c r="BD771" s="110">
        <f aca="true" t="shared" si="1938" ref="BD771">((D771*D772)+(I771*I772)+(N771*N772)+(S771*S772)+(X771*X772)+(AC771*AC772)+(AH772*AH771)+(AM771*AM772)+(AR771*AR772)+(AW771*AW772))*10</f>
        <v>0</v>
      </c>
      <c r="BE771" s="110">
        <f aca="true" t="shared" si="1939" ref="BE771">((E771*E772)+(J771*J772)+(O771*O772)+(T771*T772)+(Y771*Y772)+(AD771*AD772)+(AI772*AI771)+(AN771*AN772)+(AS771*AS772)+(AX771*AX772))*10</f>
        <v>0</v>
      </c>
      <c r="BF771" s="110">
        <f aca="true" t="shared" si="1940" ref="BF771">((F771*F772)+(K771*K772)+(P771*P772)+(U771*U772)+(Z771*Z772)+(AE771*AE772)+(AJ772*AJ771)+(AO771*AO772)+(AT771*AT772)+(AY771*AY772))*10</f>
        <v>0</v>
      </c>
    </row>
    <row r="772" spans="1:58" ht="15.75" thickBot="1">
      <c r="A772" s="94"/>
      <c r="B772" s="5">
        <f>'Subdecision matrices'!$S$12</f>
        <v>0.1</v>
      </c>
      <c r="C772" s="5">
        <f>'Subdecision matrices'!$S$13</f>
        <v>0.1</v>
      </c>
      <c r="D772" s="5">
        <f>'Subdecision matrices'!$S$14</f>
        <v>0.1</v>
      </c>
      <c r="E772" s="5">
        <f>'Subdecision matrices'!$S$15</f>
        <v>0.1</v>
      </c>
      <c r="F772" s="5">
        <f>'Subdecision matrices'!$S$16</f>
        <v>0.1</v>
      </c>
      <c r="G772" s="5">
        <f>'Subdecision matrices'!$T$12</f>
        <v>0.1</v>
      </c>
      <c r="H772" s="5">
        <f>'Subdecision matrices'!$T$13</f>
        <v>0.1</v>
      </c>
      <c r="I772" s="5">
        <f>'Subdecision matrices'!$T$14</f>
        <v>0.1</v>
      </c>
      <c r="J772" s="5">
        <f>'Subdecision matrices'!$T$15</f>
        <v>0.1</v>
      </c>
      <c r="K772" s="5">
        <f>'Subdecision matrices'!$T$16</f>
        <v>0.1</v>
      </c>
      <c r="L772" s="5">
        <f>'Subdecision matrices'!$U$12</f>
        <v>0.05</v>
      </c>
      <c r="M772" s="5">
        <f>'Subdecision matrices'!$U$13</f>
        <v>0.05</v>
      </c>
      <c r="N772" s="5">
        <f>'Subdecision matrices'!$U$14</f>
        <v>0.05</v>
      </c>
      <c r="O772" s="5">
        <f>'Subdecision matrices'!$U$15</f>
        <v>0.05</v>
      </c>
      <c r="P772" s="5">
        <f>'Subdecision matrices'!$U$16</f>
        <v>0.05</v>
      </c>
      <c r="Q772" s="5">
        <f>'Subdecision matrices'!$V$12</f>
        <v>0.1</v>
      </c>
      <c r="R772" s="5">
        <f>'Subdecision matrices'!$V$13</f>
        <v>0.1</v>
      </c>
      <c r="S772" s="5">
        <f>'Subdecision matrices'!$V$14</f>
        <v>0.1</v>
      </c>
      <c r="T772" s="5">
        <f>'Subdecision matrices'!$V$15</f>
        <v>0.1</v>
      </c>
      <c r="U772" s="5">
        <f>'Subdecision matrices'!$V$16</f>
        <v>0.1</v>
      </c>
      <c r="V772" s="5">
        <f>'Subdecision matrices'!$W$12</f>
        <v>0.1</v>
      </c>
      <c r="W772" s="5">
        <f>'Subdecision matrices'!$W$13</f>
        <v>0.1</v>
      </c>
      <c r="X772" s="5">
        <f>'Subdecision matrices'!$W$14</f>
        <v>0.1</v>
      </c>
      <c r="Y772" s="5">
        <f>'Subdecision matrices'!$W$15</f>
        <v>0.1</v>
      </c>
      <c r="Z772" s="5">
        <f>'Subdecision matrices'!$W$16</f>
        <v>0.1</v>
      </c>
      <c r="AA772" s="5">
        <f>'Subdecision matrices'!$X$12</f>
        <v>0.05</v>
      </c>
      <c r="AB772" s="5">
        <f>'Subdecision matrices'!$X$13</f>
        <v>0.1</v>
      </c>
      <c r="AC772" s="5">
        <f>'Subdecision matrices'!$X$14</f>
        <v>0.1</v>
      </c>
      <c r="AD772" s="5">
        <f>'Subdecision matrices'!$X$15</f>
        <v>0.1</v>
      </c>
      <c r="AE772" s="5">
        <f>'Subdecision matrices'!$X$16</f>
        <v>0.1</v>
      </c>
      <c r="AF772" s="5">
        <f>'Subdecision matrices'!$Y$12</f>
        <v>0.1</v>
      </c>
      <c r="AG772" s="5">
        <f>'Subdecision matrices'!$Y$13</f>
        <v>0.1</v>
      </c>
      <c r="AH772" s="5">
        <f>'Subdecision matrices'!$Y$14</f>
        <v>0.1</v>
      </c>
      <c r="AI772" s="5">
        <f>'Subdecision matrices'!$Y$15</f>
        <v>0.05</v>
      </c>
      <c r="AJ772" s="5">
        <f>'Subdecision matrices'!$Y$16</f>
        <v>0.05</v>
      </c>
      <c r="AK772" s="5">
        <f>'Subdecision matrices'!$Z$12</f>
        <v>0.15</v>
      </c>
      <c r="AL772" s="5">
        <f>'Subdecision matrices'!$Z$13</f>
        <v>0.15</v>
      </c>
      <c r="AM772" s="5">
        <f>'Subdecision matrices'!$Z$14</f>
        <v>0.15</v>
      </c>
      <c r="AN772" s="5">
        <f>'Subdecision matrices'!$Z$15</f>
        <v>0.15</v>
      </c>
      <c r="AO772" s="5">
        <f>'Subdecision matrices'!$Z$16</f>
        <v>0.15</v>
      </c>
      <c r="AP772" s="5">
        <f>'Subdecision matrices'!$AA$12</f>
        <v>0.1</v>
      </c>
      <c r="AQ772" s="5">
        <f>'Subdecision matrices'!$AA$13</f>
        <v>0.1</v>
      </c>
      <c r="AR772" s="5">
        <f>'Subdecision matrices'!$AA$14</f>
        <v>0.1</v>
      </c>
      <c r="AS772" s="5">
        <f>'Subdecision matrices'!$AA$15</f>
        <v>0.1</v>
      </c>
      <c r="AT772" s="5">
        <f>'Subdecision matrices'!$AA$16</f>
        <v>0.15</v>
      </c>
      <c r="AU772" s="5">
        <f>'Subdecision matrices'!$AB$12</f>
        <v>0.15</v>
      </c>
      <c r="AV772" s="5">
        <f>'Subdecision matrices'!$AB$13</f>
        <v>0.1</v>
      </c>
      <c r="AW772" s="5">
        <f>'Subdecision matrices'!$AB$14</f>
        <v>0.1</v>
      </c>
      <c r="AX772" s="5">
        <f>'Subdecision matrices'!$AB$15</f>
        <v>0.15</v>
      </c>
      <c r="AY772" s="5">
        <f>'Subdecision matrices'!$AB$16</f>
        <v>0.1</v>
      </c>
      <c r="AZ772" s="3">
        <f aca="true" t="shared" si="1941" ref="AZ772">SUM(L772:AY772)</f>
        <v>4</v>
      </c>
      <c r="BA772" s="3"/>
      <c r="BB772" s="114"/>
      <c r="BC772" s="114"/>
      <c r="BD772" s="114"/>
      <c r="BE772" s="114"/>
      <c r="BF772" s="114"/>
    </row>
    <row r="773" spans="1:58" ht="15">
      <c r="A773" s="94">
        <v>384</v>
      </c>
      <c r="B773" s="30">
        <f>_xlfn.IFERROR(VLOOKUP(Prioritization!G395,'Subdecision matrices'!$B$7:$C$8,2,TRUE),0)</f>
        <v>0</v>
      </c>
      <c r="C773" s="30">
        <f>_xlfn.IFERROR(VLOOKUP(Prioritization!G395,'Subdecision matrices'!$B$7:$D$8,3,TRUE),0)</f>
        <v>0</v>
      </c>
      <c r="D773" s="30">
        <f>_xlfn.IFERROR(VLOOKUP(Prioritization!G395,'Subdecision matrices'!$B$7:$E$8,4,TRUE),0)</f>
        <v>0</v>
      </c>
      <c r="E773" s="30">
        <f>_xlfn.IFERROR(VLOOKUP(Prioritization!G395,'Subdecision matrices'!$B$7:$F$8,5,TRUE),0)</f>
        <v>0</v>
      </c>
      <c r="F773" s="30">
        <f>_xlfn.IFERROR(VLOOKUP(Prioritization!G395,'Subdecision matrices'!$B$7:$G$8,6,TRUE),0)</f>
        <v>0</v>
      </c>
      <c r="G773" s="30">
        <f>VLOOKUP(Prioritization!H395,'Subdecision matrices'!$B$12:$C$19,2,TRUE)</f>
        <v>0</v>
      </c>
      <c r="H773" s="30">
        <f>VLOOKUP(Prioritization!H395,'Subdecision matrices'!$B$12:$D$19,3,TRUE)</f>
        <v>0</v>
      </c>
      <c r="I773" s="30">
        <f>VLOOKUP(Prioritization!H395,'Subdecision matrices'!$B$12:$E$19,4,TRUE)</f>
        <v>0</v>
      </c>
      <c r="J773" s="30">
        <f>VLOOKUP(Prioritization!H395,'Subdecision matrices'!$B$12:$F$19,5,TRUE)</f>
        <v>0</v>
      </c>
      <c r="K773" s="30">
        <f>VLOOKUP(Prioritization!H395,'Subdecision matrices'!$B$12:$G$19,6,TRUE)</f>
        <v>0</v>
      </c>
      <c r="L773" s="2">
        <f>_xlfn.IFERROR(INDEX('Subdecision matrices'!$C$23:$G$27,MATCH(Prioritization!I395,'Subdecision matrices'!$B$23:$B$27,0),MATCH('CalcEng 2'!$L$6,'Subdecision matrices'!$C$22:$G$22,0)),0)</f>
        <v>0</v>
      </c>
      <c r="M773" s="2">
        <f>_xlfn.IFERROR(INDEX('Subdecision matrices'!$C$23:$G$27,MATCH(Prioritization!I395,'Subdecision matrices'!$B$23:$B$27,0),MATCH('CalcEng 2'!$M$6,'Subdecision matrices'!$C$30:$G$30,0)),0)</f>
        <v>0</v>
      </c>
      <c r="N773" s="2">
        <f>_xlfn.IFERROR(INDEX('Subdecision matrices'!$C$23:$G$27,MATCH(Prioritization!I395,'Subdecision matrices'!$B$23:$B$27,0),MATCH('CalcEng 2'!$N$6,'Subdecision matrices'!$C$22:$G$22,0)),0)</f>
        <v>0</v>
      </c>
      <c r="O773" s="2">
        <f>_xlfn.IFERROR(INDEX('Subdecision matrices'!$C$23:$G$27,MATCH(Prioritization!I395,'Subdecision matrices'!$B$23:$B$27,0),MATCH('CalcEng 2'!$O$6,'Subdecision matrices'!$C$22:$G$22,0)),0)</f>
        <v>0</v>
      </c>
      <c r="P773" s="2">
        <f>_xlfn.IFERROR(INDEX('Subdecision matrices'!$C$23:$G$27,MATCH(Prioritization!I395,'Subdecision matrices'!$B$23:$B$27,0),MATCH('CalcEng 2'!$P$6,'Subdecision matrices'!$C$22:$G$22,0)),0)</f>
        <v>0</v>
      </c>
      <c r="Q773" s="2">
        <f>_xlfn.IFERROR(INDEX('Subdecision matrices'!$C$31:$G$33,MATCH(Prioritization!J395,'Subdecision matrices'!$B$31:$B$33,0),MATCH('CalcEng 2'!$Q$6,'Subdecision matrices'!$C$30:$G$30,0)),0)</f>
        <v>0</v>
      </c>
      <c r="R773" s="2">
        <f>_xlfn.IFERROR(INDEX('Subdecision matrices'!$C$31:$G$33,MATCH(Prioritization!J395,'Subdecision matrices'!$B$31:$B$33,0),MATCH('CalcEng 2'!$R$6,'Subdecision matrices'!$C$30:$G$30,0)),0)</f>
        <v>0</v>
      </c>
      <c r="S773" s="2">
        <f>_xlfn.IFERROR(INDEX('Subdecision matrices'!$C$31:$G$33,MATCH(Prioritization!J395,'Subdecision matrices'!$B$31:$B$33,0),MATCH('CalcEng 2'!$S$6,'Subdecision matrices'!$C$30:$G$30,0)),0)</f>
        <v>0</v>
      </c>
      <c r="T773" s="2">
        <f>_xlfn.IFERROR(INDEX('Subdecision matrices'!$C$31:$G$33,MATCH(Prioritization!J395,'Subdecision matrices'!$B$31:$B$33,0),MATCH('CalcEng 2'!$T$6,'Subdecision matrices'!$C$30:$G$30,0)),0)</f>
        <v>0</v>
      </c>
      <c r="U773" s="2">
        <f>_xlfn.IFERROR(INDEX('Subdecision matrices'!$C$31:$G$33,MATCH(Prioritization!J395,'Subdecision matrices'!$B$31:$B$33,0),MATCH('CalcEng 2'!$U$6,'Subdecision matrices'!$C$30:$G$30,0)),0)</f>
        <v>0</v>
      </c>
      <c r="V773" s="2">
        <f>_xlfn.IFERROR(VLOOKUP(Prioritization!K395,'Subdecision matrices'!$A$37:$C$41,3,TRUE),0)</f>
        <v>0</v>
      </c>
      <c r="W773" s="2">
        <f>_xlfn.IFERROR(VLOOKUP(Prioritization!K395,'Subdecision matrices'!$A$37:$D$41,4),0)</f>
        <v>0</v>
      </c>
      <c r="X773" s="2">
        <f>_xlfn.IFERROR(VLOOKUP(Prioritization!K395,'Subdecision matrices'!$A$37:$E$41,5),0)</f>
        <v>0</v>
      </c>
      <c r="Y773" s="2">
        <f>_xlfn.IFERROR(VLOOKUP(Prioritization!K395,'Subdecision matrices'!$A$37:$F$41,6),0)</f>
        <v>0</v>
      </c>
      <c r="Z773" s="2">
        <f>_xlfn.IFERROR(VLOOKUP(Prioritization!K395,'Subdecision matrices'!$A$37:$G$41,7),0)</f>
        <v>0</v>
      </c>
      <c r="AA773" s="2">
        <f>_xlfn.IFERROR(INDEX('Subdecision matrices'!$K$8:$O$11,MATCH(Prioritization!L395,'Subdecision matrices'!$J$8:$J$11,0),MATCH('CalcEng 2'!$AA$6,'Subdecision matrices'!$K$7:$O$7,0)),0)</f>
        <v>0</v>
      </c>
      <c r="AB773" s="2">
        <f>_xlfn.IFERROR(INDEX('Subdecision matrices'!$K$8:$O$11,MATCH(Prioritization!L395,'Subdecision matrices'!$J$8:$J$11,0),MATCH('CalcEng 2'!$AB$6,'Subdecision matrices'!$K$7:$O$7,0)),0)</f>
        <v>0</v>
      </c>
      <c r="AC773" s="2">
        <f>_xlfn.IFERROR(INDEX('Subdecision matrices'!$K$8:$O$11,MATCH(Prioritization!L395,'Subdecision matrices'!$J$8:$J$11,0),MATCH('CalcEng 2'!$AC$6,'Subdecision matrices'!$K$7:$O$7,0)),0)</f>
        <v>0</v>
      </c>
      <c r="AD773" s="2">
        <f>_xlfn.IFERROR(INDEX('Subdecision matrices'!$K$8:$O$11,MATCH(Prioritization!L395,'Subdecision matrices'!$J$8:$J$11,0),MATCH('CalcEng 2'!$AD$6,'Subdecision matrices'!$K$7:$O$7,0)),0)</f>
        <v>0</v>
      </c>
      <c r="AE773" s="2">
        <f>_xlfn.IFERROR(INDEX('Subdecision matrices'!$K$8:$O$11,MATCH(Prioritization!L395,'Subdecision matrices'!$J$8:$J$11,0),MATCH('CalcEng 2'!$AE$6,'Subdecision matrices'!$K$7:$O$7,0)),0)</f>
        <v>0</v>
      </c>
      <c r="AF773" s="2">
        <f>_xlfn.IFERROR(VLOOKUP(Prioritization!M395,'Subdecision matrices'!$I$15:$K$17,3,TRUE),0)</f>
        <v>0</v>
      </c>
      <c r="AG773" s="2">
        <f>_xlfn.IFERROR(VLOOKUP(Prioritization!M395,'Subdecision matrices'!$I$15:$L$17,4,TRUE),0)</f>
        <v>0</v>
      </c>
      <c r="AH773" s="2">
        <f>_xlfn.IFERROR(VLOOKUP(Prioritization!M395,'Subdecision matrices'!$I$15:$M$17,5,TRUE),0)</f>
        <v>0</v>
      </c>
      <c r="AI773" s="2">
        <f>_xlfn.IFERROR(VLOOKUP(Prioritization!M395,'Subdecision matrices'!$I$15:$N$17,6,TRUE),0)</f>
        <v>0</v>
      </c>
      <c r="AJ773" s="2">
        <f>_xlfn.IFERROR(VLOOKUP(Prioritization!M395,'Subdecision matrices'!$I$15:$O$17,7,TRUE),0)</f>
        <v>0</v>
      </c>
      <c r="AK773" s="2">
        <f>_xlfn.IFERROR(INDEX('Subdecision matrices'!$K$22:$O$24,MATCH(Prioritization!N395,'Subdecision matrices'!$J$22:$J$24,0),MATCH($AK$6,'Subdecision matrices'!$K$21:$O$21,0)),0)</f>
        <v>0</v>
      </c>
      <c r="AL773" s="2">
        <f>_xlfn.IFERROR(INDEX('Subdecision matrices'!$K$22:$O$24,MATCH(Prioritization!N395,'Subdecision matrices'!$J$22:$J$24,0),MATCH($AL$6,'Subdecision matrices'!$K$21:$O$21,0)),0)</f>
        <v>0</v>
      </c>
      <c r="AM773" s="2">
        <f>_xlfn.IFERROR(INDEX('Subdecision matrices'!$K$22:$O$24,MATCH(Prioritization!N395,'Subdecision matrices'!$J$22:$J$24,0),MATCH($AM$6,'Subdecision matrices'!$K$21:$O$21,0)),0)</f>
        <v>0</v>
      </c>
      <c r="AN773" s="2">
        <f>_xlfn.IFERROR(INDEX('Subdecision matrices'!$K$22:$O$24,MATCH(Prioritization!N395,'Subdecision matrices'!$J$22:$J$24,0),MATCH($AN$6,'Subdecision matrices'!$K$21:$O$21,0)),0)</f>
        <v>0</v>
      </c>
      <c r="AO773" s="2">
        <f>_xlfn.IFERROR(INDEX('Subdecision matrices'!$K$22:$O$24,MATCH(Prioritization!N395,'Subdecision matrices'!$J$22:$J$24,0),MATCH($AO$6,'Subdecision matrices'!$K$21:$O$21,0)),0)</f>
        <v>0</v>
      </c>
      <c r="AP773" s="2">
        <f>_xlfn.IFERROR(INDEX('Subdecision matrices'!$K$27:$O$30,MATCH(Prioritization!O395,'Subdecision matrices'!$J$27:$J$30,0),MATCH('CalcEng 2'!$AP$6,'Subdecision matrices'!$K$27:$O$27,0)),0)</f>
        <v>0</v>
      </c>
      <c r="AQ773" s="2">
        <f>_xlfn.IFERROR(INDEX('Subdecision matrices'!$K$27:$O$30,MATCH(Prioritization!O395,'Subdecision matrices'!$J$27:$J$30,0),MATCH('CalcEng 2'!$AQ$6,'Subdecision matrices'!$K$27:$O$27,0)),0)</f>
        <v>0</v>
      </c>
      <c r="AR773" s="2">
        <f>_xlfn.IFERROR(INDEX('Subdecision matrices'!$K$27:$O$30,MATCH(Prioritization!O395,'Subdecision matrices'!$J$27:$J$30,0),MATCH('CalcEng 2'!$AR$6,'Subdecision matrices'!$K$27:$O$27,0)),0)</f>
        <v>0</v>
      </c>
      <c r="AS773" s="2">
        <f>_xlfn.IFERROR(INDEX('Subdecision matrices'!$K$27:$O$30,MATCH(Prioritization!O395,'Subdecision matrices'!$J$27:$J$30,0),MATCH('CalcEng 2'!$AS$6,'Subdecision matrices'!$K$27:$O$27,0)),0)</f>
        <v>0</v>
      </c>
      <c r="AT773" s="2">
        <f>_xlfn.IFERROR(INDEX('Subdecision matrices'!$K$27:$O$30,MATCH(Prioritization!O395,'Subdecision matrices'!$J$27:$J$30,0),MATCH('CalcEng 2'!$AT$6,'Subdecision matrices'!$K$27:$O$27,0)),0)</f>
        <v>0</v>
      </c>
      <c r="AU773" s="2">
        <f>_xlfn.IFERROR(INDEX('Subdecision matrices'!$K$34:$O$36,MATCH(Prioritization!P395,'Subdecision matrices'!$J$34:$J$36,0),MATCH('CalcEng 2'!$AU$6,'Subdecision matrices'!$K$33:$O$33,0)),0)</f>
        <v>0</v>
      </c>
      <c r="AV773" s="2">
        <f>_xlfn.IFERROR(INDEX('Subdecision matrices'!$K$34:$O$36,MATCH(Prioritization!P395,'Subdecision matrices'!$J$34:$J$36,0),MATCH('CalcEng 2'!$AV$6,'Subdecision matrices'!$K$33:$O$33,0)),0)</f>
        <v>0</v>
      </c>
      <c r="AW773" s="2">
        <f>_xlfn.IFERROR(INDEX('Subdecision matrices'!$K$34:$O$36,MATCH(Prioritization!P395,'Subdecision matrices'!$J$34:$J$36,0),MATCH('CalcEng 2'!$AW$6,'Subdecision matrices'!$K$33:$O$33,0)),0)</f>
        <v>0</v>
      </c>
      <c r="AX773" s="2">
        <f>_xlfn.IFERROR(INDEX('Subdecision matrices'!$K$34:$O$36,MATCH(Prioritization!P395,'Subdecision matrices'!$J$34:$J$36,0),MATCH('CalcEng 2'!$AX$6,'Subdecision matrices'!$K$33:$O$33,0)),0)</f>
        <v>0</v>
      </c>
      <c r="AY773" s="2">
        <f>_xlfn.IFERROR(INDEX('Subdecision matrices'!$K$34:$O$36,MATCH(Prioritization!P395,'Subdecision matrices'!$J$34:$J$36,0),MATCH('CalcEng 2'!$AY$6,'Subdecision matrices'!$K$33:$O$33,0)),0)</f>
        <v>0</v>
      </c>
      <c r="AZ773" s="2"/>
      <c r="BA773" s="2"/>
      <c r="BB773" s="110">
        <f>((B773*B774)+(G773*G774)+(L773*L774)+(Q773*Q774)+(V773*V774)+(AA773*AA774)+(AF774*AF773)+(AK773*AK774)+(AP773*AP774)+(AU773*AU774))*10</f>
        <v>0</v>
      </c>
      <c r="BC773" s="110">
        <f aca="true" t="shared" si="1942" ref="BC773">((C773*C774)+(H773*H774)+(M773*M774)+(R773*R774)+(W773*W774)+(AB773*AB774)+(AG774*AG773)+(AL773*AL774)+(AQ773*AQ774)+(AV773*AV774))*10</f>
        <v>0</v>
      </c>
      <c r="BD773" s="110">
        <f aca="true" t="shared" si="1943" ref="BD773">((D773*D774)+(I773*I774)+(N773*N774)+(S773*S774)+(X773*X774)+(AC773*AC774)+(AH774*AH773)+(AM773*AM774)+(AR773*AR774)+(AW773*AW774))*10</f>
        <v>0</v>
      </c>
      <c r="BE773" s="110">
        <f aca="true" t="shared" si="1944" ref="BE773">((E773*E774)+(J773*J774)+(O773*O774)+(T773*T774)+(Y773*Y774)+(AD773*AD774)+(AI774*AI773)+(AN773*AN774)+(AS773*AS774)+(AX773*AX774))*10</f>
        <v>0</v>
      </c>
      <c r="BF773" s="110">
        <f aca="true" t="shared" si="1945" ref="BF773">((F773*F774)+(K773*K774)+(P773*P774)+(U773*U774)+(Z773*Z774)+(AE773*AE774)+(AJ774*AJ773)+(AO773*AO774)+(AT773*AT774)+(AY773*AY774))*10</f>
        <v>0</v>
      </c>
    </row>
    <row r="774" spans="1:58" ht="15.75" thickBot="1">
      <c r="A774" s="94"/>
      <c r="B774" s="5">
        <f>'Subdecision matrices'!$S$12</f>
        <v>0.1</v>
      </c>
      <c r="C774" s="5">
        <f>'Subdecision matrices'!$S$13</f>
        <v>0.1</v>
      </c>
      <c r="D774" s="5">
        <f>'Subdecision matrices'!$S$14</f>
        <v>0.1</v>
      </c>
      <c r="E774" s="5">
        <f>'Subdecision matrices'!$S$15</f>
        <v>0.1</v>
      </c>
      <c r="F774" s="5">
        <f>'Subdecision matrices'!$S$16</f>
        <v>0.1</v>
      </c>
      <c r="G774" s="5">
        <f>'Subdecision matrices'!$T$12</f>
        <v>0.1</v>
      </c>
      <c r="H774" s="5">
        <f>'Subdecision matrices'!$T$13</f>
        <v>0.1</v>
      </c>
      <c r="I774" s="5">
        <f>'Subdecision matrices'!$T$14</f>
        <v>0.1</v>
      </c>
      <c r="J774" s="5">
        <f>'Subdecision matrices'!$T$15</f>
        <v>0.1</v>
      </c>
      <c r="K774" s="5">
        <f>'Subdecision matrices'!$T$16</f>
        <v>0.1</v>
      </c>
      <c r="L774" s="5">
        <f>'Subdecision matrices'!$U$12</f>
        <v>0.05</v>
      </c>
      <c r="M774" s="5">
        <f>'Subdecision matrices'!$U$13</f>
        <v>0.05</v>
      </c>
      <c r="N774" s="5">
        <f>'Subdecision matrices'!$U$14</f>
        <v>0.05</v>
      </c>
      <c r="O774" s="5">
        <f>'Subdecision matrices'!$U$15</f>
        <v>0.05</v>
      </c>
      <c r="P774" s="5">
        <f>'Subdecision matrices'!$U$16</f>
        <v>0.05</v>
      </c>
      <c r="Q774" s="5">
        <f>'Subdecision matrices'!$V$12</f>
        <v>0.1</v>
      </c>
      <c r="R774" s="5">
        <f>'Subdecision matrices'!$V$13</f>
        <v>0.1</v>
      </c>
      <c r="S774" s="5">
        <f>'Subdecision matrices'!$V$14</f>
        <v>0.1</v>
      </c>
      <c r="T774" s="5">
        <f>'Subdecision matrices'!$V$15</f>
        <v>0.1</v>
      </c>
      <c r="U774" s="5">
        <f>'Subdecision matrices'!$V$16</f>
        <v>0.1</v>
      </c>
      <c r="V774" s="5">
        <f>'Subdecision matrices'!$W$12</f>
        <v>0.1</v>
      </c>
      <c r="W774" s="5">
        <f>'Subdecision matrices'!$W$13</f>
        <v>0.1</v>
      </c>
      <c r="X774" s="5">
        <f>'Subdecision matrices'!$W$14</f>
        <v>0.1</v>
      </c>
      <c r="Y774" s="5">
        <f>'Subdecision matrices'!$W$15</f>
        <v>0.1</v>
      </c>
      <c r="Z774" s="5">
        <f>'Subdecision matrices'!$W$16</f>
        <v>0.1</v>
      </c>
      <c r="AA774" s="5">
        <f>'Subdecision matrices'!$X$12</f>
        <v>0.05</v>
      </c>
      <c r="AB774" s="5">
        <f>'Subdecision matrices'!$X$13</f>
        <v>0.1</v>
      </c>
      <c r="AC774" s="5">
        <f>'Subdecision matrices'!$X$14</f>
        <v>0.1</v>
      </c>
      <c r="AD774" s="5">
        <f>'Subdecision matrices'!$X$15</f>
        <v>0.1</v>
      </c>
      <c r="AE774" s="5">
        <f>'Subdecision matrices'!$X$16</f>
        <v>0.1</v>
      </c>
      <c r="AF774" s="5">
        <f>'Subdecision matrices'!$Y$12</f>
        <v>0.1</v>
      </c>
      <c r="AG774" s="5">
        <f>'Subdecision matrices'!$Y$13</f>
        <v>0.1</v>
      </c>
      <c r="AH774" s="5">
        <f>'Subdecision matrices'!$Y$14</f>
        <v>0.1</v>
      </c>
      <c r="AI774" s="5">
        <f>'Subdecision matrices'!$Y$15</f>
        <v>0.05</v>
      </c>
      <c r="AJ774" s="5">
        <f>'Subdecision matrices'!$Y$16</f>
        <v>0.05</v>
      </c>
      <c r="AK774" s="5">
        <f>'Subdecision matrices'!$Z$12</f>
        <v>0.15</v>
      </c>
      <c r="AL774" s="5">
        <f>'Subdecision matrices'!$Z$13</f>
        <v>0.15</v>
      </c>
      <c r="AM774" s="5">
        <f>'Subdecision matrices'!$Z$14</f>
        <v>0.15</v>
      </c>
      <c r="AN774" s="5">
        <f>'Subdecision matrices'!$Z$15</f>
        <v>0.15</v>
      </c>
      <c r="AO774" s="5">
        <f>'Subdecision matrices'!$Z$16</f>
        <v>0.15</v>
      </c>
      <c r="AP774" s="5">
        <f>'Subdecision matrices'!$AA$12</f>
        <v>0.1</v>
      </c>
      <c r="AQ774" s="5">
        <f>'Subdecision matrices'!$AA$13</f>
        <v>0.1</v>
      </c>
      <c r="AR774" s="5">
        <f>'Subdecision matrices'!$AA$14</f>
        <v>0.1</v>
      </c>
      <c r="AS774" s="5">
        <f>'Subdecision matrices'!$AA$15</f>
        <v>0.1</v>
      </c>
      <c r="AT774" s="5">
        <f>'Subdecision matrices'!$AA$16</f>
        <v>0.15</v>
      </c>
      <c r="AU774" s="5">
        <f>'Subdecision matrices'!$AB$12</f>
        <v>0.15</v>
      </c>
      <c r="AV774" s="5">
        <f>'Subdecision matrices'!$AB$13</f>
        <v>0.1</v>
      </c>
      <c r="AW774" s="5">
        <f>'Subdecision matrices'!$AB$14</f>
        <v>0.1</v>
      </c>
      <c r="AX774" s="5">
        <f>'Subdecision matrices'!$AB$15</f>
        <v>0.15</v>
      </c>
      <c r="AY774" s="5">
        <f>'Subdecision matrices'!$AB$16</f>
        <v>0.1</v>
      </c>
      <c r="AZ774" s="3">
        <f aca="true" t="shared" si="1946" ref="AZ774">SUM(L774:AY774)</f>
        <v>4</v>
      </c>
      <c r="BA774" s="3"/>
      <c r="BB774" s="114"/>
      <c r="BC774" s="114"/>
      <c r="BD774" s="114"/>
      <c r="BE774" s="114"/>
      <c r="BF774" s="114"/>
    </row>
    <row r="775" spans="1:58" ht="15">
      <c r="A775" s="94">
        <v>385</v>
      </c>
      <c r="B775" s="30">
        <f>_xlfn.IFERROR(VLOOKUP(Prioritization!G396,'Subdecision matrices'!$B$7:$C$8,2,TRUE),0)</f>
        <v>0</v>
      </c>
      <c r="C775" s="30">
        <f>_xlfn.IFERROR(VLOOKUP(Prioritization!G396,'Subdecision matrices'!$B$7:$D$8,3,TRUE),0)</f>
        <v>0</v>
      </c>
      <c r="D775" s="30">
        <f>_xlfn.IFERROR(VLOOKUP(Prioritization!G396,'Subdecision matrices'!$B$7:$E$8,4,TRUE),0)</f>
        <v>0</v>
      </c>
      <c r="E775" s="30">
        <f>_xlfn.IFERROR(VLOOKUP(Prioritization!G396,'Subdecision matrices'!$B$7:$F$8,5,TRUE),0)</f>
        <v>0</v>
      </c>
      <c r="F775" s="30">
        <f>_xlfn.IFERROR(VLOOKUP(Prioritization!G396,'Subdecision matrices'!$B$7:$G$8,6,TRUE),0)</f>
        <v>0</v>
      </c>
      <c r="G775" s="30">
        <f>VLOOKUP(Prioritization!H396,'Subdecision matrices'!$B$12:$C$19,2,TRUE)</f>
        <v>0</v>
      </c>
      <c r="H775" s="30">
        <f>VLOOKUP(Prioritization!H396,'Subdecision matrices'!$B$12:$D$19,3,TRUE)</f>
        <v>0</v>
      </c>
      <c r="I775" s="30">
        <f>VLOOKUP(Prioritization!H396,'Subdecision matrices'!$B$12:$E$19,4,TRUE)</f>
        <v>0</v>
      </c>
      <c r="J775" s="30">
        <f>VLOOKUP(Prioritization!H396,'Subdecision matrices'!$B$12:$F$19,5,TRUE)</f>
        <v>0</v>
      </c>
      <c r="K775" s="30">
        <f>VLOOKUP(Prioritization!H396,'Subdecision matrices'!$B$12:$G$19,6,TRUE)</f>
        <v>0</v>
      </c>
      <c r="L775" s="2">
        <f>_xlfn.IFERROR(INDEX('Subdecision matrices'!$C$23:$G$27,MATCH(Prioritization!I396,'Subdecision matrices'!$B$23:$B$27,0),MATCH('CalcEng 2'!$L$6,'Subdecision matrices'!$C$22:$G$22,0)),0)</f>
        <v>0</v>
      </c>
      <c r="M775" s="2">
        <f>_xlfn.IFERROR(INDEX('Subdecision matrices'!$C$23:$G$27,MATCH(Prioritization!I396,'Subdecision matrices'!$B$23:$B$27,0),MATCH('CalcEng 2'!$M$6,'Subdecision matrices'!$C$30:$G$30,0)),0)</f>
        <v>0</v>
      </c>
      <c r="N775" s="2">
        <f>_xlfn.IFERROR(INDEX('Subdecision matrices'!$C$23:$G$27,MATCH(Prioritization!I396,'Subdecision matrices'!$B$23:$B$27,0),MATCH('CalcEng 2'!$N$6,'Subdecision matrices'!$C$22:$G$22,0)),0)</f>
        <v>0</v>
      </c>
      <c r="O775" s="2">
        <f>_xlfn.IFERROR(INDEX('Subdecision matrices'!$C$23:$G$27,MATCH(Prioritization!I396,'Subdecision matrices'!$B$23:$B$27,0),MATCH('CalcEng 2'!$O$6,'Subdecision matrices'!$C$22:$G$22,0)),0)</f>
        <v>0</v>
      </c>
      <c r="P775" s="2">
        <f>_xlfn.IFERROR(INDEX('Subdecision matrices'!$C$23:$G$27,MATCH(Prioritization!I396,'Subdecision matrices'!$B$23:$B$27,0),MATCH('CalcEng 2'!$P$6,'Subdecision matrices'!$C$22:$G$22,0)),0)</f>
        <v>0</v>
      </c>
      <c r="Q775" s="2">
        <f>_xlfn.IFERROR(INDEX('Subdecision matrices'!$C$31:$G$33,MATCH(Prioritization!J396,'Subdecision matrices'!$B$31:$B$33,0),MATCH('CalcEng 2'!$Q$6,'Subdecision matrices'!$C$30:$G$30,0)),0)</f>
        <v>0</v>
      </c>
      <c r="R775" s="2">
        <f>_xlfn.IFERROR(INDEX('Subdecision matrices'!$C$31:$G$33,MATCH(Prioritization!J396,'Subdecision matrices'!$B$31:$B$33,0),MATCH('CalcEng 2'!$R$6,'Subdecision matrices'!$C$30:$G$30,0)),0)</f>
        <v>0</v>
      </c>
      <c r="S775" s="2">
        <f>_xlfn.IFERROR(INDEX('Subdecision matrices'!$C$31:$G$33,MATCH(Prioritization!J396,'Subdecision matrices'!$B$31:$B$33,0),MATCH('CalcEng 2'!$S$6,'Subdecision matrices'!$C$30:$G$30,0)),0)</f>
        <v>0</v>
      </c>
      <c r="T775" s="2">
        <f>_xlfn.IFERROR(INDEX('Subdecision matrices'!$C$31:$G$33,MATCH(Prioritization!J396,'Subdecision matrices'!$B$31:$B$33,0),MATCH('CalcEng 2'!$T$6,'Subdecision matrices'!$C$30:$G$30,0)),0)</f>
        <v>0</v>
      </c>
      <c r="U775" s="2">
        <f>_xlfn.IFERROR(INDEX('Subdecision matrices'!$C$31:$G$33,MATCH(Prioritization!J396,'Subdecision matrices'!$B$31:$B$33,0),MATCH('CalcEng 2'!$U$6,'Subdecision matrices'!$C$30:$G$30,0)),0)</f>
        <v>0</v>
      </c>
      <c r="V775" s="2">
        <f>_xlfn.IFERROR(VLOOKUP(Prioritization!K396,'Subdecision matrices'!$A$37:$C$41,3,TRUE),0)</f>
        <v>0</v>
      </c>
      <c r="W775" s="2">
        <f>_xlfn.IFERROR(VLOOKUP(Prioritization!K396,'Subdecision matrices'!$A$37:$D$41,4),0)</f>
        <v>0</v>
      </c>
      <c r="X775" s="2">
        <f>_xlfn.IFERROR(VLOOKUP(Prioritization!K396,'Subdecision matrices'!$A$37:$E$41,5),0)</f>
        <v>0</v>
      </c>
      <c r="Y775" s="2">
        <f>_xlfn.IFERROR(VLOOKUP(Prioritization!K396,'Subdecision matrices'!$A$37:$F$41,6),0)</f>
        <v>0</v>
      </c>
      <c r="Z775" s="2">
        <f>_xlfn.IFERROR(VLOOKUP(Prioritization!K396,'Subdecision matrices'!$A$37:$G$41,7),0)</f>
        <v>0</v>
      </c>
      <c r="AA775" s="2">
        <f>_xlfn.IFERROR(INDEX('Subdecision matrices'!$K$8:$O$11,MATCH(Prioritization!L396,'Subdecision matrices'!$J$8:$J$11,0),MATCH('CalcEng 2'!$AA$6,'Subdecision matrices'!$K$7:$O$7,0)),0)</f>
        <v>0</v>
      </c>
      <c r="AB775" s="2">
        <f>_xlfn.IFERROR(INDEX('Subdecision matrices'!$K$8:$O$11,MATCH(Prioritization!L396,'Subdecision matrices'!$J$8:$J$11,0),MATCH('CalcEng 2'!$AB$6,'Subdecision matrices'!$K$7:$O$7,0)),0)</f>
        <v>0</v>
      </c>
      <c r="AC775" s="2">
        <f>_xlfn.IFERROR(INDEX('Subdecision matrices'!$K$8:$O$11,MATCH(Prioritization!L396,'Subdecision matrices'!$J$8:$J$11,0),MATCH('CalcEng 2'!$AC$6,'Subdecision matrices'!$K$7:$O$7,0)),0)</f>
        <v>0</v>
      </c>
      <c r="AD775" s="2">
        <f>_xlfn.IFERROR(INDEX('Subdecision matrices'!$K$8:$O$11,MATCH(Prioritization!L396,'Subdecision matrices'!$J$8:$J$11,0),MATCH('CalcEng 2'!$AD$6,'Subdecision matrices'!$K$7:$O$7,0)),0)</f>
        <v>0</v>
      </c>
      <c r="AE775" s="2">
        <f>_xlfn.IFERROR(INDEX('Subdecision matrices'!$K$8:$O$11,MATCH(Prioritization!L396,'Subdecision matrices'!$J$8:$J$11,0),MATCH('CalcEng 2'!$AE$6,'Subdecision matrices'!$K$7:$O$7,0)),0)</f>
        <v>0</v>
      </c>
      <c r="AF775" s="2">
        <f>_xlfn.IFERROR(VLOOKUP(Prioritization!M396,'Subdecision matrices'!$I$15:$K$17,3,TRUE),0)</f>
        <v>0</v>
      </c>
      <c r="AG775" s="2">
        <f>_xlfn.IFERROR(VLOOKUP(Prioritization!M396,'Subdecision matrices'!$I$15:$L$17,4,TRUE),0)</f>
        <v>0</v>
      </c>
      <c r="AH775" s="2">
        <f>_xlfn.IFERROR(VLOOKUP(Prioritization!M396,'Subdecision matrices'!$I$15:$M$17,5,TRUE),0)</f>
        <v>0</v>
      </c>
      <c r="AI775" s="2">
        <f>_xlfn.IFERROR(VLOOKUP(Prioritization!M396,'Subdecision matrices'!$I$15:$N$17,6,TRUE),0)</f>
        <v>0</v>
      </c>
      <c r="AJ775" s="2">
        <f>_xlfn.IFERROR(VLOOKUP(Prioritization!M396,'Subdecision matrices'!$I$15:$O$17,7,TRUE),0)</f>
        <v>0</v>
      </c>
      <c r="AK775" s="2">
        <f>_xlfn.IFERROR(INDEX('Subdecision matrices'!$K$22:$O$24,MATCH(Prioritization!N396,'Subdecision matrices'!$J$22:$J$24,0),MATCH($AK$6,'Subdecision matrices'!$K$21:$O$21,0)),0)</f>
        <v>0</v>
      </c>
      <c r="AL775" s="2">
        <f>_xlfn.IFERROR(INDEX('Subdecision matrices'!$K$22:$O$24,MATCH(Prioritization!N396,'Subdecision matrices'!$J$22:$J$24,0),MATCH($AL$6,'Subdecision matrices'!$K$21:$O$21,0)),0)</f>
        <v>0</v>
      </c>
      <c r="AM775" s="2">
        <f>_xlfn.IFERROR(INDEX('Subdecision matrices'!$K$22:$O$24,MATCH(Prioritization!N396,'Subdecision matrices'!$J$22:$J$24,0),MATCH($AM$6,'Subdecision matrices'!$K$21:$O$21,0)),0)</f>
        <v>0</v>
      </c>
      <c r="AN775" s="2">
        <f>_xlfn.IFERROR(INDEX('Subdecision matrices'!$K$22:$O$24,MATCH(Prioritization!N396,'Subdecision matrices'!$J$22:$J$24,0),MATCH($AN$6,'Subdecision matrices'!$K$21:$O$21,0)),0)</f>
        <v>0</v>
      </c>
      <c r="AO775" s="2">
        <f>_xlfn.IFERROR(INDEX('Subdecision matrices'!$K$22:$O$24,MATCH(Prioritization!N396,'Subdecision matrices'!$J$22:$J$24,0),MATCH($AO$6,'Subdecision matrices'!$K$21:$O$21,0)),0)</f>
        <v>0</v>
      </c>
      <c r="AP775" s="2">
        <f>_xlfn.IFERROR(INDEX('Subdecision matrices'!$K$27:$O$30,MATCH(Prioritization!O396,'Subdecision matrices'!$J$27:$J$30,0),MATCH('CalcEng 2'!$AP$6,'Subdecision matrices'!$K$27:$O$27,0)),0)</f>
        <v>0</v>
      </c>
      <c r="AQ775" s="2">
        <f>_xlfn.IFERROR(INDEX('Subdecision matrices'!$K$27:$O$30,MATCH(Prioritization!O396,'Subdecision matrices'!$J$27:$J$30,0),MATCH('CalcEng 2'!$AQ$6,'Subdecision matrices'!$K$27:$O$27,0)),0)</f>
        <v>0</v>
      </c>
      <c r="AR775" s="2">
        <f>_xlfn.IFERROR(INDEX('Subdecision matrices'!$K$27:$O$30,MATCH(Prioritization!O396,'Subdecision matrices'!$J$27:$J$30,0),MATCH('CalcEng 2'!$AR$6,'Subdecision matrices'!$K$27:$O$27,0)),0)</f>
        <v>0</v>
      </c>
      <c r="AS775" s="2">
        <f>_xlfn.IFERROR(INDEX('Subdecision matrices'!$K$27:$O$30,MATCH(Prioritization!O396,'Subdecision matrices'!$J$27:$J$30,0),MATCH('CalcEng 2'!$AS$6,'Subdecision matrices'!$K$27:$O$27,0)),0)</f>
        <v>0</v>
      </c>
      <c r="AT775" s="2">
        <f>_xlfn.IFERROR(INDEX('Subdecision matrices'!$K$27:$O$30,MATCH(Prioritization!O396,'Subdecision matrices'!$J$27:$J$30,0),MATCH('CalcEng 2'!$AT$6,'Subdecision matrices'!$K$27:$O$27,0)),0)</f>
        <v>0</v>
      </c>
      <c r="AU775" s="2">
        <f>_xlfn.IFERROR(INDEX('Subdecision matrices'!$K$34:$O$36,MATCH(Prioritization!P396,'Subdecision matrices'!$J$34:$J$36,0),MATCH('CalcEng 2'!$AU$6,'Subdecision matrices'!$K$33:$O$33,0)),0)</f>
        <v>0</v>
      </c>
      <c r="AV775" s="2">
        <f>_xlfn.IFERROR(INDEX('Subdecision matrices'!$K$34:$O$36,MATCH(Prioritization!P396,'Subdecision matrices'!$J$34:$J$36,0),MATCH('CalcEng 2'!$AV$6,'Subdecision matrices'!$K$33:$O$33,0)),0)</f>
        <v>0</v>
      </c>
      <c r="AW775" s="2">
        <f>_xlfn.IFERROR(INDEX('Subdecision matrices'!$K$34:$O$36,MATCH(Prioritization!P396,'Subdecision matrices'!$J$34:$J$36,0),MATCH('CalcEng 2'!$AW$6,'Subdecision matrices'!$K$33:$O$33,0)),0)</f>
        <v>0</v>
      </c>
      <c r="AX775" s="2">
        <f>_xlfn.IFERROR(INDEX('Subdecision matrices'!$K$34:$O$36,MATCH(Prioritization!P396,'Subdecision matrices'!$J$34:$J$36,0),MATCH('CalcEng 2'!$AX$6,'Subdecision matrices'!$K$33:$O$33,0)),0)</f>
        <v>0</v>
      </c>
      <c r="AY775" s="2">
        <f>_xlfn.IFERROR(INDEX('Subdecision matrices'!$K$34:$O$36,MATCH(Prioritization!P396,'Subdecision matrices'!$J$34:$J$36,0),MATCH('CalcEng 2'!$AY$6,'Subdecision matrices'!$K$33:$O$33,0)),0)</f>
        <v>0</v>
      </c>
      <c r="AZ775" s="2"/>
      <c r="BA775" s="2"/>
      <c r="BB775" s="110">
        <f>((B775*B776)+(G775*G776)+(L775*L776)+(Q775*Q776)+(V775*V776)+(AA775*AA776)+(AF776*AF775)+(AK775*AK776)+(AP775*AP776)+(AU775*AU776))*10</f>
        <v>0</v>
      </c>
      <c r="BC775" s="110">
        <f aca="true" t="shared" si="1947" ref="BC775">((C775*C776)+(H775*H776)+(M775*M776)+(R775*R776)+(W775*W776)+(AB775*AB776)+(AG776*AG775)+(AL775*AL776)+(AQ775*AQ776)+(AV775*AV776))*10</f>
        <v>0</v>
      </c>
      <c r="BD775" s="110">
        <f aca="true" t="shared" si="1948" ref="BD775">((D775*D776)+(I775*I776)+(N775*N776)+(S775*S776)+(X775*X776)+(AC775*AC776)+(AH776*AH775)+(AM775*AM776)+(AR775*AR776)+(AW775*AW776))*10</f>
        <v>0</v>
      </c>
      <c r="BE775" s="110">
        <f aca="true" t="shared" si="1949" ref="BE775">((E775*E776)+(J775*J776)+(O775*O776)+(T775*T776)+(Y775*Y776)+(AD775*AD776)+(AI776*AI775)+(AN775*AN776)+(AS775*AS776)+(AX775*AX776))*10</f>
        <v>0</v>
      </c>
      <c r="BF775" s="110">
        <f aca="true" t="shared" si="1950" ref="BF775">((F775*F776)+(K775*K776)+(P775*P776)+(U775*U776)+(Z775*Z776)+(AE775*AE776)+(AJ776*AJ775)+(AO775*AO776)+(AT775*AT776)+(AY775*AY776))*10</f>
        <v>0</v>
      </c>
    </row>
    <row r="776" spans="1:58" ht="15.75" thickBot="1">
      <c r="A776" s="94"/>
      <c r="B776" s="5">
        <f>'Subdecision matrices'!$S$12</f>
        <v>0.1</v>
      </c>
      <c r="C776" s="5">
        <f>'Subdecision matrices'!$S$13</f>
        <v>0.1</v>
      </c>
      <c r="D776" s="5">
        <f>'Subdecision matrices'!$S$14</f>
        <v>0.1</v>
      </c>
      <c r="E776" s="5">
        <f>'Subdecision matrices'!$S$15</f>
        <v>0.1</v>
      </c>
      <c r="F776" s="5">
        <f>'Subdecision matrices'!$S$16</f>
        <v>0.1</v>
      </c>
      <c r="G776" s="5">
        <f>'Subdecision matrices'!$T$12</f>
        <v>0.1</v>
      </c>
      <c r="H776" s="5">
        <f>'Subdecision matrices'!$T$13</f>
        <v>0.1</v>
      </c>
      <c r="I776" s="5">
        <f>'Subdecision matrices'!$T$14</f>
        <v>0.1</v>
      </c>
      <c r="J776" s="5">
        <f>'Subdecision matrices'!$T$15</f>
        <v>0.1</v>
      </c>
      <c r="K776" s="5">
        <f>'Subdecision matrices'!$T$16</f>
        <v>0.1</v>
      </c>
      <c r="L776" s="5">
        <f>'Subdecision matrices'!$U$12</f>
        <v>0.05</v>
      </c>
      <c r="M776" s="5">
        <f>'Subdecision matrices'!$U$13</f>
        <v>0.05</v>
      </c>
      <c r="N776" s="5">
        <f>'Subdecision matrices'!$U$14</f>
        <v>0.05</v>
      </c>
      <c r="O776" s="5">
        <f>'Subdecision matrices'!$U$15</f>
        <v>0.05</v>
      </c>
      <c r="P776" s="5">
        <f>'Subdecision matrices'!$U$16</f>
        <v>0.05</v>
      </c>
      <c r="Q776" s="5">
        <f>'Subdecision matrices'!$V$12</f>
        <v>0.1</v>
      </c>
      <c r="R776" s="5">
        <f>'Subdecision matrices'!$V$13</f>
        <v>0.1</v>
      </c>
      <c r="S776" s="5">
        <f>'Subdecision matrices'!$V$14</f>
        <v>0.1</v>
      </c>
      <c r="T776" s="5">
        <f>'Subdecision matrices'!$V$15</f>
        <v>0.1</v>
      </c>
      <c r="U776" s="5">
        <f>'Subdecision matrices'!$V$16</f>
        <v>0.1</v>
      </c>
      <c r="V776" s="5">
        <f>'Subdecision matrices'!$W$12</f>
        <v>0.1</v>
      </c>
      <c r="W776" s="5">
        <f>'Subdecision matrices'!$W$13</f>
        <v>0.1</v>
      </c>
      <c r="X776" s="5">
        <f>'Subdecision matrices'!$W$14</f>
        <v>0.1</v>
      </c>
      <c r="Y776" s="5">
        <f>'Subdecision matrices'!$W$15</f>
        <v>0.1</v>
      </c>
      <c r="Z776" s="5">
        <f>'Subdecision matrices'!$W$16</f>
        <v>0.1</v>
      </c>
      <c r="AA776" s="5">
        <f>'Subdecision matrices'!$X$12</f>
        <v>0.05</v>
      </c>
      <c r="AB776" s="5">
        <f>'Subdecision matrices'!$X$13</f>
        <v>0.1</v>
      </c>
      <c r="AC776" s="5">
        <f>'Subdecision matrices'!$X$14</f>
        <v>0.1</v>
      </c>
      <c r="AD776" s="5">
        <f>'Subdecision matrices'!$X$15</f>
        <v>0.1</v>
      </c>
      <c r="AE776" s="5">
        <f>'Subdecision matrices'!$X$16</f>
        <v>0.1</v>
      </c>
      <c r="AF776" s="5">
        <f>'Subdecision matrices'!$Y$12</f>
        <v>0.1</v>
      </c>
      <c r="AG776" s="5">
        <f>'Subdecision matrices'!$Y$13</f>
        <v>0.1</v>
      </c>
      <c r="AH776" s="5">
        <f>'Subdecision matrices'!$Y$14</f>
        <v>0.1</v>
      </c>
      <c r="AI776" s="5">
        <f>'Subdecision matrices'!$Y$15</f>
        <v>0.05</v>
      </c>
      <c r="AJ776" s="5">
        <f>'Subdecision matrices'!$Y$16</f>
        <v>0.05</v>
      </c>
      <c r="AK776" s="5">
        <f>'Subdecision matrices'!$Z$12</f>
        <v>0.15</v>
      </c>
      <c r="AL776" s="5">
        <f>'Subdecision matrices'!$Z$13</f>
        <v>0.15</v>
      </c>
      <c r="AM776" s="5">
        <f>'Subdecision matrices'!$Z$14</f>
        <v>0.15</v>
      </c>
      <c r="AN776" s="5">
        <f>'Subdecision matrices'!$Z$15</f>
        <v>0.15</v>
      </c>
      <c r="AO776" s="5">
        <f>'Subdecision matrices'!$Z$16</f>
        <v>0.15</v>
      </c>
      <c r="AP776" s="5">
        <f>'Subdecision matrices'!$AA$12</f>
        <v>0.1</v>
      </c>
      <c r="AQ776" s="5">
        <f>'Subdecision matrices'!$AA$13</f>
        <v>0.1</v>
      </c>
      <c r="AR776" s="5">
        <f>'Subdecision matrices'!$AA$14</f>
        <v>0.1</v>
      </c>
      <c r="AS776" s="5">
        <f>'Subdecision matrices'!$AA$15</f>
        <v>0.1</v>
      </c>
      <c r="AT776" s="5">
        <f>'Subdecision matrices'!$AA$16</f>
        <v>0.15</v>
      </c>
      <c r="AU776" s="5">
        <f>'Subdecision matrices'!$AB$12</f>
        <v>0.15</v>
      </c>
      <c r="AV776" s="5">
        <f>'Subdecision matrices'!$AB$13</f>
        <v>0.1</v>
      </c>
      <c r="AW776" s="5">
        <f>'Subdecision matrices'!$AB$14</f>
        <v>0.1</v>
      </c>
      <c r="AX776" s="5">
        <f>'Subdecision matrices'!$AB$15</f>
        <v>0.15</v>
      </c>
      <c r="AY776" s="5">
        <f>'Subdecision matrices'!$AB$16</f>
        <v>0.1</v>
      </c>
      <c r="AZ776" s="3">
        <f aca="true" t="shared" si="1951" ref="AZ776">SUM(L776:AY776)</f>
        <v>4</v>
      </c>
      <c r="BA776" s="3"/>
      <c r="BB776" s="114"/>
      <c r="BC776" s="114"/>
      <c r="BD776" s="114"/>
      <c r="BE776" s="114"/>
      <c r="BF776" s="114"/>
    </row>
    <row r="777" spans="1:58" ht="15">
      <c r="A777" s="94">
        <v>386</v>
      </c>
      <c r="B777" s="30">
        <f>_xlfn.IFERROR(VLOOKUP(Prioritization!G397,'Subdecision matrices'!$B$7:$C$8,2,TRUE),0)</f>
        <v>0</v>
      </c>
      <c r="C777" s="30">
        <f>_xlfn.IFERROR(VLOOKUP(Prioritization!G397,'Subdecision matrices'!$B$7:$D$8,3,TRUE),0)</f>
        <v>0</v>
      </c>
      <c r="D777" s="30">
        <f>_xlfn.IFERROR(VLOOKUP(Prioritization!G397,'Subdecision matrices'!$B$7:$E$8,4,TRUE),0)</f>
        <v>0</v>
      </c>
      <c r="E777" s="30">
        <f>_xlfn.IFERROR(VLOOKUP(Prioritization!G397,'Subdecision matrices'!$B$7:$F$8,5,TRUE),0)</f>
        <v>0</v>
      </c>
      <c r="F777" s="30">
        <f>_xlfn.IFERROR(VLOOKUP(Prioritization!G397,'Subdecision matrices'!$B$7:$G$8,6,TRUE),0)</f>
        <v>0</v>
      </c>
      <c r="G777" s="30">
        <f>VLOOKUP(Prioritization!H397,'Subdecision matrices'!$B$12:$C$19,2,TRUE)</f>
        <v>0</v>
      </c>
      <c r="H777" s="30">
        <f>VLOOKUP(Prioritization!H397,'Subdecision matrices'!$B$12:$D$19,3,TRUE)</f>
        <v>0</v>
      </c>
      <c r="I777" s="30">
        <f>VLOOKUP(Prioritization!H397,'Subdecision matrices'!$B$12:$E$19,4,TRUE)</f>
        <v>0</v>
      </c>
      <c r="J777" s="30">
        <f>VLOOKUP(Prioritization!H397,'Subdecision matrices'!$B$12:$F$19,5,TRUE)</f>
        <v>0</v>
      </c>
      <c r="K777" s="30">
        <f>VLOOKUP(Prioritization!H397,'Subdecision matrices'!$B$12:$G$19,6,TRUE)</f>
        <v>0</v>
      </c>
      <c r="L777" s="2">
        <f>_xlfn.IFERROR(INDEX('Subdecision matrices'!$C$23:$G$27,MATCH(Prioritization!I397,'Subdecision matrices'!$B$23:$B$27,0),MATCH('CalcEng 2'!$L$6,'Subdecision matrices'!$C$22:$G$22,0)),0)</f>
        <v>0</v>
      </c>
      <c r="M777" s="2">
        <f>_xlfn.IFERROR(INDEX('Subdecision matrices'!$C$23:$G$27,MATCH(Prioritization!I397,'Subdecision matrices'!$B$23:$B$27,0),MATCH('CalcEng 2'!$M$6,'Subdecision matrices'!$C$30:$G$30,0)),0)</f>
        <v>0</v>
      </c>
      <c r="N777" s="2">
        <f>_xlfn.IFERROR(INDEX('Subdecision matrices'!$C$23:$G$27,MATCH(Prioritization!I397,'Subdecision matrices'!$B$23:$B$27,0),MATCH('CalcEng 2'!$N$6,'Subdecision matrices'!$C$22:$G$22,0)),0)</f>
        <v>0</v>
      </c>
      <c r="O777" s="2">
        <f>_xlfn.IFERROR(INDEX('Subdecision matrices'!$C$23:$G$27,MATCH(Prioritization!I397,'Subdecision matrices'!$B$23:$B$27,0),MATCH('CalcEng 2'!$O$6,'Subdecision matrices'!$C$22:$G$22,0)),0)</f>
        <v>0</v>
      </c>
      <c r="P777" s="2">
        <f>_xlfn.IFERROR(INDEX('Subdecision matrices'!$C$23:$G$27,MATCH(Prioritization!I397,'Subdecision matrices'!$B$23:$B$27,0),MATCH('CalcEng 2'!$P$6,'Subdecision matrices'!$C$22:$G$22,0)),0)</f>
        <v>0</v>
      </c>
      <c r="Q777" s="2">
        <f>_xlfn.IFERROR(INDEX('Subdecision matrices'!$C$31:$G$33,MATCH(Prioritization!J397,'Subdecision matrices'!$B$31:$B$33,0),MATCH('CalcEng 2'!$Q$6,'Subdecision matrices'!$C$30:$G$30,0)),0)</f>
        <v>0</v>
      </c>
      <c r="R777" s="2">
        <f>_xlfn.IFERROR(INDEX('Subdecision matrices'!$C$31:$G$33,MATCH(Prioritization!J397,'Subdecision matrices'!$B$31:$B$33,0),MATCH('CalcEng 2'!$R$6,'Subdecision matrices'!$C$30:$G$30,0)),0)</f>
        <v>0</v>
      </c>
      <c r="S777" s="2">
        <f>_xlfn.IFERROR(INDEX('Subdecision matrices'!$C$31:$G$33,MATCH(Prioritization!J397,'Subdecision matrices'!$B$31:$B$33,0),MATCH('CalcEng 2'!$S$6,'Subdecision matrices'!$C$30:$G$30,0)),0)</f>
        <v>0</v>
      </c>
      <c r="T777" s="2">
        <f>_xlfn.IFERROR(INDEX('Subdecision matrices'!$C$31:$G$33,MATCH(Prioritization!J397,'Subdecision matrices'!$B$31:$B$33,0),MATCH('CalcEng 2'!$T$6,'Subdecision matrices'!$C$30:$G$30,0)),0)</f>
        <v>0</v>
      </c>
      <c r="U777" s="2">
        <f>_xlfn.IFERROR(INDEX('Subdecision matrices'!$C$31:$G$33,MATCH(Prioritization!J397,'Subdecision matrices'!$B$31:$B$33,0),MATCH('CalcEng 2'!$U$6,'Subdecision matrices'!$C$30:$G$30,0)),0)</f>
        <v>0</v>
      </c>
      <c r="V777" s="2">
        <f>_xlfn.IFERROR(VLOOKUP(Prioritization!K397,'Subdecision matrices'!$A$37:$C$41,3,TRUE),0)</f>
        <v>0</v>
      </c>
      <c r="W777" s="2">
        <f>_xlfn.IFERROR(VLOOKUP(Prioritization!K397,'Subdecision matrices'!$A$37:$D$41,4),0)</f>
        <v>0</v>
      </c>
      <c r="X777" s="2">
        <f>_xlfn.IFERROR(VLOOKUP(Prioritization!K397,'Subdecision matrices'!$A$37:$E$41,5),0)</f>
        <v>0</v>
      </c>
      <c r="Y777" s="2">
        <f>_xlfn.IFERROR(VLOOKUP(Prioritization!K397,'Subdecision matrices'!$A$37:$F$41,6),0)</f>
        <v>0</v>
      </c>
      <c r="Z777" s="2">
        <f>_xlfn.IFERROR(VLOOKUP(Prioritization!K397,'Subdecision matrices'!$A$37:$G$41,7),0)</f>
        <v>0</v>
      </c>
      <c r="AA777" s="2">
        <f>_xlfn.IFERROR(INDEX('Subdecision matrices'!$K$8:$O$11,MATCH(Prioritization!L397,'Subdecision matrices'!$J$8:$J$11,0),MATCH('CalcEng 2'!$AA$6,'Subdecision matrices'!$K$7:$O$7,0)),0)</f>
        <v>0</v>
      </c>
      <c r="AB777" s="2">
        <f>_xlfn.IFERROR(INDEX('Subdecision matrices'!$K$8:$O$11,MATCH(Prioritization!L397,'Subdecision matrices'!$J$8:$J$11,0),MATCH('CalcEng 2'!$AB$6,'Subdecision matrices'!$K$7:$O$7,0)),0)</f>
        <v>0</v>
      </c>
      <c r="AC777" s="2">
        <f>_xlfn.IFERROR(INDEX('Subdecision matrices'!$K$8:$O$11,MATCH(Prioritization!L397,'Subdecision matrices'!$J$8:$J$11,0),MATCH('CalcEng 2'!$AC$6,'Subdecision matrices'!$K$7:$O$7,0)),0)</f>
        <v>0</v>
      </c>
      <c r="AD777" s="2">
        <f>_xlfn.IFERROR(INDEX('Subdecision matrices'!$K$8:$O$11,MATCH(Prioritization!L397,'Subdecision matrices'!$J$8:$J$11,0),MATCH('CalcEng 2'!$AD$6,'Subdecision matrices'!$K$7:$O$7,0)),0)</f>
        <v>0</v>
      </c>
      <c r="AE777" s="2">
        <f>_xlfn.IFERROR(INDEX('Subdecision matrices'!$K$8:$O$11,MATCH(Prioritization!L397,'Subdecision matrices'!$J$8:$J$11,0),MATCH('CalcEng 2'!$AE$6,'Subdecision matrices'!$K$7:$O$7,0)),0)</f>
        <v>0</v>
      </c>
      <c r="AF777" s="2">
        <f>_xlfn.IFERROR(VLOOKUP(Prioritization!M397,'Subdecision matrices'!$I$15:$K$17,3,TRUE),0)</f>
        <v>0</v>
      </c>
      <c r="AG777" s="2">
        <f>_xlfn.IFERROR(VLOOKUP(Prioritization!M397,'Subdecision matrices'!$I$15:$L$17,4,TRUE),0)</f>
        <v>0</v>
      </c>
      <c r="AH777" s="2">
        <f>_xlfn.IFERROR(VLOOKUP(Prioritization!M397,'Subdecision matrices'!$I$15:$M$17,5,TRUE),0)</f>
        <v>0</v>
      </c>
      <c r="AI777" s="2">
        <f>_xlfn.IFERROR(VLOOKUP(Prioritization!M397,'Subdecision matrices'!$I$15:$N$17,6,TRUE),0)</f>
        <v>0</v>
      </c>
      <c r="AJ777" s="2">
        <f>_xlfn.IFERROR(VLOOKUP(Prioritization!M397,'Subdecision matrices'!$I$15:$O$17,7,TRUE),0)</f>
        <v>0</v>
      </c>
      <c r="AK777" s="2">
        <f>_xlfn.IFERROR(INDEX('Subdecision matrices'!$K$22:$O$24,MATCH(Prioritization!N397,'Subdecision matrices'!$J$22:$J$24,0),MATCH($AK$6,'Subdecision matrices'!$K$21:$O$21,0)),0)</f>
        <v>0</v>
      </c>
      <c r="AL777" s="2">
        <f>_xlfn.IFERROR(INDEX('Subdecision matrices'!$K$22:$O$24,MATCH(Prioritization!N397,'Subdecision matrices'!$J$22:$J$24,0),MATCH($AL$6,'Subdecision matrices'!$K$21:$O$21,0)),0)</f>
        <v>0</v>
      </c>
      <c r="AM777" s="2">
        <f>_xlfn.IFERROR(INDEX('Subdecision matrices'!$K$22:$O$24,MATCH(Prioritization!N397,'Subdecision matrices'!$J$22:$J$24,0),MATCH($AM$6,'Subdecision matrices'!$K$21:$O$21,0)),0)</f>
        <v>0</v>
      </c>
      <c r="AN777" s="2">
        <f>_xlfn.IFERROR(INDEX('Subdecision matrices'!$K$22:$O$24,MATCH(Prioritization!N397,'Subdecision matrices'!$J$22:$J$24,0),MATCH($AN$6,'Subdecision matrices'!$K$21:$O$21,0)),0)</f>
        <v>0</v>
      </c>
      <c r="AO777" s="2">
        <f>_xlfn.IFERROR(INDEX('Subdecision matrices'!$K$22:$O$24,MATCH(Prioritization!N397,'Subdecision matrices'!$J$22:$J$24,0),MATCH($AO$6,'Subdecision matrices'!$K$21:$O$21,0)),0)</f>
        <v>0</v>
      </c>
      <c r="AP777" s="2">
        <f>_xlfn.IFERROR(INDEX('Subdecision matrices'!$K$27:$O$30,MATCH(Prioritization!O397,'Subdecision matrices'!$J$27:$J$30,0),MATCH('CalcEng 2'!$AP$6,'Subdecision matrices'!$K$27:$O$27,0)),0)</f>
        <v>0</v>
      </c>
      <c r="AQ777" s="2">
        <f>_xlfn.IFERROR(INDEX('Subdecision matrices'!$K$27:$O$30,MATCH(Prioritization!O397,'Subdecision matrices'!$J$27:$J$30,0),MATCH('CalcEng 2'!$AQ$6,'Subdecision matrices'!$K$27:$O$27,0)),0)</f>
        <v>0</v>
      </c>
      <c r="AR777" s="2">
        <f>_xlfn.IFERROR(INDEX('Subdecision matrices'!$K$27:$O$30,MATCH(Prioritization!O397,'Subdecision matrices'!$J$27:$J$30,0),MATCH('CalcEng 2'!$AR$6,'Subdecision matrices'!$K$27:$O$27,0)),0)</f>
        <v>0</v>
      </c>
      <c r="AS777" s="2">
        <f>_xlfn.IFERROR(INDEX('Subdecision matrices'!$K$27:$O$30,MATCH(Prioritization!O397,'Subdecision matrices'!$J$27:$J$30,0),MATCH('CalcEng 2'!$AS$6,'Subdecision matrices'!$K$27:$O$27,0)),0)</f>
        <v>0</v>
      </c>
      <c r="AT777" s="2">
        <f>_xlfn.IFERROR(INDEX('Subdecision matrices'!$K$27:$O$30,MATCH(Prioritization!O397,'Subdecision matrices'!$J$27:$J$30,0),MATCH('CalcEng 2'!$AT$6,'Subdecision matrices'!$K$27:$O$27,0)),0)</f>
        <v>0</v>
      </c>
      <c r="AU777" s="2">
        <f>_xlfn.IFERROR(INDEX('Subdecision matrices'!$K$34:$O$36,MATCH(Prioritization!P397,'Subdecision matrices'!$J$34:$J$36,0),MATCH('CalcEng 2'!$AU$6,'Subdecision matrices'!$K$33:$O$33,0)),0)</f>
        <v>0</v>
      </c>
      <c r="AV777" s="2">
        <f>_xlfn.IFERROR(INDEX('Subdecision matrices'!$K$34:$O$36,MATCH(Prioritization!P397,'Subdecision matrices'!$J$34:$J$36,0),MATCH('CalcEng 2'!$AV$6,'Subdecision matrices'!$K$33:$O$33,0)),0)</f>
        <v>0</v>
      </c>
      <c r="AW777" s="2">
        <f>_xlfn.IFERROR(INDEX('Subdecision matrices'!$K$34:$O$36,MATCH(Prioritization!P397,'Subdecision matrices'!$J$34:$J$36,0),MATCH('CalcEng 2'!$AW$6,'Subdecision matrices'!$K$33:$O$33,0)),0)</f>
        <v>0</v>
      </c>
      <c r="AX777" s="2">
        <f>_xlfn.IFERROR(INDEX('Subdecision matrices'!$K$34:$O$36,MATCH(Prioritization!P397,'Subdecision matrices'!$J$34:$J$36,0),MATCH('CalcEng 2'!$AX$6,'Subdecision matrices'!$K$33:$O$33,0)),0)</f>
        <v>0</v>
      </c>
      <c r="AY777" s="2">
        <f>_xlfn.IFERROR(INDEX('Subdecision matrices'!$K$34:$O$36,MATCH(Prioritization!P397,'Subdecision matrices'!$J$34:$J$36,0),MATCH('CalcEng 2'!$AY$6,'Subdecision matrices'!$K$33:$O$33,0)),0)</f>
        <v>0</v>
      </c>
      <c r="AZ777" s="2"/>
      <c r="BA777" s="2"/>
      <c r="BB777" s="110">
        <f>((B777*B778)+(G777*G778)+(L777*L778)+(Q777*Q778)+(V777*V778)+(AA777*AA778)+(AF778*AF777)+(AK777*AK778)+(AP777*AP778)+(AU777*AU778))*10</f>
        <v>0</v>
      </c>
      <c r="BC777" s="110">
        <f aca="true" t="shared" si="1952" ref="BC777">((C777*C778)+(H777*H778)+(M777*M778)+(R777*R778)+(W777*W778)+(AB777*AB778)+(AG778*AG777)+(AL777*AL778)+(AQ777*AQ778)+(AV777*AV778))*10</f>
        <v>0</v>
      </c>
      <c r="BD777" s="110">
        <f aca="true" t="shared" si="1953" ref="BD777">((D777*D778)+(I777*I778)+(N777*N778)+(S777*S778)+(X777*X778)+(AC777*AC778)+(AH778*AH777)+(AM777*AM778)+(AR777*AR778)+(AW777*AW778))*10</f>
        <v>0</v>
      </c>
      <c r="BE777" s="110">
        <f aca="true" t="shared" si="1954" ref="BE777">((E777*E778)+(J777*J778)+(O777*O778)+(T777*T778)+(Y777*Y778)+(AD777*AD778)+(AI778*AI777)+(AN777*AN778)+(AS777*AS778)+(AX777*AX778))*10</f>
        <v>0</v>
      </c>
      <c r="BF777" s="110">
        <f aca="true" t="shared" si="1955" ref="BF777">((F777*F778)+(K777*K778)+(P777*P778)+(U777*U778)+(Z777*Z778)+(AE777*AE778)+(AJ778*AJ777)+(AO777*AO778)+(AT777*AT778)+(AY777*AY778))*10</f>
        <v>0</v>
      </c>
    </row>
    <row r="778" spans="1:58" ht="15.75" thickBot="1">
      <c r="A778" s="94"/>
      <c r="B778" s="5">
        <f>'Subdecision matrices'!$S$12</f>
        <v>0.1</v>
      </c>
      <c r="C778" s="5">
        <f>'Subdecision matrices'!$S$13</f>
        <v>0.1</v>
      </c>
      <c r="D778" s="5">
        <f>'Subdecision matrices'!$S$14</f>
        <v>0.1</v>
      </c>
      <c r="E778" s="5">
        <f>'Subdecision matrices'!$S$15</f>
        <v>0.1</v>
      </c>
      <c r="F778" s="5">
        <f>'Subdecision matrices'!$S$16</f>
        <v>0.1</v>
      </c>
      <c r="G778" s="5">
        <f>'Subdecision matrices'!$T$12</f>
        <v>0.1</v>
      </c>
      <c r="H778" s="5">
        <f>'Subdecision matrices'!$T$13</f>
        <v>0.1</v>
      </c>
      <c r="I778" s="5">
        <f>'Subdecision matrices'!$T$14</f>
        <v>0.1</v>
      </c>
      <c r="J778" s="5">
        <f>'Subdecision matrices'!$T$15</f>
        <v>0.1</v>
      </c>
      <c r="K778" s="5">
        <f>'Subdecision matrices'!$T$16</f>
        <v>0.1</v>
      </c>
      <c r="L778" s="5">
        <f>'Subdecision matrices'!$U$12</f>
        <v>0.05</v>
      </c>
      <c r="M778" s="5">
        <f>'Subdecision matrices'!$U$13</f>
        <v>0.05</v>
      </c>
      <c r="N778" s="5">
        <f>'Subdecision matrices'!$U$14</f>
        <v>0.05</v>
      </c>
      <c r="O778" s="5">
        <f>'Subdecision matrices'!$U$15</f>
        <v>0.05</v>
      </c>
      <c r="P778" s="5">
        <f>'Subdecision matrices'!$U$16</f>
        <v>0.05</v>
      </c>
      <c r="Q778" s="5">
        <f>'Subdecision matrices'!$V$12</f>
        <v>0.1</v>
      </c>
      <c r="R778" s="5">
        <f>'Subdecision matrices'!$V$13</f>
        <v>0.1</v>
      </c>
      <c r="S778" s="5">
        <f>'Subdecision matrices'!$V$14</f>
        <v>0.1</v>
      </c>
      <c r="T778" s="5">
        <f>'Subdecision matrices'!$V$15</f>
        <v>0.1</v>
      </c>
      <c r="U778" s="5">
        <f>'Subdecision matrices'!$V$16</f>
        <v>0.1</v>
      </c>
      <c r="V778" s="5">
        <f>'Subdecision matrices'!$W$12</f>
        <v>0.1</v>
      </c>
      <c r="W778" s="5">
        <f>'Subdecision matrices'!$W$13</f>
        <v>0.1</v>
      </c>
      <c r="X778" s="5">
        <f>'Subdecision matrices'!$W$14</f>
        <v>0.1</v>
      </c>
      <c r="Y778" s="5">
        <f>'Subdecision matrices'!$W$15</f>
        <v>0.1</v>
      </c>
      <c r="Z778" s="5">
        <f>'Subdecision matrices'!$W$16</f>
        <v>0.1</v>
      </c>
      <c r="AA778" s="5">
        <f>'Subdecision matrices'!$X$12</f>
        <v>0.05</v>
      </c>
      <c r="AB778" s="5">
        <f>'Subdecision matrices'!$X$13</f>
        <v>0.1</v>
      </c>
      <c r="AC778" s="5">
        <f>'Subdecision matrices'!$X$14</f>
        <v>0.1</v>
      </c>
      <c r="AD778" s="5">
        <f>'Subdecision matrices'!$X$15</f>
        <v>0.1</v>
      </c>
      <c r="AE778" s="5">
        <f>'Subdecision matrices'!$X$16</f>
        <v>0.1</v>
      </c>
      <c r="AF778" s="5">
        <f>'Subdecision matrices'!$Y$12</f>
        <v>0.1</v>
      </c>
      <c r="AG778" s="5">
        <f>'Subdecision matrices'!$Y$13</f>
        <v>0.1</v>
      </c>
      <c r="AH778" s="5">
        <f>'Subdecision matrices'!$Y$14</f>
        <v>0.1</v>
      </c>
      <c r="AI778" s="5">
        <f>'Subdecision matrices'!$Y$15</f>
        <v>0.05</v>
      </c>
      <c r="AJ778" s="5">
        <f>'Subdecision matrices'!$Y$16</f>
        <v>0.05</v>
      </c>
      <c r="AK778" s="5">
        <f>'Subdecision matrices'!$Z$12</f>
        <v>0.15</v>
      </c>
      <c r="AL778" s="5">
        <f>'Subdecision matrices'!$Z$13</f>
        <v>0.15</v>
      </c>
      <c r="AM778" s="5">
        <f>'Subdecision matrices'!$Z$14</f>
        <v>0.15</v>
      </c>
      <c r="AN778" s="5">
        <f>'Subdecision matrices'!$Z$15</f>
        <v>0.15</v>
      </c>
      <c r="AO778" s="5">
        <f>'Subdecision matrices'!$Z$16</f>
        <v>0.15</v>
      </c>
      <c r="AP778" s="5">
        <f>'Subdecision matrices'!$AA$12</f>
        <v>0.1</v>
      </c>
      <c r="AQ778" s="5">
        <f>'Subdecision matrices'!$AA$13</f>
        <v>0.1</v>
      </c>
      <c r="AR778" s="5">
        <f>'Subdecision matrices'!$AA$14</f>
        <v>0.1</v>
      </c>
      <c r="AS778" s="5">
        <f>'Subdecision matrices'!$AA$15</f>
        <v>0.1</v>
      </c>
      <c r="AT778" s="5">
        <f>'Subdecision matrices'!$AA$16</f>
        <v>0.15</v>
      </c>
      <c r="AU778" s="5">
        <f>'Subdecision matrices'!$AB$12</f>
        <v>0.15</v>
      </c>
      <c r="AV778" s="5">
        <f>'Subdecision matrices'!$AB$13</f>
        <v>0.1</v>
      </c>
      <c r="AW778" s="5">
        <f>'Subdecision matrices'!$AB$14</f>
        <v>0.1</v>
      </c>
      <c r="AX778" s="5">
        <f>'Subdecision matrices'!$AB$15</f>
        <v>0.15</v>
      </c>
      <c r="AY778" s="5">
        <f>'Subdecision matrices'!$AB$16</f>
        <v>0.1</v>
      </c>
      <c r="AZ778" s="3">
        <f aca="true" t="shared" si="1956" ref="AZ778">SUM(L778:AY778)</f>
        <v>4</v>
      </c>
      <c r="BA778" s="3"/>
      <c r="BB778" s="114"/>
      <c r="BC778" s="114"/>
      <c r="BD778" s="114"/>
      <c r="BE778" s="114"/>
      <c r="BF778" s="114"/>
    </row>
    <row r="779" spans="1:58" ht="15">
      <c r="A779" s="94">
        <v>387</v>
      </c>
      <c r="B779" s="30">
        <f>_xlfn.IFERROR(VLOOKUP(Prioritization!G398,'Subdecision matrices'!$B$7:$C$8,2,TRUE),0)</f>
        <v>0</v>
      </c>
      <c r="C779" s="30">
        <f>_xlfn.IFERROR(VLOOKUP(Prioritization!G398,'Subdecision matrices'!$B$7:$D$8,3,TRUE),0)</f>
        <v>0</v>
      </c>
      <c r="D779" s="30">
        <f>_xlfn.IFERROR(VLOOKUP(Prioritization!G398,'Subdecision matrices'!$B$7:$E$8,4,TRUE),0)</f>
        <v>0</v>
      </c>
      <c r="E779" s="30">
        <f>_xlfn.IFERROR(VLOOKUP(Prioritization!G398,'Subdecision matrices'!$B$7:$F$8,5,TRUE),0)</f>
        <v>0</v>
      </c>
      <c r="F779" s="30">
        <f>_xlfn.IFERROR(VLOOKUP(Prioritization!G398,'Subdecision matrices'!$B$7:$G$8,6,TRUE),0)</f>
        <v>0</v>
      </c>
      <c r="G779" s="30">
        <f>VLOOKUP(Prioritization!H398,'Subdecision matrices'!$B$12:$C$19,2,TRUE)</f>
        <v>0</v>
      </c>
      <c r="H779" s="30">
        <f>VLOOKUP(Prioritization!H398,'Subdecision matrices'!$B$12:$D$19,3,TRUE)</f>
        <v>0</v>
      </c>
      <c r="I779" s="30">
        <f>VLOOKUP(Prioritization!H398,'Subdecision matrices'!$B$12:$E$19,4,TRUE)</f>
        <v>0</v>
      </c>
      <c r="J779" s="30">
        <f>VLOOKUP(Prioritization!H398,'Subdecision matrices'!$B$12:$F$19,5,TRUE)</f>
        <v>0</v>
      </c>
      <c r="K779" s="30">
        <f>VLOOKUP(Prioritization!H398,'Subdecision matrices'!$B$12:$G$19,6,TRUE)</f>
        <v>0</v>
      </c>
      <c r="L779" s="2">
        <f>_xlfn.IFERROR(INDEX('Subdecision matrices'!$C$23:$G$27,MATCH(Prioritization!I398,'Subdecision matrices'!$B$23:$B$27,0),MATCH('CalcEng 2'!$L$6,'Subdecision matrices'!$C$22:$G$22,0)),0)</f>
        <v>0</v>
      </c>
      <c r="M779" s="2">
        <f>_xlfn.IFERROR(INDEX('Subdecision matrices'!$C$23:$G$27,MATCH(Prioritization!I398,'Subdecision matrices'!$B$23:$B$27,0),MATCH('CalcEng 2'!$M$6,'Subdecision matrices'!$C$30:$G$30,0)),0)</f>
        <v>0</v>
      </c>
      <c r="N779" s="2">
        <f>_xlfn.IFERROR(INDEX('Subdecision matrices'!$C$23:$G$27,MATCH(Prioritization!I398,'Subdecision matrices'!$B$23:$B$27,0),MATCH('CalcEng 2'!$N$6,'Subdecision matrices'!$C$22:$G$22,0)),0)</f>
        <v>0</v>
      </c>
      <c r="O779" s="2">
        <f>_xlfn.IFERROR(INDEX('Subdecision matrices'!$C$23:$G$27,MATCH(Prioritization!I398,'Subdecision matrices'!$B$23:$B$27,0),MATCH('CalcEng 2'!$O$6,'Subdecision matrices'!$C$22:$G$22,0)),0)</f>
        <v>0</v>
      </c>
      <c r="P779" s="2">
        <f>_xlfn.IFERROR(INDEX('Subdecision matrices'!$C$23:$G$27,MATCH(Prioritization!I398,'Subdecision matrices'!$B$23:$B$27,0),MATCH('CalcEng 2'!$P$6,'Subdecision matrices'!$C$22:$G$22,0)),0)</f>
        <v>0</v>
      </c>
      <c r="Q779" s="2">
        <f>_xlfn.IFERROR(INDEX('Subdecision matrices'!$C$31:$G$33,MATCH(Prioritization!J398,'Subdecision matrices'!$B$31:$B$33,0),MATCH('CalcEng 2'!$Q$6,'Subdecision matrices'!$C$30:$G$30,0)),0)</f>
        <v>0</v>
      </c>
      <c r="R779" s="2">
        <f>_xlfn.IFERROR(INDEX('Subdecision matrices'!$C$31:$G$33,MATCH(Prioritization!J398,'Subdecision matrices'!$B$31:$B$33,0),MATCH('CalcEng 2'!$R$6,'Subdecision matrices'!$C$30:$G$30,0)),0)</f>
        <v>0</v>
      </c>
      <c r="S779" s="2">
        <f>_xlfn.IFERROR(INDEX('Subdecision matrices'!$C$31:$G$33,MATCH(Prioritization!J398,'Subdecision matrices'!$B$31:$B$33,0),MATCH('CalcEng 2'!$S$6,'Subdecision matrices'!$C$30:$G$30,0)),0)</f>
        <v>0</v>
      </c>
      <c r="T779" s="2">
        <f>_xlfn.IFERROR(INDEX('Subdecision matrices'!$C$31:$G$33,MATCH(Prioritization!J398,'Subdecision matrices'!$B$31:$B$33,0),MATCH('CalcEng 2'!$T$6,'Subdecision matrices'!$C$30:$G$30,0)),0)</f>
        <v>0</v>
      </c>
      <c r="U779" s="2">
        <f>_xlfn.IFERROR(INDEX('Subdecision matrices'!$C$31:$G$33,MATCH(Prioritization!J398,'Subdecision matrices'!$B$31:$B$33,0),MATCH('CalcEng 2'!$U$6,'Subdecision matrices'!$C$30:$G$30,0)),0)</f>
        <v>0</v>
      </c>
      <c r="V779" s="2">
        <f>_xlfn.IFERROR(VLOOKUP(Prioritization!K398,'Subdecision matrices'!$A$37:$C$41,3,TRUE),0)</f>
        <v>0</v>
      </c>
      <c r="W779" s="2">
        <f>_xlfn.IFERROR(VLOOKUP(Prioritization!K398,'Subdecision matrices'!$A$37:$D$41,4),0)</f>
        <v>0</v>
      </c>
      <c r="X779" s="2">
        <f>_xlfn.IFERROR(VLOOKUP(Prioritization!K398,'Subdecision matrices'!$A$37:$E$41,5),0)</f>
        <v>0</v>
      </c>
      <c r="Y779" s="2">
        <f>_xlfn.IFERROR(VLOOKUP(Prioritization!K398,'Subdecision matrices'!$A$37:$F$41,6),0)</f>
        <v>0</v>
      </c>
      <c r="Z779" s="2">
        <f>_xlfn.IFERROR(VLOOKUP(Prioritization!K398,'Subdecision matrices'!$A$37:$G$41,7),0)</f>
        <v>0</v>
      </c>
      <c r="AA779" s="2">
        <f>_xlfn.IFERROR(INDEX('Subdecision matrices'!$K$8:$O$11,MATCH(Prioritization!L398,'Subdecision matrices'!$J$8:$J$11,0),MATCH('CalcEng 2'!$AA$6,'Subdecision matrices'!$K$7:$O$7,0)),0)</f>
        <v>0</v>
      </c>
      <c r="AB779" s="2">
        <f>_xlfn.IFERROR(INDEX('Subdecision matrices'!$K$8:$O$11,MATCH(Prioritization!L398,'Subdecision matrices'!$J$8:$J$11,0),MATCH('CalcEng 2'!$AB$6,'Subdecision matrices'!$K$7:$O$7,0)),0)</f>
        <v>0</v>
      </c>
      <c r="AC779" s="2">
        <f>_xlfn.IFERROR(INDEX('Subdecision matrices'!$K$8:$O$11,MATCH(Prioritization!L398,'Subdecision matrices'!$J$8:$J$11,0),MATCH('CalcEng 2'!$AC$6,'Subdecision matrices'!$K$7:$O$7,0)),0)</f>
        <v>0</v>
      </c>
      <c r="AD779" s="2">
        <f>_xlfn.IFERROR(INDEX('Subdecision matrices'!$K$8:$O$11,MATCH(Prioritization!L398,'Subdecision matrices'!$J$8:$J$11,0),MATCH('CalcEng 2'!$AD$6,'Subdecision matrices'!$K$7:$O$7,0)),0)</f>
        <v>0</v>
      </c>
      <c r="AE779" s="2">
        <f>_xlfn.IFERROR(INDEX('Subdecision matrices'!$K$8:$O$11,MATCH(Prioritization!L398,'Subdecision matrices'!$J$8:$J$11,0),MATCH('CalcEng 2'!$AE$6,'Subdecision matrices'!$K$7:$O$7,0)),0)</f>
        <v>0</v>
      </c>
      <c r="AF779" s="2">
        <f>_xlfn.IFERROR(VLOOKUP(Prioritization!M398,'Subdecision matrices'!$I$15:$K$17,3,TRUE),0)</f>
        <v>0</v>
      </c>
      <c r="AG779" s="2">
        <f>_xlfn.IFERROR(VLOOKUP(Prioritization!M398,'Subdecision matrices'!$I$15:$L$17,4,TRUE),0)</f>
        <v>0</v>
      </c>
      <c r="AH779" s="2">
        <f>_xlfn.IFERROR(VLOOKUP(Prioritization!M398,'Subdecision matrices'!$I$15:$M$17,5,TRUE),0)</f>
        <v>0</v>
      </c>
      <c r="AI779" s="2">
        <f>_xlfn.IFERROR(VLOOKUP(Prioritization!M398,'Subdecision matrices'!$I$15:$N$17,6,TRUE),0)</f>
        <v>0</v>
      </c>
      <c r="AJ779" s="2">
        <f>_xlfn.IFERROR(VLOOKUP(Prioritization!M398,'Subdecision matrices'!$I$15:$O$17,7,TRUE),0)</f>
        <v>0</v>
      </c>
      <c r="AK779" s="2">
        <f>_xlfn.IFERROR(INDEX('Subdecision matrices'!$K$22:$O$24,MATCH(Prioritization!N398,'Subdecision matrices'!$J$22:$J$24,0),MATCH($AK$6,'Subdecision matrices'!$K$21:$O$21,0)),0)</f>
        <v>0</v>
      </c>
      <c r="AL779" s="2">
        <f>_xlfn.IFERROR(INDEX('Subdecision matrices'!$K$22:$O$24,MATCH(Prioritization!N398,'Subdecision matrices'!$J$22:$J$24,0),MATCH($AL$6,'Subdecision matrices'!$K$21:$O$21,0)),0)</f>
        <v>0</v>
      </c>
      <c r="AM779" s="2">
        <f>_xlfn.IFERROR(INDEX('Subdecision matrices'!$K$22:$O$24,MATCH(Prioritization!N398,'Subdecision matrices'!$J$22:$J$24,0),MATCH($AM$6,'Subdecision matrices'!$K$21:$O$21,0)),0)</f>
        <v>0</v>
      </c>
      <c r="AN779" s="2">
        <f>_xlfn.IFERROR(INDEX('Subdecision matrices'!$K$22:$O$24,MATCH(Prioritization!N398,'Subdecision matrices'!$J$22:$J$24,0),MATCH($AN$6,'Subdecision matrices'!$K$21:$O$21,0)),0)</f>
        <v>0</v>
      </c>
      <c r="AO779" s="2">
        <f>_xlfn.IFERROR(INDEX('Subdecision matrices'!$K$22:$O$24,MATCH(Prioritization!N398,'Subdecision matrices'!$J$22:$J$24,0),MATCH($AO$6,'Subdecision matrices'!$K$21:$O$21,0)),0)</f>
        <v>0</v>
      </c>
      <c r="AP779" s="2">
        <f>_xlfn.IFERROR(INDEX('Subdecision matrices'!$K$27:$O$30,MATCH(Prioritization!O398,'Subdecision matrices'!$J$27:$J$30,0),MATCH('CalcEng 2'!$AP$6,'Subdecision matrices'!$K$27:$O$27,0)),0)</f>
        <v>0</v>
      </c>
      <c r="AQ779" s="2">
        <f>_xlfn.IFERROR(INDEX('Subdecision matrices'!$K$27:$O$30,MATCH(Prioritization!O398,'Subdecision matrices'!$J$27:$J$30,0),MATCH('CalcEng 2'!$AQ$6,'Subdecision matrices'!$K$27:$O$27,0)),0)</f>
        <v>0</v>
      </c>
      <c r="AR779" s="2">
        <f>_xlfn.IFERROR(INDEX('Subdecision matrices'!$K$27:$O$30,MATCH(Prioritization!O398,'Subdecision matrices'!$J$27:$J$30,0),MATCH('CalcEng 2'!$AR$6,'Subdecision matrices'!$K$27:$O$27,0)),0)</f>
        <v>0</v>
      </c>
      <c r="AS779" s="2">
        <f>_xlfn.IFERROR(INDEX('Subdecision matrices'!$K$27:$O$30,MATCH(Prioritization!O398,'Subdecision matrices'!$J$27:$J$30,0),MATCH('CalcEng 2'!$AS$6,'Subdecision matrices'!$K$27:$O$27,0)),0)</f>
        <v>0</v>
      </c>
      <c r="AT779" s="2">
        <f>_xlfn.IFERROR(INDEX('Subdecision matrices'!$K$27:$O$30,MATCH(Prioritization!O398,'Subdecision matrices'!$J$27:$J$30,0),MATCH('CalcEng 2'!$AT$6,'Subdecision matrices'!$K$27:$O$27,0)),0)</f>
        <v>0</v>
      </c>
      <c r="AU779" s="2">
        <f>_xlfn.IFERROR(INDEX('Subdecision matrices'!$K$34:$O$36,MATCH(Prioritization!P398,'Subdecision matrices'!$J$34:$J$36,0),MATCH('CalcEng 2'!$AU$6,'Subdecision matrices'!$K$33:$O$33,0)),0)</f>
        <v>0</v>
      </c>
      <c r="AV779" s="2">
        <f>_xlfn.IFERROR(INDEX('Subdecision matrices'!$K$34:$O$36,MATCH(Prioritization!P398,'Subdecision matrices'!$J$34:$J$36,0),MATCH('CalcEng 2'!$AV$6,'Subdecision matrices'!$K$33:$O$33,0)),0)</f>
        <v>0</v>
      </c>
      <c r="AW779" s="2">
        <f>_xlfn.IFERROR(INDEX('Subdecision matrices'!$K$34:$O$36,MATCH(Prioritization!P398,'Subdecision matrices'!$J$34:$J$36,0),MATCH('CalcEng 2'!$AW$6,'Subdecision matrices'!$K$33:$O$33,0)),0)</f>
        <v>0</v>
      </c>
      <c r="AX779" s="2">
        <f>_xlfn.IFERROR(INDEX('Subdecision matrices'!$K$34:$O$36,MATCH(Prioritization!P398,'Subdecision matrices'!$J$34:$J$36,0),MATCH('CalcEng 2'!$AX$6,'Subdecision matrices'!$K$33:$O$33,0)),0)</f>
        <v>0</v>
      </c>
      <c r="AY779" s="2">
        <f>_xlfn.IFERROR(INDEX('Subdecision matrices'!$K$34:$O$36,MATCH(Prioritization!P398,'Subdecision matrices'!$J$34:$J$36,0),MATCH('CalcEng 2'!$AY$6,'Subdecision matrices'!$K$33:$O$33,0)),0)</f>
        <v>0</v>
      </c>
      <c r="AZ779" s="2"/>
      <c r="BA779" s="2"/>
      <c r="BB779" s="110">
        <f>((B779*B780)+(G779*G780)+(L779*L780)+(Q779*Q780)+(V779*V780)+(AA779*AA780)+(AF780*AF779)+(AK779*AK780)+(AP779*AP780)+(AU779*AU780))*10</f>
        <v>0</v>
      </c>
      <c r="BC779" s="110">
        <f aca="true" t="shared" si="1957" ref="BC779">((C779*C780)+(H779*H780)+(M779*M780)+(R779*R780)+(W779*W780)+(AB779*AB780)+(AG780*AG779)+(AL779*AL780)+(AQ779*AQ780)+(AV779*AV780))*10</f>
        <v>0</v>
      </c>
      <c r="BD779" s="110">
        <f aca="true" t="shared" si="1958" ref="BD779">((D779*D780)+(I779*I780)+(N779*N780)+(S779*S780)+(X779*X780)+(AC779*AC780)+(AH780*AH779)+(AM779*AM780)+(AR779*AR780)+(AW779*AW780))*10</f>
        <v>0</v>
      </c>
      <c r="BE779" s="110">
        <f aca="true" t="shared" si="1959" ref="BE779">((E779*E780)+(J779*J780)+(O779*O780)+(T779*T780)+(Y779*Y780)+(AD779*AD780)+(AI780*AI779)+(AN779*AN780)+(AS779*AS780)+(AX779*AX780))*10</f>
        <v>0</v>
      </c>
      <c r="BF779" s="110">
        <f aca="true" t="shared" si="1960" ref="BF779">((F779*F780)+(K779*K780)+(P779*P780)+(U779*U780)+(Z779*Z780)+(AE779*AE780)+(AJ780*AJ779)+(AO779*AO780)+(AT779*AT780)+(AY779*AY780))*10</f>
        <v>0</v>
      </c>
    </row>
    <row r="780" spans="1:58" ht="15.75" thickBot="1">
      <c r="A780" s="94"/>
      <c r="B780" s="5">
        <f>'Subdecision matrices'!$S$12</f>
        <v>0.1</v>
      </c>
      <c r="C780" s="5">
        <f>'Subdecision matrices'!$S$13</f>
        <v>0.1</v>
      </c>
      <c r="D780" s="5">
        <f>'Subdecision matrices'!$S$14</f>
        <v>0.1</v>
      </c>
      <c r="E780" s="5">
        <f>'Subdecision matrices'!$S$15</f>
        <v>0.1</v>
      </c>
      <c r="F780" s="5">
        <f>'Subdecision matrices'!$S$16</f>
        <v>0.1</v>
      </c>
      <c r="G780" s="5">
        <f>'Subdecision matrices'!$T$12</f>
        <v>0.1</v>
      </c>
      <c r="H780" s="5">
        <f>'Subdecision matrices'!$T$13</f>
        <v>0.1</v>
      </c>
      <c r="I780" s="5">
        <f>'Subdecision matrices'!$T$14</f>
        <v>0.1</v>
      </c>
      <c r="J780" s="5">
        <f>'Subdecision matrices'!$T$15</f>
        <v>0.1</v>
      </c>
      <c r="K780" s="5">
        <f>'Subdecision matrices'!$T$16</f>
        <v>0.1</v>
      </c>
      <c r="L780" s="5">
        <f>'Subdecision matrices'!$U$12</f>
        <v>0.05</v>
      </c>
      <c r="M780" s="5">
        <f>'Subdecision matrices'!$U$13</f>
        <v>0.05</v>
      </c>
      <c r="N780" s="5">
        <f>'Subdecision matrices'!$U$14</f>
        <v>0.05</v>
      </c>
      <c r="O780" s="5">
        <f>'Subdecision matrices'!$U$15</f>
        <v>0.05</v>
      </c>
      <c r="P780" s="5">
        <f>'Subdecision matrices'!$U$16</f>
        <v>0.05</v>
      </c>
      <c r="Q780" s="5">
        <f>'Subdecision matrices'!$V$12</f>
        <v>0.1</v>
      </c>
      <c r="R780" s="5">
        <f>'Subdecision matrices'!$V$13</f>
        <v>0.1</v>
      </c>
      <c r="S780" s="5">
        <f>'Subdecision matrices'!$V$14</f>
        <v>0.1</v>
      </c>
      <c r="T780" s="5">
        <f>'Subdecision matrices'!$V$15</f>
        <v>0.1</v>
      </c>
      <c r="U780" s="5">
        <f>'Subdecision matrices'!$V$16</f>
        <v>0.1</v>
      </c>
      <c r="V780" s="5">
        <f>'Subdecision matrices'!$W$12</f>
        <v>0.1</v>
      </c>
      <c r="W780" s="5">
        <f>'Subdecision matrices'!$W$13</f>
        <v>0.1</v>
      </c>
      <c r="X780" s="5">
        <f>'Subdecision matrices'!$W$14</f>
        <v>0.1</v>
      </c>
      <c r="Y780" s="5">
        <f>'Subdecision matrices'!$W$15</f>
        <v>0.1</v>
      </c>
      <c r="Z780" s="5">
        <f>'Subdecision matrices'!$W$16</f>
        <v>0.1</v>
      </c>
      <c r="AA780" s="5">
        <f>'Subdecision matrices'!$X$12</f>
        <v>0.05</v>
      </c>
      <c r="AB780" s="5">
        <f>'Subdecision matrices'!$X$13</f>
        <v>0.1</v>
      </c>
      <c r="AC780" s="5">
        <f>'Subdecision matrices'!$X$14</f>
        <v>0.1</v>
      </c>
      <c r="AD780" s="5">
        <f>'Subdecision matrices'!$X$15</f>
        <v>0.1</v>
      </c>
      <c r="AE780" s="5">
        <f>'Subdecision matrices'!$X$16</f>
        <v>0.1</v>
      </c>
      <c r="AF780" s="5">
        <f>'Subdecision matrices'!$Y$12</f>
        <v>0.1</v>
      </c>
      <c r="AG780" s="5">
        <f>'Subdecision matrices'!$Y$13</f>
        <v>0.1</v>
      </c>
      <c r="AH780" s="5">
        <f>'Subdecision matrices'!$Y$14</f>
        <v>0.1</v>
      </c>
      <c r="AI780" s="5">
        <f>'Subdecision matrices'!$Y$15</f>
        <v>0.05</v>
      </c>
      <c r="AJ780" s="5">
        <f>'Subdecision matrices'!$Y$16</f>
        <v>0.05</v>
      </c>
      <c r="AK780" s="5">
        <f>'Subdecision matrices'!$Z$12</f>
        <v>0.15</v>
      </c>
      <c r="AL780" s="5">
        <f>'Subdecision matrices'!$Z$13</f>
        <v>0.15</v>
      </c>
      <c r="AM780" s="5">
        <f>'Subdecision matrices'!$Z$14</f>
        <v>0.15</v>
      </c>
      <c r="AN780" s="5">
        <f>'Subdecision matrices'!$Z$15</f>
        <v>0.15</v>
      </c>
      <c r="AO780" s="5">
        <f>'Subdecision matrices'!$Z$16</f>
        <v>0.15</v>
      </c>
      <c r="AP780" s="5">
        <f>'Subdecision matrices'!$AA$12</f>
        <v>0.1</v>
      </c>
      <c r="AQ780" s="5">
        <f>'Subdecision matrices'!$AA$13</f>
        <v>0.1</v>
      </c>
      <c r="AR780" s="5">
        <f>'Subdecision matrices'!$AA$14</f>
        <v>0.1</v>
      </c>
      <c r="AS780" s="5">
        <f>'Subdecision matrices'!$AA$15</f>
        <v>0.1</v>
      </c>
      <c r="AT780" s="5">
        <f>'Subdecision matrices'!$AA$16</f>
        <v>0.15</v>
      </c>
      <c r="AU780" s="5">
        <f>'Subdecision matrices'!$AB$12</f>
        <v>0.15</v>
      </c>
      <c r="AV780" s="5">
        <f>'Subdecision matrices'!$AB$13</f>
        <v>0.1</v>
      </c>
      <c r="AW780" s="5">
        <f>'Subdecision matrices'!$AB$14</f>
        <v>0.1</v>
      </c>
      <c r="AX780" s="5">
        <f>'Subdecision matrices'!$AB$15</f>
        <v>0.15</v>
      </c>
      <c r="AY780" s="5">
        <f>'Subdecision matrices'!$AB$16</f>
        <v>0.1</v>
      </c>
      <c r="AZ780" s="3">
        <f aca="true" t="shared" si="1961" ref="AZ780">SUM(L780:AY780)</f>
        <v>4</v>
      </c>
      <c r="BA780" s="3"/>
      <c r="BB780" s="114"/>
      <c r="BC780" s="114"/>
      <c r="BD780" s="114"/>
      <c r="BE780" s="114"/>
      <c r="BF780" s="114"/>
    </row>
    <row r="781" spans="1:58" ht="15">
      <c r="A781" s="94">
        <v>388</v>
      </c>
      <c r="B781" s="30">
        <f>_xlfn.IFERROR(VLOOKUP(Prioritization!G399,'Subdecision matrices'!$B$7:$C$8,2,TRUE),0)</f>
        <v>0</v>
      </c>
      <c r="C781" s="30">
        <f>_xlfn.IFERROR(VLOOKUP(Prioritization!G399,'Subdecision matrices'!$B$7:$D$8,3,TRUE),0)</f>
        <v>0</v>
      </c>
      <c r="D781" s="30">
        <f>_xlfn.IFERROR(VLOOKUP(Prioritization!G399,'Subdecision matrices'!$B$7:$E$8,4,TRUE),0)</f>
        <v>0</v>
      </c>
      <c r="E781" s="30">
        <f>_xlfn.IFERROR(VLOOKUP(Prioritization!G399,'Subdecision matrices'!$B$7:$F$8,5,TRUE),0)</f>
        <v>0</v>
      </c>
      <c r="F781" s="30">
        <f>_xlfn.IFERROR(VLOOKUP(Prioritization!G399,'Subdecision matrices'!$B$7:$G$8,6,TRUE),0)</f>
        <v>0</v>
      </c>
      <c r="G781" s="30">
        <f>VLOOKUP(Prioritization!H399,'Subdecision matrices'!$B$12:$C$19,2,TRUE)</f>
        <v>0</v>
      </c>
      <c r="H781" s="30">
        <f>VLOOKUP(Prioritization!H399,'Subdecision matrices'!$B$12:$D$19,3,TRUE)</f>
        <v>0</v>
      </c>
      <c r="I781" s="30">
        <f>VLOOKUP(Prioritization!H399,'Subdecision matrices'!$B$12:$E$19,4,TRUE)</f>
        <v>0</v>
      </c>
      <c r="J781" s="30">
        <f>VLOOKUP(Prioritization!H399,'Subdecision matrices'!$B$12:$F$19,5,TRUE)</f>
        <v>0</v>
      </c>
      <c r="K781" s="30">
        <f>VLOOKUP(Prioritization!H399,'Subdecision matrices'!$B$12:$G$19,6,TRUE)</f>
        <v>0</v>
      </c>
      <c r="L781" s="2">
        <f>_xlfn.IFERROR(INDEX('Subdecision matrices'!$C$23:$G$27,MATCH(Prioritization!I399,'Subdecision matrices'!$B$23:$B$27,0),MATCH('CalcEng 2'!$L$6,'Subdecision matrices'!$C$22:$G$22,0)),0)</f>
        <v>0</v>
      </c>
      <c r="M781" s="2">
        <f>_xlfn.IFERROR(INDEX('Subdecision matrices'!$C$23:$G$27,MATCH(Prioritization!I399,'Subdecision matrices'!$B$23:$B$27,0),MATCH('CalcEng 2'!$M$6,'Subdecision matrices'!$C$30:$G$30,0)),0)</f>
        <v>0</v>
      </c>
      <c r="N781" s="2">
        <f>_xlfn.IFERROR(INDEX('Subdecision matrices'!$C$23:$G$27,MATCH(Prioritization!I399,'Subdecision matrices'!$B$23:$B$27,0),MATCH('CalcEng 2'!$N$6,'Subdecision matrices'!$C$22:$G$22,0)),0)</f>
        <v>0</v>
      </c>
      <c r="O781" s="2">
        <f>_xlfn.IFERROR(INDEX('Subdecision matrices'!$C$23:$G$27,MATCH(Prioritization!I399,'Subdecision matrices'!$B$23:$B$27,0),MATCH('CalcEng 2'!$O$6,'Subdecision matrices'!$C$22:$G$22,0)),0)</f>
        <v>0</v>
      </c>
      <c r="P781" s="2">
        <f>_xlfn.IFERROR(INDEX('Subdecision matrices'!$C$23:$G$27,MATCH(Prioritization!I399,'Subdecision matrices'!$B$23:$B$27,0),MATCH('CalcEng 2'!$P$6,'Subdecision matrices'!$C$22:$G$22,0)),0)</f>
        <v>0</v>
      </c>
      <c r="Q781" s="2">
        <f>_xlfn.IFERROR(INDEX('Subdecision matrices'!$C$31:$G$33,MATCH(Prioritization!J399,'Subdecision matrices'!$B$31:$B$33,0),MATCH('CalcEng 2'!$Q$6,'Subdecision matrices'!$C$30:$G$30,0)),0)</f>
        <v>0</v>
      </c>
      <c r="R781" s="2">
        <f>_xlfn.IFERROR(INDEX('Subdecision matrices'!$C$31:$G$33,MATCH(Prioritization!J399,'Subdecision matrices'!$B$31:$B$33,0),MATCH('CalcEng 2'!$R$6,'Subdecision matrices'!$C$30:$G$30,0)),0)</f>
        <v>0</v>
      </c>
      <c r="S781" s="2">
        <f>_xlfn.IFERROR(INDEX('Subdecision matrices'!$C$31:$G$33,MATCH(Prioritization!J399,'Subdecision matrices'!$B$31:$B$33,0),MATCH('CalcEng 2'!$S$6,'Subdecision matrices'!$C$30:$G$30,0)),0)</f>
        <v>0</v>
      </c>
      <c r="T781" s="2">
        <f>_xlfn.IFERROR(INDEX('Subdecision matrices'!$C$31:$G$33,MATCH(Prioritization!J399,'Subdecision matrices'!$B$31:$B$33,0),MATCH('CalcEng 2'!$T$6,'Subdecision matrices'!$C$30:$G$30,0)),0)</f>
        <v>0</v>
      </c>
      <c r="U781" s="2">
        <f>_xlfn.IFERROR(INDEX('Subdecision matrices'!$C$31:$G$33,MATCH(Prioritization!J399,'Subdecision matrices'!$B$31:$B$33,0),MATCH('CalcEng 2'!$U$6,'Subdecision matrices'!$C$30:$G$30,0)),0)</f>
        <v>0</v>
      </c>
      <c r="V781" s="2">
        <f>_xlfn.IFERROR(VLOOKUP(Prioritization!K399,'Subdecision matrices'!$A$37:$C$41,3,TRUE),0)</f>
        <v>0</v>
      </c>
      <c r="W781" s="2">
        <f>_xlfn.IFERROR(VLOOKUP(Prioritization!K399,'Subdecision matrices'!$A$37:$D$41,4),0)</f>
        <v>0</v>
      </c>
      <c r="X781" s="2">
        <f>_xlfn.IFERROR(VLOOKUP(Prioritization!K399,'Subdecision matrices'!$A$37:$E$41,5),0)</f>
        <v>0</v>
      </c>
      <c r="Y781" s="2">
        <f>_xlfn.IFERROR(VLOOKUP(Prioritization!K399,'Subdecision matrices'!$A$37:$F$41,6),0)</f>
        <v>0</v>
      </c>
      <c r="Z781" s="2">
        <f>_xlfn.IFERROR(VLOOKUP(Prioritization!K399,'Subdecision matrices'!$A$37:$G$41,7),0)</f>
        <v>0</v>
      </c>
      <c r="AA781" s="2">
        <f>_xlfn.IFERROR(INDEX('Subdecision matrices'!$K$8:$O$11,MATCH(Prioritization!L399,'Subdecision matrices'!$J$8:$J$11,0),MATCH('CalcEng 2'!$AA$6,'Subdecision matrices'!$K$7:$O$7,0)),0)</f>
        <v>0</v>
      </c>
      <c r="AB781" s="2">
        <f>_xlfn.IFERROR(INDEX('Subdecision matrices'!$K$8:$O$11,MATCH(Prioritization!L399,'Subdecision matrices'!$J$8:$J$11,0),MATCH('CalcEng 2'!$AB$6,'Subdecision matrices'!$K$7:$O$7,0)),0)</f>
        <v>0</v>
      </c>
      <c r="AC781" s="2">
        <f>_xlfn.IFERROR(INDEX('Subdecision matrices'!$K$8:$O$11,MATCH(Prioritization!L399,'Subdecision matrices'!$J$8:$J$11,0),MATCH('CalcEng 2'!$AC$6,'Subdecision matrices'!$K$7:$O$7,0)),0)</f>
        <v>0</v>
      </c>
      <c r="AD781" s="2">
        <f>_xlfn.IFERROR(INDEX('Subdecision matrices'!$K$8:$O$11,MATCH(Prioritization!L399,'Subdecision matrices'!$J$8:$J$11,0),MATCH('CalcEng 2'!$AD$6,'Subdecision matrices'!$K$7:$O$7,0)),0)</f>
        <v>0</v>
      </c>
      <c r="AE781" s="2">
        <f>_xlfn.IFERROR(INDEX('Subdecision matrices'!$K$8:$O$11,MATCH(Prioritization!L399,'Subdecision matrices'!$J$8:$J$11,0),MATCH('CalcEng 2'!$AE$6,'Subdecision matrices'!$K$7:$O$7,0)),0)</f>
        <v>0</v>
      </c>
      <c r="AF781" s="2">
        <f>_xlfn.IFERROR(VLOOKUP(Prioritization!M399,'Subdecision matrices'!$I$15:$K$17,3,TRUE),0)</f>
        <v>0</v>
      </c>
      <c r="AG781" s="2">
        <f>_xlfn.IFERROR(VLOOKUP(Prioritization!M399,'Subdecision matrices'!$I$15:$L$17,4,TRUE),0)</f>
        <v>0</v>
      </c>
      <c r="AH781" s="2">
        <f>_xlfn.IFERROR(VLOOKUP(Prioritization!M399,'Subdecision matrices'!$I$15:$M$17,5,TRUE),0)</f>
        <v>0</v>
      </c>
      <c r="AI781" s="2">
        <f>_xlfn.IFERROR(VLOOKUP(Prioritization!M399,'Subdecision matrices'!$I$15:$N$17,6,TRUE),0)</f>
        <v>0</v>
      </c>
      <c r="AJ781" s="2">
        <f>_xlfn.IFERROR(VLOOKUP(Prioritization!M399,'Subdecision matrices'!$I$15:$O$17,7,TRUE),0)</f>
        <v>0</v>
      </c>
      <c r="AK781" s="2">
        <f>_xlfn.IFERROR(INDEX('Subdecision matrices'!$K$22:$O$24,MATCH(Prioritization!N399,'Subdecision matrices'!$J$22:$J$24,0),MATCH($AK$6,'Subdecision matrices'!$K$21:$O$21,0)),0)</f>
        <v>0</v>
      </c>
      <c r="AL781" s="2">
        <f>_xlfn.IFERROR(INDEX('Subdecision matrices'!$K$22:$O$24,MATCH(Prioritization!N399,'Subdecision matrices'!$J$22:$J$24,0),MATCH($AL$6,'Subdecision matrices'!$K$21:$O$21,0)),0)</f>
        <v>0</v>
      </c>
      <c r="AM781" s="2">
        <f>_xlfn.IFERROR(INDEX('Subdecision matrices'!$K$22:$O$24,MATCH(Prioritization!N399,'Subdecision matrices'!$J$22:$J$24,0),MATCH($AM$6,'Subdecision matrices'!$K$21:$O$21,0)),0)</f>
        <v>0</v>
      </c>
      <c r="AN781" s="2">
        <f>_xlfn.IFERROR(INDEX('Subdecision matrices'!$K$22:$O$24,MATCH(Prioritization!N399,'Subdecision matrices'!$J$22:$J$24,0),MATCH($AN$6,'Subdecision matrices'!$K$21:$O$21,0)),0)</f>
        <v>0</v>
      </c>
      <c r="AO781" s="2">
        <f>_xlfn.IFERROR(INDEX('Subdecision matrices'!$K$22:$O$24,MATCH(Prioritization!N399,'Subdecision matrices'!$J$22:$J$24,0),MATCH($AO$6,'Subdecision matrices'!$K$21:$O$21,0)),0)</f>
        <v>0</v>
      </c>
      <c r="AP781" s="2">
        <f>_xlfn.IFERROR(INDEX('Subdecision matrices'!$K$27:$O$30,MATCH(Prioritization!O399,'Subdecision matrices'!$J$27:$J$30,0),MATCH('CalcEng 2'!$AP$6,'Subdecision matrices'!$K$27:$O$27,0)),0)</f>
        <v>0</v>
      </c>
      <c r="AQ781" s="2">
        <f>_xlfn.IFERROR(INDEX('Subdecision matrices'!$K$27:$O$30,MATCH(Prioritization!O399,'Subdecision matrices'!$J$27:$J$30,0),MATCH('CalcEng 2'!$AQ$6,'Subdecision matrices'!$K$27:$O$27,0)),0)</f>
        <v>0</v>
      </c>
      <c r="AR781" s="2">
        <f>_xlfn.IFERROR(INDEX('Subdecision matrices'!$K$27:$O$30,MATCH(Prioritization!O399,'Subdecision matrices'!$J$27:$J$30,0),MATCH('CalcEng 2'!$AR$6,'Subdecision matrices'!$K$27:$O$27,0)),0)</f>
        <v>0</v>
      </c>
      <c r="AS781" s="2">
        <f>_xlfn.IFERROR(INDEX('Subdecision matrices'!$K$27:$O$30,MATCH(Prioritization!O399,'Subdecision matrices'!$J$27:$J$30,0),MATCH('CalcEng 2'!$AS$6,'Subdecision matrices'!$K$27:$O$27,0)),0)</f>
        <v>0</v>
      </c>
      <c r="AT781" s="2">
        <f>_xlfn.IFERROR(INDEX('Subdecision matrices'!$K$27:$O$30,MATCH(Prioritization!O399,'Subdecision matrices'!$J$27:$J$30,0),MATCH('CalcEng 2'!$AT$6,'Subdecision matrices'!$K$27:$O$27,0)),0)</f>
        <v>0</v>
      </c>
      <c r="AU781" s="2">
        <f>_xlfn.IFERROR(INDEX('Subdecision matrices'!$K$34:$O$36,MATCH(Prioritization!P399,'Subdecision matrices'!$J$34:$J$36,0),MATCH('CalcEng 2'!$AU$6,'Subdecision matrices'!$K$33:$O$33,0)),0)</f>
        <v>0</v>
      </c>
      <c r="AV781" s="2">
        <f>_xlfn.IFERROR(INDEX('Subdecision matrices'!$K$34:$O$36,MATCH(Prioritization!P399,'Subdecision matrices'!$J$34:$J$36,0),MATCH('CalcEng 2'!$AV$6,'Subdecision matrices'!$K$33:$O$33,0)),0)</f>
        <v>0</v>
      </c>
      <c r="AW781" s="2">
        <f>_xlfn.IFERROR(INDEX('Subdecision matrices'!$K$34:$O$36,MATCH(Prioritization!P399,'Subdecision matrices'!$J$34:$J$36,0),MATCH('CalcEng 2'!$AW$6,'Subdecision matrices'!$K$33:$O$33,0)),0)</f>
        <v>0</v>
      </c>
      <c r="AX781" s="2">
        <f>_xlfn.IFERROR(INDEX('Subdecision matrices'!$K$34:$O$36,MATCH(Prioritization!P399,'Subdecision matrices'!$J$34:$J$36,0),MATCH('CalcEng 2'!$AX$6,'Subdecision matrices'!$K$33:$O$33,0)),0)</f>
        <v>0</v>
      </c>
      <c r="AY781" s="2">
        <f>_xlfn.IFERROR(INDEX('Subdecision matrices'!$K$34:$O$36,MATCH(Prioritization!P399,'Subdecision matrices'!$J$34:$J$36,0),MATCH('CalcEng 2'!$AY$6,'Subdecision matrices'!$K$33:$O$33,0)),0)</f>
        <v>0</v>
      </c>
      <c r="AZ781" s="2"/>
      <c r="BA781" s="2"/>
      <c r="BB781" s="110">
        <f>((B781*B782)+(G781*G782)+(L781*L782)+(Q781*Q782)+(V781*V782)+(AA781*AA782)+(AF782*AF781)+(AK781*AK782)+(AP781*AP782)+(AU781*AU782))*10</f>
        <v>0</v>
      </c>
      <c r="BC781" s="110">
        <f aca="true" t="shared" si="1962" ref="BC781">((C781*C782)+(H781*H782)+(M781*M782)+(R781*R782)+(W781*W782)+(AB781*AB782)+(AG782*AG781)+(AL781*AL782)+(AQ781*AQ782)+(AV781*AV782))*10</f>
        <v>0</v>
      </c>
      <c r="BD781" s="110">
        <f aca="true" t="shared" si="1963" ref="BD781">((D781*D782)+(I781*I782)+(N781*N782)+(S781*S782)+(X781*X782)+(AC781*AC782)+(AH782*AH781)+(AM781*AM782)+(AR781*AR782)+(AW781*AW782))*10</f>
        <v>0</v>
      </c>
      <c r="BE781" s="110">
        <f aca="true" t="shared" si="1964" ref="BE781">((E781*E782)+(J781*J782)+(O781*O782)+(T781*T782)+(Y781*Y782)+(AD781*AD782)+(AI782*AI781)+(AN781*AN782)+(AS781*AS782)+(AX781*AX782))*10</f>
        <v>0</v>
      </c>
      <c r="BF781" s="110">
        <f aca="true" t="shared" si="1965" ref="BF781">((F781*F782)+(K781*K782)+(P781*P782)+(U781*U782)+(Z781*Z782)+(AE781*AE782)+(AJ782*AJ781)+(AO781*AO782)+(AT781*AT782)+(AY781*AY782))*10</f>
        <v>0</v>
      </c>
    </row>
    <row r="782" spans="1:58" ht="15.75" thickBot="1">
      <c r="A782" s="94"/>
      <c r="B782" s="5">
        <f>'Subdecision matrices'!$S$12</f>
        <v>0.1</v>
      </c>
      <c r="C782" s="5">
        <f>'Subdecision matrices'!$S$13</f>
        <v>0.1</v>
      </c>
      <c r="D782" s="5">
        <f>'Subdecision matrices'!$S$14</f>
        <v>0.1</v>
      </c>
      <c r="E782" s="5">
        <f>'Subdecision matrices'!$S$15</f>
        <v>0.1</v>
      </c>
      <c r="F782" s="5">
        <f>'Subdecision matrices'!$S$16</f>
        <v>0.1</v>
      </c>
      <c r="G782" s="5">
        <f>'Subdecision matrices'!$T$12</f>
        <v>0.1</v>
      </c>
      <c r="H782" s="5">
        <f>'Subdecision matrices'!$T$13</f>
        <v>0.1</v>
      </c>
      <c r="I782" s="5">
        <f>'Subdecision matrices'!$T$14</f>
        <v>0.1</v>
      </c>
      <c r="J782" s="5">
        <f>'Subdecision matrices'!$T$15</f>
        <v>0.1</v>
      </c>
      <c r="K782" s="5">
        <f>'Subdecision matrices'!$T$16</f>
        <v>0.1</v>
      </c>
      <c r="L782" s="5">
        <f>'Subdecision matrices'!$U$12</f>
        <v>0.05</v>
      </c>
      <c r="M782" s="5">
        <f>'Subdecision matrices'!$U$13</f>
        <v>0.05</v>
      </c>
      <c r="N782" s="5">
        <f>'Subdecision matrices'!$U$14</f>
        <v>0.05</v>
      </c>
      <c r="O782" s="5">
        <f>'Subdecision matrices'!$U$15</f>
        <v>0.05</v>
      </c>
      <c r="P782" s="5">
        <f>'Subdecision matrices'!$U$16</f>
        <v>0.05</v>
      </c>
      <c r="Q782" s="5">
        <f>'Subdecision matrices'!$V$12</f>
        <v>0.1</v>
      </c>
      <c r="R782" s="5">
        <f>'Subdecision matrices'!$V$13</f>
        <v>0.1</v>
      </c>
      <c r="S782" s="5">
        <f>'Subdecision matrices'!$V$14</f>
        <v>0.1</v>
      </c>
      <c r="T782" s="5">
        <f>'Subdecision matrices'!$V$15</f>
        <v>0.1</v>
      </c>
      <c r="U782" s="5">
        <f>'Subdecision matrices'!$V$16</f>
        <v>0.1</v>
      </c>
      <c r="V782" s="5">
        <f>'Subdecision matrices'!$W$12</f>
        <v>0.1</v>
      </c>
      <c r="W782" s="5">
        <f>'Subdecision matrices'!$W$13</f>
        <v>0.1</v>
      </c>
      <c r="X782" s="5">
        <f>'Subdecision matrices'!$W$14</f>
        <v>0.1</v>
      </c>
      <c r="Y782" s="5">
        <f>'Subdecision matrices'!$W$15</f>
        <v>0.1</v>
      </c>
      <c r="Z782" s="5">
        <f>'Subdecision matrices'!$W$16</f>
        <v>0.1</v>
      </c>
      <c r="AA782" s="5">
        <f>'Subdecision matrices'!$X$12</f>
        <v>0.05</v>
      </c>
      <c r="AB782" s="5">
        <f>'Subdecision matrices'!$X$13</f>
        <v>0.1</v>
      </c>
      <c r="AC782" s="5">
        <f>'Subdecision matrices'!$X$14</f>
        <v>0.1</v>
      </c>
      <c r="AD782" s="5">
        <f>'Subdecision matrices'!$X$15</f>
        <v>0.1</v>
      </c>
      <c r="AE782" s="5">
        <f>'Subdecision matrices'!$X$16</f>
        <v>0.1</v>
      </c>
      <c r="AF782" s="5">
        <f>'Subdecision matrices'!$Y$12</f>
        <v>0.1</v>
      </c>
      <c r="AG782" s="5">
        <f>'Subdecision matrices'!$Y$13</f>
        <v>0.1</v>
      </c>
      <c r="AH782" s="5">
        <f>'Subdecision matrices'!$Y$14</f>
        <v>0.1</v>
      </c>
      <c r="AI782" s="5">
        <f>'Subdecision matrices'!$Y$15</f>
        <v>0.05</v>
      </c>
      <c r="AJ782" s="5">
        <f>'Subdecision matrices'!$Y$16</f>
        <v>0.05</v>
      </c>
      <c r="AK782" s="5">
        <f>'Subdecision matrices'!$Z$12</f>
        <v>0.15</v>
      </c>
      <c r="AL782" s="5">
        <f>'Subdecision matrices'!$Z$13</f>
        <v>0.15</v>
      </c>
      <c r="AM782" s="5">
        <f>'Subdecision matrices'!$Z$14</f>
        <v>0.15</v>
      </c>
      <c r="AN782" s="5">
        <f>'Subdecision matrices'!$Z$15</f>
        <v>0.15</v>
      </c>
      <c r="AO782" s="5">
        <f>'Subdecision matrices'!$Z$16</f>
        <v>0.15</v>
      </c>
      <c r="AP782" s="5">
        <f>'Subdecision matrices'!$AA$12</f>
        <v>0.1</v>
      </c>
      <c r="AQ782" s="5">
        <f>'Subdecision matrices'!$AA$13</f>
        <v>0.1</v>
      </c>
      <c r="AR782" s="5">
        <f>'Subdecision matrices'!$AA$14</f>
        <v>0.1</v>
      </c>
      <c r="AS782" s="5">
        <f>'Subdecision matrices'!$AA$15</f>
        <v>0.1</v>
      </c>
      <c r="AT782" s="5">
        <f>'Subdecision matrices'!$AA$16</f>
        <v>0.15</v>
      </c>
      <c r="AU782" s="5">
        <f>'Subdecision matrices'!$AB$12</f>
        <v>0.15</v>
      </c>
      <c r="AV782" s="5">
        <f>'Subdecision matrices'!$AB$13</f>
        <v>0.1</v>
      </c>
      <c r="AW782" s="5">
        <f>'Subdecision matrices'!$AB$14</f>
        <v>0.1</v>
      </c>
      <c r="AX782" s="5">
        <f>'Subdecision matrices'!$AB$15</f>
        <v>0.15</v>
      </c>
      <c r="AY782" s="5">
        <f>'Subdecision matrices'!$AB$16</f>
        <v>0.1</v>
      </c>
      <c r="AZ782" s="3">
        <f aca="true" t="shared" si="1966" ref="AZ782">SUM(L782:AY782)</f>
        <v>4</v>
      </c>
      <c r="BA782" s="3"/>
      <c r="BB782" s="114"/>
      <c r="BC782" s="114"/>
      <c r="BD782" s="114"/>
      <c r="BE782" s="114"/>
      <c r="BF782" s="114"/>
    </row>
    <row r="783" spans="1:58" ht="15">
      <c r="A783" s="94">
        <v>389</v>
      </c>
      <c r="B783" s="30">
        <f>_xlfn.IFERROR(VLOOKUP(Prioritization!G400,'Subdecision matrices'!$B$7:$C$8,2,TRUE),0)</f>
        <v>0</v>
      </c>
      <c r="C783" s="30">
        <f>_xlfn.IFERROR(VLOOKUP(Prioritization!G400,'Subdecision matrices'!$B$7:$D$8,3,TRUE),0)</f>
        <v>0</v>
      </c>
      <c r="D783" s="30">
        <f>_xlfn.IFERROR(VLOOKUP(Prioritization!G400,'Subdecision matrices'!$B$7:$E$8,4,TRUE),0)</f>
        <v>0</v>
      </c>
      <c r="E783" s="30">
        <f>_xlfn.IFERROR(VLOOKUP(Prioritization!G400,'Subdecision matrices'!$B$7:$F$8,5,TRUE),0)</f>
        <v>0</v>
      </c>
      <c r="F783" s="30">
        <f>_xlfn.IFERROR(VLOOKUP(Prioritization!G400,'Subdecision matrices'!$B$7:$G$8,6,TRUE),0)</f>
        <v>0</v>
      </c>
      <c r="G783" s="30">
        <f>VLOOKUP(Prioritization!H400,'Subdecision matrices'!$B$12:$C$19,2,TRUE)</f>
        <v>0</v>
      </c>
      <c r="H783" s="30">
        <f>VLOOKUP(Prioritization!H400,'Subdecision matrices'!$B$12:$D$19,3,TRUE)</f>
        <v>0</v>
      </c>
      <c r="I783" s="30">
        <f>VLOOKUP(Prioritization!H400,'Subdecision matrices'!$B$12:$E$19,4,TRUE)</f>
        <v>0</v>
      </c>
      <c r="J783" s="30">
        <f>VLOOKUP(Prioritization!H400,'Subdecision matrices'!$B$12:$F$19,5,TRUE)</f>
        <v>0</v>
      </c>
      <c r="K783" s="30">
        <f>VLOOKUP(Prioritization!H400,'Subdecision matrices'!$B$12:$G$19,6,TRUE)</f>
        <v>0</v>
      </c>
      <c r="L783" s="2">
        <f>_xlfn.IFERROR(INDEX('Subdecision matrices'!$C$23:$G$27,MATCH(Prioritization!I400,'Subdecision matrices'!$B$23:$B$27,0),MATCH('CalcEng 2'!$L$6,'Subdecision matrices'!$C$22:$G$22,0)),0)</f>
        <v>0</v>
      </c>
      <c r="M783" s="2">
        <f>_xlfn.IFERROR(INDEX('Subdecision matrices'!$C$23:$G$27,MATCH(Prioritization!I400,'Subdecision matrices'!$B$23:$B$27,0),MATCH('CalcEng 2'!$M$6,'Subdecision matrices'!$C$30:$G$30,0)),0)</f>
        <v>0</v>
      </c>
      <c r="N783" s="2">
        <f>_xlfn.IFERROR(INDEX('Subdecision matrices'!$C$23:$G$27,MATCH(Prioritization!I400,'Subdecision matrices'!$B$23:$B$27,0),MATCH('CalcEng 2'!$N$6,'Subdecision matrices'!$C$22:$G$22,0)),0)</f>
        <v>0</v>
      </c>
      <c r="O783" s="2">
        <f>_xlfn.IFERROR(INDEX('Subdecision matrices'!$C$23:$G$27,MATCH(Prioritization!I400,'Subdecision matrices'!$B$23:$B$27,0),MATCH('CalcEng 2'!$O$6,'Subdecision matrices'!$C$22:$G$22,0)),0)</f>
        <v>0</v>
      </c>
      <c r="P783" s="2">
        <f>_xlfn.IFERROR(INDEX('Subdecision matrices'!$C$23:$G$27,MATCH(Prioritization!I400,'Subdecision matrices'!$B$23:$B$27,0),MATCH('CalcEng 2'!$P$6,'Subdecision matrices'!$C$22:$G$22,0)),0)</f>
        <v>0</v>
      </c>
      <c r="Q783" s="2">
        <f>_xlfn.IFERROR(INDEX('Subdecision matrices'!$C$31:$G$33,MATCH(Prioritization!J400,'Subdecision matrices'!$B$31:$B$33,0),MATCH('CalcEng 2'!$Q$6,'Subdecision matrices'!$C$30:$G$30,0)),0)</f>
        <v>0</v>
      </c>
      <c r="R783" s="2">
        <f>_xlfn.IFERROR(INDEX('Subdecision matrices'!$C$31:$G$33,MATCH(Prioritization!J400,'Subdecision matrices'!$B$31:$B$33,0),MATCH('CalcEng 2'!$R$6,'Subdecision matrices'!$C$30:$G$30,0)),0)</f>
        <v>0</v>
      </c>
      <c r="S783" s="2">
        <f>_xlfn.IFERROR(INDEX('Subdecision matrices'!$C$31:$G$33,MATCH(Prioritization!J400,'Subdecision matrices'!$B$31:$B$33,0),MATCH('CalcEng 2'!$S$6,'Subdecision matrices'!$C$30:$G$30,0)),0)</f>
        <v>0</v>
      </c>
      <c r="T783" s="2">
        <f>_xlfn.IFERROR(INDEX('Subdecision matrices'!$C$31:$G$33,MATCH(Prioritization!J400,'Subdecision matrices'!$B$31:$B$33,0),MATCH('CalcEng 2'!$T$6,'Subdecision matrices'!$C$30:$G$30,0)),0)</f>
        <v>0</v>
      </c>
      <c r="U783" s="2">
        <f>_xlfn.IFERROR(INDEX('Subdecision matrices'!$C$31:$G$33,MATCH(Prioritization!J400,'Subdecision matrices'!$B$31:$B$33,0),MATCH('CalcEng 2'!$U$6,'Subdecision matrices'!$C$30:$G$30,0)),0)</f>
        <v>0</v>
      </c>
      <c r="V783" s="2">
        <f>_xlfn.IFERROR(VLOOKUP(Prioritization!K400,'Subdecision matrices'!$A$37:$C$41,3,TRUE),0)</f>
        <v>0</v>
      </c>
      <c r="W783" s="2">
        <f>_xlfn.IFERROR(VLOOKUP(Prioritization!K400,'Subdecision matrices'!$A$37:$D$41,4),0)</f>
        <v>0</v>
      </c>
      <c r="X783" s="2">
        <f>_xlfn.IFERROR(VLOOKUP(Prioritization!K400,'Subdecision matrices'!$A$37:$E$41,5),0)</f>
        <v>0</v>
      </c>
      <c r="Y783" s="2">
        <f>_xlfn.IFERROR(VLOOKUP(Prioritization!K400,'Subdecision matrices'!$A$37:$F$41,6),0)</f>
        <v>0</v>
      </c>
      <c r="Z783" s="2">
        <f>_xlfn.IFERROR(VLOOKUP(Prioritization!K400,'Subdecision matrices'!$A$37:$G$41,7),0)</f>
        <v>0</v>
      </c>
      <c r="AA783" s="2">
        <f>_xlfn.IFERROR(INDEX('Subdecision matrices'!$K$8:$O$11,MATCH(Prioritization!L400,'Subdecision matrices'!$J$8:$J$11,0),MATCH('CalcEng 2'!$AA$6,'Subdecision matrices'!$K$7:$O$7,0)),0)</f>
        <v>0</v>
      </c>
      <c r="AB783" s="2">
        <f>_xlfn.IFERROR(INDEX('Subdecision matrices'!$K$8:$O$11,MATCH(Prioritization!L400,'Subdecision matrices'!$J$8:$J$11,0),MATCH('CalcEng 2'!$AB$6,'Subdecision matrices'!$K$7:$O$7,0)),0)</f>
        <v>0</v>
      </c>
      <c r="AC783" s="2">
        <f>_xlfn.IFERROR(INDEX('Subdecision matrices'!$K$8:$O$11,MATCH(Prioritization!L400,'Subdecision matrices'!$J$8:$J$11,0),MATCH('CalcEng 2'!$AC$6,'Subdecision matrices'!$K$7:$O$7,0)),0)</f>
        <v>0</v>
      </c>
      <c r="AD783" s="2">
        <f>_xlfn.IFERROR(INDEX('Subdecision matrices'!$K$8:$O$11,MATCH(Prioritization!L400,'Subdecision matrices'!$J$8:$J$11,0),MATCH('CalcEng 2'!$AD$6,'Subdecision matrices'!$K$7:$O$7,0)),0)</f>
        <v>0</v>
      </c>
      <c r="AE783" s="2">
        <f>_xlfn.IFERROR(INDEX('Subdecision matrices'!$K$8:$O$11,MATCH(Prioritization!L400,'Subdecision matrices'!$J$8:$J$11,0),MATCH('CalcEng 2'!$AE$6,'Subdecision matrices'!$K$7:$O$7,0)),0)</f>
        <v>0</v>
      </c>
      <c r="AF783" s="2">
        <f>_xlfn.IFERROR(VLOOKUP(Prioritization!M400,'Subdecision matrices'!$I$15:$K$17,3,TRUE),0)</f>
        <v>0</v>
      </c>
      <c r="AG783" s="2">
        <f>_xlfn.IFERROR(VLOOKUP(Prioritization!M400,'Subdecision matrices'!$I$15:$L$17,4,TRUE),0)</f>
        <v>0</v>
      </c>
      <c r="AH783" s="2">
        <f>_xlfn.IFERROR(VLOOKUP(Prioritization!M400,'Subdecision matrices'!$I$15:$M$17,5,TRUE),0)</f>
        <v>0</v>
      </c>
      <c r="AI783" s="2">
        <f>_xlfn.IFERROR(VLOOKUP(Prioritization!M400,'Subdecision matrices'!$I$15:$N$17,6,TRUE),0)</f>
        <v>0</v>
      </c>
      <c r="AJ783" s="2">
        <f>_xlfn.IFERROR(VLOOKUP(Prioritization!M400,'Subdecision matrices'!$I$15:$O$17,7,TRUE),0)</f>
        <v>0</v>
      </c>
      <c r="AK783" s="2">
        <f>_xlfn.IFERROR(INDEX('Subdecision matrices'!$K$22:$O$24,MATCH(Prioritization!N400,'Subdecision matrices'!$J$22:$J$24,0),MATCH($AK$6,'Subdecision matrices'!$K$21:$O$21,0)),0)</f>
        <v>0</v>
      </c>
      <c r="AL783" s="2">
        <f>_xlfn.IFERROR(INDEX('Subdecision matrices'!$K$22:$O$24,MATCH(Prioritization!N400,'Subdecision matrices'!$J$22:$J$24,0),MATCH($AL$6,'Subdecision matrices'!$K$21:$O$21,0)),0)</f>
        <v>0</v>
      </c>
      <c r="AM783" s="2">
        <f>_xlfn.IFERROR(INDEX('Subdecision matrices'!$K$22:$O$24,MATCH(Prioritization!N400,'Subdecision matrices'!$J$22:$J$24,0),MATCH($AM$6,'Subdecision matrices'!$K$21:$O$21,0)),0)</f>
        <v>0</v>
      </c>
      <c r="AN783" s="2">
        <f>_xlfn.IFERROR(INDEX('Subdecision matrices'!$K$22:$O$24,MATCH(Prioritization!N400,'Subdecision matrices'!$J$22:$J$24,0),MATCH($AN$6,'Subdecision matrices'!$K$21:$O$21,0)),0)</f>
        <v>0</v>
      </c>
      <c r="AO783" s="2">
        <f>_xlfn.IFERROR(INDEX('Subdecision matrices'!$K$22:$O$24,MATCH(Prioritization!N400,'Subdecision matrices'!$J$22:$J$24,0),MATCH($AO$6,'Subdecision matrices'!$K$21:$O$21,0)),0)</f>
        <v>0</v>
      </c>
      <c r="AP783" s="2">
        <f>_xlfn.IFERROR(INDEX('Subdecision matrices'!$K$27:$O$30,MATCH(Prioritization!O400,'Subdecision matrices'!$J$27:$J$30,0),MATCH('CalcEng 2'!$AP$6,'Subdecision matrices'!$K$27:$O$27,0)),0)</f>
        <v>0</v>
      </c>
      <c r="AQ783" s="2">
        <f>_xlfn.IFERROR(INDEX('Subdecision matrices'!$K$27:$O$30,MATCH(Prioritization!O400,'Subdecision matrices'!$J$27:$J$30,0),MATCH('CalcEng 2'!$AQ$6,'Subdecision matrices'!$K$27:$O$27,0)),0)</f>
        <v>0</v>
      </c>
      <c r="AR783" s="2">
        <f>_xlfn.IFERROR(INDEX('Subdecision matrices'!$K$27:$O$30,MATCH(Prioritization!O400,'Subdecision matrices'!$J$27:$J$30,0),MATCH('CalcEng 2'!$AR$6,'Subdecision matrices'!$K$27:$O$27,0)),0)</f>
        <v>0</v>
      </c>
      <c r="AS783" s="2">
        <f>_xlfn.IFERROR(INDEX('Subdecision matrices'!$K$27:$O$30,MATCH(Prioritization!O400,'Subdecision matrices'!$J$27:$J$30,0),MATCH('CalcEng 2'!$AS$6,'Subdecision matrices'!$K$27:$O$27,0)),0)</f>
        <v>0</v>
      </c>
      <c r="AT783" s="2">
        <f>_xlfn.IFERROR(INDEX('Subdecision matrices'!$K$27:$O$30,MATCH(Prioritization!O400,'Subdecision matrices'!$J$27:$J$30,0),MATCH('CalcEng 2'!$AT$6,'Subdecision matrices'!$K$27:$O$27,0)),0)</f>
        <v>0</v>
      </c>
      <c r="AU783" s="2">
        <f>_xlfn.IFERROR(INDEX('Subdecision matrices'!$K$34:$O$36,MATCH(Prioritization!P400,'Subdecision matrices'!$J$34:$J$36,0),MATCH('CalcEng 2'!$AU$6,'Subdecision matrices'!$K$33:$O$33,0)),0)</f>
        <v>0</v>
      </c>
      <c r="AV783" s="2">
        <f>_xlfn.IFERROR(INDEX('Subdecision matrices'!$K$34:$O$36,MATCH(Prioritization!P400,'Subdecision matrices'!$J$34:$J$36,0),MATCH('CalcEng 2'!$AV$6,'Subdecision matrices'!$K$33:$O$33,0)),0)</f>
        <v>0</v>
      </c>
      <c r="AW783" s="2">
        <f>_xlfn.IFERROR(INDEX('Subdecision matrices'!$K$34:$O$36,MATCH(Prioritization!P400,'Subdecision matrices'!$J$34:$J$36,0),MATCH('CalcEng 2'!$AW$6,'Subdecision matrices'!$K$33:$O$33,0)),0)</f>
        <v>0</v>
      </c>
      <c r="AX783" s="2">
        <f>_xlfn.IFERROR(INDEX('Subdecision matrices'!$K$34:$O$36,MATCH(Prioritization!P400,'Subdecision matrices'!$J$34:$J$36,0),MATCH('CalcEng 2'!$AX$6,'Subdecision matrices'!$K$33:$O$33,0)),0)</f>
        <v>0</v>
      </c>
      <c r="AY783" s="2">
        <f>_xlfn.IFERROR(INDEX('Subdecision matrices'!$K$34:$O$36,MATCH(Prioritization!P400,'Subdecision matrices'!$J$34:$J$36,0),MATCH('CalcEng 2'!$AY$6,'Subdecision matrices'!$K$33:$O$33,0)),0)</f>
        <v>0</v>
      </c>
      <c r="AZ783" s="2"/>
      <c r="BA783" s="2"/>
      <c r="BB783" s="110">
        <f>((B783*B784)+(G783*G784)+(L783*L784)+(Q783*Q784)+(V783*V784)+(AA783*AA784)+(AF784*AF783)+(AK783*AK784)+(AP783*AP784)+(AU783*AU784))*10</f>
        <v>0</v>
      </c>
      <c r="BC783" s="110">
        <f aca="true" t="shared" si="1967" ref="BC783">((C783*C784)+(H783*H784)+(M783*M784)+(R783*R784)+(W783*W784)+(AB783*AB784)+(AG784*AG783)+(AL783*AL784)+(AQ783*AQ784)+(AV783*AV784))*10</f>
        <v>0</v>
      </c>
      <c r="BD783" s="110">
        <f aca="true" t="shared" si="1968" ref="BD783">((D783*D784)+(I783*I784)+(N783*N784)+(S783*S784)+(X783*X784)+(AC783*AC784)+(AH784*AH783)+(AM783*AM784)+(AR783*AR784)+(AW783*AW784))*10</f>
        <v>0</v>
      </c>
      <c r="BE783" s="110">
        <f aca="true" t="shared" si="1969" ref="BE783">((E783*E784)+(J783*J784)+(O783*O784)+(T783*T784)+(Y783*Y784)+(AD783*AD784)+(AI784*AI783)+(AN783*AN784)+(AS783*AS784)+(AX783*AX784))*10</f>
        <v>0</v>
      </c>
      <c r="BF783" s="110">
        <f aca="true" t="shared" si="1970" ref="BF783">((F783*F784)+(K783*K784)+(P783*P784)+(U783*U784)+(Z783*Z784)+(AE783*AE784)+(AJ784*AJ783)+(AO783*AO784)+(AT783*AT784)+(AY783*AY784))*10</f>
        <v>0</v>
      </c>
    </row>
    <row r="784" spans="1:58" ht="15.75" thickBot="1">
      <c r="A784" s="94"/>
      <c r="B784" s="5">
        <f>'Subdecision matrices'!$S$12</f>
        <v>0.1</v>
      </c>
      <c r="C784" s="5">
        <f>'Subdecision matrices'!$S$13</f>
        <v>0.1</v>
      </c>
      <c r="D784" s="5">
        <f>'Subdecision matrices'!$S$14</f>
        <v>0.1</v>
      </c>
      <c r="E784" s="5">
        <f>'Subdecision matrices'!$S$15</f>
        <v>0.1</v>
      </c>
      <c r="F784" s="5">
        <f>'Subdecision matrices'!$S$16</f>
        <v>0.1</v>
      </c>
      <c r="G784" s="5">
        <f>'Subdecision matrices'!$T$12</f>
        <v>0.1</v>
      </c>
      <c r="H784" s="5">
        <f>'Subdecision matrices'!$T$13</f>
        <v>0.1</v>
      </c>
      <c r="I784" s="5">
        <f>'Subdecision matrices'!$T$14</f>
        <v>0.1</v>
      </c>
      <c r="J784" s="5">
        <f>'Subdecision matrices'!$T$15</f>
        <v>0.1</v>
      </c>
      <c r="K784" s="5">
        <f>'Subdecision matrices'!$T$16</f>
        <v>0.1</v>
      </c>
      <c r="L784" s="5">
        <f>'Subdecision matrices'!$U$12</f>
        <v>0.05</v>
      </c>
      <c r="M784" s="5">
        <f>'Subdecision matrices'!$U$13</f>
        <v>0.05</v>
      </c>
      <c r="N784" s="5">
        <f>'Subdecision matrices'!$U$14</f>
        <v>0.05</v>
      </c>
      <c r="O784" s="5">
        <f>'Subdecision matrices'!$U$15</f>
        <v>0.05</v>
      </c>
      <c r="P784" s="5">
        <f>'Subdecision matrices'!$U$16</f>
        <v>0.05</v>
      </c>
      <c r="Q784" s="5">
        <f>'Subdecision matrices'!$V$12</f>
        <v>0.1</v>
      </c>
      <c r="R784" s="5">
        <f>'Subdecision matrices'!$V$13</f>
        <v>0.1</v>
      </c>
      <c r="S784" s="5">
        <f>'Subdecision matrices'!$V$14</f>
        <v>0.1</v>
      </c>
      <c r="T784" s="5">
        <f>'Subdecision matrices'!$V$15</f>
        <v>0.1</v>
      </c>
      <c r="U784" s="5">
        <f>'Subdecision matrices'!$V$16</f>
        <v>0.1</v>
      </c>
      <c r="V784" s="5">
        <f>'Subdecision matrices'!$W$12</f>
        <v>0.1</v>
      </c>
      <c r="W784" s="5">
        <f>'Subdecision matrices'!$W$13</f>
        <v>0.1</v>
      </c>
      <c r="X784" s="5">
        <f>'Subdecision matrices'!$W$14</f>
        <v>0.1</v>
      </c>
      <c r="Y784" s="5">
        <f>'Subdecision matrices'!$W$15</f>
        <v>0.1</v>
      </c>
      <c r="Z784" s="5">
        <f>'Subdecision matrices'!$W$16</f>
        <v>0.1</v>
      </c>
      <c r="AA784" s="5">
        <f>'Subdecision matrices'!$X$12</f>
        <v>0.05</v>
      </c>
      <c r="AB784" s="5">
        <f>'Subdecision matrices'!$X$13</f>
        <v>0.1</v>
      </c>
      <c r="AC784" s="5">
        <f>'Subdecision matrices'!$X$14</f>
        <v>0.1</v>
      </c>
      <c r="AD784" s="5">
        <f>'Subdecision matrices'!$X$15</f>
        <v>0.1</v>
      </c>
      <c r="AE784" s="5">
        <f>'Subdecision matrices'!$X$16</f>
        <v>0.1</v>
      </c>
      <c r="AF784" s="5">
        <f>'Subdecision matrices'!$Y$12</f>
        <v>0.1</v>
      </c>
      <c r="AG784" s="5">
        <f>'Subdecision matrices'!$Y$13</f>
        <v>0.1</v>
      </c>
      <c r="AH784" s="5">
        <f>'Subdecision matrices'!$Y$14</f>
        <v>0.1</v>
      </c>
      <c r="AI784" s="5">
        <f>'Subdecision matrices'!$Y$15</f>
        <v>0.05</v>
      </c>
      <c r="AJ784" s="5">
        <f>'Subdecision matrices'!$Y$16</f>
        <v>0.05</v>
      </c>
      <c r="AK784" s="5">
        <f>'Subdecision matrices'!$Z$12</f>
        <v>0.15</v>
      </c>
      <c r="AL784" s="5">
        <f>'Subdecision matrices'!$Z$13</f>
        <v>0.15</v>
      </c>
      <c r="AM784" s="5">
        <f>'Subdecision matrices'!$Z$14</f>
        <v>0.15</v>
      </c>
      <c r="AN784" s="5">
        <f>'Subdecision matrices'!$Z$15</f>
        <v>0.15</v>
      </c>
      <c r="AO784" s="5">
        <f>'Subdecision matrices'!$Z$16</f>
        <v>0.15</v>
      </c>
      <c r="AP784" s="5">
        <f>'Subdecision matrices'!$AA$12</f>
        <v>0.1</v>
      </c>
      <c r="AQ784" s="5">
        <f>'Subdecision matrices'!$AA$13</f>
        <v>0.1</v>
      </c>
      <c r="AR784" s="5">
        <f>'Subdecision matrices'!$AA$14</f>
        <v>0.1</v>
      </c>
      <c r="AS784" s="5">
        <f>'Subdecision matrices'!$AA$15</f>
        <v>0.1</v>
      </c>
      <c r="AT784" s="5">
        <f>'Subdecision matrices'!$AA$16</f>
        <v>0.15</v>
      </c>
      <c r="AU784" s="5">
        <f>'Subdecision matrices'!$AB$12</f>
        <v>0.15</v>
      </c>
      <c r="AV784" s="5">
        <f>'Subdecision matrices'!$AB$13</f>
        <v>0.1</v>
      </c>
      <c r="AW784" s="5">
        <f>'Subdecision matrices'!$AB$14</f>
        <v>0.1</v>
      </c>
      <c r="AX784" s="5">
        <f>'Subdecision matrices'!$AB$15</f>
        <v>0.15</v>
      </c>
      <c r="AY784" s="5">
        <f>'Subdecision matrices'!$AB$16</f>
        <v>0.1</v>
      </c>
      <c r="AZ784" s="3">
        <f aca="true" t="shared" si="1971" ref="AZ784">SUM(L784:AY784)</f>
        <v>4</v>
      </c>
      <c r="BA784" s="3"/>
      <c r="BB784" s="114"/>
      <c r="BC784" s="114"/>
      <c r="BD784" s="114"/>
      <c r="BE784" s="114"/>
      <c r="BF784" s="114"/>
    </row>
    <row r="785" spans="1:58" ht="15">
      <c r="A785" s="94">
        <v>390</v>
      </c>
      <c r="B785" s="30">
        <f>_xlfn.IFERROR(VLOOKUP(Prioritization!G401,'Subdecision matrices'!$B$7:$C$8,2,TRUE),0)</f>
        <v>0</v>
      </c>
      <c r="C785" s="30">
        <f>_xlfn.IFERROR(VLOOKUP(Prioritization!G401,'Subdecision matrices'!$B$7:$D$8,3,TRUE),0)</f>
        <v>0</v>
      </c>
      <c r="D785" s="30">
        <f>_xlfn.IFERROR(VLOOKUP(Prioritization!G401,'Subdecision matrices'!$B$7:$E$8,4,TRUE),0)</f>
        <v>0</v>
      </c>
      <c r="E785" s="30">
        <f>_xlfn.IFERROR(VLOOKUP(Prioritization!G401,'Subdecision matrices'!$B$7:$F$8,5,TRUE),0)</f>
        <v>0</v>
      </c>
      <c r="F785" s="30">
        <f>_xlfn.IFERROR(VLOOKUP(Prioritization!G401,'Subdecision matrices'!$B$7:$G$8,6,TRUE),0)</f>
        <v>0</v>
      </c>
      <c r="G785" s="30">
        <f>VLOOKUP(Prioritization!H401,'Subdecision matrices'!$B$12:$C$19,2,TRUE)</f>
        <v>0</v>
      </c>
      <c r="H785" s="30">
        <f>VLOOKUP(Prioritization!H401,'Subdecision matrices'!$B$12:$D$19,3,TRUE)</f>
        <v>0</v>
      </c>
      <c r="I785" s="30">
        <f>VLOOKUP(Prioritization!H401,'Subdecision matrices'!$B$12:$E$19,4,TRUE)</f>
        <v>0</v>
      </c>
      <c r="J785" s="30">
        <f>VLOOKUP(Prioritization!H401,'Subdecision matrices'!$B$12:$F$19,5,TRUE)</f>
        <v>0</v>
      </c>
      <c r="K785" s="30">
        <f>VLOOKUP(Prioritization!H401,'Subdecision matrices'!$B$12:$G$19,6,TRUE)</f>
        <v>0</v>
      </c>
      <c r="L785" s="2">
        <f>_xlfn.IFERROR(INDEX('Subdecision matrices'!$C$23:$G$27,MATCH(Prioritization!I401,'Subdecision matrices'!$B$23:$B$27,0),MATCH('CalcEng 2'!$L$6,'Subdecision matrices'!$C$22:$G$22,0)),0)</f>
        <v>0</v>
      </c>
      <c r="M785" s="2">
        <f>_xlfn.IFERROR(INDEX('Subdecision matrices'!$C$23:$G$27,MATCH(Prioritization!I401,'Subdecision matrices'!$B$23:$B$27,0),MATCH('CalcEng 2'!$M$6,'Subdecision matrices'!$C$30:$G$30,0)),0)</f>
        <v>0</v>
      </c>
      <c r="N785" s="2">
        <f>_xlfn.IFERROR(INDEX('Subdecision matrices'!$C$23:$G$27,MATCH(Prioritization!I401,'Subdecision matrices'!$B$23:$B$27,0),MATCH('CalcEng 2'!$N$6,'Subdecision matrices'!$C$22:$G$22,0)),0)</f>
        <v>0</v>
      </c>
      <c r="O785" s="2">
        <f>_xlfn.IFERROR(INDEX('Subdecision matrices'!$C$23:$G$27,MATCH(Prioritization!I401,'Subdecision matrices'!$B$23:$B$27,0),MATCH('CalcEng 2'!$O$6,'Subdecision matrices'!$C$22:$G$22,0)),0)</f>
        <v>0</v>
      </c>
      <c r="P785" s="2">
        <f>_xlfn.IFERROR(INDEX('Subdecision matrices'!$C$23:$G$27,MATCH(Prioritization!I401,'Subdecision matrices'!$B$23:$B$27,0),MATCH('CalcEng 2'!$P$6,'Subdecision matrices'!$C$22:$G$22,0)),0)</f>
        <v>0</v>
      </c>
      <c r="Q785" s="2">
        <f>_xlfn.IFERROR(INDEX('Subdecision matrices'!$C$31:$G$33,MATCH(Prioritization!J401,'Subdecision matrices'!$B$31:$B$33,0),MATCH('CalcEng 2'!$Q$6,'Subdecision matrices'!$C$30:$G$30,0)),0)</f>
        <v>0</v>
      </c>
      <c r="R785" s="2">
        <f>_xlfn.IFERROR(INDEX('Subdecision matrices'!$C$31:$G$33,MATCH(Prioritization!J401,'Subdecision matrices'!$B$31:$B$33,0),MATCH('CalcEng 2'!$R$6,'Subdecision matrices'!$C$30:$G$30,0)),0)</f>
        <v>0</v>
      </c>
      <c r="S785" s="2">
        <f>_xlfn.IFERROR(INDEX('Subdecision matrices'!$C$31:$G$33,MATCH(Prioritization!J401,'Subdecision matrices'!$B$31:$B$33,0),MATCH('CalcEng 2'!$S$6,'Subdecision matrices'!$C$30:$G$30,0)),0)</f>
        <v>0</v>
      </c>
      <c r="T785" s="2">
        <f>_xlfn.IFERROR(INDEX('Subdecision matrices'!$C$31:$G$33,MATCH(Prioritization!J401,'Subdecision matrices'!$B$31:$B$33,0),MATCH('CalcEng 2'!$T$6,'Subdecision matrices'!$C$30:$G$30,0)),0)</f>
        <v>0</v>
      </c>
      <c r="U785" s="2">
        <f>_xlfn.IFERROR(INDEX('Subdecision matrices'!$C$31:$G$33,MATCH(Prioritization!J401,'Subdecision matrices'!$B$31:$B$33,0),MATCH('CalcEng 2'!$U$6,'Subdecision matrices'!$C$30:$G$30,0)),0)</f>
        <v>0</v>
      </c>
      <c r="V785" s="2">
        <f>_xlfn.IFERROR(VLOOKUP(Prioritization!K401,'Subdecision matrices'!$A$37:$C$41,3,TRUE),0)</f>
        <v>0</v>
      </c>
      <c r="W785" s="2">
        <f>_xlfn.IFERROR(VLOOKUP(Prioritization!K401,'Subdecision matrices'!$A$37:$D$41,4),0)</f>
        <v>0</v>
      </c>
      <c r="X785" s="2">
        <f>_xlfn.IFERROR(VLOOKUP(Prioritization!K401,'Subdecision matrices'!$A$37:$E$41,5),0)</f>
        <v>0</v>
      </c>
      <c r="Y785" s="2">
        <f>_xlfn.IFERROR(VLOOKUP(Prioritization!K401,'Subdecision matrices'!$A$37:$F$41,6),0)</f>
        <v>0</v>
      </c>
      <c r="Z785" s="2">
        <f>_xlfn.IFERROR(VLOOKUP(Prioritization!K401,'Subdecision matrices'!$A$37:$G$41,7),0)</f>
        <v>0</v>
      </c>
      <c r="AA785" s="2">
        <f>_xlfn.IFERROR(INDEX('Subdecision matrices'!$K$8:$O$11,MATCH(Prioritization!L401,'Subdecision matrices'!$J$8:$J$11,0),MATCH('CalcEng 2'!$AA$6,'Subdecision matrices'!$K$7:$O$7,0)),0)</f>
        <v>0</v>
      </c>
      <c r="AB785" s="2">
        <f>_xlfn.IFERROR(INDEX('Subdecision matrices'!$K$8:$O$11,MATCH(Prioritization!L401,'Subdecision matrices'!$J$8:$J$11,0),MATCH('CalcEng 2'!$AB$6,'Subdecision matrices'!$K$7:$O$7,0)),0)</f>
        <v>0</v>
      </c>
      <c r="AC785" s="2">
        <f>_xlfn.IFERROR(INDEX('Subdecision matrices'!$K$8:$O$11,MATCH(Prioritization!L401,'Subdecision matrices'!$J$8:$J$11,0),MATCH('CalcEng 2'!$AC$6,'Subdecision matrices'!$K$7:$O$7,0)),0)</f>
        <v>0</v>
      </c>
      <c r="AD785" s="2">
        <f>_xlfn.IFERROR(INDEX('Subdecision matrices'!$K$8:$O$11,MATCH(Prioritization!L401,'Subdecision matrices'!$J$8:$J$11,0),MATCH('CalcEng 2'!$AD$6,'Subdecision matrices'!$K$7:$O$7,0)),0)</f>
        <v>0</v>
      </c>
      <c r="AE785" s="2">
        <f>_xlfn.IFERROR(INDEX('Subdecision matrices'!$K$8:$O$11,MATCH(Prioritization!L401,'Subdecision matrices'!$J$8:$J$11,0),MATCH('CalcEng 2'!$AE$6,'Subdecision matrices'!$K$7:$O$7,0)),0)</f>
        <v>0</v>
      </c>
      <c r="AF785" s="2">
        <f>_xlfn.IFERROR(VLOOKUP(Prioritization!M401,'Subdecision matrices'!$I$15:$K$17,3,TRUE),0)</f>
        <v>0</v>
      </c>
      <c r="AG785" s="2">
        <f>_xlfn.IFERROR(VLOOKUP(Prioritization!M401,'Subdecision matrices'!$I$15:$L$17,4,TRUE),0)</f>
        <v>0</v>
      </c>
      <c r="AH785" s="2">
        <f>_xlfn.IFERROR(VLOOKUP(Prioritization!M401,'Subdecision matrices'!$I$15:$M$17,5,TRUE),0)</f>
        <v>0</v>
      </c>
      <c r="AI785" s="2">
        <f>_xlfn.IFERROR(VLOOKUP(Prioritization!M401,'Subdecision matrices'!$I$15:$N$17,6,TRUE),0)</f>
        <v>0</v>
      </c>
      <c r="AJ785" s="2">
        <f>_xlfn.IFERROR(VLOOKUP(Prioritization!M401,'Subdecision matrices'!$I$15:$O$17,7,TRUE),0)</f>
        <v>0</v>
      </c>
      <c r="AK785" s="2">
        <f>_xlfn.IFERROR(INDEX('Subdecision matrices'!$K$22:$O$24,MATCH(Prioritization!N401,'Subdecision matrices'!$J$22:$J$24,0),MATCH($AK$6,'Subdecision matrices'!$K$21:$O$21,0)),0)</f>
        <v>0</v>
      </c>
      <c r="AL785" s="2">
        <f>_xlfn.IFERROR(INDEX('Subdecision matrices'!$K$22:$O$24,MATCH(Prioritization!N401,'Subdecision matrices'!$J$22:$J$24,0),MATCH($AL$6,'Subdecision matrices'!$K$21:$O$21,0)),0)</f>
        <v>0</v>
      </c>
      <c r="AM785" s="2">
        <f>_xlfn.IFERROR(INDEX('Subdecision matrices'!$K$22:$O$24,MATCH(Prioritization!N401,'Subdecision matrices'!$J$22:$J$24,0),MATCH($AM$6,'Subdecision matrices'!$K$21:$O$21,0)),0)</f>
        <v>0</v>
      </c>
      <c r="AN785" s="2">
        <f>_xlfn.IFERROR(INDEX('Subdecision matrices'!$K$22:$O$24,MATCH(Prioritization!N401,'Subdecision matrices'!$J$22:$J$24,0),MATCH($AN$6,'Subdecision matrices'!$K$21:$O$21,0)),0)</f>
        <v>0</v>
      </c>
      <c r="AO785" s="2">
        <f>_xlfn.IFERROR(INDEX('Subdecision matrices'!$K$22:$O$24,MATCH(Prioritization!N401,'Subdecision matrices'!$J$22:$J$24,0),MATCH($AO$6,'Subdecision matrices'!$K$21:$O$21,0)),0)</f>
        <v>0</v>
      </c>
      <c r="AP785" s="2">
        <f>_xlfn.IFERROR(INDEX('Subdecision matrices'!$K$27:$O$30,MATCH(Prioritization!O401,'Subdecision matrices'!$J$27:$J$30,0),MATCH('CalcEng 2'!$AP$6,'Subdecision matrices'!$K$27:$O$27,0)),0)</f>
        <v>0</v>
      </c>
      <c r="AQ785" s="2">
        <f>_xlfn.IFERROR(INDEX('Subdecision matrices'!$K$27:$O$30,MATCH(Prioritization!O401,'Subdecision matrices'!$J$27:$J$30,0),MATCH('CalcEng 2'!$AQ$6,'Subdecision matrices'!$K$27:$O$27,0)),0)</f>
        <v>0</v>
      </c>
      <c r="AR785" s="2">
        <f>_xlfn.IFERROR(INDEX('Subdecision matrices'!$K$27:$O$30,MATCH(Prioritization!O401,'Subdecision matrices'!$J$27:$J$30,0),MATCH('CalcEng 2'!$AR$6,'Subdecision matrices'!$K$27:$O$27,0)),0)</f>
        <v>0</v>
      </c>
      <c r="AS785" s="2">
        <f>_xlfn.IFERROR(INDEX('Subdecision matrices'!$K$27:$O$30,MATCH(Prioritization!O401,'Subdecision matrices'!$J$27:$J$30,0),MATCH('CalcEng 2'!$AS$6,'Subdecision matrices'!$K$27:$O$27,0)),0)</f>
        <v>0</v>
      </c>
      <c r="AT785" s="2">
        <f>_xlfn.IFERROR(INDEX('Subdecision matrices'!$K$27:$O$30,MATCH(Prioritization!O401,'Subdecision matrices'!$J$27:$J$30,0),MATCH('CalcEng 2'!$AT$6,'Subdecision matrices'!$K$27:$O$27,0)),0)</f>
        <v>0</v>
      </c>
      <c r="AU785" s="2">
        <f>_xlfn.IFERROR(INDEX('Subdecision matrices'!$K$34:$O$36,MATCH(Prioritization!P401,'Subdecision matrices'!$J$34:$J$36,0),MATCH('CalcEng 2'!$AU$6,'Subdecision matrices'!$K$33:$O$33,0)),0)</f>
        <v>0</v>
      </c>
      <c r="AV785" s="2">
        <f>_xlfn.IFERROR(INDEX('Subdecision matrices'!$K$34:$O$36,MATCH(Prioritization!P401,'Subdecision matrices'!$J$34:$J$36,0),MATCH('CalcEng 2'!$AV$6,'Subdecision matrices'!$K$33:$O$33,0)),0)</f>
        <v>0</v>
      </c>
      <c r="AW785" s="2">
        <f>_xlfn.IFERROR(INDEX('Subdecision matrices'!$K$34:$O$36,MATCH(Prioritization!P401,'Subdecision matrices'!$J$34:$J$36,0),MATCH('CalcEng 2'!$AW$6,'Subdecision matrices'!$K$33:$O$33,0)),0)</f>
        <v>0</v>
      </c>
      <c r="AX785" s="2">
        <f>_xlfn.IFERROR(INDEX('Subdecision matrices'!$K$34:$O$36,MATCH(Prioritization!P401,'Subdecision matrices'!$J$34:$J$36,0),MATCH('CalcEng 2'!$AX$6,'Subdecision matrices'!$K$33:$O$33,0)),0)</f>
        <v>0</v>
      </c>
      <c r="AY785" s="2">
        <f>_xlfn.IFERROR(INDEX('Subdecision matrices'!$K$34:$O$36,MATCH(Prioritization!P401,'Subdecision matrices'!$J$34:$J$36,0),MATCH('CalcEng 2'!$AY$6,'Subdecision matrices'!$K$33:$O$33,0)),0)</f>
        <v>0</v>
      </c>
      <c r="AZ785" s="2"/>
      <c r="BA785" s="2"/>
      <c r="BB785" s="110">
        <f>((B785*B786)+(G785*G786)+(L785*L786)+(Q785*Q786)+(V785*V786)+(AA785*AA786)+(AF786*AF785)+(AK785*AK786)+(AP785*AP786)+(AU785*AU786))*10</f>
        <v>0</v>
      </c>
      <c r="BC785" s="110">
        <f aca="true" t="shared" si="1972" ref="BC785">((C785*C786)+(H785*H786)+(M785*M786)+(R785*R786)+(W785*W786)+(AB785*AB786)+(AG786*AG785)+(AL785*AL786)+(AQ785*AQ786)+(AV785*AV786))*10</f>
        <v>0</v>
      </c>
      <c r="BD785" s="110">
        <f aca="true" t="shared" si="1973" ref="BD785">((D785*D786)+(I785*I786)+(N785*N786)+(S785*S786)+(X785*X786)+(AC785*AC786)+(AH786*AH785)+(AM785*AM786)+(AR785*AR786)+(AW785*AW786))*10</f>
        <v>0</v>
      </c>
      <c r="BE785" s="110">
        <f aca="true" t="shared" si="1974" ref="BE785">((E785*E786)+(J785*J786)+(O785*O786)+(T785*T786)+(Y785*Y786)+(AD785*AD786)+(AI786*AI785)+(AN785*AN786)+(AS785*AS786)+(AX785*AX786))*10</f>
        <v>0</v>
      </c>
      <c r="BF785" s="110">
        <f aca="true" t="shared" si="1975" ref="BF785">((F785*F786)+(K785*K786)+(P785*P786)+(U785*U786)+(Z785*Z786)+(AE785*AE786)+(AJ786*AJ785)+(AO785*AO786)+(AT785*AT786)+(AY785*AY786))*10</f>
        <v>0</v>
      </c>
    </row>
    <row r="786" spans="1:58" ht="15.75" thickBot="1">
      <c r="A786" s="94"/>
      <c r="B786" s="5">
        <f>'Subdecision matrices'!$S$12</f>
        <v>0.1</v>
      </c>
      <c r="C786" s="5">
        <f>'Subdecision matrices'!$S$13</f>
        <v>0.1</v>
      </c>
      <c r="D786" s="5">
        <f>'Subdecision matrices'!$S$14</f>
        <v>0.1</v>
      </c>
      <c r="E786" s="5">
        <f>'Subdecision matrices'!$S$15</f>
        <v>0.1</v>
      </c>
      <c r="F786" s="5">
        <f>'Subdecision matrices'!$S$16</f>
        <v>0.1</v>
      </c>
      <c r="G786" s="5">
        <f>'Subdecision matrices'!$T$12</f>
        <v>0.1</v>
      </c>
      <c r="H786" s="5">
        <f>'Subdecision matrices'!$T$13</f>
        <v>0.1</v>
      </c>
      <c r="I786" s="5">
        <f>'Subdecision matrices'!$T$14</f>
        <v>0.1</v>
      </c>
      <c r="J786" s="5">
        <f>'Subdecision matrices'!$T$15</f>
        <v>0.1</v>
      </c>
      <c r="K786" s="5">
        <f>'Subdecision matrices'!$T$16</f>
        <v>0.1</v>
      </c>
      <c r="L786" s="5">
        <f>'Subdecision matrices'!$U$12</f>
        <v>0.05</v>
      </c>
      <c r="M786" s="5">
        <f>'Subdecision matrices'!$U$13</f>
        <v>0.05</v>
      </c>
      <c r="N786" s="5">
        <f>'Subdecision matrices'!$U$14</f>
        <v>0.05</v>
      </c>
      <c r="O786" s="5">
        <f>'Subdecision matrices'!$U$15</f>
        <v>0.05</v>
      </c>
      <c r="P786" s="5">
        <f>'Subdecision matrices'!$U$16</f>
        <v>0.05</v>
      </c>
      <c r="Q786" s="5">
        <f>'Subdecision matrices'!$V$12</f>
        <v>0.1</v>
      </c>
      <c r="R786" s="5">
        <f>'Subdecision matrices'!$V$13</f>
        <v>0.1</v>
      </c>
      <c r="S786" s="5">
        <f>'Subdecision matrices'!$V$14</f>
        <v>0.1</v>
      </c>
      <c r="T786" s="5">
        <f>'Subdecision matrices'!$V$15</f>
        <v>0.1</v>
      </c>
      <c r="U786" s="5">
        <f>'Subdecision matrices'!$V$16</f>
        <v>0.1</v>
      </c>
      <c r="V786" s="5">
        <f>'Subdecision matrices'!$W$12</f>
        <v>0.1</v>
      </c>
      <c r="W786" s="5">
        <f>'Subdecision matrices'!$W$13</f>
        <v>0.1</v>
      </c>
      <c r="X786" s="5">
        <f>'Subdecision matrices'!$W$14</f>
        <v>0.1</v>
      </c>
      <c r="Y786" s="5">
        <f>'Subdecision matrices'!$W$15</f>
        <v>0.1</v>
      </c>
      <c r="Z786" s="5">
        <f>'Subdecision matrices'!$W$16</f>
        <v>0.1</v>
      </c>
      <c r="AA786" s="5">
        <f>'Subdecision matrices'!$X$12</f>
        <v>0.05</v>
      </c>
      <c r="AB786" s="5">
        <f>'Subdecision matrices'!$X$13</f>
        <v>0.1</v>
      </c>
      <c r="AC786" s="5">
        <f>'Subdecision matrices'!$X$14</f>
        <v>0.1</v>
      </c>
      <c r="AD786" s="5">
        <f>'Subdecision matrices'!$X$15</f>
        <v>0.1</v>
      </c>
      <c r="AE786" s="5">
        <f>'Subdecision matrices'!$X$16</f>
        <v>0.1</v>
      </c>
      <c r="AF786" s="5">
        <f>'Subdecision matrices'!$Y$12</f>
        <v>0.1</v>
      </c>
      <c r="AG786" s="5">
        <f>'Subdecision matrices'!$Y$13</f>
        <v>0.1</v>
      </c>
      <c r="AH786" s="5">
        <f>'Subdecision matrices'!$Y$14</f>
        <v>0.1</v>
      </c>
      <c r="AI786" s="5">
        <f>'Subdecision matrices'!$Y$15</f>
        <v>0.05</v>
      </c>
      <c r="AJ786" s="5">
        <f>'Subdecision matrices'!$Y$16</f>
        <v>0.05</v>
      </c>
      <c r="AK786" s="5">
        <f>'Subdecision matrices'!$Z$12</f>
        <v>0.15</v>
      </c>
      <c r="AL786" s="5">
        <f>'Subdecision matrices'!$Z$13</f>
        <v>0.15</v>
      </c>
      <c r="AM786" s="5">
        <f>'Subdecision matrices'!$Z$14</f>
        <v>0.15</v>
      </c>
      <c r="AN786" s="5">
        <f>'Subdecision matrices'!$Z$15</f>
        <v>0.15</v>
      </c>
      <c r="AO786" s="5">
        <f>'Subdecision matrices'!$Z$16</f>
        <v>0.15</v>
      </c>
      <c r="AP786" s="5">
        <f>'Subdecision matrices'!$AA$12</f>
        <v>0.1</v>
      </c>
      <c r="AQ786" s="5">
        <f>'Subdecision matrices'!$AA$13</f>
        <v>0.1</v>
      </c>
      <c r="AR786" s="5">
        <f>'Subdecision matrices'!$AA$14</f>
        <v>0.1</v>
      </c>
      <c r="AS786" s="5">
        <f>'Subdecision matrices'!$AA$15</f>
        <v>0.1</v>
      </c>
      <c r="AT786" s="5">
        <f>'Subdecision matrices'!$AA$16</f>
        <v>0.15</v>
      </c>
      <c r="AU786" s="5">
        <f>'Subdecision matrices'!$AB$12</f>
        <v>0.15</v>
      </c>
      <c r="AV786" s="5">
        <f>'Subdecision matrices'!$AB$13</f>
        <v>0.1</v>
      </c>
      <c r="AW786" s="5">
        <f>'Subdecision matrices'!$AB$14</f>
        <v>0.1</v>
      </c>
      <c r="AX786" s="5">
        <f>'Subdecision matrices'!$AB$15</f>
        <v>0.15</v>
      </c>
      <c r="AY786" s="5">
        <f>'Subdecision matrices'!$AB$16</f>
        <v>0.1</v>
      </c>
      <c r="AZ786" s="3">
        <f aca="true" t="shared" si="1976" ref="AZ786">SUM(L786:AY786)</f>
        <v>4</v>
      </c>
      <c r="BA786" s="3"/>
      <c r="BB786" s="114"/>
      <c r="BC786" s="114"/>
      <c r="BD786" s="114"/>
      <c r="BE786" s="114"/>
      <c r="BF786" s="114"/>
    </row>
    <row r="787" spans="1:58" ht="15">
      <c r="A787" s="94">
        <v>391</v>
      </c>
      <c r="B787" s="44">
        <f>_xlfn.IFERROR(VLOOKUP(Prioritization!G402,'Subdecision matrices'!$B$7:$C$8,2,TRUE),0)</f>
        <v>0</v>
      </c>
      <c r="C787" s="44">
        <f>_xlfn.IFERROR(VLOOKUP(Prioritization!G402,'Subdecision matrices'!$B$7:$D$8,3,TRUE),0)</f>
        <v>0</v>
      </c>
      <c r="D787" s="44">
        <f>_xlfn.IFERROR(VLOOKUP(Prioritization!G402,'Subdecision matrices'!$B$7:$E$8,4,TRUE),0)</f>
        <v>0</v>
      </c>
      <c r="E787" s="44">
        <f>_xlfn.IFERROR(VLOOKUP(Prioritization!G402,'Subdecision matrices'!$B$7:$F$8,5,TRUE),0)</f>
        <v>0</v>
      </c>
      <c r="F787" s="44">
        <f>_xlfn.IFERROR(VLOOKUP(Prioritization!G402,'Subdecision matrices'!$B$7:$G$8,6,TRUE),0)</f>
        <v>0</v>
      </c>
      <c r="G787" s="44">
        <f>VLOOKUP(Prioritization!H402,'Subdecision matrices'!$B$12:$C$19,2,TRUE)</f>
        <v>0</v>
      </c>
      <c r="H787" s="44">
        <f>VLOOKUP(Prioritization!H402,'Subdecision matrices'!$B$12:$D$19,3,TRUE)</f>
        <v>0</v>
      </c>
      <c r="I787" s="44">
        <f>VLOOKUP(Prioritization!H402,'Subdecision matrices'!$B$12:$E$19,4,TRUE)</f>
        <v>0</v>
      </c>
      <c r="J787" s="44">
        <f>VLOOKUP(Prioritization!H402,'Subdecision matrices'!$B$12:$F$19,5,TRUE)</f>
        <v>0</v>
      </c>
      <c r="K787" s="44">
        <f>VLOOKUP(Prioritization!H402,'Subdecision matrices'!$B$12:$G$19,6,TRUE)</f>
        <v>0</v>
      </c>
      <c r="L787" s="2">
        <f>_xlfn.IFERROR(INDEX('Subdecision matrices'!$C$23:$G$27,MATCH(Prioritization!I402,'Subdecision matrices'!$B$23:$B$27,0),MATCH('CalcEng 2'!$L$6,'Subdecision matrices'!$C$22:$G$22,0)),0)</f>
        <v>0</v>
      </c>
      <c r="M787" s="2">
        <f>_xlfn.IFERROR(INDEX('Subdecision matrices'!$C$23:$G$27,MATCH(Prioritization!I402,'Subdecision matrices'!$B$23:$B$27,0),MATCH('CalcEng 2'!$M$6,'Subdecision matrices'!$C$30:$G$30,0)),0)</f>
        <v>0</v>
      </c>
      <c r="N787" s="2">
        <f>_xlfn.IFERROR(INDEX('Subdecision matrices'!$C$23:$G$27,MATCH(Prioritization!I402,'Subdecision matrices'!$B$23:$B$27,0),MATCH('CalcEng 2'!$N$6,'Subdecision matrices'!$C$22:$G$22,0)),0)</f>
        <v>0</v>
      </c>
      <c r="O787" s="2">
        <f>_xlfn.IFERROR(INDEX('Subdecision matrices'!$C$23:$G$27,MATCH(Prioritization!I402,'Subdecision matrices'!$B$23:$B$27,0),MATCH('CalcEng 2'!$O$6,'Subdecision matrices'!$C$22:$G$22,0)),0)</f>
        <v>0</v>
      </c>
      <c r="P787" s="2">
        <f>_xlfn.IFERROR(INDEX('Subdecision matrices'!$C$23:$G$27,MATCH(Prioritization!I402,'Subdecision matrices'!$B$23:$B$27,0),MATCH('CalcEng 2'!$P$6,'Subdecision matrices'!$C$22:$G$22,0)),0)</f>
        <v>0</v>
      </c>
      <c r="Q787" s="2">
        <f>_xlfn.IFERROR(INDEX('Subdecision matrices'!$C$31:$G$33,MATCH(Prioritization!J402,'Subdecision matrices'!$B$31:$B$33,0),MATCH('CalcEng 2'!$Q$6,'Subdecision matrices'!$C$30:$G$30,0)),0)</f>
        <v>0</v>
      </c>
      <c r="R787" s="2">
        <f>_xlfn.IFERROR(INDEX('Subdecision matrices'!$C$31:$G$33,MATCH(Prioritization!J402,'Subdecision matrices'!$B$31:$B$33,0),MATCH('CalcEng 2'!$R$6,'Subdecision matrices'!$C$30:$G$30,0)),0)</f>
        <v>0</v>
      </c>
      <c r="S787" s="2">
        <f>_xlfn.IFERROR(INDEX('Subdecision matrices'!$C$31:$G$33,MATCH(Prioritization!J402,'Subdecision matrices'!$B$31:$B$33,0),MATCH('CalcEng 2'!$S$6,'Subdecision matrices'!$C$30:$G$30,0)),0)</f>
        <v>0</v>
      </c>
      <c r="T787" s="2">
        <f>_xlfn.IFERROR(INDEX('Subdecision matrices'!$C$31:$G$33,MATCH(Prioritization!J402,'Subdecision matrices'!$B$31:$B$33,0),MATCH('CalcEng 2'!$T$6,'Subdecision matrices'!$C$30:$G$30,0)),0)</f>
        <v>0</v>
      </c>
      <c r="U787" s="2">
        <f>_xlfn.IFERROR(INDEX('Subdecision matrices'!$C$31:$G$33,MATCH(Prioritization!J402,'Subdecision matrices'!$B$31:$B$33,0),MATCH('CalcEng 2'!$U$6,'Subdecision matrices'!$C$30:$G$30,0)),0)</f>
        <v>0</v>
      </c>
      <c r="V787" s="2">
        <f>_xlfn.IFERROR(VLOOKUP(Prioritization!K402,'Subdecision matrices'!$A$37:$C$41,3,TRUE),0)</f>
        <v>0</v>
      </c>
      <c r="W787" s="2">
        <f>_xlfn.IFERROR(VLOOKUP(Prioritization!K402,'Subdecision matrices'!$A$37:$D$41,4),0)</f>
        <v>0</v>
      </c>
      <c r="X787" s="2">
        <f>_xlfn.IFERROR(VLOOKUP(Prioritization!K402,'Subdecision matrices'!$A$37:$E$41,5),0)</f>
        <v>0</v>
      </c>
      <c r="Y787" s="2">
        <f>_xlfn.IFERROR(VLOOKUP(Prioritization!K402,'Subdecision matrices'!$A$37:$F$41,6),0)</f>
        <v>0</v>
      </c>
      <c r="Z787" s="2">
        <f>_xlfn.IFERROR(VLOOKUP(Prioritization!K402,'Subdecision matrices'!$A$37:$G$41,7),0)</f>
        <v>0</v>
      </c>
      <c r="AA787" s="2">
        <f>_xlfn.IFERROR(INDEX('Subdecision matrices'!$K$8:$O$11,MATCH(Prioritization!L402,'Subdecision matrices'!$J$8:$J$11,0),MATCH('CalcEng 2'!$AA$6,'Subdecision matrices'!$K$7:$O$7,0)),0)</f>
        <v>0</v>
      </c>
      <c r="AB787" s="2">
        <f>_xlfn.IFERROR(INDEX('Subdecision matrices'!$K$8:$O$11,MATCH(Prioritization!L402,'Subdecision matrices'!$J$8:$J$11,0),MATCH('CalcEng 2'!$AB$6,'Subdecision matrices'!$K$7:$O$7,0)),0)</f>
        <v>0</v>
      </c>
      <c r="AC787" s="2">
        <f>_xlfn.IFERROR(INDEX('Subdecision matrices'!$K$8:$O$11,MATCH(Prioritization!L402,'Subdecision matrices'!$J$8:$J$11,0),MATCH('CalcEng 2'!$AC$6,'Subdecision matrices'!$K$7:$O$7,0)),0)</f>
        <v>0</v>
      </c>
      <c r="AD787" s="2">
        <f>_xlfn.IFERROR(INDEX('Subdecision matrices'!$K$8:$O$11,MATCH(Prioritization!L402,'Subdecision matrices'!$J$8:$J$11,0),MATCH('CalcEng 2'!$AD$6,'Subdecision matrices'!$K$7:$O$7,0)),0)</f>
        <v>0</v>
      </c>
      <c r="AE787" s="2">
        <f>_xlfn.IFERROR(INDEX('Subdecision matrices'!$K$8:$O$11,MATCH(Prioritization!L402,'Subdecision matrices'!$J$8:$J$11,0),MATCH('CalcEng 2'!$AE$6,'Subdecision matrices'!$K$7:$O$7,0)),0)</f>
        <v>0</v>
      </c>
      <c r="AF787" s="2">
        <f>_xlfn.IFERROR(VLOOKUP(Prioritization!M402,'Subdecision matrices'!$I$15:$K$17,3,TRUE),0)</f>
        <v>0</v>
      </c>
      <c r="AG787" s="2">
        <f>_xlfn.IFERROR(VLOOKUP(Prioritization!M402,'Subdecision matrices'!$I$15:$L$17,4,TRUE),0)</f>
        <v>0</v>
      </c>
      <c r="AH787" s="2">
        <f>_xlfn.IFERROR(VLOOKUP(Prioritization!M402,'Subdecision matrices'!$I$15:$M$17,5,TRUE),0)</f>
        <v>0</v>
      </c>
      <c r="AI787" s="2">
        <f>_xlfn.IFERROR(VLOOKUP(Prioritization!M402,'Subdecision matrices'!$I$15:$N$17,6,TRUE),0)</f>
        <v>0</v>
      </c>
      <c r="AJ787" s="2">
        <f>_xlfn.IFERROR(VLOOKUP(Prioritization!M402,'Subdecision matrices'!$I$15:$O$17,7,TRUE),0)</f>
        <v>0</v>
      </c>
      <c r="AK787" s="2">
        <f>_xlfn.IFERROR(INDEX('Subdecision matrices'!$K$22:$O$24,MATCH(Prioritization!N402,'Subdecision matrices'!$J$22:$J$24,0),MATCH($AK$6,'Subdecision matrices'!$K$21:$O$21,0)),0)</f>
        <v>0</v>
      </c>
      <c r="AL787" s="2">
        <f>_xlfn.IFERROR(INDEX('Subdecision matrices'!$K$22:$O$24,MATCH(Prioritization!N402,'Subdecision matrices'!$J$22:$J$24,0),MATCH($AL$6,'Subdecision matrices'!$K$21:$O$21,0)),0)</f>
        <v>0</v>
      </c>
      <c r="AM787" s="2">
        <f>_xlfn.IFERROR(INDEX('Subdecision matrices'!$K$22:$O$24,MATCH(Prioritization!N402,'Subdecision matrices'!$J$22:$J$24,0),MATCH($AM$6,'Subdecision matrices'!$K$21:$O$21,0)),0)</f>
        <v>0</v>
      </c>
      <c r="AN787" s="2">
        <f>_xlfn.IFERROR(INDEX('Subdecision matrices'!$K$22:$O$24,MATCH(Prioritization!N402,'Subdecision matrices'!$J$22:$J$24,0),MATCH($AN$6,'Subdecision matrices'!$K$21:$O$21,0)),0)</f>
        <v>0</v>
      </c>
      <c r="AO787" s="2">
        <f>_xlfn.IFERROR(INDEX('Subdecision matrices'!$K$22:$O$24,MATCH(Prioritization!N402,'Subdecision matrices'!$J$22:$J$24,0),MATCH($AO$6,'Subdecision matrices'!$K$21:$O$21,0)),0)</f>
        <v>0</v>
      </c>
      <c r="AP787" s="2">
        <f>_xlfn.IFERROR(INDEX('Subdecision matrices'!$K$27:$O$30,MATCH(Prioritization!O402,'Subdecision matrices'!$J$27:$J$30,0),MATCH('CalcEng 2'!$AP$6,'Subdecision matrices'!$K$27:$O$27,0)),0)</f>
        <v>0</v>
      </c>
      <c r="AQ787" s="2">
        <f>_xlfn.IFERROR(INDEX('Subdecision matrices'!$K$27:$O$30,MATCH(Prioritization!O402,'Subdecision matrices'!$J$27:$J$30,0),MATCH('CalcEng 2'!$AQ$6,'Subdecision matrices'!$K$27:$O$27,0)),0)</f>
        <v>0</v>
      </c>
      <c r="AR787" s="2">
        <f>_xlfn.IFERROR(INDEX('Subdecision matrices'!$K$27:$O$30,MATCH(Prioritization!O402,'Subdecision matrices'!$J$27:$J$30,0),MATCH('CalcEng 2'!$AR$6,'Subdecision matrices'!$K$27:$O$27,0)),0)</f>
        <v>0</v>
      </c>
      <c r="AS787" s="2">
        <f>_xlfn.IFERROR(INDEX('Subdecision matrices'!$K$27:$O$30,MATCH(Prioritization!O402,'Subdecision matrices'!$J$27:$J$30,0),MATCH('CalcEng 2'!$AS$6,'Subdecision matrices'!$K$27:$O$27,0)),0)</f>
        <v>0</v>
      </c>
      <c r="AT787" s="2">
        <f>_xlfn.IFERROR(INDEX('Subdecision matrices'!$K$27:$O$30,MATCH(Prioritization!O402,'Subdecision matrices'!$J$27:$J$30,0),MATCH('CalcEng 2'!$AT$6,'Subdecision matrices'!$K$27:$O$27,0)),0)</f>
        <v>0</v>
      </c>
      <c r="AU787" s="2">
        <f>_xlfn.IFERROR(INDEX('Subdecision matrices'!$K$34:$O$36,MATCH(Prioritization!P402,'Subdecision matrices'!$J$34:$J$36,0),MATCH('CalcEng 2'!$AU$6,'Subdecision matrices'!$K$33:$O$33,0)),0)</f>
        <v>0</v>
      </c>
      <c r="AV787" s="2">
        <f>_xlfn.IFERROR(INDEX('Subdecision matrices'!$K$34:$O$36,MATCH(Prioritization!P402,'Subdecision matrices'!$J$34:$J$36,0),MATCH('CalcEng 2'!$AV$6,'Subdecision matrices'!$K$33:$O$33,0)),0)</f>
        <v>0</v>
      </c>
      <c r="AW787" s="2">
        <f>_xlfn.IFERROR(INDEX('Subdecision matrices'!$K$34:$O$36,MATCH(Prioritization!P402,'Subdecision matrices'!$J$34:$J$36,0),MATCH('CalcEng 2'!$AW$6,'Subdecision matrices'!$K$33:$O$33,0)),0)</f>
        <v>0</v>
      </c>
      <c r="AX787" s="2">
        <f>_xlfn.IFERROR(INDEX('Subdecision matrices'!$K$34:$O$36,MATCH(Prioritization!P402,'Subdecision matrices'!$J$34:$J$36,0),MATCH('CalcEng 2'!$AX$6,'Subdecision matrices'!$K$33:$O$33,0)),0)</f>
        <v>0</v>
      </c>
      <c r="AY787" s="2">
        <f>_xlfn.IFERROR(INDEX('Subdecision matrices'!$K$34:$O$36,MATCH(Prioritization!P402,'Subdecision matrices'!$J$34:$J$36,0),MATCH('CalcEng 2'!$AY$6,'Subdecision matrices'!$K$33:$O$33,0)),0)</f>
        <v>0</v>
      </c>
      <c r="AZ787" s="2"/>
      <c r="BA787" s="2"/>
      <c r="BB787" s="110">
        <f>((B787*B788)+(G787*G788)+(L787*L788)+(Q787*Q788)+(V787*V788)+(AA787*AA788)+(AF788*AF787)+(AK787*AK788)+(AP787*AP788)+(AU787*AU788))*10</f>
        <v>0</v>
      </c>
      <c r="BC787" s="110">
        <f aca="true" t="shared" si="1977" ref="BC787">((C787*C788)+(H787*H788)+(M787*M788)+(R787*R788)+(W787*W788)+(AB787*AB788)+(AG788*AG787)+(AL787*AL788)+(AQ787*AQ788)+(AV787*AV788))*10</f>
        <v>0</v>
      </c>
      <c r="BD787" s="110">
        <f aca="true" t="shared" si="1978" ref="BD787">((D787*D788)+(I787*I788)+(N787*N788)+(S787*S788)+(X787*X788)+(AC787*AC788)+(AH788*AH787)+(AM787*AM788)+(AR787*AR788)+(AW787*AW788))*10</f>
        <v>0</v>
      </c>
      <c r="BE787" s="110">
        <f aca="true" t="shared" si="1979" ref="BE787">((E787*E788)+(J787*J788)+(O787*O788)+(T787*T788)+(Y787*Y788)+(AD787*AD788)+(AI788*AI787)+(AN787*AN788)+(AS787*AS788)+(AX787*AX788))*10</f>
        <v>0</v>
      </c>
      <c r="BF787" s="110">
        <f aca="true" t="shared" si="1980" ref="BF787">((F787*F788)+(K787*K788)+(P787*P788)+(U787*U788)+(Z787*Z788)+(AE787*AE788)+(AJ788*AJ787)+(AO787*AO788)+(AT787*AT788)+(AY787*AY788))*10</f>
        <v>0</v>
      </c>
    </row>
    <row r="788" spans="1:58" ht="15.75" thickBot="1">
      <c r="A788" s="94"/>
      <c r="B788" s="5">
        <f>'Subdecision matrices'!$S$12</f>
        <v>0.1</v>
      </c>
      <c r="C788" s="5">
        <f>'Subdecision matrices'!$S$13</f>
        <v>0.1</v>
      </c>
      <c r="D788" s="5">
        <f>'Subdecision matrices'!$S$14</f>
        <v>0.1</v>
      </c>
      <c r="E788" s="5">
        <f>'Subdecision matrices'!$S$15</f>
        <v>0.1</v>
      </c>
      <c r="F788" s="5">
        <f>'Subdecision matrices'!$S$16</f>
        <v>0.1</v>
      </c>
      <c r="G788" s="5">
        <f>'Subdecision matrices'!$T$12</f>
        <v>0.1</v>
      </c>
      <c r="H788" s="5">
        <f>'Subdecision matrices'!$T$13</f>
        <v>0.1</v>
      </c>
      <c r="I788" s="5">
        <f>'Subdecision matrices'!$T$14</f>
        <v>0.1</v>
      </c>
      <c r="J788" s="5">
        <f>'Subdecision matrices'!$T$15</f>
        <v>0.1</v>
      </c>
      <c r="K788" s="5">
        <f>'Subdecision matrices'!$T$16</f>
        <v>0.1</v>
      </c>
      <c r="L788" s="5">
        <f>'Subdecision matrices'!$U$12</f>
        <v>0.05</v>
      </c>
      <c r="M788" s="5">
        <f>'Subdecision matrices'!$U$13</f>
        <v>0.05</v>
      </c>
      <c r="N788" s="5">
        <f>'Subdecision matrices'!$U$14</f>
        <v>0.05</v>
      </c>
      <c r="O788" s="5">
        <f>'Subdecision matrices'!$U$15</f>
        <v>0.05</v>
      </c>
      <c r="P788" s="5">
        <f>'Subdecision matrices'!$U$16</f>
        <v>0.05</v>
      </c>
      <c r="Q788" s="5">
        <f>'Subdecision matrices'!$V$12</f>
        <v>0.1</v>
      </c>
      <c r="R788" s="5">
        <f>'Subdecision matrices'!$V$13</f>
        <v>0.1</v>
      </c>
      <c r="S788" s="5">
        <f>'Subdecision matrices'!$V$14</f>
        <v>0.1</v>
      </c>
      <c r="T788" s="5">
        <f>'Subdecision matrices'!$V$15</f>
        <v>0.1</v>
      </c>
      <c r="U788" s="5">
        <f>'Subdecision matrices'!$V$16</f>
        <v>0.1</v>
      </c>
      <c r="V788" s="5">
        <f>'Subdecision matrices'!$W$12</f>
        <v>0.1</v>
      </c>
      <c r="W788" s="5">
        <f>'Subdecision matrices'!$W$13</f>
        <v>0.1</v>
      </c>
      <c r="X788" s="5">
        <f>'Subdecision matrices'!$W$14</f>
        <v>0.1</v>
      </c>
      <c r="Y788" s="5">
        <f>'Subdecision matrices'!$W$15</f>
        <v>0.1</v>
      </c>
      <c r="Z788" s="5">
        <f>'Subdecision matrices'!$W$16</f>
        <v>0.1</v>
      </c>
      <c r="AA788" s="5">
        <f>'Subdecision matrices'!$X$12</f>
        <v>0.05</v>
      </c>
      <c r="AB788" s="5">
        <f>'Subdecision matrices'!$X$13</f>
        <v>0.1</v>
      </c>
      <c r="AC788" s="5">
        <f>'Subdecision matrices'!$X$14</f>
        <v>0.1</v>
      </c>
      <c r="AD788" s="5">
        <f>'Subdecision matrices'!$X$15</f>
        <v>0.1</v>
      </c>
      <c r="AE788" s="5">
        <f>'Subdecision matrices'!$X$16</f>
        <v>0.1</v>
      </c>
      <c r="AF788" s="5">
        <f>'Subdecision matrices'!$Y$12</f>
        <v>0.1</v>
      </c>
      <c r="AG788" s="5">
        <f>'Subdecision matrices'!$Y$13</f>
        <v>0.1</v>
      </c>
      <c r="AH788" s="5">
        <f>'Subdecision matrices'!$Y$14</f>
        <v>0.1</v>
      </c>
      <c r="AI788" s="5">
        <f>'Subdecision matrices'!$Y$15</f>
        <v>0.05</v>
      </c>
      <c r="AJ788" s="5">
        <f>'Subdecision matrices'!$Y$16</f>
        <v>0.05</v>
      </c>
      <c r="AK788" s="5">
        <f>'Subdecision matrices'!$Z$12</f>
        <v>0.15</v>
      </c>
      <c r="AL788" s="5">
        <f>'Subdecision matrices'!$Z$13</f>
        <v>0.15</v>
      </c>
      <c r="AM788" s="5">
        <f>'Subdecision matrices'!$Z$14</f>
        <v>0.15</v>
      </c>
      <c r="AN788" s="5">
        <f>'Subdecision matrices'!$Z$15</f>
        <v>0.15</v>
      </c>
      <c r="AO788" s="5">
        <f>'Subdecision matrices'!$Z$16</f>
        <v>0.15</v>
      </c>
      <c r="AP788" s="5">
        <f>'Subdecision matrices'!$AA$12</f>
        <v>0.1</v>
      </c>
      <c r="AQ788" s="5">
        <f>'Subdecision matrices'!$AA$13</f>
        <v>0.1</v>
      </c>
      <c r="AR788" s="5">
        <f>'Subdecision matrices'!$AA$14</f>
        <v>0.1</v>
      </c>
      <c r="AS788" s="5">
        <f>'Subdecision matrices'!$AA$15</f>
        <v>0.1</v>
      </c>
      <c r="AT788" s="5">
        <f>'Subdecision matrices'!$AA$16</f>
        <v>0.15</v>
      </c>
      <c r="AU788" s="5">
        <f>'Subdecision matrices'!$AB$12</f>
        <v>0.15</v>
      </c>
      <c r="AV788" s="5">
        <f>'Subdecision matrices'!$AB$13</f>
        <v>0.1</v>
      </c>
      <c r="AW788" s="5">
        <f>'Subdecision matrices'!$AB$14</f>
        <v>0.1</v>
      </c>
      <c r="AX788" s="5">
        <f>'Subdecision matrices'!$AB$15</f>
        <v>0.15</v>
      </c>
      <c r="AY788" s="5">
        <f>'Subdecision matrices'!$AB$16</f>
        <v>0.1</v>
      </c>
      <c r="AZ788" s="3">
        <f aca="true" t="shared" si="1981" ref="AZ788">SUM(L788:AY788)</f>
        <v>4</v>
      </c>
      <c r="BA788" s="3"/>
      <c r="BB788" s="114"/>
      <c r="BC788" s="114"/>
      <c r="BD788" s="114"/>
      <c r="BE788" s="114"/>
      <c r="BF788" s="114"/>
    </row>
    <row r="789" spans="1:58" ht="15">
      <c r="A789" s="94">
        <v>392</v>
      </c>
      <c r="B789" s="44">
        <f>_xlfn.IFERROR(VLOOKUP(Prioritization!G403,'Subdecision matrices'!$B$7:$C$8,2,TRUE),0)</f>
        <v>0</v>
      </c>
      <c r="C789" s="44">
        <f>_xlfn.IFERROR(VLOOKUP(Prioritization!G403,'Subdecision matrices'!$B$7:$D$8,3,TRUE),0)</f>
        <v>0</v>
      </c>
      <c r="D789" s="44">
        <f>_xlfn.IFERROR(VLOOKUP(Prioritization!G403,'Subdecision matrices'!$B$7:$E$8,4,TRUE),0)</f>
        <v>0</v>
      </c>
      <c r="E789" s="44">
        <f>_xlfn.IFERROR(VLOOKUP(Prioritization!G403,'Subdecision matrices'!$B$7:$F$8,5,TRUE),0)</f>
        <v>0</v>
      </c>
      <c r="F789" s="44">
        <f>_xlfn.IFERROR(VLOOKUP(Prioritization!G403,'Subdecision matrices'!$B$7:$G$8,6,TRUE),0)</f>
        <v>0</v>
      </c>
      <c r="G789" s="44">
        <f>VLOOKUP(Prioritization!H403,'Subdecision matrices'!$B$12:$C$19,2,TRUE)</f>
        <v>0</v>
      </c>
      <c r="H789" s="44">
        <f>VLOOKUP(Prioritization!H403,'Subdecision matrices'!$B$12:$D$19,3,TRUE)</f>
        <v>0</v>
      </c>
      <c r="I789" s="44">
        <f>VLOOKUP(Prioritization!H403,'Subdecision matrices'!$B$12:$E$19,4,TRUE)</f>
        <v>0</v>
      </c>
      <c r="J789" s="44">
        <f>VLOOKUP(Prioritization!H403,'Subdecision matrices'!$B$12:$F$19,5,TRUE)</f>
        <v>0</v>
      </c>
      <c r="K789" s="44">
        <f>VLOOKUP(Prioritization!H403,'Subdecision matrices'!$B$12:$G$19,6,TRUE)</f>
        <v>0</v>
      </c>
      <c r="L789" s="2">
        <f>_xlfn.IFERROR(INDEX('Subdecision matrices'!$C$23:$G$27,MATCH(Prioritization!I403,'Subdecision matrices'!$B$23:$B$27,0),MATCH('CalcEng 2'!$L$6,'Subdecision matrices'!$C$22:$G$22,0)),0)</f>
        <v>0</v>
      </c>
      <c r="M789" s="2">
        <f>_xlfn.IFERROR(INDEX('Subdecision matrices'!$C$23:$G$27,MATCH(Prioritization!I403,'Subdecision matrices'!$B$23:$B$27,0),MATCH('CalcEng 2'!$M$6,'Subdecision matrices'!$C$30:$G$30,0)),0)</f>
        <v>0</v>
      </c>
      <c r="N789" s="2">
        <f>_xlfn.IFERROR(INDEX('Subdecision matrices'!$C$23:$G$27,MATCH(Prioritization!I403,'Subdecision matrices'!$B$23:$B$27,0),MATCH('CalcEng 2'!$N$6,'Subdecision matrices'!$C$22:$G$22,0)),0)</f>
        <v>0</v>
      </c>
      <c r="O789" s="2">
        <f>_xlfn.IFERROR(INDEX('Subdecision matrices'!$C$23:$G$27,MATCH(Prioritization!I403,'Subdecision matrices'!$B$23:$B$27,0),MATCH('CalcEng 2'!$O$6,'Subdecision matrices'!$C$22:$G$22,0)),0)</f>
        <v>0</v>
      </c>
      <c r="P789" s="2">
        <f>_xlfn.IFERROR(INDEX('Subdecision matrices'!$C$23:$G$27,MATCH(Prioritization!I403,'Subdecision matrices'!$B$23:$B$27,0),MATCH('CalcEng 2'!$P$6,'Subdecision matrices'!$C$22:$G$22,0)),0)</f>
        <v>0</v>
      </c>
      <c r="Q789" s="2">
        <f>_xlfn.IFERROR(INDEX('Subdecision matrices'!$C$31:$G$33,MATCH(Prioritization!J403,'Subdecision matrices'!$B$31:$B$33,0),MATCH('CalcEng 2'!$Q$6,'Subdecision matrices'!$C$30:$G$30,0)),0)</f>
        <v>0</v>
      </c>
      <c r="R789" s="2">
        <f>_xlfn.IFERROR(INDEX('Subdecision matrices'!$C$31:$G$33,MATCH(Prioritization!J403,'Subdecision matrices'!$B$31:$B$33,0),MATCH('CalcEng 2'!$R$6,'Subdecision matrices'!$C$30:$G$30,0)),0)</f>
        <v>0</v>
      </c>
      <c r="S789" s="2">
        <f>_xlfn.IFERROR(INDEX('Subdecision matrices'!$C$31:$G$33,MATCH(Prioritization!J403,'Subdecision matrices'!$B$31:$B$33,0),MATCH('CalcEng 2'!$S$6,'Subdecision matrices'!$C$30:$G$30,0)),0)</f>
        <v>0</v>
      </c>
      <c r="T789" s="2">
        <f>_xlfn.IFERROR(INDEX('Subdecision matrices'!$C$31:$G$33,MATCH(Prioritization!J403,'Subdecision matrices'!$B$31:$B$33,0),MATCH('CalcEng 2'!$T$6,'Subdecision matrices'!$C$30:$G$30,0)),0)</f>
        <v>0</v>
      </c>
      <c r="U789" s="2">
        <f>_xlfn.IFERROR(INDEX('Subdecision matrices'!$C$31:$G$33,MATCH(Prioritization!J403,'Subdecision matrices'!$B$31:$B$33,0),MATCH('CalcEng 2'!$U$6,'Subdecision matrices'!$C$30:$G$30,0)),0)</f>
        <v>0</v>
      </c>
      <c r="V789" s="2">
        <f>_xlfn.IFERROR(VLOOKUP(Prioritization!K403,'Subdecision matrices'!$A$37:$C$41,3,TRUE),0)</f>
        <v>0</v>
      </c>
      <c r="W789" s="2">
        <f>_xlfn.IFERROR(VLOOKUP(Prioritization!K403,'Subdecision matrices'!$A$37:$D$41,4),0)</f>
        <v>0</v>
      </c>
      <c r="X789" s="2">
        <f>_xlfn.IFERROR(VLOOKUP(Prioritization!K403,'Subdecision matrices'!$A$37:$E$41,5),0)</f>
        <v>0</v>
      </c>
      <c r="Y789" s="2">
        <f>_xlfn.IFERROR(VLOOKUP(Prioritization!K403,'Subdecision matrices'!$A$37:$F$41,6),0)</f>
        <v>0</v>
      </c>
      <c r="Z789" s="2">
        <f>_xlfn.IFERROR(VLOOKUP(Prioritization!K403,'Subdecision matrices'!$A$37:$G$41,7),0)</f>
        <v>0</v>
      </c>
      <c r="AA789" s="2">
        <f>_xlfn.IFERROR(INDEX('Subdecision matrices'!$K$8:$O$11,MATCH(Prioritization!L403,'Subdecision matrices'!$J$8:$J$11,0),MATCH('CalcEng 2'!$AA$6,'Subdecision matrices'!$K$7:$O$7,0)),0)</f>
        <v>0</v>
      </c>
      <c r="AB789" s="2">
        <f>_xlfn.IFERROR(INDEX('Subdecision matrices'!$K$8:$O$11,MATCH(Prioritization!L403,'Subdecision matrices'!$J$8:$J$11,0),MATCH('CalcEng 2'!$AB$6,'Subdecision matrices'!$K$7:$O$7,0)),0)</f>
        <v>0</v>
      </c>
      <c r="AC789" s="2">
        <f>_xlfn.IFERROR(INDEX('Subdecision matrices'!$K$8:$O$11,MATCH(Prioritization!L403,'Subdecision matrices'!$J$8:$J$11,0),MATCH('CalcEng 2'!$AC$6,'Subdecision matrices'!$K$7:$O$7,0)),0)</f>
        <v>0</v>
      </c>
      <c r="AD789" s="2">
        <f>_xlfn.IFERROR(INDEX('Subdecision matrices'!$K$8:$O$11,MATCH(Prioritization!L403,'Subdecision matrices'!$J$8:$J$11,0),MATCH('CalcEng 2'!$AD$6,'Subdecision matrices'!$K$7:$O$7,0)),0)</f>
        <v>0</v>
      </c>
      <c r="AE789" s="2">
        <f>_xlfn.IFERROR(INDEX('Subdecision matrices'!$K$8:$O$11,MATCH(Prioritization!L403,'Subdecision matrices'!$J$8:$J$11,0),MATCH('CalcEng 2'!$AE$6,'Subdecision matrices'!$K$7:$O$7,0)),0)</f>
        <v>0</v>
      </c>
      <c r="AF789" s="2">
        <f>_xlfn.IFERROR(VLOOKUP(Prioritization!M403,'Subdecision matrices'!$I$15:$K$17,3,TRUE),0)</f>
        <v>0</v>
      </c>
      <c r="AG789" s="2">
        <f>_xlfn.IFERROR(VLOOKUP(Prioritization!M403,'Subdecision matrices'!$I$15:$L$17,4,TRUE),0)</f>
        <v>0</v>
      </c>
      <c r="AH789" s="2">
        <f>_xlfn.IFERROR(VLOOKUP(Prioritization!M403,'Subdecision matrices'!$I$15:$M$17,5,TRUE),0)</f>
        <v>0</v>
      </c>
      <c r="AI789" s="2">
        <f>_xlfn.IFERROR(VLOOKUP(Prioritization!M403,'Subdecision matrices'!$I$15:$N$17,6,TRUE),0)</f>
        <v>0</v>
      </c>
      <c r="AJ789" s="2">
        <f>_xlfn.IFERROR(VLOOKUP(Prioritization!M403,'Subdecision matrices'!$I$15:$O$17,7,TRUE),0)</f>
        <v>0</v>
      </c>
      <c r="AK789" s="2">
        <f>_xlfn.IFERROR(INDEX('Subdecision matrices'!$K$22:$O$24,MATCH(Prioritization!N403,'Subdecision matrices'!$J$22:$J$24,0),MATCH($AK$6,'Subdecision matrices'!$K$21:$O$21,0)),0)</f>
        <v>0</v>
      </c>
      <c r="AL789" s="2">
        <f>_xlfn.IFERROR(INDEX('Subdecision matrices'!$K$22:$O$24,MATCH(Prioritization!N403,'Subdecision matrices'!$J$22:$J$24,0),MATCH($AL$6,'Subdecision matrices'!$K$21:$O$21,0)),0)</f>
        <v>0</v>
      </c>
      <c r="AM789" s="2">
        <f>_xlfn.IFERROR(INDEX('Subdecision matrices'!$K$22:$O$24,MATCH(Prioritization!N403,'Subdecision matrices'!$J$22:$J$24,0),MATCH($AM$6,'Subdecision matrices'!$K$21:$O$21,0)),0)</f>
        <v>0</v>
      </c>
      <c r="AN789" s="2">
        <f>_xlfn.IFERROR(INDEX('Subdecision matrices'!$K$22:$O$24,MATCH(Prioritization!N403,'Subdecision matrices'!$J$22:$J$24,0),MATCH($AN$6,'Subdecision matrices'!$K$21:$O$21,0)),0)</f>
        <v>0</v>
      </c>
      <c r="AO789" s="2">
        <f>_xlfn.IFERROR(INDEX('Subdecision matrices'!$K$22:$O$24,MATCH(Prioritization!N403,'Subdecision matrices'!$J$22:$J$24,0),MATCH($AO$6,'Subdecision matrices'!$K$21:$O$21,0)),0)</f>
        <v>0</v>
      </c>
      <c r="AP789" s="2">
        <f>_xlfn.IFERROR(INDEX('Subdecision matrices'!$K$27:$O$30,MATCH(Prioritization!O403,'Subdecision matrices'!$J$27:$J$30,0),MATCH('CalcEng 2'!$AP$6,'Subdecision matrices'!$K$27:$O$27,0)),0)</f>
        <v>0</v>
      </c>
      <c r="AQ789" s="2">
        <f>_xlfn.IFERROR(INDEX('Subdecision matrices'!$K$27:$O$30,MATCH(Prioritization!O403,'Subdecision matrices'!$J$27:$J$30,0),MATCH('CalcEng 2'!$AQ$6,'Subdecision matrices'!$K$27:$O$27,0)),0)</f>
        <v>0</v>
      </c>
      <c r="AR789" s="2">
        <f>_xlfn.IFERROR(INDEX('Subdecision matrices'!$K$27:$O$30,MATCH(Prioritization!O403,'Subdecision matrices'!$J$27:$J$30,0),MATCH('CalcEng 2'!$AR$6,'Subdecision matrices'!$K$27:$O$27,0)),0)</f>
        <v>0</v>
      </c>
      <c r="AS789" s="2">
        <f>_xlfn.IFERROR(INDEX('Subdecision matrices'!$K$27:$O$30,MATCH(Prioritization!O403,'Subdecision matrices'!$J$27:$J$30,0),MATCH('CalcEng 2'!$AS$6,'Subdecision matrices'!$K$27:$O$27,0)),0)</f>
        <v>0</v>
      </c>
      <c r="AT789" s="2">
        <f>_xlfn.IFERROR(INDEX('Subdecision matrices'!$K$27:$O$30,MATCH(Prioritization!O403,'Subdecision matrices'!$J$27:$J$30,0),MATCH('CalcEng 2'!$AT$6,'Subdecision matrices'!$K$27:$O$27,0)),0)</f>
        <v>0</v>
      </c>
      <c r="AU789" s="2">
        <f>_xlfn.IFERROR(INDEX('Subdecision matrices'!$K$34:$O$36,MATCH(Prioritization!P403,'Subdecision matrices'!$J$34:$J$36,0),MATCH('CalcEng 2'!$AU$6,'Subdecision matrices'!$K$33:$O$33,0)),0)</f>
        <v>0</v>
      </c>
      <c r="AV789" s="2">
        <f>_xlfn.IFERROR(INDEX('Subdecision matrices'!$K$34:$O$36,MATCH(Prioritization!P403,'Subdecision matrices'!$J$34:$J$36,0),MATCH('CalcEng 2'!$AV$6,'Subdecision matrices'!$K$33:$O$33,0)),0)</f>
        <v>0</v>
      </c>
      <c r="AW789" s="2">
        <f>_xlfn.IFERROR(INDEX('Subdecision matrices'!$K$34:$O$36,MATCH(Prioritization!P403,'Subdecision matrices'!$J$34:$J$36,0),MATCH('CalcEng 2'!$AW$6,'Subdecision matrices'!$K$33:$O$33,0)),0)</f>
        <v>0</v>
      </c>
      <c r="AX789" s="2">
        <f>_xlfn.IFERROR(INDEX('Subdecision matrices'!$K$34:$O$36,MATCH(Prioritization!P403,'Subdecision matrices'!$J$34:$J$36,0),MATCH('CalcEng 2'!$AX$6,'Subdecision matrices'!$K$33:$O$33,0)),0)</f>
        <v>0</v>
      </c>
      <c r="AY789" s="2">
        <f>_xlfn.IFERROR(INDEX('Subdecision matrices'!$K$34:$O$36,MATCH(Prioritization!P403,'Subdecision matrices'!$J$34:$J$36,0),MATCH('CalcEng 2'!$AY$6,'Subdecision matrices'!$K$33:$O$33,0)),0)</f>
        <v>0</v>
      </c>
      <c r="AZ789" s="2"/>
      <c r="BA789" s="2"/>
      <c r="BB789" s="110">
        <f>((B789*B790)+(G789*G790)+(L789*L790)+(Q789*Q790)+(V789*V790)+(AA789*AA790)+(AF790*AF789)+(AK789*AK790)+(AP789*AP790)+(AU789*AU790))*10</f>
        <v>0</v>
      </c>
      <c r="BC789" s="110">
        <f aca="true" t="shared" si="1982" ref="BC789">((C789*C790)+(H789*H790)+(M789*M790)+(R789*R790)+(W789*W790)+(AB789*AB790)+(AG790*AG789)+(AL789*AL790)+(AQ789*AQ790)+(AV789*AV790))*10</f>
        <v>0</v>
      </c>
      <c r="BD789" s="110">
        <f aca="true" t="shared" si="1983" ref="BD789">((D789*D790)+(I789*I790)+(N789*N790)+(S789*S790)+(X789*X790)+(AC789*AC790)+(AH790*AH789)+(AM789*AM790)+(AR789*AR790)+(AW789*AW790))*10</f>
        <v>0</v>
      </c>
      <c r="BE789" s="110">
        <f aca="true" t="shared" si="1984" ref="BE789">((E789*E790)+(J789*J790)+(O789*O790)+(T789*T790)+(Y789*Y790)+(AD789*AD790)+(AI790*AI789)+(AN789*AN790)+(AS789*AS790)+(AX789*AX790))*10</f>
        <v>0</v>
      </c>
      <c r="BF789" s="110">
        <f aca="true" t="shared" si="1985" ref="BF789">((F789*F790)+(K789*K790)+(P789*P790)+(U789*U790)+(Z789*Z790)+(AE789*AE790)+(AJ790*AJ789)+(AO789*AO790)+(AT789*AT790)+(AY789*AY790))*10</f>
        <v>0</v>
      </c>
    </row>
    <row r="790" spans="1:58" ht="15.75" thickBot="1">
      <c r="A790" s="94"/>
      <c r="B790" s="5">
        <f>'Subdecision matrices'!$S$12</f>
        <v>0.1</v>
      </c>
      <c r="C790" s="5">
        <f>'Subdecision matrices'!$S$13</f>
        <v>0.1</v>
      </c>
      <c r="D790" s="5">
        <f>'Subdecision matrices'!$S$14</f>
        <v>0.1</v>
      </c>
      <c r="E790" s="5">
        <f>'Subdecision matrices'!$S$15</f>
        <v>0.1</v>
      </c>
      <c r="F790" s="5">
        <f>'Subdecision matrices'!$S$16</f>
        <v>0.1</v>
      </c>
      <c r="G790" s="5">
        <f>'Subdecision matrices'!$T$12</f>
        <v>0.1</v>
      </c>
      <c r="H790" s="5">
        <f>'Subdecision matrices'!$T$13</f>
        <v>0.1</v>
      </c>
      <c r="I790" s="5">
        <f>'Subdecision matrices'!$T$14</f>
        <v>0.1</v>
      </c>
      <c r="J790" s="5">
        <f>'Subdecision matrices'!$T$15</f>
        <v>0.1</v>
      </c>
      <c r="K790" s="5">
        <f>'Subdecision matrices'!$T$16</f>
        <v>0.1</v>
      </c>
      <c r="L790" s="5">
        <f>'Subdecision matrices'!$U$12</f>
        <v>0.05</v>
      </c>
      <c r="M790" s="5">
        <f>'Subdecision matrices'!$U$13</f>
        <v>0.05</v>
      </c>
      <c r="N790" s="5">
        <f>'Subdecision matrices'!$U$14</f>
        <v>0.05</v>
      </c>
      <c r="O790" s="5">
        <f>'Subdecision matrices'!$U$15</f>
        <v>0.05</v>
      </c>
      <c r="P790" s="5">
        <f>'Subdecision matrices'!$U$16</f>
        <v>0.05</v>
      </c>
      <c r="Q790" s="5">
        <f>'Subdecision matrices'!$V$12</f>
        <v>0.1</v>
      </c>
      <c r="R790" s="5">
        <f>'Subdecision matrices'!$V$13</f>
        <v>0.1</v>
      </c>
      <c r="S790" s="5">
        <f>'Subdecision matrices'!$V$14</f>
        <v>0.1</v>
      </c>
      <c r="T790" s="5">
        <f>'Subdecision matrices'!$V$15</f>
        <v>0.1</v>
      </c>
      <c r="U790" s="5">
        <f>'Subdecision matrices'!$V$16</f>
        <v>0.1</v>
      </c>
      <c r="V790" s="5">
        <f>'Subdecision matrices'!$W$12</f>
        <v>0.1</v>
      </c>
      <c r="W790" s="5">
        <f>'Subdecision matrices'!$W$13</f>
        <v>0.1</v>
      </c>
      <c r="X790" s="5">
        <f>'Subdecision matrices'!$W$14</f>
        <v>0.1</v>
      </c>
      <c r="Y790" s="5">
        <f>'Subdecision matrices'!$W$15</f>
        <v>0.1</v>
      </c>
      <c r="Z790" s="5">
        <f>'Subdecision matrices'!$W$16</f>
        <v>0.1</v>
      </c>
      <c r="AA790" s="5">
        <f>'Subdecision matrices'!$X$12</f>
        <v>0.05</v>
      </c>
      <c r="AB790" s="5">
        <f>'Subdecision matrices'!$X$13</f>
        <v>0.1</v>
      </c>
      <c r="AC790" s="5">
        <f>'Subdecision matrices'!$X$14</f>
        <v>0.1</v>
      </c>
      <c r="AD790" s="5">
        <f>'Subdecision matrices'!$X$15</f>
        <v>0.1</v>
      </c>
      <c r="AE790" s="5">
        <f>'Subdecision matrices'!$X$16</f>
        <v>0.1</v>
      </c>
      <c r="AF790" s="5">
        <f>'Subdecision matrices'!$Y$12</f>
        <v>0.1</v>
      </c>
      <c r="AG790" s="5">
        <f>'Subdecision matrices'!$Y$13</f>
        <v>0.1</v>
      </c>
      <c r="AH790" s="5">
        <f>'Subdecision matrices'!$Y$14</f>
        <v>0.1</v>
      </c>
      <c r="AI790" s="5">
        <f>'Subdecision matrices'!$Y$15</f>
        <v>0.05</v>
      </c>
      <c r="AJ790" s="5">
        <f>'Subdecision matrices'!$Y$16</f>
        <v>0.05</v>
      </c>
      <c r="AK790" s="5">
        <f>'Subdecision matrices'!$Z$12</f>
        <v>0.15</v>
      </c>
      <c r="AL790" s="5">
        <f>'Subdecision matrices'!$Z$13</f>
        <v>0.15</v>
      </c>
      <c r="AM790" s="5">
        <f>'Subdecision matrices'!$Z$14</f>
        <v>0.15</v>
      </c>
      <c r="AN790" s="5">
        <f>'Subdecision matrices'!$Z$15</f>
        <v>0.15</v>
      </c>
      <c r="AO790" s="5">
        <f>'Subdecision matrices'!$Z$16</f>
        <v>0.15</v>
      </c>
      <c r="AP790" s="5">
        <f>'Subdecision matrices'!$AA$12</f>
        <v>0.1</v>
      </c>
      <c r="AQ790" s="5">
        <f>'Subdecision matrices'!$AA$13</f>
        <v>0.1</v>
      </c>
      <c r="AR790" s="5">
        <f>'Subdecision matrices'!$AA$14</f>
        <v>0.1</v>
      </c>
      <c r="AS790" s="5">
        <f>'Subdecision matrices'!$AA$15</f>
        <v>0.1</v>
      </c>
      <c r="AT790" s="5">
        <f>'Subdecision matrices'!$AA$16</f>
        <v>0.15</v>
      </c>
      <c r="AU790" s="5">
        <f>'Subdecision matrices'!$AB$12</f>
        <v>0.15</v>
      </c>
      <c r="AV790" s="5">
        <f>'Subdecision matrices'!$AB$13</f>
        <v>0.1</v>
      </c>
      <c r="AW790" s="5">
        <f>'Subdecision matrices'!$AB$14</f>
        <v>0.1</v>
      </c>
      <c r="AX790" s="5">
        <f>'Subdecision matrices'!$AB$15</f>
        <v>0.15</v>
      </c>
      <c r="AY790" s="5">
        <f>'Subdecision matrices'!$AB$16</f>
        <v>0.1</v>
      </c>
      <c r="AZ790" s="3">
        <f aca="true" t="shared" si="1986" ref="AZ790">SUM(L790:AY790)</f>
        <v>4</v>
      </c>
      <c r="BA790" s="3"/>
      <c r="BB790" s="114"/>
      <c r="BC790" s="114"/>
      <c r="BD790" s="114"/>
      <c r="BE790" s="114"/>
      <c r="BF790" s="114"/>
    </row>
    <row r="791" spans="1:58" ht="15">
      <c r="A791" s="94">
        <v>393</v>
      </c>
      <c r="B791" s="44">
        <f>_xlfn.IFERROR(VLOOKUP(Prioritization!G404,'Subdecision matrices'!$B$7:$C$8,2,TRUE),0)</f>
        <v>0</v>
      </c>
      <c r="C791" s="44">
        <f>_xlfn.IFERROR(VLOOKUP(Prioritization!G404,'Subdecision matrices'!$B$7:$D$8,3,TRUE),0)</f>
        <v>0</v>
      </c>
      <c r="D791" s="44">
        <f>_xlfn.IFERROR(VLOOKUP(Prioritization!G404,'Subdecision matrices'!$B$7:$E$8,4,TRUE),0)</f>
        <v>0</v>
      </c>
      <c r="E791" s="44">
        <f>_xlfn.IFERROR(VLOOKUP(Prioritization!G404,'Subdecision matrices'!$B$7:$F$8,5,TRUE),0)</f>
        <v>0</v>
      </c>
      <c r="F791" s="44">
        <f>_xlfn.IFERROR(VLOOKUP(Prioritization!G404,'Subdecision matrices'!$B$7:$G$8,6,TRUE),0)</f>
        <v>0</v>
      </c>
      <c r="G791" s="44">
        <f>VLOOKUP(Prioritization!H404,'Subdecision matrices'!$B$12:$C$19,2,TRUE)</f>
        <v>0</v>
      </c>
      <c r="H791" s="44">
        <f>VLOOKUP(Prioritization!H404,'Subdecision matrices'!$B$12:$D$19,3,TRUE)</f>
        <v>0</v>
      </c>
      <c r="I791" s="44">
        <f>VLOOKUP(Prioritization!H404,'Subdecision matrices'!$B$12:$E$19,4,TRUE)</f>
        <v>0</v>
      </c>
      <c r="J791" s="44">
        <f>VLOOKUP(Prioritization!H404,'Subdecision matrices'!$B$12:$F$19,5,TRUE)</f>
        <v>0</v>
      </c>
      <c r="K791" s="44">
        <f>VLOOKUP(Prioritization!H404,'Subdecision matrices'!$B$12:$G$19,6,TRUE)</f>
        <v>0</v>
      </c>
      <c r="L791" s="2">
        <f>_xlfn.IFERROR(INDEX('Subdecision matrices'!$C$23:$G$27,MATCH(Prioritization!I404,'Subdecision matrices'!$B$23:$B$27,0),MATCH('CalcEng 2'!$L$6,'Subdecision matrices'!$C$22:$G$22,0)),0)</f>
        <v>0</v>
      </c>
      <c r="M791" s="2">
        <f>_xlfn.IFERROR(INDEX('Subdecision matrices'!$C$23:$G$27,MATCH(Prioritization!I404,'Subdecision matrices'!$B$23:$B$27,0),MATCH('CalcEng 2'!$M$6,'Subdecision matrices'!$C$30:$G$30,0)),0)</f>
        <v>0</v>
      </c>
      <c r="N791" s="2">
        <f>_xlfn.IFERROR(INDEX('Subdecision matrices'!$C$23:$G$27,MATCH(Prioritization!I404,'Subdecision matrices'!$B$23:$B$27,0),MATCH('CalcEng 2'!$N$6,'Subdecision matrices'!$C$22:$G$22,0)),0)</f>
        <v>0</v>
      </c>
      <c r="O791" s="2">
        <f>_xlfn.IFERROR(INDEX('Subdecision matrices'!$C$23:$G$27,MATCH(Prioritization!I404,'Subdecision matrices'!$B$23:$B$27,0),MATCH('CalcEng 2'!$O$6,'Subdecision matrices'!$C$22:$G$22,0)),0)</f>
        <v>0</v>
      </c>
      <c r="P791" s="2">
        <f>_xlfn.IFERROR(INDEX('Subdecision matrices'!$C$23:$G$27,MATCH(Prioritization!I404,'Subdecision matrices'!$B$23:$B$27,0),MATCH('CalcEng 2'!$P$6,'Subdecision matrices'!$C$22:$G$22,0)),0)</f>
        <v>0</v>
      </c>
      <c r="Q791" s="2">
        <f>_xlfn.IFERROR(INDEX('Subdecision matrices'!$C$31:$G$33,MATCH(Prioritization!J404,'Subdecision matrices'!$B$31:$B$33,0),MATCH('CalcEng 2'!$Q$6,'Subdecision matrices'!$C$30:$G$30,0)),0)</f>
        <v>0</v>
      </c>
      <c r="R791" s="2">
        <f>_xlfn.IFERROR(INDEX('Subdecision matrices'!$C$31:$G$33,MATCH(Prioritization!J404,'Subdecision matrices'!$B$31:$B$33,0),MATCH('CalcEng 2'!$R$6,'Subdecision matrices'!$C$30:$G$30,0)),0)</f>
        <v>0</v>
      </c>
      <c r="S791" s="2">
        <f>_xlfn.IFERROR(INDEX('Subdecision matrices'!$C$31:$G$33,MATCH(Prioritization!J404,'Subdecision matrices'!$B$31:$B$33,0),MATCH('CalcEng 2'!$S$6,'Subdecision matrices'!$C$30:$G$30,0)),0)</f>
        <v>0</v>
      </c>
      <c r="T791" s="2">
        <f>_xlfn.IFERROR(INDEX('Subdecision matrices'!$C$31:$G$33,MATCH(Prioritization!J404,'Subdecision matrices'!$B$31:$B$33,0),MATCH('CalcEng 2'!$T$6,'Subdecision matrices'!$C$30:$G$30,0)),0)</f>
        <v>0</v>
      </c>
      <c r="U791" s="2">
        <f>_xlfn.IFERROR(INDEX('Subdecision matrices'!$C$31:$G$33,MATCH(Prioritization!J404,'Subdecision matrices'!$B$31:$B$33,0),MATCH('CalcEng 2'!$U$6,'Subdecision matrices'!$C$30:$G$30,0)),0)</f>
        <v>0</v>
      </c>
      <c r="V791" s="2">
        <f>_xlfn.IFERROR(VLOOKUP(Prioritization!K404,'Subdecision matrices'!$A$37:$C$41,3,TRUE),0)</f>
        <v>0</v>
      </c>
      <c r="W791" s="2">
        <f>_xlfn.IFERROR(VLOOKUP(Prioritization!K404,'Subdecision matrices'!$A$37:$D$41,4),0)</f>
        <v>0</v>
      </c>
      <c r="X791" s="2">
        <f>_xlfn.IFERROR(VLOOKUP(Prioritization!K404,'Subdecision matrices'!$A$37:$E$41,5),0)</f>
        <v>0</v>
      </c>
      <c r="Y791" s="2">
        <f>_xlfn.IFERROR(VLOOKUP(Prioritization!K404,'Subdecision matrices'!$A$37:$F$41,6),0)</f>
        <v>0</v>
      </c>
      <c r="Z791" s="2">
        <f>_xlfn.IFERROR(VLOOKUP(Prioritization!K404,'Subdecision matrices'!$A$37:$G$41,7),0)</f>
        <v>0</v>
      </c>
      <c r="AA791" s="2">
        <f>_xlfn.IFERROR(INDEX('Subdecision matrices'!$K$8:$O$11,MATCH(Prioritization!L404,'Subdecision matrices'!$J$8:$J$11,0),MATCH('CalcEng 2'!$AA$6,'Subdecision matrices'!$K$7:$O$7,0)),0)</f>
        <v>0</v>
      </c>
      <c r="AB791" s="2">
        <f>_xlfn.IFERROR(INDEX('Subdecision matrices'!$K$8:$O$11,MATCH(Prioritization!L404,'Subdecision matrices'!$J$8:$J$11,0),MATCH('CalcEng 2'!$AB$6,'Subdecision matrices'!$K$7:$O$7,0)),0)</f>
        <v>0</v>
      </c>
      <c r="AC791" s="2">
        <f>_xlfn.IFERROR(INDEX('Subdecision matrices'!$K$8:$O$11,MATCH(Prioritization!L404,'Subdecision matrices'!$J$8:$J$11,0),MATCH('CalcEng 2'!$AC$6,'Subdecision matrices'!$K$7:$O$7,0)),0)</f>
        <v>0</v>
      </c>
      <c r="AD791" s="2">
        <f>_xlfn.IFERROR(INDEX('Subdecision matrices'!$K$8:$O$11,MATCH(Prioritization!L404,'Subdecision matrices'!$J$8:$J$11,0),MATCH('CalcEng 2'!$AD$6,'Subdecision matrices'!$K$7:$O$7,0)),0)</f>
        <v>0</v>
      </c>
      <c r="AE791" s="2">
        <f>_xlfn.IFERROR(INDEX('Subdecision matrices'!$K$8:$O$11,MATCH(Prioritization!L404,'Subdecision matrices'!$J$8:$J$11,0),MATCH('CalcEng 2'!$AE$6,'Subdecision matrices'!$K$7:$O$7,0)),0)</f>
        <v>0</v>
      </c>
      <c r="AF791" s="2">
        <f>_xlfn.IFERROR(VLOOKUP(Prioritization!M404,'Subdecision matrices'!$I$15:$K$17,3,TRUE),0)</f>
        <v>0</v>
      </c>
      <c r="AG791" s="2">
        <f>_xlfn.IFERROR(VLOOKUP(Prioritization!M404,'Subdecision matrices'!$I$15:$L$17,4,TRUE),0)</f>
        <v>0</v>
      </c>
      <c r="AH791" s="2">
        <f>_xlfn.IFERROR(VLOOKUP(Prioritization!M404,'Subdecision matrices'!$I$15:$M$17,5,TRUE),0)</f>
        <v>0</v>
      </c>
      <c r="AI791" s="2">
        <f>_xlfn.IFERROR(VLOOKUP(Prioritization!M404,'Subdecision matrices'!$I$15:$N$17,6,TRUE),0)</f>
        <v>0</v>
      </c>
      <c r="AJ791" s="2">
        <f>_xlfn.IFERROR(VLOOKUP(Prioritization!M404,'Subdecision matrices'!$I$15:$O$17,7,TRUE),0)</f>
        <v>0</v>
      </c>
      <c r="AK791" s="2">
        <f>_xlfn.IFERROR(INDEX('Subdecision matrices'!$K$22:$O$24,MATCH(Prioritization!N404,'Subdecision matrices'!$J$22:$J$24,0),MATCH($AK$6,'Subdecision matrices'!$K$21:$O$21,0)),0)</f>
        <v>0</v>
      </c>
      <c r="AL791" s="2">
        <f>_xlfn.IFERROR(INDEX('Subdecision matrices'!$K$22:$O$24,MATCH(Prioritization!N404,'Subdecision matrices'!$J$22:$J$24,0),MATCH($AL$6,'Subdecision matrices'!$K$21:$O$21,0)),0)</f>
        <v>0</v>
      </c>
      <c r="AM791" s="2">
        <f>_xlfn.IFERROR(INDEX('Subdecision matrices'!$K$22:$O$24,MATCH(Prioritization!N404,'Subdecision matrices'!$J$22:$J$24,0),MATCH($AM$6,'Subdecision matrices'!$K$21:$O$21,0)),0)</f>
        <v>0</v>
      </c>
      <c r="AN791" s="2">
        <f>_xlfn.IFERROR(INDEX('Subdecision matrices'!$K$22:$O$24,MATCH(Prioritization!N404,'Subdecision matrices'!$J$22:$J$24,0),MATCH($AN$6,'Subdecision matrices'!$K$21:$O$21,0)),0)</f>
        <v>0</v>
      </c>
      <c r="AO791" s="2">
        <f>_xlfn.IFERROR(INDEX('Subdecision matrices'!$K$22:$O$24,MATCH(Prioritization!N404,'Subdecision matrices'!$J$22:$J$24,0),MATCH($AO$6,'Subdecision matrices'!$K$21:$O$21,0)),0)</f>
        <v>0</v>
      </c>
      <c r="AP791" s="2">
        <f>_xlfn.IFERROR(INDEX('Subdecision matrices'!$K$27:$O$30,MATCH(Prioritization!O404,'Subdecision matrices'!$J$27:$J$30,0),MATCH('CalcEng 2'!$AP$6,'Subdecision matrices'!$K$27:$O$27,0)),0)</f>
        <v>0</v>
      </c>
      <c r="AQ791" s="2">
        <f>_xlfn.IFERROR(INDEX('Subdecision matrices'!$K$27:$O$30,MATCH(Prioritization!O404,'Subdecision matrices'!$J$27:$J$30,0),MATCH('CalcEng 2'!$AQ$6,'Subdecision matrices'!$K$27:$O$27,0)),0)</f>
        <v>0</v>
      </c>
      <c r="AR791" s="2">
        <f>_xlfn.IFERROR(INDEX('Subdecision matrices'!$K$27:$O$30,MATCH(Prioritization!O404,'Subdecision matrices'!$J$27:$J$30,0),MATCH('CalcEng 2'!$AR$6,'Subdecision matrices'!$K$27:$O$27,0)),0)</f>
        <v>0</v>
      </c>
      <c r="AS791" s="2">
        <f>_xlfn.IFERROR(INDEX('Subdecision matrices'!$K$27:$O$30,MATCH(Prioritization!O404,'Subdecision matrices'!$J$27:$J$30,0),MATCH('CalcEng 2'!$AS$6,'Subdecision matrices'!$K$27:$O$27,0)),0)</f>
        <v>0</v>
      </c>
      <c r="AT791" s="2">
        <f>_xlfn.IFERROR(INDEX('Subdecision matrices'!$K$27:$O$30,MATCH(Prioritization!O404,'Subdecision matrices'!$J$27:$J$30,0),MATCH('CalcEng 2'!$AT$6,'Subdecision matrices'!$K$27:$O$27,0)),0)</f>
        <v>0</v>
      </c>
      <c r="AU791" s="2">
        <f>_xlfn.IFERROR(INDEX('Subdecision matrices'!$K$34:$O$36,MATCH(Prioritization!P404,'Subdecision matrices'!$J$34:$J$36,0),MATCH('CalcEng 2'!$AU$6,'Subdecision matrices'!$K$33:$O$33,0)),0)</f>
        <v>0</v>
      </c>
      <c r="AV791" s="2">
        <f>_xlfn.IFERROR(INDEX('Subdecision matrices'!$K$34:$O$36,MATCH(Prioritization!P404,'Subdecision matrices'!$J$34:$J$36,0),MATCH('CalcEng 2'!$AV$6,'Subdecision matrices'!$K$33:$O$33,0)),0)</f>
        <v>0</v>
      </c>
      <c r="AW791" s="2">
        <f>_xlfn.IFERROR(INDEX('Subdecision matrices'!$K$34:$O$36,MATCH(Prioritization!P404,'Subdecision matrices'!$J$34:$J$36,0),MATCH('CalcEng 2'!$AW$6,'Subdecision matrices'!$K$33:$O$33,0)),0)</f>
        <v>0</v>
      </c>
      <c r="AX791" s="2">
        <f>_xlfn.IFERROR(INDEX('Subdecision matrices'!$K$34:$O$36,MATCH(Prioritization!P404,'Subdecision matrices'!$J$34:$J$36,0),MATCH('CalcEng 2'!$AX$6,'Subdecision matrices'!$K$33:$O$33,0)),0)</f>
        <v>0</v>
      </c>
      <c r="AY791" s="2">
        <f>_xlfn.IFERROR(INDEX('Subdecision matrices'!$K$34:$O$36,MATCH(Prioritization!P404,'Subdecision matrices'!$J$34:$J$36,0),MATCH('CalcEng 2'!$AY$6,'Subdecision matrices'!$K$33:$O$33,0)),0)</f>
        <v>0</v>
      </c>
      <c r="AZ791" s="2"/>
      <c r="BA791" s="2"/>
      <c r="BB791" s="110">
        <f>((B791*B792)+(G791*G792)+(L791*L792)+(Q791*Q792)+(V791*V792)+(AA791*AA792)+(AF792*AF791)+(AK791*AK792)+(AP791*AP792)+(AU791*AU792))*10</f>
        <v>0</v>
      </c>
      <c r="BC791" s="110">
        <f aca="true" t="shared" si="1987" ref="BC791">((C791*C792)+(H791*H792)+(M791*M792)+(R791*R792)+(W791*W792)+(AB791*AB792)+(AG792*AG791)+(AL791*AL792)+(AQ791*AQ792)+(AV791*AV792))*10</f>
        <v>0</v>
      </c>
      <c r="BD791" s="110">
        <f aca="true" t="shared" si="1988" ref="BD791">((D791*D792)+(I791*I792)+(N791*N792)+(S791*S792)+(X791*X792)+(AC791*AC792)+(AH792*AH791)+(AM791*AM792)+(AR791*AR792)+(AW791*AW792))*10</f>
        <v>0</v>
      </c>
      <c r="BE791" s="110">
        <f aca="true" t="shared" si="1989" ref="BE791">((E791*E792)+(J791*J792)+(O791*O792)+(T791*T792)+(Y791*Y792)+(AD791*AD792)+(AI792*AI791)+(AN791*AN792)+(AS791*AS792)+(AX791*AX792))*10</f>
        <v>0</v>
      </c>
      <c r="BF791" s="110">
        <f aca="true" t="shared" si="1990" ref="BF791">((F791*F792)+(K791*K792)+(P791*P792)+(U791*U792)+(Z791*Z792)+(AE791*AE792)+(AJ792*AJ791)+(AO791*AO792)+(AT791*AT792)+(AY791*AY792))*10</f>
        <v>0</v>
      </c>
    </row>
    <row r="792" spans="1:58" ht="15.75" thickBot="1">
      <c r="A792" s="94"/>
      <c r="B792" s="5">
        <f>'Subdecision matrices'!$S$12</f>
        <v>0.1</v>
      </c>
      <c r="C792" s="5">
        <f>'Subdecision matrices'!$S$13</f>
        <v>0.1</v>
      </c>
      <c r="D792" s="5">
        <f>'Subdecision matrices'!$S$14</f>
        <v>0.1</v>
      </c>
      <c r="E792" s="5">
        <f>'Subdecision matrices'!$S$15</f>
        <v>0.1</v>
      </c>
      <c r="F792" s="5">
        <f>'Subdecision matrices'!$S$16</f>
        <v>0.1</v>
      </c>
      <c r="G792" s="5">
        <f>'Subdecision matrices'!$T$12</f>
        <v>0.1</v>
      </c>
      <c r="H792" s="5">
        <f>'Subdecision matrices'!$T$13</f>
        <v>0.1</v>
      </c>
      <c r="I792" s="5">
        <f>'Subdecision matrices'!$T$14</f>
        <v>0.1</v>
      </c>
      <c r="J792" s="5">
        <f>'Subdecision matrices'!$T$15</f>
        <v>0.1</v>
      </c>
      <c r="K792" s="5">
        <f>'Subdecision matrices'!$T$16</f>
        <v>0.1</v>
      </c>
      <c r="L792" s="5">
        <f>'Subdecision matrices'!$U$12</f>
        <v>0.05</v>
      </c>
      <c r="M792" s="5">
        <f>'Subdecision matrices'!$U$13</f>
        <v>0.05</v>
      </c>
      <c r="N792" s="5">
        <f>'Subdecision matrices'!$U$14</f>
        <v>0.05</v>
      </c>
      <c r="O792" s="5">
        <f>'Subdecision matrices'!$U$15</f>
        <v>0.05</v>
      </c>
      <c r="P792" s="5">
        <f>'Subdecision matrices'!$U$16</f>
        <v>0.05</v>
      </c>
      <c r="Q792" s="5">
        <f>'Subdecision matrices'!$V$12</f>
        <v>0.1</v>
      </c>
      <c r="R792" s="5">
        <f>'Subdecision matrices'!$V$13</f>
        <v>0.1</v>
      </c>
      <c r="S792" s="5">
        <f>'Subdecision matrices'!$V$14</f>
        <v>0.1</v>
      </c>
      <c r="T792" s="5">
        <f>'Subdecision matrices'!$V$15</f>
        <v>0.1</v>
      </c>
      <c r="U792" s="5">
        <f>'Subdecision matrices'!$V$16</f>
        <v>0.1</v>
      </c>
      <c r="V792" s="5">
        <f>'Subdecision matrices'!$W$12</f>
        <v>0.1</v>
      </c>
      <c r="W792" s="5">
        <f>'Subdecision matrices'!$W$13</f>
        <v>0.1</v>
      </c>
      <c r="X792" s="5">
        <f>'Subdecision matrices'!$W$14</f>
        <v>0.1</v>
      </c>
      <c r="Y792" s="5">
        <f>'Subdecision matrices'!$W$15</f>
        <v>0.1</v>
      </c>
      <c r="Z792" s="5">
        <f>'Subdecision matrices'!$W$16</f>
        <v>0.1</v>
      </c>
      <c r="AA792" s="5">
        <f>'Subdecision matrices'!$X$12</f>
        <v>0.05</v>
      </c>
      <c r="AB792" s="5">
        <f>'Subdecision matrices'!$X$13</f>
        <v>0.1</v>
      </c>
      <c r="AC792" s="5">
        <f>'Subdecision matrices'!$X$14</f>
        <v>0.1</v>
      </c>
      <c r="AD792" s="5">
        <f>'Subdecision matrices'!$X$15</f>
        <v>0.1</v>
      </c>
      <c r="AE792" s="5">
        <f>'Subdecision matrices'!$X$16</f>
        <v>0.1</v>
      </c>
      <c r="AF792" s="5">
        <f>'Subdecision matrices'!$Y$12</f>
        <v>0.1</v>
      </c>
      <c r="AG792" s="5">
        <f>'Subdecision matrices'!$Y$13</f>
        <v>0.1</v>
      </c>
      <c r="AH792" s="5">
        <f>'Subdecision matrices'!$Y$14</f>
        <v>0.1</v>
      </c>
      <c r="AI792" s="5">
        <f>'Subdecision matrices'!$Y$15</f>
        <v>0.05</v>
      </c>
      <c r="AJ792" s="5">
        <f>'Subdecision matrices'!$Y$16</f>
        <v>0.05</v>
      </c>
      <c r="AK792" s="5">
        <f>'Subdecision matrices'!$Z$12</f>
        <v>0.15</v>
      </c>
      <c r="AL792" s="5">
        <f>'Subdecision matrices'!$Z$13</f>
        <v>0.15</v>
      </c>
      <c r="AM792" s="5">
        <f>'Subdecision matrices'!$Z$14</f>
        <v>0.15</v>
      </c>
      <c r="AN792" s="5">
        <f>'Subdecision matrices'!$Z$15</f>
        <v>0.15</v>
      </c>
      <c r="AO792" s="5">
        <f>'Subdecision matrices'!$Z$16</f>
        <v>0.15</v>
      </c>
      <c r="AP792" s="5">
        <f>'Subdecision matrices'!$AA$12</f>
        <v>0.1</v>
      </c>
      <c r="AQ792" s="5">
        <f>'Subdecision matrices'!$AA$13</f>
        <v>0.1</v>
      </c>
      <c r="AR792" s="5">
        <f>'Subdecision matrices'!$AA$14</f>
        <v>0.1</v>
      </c>
      <c r="AS792" s="5">
        <f>'Subdecision matrices'!$AA$15</f>
        <v>0.1</v>
      </c>
      <c r="AT792" s="5">
        <f>'Subdecision matrices'!$AA$16</f>
        <v>0.15</v>
      </c>
      <c r="AU792" s="5">
        <f>'Subdecision matrices'!$AB$12</f>
        <v>0.15</v>
      </c>
      <c r="AV792" s="5">
        <f>'Subdecision matrices'!$AB$13</f>
        <v>0.1</v>
      </c>
      <c r="AW792" s="5">
        <f>'Subdecision matrices'!$AB$14</f>
        <v>0.1</v>
      </c>
      <c r="AX792" s="5">
        <f>'Subdecision matrices'!$AB$15</f>
        <v>0.15</v>
      </c>
      <c r="AY792" s="5">
        <f>'Subdecision matrices'!$AB$16</f>
        <v>0.1</v>
      </c>
      <c r="AZ792" s="3">
        <f aca="true" t="shared" si="1991" ref="AZ792">SUM(L792:AY792)</f>
        <v>4</v>
      </c>
      <c r="BA792" s="3"/>
      <c r="BB792" s="114"/>
      <c r="BC792" s="114"/>
      <c r="BD792" s="114"/>
      <c r="BE792" s="114"/>
      <c r="BF792" s="114"/>
    </row>
    <row r="793" spans="1:58" ht="15">
      <c r="A793" s="94">
        <v>394</v>
      </c>
      <c r="B793" s="44">
        <f>_xlfn.IFERROR(VLOOKUP(Prioritization!G405,'Subdecision matrices'!$B$7:$C$8,2,TRUE),0)</f>
        <v>0</v>
      </c>
      <c r="C793" s="44">
        <f>_xlfn.IFERROR(VLOOKUP(Prioritization!G405,'Subdecision matrices'!$B$7:$D$8,3,TRUE),0)</f>
        <v>0</v>
      </c>
      <c r="D793" s="44">
        <f>_xlfn.IFERROR(VLOOKUP(Prioritization!G405,'Subdecision matrices'!$B$7:$E$8,4,TRUE),0)</f>
        <v>0</v>
      </c>
      <c r="E793" s="44">
        <f>_xlfn.IFERROR(VLOOKUP(Prioritization!G405,'Subdecision matrices'!$B$7:$F$8,5,TRUE),0)</f>
        <v>0</v>
      </c>
      <c r="F793" s="44">
        <f>_xlfn.IFERROR(VLOOKUP(Prioritization!G405,'Subdecision matrices'!$B$7:$G$8,6,TRUE),0)</f>
        <v>0</v>
      </c>
      <c r="G793" s="44">
        <f>VLOOKUP(Prioritization!H405,'Subdecision matrices'!$B$12:$C$19,2,TRUE)</f>
        <v>0</v>
      </c>
      <c r="H793" s="44">
        <f>VLOOKUP(Prioritization!H405,'Subdecision matrices'!$B$12:$D$19,3,TRUE)</f>
        <v>0</v>
      </c>
      <c r="I793" s="44">
        <f>VLOOKUP(Prioritization!H405,'Subdecision matrices'!$B$12:$E$19,4,TRUE)</f>
        <v>0</v>
      </c>
      <c r="J793" s="44">
        <f>VLOOKUP(Prioritization!H405,'Subdecision matrices'!$B$12:$F$19,5,TRUE)</f>
        <v>0</v>
      </c>
      <c r="K793" s="44">
        <f>VLOOKUP(Prioritization!H405,'Subdecision matrices'!$B$12:$G$19,6,TRUE)</f>
        <v>0</v>
      </c>
      <c r="L793" s="2">
        <f>_xlfn.IFERROR(INDEX('Subdecision matrices'!$C$23:$G$27,MATCH(Prioritization!I405,'Subdecision matrices'!$B$23:$B$27,0),MATCH('CalcEng 2'!$L$6,'Subdecision matrices'!$C$22:$G$22,0)),0)</f>
        <v>0</v>
      </c>
      <c r="M793" s="2">
        <f>_xlfn.IFERROR(INDEX('Subdecision matrices'!$C$23:$G$27,MATCH(Prioritization!I405,'Subdecision matrices'!$B$23:$B$27,0),MATCH('CalcEng 2'!$M$6,'Subdecision matrices'!$C$30:$G$30,0)),0)</f>
        <v>0</v>
      </c>
      <c r="N793" s="2">
        <f>_xlfn.IFERROR(INDEX('Subdecision matrices'!$C$23:$G$27,MATCH(Prioritization!I405,'Subdecision matrices'!$B$23:$B$27,0),MATCH('CalcEng 2'!$N$6,'Subdecision matrices'!$C$22:$G$22,0)),0)</f>
        <v>0</v>
      </c>
      <c r="O793" s="2">
        <f>_xlfn.IFERROR(INDEX('Subdecision matrices'!$C$23:$G$27,MATCH(Prioritization!I405,'Subdecision matrices'!$B$23:$B$27,0),MATCH('CalcEng 2'!$O$6,'Subdecision matrices'!$C$22:$G$22,0)),0)</f>
        <v>0</v>
      </c>
      <c r="P793" s="2">
        <f>_xlfn.IFERROR(INDEX('Subdecision matrices'!$C$23:$G$27,MATCH(Prioritization!I405,'Subdecision matrices'!$B$23:$B$27,0),MATCH('CalcEng 2'!$P$6,'Subdecision matrices'!$C$22:$G$22,0)),0)</f>
        <v>0</v>
      </c>
      <c r="Q793" s="2">
        <f>_xlfn.IFERROR(INDEX('Subdecision matrices'!$C$31:$G$33,MATCH(Prioritization!J405,'Subdecision matrices'!$B$31:$B$33,0),MATCH('CalcEng 2'!$Q$6,'Subdecision matrices'!$C$30:$G$30,0)),0)</f>
        <v>0</v>
      </c>
      <c r="R793" s="2">
        <f>_xlfn.IFERROR(INDEX('Subdecision matrices'!$C$31:$G$33,MATCH(Prioritization!J405,'Subdecision matrices'!$B$31:$B$33,0),MATCH('CalcEng 2'!$R$6,'Subdecision matrices'!$C$30:$G$30,0)),0)</f>
        <v>0</v>
      </c>
      <c r="S793" s="2">
        <f>_xlfn.IFERROR(INDEX('Subdecision matrices'!$C$31:$G$33,MATCH(Prioritization!J405,'Subdecision matrices'!$B$31:$B$33,0),MATCH('CalcEng 2'!$S$6,'Subdecision matrices'!$C$30:$G$30,0)),0)</f>
        <v>0</v>
      </c>
      <c r="T793" s="2">
        <f>_xlfn.IFERROR(INDEX('Subdecision matrices'!$C$31:$G$33,MATCH(Prioritization!J405,'Subdecision matrices'!$B$31:$B$33,0),MATCH('CalcEng 2'!$T$6,'Subdecision matrices'!$C$30:$G$30,0)),0)</f>
        <v>0</v>
      </c>
      <c r="U793" s="2">
        <f>_xlfn.IFERROR(INDEX('Subdecision matrices'!$C$31:$G$33,MATCH(Prioritization!J405,'Subdecision matrices'!$B$31:$B$33,0),MATCH('CalcEng 2'!$U$6,'Subdecision matrices'!$C$30:$G$30,0)),0)</f>
        <v>0</v>
      </c>
      <c r="V793" s="2">
        <f>_xlfn.IFERROR(VLOOKUP(Prioritization!K405,'Subdecision matrices'!$A$37:$C$41,3,TRUE),0)</f>
        <v>0</v>
      </c>
      <c r="W793" s="2">
        <f>_xlfn.IFERROR(VLOOKUP(Prioritization!K405,'Subdecision matrices'!$A$37:$D$41,4),0)</f>
        <v>0</v>
      </c>
      <c r="X793" s="2">
        <f>_xlfn.IFERROR(VLOOKUP(Prioritization!K405,'Subdecision matrices'!$A$37:$E$41,5),0)</f>
        <v>0</v>
      </c>
      <c r="Y793" s="2">
        <f>_xlfn.IFERROR(VLOOKUP(Prioritization!K405,'Subdecision matrices'!$A$37:$F$41,6),0)</f>
        <v>0</v>
      </c>
      <c r="Z793" s="2">
        <f>_xlfn.IFERROR(VLOOKUP(Prioritization!K405,'Subdecision matrices'!$A$37:$G$41,7),0)</f>
        <v>0</v>
      </c>
      <c r="AA793" s="2">
        <f>_xlfn.IFERROR(INDEX('Subdecision matrices'!$K$8:$O$11,MATCH(Prioritization!L405,'Subdecision matrices'!$J$8:$J$11,0),MATCH('CalcEng 2'!$AA$6,'Subdecision matrices'!$K$7:$O$7,0)),0)</f>
        <v>0</v>
      </c>
      <c r="AB793" s="2">
        <f>_xlfn.IFERROR(INDEX('Subdecision matrices'!$K$8:$O$11,MATCH(Prioritization!L405,'Subdecision matrices'!$J$8:$J$11,0),MATCH('CalcEng 2'!$AB$6,'Subdecision matrices'!$K$7:$O$7,0)),0)</f>
        <v>0</v>
      </c>
      <c r="AC793" s="2">
        <f>_xlfn.IFERROR(INDEX('Subdecision matrices'!$K$8:$O$11,MATCH(Prioritization!L405,'Subdecision matrices'!$J$8:$J$11,0),MATCH('CalcEng 2'!$AC$6,'Subdecision matrices'!$K$7:$O$7,0)),0)</f>
        <v>0</v>
      </c>
      <c r="AD793" s="2">
        <f>_xlfn.IFERROR(INDEX('Subdecision matrices'!$K$8:$O$11,MATCH(Prioritization!L405,'Subdecision matrices'!$J$8:$J$11,0),MATCH('CalcEng 2'!$AD$6,'Subdecision matrices'!$K$7:$O$7,0)),0)</f>
        <v>0</v>
      </c>
      <c r="AE793" s="2">
        <f>_xlfn.IFERROR(INDEX('Subdecision matrices'!$K$8:$O$11,MATCH(Prioritization!L405,'Subdecision matrices'!$J$8:$J$11,0),MATCH('CalcEng 2'!$AE$6,'Subdecision matrices'!$K$7:$O$7,0)),0)</f>
        <v>0</v>
      </c>
      <c r="AF793" s="2">
        <f>_xlfn.IFERROR(VLOOKUP(Prioritization!M405,'Subdecision matrices'!$I$15:$K$17,3,TRUE),0)</f>
        <v>0</v>
      </c>
      <c r="AG793" s="2">
        <f>_xlfn.IFERROR(VLOOKUP(Prioritization!M405,'Subdecision matrices'!$I$15:$L$17,4,TRUE),0)</f>
        <v>0</v>
      </c>
      <c r="AH793" s="2">
        <f>_xlfn.IFERROR(VLOOKUP(Prioritization!M405,'Subdecision matrices'!$I$15:$M$17,5,TRUE),0)</f>
        <v>0</v>
      </c>
      <c r="AI793" s="2">
        <f>_xlfn.IFERROR(VLOOKUP(Prioritization!M405,'Subdecision matrices'!$I$15:$N$17,6,TRUE),0)</f>
        <v>0</v>
      </c>
      <c r="AJ793" s="2">
        <f>_xlfn.IFERROR(VLOOKUP(Prioritization!M405,'Subdecision matrices'!$I$15:$O$17,7,TRUE),0)</f>
        <v>0</v>
      </c>
      <c r="AK793" s="2">
        <f>_xlfn.IFERROR(INDEX('Subdecision matrices'!$K$22:$O$24,MATCH(Prioritization!N405,'Subdecision matrices'!$J$22:$J$24,0),MATCH($AK$6,'Subdecision matrices'!$K$21:$O$21,0)),0)</f>
        <v>0</v>
      </c>
      <c r="AL793" s="2">
        <f>_xlfn.IFERROR(INDEX('Subdecision matrices'!$K$22:$O$24,MATCH(Prioritization!N405,'Subdecision matrices'!$J$22:$J$24,0),MATCH($AL$6,'Subdecision matrices'!$K$21:$O$21,0)),0)</f>
        <v>0</v>
      </c>
      <c r="AM793" s="2">
        <f>_xlfn.IFERROR(INDEX('Subdecision matrices'!$K$22:$O$24,MATCH(Prioritization!N405,'Subdecision matrices'!$J$22:$J$24,0),MATCH($AM$6,'Subdecision matrices'!$K$21:$O$21,0)),0)</f>
        <v>0</v>
      </c>
      <c r="AN793" s="2">
        <f>_xlfn.IFERROR(INDEX('Subdecision matrices'!$K$22:$O$24,MATCH(Prioritization!N405,'Subdecision matrices'!$J$22:$J$24,0),MATCH($AN$6,'Subdecision matrices'!$K$21:$O$21,0)),0)</f>
        <v>0</v>
      </c>
      <c r="AO793" s="2">
        <f>_xlfn.IFERROR(INDEX('Subdecision matrices'!$K$22:$O$24,MATCH(Prioritization!N405,'Subdecision matrices'!$J$22:$J$24,0),MATCH($AO$6,'Subdecision matrices'!$K$21:$O$21,0)),0)</f>
        <v>0</v>
      </c>
      <c r="AP793" s="2">
        <f>_xlfn.IFERROR(INDEX('Subdecision matrices'!$K$27:$O$30,MATCH(Prioritization!O405,'Subdecision matrices'!$J$27:$J$30,0),MATCH('CalcEng 2'!$AP$6,'Subdecision matrices'!$K$27:$O$27,0)),0)</f>
        <v>0</v>
      </c>
      <c r="AQ793" s="2">
        <f>_xlfn.IFERROR(INDEX('Subdecision matrices'!$K$27:$O$30,MATCH(Prioritization!O405,'Subdecision matrices'!$J$27:$J$30,0),MATCH('CalcEng 2'!$AQ$6,'Subdecision matrices'!$K$27:$O$27,0)),0)</f>
        <v>0</v>
      </c>
      <c r="AR793" s="2">
        <f>_xlfn.IFERROR(INDEX('Subdecision matrices'!$K$27:$O$30,MATCH(Prioritization!O405,'Subdecision matrices'!$J$27:$J$30,0),MATCH('CalcEng 2'!$AR$6,'Subdecision matrices'!$K$27:$O$27,0)),0)</f>
        <v>0</v>
      </c>
      <c r="AS793" s="2">
        <f>_xlfn.IFERROR(INDEX('Subdecision matrices'!$K$27:$O$30,MATCH(Prioritization!O405,'Subdecision matrices'!$J$27:$J$30,0),MATCH('CalcEng 2'!$AS$6,'Subdecision matrices'!$K$27:$O$27,0)),0)</f>
        <v>0</v>
      </c>
      <c r="AT793" s="2">
        <f>_xlfn.IFERROR(INDEX('Subdecision matrices'!$K$27:$O$30,MATCH(Prioritization!O405,'Subdecision matrices'!$J$27:$J$30,0),MATCH('CalcEng 2'!$AT$6,'Subdecision matrices'!$K$27:$O$27,0)),0)</f>
        <v>0</v>
      </c>
      <c r="AU793" s="2">
        <f>_xlfn.IFERROR(INDEX('Subdecision matrices'!$K$34:$O$36,MATCH(Prioritization!P405,'Subdecision matrices'!$J$34:$J$36,0),MATCH('CalcEng 2'!$AU$6,'Subdecision matrices'!$K$33:$O$33,0)),0)</f>
        <v>0</v>
      </c>
      <c r="AV793" s="2">
        <f>_xlfn.IFERROR(INDEX('Subdecision matrices'!$K$34:$O$36,MATCH(Prioritization!P405,'Subdecision matrices'!$J$34:$J$36,0),MATCH('CalcEng 2'!$AV$6,'Subdecision matrices'!$K$33:$O$33,0)),0)</f>
        <v>0</v>
      </c>
      <c r="AW793" s="2">
        <f>_xlfn.IFERROR(INDEX('Subdecision matrices'!$K$34:$O$36,MATCH(Prioritization!P405,'Subdecision matrices'!$J$34:$J$36,0),MATCH('CalcEng 2'!$AW$6,'Subdecision matrices'!$K$33:$O$33,0)),0)</f>
        <v>0</v>
      </c>
      <c r="AX793" s="2">
        <f>_xlfn.IFERROR(INDEX('Subdecision matrices'!$K$34:$O$36,MATCH(Prioritization!P405,'Subdecision matrices'!$J$34:$J$36,0),MATCH('CalcEng 2'!$AX$6,'Subdecision matrices'!$K$33:$O$33,0)),0)</f>
        <v>0</v>
      </c>
      <c r="AY793" s="2">
        <f>_xlfn.IFERROR(INDEX('Subdecision matrices'!$K$34:$O$36,MATCH(Prioritization!P405,'Subdecision matrices'!$J$34:$J$36,0),MATCH('CalcEng 2'!$AY$6,'Subdecision matrices'!$K$33:$O$33,0)),0)</f>
        <v>0</v>
      </c>
      <c r="AZ793" s="2"/>
      <c r="BA793" s="2"/>
      <c r="BB793" s="110">
        <f>((B793*B794)+(G793*G794)+(L793*L794)+(Q793*Q794)+(V793*V794)+(AA793*AA794)+(AF794*AF793)+(AK793*AK794)+(AP793*AP794)+(AU793*AU794))*10</f>
        <v>0</v>
      </c>
      <c r="BC793" s="110">
        <f aca="true" t="shared" si="1992" ref="BC793">((C793*C794)+(H793*H794)+(M793*M794)+(R793*R794)+(W793*W794)+(AB793*AB794)+(AG794*AG793)+(AL793*AL794)+(AQ793*AQ794)+(AV793*AV794))*10</f>
        <v>0</v>
      </c>
      <c r="BD793" s="110">
        <f aca="true" t="shared" si="1993" ref="BD793">((D793*D794)+(I793*I794)+(N793*N794)+(S793*S794)+(X793*X794)+(AC793*AC794)+(AH794*AH793)+(AM793*AM794)+(AR793*AR794)+(AW793*AW794))*10</f>
        <v>0</v>
      </c>
      <c r="BE793" s="110">
        <f aca="true" t="shared" si="1994" ref="BE793">((E793*E794)+(J793*J794)+(O793*O794)+(T793*T794)+(Y793*Y794)+(AD793*AD794)+(AI794*AI793)+(AN793*AN794)+(AS793*AS794)+(AX793*AX794))*10</f>
        <v>0</v>
      </c>
      <c r="BF793" s="110">
        <f aca="true" t="shared" si="1995" ref="BF793">((F793*F794)+(K793*K794)+(P793*P794)+(U793*U794)+(Z793*Z794)+(AE793*AE794)+(AJ794*AJ793)+(AO793*AO794)+(AT793*AT794)+(AY793*AY794))*10</f>
        <v>0</v>
      </c>
    </row>
    <row r="794" spans="1:58" ht="15.75" thickBot="1">
      <c r="A794" s="94"/>
      <c r="B794" s="5">
        <f>'Subdecision matrices'!$S$12</f>
        <v>0.1</v>
      </c>
      <c r="C794" s="5">
        <f>'Subdecision matrices'!$S$13</f>
        <v>0.1</v>
      </c>
      <c r="D794" s="5">
        <f>'Subdecision matrices'!$S$14</f>
        <v>0.1</v>
      </c>
      <c r="E794" s="5">
        <f>'Subdecision matrices'!$S$15</f>
        <v>0.1</v>
      </c>
      <c r="F794" s="5">
        <f>'Subdecision matrices'!$S$16</f>
        <v>0.1</v>
      </c>
      <c r="G794" s="5">
        <f>'Subdecision matrices'!$T$12</f>
        <v>0.1</v>
      </c>
      <c r="H794" s="5">
        <f>'Subdecision matrices'!$T$13</f>
        <v>0.1</v>
      </c>
      <c r="I794" s="5">
        <f>'Subdecision matrices'!$T$14</f>
        <v>0.1</v>
      </c>
      <c r="J794" s="5">
        <f>'Subdecision matrices'!$T$15</f>
        <v>0.1</v>
      </c>
      <c r="K794" s="5">
        <f>'Subdecision matrices'!$T$16</f>
        <v>0.1</v>
      </c>
      <c r="L794" s="5">
        <f>'Subdecision matrices'!$U$12</f>
        <v>0.05</v>
      </c>
      <c r="M794" s="5">
        <f>'Subdecision matrices'!$U$13</f>
        <v>0.05</v>
      </c>
      <c r="N794" s="5">
        <f>'Subdecision matrices'!$U$14</f>
        <v>0.05</v>
      </c>
      <c r="O794" s="5">
        <f>'Subdecision matrices'!$U$15</f>
        <v>0.05</v>
      </c>
      <c r="P794" s="5">
        <f>'Subdecision matrices'!$U$16</f>
        <v>0.05</v>
      </c>
      <c r="Q794" s="5">
        <f>'Subdecision matrices'!$V$12</f>
        <v>0.1</v>
      </c>
      <c r="R794" s="5">
        <f>'Subdecision matrices'!$V$13</f>
        <v>0.1</v>
      </c>
      <c r="S794" s="5">
        <f>'Subdecision matrices'!$V$14</f>
        <v>0.1</v>
      </c>
      <c r="T794" s="5">
        <f>'Subdecision matrices'!$V$15</f>
        <v>0.1</v>
      </c>
      <c r="U794" s="5">
        <f>'Subdecision matrices'!$V$16</f>
        <v>0.1</v>
      </c>
      <c r="V794" s="5">
        <f>'Subdecision matrices'!$W$12</f>
        <v>0.1</v>
      </c>
      <c r="W794" s="5">
        <f>'Subdecision matrices'!$W$13</f>
        <v>0.1</v>
      </c>
      <c r="X794" s="5">
        <f>'Subdecision matrices'!$W$14</f>
        <v>0.1</v>
      </c>
      <c r="Y794" s="5">
        <f>'Subdecision matrices'!$W$15</f>
        <v>0.1</v>
      </c>
      <c r="Z794" s="5">
        <f>'Subdecision matrices'!$W$16</f>
        <v>0.1</v>
      </c>
      <c r="AA794" s="5">
        <f>'Subdecision matrices'!$X$12</f>
        <v>0.05</v>
      </c>
      <c r="AB794" s="5">
        <f>'Subdecision matrices'!$X$13</f>
        <v>0.1</v>
      </c>
      <c r="AC794" s="5">
        <f>'Subdecision matrices'!$X$14</f>
        <v>0.1</v>
      </c>
      <c r="AD794" s="5">
        <f>'Subdecision matrices'!$X$15</f>
        <v>0.1</v>
      </c>
      <c r="AE794" s="5">
        <f>'Subdecision matrices'!$X$16</f>
        <v>0.1</v>
      </c>
      <c r="AF794" s="5">
        <f>'Subdecision matrices'!$Y$12</f>
        <v>0.1</v>
      </c>
      <c r="AG794" s="5">
        <f>'Subdecision matrices'!$Y$13</f>
        <v>0.1</v>
      </c>
      <c r="AH794" s="5">
        <f>'Subdecision matrices'!$Y$14</f>
        <v>0.1</v>
      </c>
      <c r="AI794" s="5">
        <f>'Subdecision matrices'!$Y$15</f>
        <v>0.05</v>
      </c>
      <c r="AJ794" s="5">
        <f>'Subdecision matrices'!$Y$16</f>
        <v>0.05</v>
      </c>
      <c r="AK794" s="5">
        <f>'Subdecision matrices'!$Z$12</f>
        <v>0.15</v>
      </c>
      <c r="AL794" s="5">
        <f>'Subdecision matrices'!$Z$13</f>
        <v>0.15</v>
      </c>
      <c r="AM794" s="5">
        <f>'Subdecision matrices'!$Z$14</f>
        <v>0.15</v>
      </c>
      <c r="AN794" s="5">
        <f>'Subdecision matrices'!$Z$15</f>
        <v>0.15</v>
      </c>
      <c r="AO794" s="5">
        <f>'Subdecision matrices'!$Z$16</f>
        <v>0.15</v>
      </c>
      <c r="AP794" s="5">
        <f>'Subdecision matrices'!$AA$12</f>
        <v>0.1</v>
      </c>
      <c r="AQ794" s="5">
        <f>'Subdecision matrices'!$AA$13</f>
        <v>0.1</v>
      </c>
      <c r="AR794" s="5">
        <f>'Subdecision matrices'!$AA$14</f>
        <v>0.1</v>
      </c>
      <c r="AS794" s="5">
        <f>'Subdecision matrices'!$AA$15</f>
        <v>0.1</v>
      </c>
      <c r="AT794" s="5">
        <f>'Subdecision matrices'!$AA$16</f>
        <v>0.15</v>
      </c>
      <c r="AU794" s="5">
        <f>'Subdecision matrices'!$AB$12</f>
        <v>0.15</v>
      </c>
      <c r="AV794" s="5">
        <f>'Subdecision matrices'!$AB$13</f>
        <v>0.1</v>
      </c>
      <c r="AW794" s="5">
        <f>'Subdecision matrices'!$AB$14</f>
        <v>0.1</v>
      </c>
      <c r="AX794" s="5">
        <f>'Subdecision matrices'!$AB$15</f>
        <v>0.15</v>
      </c>
      <c r="AY794" s="5">
        <f>'Subdecision matrices'!$AB$16</f>
        <v>0.1</v>
      </c>
      <c r="AZ794" s="3">
        <f aca="true" t="shared" si="1996" ref="AZ794">SUM(L794:AY794)</f>
        <v>4</v>
      </c>
      <c r="BA794" s="3"/>
      <c r="BB794" s="114"/>
      <c r="BC794" s="114"/>
      <c r="BD794" s="114"/>
      <c r="BE794" s="114"/>
      <c r="BF794" s="114"/>
    </row>
    <row r="795" spans="1:58" ht="15">
      <c r="A795" s="94">
        <v>395</v>
      </c>
      <c r="B795" s="44">
        <f>_xlfn.IFERROR(VLOOKUP(Prioritization!G406,'Subdecision matrices'!$B$7:$C$8,2,TRUE),0)</f>
        <v>0</v>
      </c>
      <c r="C795" s="44">
        <f>_xlfn.IFERROR(VLOOKUP(Prioritization!G406,'Subdecision matrices'!$B$7:$D$8,3,TRUE),0)</f>
        <v>0</v>
      </c>
      <c r="D795" s="44">
        <f>_xlfn.IFERROR(VLOOKUP(Prioritization!G406,'Subdecision matrices'!$B$7:$E$8,4,TRUE),0)</f>
        <v>0</v>
      </c>
      <c r="E795" s="44">
        <f>_xlfn.IFERROR(VLOOKUP(Prioritization!G406,'Subdecision matrices'!$B$7:$F$8,5,TRUE),0)</f>
        <v>0</v>
      </c>
      <c r="F795" s="44">
        <f>_xlfn.IFERROR(VLOOKUP(Prioritization!G406,'Subdecision matrices'!$B$7:$G$8,6,TRUE),0)</f>
        <v>0</v>
      </c>
      <c r="G795" s="44">
        <f>VLOOKUP(Prioritization!H406,'Subdecision matrices'!$B$12:$C$19,2,TRUE)</f>
        <v>0</v>
      </c>
      <c r="H795" s="44">
        <f>VLOOKUP(Prioritization!H406,'Subdecision matrices'!$B$12:$D$19,3,TRUE)</f>
        <v>0</v>
      </c>
      <c r="I795" s="44">
        <f>VLOOKUP(Prioritization!H406,'Subdecision matrices'!$B$12:$E$19,4,TRUE)</f>
        <v>0</v>
      </c>
      <c r="J795" s="44">
        <f>VLOOKUP(Prioritization!H406,'Subdecision matrices'!$B$12:$F$19,5,TRUE)</f>
        <v>0</v>
      </c>
      <c r="K795" s="44">
        <f>VLOOKUP(Prioritization!H406,'Subdecision matrices'!$B$12:$G$19,6,TRUE)</f>
        <v>0</v>
      </c>
      <c r="L795" s="2">
        <f>_xlfn.IFERROR(INDEX('Subdecision matrices'!$C$23:$G$27,MATCH(Prioritization!I406,'Subdecision matrices'!$B$23:$B$27,0),MATCH('CalcEng 2'!$L$6,'Subdecision matrices'!$C$22:$G$22,0)),0)</f>
        <v>0</v>
      </c>
      <c r="M795" s="2">
        <f>_xlfn.IFERROR(INDEX('Subdecision matrices'!$C$23:$G$27,MATCH(Prioritization!I406,'Subdecision matrices'!$B$23:$B$27,0),MATCH('CalcEng 2'!$M$6,'Subdecision matrices'!$C$30:$G$30,0)),0)</f>
        <v>0</v>
      </c>
      <c r="N795" s="2">
        <f>_xlfn.IFERROR(INDEX('Subdecision matrices'!$C$23:$G$27,MATCH(Prioritization!I406,'Subdecision matrices'!$B$23:$B$27,0),MATCH('CalcEng 2'!$N$6,'Subdecision matrices'!$C$22:$G$22,0)),0)</f>
        <v>0</v>
      </c>
      <c r="O795" s="2">
        <f>_xlfn.IFERROR(INDEX('Subdecision matrices'!$C$23:$G$27,MATCH(Prioritization!I406,'Subdecision matrices'!$B$23:$B$27,0),MATCH('CalcEng 2'!$O$6,'Subdecision matrices'!$C$22:$G$22,0)),0)</f>
        <v>0</v>
      </c>
      <c r="P795" s="2">
        <f>_xlfn.IFERROR(INDEX('Subdecision matrices'!$C$23:$G$27,MATCH(Prioritization!I406,'Subdecision matrices'!$B$23:$B$27,0),MATCH('CalcEng 2'!$P$6,'Subdecision matrices'!$C$22:$G$22,0)),0)</f>
        <v>0</v>
      </c>
      <c r="Q795" s="2">
        <f>_xlfn.IFERROR(INDEX('Subdecision matrices'!$C$31:$G$33,MATCH(Prioritization!J406,'Subdecision matrices'!$B$31:$B$33,0),MATCH('CalcEng 2'!$Q$6,'Subdecision matrices'!$C$30:$G$30,0)),0)</f>
        <v>0</v>
      </c>
      <c r="R795" s="2">
        <f>_xlfn.IFERROR(INDEX('Subdecision matrices'!$C$31:$G$33,MATCH(Prioritization!J406,'Subdecision matrices'!$B$31:$B$33,0),MATCH('CalcEng 2'!$R$6,'Subdecision matrices'!$C$30:$G$30,0)),0)</f>
        <v>0</v>
      </c>
      <c r="S795" s="2">
        <f>_xlfn.IFERROR(INDEX('Subdecision matrices'!$C$31:$G$33,MATCH(Prioritization!J406,'Subdecision matrices'!$B$31:$B$33,0),MATCH('CalcEng 2'!$S$6,'Subdecision matrices'!$C$30:$G$30,0)),0)</f>
        <v>0</v>
      </c>
      <c r="T795" s="2">
        <f>_xlfn.IFERROR(INDEX('Subdecision matrices'!$C$31:$G$33,MATCH(Prioritization!J406,'Subdecision matrices'!$B$31:$B$33,0),MATCH('CalcEng 2'!$T$6,'Subdecision matrices'!$C$30:$G$30,0)),0)</f>
        <v>0</v>
      </c>
      <c r="U795" s="2">
        <f>_xlfn.IFERROR(INDEX('Subdecision matrices'!$C$31:$G$33,MATCH(Prioritization!J406,'Subdecision matrices'!$B$31:$B$33,0),MATCH('CalcEng 2'!$U$6,'Subdecision matrices'!$C$30:$G$30,0)),0)</f>
        <v>0</v>
      </c>
      <c r="V795" s="2">
        <f>_xlfn.IFERROR(VLOOKUP(Prioritization!K406,'Subdecision matrices'!$A$37:$C$41,3,TRUE),0)</f>
        <v>0</v>
      </c>
      <c r="W795" s="2">
        <f>_xlfn.IFERROR(VLOOKUP(Prioritization!K406,'Subdecision matrices'!$A$37:$D$41,4),0)</f>
        <v>0</v>
      </c>
      <c r="X795" s="2">
        <f>_xlfn.IFERROR(VLOOKUP(Prioritization!K406,'Subdecision matrices'!$A$37:$E$41,5),0)</f>
        <v>0</v>
      </c>
      <c r="Y795" s="2">
        <f>_xlfn.IFERROR(VLOOKUP(Prioritization!K406,'Subdecision matrices'!$A$37:$F$41,6),0)</f>
        <v>0</v>
      </c>
      <c r="Z795" s="2">
        <f>_xlfn.IFERROR(VLOOKUP(Prioritization!K406,'Subdecision matrices'!$A$37:$G$41,7),0)</f>
        <v>0</v>
      </c>
      <c r="AA795" s="2">
        <f>_xlfn.IFERROR(INDEX('Subdecision matrices'!$K$8:$O$11,MATCH(Prioritization!L406,'Subdecision matrices'!$J$8:$J$11,0),MATCH('CalcEng 2'!$AA$6,'Subdecision matrices'!$K$7:$O$7,0)),0)</f>
        <v>0</v>
      </c>
      <c r="AB795" s="2">
        <f>_xlfn.IFERROR(INDEX('Subdecision matrices'!$K$8:$O$11,MATCH(Prioritization!L406,'Subdecision matrices'!$J$8:$J$11,0),MATCH('CalcEng 2'!$AB$6,'Subdecision matrices'!$K$7:$O$7,0)),0)</f>
        <v>0</v>
      </c>
      <c r="AC795" s="2">
        <f>_xlfn.IFERROR(INDEX('Subdecision matrices'!$K$8:$O$11,MATCH(Prioritization!L406,'Subdecision matrices'!$J$8:$J$11,0),MATCH('CalcEng 2'!$AC$6,'Subdecision matrices'!$K$7:$O$7,0)),0)</f>
        <v>0</v>
      </c>
      <c r="AD795" s="2">
        <f>_xlfn.IFERROR(INDEX('Subdecision matrices'!$K$8:$O$11,MATCH(Prioritization!L406,'Subdecision matrices'!$J$8:$J$11,0),MATCH('CalcEng 2'!$AD$6,'Subdecision matrices'!$K$7:$O$7,0)),0)</f>
        <v>0</v>
      </c>
      <c r="AE795" s="2">
        <f>_xlfn.IFERROR(INDEX('Subdecision matrices'!$K$8:$O$11,MATCH(Prioritization!L406,'Subdecision matrices'!$J$8:$J$11,0),MATCH('CalcEng 2'!$AE$6,'Subdecision matrices'!$K$7:$O$7,0)),0)</f>
        <v>0</v>
      </c>
      <c r="AF795" s="2">
        <f>_xlfn.IFERROR(VLOOKUP(Prioritization!M406,'Subdecision matrices'!$I$15:$K$17,3,TRUE),0)</f>
        <v>0</v>
      </c>
      <c r="AG795" s="2">
        <f>_xlfn.IFERROR(VLOOKUP(Prioritization!M406,'Subdecision matrices'!$I$15:$L$17,4,TRUE),0)</f>
        <v>0</v>
      </c>
      <c r="AH795" s="2">
        <f>_xlfn.IFERROR(VLOOKUP(Prioritization!M406,'Subdecision matrices'!$I$15:$M$17,5,TRUE),0)</f>
        <v>0</v>
      </c>
      <c r="AI795" s="2">
        <f>_xlfn.IFERROR(VLOOKUP(Prioritization!M406,'Subdecision matrices'!$I$15:$N$17,6,TRUE),0)</f>
        <v>0</v>
      </c>
      <c r="AJ795" s="2">
        <f>_xlfn.IFERROR(VLOOKUP(Prioritization!M406,'Subdecision matrices'!$I$15:$O$17,7,TRUE),0)</f>
        <v>0</v>
      </c>
      <c r="AK795" s="2">
        <f>_xlfn.IFERROR(INDEX('Subdecision matrices'!$K$22:$O$24,MATCH(Prioritization!N406,'Subdecision matrices'!$J$22:$J$24,0),MATCH($AK$6,'Subdecision matrices'!$K$21:$O$21,0)),0)</f>
        <v>0</v>
      </c>
      <c r="AL795" s="2">
        <f>_xlfn.IFERROR(INDEX('Subdecision matrices'!$K$22:$O$24,MATCH(Prioritization!N406,'Subdecision matrices'!$J$22:$J$24,0),MATCH($AL$6,'Subdecision matrices'!$K$21:$O$21,0)),0)</f>
        <v>0</v>
      </c>
      <c r="AM795" s="2">
        <f>_xlfn.IFERROR(INDEX('Subdecision matrices'!$K$22:$O$24,MATCH(Prioritization!N406,'Subdecision matrices'!$J$22:$J$24,0),MATCH($AM$6,'Subdecision matrices'!$K$21:$O$21,0)),0)</f>
        <v>0</v>
      </c>
      <c r="AN795" s="2">
        <f>_xlfn.IFERROR(INDEX('Subdecision matrices'!$K$22:$O$24,MATCH(Prioritization!N406,'Subdecision matrices'!$J$22:$J$24,0),MATCH($AN$6,'Subdecision matrices'!$K$21:$O$21,0)),0)</f>
        <v>0</v>
      </c>
      <c r="AO795" s="2">
        <f>_xlfn.IFERROR(INDEX('Subdecision matrices'!$K$22:$O$24,MATCH(Prioritization!N406,'Subdecision matrices'!$J$22:$J$24,0),MATCH($AO$6,'Subdecision matrices'!$K$21:$O$21,0)),0)</f>
        <v>0</v>
      </c>
      <c r="AP795" s="2">
        <f>_xlfn.IFERROR(INDEX('Subdecision matrices'!$K$27:$O$30,MATCH(Prioritization!O406,'Subdecision matrices'!$J$27:$J$30,0),MATCH('CalcEng 2'!$AP$6,'Subdecision matrices'!$K$27:$O$27,0)),0)</f>
        <v>0</v>
      </c>
      <c r="AQ795" s="2">
        <f>_xlfn.IFERROR(INDEX('Subdecision matrices'!$K$27:$O$30,MATCH(Prioritization!O406,'Subdecision matrices'!$J$27:$J$30,0),MATCH('CalcEng 2'!$AQ$6,'Subdecision matrices'!$K$27:$O$27,0)),0)</f>
        <v>0</v>
      </c>
      <c r="AR795" s="2">
        <f>_xlfn.IFERROR(INDEX('Subdecision matrices'!$K$27:$O$30,MATCH(Prioritization!O406,'Subdecision matrices'!$J$27:$J$30,0),MATCH('CalcEng 2'!$AR$6,'Subdecision matrices'!$K$27:$O$27,0)),0)</f>
        <v>0</v>
      </c>
      <c r="AS795" s="2">
        <f>_xlfn.IFERROR(INDEX('Subdecision matrices'!$K$27:$O$30,MATCH(Prioritization!O406,'Subdecision matrices'!$J$27:$J$30,0),MATCH('CalcEng 2'!$AS$6,'Subdecision matrices'!$K$27:$O$27,0)),0)</f>
        <v>0</v>
      </c>
      <c r="AT795" s="2">
        <f>_xlfn.IFERROR(INDEX('Subdecision matrices'!$K$27:$O$30,MATCH(Prioritization!O406,'Subdecision matrices'!$J$27:$J$30,0),MATCH('CalcEng 2'!$AT$6,'Subdecision matrices'!$K$27:$O$27,0)),0)</f>
        <v>0</v>
      </c>
      <c r="AU795" s="2">
        <f>_xlfn.IFERROR(INDEX('Subdecision matrices'!$K$34:$O$36,MATCH(Prioritization!P406,'Subdecision matrices'!$J$34:$J$36,0),MATCH('CalcEng 2'!$AU$6,'Subdecision matrices'!$K$33:$O$33,0)),0)</f>
        <v>0</v>
      </c>
      <c r="AV795" s="2">
        <f>_xlfn.IFERROR(INDEX('Subdecision matrices'!$K$34:$O$36,MATCH(Prioritization!P406,'Subdecision matrices'!$J$34:$J$36,0),MATCH('CalcEng 2'!$AV$6,'Subdecision matrices'!$K$33:$O$33,0)),0)</f>
        <v>0</v>
      </c>
      <c r="AW795" s="2">
        <f>_xlfn.IFERROR(INDEX('Subdecision matrices'!$K$34:$O$36,MATCH(Prioritization!P406,'Subdecision matrices'!$J$34:$J$36,0),MATCH('CalcEng 2'!$AW$6,'Subdecision matrices'!$K$33:$O$33,0)),0)</f>
        <v>0</v>
      </c>
      <c r="AX795" s="2">
        <f>_xlfn.IFERROR(INDEX('Subdecision matrices'!$K$34:$O$36,MATCH(Prioritization!P406,'Subdecision matrices'!$J$34:$J$36,0),MATCH('CalcEng 2'!$AX$6,'Subdecision matrices'!$K$33:$O$33,0)),0)</f>
        <v>0</v>
      </c>
      <c r="AY795" s="2">
        <f>_xlfn.IFERROR(INDEX('Subdecision matrices'!$K$34:$O$36,MATCH(Prioritization!P406,'Subdecision matrices'!$J$34:$J$36,0),MATCH('CalcEng 2'!$AY$6,'Subdecision matrices'!$K$33:$O$33,0)),0)</f>
        <v>0</v>
      </c>
      <c r="AZ795" s="2"/>
      <c r="BA795" s="2"/>
      <c r="BB795" s="110">
        <f>((B795*B796)+(G795*G796)+(L795*L796)+(Q795*Q796)+(V795*V796)+(AA795*AA796)+(AF796*AF795)+(AK795*AK796)+(AP795*AP796)+(AU795*AU796))*10</f>
        <v>0</v>
      </c>
      <c r="BC795" s="110">
        <f aca="true" t="shared" si="1997" ref="BC795">((C795*C796)+(H795*H796)+(M795*M796)+(R795*R796)+(W795*W796)+(AB795*AB796)+(AG796*AG795)+(AL795*AL796)+(AQ795*AQ796)+(AV795*AV796))*10</f>
        <v>0</v>
      </c>
      <c r="BD795" s="110">
        <f aca="true" t="shared" si="1998" ref="BD795">((D795*D796)+(I795*I796)+(N795*N796)+(S795*S796)+(X795*X796)+(AC795*AC796)+(AH796*AH795)+(AM795*AM796)+(AR795*AR796)+(AW795*AW796))*10</f>
        <v>0</v>
      </c>
      <c r="BE795" s="110">
        <f aca="true" t="shared" si="1999" ref="BE795">((E795*E796)+(J795*J796)+(O795*O796)+(T795*T796)+(Y795*Y796)+(AD795*AD796)+(AI796*AI795)+(AN795*AN796)+(AS795*AS796)+(AX795*AX796))*10</f>
        <v>0</v>
      </c>
      <c r="BF795" s="110">
        <f aca="true" t="shared" si="2000" ref="BF795">((F795*F796)+(K795*K796)+(P795*P796)+(U795*U796)+(Z795*Z796)+(AE795*AE796)+(AJ796*AJ795)+(AO795*AO796)+(AT795*AT796)+(AY795*AY796))*10</f>
        <v>0</v>
      </c>
    </row>
    <row r="796" spans="1:58" ht="15.75" thickBot="1">
      <c r="A796" s="94"/>
      <c r="B796" s="5">
        <f>'Subdecision matrices'!$S$12</f>
        <v>0.1</v>
      </c>
      <c r="C796" s="5">
        <f>'Subdecision matrices'!$S$13</f>
        <v>0.1</v>
      </c>
      <c r="D796" s="5">
        <f>'Subdecision matrices'!$S$14</f>
        <v>0.1</v>
      </c>
      <c r="E796" s="5">
        <f>'Subdecision matrices'!$S$15</f>
        <v>0.1</v>
      </c>
      <c r="F796" s="5">
        <f>'Subdecision matrices'!$S$16</f>
        <v>0.1</v>
      </c>
      <c r="G796" s="5">
        <f>'Subdecision matrices'!$T$12</f>
        <v>0.1</v>
      </c>
      <c r="H796" s="5">
        <f>'Subdecision matrices'!$T$13</f>
        <v>0.1</v>
      </c>
      <c r="I796" s="5">
        <f>'Subdecision matrices'!$T$14</f>
        <v>0.1</v>
      </c>
      <c r="J796" s="5">
        <f>'Subdecision matrices'!$T$15</f>
        <v>0.1</v>
      </c>
      <c r="K796" s="5">
        <f>'Subdecision matrices'!$T$16</f>
        <v>0.1</v>
      </c>
      <c r="L796" s="5">
        <f>'Subdecision matrices'!$U$12</f>
        <v>0.05</v>
      </c>
      <c r="M796" s="5">
        <f>'Subdecision matrices'!$U$13</f>
        <v>0.05</v>
      </c>
      <c r="N796" s="5">
        <f>'Subdecision matrices'!$U$14</f>
        <v>0.05</v>
      </c>
      <c r="O796" s="5">
        <f>'Subdecision matrices'!$U$15</f>
        <v>0.05</v>
      </c>
      <c r="P796" s="5">
        <f>'Subdecision matrices'!$U$16</f>
        <v>0.05</v>
      </c>
      <c r="Q796" s="5">
        <f>'Subdecision matrices'!$V$12</f>
        <v>0.1</v>
      </c>
      <c r="R796" s="5">
        <f>'Subdecision matrices'!$V$13</f>
        <v>0.1</v>
      </c>
      <c r="S796" s="5">
        <f>'Subdecision matrices'!$V$14</f>
        <v>0.1</v>
      </c>
      <c r="T796" s="5">
        <f>'Subdecision matrices'!$V$15</f>
        <v>0.1</v>
      </c>
      <c r="U796" s="5">
        <f>'Subdecision matrices'!$V$16</f>
        <v>0.1</v>
      </c>
      <c r="V796" s="5">
        <f>'Subdecision matrices'!$W$12</f>
        <v>0.1</v>
      </c>
      <c r="W796" s="5">
        <f>'Subdecision matrices'!$W$13</f>
        <v>0.1</v>
      </c>
      <c r="X796" s="5">
        <f>'Subdecision matrices'!$W$14</f>
        <v>0.1</v>
      </c>
      <c r="Y796" s="5">
        <f>'Subdecision matrices'!$W$15</f>
        <v>0.1</v>
      </c>
      <c r="Z796" s="5">
        <f>'Subdecision matrices'!$W$16</f>
        <v>0.1</v>
      </c>
      <c r="AA796" s="5">
        <f>'Subdecision matrices'!$X$12</f>
        <v>0.05</v>
      </c>
      <c r="AB796" s="5">
        <f>'Subdecision matrices'!$X$13</f>
        <v>0.1</v>
      </c>
      <c r="AC796" s="5">
        <f>'Subdecision matrices'!$X$14</f>
        <v>0.1</v>
      </c>
      <c r="AD796" s="5">
        <f>'Subdecision matrices'!$X$15</f>
        <v>0.1</v>
      </c>
      <c r="AE796" s="5">
        <f>'Subdecision matrices'!$X$16</f>
        <v>0.1</v>
      </c>
      <c r="AF796" s="5">
        <f>'Subdecision matrices'!$Y$12</f>
        <v>0.1</v>
      </c>
      <c r="AG796" s="5">
        <f>'Subdecision matrices'!$Y$13</f>
        <v>0.1</v>
      </c>
      <c r="AH796" s="5">
        <f>'Subdecision matrices'!$Y$14</f>
        <v>0.1</v>
      </c>
      <c r="AI796" s="5">
        <f>'Subdecision matrices'!$Y$15</f>
        <v>0.05</v>
      </c>
      <c r="AJ796" s="5">
        <f>'Subdecision matrices'!$Y$16</f>
        <v>0.05</v>
      </c>
      <c r="AK796" s="5">
        <f>'Subdecision matrices'!$Z$12</f>
        <v>0.15</v>
      </c>
      <c r="AL796" s="5">
        <f>'Subdecision matrices'!$Z$13</f>
        <v>0.15</v>
      </c>
      <c r="AM796" s="5">
        <f>'Subdecision matrices'!$Z$14</f>
        <v>0.15</v>
      </c>
      <c r="AN796" s="5">
        <f>'Subdecision matrices'!$Z$15</f>
        <v>0.15</v>
      </c>
      <c r="AO796" s="5">
        <f>'Subdecision matrices'!$Z$16</f>
        <v>0.15</v>
      </c>
      <c r="AP796" s="5">
        <f>'Subdecision matrices'!$AA$12</f>
        <v>0.1</v>
      </c>
      <c r="AQ796" s="5">
        <f>'Subdecision matrices'!$AA$13</f>
        <v>0.1</v>
      </c>
      <c r="AR796" s="5">
        <f>'Subdecision matrices'!$AA$14</f>
        <v>0.1</v>
      </c>
      <c r="AS796" s="5">
        <f>'Subdecision matrices'!$AA$15</f>
        <v>0.1</v>
      </c>
      <c r="AT796" s="5">
        <f>'Subdecision matrices'!$AA$16</f>
        <v>0.15</v>
      </c>
      <c r="AU796" s="5">
        <f>'Subdecision matrices'!$AB$12</f>
        <v>0.15</v>
      </c>
      <c r="AV796" s="5">
        <f>'Subdecision matrices'!$AB$13</f>
        <v>0.1</v>
      </c>
      <c r="AW796" s="5">
        <f>'Subdecision matrices'!$AB$14</f>
        <v>0.1</v>
      </c>
      <c r="AX796" s="5">
        <f>'Subdecision matrices'!$AB$15</f>
        <v>0.15</v>
      </c>
      <c r="AY796" s="5">
        <f>'Subdecision matrices'!$AB$16</f>
        <v>0.1</v>
      </c>
      <c r="AZ796" s="3">
        <f aca="true" t="shared" si="2001" ref="AZ796">SUM(L796:AY796)</f>
        <v>4</v>
      </c>
      <c r="BA796" s="3"/>
      <c r="BB796" s="114"/>
      <c r="BC796" s="114"/>
      <c r="BD796" s="114"/>
      <c r="BE796" s="114"/>
      <c r="BF796" s="114"/>
    </row>
    <row r="797" spans="1:58" ht="15">
      <c r="A797" s="94">
        <v>396</v>
      </c>
      <c r="B797" s="44">
        <f>_xlfn.IFERROR(VLOOKUP(Prioritization!G407,'Subdecision matrices'!$B$7:$C$8,2,TRUE),0)</f>
        <v>0</v>
      </c>
      <c r="C797" s="44">
        <f>_xlfn.IFERROR(VLOOKUP(Prioritization!G407,'Subdecision matrices'!$B$7:$D$8,3,TRUE),0)</f>
        <v>0</v>
      </c>
      <c r="D797" s="44">
        <f>_xlfn.IFERROR(VLOOKUP(Prioritization!G407,'Subdecision matrices'!$B$7:$E$8,4,TRUE),0)</f>
        <v>0</v>
      </c>
      <c r="E797" s="44">
        <f>_xlfn.IFERROR(VLOOKUP(Prioritization!G407,'Subdecision matrices'!$B$7:$F$8,5,TRUE),0)</f>
        <v>0</v>
      </c>
      <c r="F797" s="44">
        <f>_xlfn.IFERROR(VLOOKUP(Prioritization!G407,'Subdecision matrices'!$B$7:$G$8,6,TRUE),0)</f>
        <v>0</v>
      </c>
      <c r="G797" s="44">
        <f>VLOOKUP(Prioritization!H407,'Subdecision matrices'!$B$12:$C$19,2,TRUE)</f>
        <v>0</v>
      </c>
      <c r="H797" s="44">
        <f>VLOOKUP(Prioritization!H407,'Subdecision matrices'!$B$12:$D$19,3,TRUE)</f>
        <v>0</v>
      </c>
      <c r="I797" s="44">
        <f>VLOOKUP(Prioritization!H407,'Subdecision matrices'!$B$12:$E$19,4,TRUE)</f>
        <v>0</v>
      </c>
      <c r="J797" s="44">
        <f>VLOOKUP(Prioritization!H407,'Subdecision matrices'!$B$12:$F$19,5,TRUE)</f>
        <v>0</v>
      </c>
      <c r="K797" s="44">
        <f>VLOOKUP(Prioritization!H407,'Subdecision matrices'!$B$12:$G$19,6,TRUE)</f>
        <v>0</v>
      </c>
      <c r="L797" s="2">
        <f>_xlfn.IFERROR(INDEX('Subdecision matrices'!$C$23:$G$27,MATCH(Prioritization!I407,'Subdecision matrices'!$B$23:$B$27,0),MATCH('CalcEng 2'!$L$6,'Subdecision matrices'!$C$22:$G$22,0)),0)</f>
        <v>0</v>
      </c>
      <c r="M797" s="2">
        <f>_xlfn.IFERROR(INDEX('Subdecision matrices'!$C$23:$G$27,MATCH(Prioritization!I407,'Subdecision matrices'!$B$23:$B$27,0),MATCH('CalcEng 2'!$M$6,'Subdecision matrices'!$C$30:$G$30,0)),0)</f>
        <v>0</v>
      </c>
      <c r="N797" s="2">
        <f>_xlfn.IFERROR(INDEX('Subdecision matrices'!$C$23:$G$27,MATCH(Prioritization!I407,'Subdecision matrices'!$B$23:$B$27,0),MATCH('CalcEng 2'!$N$6,'Subdecision matrices'!$C$22:$G$22,0)),0)</f>
        <v>0</v>
      </c>
      <c r="O797" s="2">
        <f>_xlfn.IFERROR(INDEX('Subdecision matrices'!$C$23:$G$27,MATCH(Prioritization!I407,'Subdecision matrices'!$B$23:$B$27,0),MATCH('CalcEng 2'!$O$6,'Subdecision matrices'!$C$22:$G$22,0)),0)</f>
        <v>0</v>
      </c>
      <c r="P797" s="2">
        <f>_xlfn.IFERROR(INDEX('Subdecision matrices'!$C$23:$G$27,MATCH(Prioritization!I407,'Subdecision matrices'!$B$23:$B$27,0),MATCH('CalcEng 2'!$P$6,'Subdecision matrices'!$C$22:$G$22,0)),0)</f>
        <v>0</v>
      </c>
      <c r="Q797" s="2">
        <f>_xlfn.IFERROR(INDEX('Subdecision matrices'!$C$31:$G$33,MATCH(Prioritization!J407,'Subdecision matrices'!$B$31:$B$33,0),MATCH('CalcEng 2'!$Q$6,'Subdecision matrices'!$C$30:$G$30,0)),0)</f>
        <v>0</v>
      </c>
      <c r="R797" s="2">
        <f>_xlfn.IFERROR(INDEX('Subdecision matrices'!$C$31:$G$33,MATCH(Prioritization!J407,'Subdecision matrices'!$B$31:$B$33,0),MATCH('CalcEng 2'!$R$6,'Subdecision matrices'!$C$30:$G$30,0)),0)</f>
        <v>0</v>
      </c>
      <c r="S797" s="2">
        <f>_xlfn.IFERROR(INDEX('Subdecision matrices'!$C$31:$G$33,MATCH(Prioritization!J407,'Subdecision matrices'!$B$31:$B$33,0),MATCH('CalcEng 2'!$S$6,'Subdecision matrices'!$C$30:$G$30,0)),0)</f>
        <v>0</v>
      </c>
      <c r="T797" s="2">
        <f>_xlfn.IFERROR(INDEX('Subdecision matrices'!$C$31:$G$33,MATCH(Prioritization!J407,'Subdecision matrices'!$B$31:$B$33,0),MATCH('CalcEng 2'!$T$6,'Subdecision matrices'!$C$30:$G$30,0)),0)</f>
        <v>0</v>
      </c>
      <c r="U797" s="2">
        <f>_xlfn.IFERROR(INDEX('Subdecision matrices'!$C$31:$G$33,MATCH(Prioritization!J407,'Subdecision matrices'!$B$31:$B$33,0),MATCH('CalcEng 2'!$U$6,'Subdecision matrices'!$C$30:$G$30,0)),0)</f>
        <v>0</v>
      </c>
      <c r="V797" s="2">
        <f>_xlfn.IFERROR(VLOOKUP(Prioritization!K407,'Subdecision matrices'!$A$37:$C$41,3,TRUE),0)</f>
        <v>0</v>
      </c>
      <c r="W797" s="2">
        <f>_xlfn.IFERROR(VLOOKUP(Prioritization!K407,'Subdecision matrices'!$A$37:$D$41,4),0)</f>
        <v>0</v>
      </c>
      <c r="X797" s="2">
        <f>_xlfn.IFERROR(VLOOKUP(Prioritization!K407,'Subdecision matrices'!$A$37:$E$41,5),0)</f>
        <v>0</v>
      </c>
      <c r="Y797" s="2">
        <f>_xlfn.IFERROR(VLOOKUP(Prioritization!K407,'Subdecision matrices'!$A$37:$F$41,6),0)</f>
        <v>0</v>
      </c>
      <c r="Z797" s="2">
        <f>_xlfn.IFERROR(VLOOKUP(Prioritization!K407,'Subdecision matrices'!$A$37:$G$41,7),0)</f>
        <v>0</v>
      </c>
      <c r="AA797" s="2">
        <f>_xlfn.IFERROR(INDEX('Subdecision matrices'!$K$8:$O$11,MATCH(Prioritization!L407,'Subdecision matrices'!$J$8:$J$11,0),MATCH('CalcEng 2'!$AA$6,'Subdecision matrices'!$K$7:$O$7,0)),0)</f>
        <v>0</v>
      </c>
      <c r="AB797" s="2">
        <f>_xlfn.IFERROR(INDEX('Subdecision matrices'!$K$8:$O$11,MATCH(Prioritization!L407,'Subdecision matrices'!$J$8:$J$11,0),MATCH('CalcEng 2'!$AB$6,'Subdecision matrices'!$K$7:$O$7,0)),0)</f>
        <v>0</v>
      </c>
      <c r="AC797" s="2">
        <f>_xlfn.IFERROR(INDEX('Subdecision matrices'!$K$8:$O$11,MATCH(Prioritization!L407,'Subdecision matrices'!$J$8:$J$11,0),MATCH('CalcEng 2'!$AC$6,'Subdecision matrices'!$K$7:$O$7,0)),0)</f>
        <v>0</v>
      </c>
      <c r="AD797" s="2">
        <f>_xlfn.IFERROR(INDEX('Subdecision matrices'!$K$8:$O$11,MATCH(Prioritization!L407,'Subdecision matrices'!$J$8:$J$11,0),MATCH('CalcEng 2'!$AD$6,'Subdecision matrices'!$K$7:$O$7,0)),0)</f>
        <v>0</v>
      </c>
      <c r="AE797" s="2">
        <f>_xlfn.IFERROR(INDEX('Subdecision matrices'!$K$8:$O$11,MATCH(Prioritization!L407,'Subdecision matrices'!$J$8:$J$11,0),MATCH('CalcEng 2'!$AE$6,'Subdecision matrices'!$K$7:$O$7,0)),0)</f>
        <v>0</v>
      </c>
      <c r="AF797" s="2">
        <f>_xlfn.IFERROR(VLOOKUP(Prioritization!M407,'Subdecision matrices'!$I$15:$K$17,3,TRUE),0)</f>
        <v>0</v>
      </c>
      <c r="AG797" s="2">
        <f>_xlfn.IFERROR(VLOOKUP(Prioritization!M407,'Subdecision matrices'!$I$15:$L$17,4,TRUE),0)</f>
        <v>0</v>
      </c>
      <c r="AH797" s="2">
        <f>_xlfn.IFERROR(VLOOKUP(Prioritization!M407,'Subdecision matrices'!$I$15:$M$17,5,TRUE),0)</f>
        <v>0</v>
      </c>
      <c r="AI797" s="2">
        <f>_xlfn.IFERROR(VLOOKUP(Prioritization!M407,'Subdecision matrices'!$I$15:$N$17,6,TRUE),0)</f>
        <v>0</v>
      </c>
      <c r="AJ797" s="2">
        <f>_xlfn.IFERROR(VLOOKUP(Prioritization!M407,'Subdecision matrices'!$I$15:$O$17,7,TRUE),0)</f>
        <v>0</v>
      </c>
      <c r="AK797" s="2">
        <f>_xlfn.IFERROR(INDEX('Subdecision matrices'!$K$22:$O$24,MATCH(Prioritization!N407,'Subdecision matrices'!$J$22:$J$24,0),MATCH($AK$6,'Subdecision matrices'!$K$21:$O$21,0)),0)</f>
        <v>0</v>
      </c>
      <c r="AL797" s="2">
        <f>_xlfn.IFERROR(INDEX('Subdecision matrices'!$K$22:$O$24,MATCH(Prioritization!N407,'Subdecision matrices'!$J$22:$J$24,0),MATCH($AL$6,'Subdecision matrices'!$K$21:$O$21,0)),0)</f>
        <v>0</v>
      </c>
      <c r="AM797" s="2">
        <f>_xlfn.IFERROR(INDEX('Subdecision matrices'!$K$22:$O$24,MATCH(Prioritization!N407,'Subdecision matrices'!$J$22:$J$24,0),MATCH($AM$6,'Subdecision matrices'!$K$21:$O$21,0)),0)</f>
        <v>0</v>
      </c>
      <c r="AN797" s="2">
        <f>_xlfn.IFERROR(INDEX('Subdecision matrices'!$K$22:$O$24,MATCH(Prioritization!N407,'Subdecision matrices'!$J$22:$J$24,0),MATCH($AN$6,'Subdecision matrices'!$K$21:$O$21,0)),0)</f>
        <v>0</v>
      </c>
      <c r="AO797" s="2">
        <f>_xlfn.IFERROR(INDEX('Subdecision matrices'!$K$22:$O$24,MATCH(Prioritization!N407,'Subdecision matrices'!$J$22:$J$24,0),MATCH($AO$6,'Subdecision matrices'!$K$21:$O$21,0)),0)</f>
        <v>0</v>
      </c>
      <c r="AP797" s="2">
        <f>_xlfn.IFERROR(INDEX('Subdecision matrices'!$K$27:$O$30,MATCH(Prioritization!O407,'Subdecision matrices'!$J$27:$J$30,0),MATCH('CalcEng 2'!$AP$6,'Subdecision matrices'!$K$27:$O$27,0)),0)</f>
        <v>0</v>
      </c>
      <c r="AQ797" s="2">
        <f>_xlfn.IFERROR(INDEX('Subdecision matrices'!$K$27:$O$30,MATCH(Prioritization!O407,'Subdecision matrices'!$J$27:$J$30,0),MATCH('CalcEng 2'!$AQ$6,'Subdecision matrices'!$K$27:$O$27,0)),0)</f>
        <v>0</v>
      </c>
      <c r="AR797" s="2">
        <f>_xlfn.IFERROR(INDEX('Subdecision matrices'!$K$27:$O$30,MATCH(Prioritization!O407,'Subdecision matrices'!$J$27:$J$30,0),MATCH('CalcEng 2'!$AR$6,'Subdecision matrices'!$K$27:$O$27,0)),0)</f>
        <v>0</v>
      </c>
      <c r="AS797" s="2">
        <f>_xlfn.IFERROR(INDEX('Subdecision matrices'!$K$27:$O$30,MATCH(Prioritization!O407,'Subdecision matrices'!$J$27:$J$30,0),MATCH('CalcEng 2'!$AS$6,'Subdecision matrices'!$K$27:$O$27,0)),0)</f>
        <v>0</v>
      </c>
      <c r="AT797" s="2">
        <f>_xlfn.IFERROR(INDEX('Subdecision matrices'!$K$27:$O$30,MATCH(Prioritization!O407,'Subdecision matrices'!$J$27:$J$30,0),MATCH('CalcEng 2'!$AT$6,'Subdecision matrices'!$K$27:$O$27,0)),0)</f>
        <v>0</v>
      </c>
      <c r="AU797" s="2">
        <f>_xlfn.IFERROR(INDEX('Subdecision matrices'!$K$34:$O$36,MATCH(Prioritization!P407,'Subdecision matrices'!$J$34:$J$36,0),MATCH('CalcEng 2'!$AU$6,'Subdecision matrices'!$K$33:$O$33,0)),0)</f>
        <v>0</v>
      </c>
      <c r="AV797" s="2">
        <f>_xlfn.IFERROR(INDEX('Subdecision matrices'!$K$34:$O$36,MATCH(Prioritization!P407,'Subdecision matrices'!$J$34:$J$36,0),MATCH('CalcEng 2'!$AV$6,'Subdecision matrices'!$K$33:$O$33,0)),0)</f>
        <v>0</v>
      </c>
      <c r="AW797" s="2">
        <f>_xlfn.IFERROR(INDEX('Subdecision matrices'!$K$34:$O$36,MATCH(Prioritization!P407,'Subdecision matrices'!$J$34:$J$36,0),MATCH('CalcEng 2'!$AW$6,'Subdecision matrices'!$K$33:$O$33,0)),0)</f>
        <v>0</v>
      </c>
      <c r="AX797" s="2">
        <f>_xlfn.IFERROR(INDEX('Subdecision matrices'!$K$34:$O$36,MATCH(Prioritization!P407,'Subdecision matrices'!$J$34:$J$36,0),MATCH('CalcEng 2'!$AX$6,'Subdecision matrices'!$K$33:$O$33,0)),0)</f>
        <v>0</v>
      </c>
      <c r="AY797" s="2">
        <f>_xlfn.IFERROR(INDEX('Subdecision matrices'!$K$34:$O$36,MATCH(Prioritization!P407,'Subdecision matrices'!$J$34:$J$36,0),MATCH('CalcEng 2'!$AY$6,'Subdecision matrices'!$K$33:$O$33,0)),0)</f>
        <v>0</v>
      </c>
      <c r="AZ797" s="2"/>
      <c r="BA797" s="2"/>
      <c r="BB797" s="110">
        <f>((B797*B798)+(G797*G798)+(L797*L798)+(Q797*Q798)+(V797*V798)+(AA797*AA798)+(AF798*AF797)+(AK797*AK798)+(AP797*AP798)+(AU797*AU798))*10</f>
        <v>0</v>
      </c>
      <c r="BC797" s="110">
        <f aca="true" t="shared" si="2002" ref="BC797">((C797*C798)+(H797*H798)+(M797*M798)+(R797*R798)+(W797*W798)+(AB797*AB798)+(AG798*AG797)+(AL797*AL798)+(AQ797*AQ798)+(AV797*AV798))*10</f>
        <v>0</v>
      </c>
      <c r="BD797" s="110">
        <f aca="true" t="shared" si="2003" ref="BD797">((D797*D798)+(I797*I798)+(N797*N798)+(S797*S798)+(X797*X798)+(AC797*AC798)+(AH798*AH797)+(AM797*AM798)+(AR797*AR798)+(AW797*AW798))*10</f>
        <v>0</v>
      </c>
      <c r="BE797" s="110">
        <f aca="true" t="shared" si="2004" ref="BE797">((E797*E798)+(J797*J798)+(O797*O798)+(T797*T798)+(Y797*Y798)+(AD797*AD798)+(AI798*AI797)+(AN797*AN798)+(AS797*AS798)+(AX797*AX798))*10</f>
        <v>0</v>
      </c>
      <c r="BF797" s="110">
        <f aca="true" t="shared" si="2005" ref="BF797">((F797*F798)+(K797*K798)+(P797*P798)+(U797*U798)+(Z797*Z798)+(AE797*AE798)+(AJ798*AJ797)+(AO797*AO798)+(AT797*AT798)+(AY797*AY798))*10</f>
        <v>0</v>
      </c>
    </row>
    <row r="798" spans="1:58" ht="15.75" thickBot="1">
      <c r="A798" s="94"/>
      <c r="B798" s="5">
        <f>'Subdecision matrices'!$S$12</f>
        <v>0.1</v>
      </c>
      <c r="C798" s="5">
        <f>'Subdecision matrices'!$S$13</f>
        <v>0.1</v>
      </c>
      <c r="D798" s="5">
        <f>'Subdecision matrices'!$S$14</f>
        <v>0.1</v>
      </c>
      <c r="E798" s="5">
        <f>'Subdecision matrices'!$S$15</f>
        <v>0.1</v>
      </c>
      <c r="F798" s="5">
        <f>'Subdecision matrices'!$S$16</f>
        <v>0.1</v>
      </c>
      <c r="G798" s="5">
        <f>'Subdecision matrices'!$T$12</f>
        <v>0.1</v>
      </c>
      <c r="H798" s="5">
        <f>'Subdecision matrices'!$T$13</f>
        <v>0.1</v>
      </c>
      <c r="I798" s="5">
        <f>'Subdecision matrices'!$T$14</f>
        <v>0.1</v>
      </c>
      <c r="J798" s="5">
        <f>'Subdecision matrices'!$T$15</f>
        <v>0.1</v>
      </c>
      <c r="K798" s="5">
        <f>'Subdecision matrices'!$T$16</f>
        <v>0.1</v>
      </c>
      <c r="L798" s="5">
        <f>'Subdecision matrices'!$U$12</f>
        <v>0.05</v>
      </c>
      <c r="M798" s="5">
        <f>'Subdecision matrices'!$U$13</f>
        <v>0.05</v>
      </c>
      <c r="N798" s="5">
        <f>'Subdecision matrices'!$U$14</f>
        <v>0.05</v>
      </c>
      <c r="O798" s="5">
        <f>'Subdecision matrices'!$U$15</f>
        <v>0.05</v>
      </c>
      <c r="P798" s="5">
        <f>'Subdecision matrices'!$U$16</f>
        <v>0.05</v>
      </c>
      <c r="Q798" s="5">
        <f>'Subdecision matrices'!$V$12</f>
        <v>0.1</v>
      </c>
      <c r="R798" s="5">
        <f>'Subdecision matrices'!$V$13</f>
        <v>0.1</v>
      </c>
      <c r="S798" s="5">
        <f>'Subdecision matrices'!$V$14</f>
        <v>0.1</v>
      </c>
      <c r="T798" s="5">
        <f>'Subdecision matrices'!$V$15</f>
        <v>0.1</v>
      </c>
      <c r="U798" s="5">
        <f>'Subdecision matrices'!$V$16</f>
        <v>0.1</v>
      </c>
      <c r="V798" s="5">
        <f>'Subdecision matrices'!$W$12</f>
        <v>0.1</v>
      </c>
      <c r="W798" s="5">
        <f>'Subdecision matrices'!$W$13</f>
        <v>0.1</v>
      </c>
      <c r="X798" s="5">
        <f>'Subdecision matrices'!$W$14</f>
        <v>0.1</v>
      </c>
      <c r="Y798" s="5">
        <f>'Subdecision matrices'!$W$15</f>
        <v>0.1</v>
      </c>
      <c r="Z798" s="5">
        <f>'Subdecision matrices'!$W$16</f>
        <v>0.1</v>
      </c>
      <c r="AA798" s="5">
        <f>'Subdecision matrices'!$X$12</f>
        <v>0.05</v>
      </c>
      <c r="AB798" s="5">
        <f>'Subdecision matrices'!$X$13</f>
        <v>0.1</v>
      </c>
      <c r="AC798" s="5">
        <f>'Subdecision matrices'!$X$14</f>
        <v>0.1</v>
      </c>
      <c r="AD798" s="5">
        <f>'Subdecision matrices'!$X$15</f>
        <v>0.1</v>
      </c>
      <c r="AE798" s="5">
        <f>'Subdecision matrices'!$X$16</f>
        <v>0.1</v>
      </c>
      <c r="AF798" s="5">
        <f>'Subdecision matrices'!$Y$12</f>
        <v>0.1</v>
      </c>
      <c r="AG798" s="5">
        <f>'Subdecision matrices'!$Y$13</f>
        <v>0.1</v>
      </c>
      <c r="AH798" s="5">
        <f>'Subdecision matrices'!$Y$14</f>
        <v>0.1</v>
      </c>
      <c r="AI798" s="5">
        <f>'Subdecision matrices'!$Y$15</f>
        <v>0.05</v>
      </c>
      <c r="AJ798" s="5">
        <f>'Subdecision matrices'!$Y$16</f>
        <v>0.05</v>
      </c>
      <c r="AK798" s="5">
        <f>'Subdecision matrices'!$Z$12</f>
        <v>0.15</v>
      </c>
      <c r="AL798" s="5">
        <f>'Subdecision matrices'!$Z$13</f>
        <v>0.15</v>
      </c>
      <c r="AM798" s="5">
        <f>'Subdecision matrices'!$Z$14</f>
        <v>0.15</v>
      </c>
      <c r="AN798" s="5">
        <f>'Subdecision matrices'!$Z$15</f>
        <v>0.15</v>
      </c>
      <c r="AO798" s="5">
        <f>'Subdecision matrices'!$Z$16</f>
        <v>0.15</v>
      </c>
      <c r="AP798" s="5">
        <f>'Subdecision matrices'!$AA$12</f>
        <v>0.1</v>
      </c>
      <c r="AQ798" s="5">
        <f>'Subdecision matrices'!$AA$13</f>
        <v>0.1</v>
      </c>
      <c r="AR798" s="5">
        <f>'Subdecision matrices'!$AA$14</f>
        <v>0.1</v>
      </c>
      <c r="AS798" s="5">
        <f>'Subdecision matrices'!$AA$15</f>
        <v>0.1</v>
      </c>
      <c r="AT798" s="5">
        <f>'Subdecision matrices'!$AA$16</f>
        <v>0.15</v>
      </c>
      <c r="AU798" s="5">
        <f>'Subdecision matrices'!$AB$12</f>
        <v>0.15</v>
      </c>
      <c r="AV798" s="5">
        <f>'Subdecision matrices'!$AB$13</f>
        <v>0.1</v>
      </c>
      <c r="AW798" s="5">
        <f>'Subdecision matrices'!$AB$14</f>
        <v>0.1</v>
      </c>
      <c r="AX798" s="5">
        <f>'Subdecision matrices'!$AB$15</f>
        <v>0.15</v>
      </c>
      <c r="AY798" s="5">
        <f>'Subdecision matrices'!$AB$16</f>
        <v>0.1</v>
      </c>
      <c r="AZ798" s="3">
        <f aca="true" t="shared" si="2006" ref="AZ798">SUM(L798:AY798)</f>
        <v>4</v>
      </c>
      <c r="BA798" s="3"/>
      <c r="BB798" s="114"/>
      <c r="BC798" s="114"/>
      <c r="BD798" s="114"/>
      <c r="BE798" s="114"/>
      <c r="BF798" s="114"/>
    </row>
    <row r="799" spans="1:58" ht="15">
      <c r="A799" s="94">
        <v>397</v>
      </c>
      <c r="B799" s="44">
        <f>_xlfn.IFERROR(VLOOKUP(Prioritization!G408,'Subdecision matrices'!$B$7:$C$8,2,TRUE),0)</f>
        <v>0</v>
      </c>
      <c r="C799" s="44">
        <f>_xlfn.IFERROR(VLOOKUP(Prioritization!G408,'Subdecision matrices'!$B$7:$D$8,3,TRUE),0)</f>
        <v>0</v>
      </c>
      <c r="D799" s="44">
        <f>_xlfn.IFERROR(VLOOKUP(Prioritization!G408,'Subdecision matrices'!$B$7:$E$8,4,TRUE),0)</f>
        <v>0</v>
      </c>
      <c r="E799" s="44">
        <f>_xlfn.IFERROR(VLOOKUP(Prioritization!G408,'Subdecision matrices'!$B$7:$F$8,5,TRUE),0)</f>
        <v>0</v>
      </c>
      <c r="F799" s="44">
        <f>_xlfn.IFERROR(VLOOKUP(Prioritization!G408,'Subdecision matrices'!$B$7:$G$8,6,TRUE),0)</f>
        <v>0</v>
      </c>
      <c r="G799" s="44">
        <f>VLOOKUP(Prioritization!H408,'Subdecision matrices'!$B$12:$C$19,2,TRUE)</f>
        <v>0</v>
      </c>
      <c r="H799" s="44">
        <f>VLOOKUP(Prioritization!H408,'Subdecision matrices'!$B$12:$D$19,3,TRUE)</f>
        <v>0</v>
      </c>
      <c r="I799" s="44">
        <f>VLOOKUP(Prioritization!H408,'Subdecision matrices'!$B$12:$E$19,4,TRUE)</f>
        <v>0</v>
      </c>
      <c r="J799" s="44">
        <f>VLOOKUP(Prioritization!H408,'Subdecision matrices'!$B$12:$F$19,5,TRUE)</f>
        <v>0</v>
      </c>
      <c r="K799" s="44">
        <f>VLOOKUP(Prioritization!H408,'Subdecision matrices'!$B$12:$G$19,6,TRUE)</f>
        <v>0</v>
      </c>
      <c r="L799" s="2">
        <f>_xlfn.IFERROR(INDEX('Subdecision matrices'!$C$23:$G$27,MATCH(Prioritization!I408,'Subdecision matrices'!$B$23:$B$27,0),MATCH('CalcEng 2'!$L$6,'Subdecision matrices'!$C$22:$G$22,0)),0)</f>
        <v>0</v>
      </c>
      <c r="M799" s="2">
        <f>_xlfn.IFERROR(INDEX('Subdecision matrices'!$C$23:$G$27,MATCH(Prioritization!I408,'Subdecision matrices'!$B$23:$B$27,0),MATCH('CalcEng 2'!$M$6,'Subdecision matrices'!$C$30:$G$30,0)),0)</f>
        <v>0</v>
      </c>
      <c r="N799" s="2">
        <f>_xlfn.IFERROR(INDEX('Subdecision matrices'!$C$23:$G$27,MATCH(Prioritization!I408,'Subdecision matrices'!$B$23:$B$27,0),MATCH('CalcEng 2'!$N$6,'Subdecision matrices'!$C$22:$G$22,0)),0)</f>
        <v>0</v>
      </c>
      <c r="O799" s="2">
        <f>_xlfn.IFERROR(INDEX('Subdecision matrices'!$C$23:$G$27,MATCH(Prioritization!I408,'Subdecision matrices'!$B$23:$B$27,0),MATCH('CalcEng 2'!$O$6,'Subdecision matrices'!$C$22:$G$22,0)),0)</f>
        <v>0</v>
      </c>
      <c r="P799" s="2">
        <f>_xlfn.IFERROR(INDEX('Subdecision matrices'!$C$23:$G$27,MATCH(Prioritization!I408,'Subdecision matrices'!$B$23:$B$27,0),MATCH('CalcEng 2'!$P$6,'Subdecision matrices'!$C$22:$G$22,0)),0)</f>
        <v>0</v>
      </c>
      <c r="Q799" s="2">
        <f>_xlfn.IFERROR(INDEX('Subdecision matrices'!$C$31:$G$33,MATCH(Prioritization!J408,'Subdecision matrices'!$B$31:$B$33,0),MATCH('CalcEng 2'!$Q$6,'Subdecision matrices'!$C$30:$G$30,0)),0)</f>
        <v>0</v>
      </c>
      <c r="R799" s="2">
        <f>_xlfn.IFERROR(INDEX('Subdecision matrices'!$C$31:$G$33,MATCH(Prioritization!J408,'Subdecision matrices'!$B$31:$B$33,0),MATCH('CalcEng 2'!$R$6,'Subdecision matrices'!$C$30:$G$30,0)),0)</f>
        <v>0</v>
      </c>
      <c r="S799" s="2">
        <f>_xlfn.IFERROR(INDEX('Subdecision matrices'!$C$31:$G$33,MATCH(Prioritization!J408,'Subdecision matrices'!$B$31:$B$33,0),MATCH('CalcEng 2'!$S$6,'Subdecision matrices'!$C$30:$G$30,0)),0)</f>
        <v>0</v>
      </c>
      <c r="T799" s="2">
        <f>_xlfn.IFERROR(INDEX('Subdecision matrices'!$C$31:$G$33,MATCH(Prioritization!J408,'Subdecision matrices'!$B$31:$B$33,0),MATCH('CalcEng 2'!$T$6,'Subdecision matrices'!$C$30:$G$30,0)),0)</f>
        <v>0</v>
      </c>
      <c r="U799" s="2">
        <f>_xlfn.IFERROR(INDEX('Subdecision matrices'!$C$31:$G$33,MATCH(Prioritization!J408,'Subdecision matrices'!$B$31:$B$33,0),MATCH('CalcEng 2'!$U$6,'Subdecision matrices'!$C$30:$G$30,0)),0)</f>
        <v>0</v>
      </c>
      <c r="V799" s="2">
        <f>_xlfn.IFERROR(VLOOKUP(Prioritization!K408,'Subdecision matrices'!$A$37:$C$41,3,TRUE),0)</f>
        <v>0</v>
      </c>
      <c r="W799" s="2">
        <f>_xlfn.IFERROR(VLOOKUP(Prioritization!K408,'Subdecision matrices'!$A$37:$D$41,4),0)</f>
        <v>0</v>
      </c>
      <c r="X799" s="2">
        <f>_xlfn.IFERROR(VLOOKUP(Prioritization!K408,'Subdecision matrices'!$A$37:$E$41,5),0)</f>
        <v>0</v>
      </c>
      <c r="Y799" s="2">
        <f>_xlfn.IFERROR(VLOOKUP(Prioritization!K408,'Subdecision matrices'!$A$37:$F$41,6),0)</f>
        <v>0</v>
      </c>
      <c r="Z799" s="2">
        <f>_xlfn.IFERROR(VLOOKUP(Prioritization!K408,'Subdecision matrices'!$A$37:$G$41,7),0)</f>
        <v>0</v>
      </c>
      <c r="AA799" s="2">
        <f>_xlfn.IFERROR(INDEX('Subdecision matrices'!$K$8:$O$11,MATCH(Prioritization!L408,'Subdecision matrices'!$J$8:$J$11,0),MATCH('CalcEng 2'!$AA$6,'Subdecision matrices'!$K$7:$O$7,0)),0)</f>
        <v>0</v>
      </c>
      <c r="AB799" s="2">
        <f>_xlfn.IFERROR(INDEX('Subdecision matrices'!$K$8:$O$11,MATCH(Prioritization!L408,'Subdecision matrices'!$J$8:$J$11,0),MATCH('CalcEng 2'!$AB$6,'Subdecision matrices'!$K$7:$O$7,0)),0)</f>
        <v>0</v>
      </c>
      <c r="AC799" s="2">
        <f>_xlfn.IFERROR(INDEX('Subdecision matrices'!$K$8:$O$11,MATCH(Prioritization!L408,'Subdecision matrices'!$J$8:$J$11,0),MATCH('CalcEng 2'!$AC$6,'Subdecision matrices'!$K$7:$O$7,0)),0)</f>
        <v>0</v>
      </c>
      <c r="AD799" s="2">
        <f>_xlfn.IFERROR(INDEX('Subdecision matrices'!$K$8:$O$11,MATCH(Prioritization!L408,'Subdecision matrices'!$J$8:$J$11,0),MATCH('CalcEng 2'!$AD$6,'Subdecision matrices'!$K$7:$O$7,0)),0)</f>
        <v>0</v>
      </c>
      <c r="AE799" s="2">
        <f>_xlfn.IFERROR(INDEX('Subdecision matrices'!$K$8:$O$11,MATCH(Prioritization!L408,'Subdecision matrices'!$J$8:$J$11,0),MATCH('CalcEng 2'!$AE$6,'Subdecision matrices'!$K$7:$O$7,0)),0)</f>
        <v>0</v>
      </c>
      <c r="AF799" s="2">
        <f>_xlfn.IFERROR(VLOOKUP(Prioritization!M408,'Subdecision matrices'!$I$15:$K$17,3,TRUE),0)</f>
        <v>0</v>
      </c>
      <c r="AG799" s="2">
        <f>_xlfn.IFERROR(VLOOKUP(Prioritization!M408,'Subdecision matrices'!$I$15:$L$17,4,TRUE),0)</f>
        <v>0</v>
      </c>
      <c r="AH799" s="2">
        <f>_xlfn.IFERROR(VLOOKUP(Prioritization!M408,'Subdecision matrices'!$I$15:$M$17,5,TRUE),0)</f>
        <v>0</v>
      </c>
      <c r="AI799" s="2">
        <f>_xlfn.IFERROR(VLOOKUP(Prioritization!M408,'Subdecision matrices'!$I$15:$N$17,6,TRUE),0)</f>
        <v>0</v>
      </c>
      <c r="AJ799" s="2">
        <f>_xlfn.IFERROR(VLOOKUP(Prioritization!M408,'Subdecision matrices'!$I$15:$O$17,7,TRUE),0)</f>
        <v>0</v>
      </c>
      <c r="AK799" s="2">
        <f>_xlfn.IFERROR(INDEX('Subdecision matrices'!$K$22:$O$24,MATCH(Prioritization!N408,'Subdecision matrices'!$J$22:$J$24,0),MATCH($AK$6,'Subdecision matrices'!$K$21:$O$21,0)),0)</f>
        <v>0</v>
      </c>
      <c r="AL799" s="2">
        <f>_xlfn.IFERROR(INDEX('Subdecision matrices'!$K$22:$O$24,MATCH(Prioritization!N408,'Subdecision matrices'!$J$22:$J$24,0),MATCH($AL$6,'Subdecision matrices'!$K$21:$O$21,0)),0)</f>
        <v>0</v>
      </c>
      <c r="AM799" s="2">
        <f>_xlfn.IFERROR(INDEX('Subdecision matrices'!$K$22:$O$24,MATCH(Prioritization!N408,'Subdecision matrices'!$J$22:$J$24,0),MATCH($AM$6,'Subdecision matrices'!$K$21:$O$21,0)),0)</f>
        <v>0</v>
      </c>
      <c r="AN799" s="2">
        <f>_xlfn.IFERROR(INDEX('Subdecision matrices'!$K$22:$O$24,MATCH(Prioritization!N408,'Subdecision matrices'!$J$22:$J$24,0),MATCH($AN$6,'Subdecision matrices'!$K$21:$O$21,0)),0)</f>
        <v>0</v>
      </c>
      <c r="AO799" s="2">
        <f>_xlfn.IFERROR(INDEX('Subdecision matrices'!$K$22:$O$24,MATCH(Prioritization!N408,'Subdecision matrices'!$J$22:$J$24,0),MATCH($AO$6,'Subdecision matrices'!$K$21:$O$21,0)),0)</f>
        <v>0</v>
      </c>
      <c r="AP799" s="2">
        <f>_xlfn.IFERROR(INDEX('Subdecision matrices'!$K$27:$O$30,MATCH(Prioritization!O408,'Subdecision matrices'!$J$27:$J$30,0),MATCH('CalcEng 2'!$AP$6,'Subdecision matrices'!$K$27:$O$27,0)),0)</f>
        <v>0</v>
      </c>
      <c r="AQ799" s="2">
        <f>_xlfn.IFERROR(INDEX('Subdecision matrices'!$K$27:$O$30,MATCH(Prioritization!O408,'Subdecision matrices'!$J$27:$J$30,0),MATCH('CalcEng 2'!$AQ$6,'Subdecision matrices'!$K$27:$O$27,0)),0)</f>
        <v>0</v>
      </c>
      <c r="AR799" s="2">
        <f>_xlfn.IFERROR(INDEX('Subdecision matrices'!$K$27:$O$30,MATCH(Prioritization!O408,'Subdecision matrices'!$J$27:$J$30,0),MATCH('CalcEng 2'!$AR$6,'Subdecision matrices'!$K$27:$O$27,0)),0)</f>
        <v>0</v>
      </c>
      <c r="AS799" s="2">
        <f>_xlfn.IFERROR(INDEX('Subdecision matrices'!$K$27:$O$30,MATCH(Prioritization!O408,'Subdecision matrices'!$J$27:$J$30,0),MATCH('CalcEng 2'!$AS$6,'Subdecision matrices'!$K$27:$O$27,0)),0)</f>
        <v>0</v>
      </c>
      <c r="AT799" s="2">
        <f>_xlfn.IFERROR(INDEX('Subdecision matrices'!$K$27:$O$30,MATCH(Prioritization!O408,'Subdecision matrices'!$J$27:$J$30,0),MATCH('CalcEng 2'!$AT$6,'Subdecision matrices'!$K$27:$O$27,0)),0)</f>
        <v>0</v>
      </c>
      <c r="AU799" s="2">
        <f>_xlfn.IFERROR(INDEX('Subdecision matrices'!$K$34:$O$36,MATCH(Prioritization!P408,'Subdecision matrices'!$J$34:$J$36,0),MATCH('CalcEng 2'!$AU$6,'Subdecision matrices'!$K$33:$O$33,0)),0)</f>
        <v>0</v>
      </c>
      <c r="AV799" s="2">
        <f>_xlfn.IFERROR(INDEX('Subdecision matrices'!$K$34:$O$36,MATCH(Prioritization!P408,'Subdecision matrices'!$J$34:$J$36,0),MATCH('CalcEng 2'!$AV$6,'Subdecision matrices'!$K$33:$O$33,0)),0)</f>
        <v>0</v>
      </c>
      <c r="AW799" s="2">
        <f>_xlfn.IFERROR(INDEX('Subdecision matrices'!$K$34:$O$36,MATCH(Prioritization!P408,'Subdecision matrices'!$J$34:$J$36,0),MATCH('CalcEng 2'!$AW$6,'Subdecision matrices'!$K$33:$O$33,0)),0)</f>
        <v>0</v>
      </c>
      <c r="AX799" s="2">
        <f>_xlfn.IFERROR(INDEX('Subdecision matrices'!$K$34:$O$36,MATCH(Prioritization!P408,'Subdecision matrices'!$J$34:$J$36,0),MATCH('CalcEng 2'!$AX$6,'Subdecision matrices'!$K$33:$O$33,0)),0)</f>
        <v>0</v>
      </c>
      <c r="AY799" s="2">
        <f>_xlfn.IFERROR(INDEX('Subdecision matrices'!$K$34:$O$36,MATCH(Prioritization!P408,'Subdecision matrices'!$J$34:$J$36,0),MATCH('CalcEng 2'!$AY$6,'Subdecision matrices'!$K$33:$O$33,0)),0)</f>
        <v>0</v>
      </c>
      <c r="AZ799" s="2"/>
      <c r="BA799" s="2"/>
      <c r="BB799" s="110">
        <f>((B799*B800)+(G799*G800)+(L799*L800)+(Q799*Q800)+(V799*V800)+(AA799*AA800)+(AF800*AF799)+(AK799*AK800)+(AP799*AP800)+(AU799*AU800))*10</f>
        <v>0</v>
      </c>
      <c r="BC799" s="110">
        <f aca="true" t="shared" si="2007" ref="BC799">((C799*C800)+(H799*H800)+(M799*M800)+(R799*R800)+(W799*W800)+(AB799*AB800)+(AG800*AG799)+(AL799*AL800)+(AQ799*AQ800)+(AV799*AV800))*10</f>
        <v>0</v>
      </c>
      <c r="BD799" s="110">
        <f aca="true" t="shared" si="2008" ref="BD799">((D799*D800)+(I799*I800)+(N799*N800)+(S799*S800)+(X799*X800)+(AC799*AC800)+(AH800*AH799)+(AM799*AM800)+(AR799*AR800)+(AW799*AW800))*10</f>
        <v>0</v>
      </c>
      <c r="BE799" s="110">
        <f aca="true" t="shared" si="2009" ref="BE799">((E799*E800)+(J799*J800)+(O799*O800)+(T799*T800)+(Y799*Y800)+(AD799*AD800)+(AI800*AI799)+(AN799*AN800)+(AS799*AS800)+(AX799*AX800))*10</f>
        <v>0</v>
      </c>
      <c r="BF799" s="110">
        <f aca="true" t="shared" si="2010" ref="BF799">((F799*F800)+(K799*K800)+(P799*P800)+(U799*U800)+(Z799*Z800)+(AE799*AE800)+(AJ800*AJ799)+(AO799*AO800)+(AT799*AT800)+(AY799*AY800))*10</f>
        <v>0</v>
      </c>
    </row>
    <row r="800" spans="1:58" ht="15.75" thickBot="1">
      <c r="A800" s="94"/>
      <c r="B800" s="5">
        <f>'Subdecision matrices'!$S$12</f>
        <v>0.1</v>
      </c>
      <c r="C800" s="5">
        <f>'Subdecision matrices'!$S$13</f>
        <v>0.1</v>
      </c>
      <c r="D800" s="5">
        <f>'Subdecision matrices'!$S$14</f>
        <v>0.1</v>
      </c>
      <c r="E800" s="5">
        <f>'Subdecision matrices'!$S$15</f>
        <v>0.1</v>
      </c>
      <c r="F800" s="5">
        <f>'Subdecision matrices'!$S$16</f>
        <v>0.1</v>
      </c>
      <c r="G800" s="5">
        <f>'Subdecision matrices'!$T$12</f>
        <v>0.1</v>
      </c>
      <c r="H800" s="5">
        <f>'Subdecision matrices'!$T$13</f>
        <v>0.1</v>
      </c>
      <c r="I800" s="5">
        <f>'Subdecision matrices'!$T$14</f>
        <v>0.1</v>
      </c>
      <c r="J800" s="5">
        <f>'Subdecision matrices'!$T$15</f>
        <v>0.1</v>
      </c>
      <c r="K800" s="5">
        <f>'Subdecision matrices'!$T$16</f>
        <v>0.1</v>
      </c>
      <c r="L800" s="5">
        <f>'Subdecision matrices'!$U$12</f>
        <v>0.05</v>
      </c>
      <c r="M800" s="5">
        <f>'Subdecision matrices'!$U$13</f>
        <v>0.05</v>
      </c>
      <c r="N800" s="5">
        <f>'Subdecision matrices'!$U$14</f>
        <v>0.05</v>
      </c>
      <c r="O800" s="5">
        <f>'Subdecision matrices'!$U$15</f>
        <v>0.05</v>
      </c>
      <c r="P800" s="5">
        <f>'Subdecision matrices'!$U$16</f>
        <v>0.05</v>
      </c>
      <c r="Q800" s="5">
        <f>'Subdecision matrices'!$V$12</f>
        <v>0.1</v>
      </c>
      <c r="R800" s="5">
        <f>'Subdecision matrices'!$V$13</f>
        <v>0.1</v>
      </c>
      <c r="S800" s="5">
        <f>'Subdecision matrices'!$V$14</f>
        <v>0.1</v>
      </c>
      <c r="T800" s="5">
        <f>'Subdecision matrices'!$V$15</f>
        <v>0.1</v>
      </c>
      <c r="U800" s="5">
        <f>'Subdecision matrices'!$V$16</f>
        <v>0.1</v>
      </c>
      <c r="V800" s="5">
        <f>'Subdecision matrices'!$W$12</f>
        <v>0.1</v>
      </c>
      <c r="W800" s="5">
        <f>'Subdecision matrices'!$W$13</f>
        <v>0.1</v>
      </c>
      <c r="X800" s="5">
        <f>'Subdecision matrices'!$W$14</f>
        <v>0.1</v>
      </c>
      <c r="Y800" s="5">
        <f>'Subdecision matrices'!$W$15</f>
        <v>0.1</v>
      </c>
      <c r="Z800" s="5">
        <f>'Subdecision matrices'!$W$16</f>
        <v>0.1</v>
      </c>
      <c r="AA800" s="5">
        <f>'Subdecision matrices'!$X$12</f>
        <v>0.05</v>
      </c>
      <c r="AB800" s="5">
        <f>'Subdecision matrices'!$X$13</f>
        <v>0.1</v>
      </c>
      <c r="AC800" s="5">
        <f>'Subdecision matrices'!$X$14</f>
        <v>0.1</v>
      </c>
      <c r="AD800" s="5">
        <f>'Subdecision matrices'!$X$15</f>
        <v>0.1</v>
      </c>
      <c r="AE800" s="5">
        <f>'Subdecision matrices'!$X$16</f>
        <v>0.1</v>
      </c>
      <c r="AF800" s="5">
        <f>'Subdecision matrices'!$Y$12</f>
        <v>0.1</v>
      </c>
      <c r="AG800" s="5">
        <f>'Subdecision matrices'!$Y$13</f>
        <v>0.1</v>
      </c>
      <c r="AH800" s="5">
        <f>'Subdecision matrices'!$Y$14</f>
        <v>0.1</v>
      </c>
      <c r="AI800" s="5">
        <f>'Subdecision matrices'!$Y$15</f>
        <v>0.05</v>
      </c>
      <c r="AJ800" s="5">
        <f>'Subdecision matrices'!$Y$16</f>
        <v>0.05</v>
      </c>
      <c r="AK800" s="5">
        <f>'Subdecision matrices'!$Z$12</f>
        <v>0.15</v>
      </c>
      <c r="AL800" s="5">
        <f>'Subdecision matrices'!$Z$13</f>
        <v>0.15</v>
      </c>
      <c r="AM800" s="5">
        <f>'Subdecision matrices'!$Z$14</f>
        <v>0.15</v>
      </c>
      <c r="AN800" s="5">
        <f>'Subdecision matrices'!$Z$15</f>
        <v>0.15</v>
      </c>
      <c r="AO800" s="5">
        <f>'Subdecision matrices'!$Z$16</f>
        <v>0.15</v>
      </c>
      <c r="AP800" s="5">
        <f>'Subdecision matrices'!$AA$12</f>
        <v>0.1</v>
      </c>
      <c r="AQ800" s="5">
        <f>'Subdecision matrices'!$AA$13</f>
        <v>0.1</v>
      </c>
      <c r="AR800" s="5">
        <f>'Subdecision matrices'!$AA$14</f>
        <v>0.1</v>
      </c>
      <c r="AS800" s="5">
        <f>'Subdecision matrices'!$AA$15</f>
        <v>0.1</v>
      </c>
      <c r="AT800" s="5">
        <f>'Subdecision matrices'!$AA$16</f>
        <v>0.15</v>
      </c>
      <c r="AU800" s="5">
        <f>'Subdecision matrices'!$AB$12</f>
        <v>0.15</v>
      </c>
      <c r="AV800" s="5">
        <f>'Subdecision matrices'!$AB$13</f>
        <v>0.1</v>
      </c>
      <c r="AW800" s="5">
        <f>'Subdecision matrices'!$AB$14</f>
        <v>0.1</v>
      </c>
      <c r="AX800" s="5">
        <f>'Subdecision matrices'!$AB$15</f>
        <v>0.15</v>
      </c>
      <c r="AY800" s="5">
        <f>'Subdecision matrices'!$AB$16</f>
        <v>0.1</v>
      </c>
      <c r="AZ800" s="3">
        <f aca="true" t="shared" si="2011" ref="AZ800">SUM(L800:AY800)</f>
        <v>4</v>
      </c>
      <c r="BA800" s="3"/>
      <c r="BB800" s="114"/>
      <c r="BC800" s="114"/>
      <c r="BD800" s="114"/>
      <c r="BE800" s="114"/>
      <c r="BF800" s="114"/>
    </row>
    <row r="801" spans="1:58" ht="15">
      <c r="A801" s="94">
        <v>398</v>
      </c>
      <c r="B801" s="44">
        <f>_xlfn.IFERROR(VLOOKUP(Prioritization!G409,'Subdecision matrices'!$B$7:$C$8,2,TRUE),0)</f>
        <v>0</v>
      </c>
      <c r="C801" s="44">
        <f>_xlfn.IFERROR(VLOOKUP(Prioritization!G409,'Subdecision matrices'!$B$7:$D$8,3,TRUE),0)</f>
        <v>0</v>
      </c>
      <c r="D801" s="44">
        <f>_xlfn.IFERROR(VLOOKUP(Prioritization!G409,'Subdecision matrices'!$B$7:$E$8,4,TRUE),0)</f>
        <v>0</v>
      </c>
      <c r="E801" s="44">
        <f>_xlfn.IFERROR(VLOOKUP(Prioritization!G409,'Subdecision matrices'!$B$7:$F$8,5,TRUE),0)</f>
        <v>0</v>
      </c>
      <c r="F801" s="44">
        <f>_xlfn.IFERROR(VLOOKUP(Prioritization!G409,'Subdecision matrices'!$B$7:$G$8,6,TRUE),0)</f>
        <v>0</v>
      </c>
      <c r="G801" s="44">
        <f>VLOOKUP(Prioritization!H409,'Subdecision matrices'!$B$12:$C$19,2,TRUE)</f>
        <v>0</v>
      </c>
      <c r="H801" s="44">
        <f>VLOOKUP(Prioritization!H409,'Subdecision matrices'!$B$12:$D$19,3,TRUE)</f>
        <v>0</v>
      </c>
      <c r="I801" s="44">
        <f>VLOOKUP(Prioritization!H409,'Subdecision matrices'!$B$12:$E$19,4,TRUE)</f>
        <v>0</v>
      </c>
      <c r="J801" s="44">
        <f>VLOOKUP(Prioritization!H409,'Subdecision matrices'!$B$12:$F$19,5,TRUE)</f>
        <v>0</v>
      </c>
      <c r="K801" s="44">
        <f>VLOOKUP(Prioritization!H409,'Subdecision matrices'!$B$12:$G$19,6,TRUE)</f>
        <v>0</v>
      </c>
      <c r="L801" s="2">
        <f>_xlfn.IFERROR(INDEX('Subdecision matrices'!$C$23:$G$27,MATCH(Prioritization!I409,'Subdecision matrices'!$B$23:$B$27,0),MATCH('CalcEng 2'!$L$6,'Subdecision matrices'!$C$22:$G$22,0)),0)</f>
        <v>0</v>
      </c>
      <c r="M801" s="2">
        <f>_xlfn.IFERROR(INDEX('Subdecision matrices'!$C$23:$G$27,MATCH(Prioritization!I409,'Subdecision matrices'!$B$23:$B$27,0),MATCH('CalcEng 2'!$M$6,'Subdecision matrices'!$C$30:$G$30,0)),0)</f>
        <v>0</v>
      </c>
      <c r="N801" s="2">
        <f>_xlfn.IFERROR(INDEX('Subdecision matrices'!$C$23:$G$27,MATCH(Prioritization!I409,'Subdecision matrices'!$B$23:$B$27,0),MATCH('CalcEng 2'!$N$6,'Subdecision matrices'!$C$22:$G$22,0)),0)</f>
        <v>0</v>
      </c>
      <c r="O801" s="2">
        <f>_xlfn.IFERROR(INDEX('Subdecision matrices'!$C$23:$G$27,MATCH(Prioritization!I409,'Subdecision matrices'!$B$23:$B$27,0),MATCH('CalcEng 2'!$O$6,'Subdecision matrices'!$C$22:$G$22,0)),0)</f>
        <v>0</v>
      </c>
      <c r="P801" s="2">
        <f>_xlfn.IFERROR(INDEX('Subdecision matrices'!$C$23:$G$27,MATCH(Prioritization!I409,'Subdecision matrices'!$B$23:$B$27,0),MATCH('CalcEng 2'!$P$6,'Subdecision matrices'!$C$22:$G$22,0)),0)</f>
        <v>0</v>
      </c>
      <c r="Q801" s="2">
        <f>_xlfn.IFERROR(INDEX('Subdecision matrices'!$C$31:$G$33,MATCH(Prioritization!J409,'Subdecision matrices'!$B$31:$B$33,0),MATCH('CalcEng 2'!$Q$6,'Subdecision matrices'!$C$30:$G$30,0)),0)</f>
        <v>0</v>
      </c>
      <c r="R801" s="2">
        <f>_xlfn.IFERROR(INDEX('Subdecision matrices'!$C$31:$G$33,MATCH(Prioritization!J409,'Subdecision matrices'!$B$31:$B$33,0),MATCH('CalcEng 2'!$R$6,'Subdecision matrices'!$C$30:$G$30,0)),0)</f>
        <v>0</v>
      </c>
      <c r="S801" s="2">
        <f>_xlfn.IFERROR(INDEX('Subdecision matrices'!$C$31:$G$33,MATCH(Prioritization!J409,'Subdecision matrices'!$B$31:$B$33,0),MATCH('CalcEng 2'!$S$6,'Subdecision matrices'!$C$30:$G$30,0)),0)</f>
        <v>0</v>
      </c>
      <c r="T801" s="2">
        <f>_xlfn.IFERROR(INDEX('Subdecision matrices'!$C$31:$G$33,MATCH(Prioritization!J409,'Subdecision matrices'!$B$31:$B$33,0),MATCH('CalcEng 2'!$T$6,'Subdecision matrices'!$C$30:$G$30,0)),0)</f>
        <v>0</v>
      </c>
      <c r="U801" s="2">
        <f>_xlfn.IFERROR(INDEX('Subdecision matrices'!$C$31:$G$33,MATCH(Prioritization!J409,'Subdecision matrices'!$B$31:$B$33,0),MATCH('CalcEng 2'!$U$6,'Subdecision matrices'!$C$30:$G$30,0)),0)</f>
        <v>0</v>
      </c>
      <c r="V801" s="2">
        <f>_xlfn.IFERROR(VLOOKUP(Prioritization!K409,'Subdecision matrices'!$A$37:$C$41,3,TRUE),0)</f>
        <v>0</v>
      </c>
      <c r="W801" s="2">
        <f>_xlfn.IFERROR(VLOOKUP(Prioritization!K409,'Subdecision matrices'!$A$37:$D$41,4),0)</f>
        <v>0</v>
      </c>
      <c r="X801" s="2">
        <f>_xlfn.IFERROR(VLOOKUP(Prioritization!K409,'Subdecision matrices'!$A$37:$E$41,5),0)</f>
        <v>0</v>
      </c>
      <c r="Y801" s="2">
        <f>_xlfn.IFERROR(VLOOKUP(Prioritization!K409,'Subdecision matrices'!$A$37:$F$41,6),0)</f>
        <v>0</v>
      </c>
      <c r="Z801" s="2">
        <f>_xlfn.IFERROR(VLOOKUP(Prioritization!K409,'Subdecision matrices'!$A$37:$G$41,7),0)</f>
        <v>0</v>
      </c>
      <c r="AA801" s="2">
        <f>_xlfn.IFERROR(INDEX('Subdecision matrices'!$K$8:$O$11,MATCH(Prioritization!L409,'Subdecision matrices'!$J$8:$J$11,0),MATCH('CalcEng 2'!$AA$6,'Subdecision matrices'!$K$7:$O$7,0)),0)</f>
        <v>0</v>
      </c>
      <c r="AB801" s="2">
        <f>_xlfn.IFERROR(INDEX('Subdecision matrices'!$K$8:$O$11,MATCH(Prioritization!L409,'Subdecision matrices'!$J$8:$J$11,0),MATCH('CalcEng 2'!$AB$6,'Subdecision matrices'!$K$7:$O$7,0)),0)</f>
        <v>0</v>
      </c>
      <c r="AC801" s="2">
        <f>_xlfn.IFERROR(INDEX('Subdecision matrices'!$K$8:$O$11,MATCH(Prioritization!L409,'Subdecision matrices'!$J$8:$J$11,0),MATCH('CalcEng 2'!$AC$6,'Subdecision matrices'!$K$7:$O$7,0)),0)</f>
        <v>0</v>
      </c>
      <c r="AD801" s="2">
        <f>_xlfn.IFERROR(INDEX('Subdecision matrices'!$K$8:$O$11,MATCH(Prioritization!L409,'Subdecision matrices'!$J$8:$J$11,0),MATCH('CalcEng 2'!$AD$6,'Subdecision matrices'!$K$7:$O$7,0)),0)</f>
        <v>0</v>
      </c>
      <c r="AE801" s="2">
        <f>_xlfn.IFERROR(INDEX('Subdecision matrices'!$K$8:$O$11,MATCH(Prioritization!L409,'Subdecision matrices'!$J$8:$J$11,0),MATCH('CalcEng 2'!$AE$6,'Subdecision matrices'!$K$7:$O$7,0)),0)</f>
        <v>0</v>
      </c>
      <c r="AF801" s="2">
        <f>_xlfn.IFERROR(VLOOKUP(Prioritization!M409,'Subdecision matrices'!$I$15:$K$17,3,TRUE),0)</f>
        <v>0</v>
      </c>
      <c r="AG801" s="2">
        <f>_xlfn.IFERROR(VLOOKUP(Prioritization!M409,'Subdecision matrices'!$I$15:$L$17,4,TRUE),0)</f>
        <v>0</v>
      </c>
      <c r="AH801" s="2">
        <f>_xlfn.IFERROR(VLOOKUP(Prioritization!M409,'Subdecision matrices'!$I$15:$M$17,5,TRUE),0)</f>
        <v>0</v>
      </c>
      <c r="AI801" s="2">
        <f>_xlfn.IFERROR(VLOOKUP(Prioritization!M409,'Subdecision matrices'!$I$15:$N$17,6,TRUE),0)</f>
        <v>0</v>
      </c>
      <c r="AJ801" s="2">
        <f>_xlfn.IFERROR(VLOOKUP(Prioritization!M409,'Subdecision matrices'!$I$15:$O$17,7,TRUE),0)</f>
        <v>0</v>
      </c>
      <c r="AK801" s="2">
        <f>_xlfn.IFERROR(INDEX('Subdecision matrices'!$K$22:$O$24,MATCH(Prioritization!N409,'Subdecision matrices'!$J$22:$J$24,0),MATCH($AK$6,'Subdecision matrices'!$K$21:$O$21,0)),0)</f>
        <v>0</v>
      </c>
      <c r="AL801" s="2">
        <f>_xlfn.IFERROR(INDEX('Subdecision matrices'!$K$22:$O$24,MATCH(Prioritization!N409,'Subdecision matrices'!$J$22:$J$24,0),MATCH($AL$6,'Subdecision matrices'!$K$21:$O$21,0)),0)</f>
        <v>0</v>
      </c>
      <c r="AM801" s="2">
        <f>_xlfn.IFERROR(INDEX('Subdecision matrices'!$K$22:$O$24,MATCH(Prioritization!N409,'Subdecision matrices'!$J$22:$J$24,0),MATCH($AM$6,'Subdecision matrices'!$K$21:$O$21,0)),0)</f>
        <v>0</v>
      </c>
      <c r="AN801" s="2">
        <f>_xlfn.IFERROR(INDEX('Subdecision matrices'!$K$22:$O$24,MATCH(Prioritization!N409,'Subdecision matrices'!$J$22:$J$24,0),MATCH($AN$6,'Subdecision matrices'!$K$21:$O$21,0)),0)</f>
        <v>0</v>
      </c>
      <c r="AO801" s="2">
        <f>_xlfn.IFERROR(INDEX('Subdecision matrices'!$K$22:$O$24,MATCH(Prioritization!N409,'Subdecision matrices'!$J$22:$J$24,0),MATCH($AO$6,'Subdecision matrices'!$K$21:$O$21,0)),0)</f>
        <v>0</v>
      </c>
      <c r="AP801" s="2">
        <f>_xlfn.IFERROR(INDEX('Subdecision matrices'!$K$27:$O$30,MATCH(Prioritization!O409,'Subdecision matrices'!$J$27:$J$30,0),MATCH('CalcEng 2'!$AP$6,'Subdecision matrices'!$K$27:$O$27,0)),0)</f>
        <v>0</v>
      </c>
      <c r="AQ801" s="2">
        <f>_xlfn.IFERROR(INDEX('Subdecision matrices'!$K$27:$O$30,MATCH(Prioritization!O409,'Subdecision matrices'!$J$27:$J$30,0),MATCH('CalcEng 2'!$AQ$6,'Subdecision matrices'!$K$27:$O$27,0)),0)</f>
        <v>0</v>
      </c>
      <c r="AR801" s="2">
        <f>_xlfn.IFERROR(INDEX('Subdecision matrices'!$K$27:$O$30,MATCH(Prioritization!O409,'Subdecision matrices'!$J$27:$J$30,0),MATCH('CalcEng 2'!$AR$6,'Subdecision matrices'!$K$27:$O$27,0)),0)</f>
        <v>0</v>
      </c>
      <c r="AS801" s="2">
        <f>_xlfn.IFERROR(INDEX('Subdecision matrices'!$K$27:$O$30,MATCH(Prioritization!O409,'Subdecision matrices'!$J$27:$J$30,0),MATCH('CalcEng 2'!$AS$6,'Subdecision matrices'!$K$27:$O$27,0)),0)</f>
        <v>0</v>
      </c>
      <c r="AT801" s="2">
        <f>_xlfn.IFERROR(INDEX('Subdecision matrices'!$K$27:$O$30,MATCH(Prioritization!O409,'Subdecision matrices'!$J$27:$J$30,0),MATCH('CalcEng 2'!$AT$6,'Subdecision matrices'!$K$27:$O$27,0)),0)</f>
        <v>0</v>
      </c>
      <c r="AU801" s="2">
        <f>_xlfn.IFERROR(INDEX('Subdecision matrices'!$K$34:$O$36,MATCH(Prioritization!P409,'Subdecision matrices'!$J$34:$J$36,0),MATCH('CalcEng 2'!$AU$6,'Subdecision matrices'!$K$33:$O$33,0)),0)</f>
        <v>0</v>
      </c>
      <c r="AV801" s="2">
        <f>_xlfn.IFERROR(INDEX('Subdecision matrices'!$K$34:$O$36,MATCH(Prioritization!P409,'Subdecision matrices'!$J$34:$J$36,0),MATCH('CalcEng 2'!$AV$6,'Subdecision matrices'!$K$33:$O$33,0)),0)</f>
        <v>0</v>
      </c>
      <c r="AW801" s="2">
        <f>_xlfn.IFERROR(INDEX('Subdecision matrices'!$K$34:$O$36,MATCH(Prioritization!P409,'Subdecision matrices'!$J$34:$J$36,0),MATCH('CalcEng 2'!$AW$6,'Subdecision matrices'!$K$33:$O$33,0)),0)</f>
        <v>0</v>
      </c>
      <c r="AX801" s="2">
        <f>_xlfn.IFERROR(INDEX('Subdecision matrices'!$K$34:$O$36,MATCH(Prioritization!P409,'Subdecision matrices'!$J$34:$J$36,0),MATCH('CalcEng 2'!$AX$6,'Subdecision matrices'!$K$33:$O$33,0)),0)</f>
        <v>0</v>
      </c>
      <c r="AY801" s="2">
        <f>_xlfn.IFERROR(INDEX('Subdecision matrices'!$K$34:$O$36,MATCH(Prioritization!P409,'Subdecision matrices'!$J$34:$J$36,0),MATCH('CalcEng 2'!$AY$6,'Subdecision matrices'!$K$33:$O$33,0)),0)</f>
        <v>0</v>
      </c>
      <c r="AZ801" s="2"/>
      <c r="BA801" s="2"/>
      <c r="BB801" s="110">
        <f>((B801*B802)+(G801*G802)+(L801*L802)+(Q801*Q802)+(V801*V802)+(AA801*AA802)+(AF802*AF801)+(AK801*AK802)+(AP801*AP802)+(AU801*AU802))*10</f>
        <v>0</v>
      </c>
      <c r="BC801" s="110">
        <f aca="true" t="shared" si="2012" ref="BC801">((C801*C802)+(H801*H802)+(M801*M802)+(R801*R802)+(W801*W802)+(AB801*AB802)+(AG802*AG801)+(AL801*AL802)+(AQ801*AQ802)+(AV801*AV802))*10</f>
        <v>0</v>
      </c>
      <c r="BD801" s="110">
        <f aca="true" t="shared" si="2013" ref="BD801">((D801*D802)+(I801*I802)+(N801*N802)+(S801*S802)+(X801*X802)+(AC801*AC802)+(AH802*AH801)+(AM801*AM802)+(AR801*AR802)+(AW801*AW802))*10</f>
        <v>0</v>
      </c>
      <c r="BE801" s="110">
        <f aca="true" t="shared" si="2014" ref="BE801">((E801*E802)+(J801*J802)+(O801*O802)+(T801*T802)+(Y801*Y802)+(AD801*AD802)+(AI802*AI801)+(AN801*AN802)+(AS801*AS802)+(AX801*AX802))*10</f>
        <v>0</v>
      </c>
      <c r="BF801" s="110">
        <f aca="true" t="shared" si="2015" ref="BF801">((F801*F802)+(K801*K802)+(P801*P802)+(U801*U802)+(Z801*Z802)+(AE801*AE802)+(AJ802*AJ801)+(AO801*AO802)+(AT801*AT802)+(AY801*AY802))*10</f>
        <v>0</v>
      </c>
    </row>
    <row r="802" spans="1:58" ht="15.75" thickBot="1">
      <c r="A802" s="94"/>
      <c r="B802" s="5">
        <f>'Subdecision matrices'!$S$12</f>
        <v>0.1</v>
      </c>
      <c r="C802" s="5">
        <f>'Subdecision matrices'!$S$13</f>
        <v>0.1</v>
      </c>
      <c r="D802" s="5">
        <f>'Subdecision matrices'!$S$14</f>
        <v>0.1</v>
      </c>
      <c r="E802" s="5">
        <f>'Subdecision matrices'!$S$15</f>
        <v>0.1</v>
      </c>
      <c r="F802" s="5">
        <f>'Subdecision matrices'!$S$16</f>
        <v>0.1</v>
      </c>
      <c r="G802" s="5">
        <f>'Subdecision matrices'!$T$12</f>
        <v>0.1</v>
      </c>
      <c r="H802" s="5">
        <f>'Subdecision matrices'!$T$13</f>
        <v>0.1</v>
      </c>
      <c r="I802" s="5">
        <f>'Subdecision matrices'!$T$14</f>
        <v>0.1</v>
      </c>
      <c r="J802" s="5">
        <f>'Subdecision matrices'!$T$15</f>
        <v>0.1</v>
      </c>
      <c r="K802" s="5">
        <f>'Subdecision matrices'!$T$16</f>
        <v>0.1</v>
      </c>
      <c r="L802" s="5">
        <f>'Subdecision matrices'!$U$12</f>
        <v>0.05</v>
      </c>
      <c r="M802" s="5">
        <f>'Subdecision matrices'!$U$13</f>
        <v>0.05</v>
      </c>
      <c r="N802" s="5">
        <f>'Subdecision matrices'!$U$14</f>
        <v>0.05</v>
      </c>
      <c r="O802" s="5">
        <f>'Subdecision matrices'!$U$15</f>
        <v>0.05</v>
      </c>
      <c r="P802" s="5">
        <f>'Subdecision matrices'!$U$16</f>
        <v>0.05</v>
      </c>
      <c r="Q802" s="5">
        <f>'Subdecision matrices'!$V$12</f>
        <v>0.1</v>
      </c>
      <c r="R802" s="5">
        <f>'Subdecision matrices'!$V$13</f>
        <v>0.1</v>
      </c>
      <c r="S802" s="5">
        <f>'Subdecision matrices'!$V$14</f>
        <v>0.1</v>
      </c>
      <c r="T802" s="5">
        <f>'Subdecision matrices'!$V$15</f>
        <v>0.1</v>
      </c>
      <c r="U802" s="5">
        <f>'Subdecision matrices'!$V$16</f>
        <v>0.1</v>
      </c>
      <c r="V802" s="5">
        <f>'Subdecision matrices'!$W$12</f>
        <v>0.1</v>
      </c>
      <c r="W802" s="5">
        <f>'Subdecision matrices'!$W$13</f>
        <v>0.1</v>
      </c>
      <c r="X802" s="5">
        <f>'Subdecision matrices'!$W$14</f>
        <v>0.1</v>
      </c>
      <c r="Y802" s="5">
        <f>'Subdecision matrices'!$W$15</f>
        <v>0.1</v>
      </c>
      <c r="Z802" s="5">
        <f>'Subdecision matrices'!$W$16</f>
        <v>0.1</v>
      </c>
      <c r="AA802" s="5">
        <f>'Subdecision matrices'!$X$12</f>
        <v>0.05</v>
      </c>
      <c r="AB802" s="5">
        <f>'Subdecision matrices'!$X$13</f>
        <v>0.1</v>
      </c>
      <c r="AC802" s="5">
        <f>'Subdecision matrices'!$X$14</f>
        <v>0.1</v>
      </c>
      <c r="AD802" s="5">
        <f>'Subdecision matrices'!$X$15</f>
        <v>0.1</v>
      </c>
      <c r="AE802" s="5">
        <f>'Subdecision matrices'!$X$16</f>
        <v>0.1</v>
      </c>
      <c r="AF802" s="5">
        <f>'Subdecision matrices'!$Y$12</f>
        <v>0.1</v>
      </c>
      <c r="AG802" s="5">
        <f>'Subdecision matrices'!$Y$13</f>
        <v>0.1</v>
      </c>
      <c r="AH802" s="5">
        <f>'Subdecision matrices'!$Y$14</f>
        <v>0.1</v>
      </c>
      <c r="AI802" s="5">
        <f>'Subdecision matrices'!$Y$15</f>
        <v>0.05</v>
      </c>
      <c r="AJ802" s="5">
        <f>'Subdecision matrices'!$Y$16</f>
        <v>0.05</v>
      </c>
      <c r="AK802" s="5">
        <f>'Subdecision matrices'!$Z$12</f>
        <v>0.15</v>
      </c>
      <c r="AL802" s="5">
        <f>'Subdecision matrices'!$Z$13</f>
        <v>0.15</v>
      </c>
      <c r="AM802" s="5">
        <f>'Subdecision matrices'!$Z$14</f>
        <v>0.15</v>
      </c>
      <c r="AN802" s="5">
        <f>'Subdecision matrices'!$Z$15</f>
        <v>0.15</v>
      </c>
      <c r="AO802" s="5">
        <f>'Subdecision matrices'!$Z$16</f>
        <v>0.15</v>
      </c>
      <c r="AP802" s="5">
        <f>'Subdecision matrices'!$AA$12</f>
        <v>0.1</v>
      </c>
      <c r="AQ802" s="5">
        <f>'Subdecision matrices'!$AA$13</f>
        <v>0.1</v>
      </c>
      <c r="AR802" s="5">
        <f>'Subdecision matrices'!$AA$14</f>
        <v>0.1</v>
      </c>
      <c r="AS802" s="5">
        <f>'Subdecision matrices'!$AA$15</f>
        <v>0.1</v>
      </c>
      <c r="AT802" s="5">
        <f>'Subdecision matrices'!$AA$16</f>
        <v>0.15</v>
      </c>
      <c r="AU802" s="5">
        <f>'Subdecision matrices'!$AB$12</f>
        <v>0.15</v>
      </c>
      <c r="AV802" s="5">
        <f>'Subdecision matrices'!$AB$13</f>
        <v>0.1</v>
      </c>
      <c r="AW802" s="5">
        <f>'Subdecision matrices'!$AB$14</f>
        <v>0.1</v>
      </c>
      <c r="AX802" s="5">
        <f>'Subdecision matrices'!$AB$15</f>
        <v>0.15</v>
      </c>
      <c r="AY802" s="5">
        <f>'Subdecision matrices'!$AB$16</f>
        <v>0.1</v>
      </c>
      <c r="AZ802" s="3">
        <f aca="true" t="shared" si="2016" ref="AZ802">SUM(L802:AY802)</f>
        <v>4</v>
      </c>
      <c r="BA802" s="3"/>
      <c r="BB802" s="114"/>
      <c r="BC802" s="114"/>
      <c r="BD802" s="114"/>
      <c r="BE802" s="114"/>
      <c r="BF802" s="114"/>
    </row>
    <row r="803" spans="1:58" ht="15">
      <c r="A803" s="94">
        <v>399</v>
      </c>
      <c r="B803" s="44">
        <f>_xlfn.IFERROR(VLOOKUP(Prioritization!G410,'Subdecision matrices'!$B$7:$C$8,2,TRUE),0)</f>
        <v>0</v>
      </c>
      <c r="C803" s="44">
        <f>_xlfn.IFERROR(VLOOKUP(Prioritization!G410,'Subdecision matrices'!$B$7:$D$8,3,TRUE),0)</f>
        <v>0</v>
      </c>
      <c r="D803" s="44">
        <f>_xlfn.IFERROR(VLOOKUP(Prioritization!G410,'Subdecision matrices'!$B$7:$E$8,4,TRUE),0)</f>
        <v>0</v>
      </c>
      <c r="E803" s="44">
        <f>_xlfn.IFERROR(VLOOKUP(Prioritization!G410,'Subdecision matrices'!$B$7:$F$8,5,TRUE),0)</f>
        <v>0</v>
      </c>
      <c r="F803" s="44">
        <f>_xlfn.IFERROR(VLOOKUP(Prioritization!G410,'Subdecision matrices'!$B$7:$G$8,6,TRUE),0)</f>
        <v>0</v>
      </c>
      <c r="G803" s="44">
        <f>VLOOKUP(Prioritization!H410,'Subdecision matrices'!$B$12:$C$19,2,TRUE)</f>
        <v>0</v>
      </c>
      <c r="H803" s="44">
        <f>VLOOKUP(Prioritization!H410,'Subdecision matrices'!$B$12:$D$19,3,TRUE)</f>
        <v>0</v>
      </c>
      <c r="I803" s="44">
        <f>VLOOKUP(Prioritization!H410,'Subdecision matrices'!$B$12:$E$19,4,TRUE)</f>
        <v>0</v>
      </c>
      <c r="J803" s="44">
        <f>VLOOKUP(Prioritization!H410,'Subdecision matrices'!$B$12:$F$19,5,TRUE)</f>
        <v>0</v>
      </c>
      <c r="K803" s="44">
        <f>VLOOKUP(Prioritization!H410,'Subdecision matrices'!$B$12:$G$19,6,TRUE)</f>
        <v>0</v>
      </c>
      <c r="L803" s="2">
        <f>_xlfn.IFERROR(INDEX('Subdecision matrices'!$C$23:$G$27,MATCH(Prioritization!I410,'Subdecision matrices'!$B$23:$B$27,0),MATCH('CalcEng 2'!$L$6,'Subdecision matrices'!$C$22:$G$22,0)),0)</f>
        <v>0</v>
      </c>
      <c r="M803" s="2">
        <f>_xlfn.IFERROR(INDEX('Subdecision matrices'!$C$23:$G$27,MATCH(Prioritization!I410,'Subdecision matrices'!$B$23:$B$27,0),MATCH('CalcEng 2'!$M$6,'Subdecision matrices'!$C$30:$G$30,0)),0)</f>
        <v>0</v>
      </c>
      <c r="N803" s="2">
        <f>_xlfn.IFERROR(INDEX('Subdecision matrices'!$C$23:$G$27,MATCH(Prioritization!I410,'Subdecision matrices'!$B$23:$B$27,0),MATCH('CalcEng 2'!$N$6,'Subdecision matrices'!$C$22:$G$22,0)),0)</f>
        <v>0</v>
      </c>
      <c r="O803" s="2">
        <f>_xlfn.IFERROR(INDEX('Subdecision matrices'!$C$23:$G$27,MATCH(Prioritization!I410,'Subdecision matrices'!$B$23:$B$27,0),MATCH('CalcEng 2'!$O$6,'Subdecision matrices'!$C$22:$G$22,0)),0)</f>
        <v>0</v>
      </c>
      <c r="P803" s="2">
        <f>_xlfn.IFERROR(INDEX('Subdecision matrices'!$C$23:$G$27,MATCH(Prioritization!I410,'Subdecision matrices'!$B$23:$B$27,0),MATCH('CalcEng 2'!$P$6,'Subdecision matrices'!$C$22:$G$22,0)),0)</f>
        <v>0</v>
      </c>
      <c r="Q803" s="2">
        <f>_xlfn.IFERROR(INDEX('Subdecision matrices'!$C$31:$G$33,MATCH(Prioritization!J410,'Subdecision matrices'!$B$31:$B$33,0),MATCH('CalcEng 2'!$Q$6,'Subdecision matrices'!$C$30:$G$30,0)),0)</f>
        <v>0</v>
      </c>
      <c r="R803" s="2">
        <f>_xlfn.IFERROR(INDEX('Subdecision matrices'!$C$31:$G$33,MATCH(Prioritization!J410,'Subdecision matrices'!$B$31:$B$33,0),MATCH('CalcEng 2'!$R$6,'Subdecision matrices'!$C$30:$G$30,0)),0)</f>
        <v>0</v>
      </c>
      <c r="S803" s="2">
        <f>_xlfn.IFERROR(INDEX('Subdecision matrices'!$C$31:$G$33,MATCH(Prioritization!J410,'Subdecision matrices'!$B$31:$B$33,0),MATCH('CalcEng 2'!$S$6,'Subdecision matrices'!$C$30:$G$30,0)),0)</f>
        <v>0</v>
      </c>
      <c r="T803" s="2">
        <f>_xlfn.IFERROR(INDEX('Subdecision matrices'!$C$31:$G$33,MATCH(Prioritization!J410,'Subdecision matrices'!$B$31:$B$33,0),MATCH('CalcEng 2'!$T$6,'Subdecision matrices'!$C$30:$G$30,0)),0)</f>
        <v>0</v>
      </c>
      <c r="U803" s="2">
        <f>_xlfn.IFERROR(INDEX('Subdecision matrices'!$C$31:$G$33,MATCH(Prioritization!J410,'Subdecision matrices'!$B$31:$B$33,0),MATCH('CalcEng 2'!$U$6,'Subdecision matrices'!$C$30:$G$30,0)),0)</f>
        <v>0</v>
      </c>
      <c r="V803" s="2">
        <f>_xlfn.IFERROR(VLOOKUP(Prioritization!K410,'Subdecision matrices'!$A$37:$C$41,3,TRUE),0)</f>
        <v>0</v>
      </c>
      <c r="W803" s="2">
        <f>_xlfn.IFERROR(VLOOKUP(Prioritization!K410,'Subdecision matrices'!$A$37:$D$41,4),0)</f>
        <v>0</v>
      </c>
      <c r="X803" s="2">
        <f>_xlfn.IFERROR(VLOOKUP(Prioritization!K410,'Subdecision matrices'!$A$37:$E$41,5),0)</f>
        <v>0</v>
      </c>
      <c r="Y803" s="2">
        <f>_xlfn.IFERROR(VLOOKUP(Prioritization!K410,'Subdecision matrices'!$A$37:$F$41,6),0)</f>
        <v>0</v>
      </c>
      <c r="Z803" s="2">
        <f>_xlfn.IFERROR(VLOOKUP(Prioritization!K410,'Subdecision matrices'!$A$37:$G$41,7),0)</f>
        <v>0</v>
      </c>
      <c r="AA803" s="2">
        <f>_xlfn.IFERROR(INDEX('Subdecision matrices'!$K$8:$O$11,MATCH(Prioritization!L410,'Subdecision matrices'!$J$8:$J$11,0),MATCH('CalcEng 2'!$AA$6,'Subdecision matrices'!$K$7:$O$7,0)),0)</f>
        <v>0</v>
      </c>
      <c r="AB803" s="2">
        <f>_xlfn.IFERROR(INDEX('Subdecision matrices'!$K$8:$O$11,MATCH(Prioritization!L410,'Subdecision matrices'!$J$8:$J$11,0),MATCH('CalcEng 2'!$AB$6,'Subdecision matrices'!$K$7:$O$7,0)),0)</f>
        <v>0</v>
      </c>
      <c r="AC803" s="2">
        <f>_xlfn.IFERROR(INDEX('Subdecision matrices'!$K$8:$O$11,MATCH(Prioritization!L410,'Subdecision matrices'!$J$8:$J$11,0),MATCH('CalcEng 2'!$AC$6,'Subdecision matrices'!$K$7:$O$7,0)),0)</f>
        <v>0</v>
      </c>
      <c r="AD803" s="2">
        <f>_xlfn.IFERROR(INDEX('Subdecision matrices'!$K$8:$O$11,MATCH(Prioritization!L410,'Subdecision matrices'!$J$8:$J$11,0),MATCH('CalcEng 2'!$AD$6,'Subdecision matrices'!$K$7:$O$7,0)),0)</f>
        <v>0</v>
      </c>
      <c r="AE803" s="2">
        <f>_xlfn.IFERROR(INDEX('Subdecision matrices'!$K$8:$O$11,MATCH(Prioritization!L410,'Subdecision matrices'!$J$8:$J$11,0),MATCH('CalcEng 2'!$AE$6,'Subdecision matrices'!$K$7:$O$7,0)),0)</f>
        <v>0</v>
      </c>
      <c r="AF803" s="2">
        <f>_xlfn.IFERROR(VLOOKUP(Prioritization!M410,'Subdecision matrices'!$I$15:$K$17,3,TRUE),0)</f>
        <v>0</v>
      </c>
      <c r="AG803" s="2">
        <f>_xlfn.IFERROR(VLOOKUP(Prioritization!M410,'Subdecision matrices'!$I$15:$L$17,4,TRUE),0)</f>
        <v>0</v>
      </c>
      <c r="AH803" s="2">
        <f>_xlfn.IFERROR(VLOOKUP(Prioritization!M410,'Subdecision matrices'!$I$15:$M$17,5,TRUE),0)</f>
        <v>0</v>
      </c>
      <c r="AI803" s="2">
        <f>_xlfn.IFERROR(VLOOKUP(Prioritization!M410,'Subdecision matrices'!$I$15:$N$17,6,TRUE),0)</f>
        <v>0</v>
      </c>
      <c r="AJ803" s="2">
        <f>_xlfn.IFERROR(VLOOKUP(Prioritization!M410,'Subdecision matrices'!$I$15:$O$17,7,TRUE),0)</f>
        <v>0</v>
      </c>
      <c r="AK803" s="2">
        <f>_xlfn.IFERROR(INDEX('Subdecision matrices'!$K$22:$O$24,MATCH(Prioritization!N410,'Subdecision matrices'!$J$22:$J$24,0),MATCH($AK$6,'Subdecision matrices'!$K$21:$O$21,0)),0)</f>
        <v>0</v>
      </c>
      <c r="AL803" s="2">
        <f>_xlfn.IFERROR(INDEX('Subdecision matrices'!$K$22:$O$24,MATCH(Prioritization!N410,'Subdecision matrices'!$J$22:$J$24,0),MATCH($AL$6,'Subdecision matrices'!$K$21:$O$21,0)),0)</f>
        <v>0</v>
      </c>
      <c r="AM803" s="2">
        <f>_xlfn.IFERROR(INDEX('Subdecision matrices'!$K$22:$O$24,MATCH(Prioritization!N410,'Subdecision matrices'!$J$22:$J$24,0),MATCH($AM$6,'Subdecision matrices'!$K$21:$O$21,0)),0)</f>
        <v>0</v>
      </c>
      <c r="AN803" s="2">
        <f>_xlfn.IFERROR(INDEX('Subdecision matrices'!$K$22:$O$24,MATCH(Prioritization!N410,'Subdecision matrices'!$J$22:$J$24,0),MATCH($AN$6,'Subdecision matrices'!$K$21:$O$21,0)),0)</f>
        <v>0</v>
      </c>
      <c r="AO803" s="2">
        <f>_xlfn.IFERROR(INDEX('Subdecision matrices'!$K$22:$O$24,MATCH(Prioritization!N410,'Subdecision matrices'!$J$22:$J$24,0),MATCH($AO$6,'Subdecision matrices'!$K$21:$O$21,0)),0)</f>
        <v>0</v>
      </c>
      <c r="AP803" s="2">
        <f>_xlfn.IFERROR(INDEX('Subdecision matrices'!$K$27:$O$30,MATCH(Prioritization!O410,'Subdecision matrices'!$J$27:$J$30,0),MATCH('CalcEng 2'!$AP$6,'Subdecision matrices'!$K$27:$O$27,0)),0)</f>
        <v>0</v>
      </c>
      <c r="AQ803" s="2">
        <f>_xlfn.IFERROR(INDEX('Subdecision matrices'!$K$27:$O$30,MATCH(Prioritization!O410,'Subdecision matrices'!$J$27:$J$30,0),MATCH('CalcEng 2'!$AQ$6,'Subdecision matrices'!$K$27:$O$27,0)),0)</f>
        <v>0</v>
      </c>
      <c r="AR803" s="2">
        <f>_xlfn.IFERROR(INDEX('Subdecision matrices'!$K$27:$O$30,MATCH(Prioritization!O410,'Subdecision matrices'!$J$27:$J$30,0),MATCH('CalcEng 2'!$AR$6,'Subdecision matrices'!$K$27:$O$27,0)),0)</f>
        <v>0</v>
      </c>
      <c r="AS803" s="2">
        <f>_xlfn.IFERROR(INDEX('Subdecision matrices'!$K$27:$O$30,MATCH(Prioritization!O410,'Subdecision matrices'!$J$27:$J$30,0),MATCH('CalcEng 2'!$AS$6,'Subdecision matrices'!$K$27:$O$27,0)),0)</f>
        <v>0</v>
      </c>
      <c r="AT803" s="2">
        <f>_xlfn.IFERROR(INDEX('Subdecision matrices'!$K$27:$O$30,MATCH(Prioritization!O410,'Subdecision matrices'!$J$27:$J$30,0),MATCH('CalcEng 2'!$AT$6,'Subdecision matrices'!$K$27:$O$27,0)),0)</f>
        <v>0</v>
      </c>
      <c r="AU803" s="2">
        <f>_xlfn.IFERROR(INDEX('Subdecision matrices'!$K$34:$O$36,MATCH(Prioritization!P410,'Subdecision matrices'!$J$34:$J$36,0),MATCH('CalcEng 2'!$AU$6,'Subdecision matrices'!$K$33:$O$33,0)),0)</f>
        <v>0</v>
      </c>
      <c r="AV803" s="2">
        <f>_xlfn.IFERROR(INDEX('Subdecision matrices'!$K$34:$O$36,MATCH(Prioritization!P410,'Subdecision matrices'!$J$34:$J$36,0),MATCH('CalcEng 2'!$AV$6,'Subdecision matrices'!$K$33:$O$33,0)),0)</f>
        <v>0</v>
      </c>
      <c r="AW803" s="2">
        <f>_xlfn.IFERROR(INDEX('Subdecision matrices'!$K$34:$O$36,MATCH(Prioritization!P410,'Subdecision matrices'!$J$34:$J$36,0),MATCH('CalcEng 2'!$AW$6,'Subdecision matrices'!$K$33:$O$33,0)),0)</f>
        <v>0</v>
      </c>
      <c r="AX803" s="2">
        <f>_xlfn.IFERROR(INDEX('Subdecision matrices'!$K$34:$O$36,MATCH(Prioritization!P410,'Subdecision matrices'!$J$34:$J$36,0),MATCH('CalcEng 2'!$AX$6,'Subdecision matrices'!$K$33:$O$33,0)),0)</f>
        <v>0</v>
      </c>
      <c r="AY803" s="2">
        <f>_xlfn.IFERROR(INDEX('Subdecision matrices'!$K$34:$O$36,MATCH(Prioritization!P410,'Subdecision matrices'!$J$34:$J$36,0),MATCH('CalcEng 2'!$AY$6,'Subdecision matrices'!$K$33:$O$33,0)),0)</f>
        <v>0</v>
      </c>
      <c r="AZ803" s="2"/>
      <c r="BA803" s="2"/>
      <c r="BB803" s="110">
        <f>((B803*B804)+(G803*G804)+(L803*L804)+(Q803*Q804)+(V803*V804)+(AA803*AA804)+(AF804*AF803)+(AK803*AK804)+(AP803*AP804)+(AU803*AU804))*10</f>
        <v>0</v>
      </c>
      <c r="BC803" s="110">
        <f aca="true" t="shared" si="2017" ref="BC803">((C803*C804)+(H803*H804)+(M803*M804)+(R803*R804)+(W803*W804)+(AB803*AB804)+(AG804*AG803)+(AL803*AL804)+(AQ803*AQ804)+(AV803*AV804))*10</f>
        <v>0</v>
      </c>
      <c r="BD803" s="110">
        <f aca="true" t="shared" si="2018" ref="BD803">((D803*D804)+(I803*I804)+(N803*N804)+(S803*S804)+(X803*X804)+(AC803*AC804)+(AH804*AH803)+(AM803*AM804)+(AR803*AR804)+(AW803*AW804))*10</f>
        <v>0</v>
      </c>
      <c r="BE803" s="110">
        <f aca="true" t="shared" si="2019" ref="BE803">((E803*E804)+(J803*J804)+(O803*O804)+(T803*T804)+(Y803*Y804)+(AD803*AD804)+(AI804*AI803)+(AN803*AN804)+(AS803*AS804)+(AX803*AX804))*10</f>
        <v>0</v>
      </c>
      <c r="BF803" s="110">
        <f aca="true" t="shared" si="2020" ref="BF803">((F803*F804)+(K803*K804)+(P803*P804)+(U803*U804)+(Z803*Z804)+(AE803*AE804)+(AJ804*AJ803)+(AO803*AO804)+(AT803*AT804)+(AY803*AY804))*10</f>
        <v>0</v>
      </c>
    </row>
    <row r="804" spans="1:58" ht="15.75" thickBot="1">
      <c r="A804" s="94"/>
      <c r="B804" s="5">
        <f>'Subdecision matrices'!$S$12</f>
        <v>0.1</v>
      </c>
      <c r="C804" s="5">
        <f>'Subdecision matrices'!$S$13</f>
        <v>0.1</v>
      </c>
      <c r="D804" s="5">
        <f>'Subdecision matrices'!$S$14</f>
        <v>0.1</v>
      </c>
      <c r="E804" s="5">
        <f>'Subdecision matrices'!$S$15</f>
        <v>0.1</v>
      </c>
      <c r="F804" s="5">
        <f>'Subdecision matrices'!$S$16</f>
        <v>0.1</v>
      </c>
      <c r="G804" s="5">
        <f>'Subdecision matrices'!$T$12</f>
        <v>0.1</v>
      </c>
      <c r="H804" s="5">
        <f>'Subdecision matrices'!$T$13</f>
        <v>0.1</v>
      </c>
      <c r="I804" s="5">
        <f>'Subdecision matrices'!$T$14</f>
        <v>0.1</v>
      </c>
      <c r="J804" s="5">
        <f>'Subdecision matrices'!$T$15</f>
        <v>0.1</v>
      </c>
      <c r="K804" s="5">
        <f>'Subdecision matrices'!$T$16</f>
        <v>0.1</v>
      </c>
      <c r="L804" s="5">
        <f>'Subdecision matrices'!$U$12</f>
        <v>0.05</v>
      </c>
      <c r="M804" s="5">
        <f>'Subdecision matrices'!$U$13</f>
        <v>0.05</v>
      </c>
      <c r="N804" s="5">
        <f>'Subdecision matrices'!$U$14</f>
        <v>0.05</v>
      </c>
      <c r="O804" s="5">
        <f>'Subdecision matrices'!$U$15</f>
        <v>0.05</v>
      </c>
      <c r="P804" s="5">
        <f>'Subdecision matrices'!$U$16</f>
        <v>0.05</v>
      </c>
      <c r="Q804" s="5">
        <f>'Subdecision matrices'!$V$12</f>
        <v>0.1</v>
      </c>
      <c r="R804" s="5">
        <f>'Subdecision matrices'!$V$13</f>
        <v>0.1</v>
      </c>
      <c r="S804" s="5">
        <f>'Subdecision matrices'!$V$14</f>
        <v>0.1</v>
      </c>
      <c r="T804" s="5">
        <f>'Subdecision matrices'!$V$15</f>
        <v>0.1</v>
      </c>
      <c r="U804" s="5">
        <f>'Subdecision matrices'!$V$16</f>
        <v>0.1</v>
      </c>
      <c r="V804" s="5">
        <f>'Subdecision matrices'!$W$12</f>
        <v>0.1</v>
      </c>
      <c r="W804" s="5">
        <f>'Subdecision matrices'!$W$13</f>
        <v>0.1</v>
      </c>
      <c r="X804" s="5">
        <f>'Subdecision matrices'!$W$14</f>
        <v>0.1</v>
      </c>
      <c r="Y804" s="5">
        <f>'Subdecision matrices'!$W$15</f>
        <v>0.1</v>
      </c>
      <c r="Z804" s="5">
        <f>'Subdecision matrices'!$W$16</f>
        <v>0.1</v>
      </c>
      <c r="AA804" s="5">
        <f>'Subdecision matrices'!$X$12</f>
        <v>0.05</v>
      </c>
      <c r="AB804" s="5">
        <f>'Subdecision matrices'!$X$13</f>
        <v>0.1</v>
      </c>
      <c r="AC804" s="5">
        <f>'Subdecision matrices'!$X$14</f>
        <v>0.1</v>
      </c>
      <c r="AD804" s="5">
        <f>'Subdecision matrices'!$X$15</f>
        <v>0.1</v>
      </c>
      <c r="AE804" s="5">
        <f>'Subdecision matrices'!$X$16</f>
        <v>0.1</v>
      </c>
      <c r="AF804" s="5">
        <f>'Subdecision matrices'!$Y$12</f>
        <v>0.1</v>
      </c>
      <c r="AG804" s="5">
        <f>'Subdecision matrices'!$Y$13</f>
        <v>0.1</v>
      </c>
      <c r="AH804" s="5">
        <f>'Subdecision matrices'!$Y$14</f>
        <v>0.1</v>
      </c>
      <c r="AI804" s="5">
        <f>'Subdecision matrices'!$Y$15</f>
        <v>0.05</v>
      </c>
      <c r="AJ804" s="5">
        <f>'Subdecision matrices'!$Y$16</f>
        <v>0.05</v>
      </c>
      <c r="AK804" s="5">
        <f>'Subdecision matrices'!$Z$12</f>
        <v>0.15</v>
      </c>
      <c r="AL804" s="5">
        <f>'Subdecision matrices'!$Z$13</f>
        <v>0.15</v>
      </c>
      <c r="AM804" s="5">
        <f>'Subdecision matrices'!$Z$14</f>
        <v>0.15</v>
      </c>
      <c r="AN804" s="5">
        <f>'Subdecision matrices'!$Z$15</f>
        <v>0.15</v>
      </c>
      <c r="AO804" s="5">
        <f>'Subdecision matrices'!$Z$16</f>
        <v>0.15</v>
      </c>
      <c r="AP804" s="5">
        <f>'Subdecision matrices'!$AA$12</f>
        <v>0.1</v>
      </c>
      <c r="AQ804" s="5">
        <f>'Subdecision matrices'!$AA$13</f>
        <v>0.1</v>
      </c>
      <c r="AR804" s="5">
        <f>'Subdecision matrices'!$AA$14</f>
        <v>0.1</v>
      </c>
      <c r="AS804" s="5">
        <f>'Subdecision matrices'!$AA$15</f>
        <v>0.1</v>
      </c>
      <c r="AT804" s="5">
        <f>'Subdecision matrices'!$AA$16</f>
        <v>0.15</v>
      </c>
      <c r="AU804" s="5">
        <f>'Subdecision matrices'!$AB$12</f>
        <v>0.15</v>
      </c>
      <c r="AV804" s="5">
        <f>'Subdecision matrices'!$AB$13</f>
        <v>0.1</v>
      </c>
      <c r="AW804" s="5">
        <f>'Subdecision matrices'!$AB$14</f>
        <v>0.1</v>
      </c>
      <c r="AX804" s="5">
        <f>'Subdecision matrices'!$AB$15</f>
        <v>0.15</v>
      </c>
      <c r="AY804" s="5">
        <f>'Subdecision matrices'!$AB$16</f>
        <v>0.1</v>
      </c>
      <c r="AZ804" s="3">
        <f aca="true" t="shared" si="2021" ref="AZ804">SUM(L804:AY804)</f>
        <v>4</v>
      </c>
      <c r="BA804" s="3"/>
      <c r="BB804" s="114"/>
      <c r="BC804" s="114"/>
      <c r="BD804" s="114"/>
      <c r="BE804" s="114"/>
      <c r="BF804" s="114"/>
    </row>
    <row r="805" spans="1:58" ht="15">
      <c r="A805" s="94">
        <v>400</v>
      </c>
      <c r="B805" s="44">
        <f>_xlfn.IFERROR(VLOOKUP(Prioritization!G411,'Subdecision matrices'!$B$7:$C$8,2,TRUE),0)</f>
        <v>0</v>
      </c>
      <c r="C805" s="44">
        <f>_xlfn.IFERROR(VLOOKUP(Prioritization!G411,'Subdecision matrices'!$B$7:$D$8,3,TRUE),0)</f>
        <v>0</v>
      </c>
      <c r="D805" s="44">
        <f>_xlfn.IFERROR(VLOOKUP(Prioritization!G411,'Subdecision matrices'!$B$7:$E$8,4,TRUE),0)</f>
        <v>0</v>
      </c>
      <c r="E805" s="44">
        <f>_xlfn.IFERROR(VLOOKUP(Prioritization!G411,'Subdecision matrices'!$B$7:$F$8,5,TRUE),0)</f>
        <v>0</v>
      </c>
      <c r="F805" s="44">
        <f>_xlfn.IFERROR(VLOOKUP(Prioritization!G411,'Subdecision matrices'!$B$7:$G$8,6,TRUE),0)</f>
        <v>0</v>
      </c>
      <c r="G805" s="44">
        <f>VLOOKUP(Prioritization!H411,'Subdecision matrices'!$B$12:$C$19,2,TRUE)</f>
        <v>0</v>
      </c>
      <c r="H805" s="44">
        <f>VLOOKUP(Prioritization!H411,'Subdecision matrices'!$B$12:$D$19,3,TRUE)</f>
        <v>0</v>
      </c>
      <c r="I805" s="44">
        <f>VLOOKUP(Prioritization!H411,'Subdecision matrices'!$B$12:$E$19,4,TRUE)</f>
        <v>0</v>
      </c>
      <c r="J805" s="44">
        <f>VLOOKUP(Prioritization!H411,'Subdecision matrices'!$B$12:$F$19,5,TRUE)</f>
        <v>0</v>
      </c>
      <c r="K805" s="44">
        <f>VLOOKUP(Prioritization!H411,'Subdecision matrices'!$B$12:$G$19,6,TRUE)</f>
        <v>0</v>
      </c>
      <c r="L805" s="2">
        <f>_xlfn.IFERROR(INDEX('Subdecision matrices'!$C$23:$G$27,MATCH(Prioritization!I411,'Subdecision matrices'!$B$23:$B$27,0),MATCH('CalcEng 2'!$L$6,'Subdecision matrices'!$C$22:$G$22,0)),0)</f>
        <v>0</v>
      </c>
      <c r="M805" s="2">
        <f>_xlfn.IFERROR(INDEX('Subdecision matrices'!$C$23:$G$27,MATCH(Prioritization!I411,'Subdecision matrices'!$B$23:$B$27,0),MATCH('CalcEng 2'!$M$6,'Subdecision matrices'!$C$30:$G$30,0)),0)</f>
        <v>0</v>
      </c>
      <c r="N805" s="2">
        <f>_xlfn.IFERROR(INDEX('Subdecision matrices'!$C$23:$G$27,MATCH(Prioritization!I411,'Subdecision matrices'!$B$23:$B$27,0),MATCH('CalcEng 2'!$N$6,'Subdecision matrices'!$C$22:$G$22,0)),0)</f>
        <v>0</v>
      </c>
      <c r="O805" s="2">
        <f>_xlfn.IFERROR(INDEX('Subdecision matrices'!$C$23:$G$27,MATCH(Prioritization!I411,'Subdecision matrices'!$B$23:$B$27,0),MATCH('CalcEng 2'!$O$6,'Subdecision matrices'!$C$22:$G$22,0)),0)</f>
        <v>0</v>
      </c>
      <c r="P805" s="2">
        <f>_xlfn.IFERROR(INDEX('Subdecision matrices'!$C$23:$G$27,MATCH(Prioritization!I411,'Subdecision matrices'!$B$23:$B$27,0),MATCH('CalcEng 2'!$P$6,'Subdecision matrices'!$C$22:$G$22,0)),0)</f>
        <v>0</v>
      </c>
      <c r="Q805" s="2">
        <f>_xlfn.IFERROR(INDEX('Subdecision matrices'!$C$31:$G$33,MATCH(Prioritization!J411,'Subdecision matrices'!$B$31:$B$33,0),MATCH('CalcEng 2'!$Q$6,'Subdecision matrices'!$C$30:$G$30,0)),0)</f>
        <v>0</v>
      </c>
      <c r="R805" s="2">
        <f>_xlfn.IFERROR(INDEX('Subdecision matrices'!$C$31:$G$33,MATCH(Prioritization!J411,'Subdecision matrices'!$B$31:$B$33,0),MATCH('CalcEng 2'!$R$6,'Subdecision matrices'!$C$30:$G$30,0)),0)</f>
        <v>0</v>
      </c>
      <c r="S805" s="2">
        <f>_xlfn.IFERROR(INDEX('Subdecision matrices'!$C$31:$G$33,MATCH(Prioritization!J411,'Subdecision matrices'!$B$31:$B$33,0),MATCH('CalcEng 2'!$S$6,'Subdecision matrices'!$C$30:$G$30,0)),0)</f>
        <v>0</v>
      </c>
      <c r="T805" s="2">
        <f>_xlfn.IFERROR(INDEX('Subdecision matrices'!$C$31:$G$33,MATCH(Prioritization!J411,'Subdecision matrices'!$B$31:$B$33,0),MATCH('CalcEng 2'!$T$6,'Subdecision matrices'!$C$30:$G$30,0)),0)</f>
        <v>0</v>
      </c>
      <c r="U805" s="2">
        <f>_xlfn.IFERROR(INDEX('Subdecision matrices'!$C$31:$G$33,MATCH(Prioritization!J411,'Subdecision matrices'!$B$31:$B$33,0),MATCH('CalcEng 2'!$U$6,'Subdecision matrices'!$C$30:$G$30,0)),0)</f>
        <v>0</v>
      </c>
      <c r="V805" s="2">
        <f>_xlfn.IFERROR(VLOOKUP(Prioritization!K411,'Subdecision matrices'!$A$37:$C$41,3,TRUE),0)</f>
        <v>0</v>
      </c>
      <c r="W805" s="2">
        <f>_xlfn.IFERROR(VLOOKUP(Prioritization!K411,'Subdecision matrices'!$A$37:$D$41,4),0)</f>
        <v>0</v>
      </c>
      <c r="X805" s="2">
        <f>_xlfn.IFERROR(VLOOKUP(Prioritization!K411,'Subdecision matrices'!$A$37:$E$41,5),0)</f>
        <v>0</v>
      </c>
      <c r="Y805" s="2">
        <f>_xlfn.IFERROR(VLOOKUP(Prioritization!K411,'Subdecision matrices'!$A$37:$F$41,6),0)</f>
        <v>0</v>
      </c>
      <c r="Z805" s="2">
        <f>_xlfn.IFERROR(VLOOKUP(Prioritization!K411,'Subdecision matrices'!$A$37:$G$41,7),0)</f>
        <v>0</v>
      </c>
      <c r="AA805" s="2">
        <f>_xlfn.IFERROR(INDEX('Subdecision matrices'!$K$8:$O$11,MATCH(Prioritization!L411,'Subdecision matrices'!$J$8:$J$11,0),MATCH('CalcEng 2'!$AA$6,'Subdecision matrices'!$K$7:$O$7,0)),0)</f>
        <v>0</v>
      </c>
      <c r="AB805" s="2">
        <f>_xlfn.IFERROR(INDEX('Subdecision matrices'!$K$8:$O$11,MATCH(Prioritization!L411,'Subdecision matrices'!$J$8:$J$11,0),MATCH('CalcEng 2'!$AB$6,'Subdecision matrices'!$K$7:$O$7,0)),0)</f>
        <v>0</v>
      </c>
      <c r="AC805" s="2">
        <f>_xlfn.IFERROR(INDEX('Subdecision matrices'!$K$8:$O$11,MATCH(Prioritization!L411,'Subdecision matrices'!$J$8:$J$11,0),MATCH('CalcEng 2'!$AC$6,'Subdecision matrices'!$K$7:$O$7,0)),0)</f>
        <v>0</v>
      </c>
      <c r="AD805" s="2">
        <f>_xlfn.IFERROR(INDEX('Subdecision matrices'!$K$8:$O$11,MATCH(Prioritization!L411,'Subdecision matrices'!$J$8:$J$11,0),MATCH('CalcEng 2'!$AD$6,'Subdecision matrices'!$K$7:$O$7,0)),0)</f>
        <v>0</v>
      </c>
      <c r="AE805" s="2">
        <f>_xlfn.IFERROR(INDEX('Subdecision matrices'!$K$8:$O$11,MATCH(Prioritization!L411,'Subdecision matrices'!$J$8:$J$11,0),MATCH('CalcEng 2'!$AE$6,'Subdecision matrices'!$K$7:$O$7,0)),0)</f>
        <v>0</v>
      </c>
      <c r="AF805" s="2">
        <f>_xlfn.IFERROR(VLOOKUP(Prioritization!M411,'Subdecision matrices'!$I$15:$K$17,3,TRUE),0)</f>
        <v>0</v>
      </c>
      <c r="AG805" s="2">
        <f>_xlfn.IFERROR(VLOOKUP(Prioritization!M411,'Subdecision matrices'!$I$15:$L$17,4,TRUE),0)</f>
        <v>0</v>
      </c>
      <c r="AH805" s="2">
        <f>_xlfn.IFERROR(VLOOKUP(Prioritization!M411,'Subdecision matrices'!$I$15:$M$17,5,TRUE),0)</f>
        <v>0</v>
      </c>
      <c r="AI805" s="2">
        <f>_xlfn.IFERROR(VLOOKUP(Prioritization!M411,'Subdecision matrices'!$I$15:$N$17,6,TRUE),0)</f>
        <v>0</v>
      </c>
      <c r="AJ805" s="2">
        <f>_xlfn.IFERROR(VLOOKUP(Prioritization!M411,'Subdecision matrices'!$I$15:$O$17,7,TRUE),0)</f>
        <v>0</v>
      </c>
      <c r="AK805" s="2">
        <f>_xlfn.IFERROR(INDEX('Subdecision matrices'!$K$22:$O$24,MATCH(Prioritization!N411,'Subdecision matrices'!$J$22:$J$24,0),MATCH($AK$6,'Subdecision matrices'!$K$21:$O$21,0)),0)</f>
        <v>0</v>
      </c>
      <c r="AL805" s="2">
        <f>_xlfn.IFERROR(INDEX('Subdecision matrices'!$K$22:$O$24,MATCH(Prioritization!N411,'Subdecision matrices'!$J$22:$J$24,0),MATCH($AL$6,'Subdecision matrices'!$K$21:$O$21,0)),0)</f>
        <v>0</v>
      </c>
      <c r="AM805" s="2">
        <f>_xlfn.IFERROR(INDEX('Subdecision matrices'!$K$22:$O$24,MATCH(Prioritization!N411,'Subdecision matrices'!$J$22:$J$24,0),MATCH($AM$6,'Subdecision matrices'!$K$21:$O$21,0)),0)</f>
        <v>0</v>
      </c>
      <c r="AN805" s="2">
        <f>_xlfn.IFERROR(INDEX('Subdecision matrices'!$K$22:$O$24,MATCH(Prioritization!N411,'Subdecision matrices'!$J$22:$J$24,0),MATCH($AN$6,'Subdecision matrices'!$K$21:$O$21,0)),0)</f>
        <v>0</v>
      </c>
      <c r="AO805" s="2">
        <f>_xlfn.IFERROR(INDEX('Subdecision matrices'!$K$22:$O$24,MATCH(Prioritization!N411,'Subdecision matrices'!$J$22:$J$24,0),MATCH($AO$6,'Subdecision matrices'!$K$21:$O$21,0)),0)</f>
        <v>0</v>
      </c>
      <c r="AP805" s="2">
        <f>_xlfn.IFERROR(INDEX('Subdecision matrices'!$K$27:$O$30,MATCH(Prioritization!O411,'Subdecision matrices'!$J$27:$J$30,0),MATCH('CalcEng 2'!$AP$6,'Subdecision matrices'!$K$27:$O$27,0)),0)</f>
        <v>0</v>
      </c>
      <c r="AQ805" s="2">
        <f>_xlfn.IFERROR(INDEX('Subdecision matrices'!$K$27:$O$30,MATCH(Prioritization!O411,'Subdecision matrices'!$J$27:$J$30,0),MATCH('CalcEng 2'!$AQ$6,'Subdecision matrices'!$K$27:$O$27,0)),0)</f>
        <v>0</v>
      </c>
      <c r="AR805" s="2">
        <f>_xlfn.IFERROR(INDEX('Subdecision matrices'!$K$27:$O$30,MATCH(Prioritization!O411,'Subdecision matrices'!$J$27:$J$30,0),MATCH('CalcEng 2'!$AR$6,'Subdecision matrices'!$K$27:$O$27,0)),0)</f>
        <v>0</v>
      </c>
      <c r="AS805" s="2">
        <f>_xlfn.IFERROR(INDEX('Subdecision matrices'!$K$27:$O$30,MATCH(Prioritization!O411,'Subdecision matrices'!$J$27:$J$30,0),MATCH('CalcEng 2'!$AS$6,'Subdecision matrices'!$K$27:$O$27,0)),0)</f>
        <v>0</v>
      </c>
      <c r="AT805" s="2">
        <f>_xlfn.IFERROR(INDEX('Subdecision matrices'!$K$27:$O$30,MATCH(Prioritization!O411,'Subdecision matrices'!$J$27:$J$30,0),MATCH('CalcEng 2'!$AT$6,'Subdecision matrices'!$K$27:$O$27,0)),0)</f>
        <v>0</v>
      </c>
      <c r="AU805" s="2">
        <f>_xlfn.IFERROR(INDEX('Subdecision matrices'!$K$34:$O$36,MATCH(Prioritization!P411,'Subdecision matrices'!$J$34:$J$36,0),MATCH('CalcEng 2'!$AU$6,'Subdecision matrices'!$K$33:$O$33,0)),0)</f>
        <v>0</v>
      </c>
      <c r="AV805" s="2">
        <f>_xlfn.IFERROR(INDEX('Subdecision matrices'!$K$34:$O$36,MATCH(Prioritization!P411,'Subdecision matrices'!$J$34:$J$36,0),MATCH('CalcEng 2'!$AV$6,'Subdecision matrices'!$K$33:$O$33,0)),0)</f>
        <v>0</v>
      </c>
      <c r="AW805" s="2">
        <f>_xlfn.IFERROR(INDEX('Subdecision matrices'!$K$34:$O$36,MATCH(Prioritization!P411,'Subdecision matrices'!$J$34:$J$36,0),MATCH('CalcEng 2'!$AW$6,'Subdecision matrices'!$K$33:$O$33,0)),0)</f>
        <v>0</v>
      </c>
      <c r="AX805" s="2">
        <f>_xlfn.IFERROR(INDEX('Subdecision matrices'!$K$34:$O$36,MATCH(Prioritization!P411,'Subdecision matrices'!$J$34:$J$36,0),MATCH('CalcEng 2'!$AX$6,'Subdecision matrices'!$K$33:$O$33,0)),0)</f>
        <v>0</v>
      </c>
      <c r="AY805" s="2">
        <f>_xlfn.IFERROR(INDEX('Subdecision matrices'!$K$34:$O$36,MATCH(Prioritization!P411,'Subdecision matrices'!$J$34:$J$36,0),MATCH('CalcEng 2'!$AY$6,'Subdecision matrices'!$K$33:$O$33,0)),0)</f>
        <v>0</v>
      </c>
      <c r="AZ805" s="2"/>
      <c r="BA805" s="2"/>
      <c r="BB805" s="110">
        <f>((B805*B806)+(G805*G806)+(L805*L806)+(Q805*Q806)+(V805*V806)+(AA805*AA806)+(AF806*AF805)+(AK805*AK806)+(AP805*AP806)+(AU805*AU806))*10</f>
        <v>0</v>
      </c>
      <c r="BC805" s="110">
        <f aca="true" t="shared" si="2022" ref="BC805">((C805*C806)+(H805*H806)+(M805*M806)+(R805*R806)+(W805*W806)+(AB805*AB806)+(AG806*AG805)+(AL805*AL806)+(AQ805*AQ806)+(AV805*AV806))*10</f>
        <v>0</v>
      </c>
      <c r="BD805" s="110">
        <f aca="true" t="shared" si="2023" ref="BD805">((D805*D806)+(I805*I806)+(N805*N806)+(S805*S806)+(X805*X806)+(AC805*AC806)+(AH806*AH805)+(AM805*AM806)+(AR805*AR806)+(AW805*AW806))*10</f>
        <v>0</v>
      </c>
      <c r="BE805" s="110">
        <f aca="true" t="shared" si="2024" ref="BE805">((E805*E806)+(J805*J806)+(O805*O806)+(T805*T806)+(Y805*Y806)+(AD805*AD806)+(AI806*AI805)+(AN805*AN806)+(AS805*AS806)+(AX805*AX806))*10</f>
        <v>0</v>
      </c>
      <c r="BF805" s="110">
        <f aca="true" t="shared" si="2025" ref="BF805">((F805*F806)+(K805*K806)+(P805*P806)+(U805*U806)+(Z805*Z806)+(AE805*AE806)+(AJ806*AJ805)+(AO805*AO806)+(AT805*AT806)+(AY805*AY806))*10</f>
        <v>0</v>
      </c>
    </row>
    <row r="806" spans="1:58" ht="15.75" thickBot="1">
      <c r="A806" s="94"/>
      <c r="B806" s="5">
        <f>'Subdecision matrices'!$S$12</f>
        <v>0.1</v>
      </c>
      <c r="C806" s="5">
        <f>'Subdecision matrices'!$S$13</f>
        <v>0.1</v>
      </c>
      <c r="D806" s="5">
        <f>'Subdecision matrices'!$S$14</f>
        <v>0.1</v>
      </c>
      <c r="E806" s="5">
        <f>'Subdecision matrices'!$S$15</f>
        <v>0.1</v>
      </c>
      <c r="F806" s="5">
        <f>'Subdecision matrices'!$S$16</f>
        <v>0.1</v>
      </c>
      <c r="G806" s="5">
        <f>'Subdecision matrices'!$T$12</f>
        <v>0.1</v>
      </c>
      <c r="H806" s="5">
        <f>'Subdecision matrices'!$T$13</f>
        <v>0.1</v>
      </c>
      <c r="I806" s="5">
        <f>'Subdecision matrices'!$T$14</f>
        <v>0.1</v>
      </c>
      <c r="J806" s="5">
        <f>'Subdecision matrices'!$T$15</f>
        <v>0.1</v>
      </c>
      <c r="K806" s="5">
        <f>'Subdecision matrices'!$T$16</f>
        <v>0.1</v>
      </c>
      <c r="L806" s="5">
        <f>'Subdecision matrices'!$U$12</f>
        <v>0.05</v>
      </c>
      <c r="M806" s="5">
        <f>'Subdecision matrices'!$U$13</f>
        <v>0.05</v>
      </c>
      <c r="N806" s="5">
        <f>'Subdecision matrices'!$U$14</f>
        <v>0.05</v>
      </c>
      <c r="O806" s="5">
        <f>'Subdecision matrices'!$U$15</f>
        <v>0.05</v>
      </c>
      <c r="P806" s="5">
        <f>'Subdecision matrices'!$U$16</f>
        <v>0.05</v>
      </c>
      <c r="Q806" s="5">
        <f>'Subdecision matrices'!$V$12</f>
        <v>0.1</v>
      </c>
      <c r="R806" s="5">
        <f>'Subdecision matrices'!$V$13</f>
        <v>0.1</v>
      </c>
      <c r="S806" s="5">
        <f>'Subdecision matrices'!$V$14</f>
        <v>0.1</v>
      </c>
      <c r="T806" s="5">
        <f>'Subdecision matrices'!$V$15</f>
        <v>0.1</v>
      </c>
      <c r="U806" s="5">
        <f>'Subdecision matrices'!$V$16</f>
        <v>0.1</v>
      </c>
      <c r="V806" s="5">
        <f>'Subdecision matrices'!$W$12</f>
        <v>0.1</v>
      </c>
      <c r="W806" s="5">
        <f>'Subdecision matrices'!$W$13</f>
        <v>0.1</v>
      </c>
      <c r="X806" s="5">
        <f>'Subdecision matrices'!$W$14</f>
        <v>0.1</v>
      </c>
      <c r="Y806" s="5">
        <f>'Subdecision matrices'!$W$15</f>
        <v>0.1</v>
      </c>
      <c r="Z806" s="5">
        <f>'Subdecision matrices'!$W$16</f>
        <v>0.1</v>
      </c>
      <c r="AA806" s="5">
        <f>'Subdecision matrices'!$X$12</f>
        <v>0.05</v>
      </c>
      <c r="AB806" s="5">
        <f>'Subdecision matrices'!$X$13</f>
        <v>0.1</v>
      </c>
      <c r="AC806" s="5">
        <f>'Subdecision matrices'!$X$14</f>
        <v>0.1</v>
      </c>
      <c r="AD806" s="5">
        <f>'Subdecision matrices'!$X$15</f>
        <v>0.1</v>
      </c>
      <c r="AE806" s="5">
        <f>'Subdecision matrices'!$X$16</f>
        <v>0.1</v>
      </c>
      <c r="AF806" s="5">
        <f>'Subdecision matrices'!$Y$12</f>
        <v>0.1</v>
      </c>
      <c r="AG806" s="5">
        <f>'Subdecision matrices'!$Y$13</f>
        <v>0.1</v>
      </c>
      <c r="AH806" s="5">
        <f>'Subdecision matrices'!$Y$14</f>
        <v>0.1</v>
      </c>
      <c r="AI806" s="5">
        <f>'Subdecision matrices'!$Y$15</f>
        <v>0.05</v>
      </c>
      <c r="AJ806" s="5">
        <f>'Subdecision matrices'!$Y$16</f>
        <v>0.05</v>
      </c>
      <c r="AK806" s="5">
        <f>'Subdecision matrices'!$Z$12</f>
        <v>0.15</v>
      </c>
      <c r="AL806" s="5">
        <f>'Subdecision matrices'!$Z$13</f>
        <v>0.15</v>
      </c>
      <c r="AM806" s="5">
        <f>'Subdecision matrices'!$Z$14</f>
        <v>0.15</v>
      </c>
      <c r="AN806" s="5">
        <f>'Subdecision matrices'!$Z$15</f>
        <v>0.15</v>
      </c>
      <c r="AO806" s="5">
        <f>'Subdecision matrices'!$Z$16</f>
        <v>0.15</v>
      </c>
      <c r="AP806" s="5">
        <f>'Subdecision matrices'!$AA$12</f>
        <v>0.1</v>
      </c>
      <c r="AQ806" s="5">
        <f>'Subdecision matrices'!$AA$13</f>
        <v>0.1</v>
      </c>
      <c r="AR806" s="5">
        <f>'Subdecision matrices'!$AA$14</f>
        <v>0.1</v>
      </c>
      <c r="AS806" s="5">
        <f>'Subdecision matrices'!$AA$15</f>
        <v>0.1</v>
      </c>
      <c r="AT806" s="5">
        <f>'Subdecision matrices'!$AA$16</f>
        <v>0.15</v>
      </c>
      <c r="AU806" s="5">
        <f>'Subdecision matrices'!$AB$12</f>
        <v>0.15</v>
      </c>
      <c r="AV806" s="5">
        <f>'Subdecision matrices'!$AB$13</f>
        <v>0.1</v>
      </c>
      <c r="AW806" s="5">
        <f>'Subdecision matrices'!$AB$14</f>
        <v>0.1</v>
      </c>
      <c r="AX806" s="5">
        <f>'Subdecision matrices'!$AB$15</f>
        <v>0.15</v>
      </c>
      <c r="AY806" s="5">
        <f>'Subdecision matrices'!$AB$16</f>
        <v>0.1</v>
      </c>
      <c r="AZ806" s="3">
        <f aca="true" t="shared" si="2026" ref="AZ806">SUM(L806:AY806)</f>
        <v>4</v>
      </c>
      <c r="BA806" s="3"/>
      <c r="BB806" s="114"/>
      <c r="BC806" s="114"/>
      <c r="BD806" s="114"/>
      <c r="BE806" s="114"/>
      <c r="BF806" s="114"/>
    </row>
    <row r="807" spans="1:58" ht="15">
      <c r="A807" s="94">
        <v>401</v>
      </c>
      <c r="B807" s="44">
        <f>_xlfn.IFERROR(VLOOKUP(Prioritization!G412,'Subdecision matrices'!$B$7:$C$8,2,TRUE),0)</f>
        <v>0</v>
      </c>
      <c r="C807" s="44">
        <f>_xlfn.IFERROR(VLOOKUP(Prioritization!G412,'Subdecision matrices'!$B$7:$D$8,3,TRUE),0)</f>
        <v>0</v>
      </c>
      <c r="D807" s="44">
        <f>_xlfn.IFERROR(VLOOKUP(Prioritization!G412,'Subdecision matrices'!$B$7:$E$8,4,TRUE),0)</f>
        <v>0</v>
      </c>
      <c r="E807" s="44">
        <f>_xlfn.IFERROR(VLOOKUP(Prioritization!G412,'Subdecision matrices'!$B$7:$F$8,5,TRUE),0)</f>
        <v>0</v>
      </c>
      <c r="F807" s="44">
        <f>_xlfn.IFERROR(VLOOKUP(Prioritization!G412,'Subdecision matrices'!$B$7:$G$8,6,TRUE),0)</f>
        <v>0</v>
      </c>
      <c r="G807" s="44">
        <f>VLOOKUP(Prioritization!H412,'Subdecision matrices'!$B$12:$C$19,2,TRUE)</f>
        <v>0</v>
      </c>
      <c r="H807" s="44">
        <f>VLOOKUP(Prioritization!H412,'Subdecision matrices'!$B$12:$D$19,3,TRUE)</f>
        <v>0</v>
      </c>
      <c r="I807" s="44">
        <f>VLOOKUP(Prioritization!H412,'Subdecision matrices'!$B$12:$E$19,4,TRUE)</f>
        <v>0</v>
      </c>
      <c r="J807" s="44">
        <f>VLOOKUP(Prioritization!H412,'Subdecision matrices'!$B$12:$F$19,5,TRUE)</f>
        <v>0</v>
      </c>
      <c r="K807" s="44">
        <f>VLOOKUP(Prioritization!H412,'Subdecision matrices'!$B$12:$G$19,6,TRUE)</f>
        <v>0</v>
      </c>
      <c r="L807" s="2">
        <f>_xlfn.IFERROR(INDEX('Subdecision matrices'!$C$23:$G$27,MATCH(Prioritization!I412,'Subdecision matrices'!$B$23:$B$27,0),MATCH('CalcEng 2'!$L$6,'Subdecision matrices'!$C$22:$G$22,0)),0)</f>
        <v>0</v>
      </c>
      <c r="M807" s="2">
        <f>_xlfn.IFERROR(INDEX('Subdecision matrices'!$C$23:$G$27,MATCH(Prioritization!I412,'Subdecision matrices'!$B$23:$B$27,0),MATCH('CalcEng 2'!$M$6,'Subdecision matrices'!$C$30:$G$30,0)),0)</f>
        <v>0</v>
      </c>
      <c r="N807" s="2">
        <f>_xlfn.IFERROR(INDEX('Subdecision matrices'!$C$23:$G$27,MATCH(Prioritization!I412,'Subdecision matrices'!$B$23:$B$27,0),MATCH('CalcEng 2'!$N$6,'Subdecision matrices'!$C$22:$G$22,0)),0)</f>
        <v>0</v>
      </c>
      <c r="O807" s="2">
        <f>_xlfn.IFERROR(INDEX('Subdecision matrices'!$C$23:$G$27,MATCH(Prioritization!I412,'Subdecision matrices'!$B$23:$B$27,0),MATCH('CalcEng 2'!$O$6,'Subdecision matrices'!$C$22:$G$22,0)),0)</f>
        <v>0</v>
      </c>
      <c r="P807" s="2">
        <f>_xlfn.IFERROR(INDEX('Subdecision matrices'!$C$23:$G$27,MATCH(Prioritization!I412,'Subdecision matrices'!$B$23:$B$27,0),MATCH('CalcEng 2'!$P$6,'Subdecision matrices'!$C$22:$G$22,0)),0)</f>
        <v>0</v>
      </c>
      <c r="Q807" s="2">
        <f>_xlfn.IFERROR(INDEX('Subdecision matrices'!$C$31:$G$33,MATCH(Prioritization!J412,'Subdecision matrices'!$B$31:$B$33,0),MATCH('CalcEng 2'!$Q$6,'Subdecision matrices'!$C$30:$G$30,0)),0)</f>
        <v>0</v>
      </c>
      <c r="R807" s="2">
        <f>_xlfn.IFERROR(INDEX('Subdecision matrices'!$C$31:$G$33,MATCH(Prioritization!J412,'Subdecision matrices'!$B$31:$B$33,0),MATCH('CalcEng 2'!$R$6,'Subdecision matrices'!$C$30:$G$30,0)),0)</f>
        <v>0</v>
      </c>
      <c r="S807" s="2">
        <f>_xlfn.IFERROR(INDEX('Subdecision matrices'!$C$31:$G$33,MATCH(Prioritization!J412,'Subdecision matrices'!$B$31:$B$33,0),MATCH('CalcEng 2'!$S$6,'Subdecision matrices'!$C$30:$G$30,0)),0)</f>
        <v>0</v>
      </c>
      <c r="T807" s="2">
        <f>_xlfn.IFERROR(INDEX('Subdecision matrices'!$C$31:$G$33,MATCH(Prioritization!J412,'Subdecision matrices'!$B$31:$B$33,0),MATCH('CalcEng 2'!$T$6,'Subdecision matrices'!$C$30:$G$30,0)),0)</f>
        <v>0</v>
      </c>
      <c r="U807" s="2">
        <f>_xlfn.IFERROR(INDEX('Subdecision matrices'!$C$31:$G$33,MATCH(Prioritization!J412,'Subdecision matrices'!$B$31:$B$33,0),MATCH('CalcEng 2'!$U$6,'Subdecision matrices'!$C$30:$G$30,0)),0)</f>
        <v>0</v>
      </c>
      <c r="V807" s="2">
        <f>_xlfn.IFERROR(VLOOKUP(Prioritization!K412,'Subdecision matrices'!$A$37:$C$41,3,TRUE),0)</f>
        <v>0</v>
      </c>
      <c r="W807" s="2">
        <f>_xlfn.IFERROR(VLOOKUP(Prioritization!K412,'Subdecision matrices'!$A$37:$D$41,4),0)</f>
        <v>0</v>
      </c>
      <c r="X807" s="2">
        <f>_xlfn.IFERROR(VLOOKUP(Prioritization!K412,'Subdecision matrices'!$A$37:$E$41,5),0)</f>
        <v>0</v>
      </c>
      <c r="Y807" s="2">
        <f>_xlfn.IFERROR(VLOOKUP(Prioritization!K412,'Subdecision matrices'!$A$37:$F$41,6),0)</f>
        <v>0</v>
      </c>
      <c r="Z807" s="2">
        <f>_xlfn.IFERROR(VLOOKUP(Prioritization!K412,'Subdecision matrices'!$A$37:$G$41,7),0)</f>
        <v>0</v>
      </c>
      <c r="AA807" s="2">
        <f>_xlfn.IFERROR(INDEX('Subdecision matrices'!$K$8:$O$11,MATCH(Prioritization!L412,'Subdecision matrices'!$J$8:$J$11,0),MATCH('CalcEng 2'!$AA$6,'Subdecision matrices'!$K$7:$O$7,0)),0)</f>
        <v>0</v>
      </c>
      <c r="AB807" s="2">
        <f>_xlfn.IFERROR(INDEX('Subdecision matrices'!$K$8:$O$11,MATCH(Prioritization!L412,'Subdecision matrices'!$J$8:$J$11,0),MATCH('CalcEng 2'!$AB$6,'Subdecision matrices'!$K$7:$O$7,0)),0)</f>
        <v>0</v>
      </c>
      <c r="AC807" s="2">
        <f>_xlfn.IFERROR(INDEX('Subdecision matrices'!$K$8:$O$11,MATCH(Prioritization!L412,'Subdecision matrices'!$J$8:$J$11,0),MATCH('CalcEng 2'!$AC$6,'Subdecision matrices'!$K$7:$O$7,0)),0)</f>
        <v>0</v>
      </c>
      <c r="AD807" s="2">
        <f>_xlfn.IFERROR(INDEX('Subdecision matrices'!$K$8:$O$11,MATCH(Prioritization!L412,'Subdecision matrices'!$J$8:$J$11,0),MATCH('CalcEng 2'!$AD$6,'Subdecision matrices'!$K$7:$O$7,0)),0)</f>
        <v>0</v>
      </c>
      <c r="AE807" s="2">
        <f>_xlfn.IFERROR(INDEX('Subdecision matrices'!$K$8:$O$11,MATCH(Prioritization!L412,'Subdecision matrices'!$J$8:$J$11,0),MATCH('CalcEng 2'!$AE$6,'Subdecision matrices'!$K$7:$O$7,0)),0)</f>
        <v>0</v>
      </c>
      <c r="AF807" s="2">
        <f>_xlfn.IFERROR(VLOOKUP(Prioritization!M412,'Subdecision matrices'!$I$15:$K$17,3,TRUE),0)</f>
        <v>0</v>
      </c>
      <c r="AG807" s="2">
        <f>_xlfn.IFERROR(VLOOKUP(Prioritization!M412,'Subdecision matrices'!$I$15:$L$17,4,TRUE),0)</f>
        <v>0</v>
      </c>
      <c r="AH807" s="2">
        <f>_xlfn.IFERROR(VLOOKUP(Prioritization!M412,'Subdecision matrices'!$I$15:$M$17,5,TRUE),0)</f>
        <v>0</v>
      </c>
      <c r="AI807" s="2">
        <f>_xlfn.IFERROR(VLOOKUP(Prioritization!M412,'Subdecision matrices'!$I$15:$N$17,6,TRUE),0)</f>
        <v>0</v>
      </c>
      <c r="AJ807" s="2">
        <f>_xlfn.IFERROR(VLOOKUP(Prioritization!M412,'Subdecision matrices'!$I$15:$O$17,7,TRUE),0)</f>
        <v>0</v>
      </c>
      <c r="AK807" s="2">
        <f>_xlfn.IFERROR(INDEX('Subdecision matrices'!$K$22:$O$24,MATCH(Prioritization!N412,'Subdecision matrices'!$J$22:$J$24,0),MATCH($AK$6,'Subdecision matrices'!$K$21:$O$21,0)),0)</f>
        <v>0</v>
      </c>
      <c r="AL807" s="2">
        <f>_xlfn.IFERROR(INDEX('Subdecision matrices'!$K$22:$O$24,MATCH(Prioritization!N412,'Subdecision matrices'!$J$22:$J$24,0),MATCH($AL$6,'Subdecision matrices'!$K$21:$O$21,0)),0)</f>
        <v>0</v>
      </c>
      <c r="AM807" s="2">
        <f>_xlfn.IFERROR(INDEX('Subdecision matrices'!$K$22:$O$24,MATCH(Prioritization!N412,'Subdecision matrices'!$J$22:$J$24,0),MATCH($AM$6,'Subdecision matrices'!$K$21:$O$21,0)),0)</f>
        <v>0</v>
      </c>
      <c r="AN807" s="2">
        <f>_xlfn.IFERROR(INDEX('Subdecision matrices'!$K$22:$O$24,MATCH(Prioritization!N412,'Subdecision matrices'!$J$22:$J$24,0),MATCH($AN$6,'Subdecision matrices'!$K$21:$O$21,0)),0)</f>
        <v>0</v>
      </c>
      <c r="AO807" s="2">
        <f>_xlfn.IFERROR(INDEX('Subdecision matrices'!$K$22:$O$24,MATCH(Prioritization!N412,'Subdecision matrices'!$J$22:$J$24,0),MATCH($AO$6,'Subdecision matrices'!$K$21:$O$21,0)),0)</f>
        <v>0</v>
      </c>
      <c r="AP807" s="2">
        <f>_xlfn.IFERROR(INDEX('Subdecision matrices'!$K$27:$O$30,MATCH(Prioritization!O412,'Subdecision matrices'!$J$27:$J$30,0),MATCH('CalcEng 2'!$AP$6,'Subdecision matrices'!$K$27:$O$27,0)),0)</f>
        <v>0</v>
      </c>
      <c r="AQ807" s="2">
        <f>_xlfn.IFERROR(INDEX('Subdecision matrices'!$K$27:$O$30,MATCH(Prioritization!O412,'Subdecision matrices'!$J$27:$J$30,0),MATCH('CalcEng 2'!$AQ$6,'Subdecision matrices'!$K$27:$O$27,0)),0)</f>
        <v>0</v>
      </c>
      <c r="AR807" s="2">
        <f>_xlfn.IFERROR(INDEX('Subdecision matrices'!$K$27:$O$30,MATCH(Prioritization!O412,'Subdecision matrices'!$J$27:$J$30,0),MATCH('CalcEng 2'!$AR$6,'Subdecision matrices'!$K$27:$O$27,0)),0)</f>
        <v>0</v>
      </c>
      <c r="AS807" s="2">
        <f>_xlfn.IFERROR(INDEX('Subdecision matrices'!$K$27:$O$30,MATCH(Prioritization!O412,'Subdecision matrices'!$J$27:$J$30,0),MATCH('CalcEng 2'!$AS$6,'Subdecision matrices'!$K$27:$O$27,0)),0)</f>
        <v>0</v>
      </c>
      <c r="AT807" s="2">
        <f>_xlfn.IFERROR(INDEX('Subdecision matrices'!$K$27:$O$30,MATCH(Prioritization!O412,'Subdecision matrices'!$J$27:$J$30,0),MATCH('CalcEng 2'!$AT$6,'Subdecision matrices'!$K$27:$O$27,0)),0)</f>
        <v>0</v>
      </c>
      <c r="AU807" s="2">
        <f>_xlfn.IFERROR(INDEX('Subdecision matrices'!$K$34:$O$36,MATCH(Prioritization!P412,'Subdecision matrices'!$J$34:$J$36,0),MATCH('CalcEng 2'!$AU$6,'Subdecision matrices'!$K$33:$O$33,0)),0)</f>
        <v>0</v>
      </c>
      <c r="AV807" s="2">
        <f>_xlfn.IFERROR(INDEX('Subdecision matrices'!$K$34:$O$36,MATCH(Prioritization!P412,'Subdecision matrices'!$J$34:$J$36,0),MATCH('CalcEng 2'!$AV$6,'Subdecision matrices'!$K$33:$O$33,0)),0)</f>
        <v>0</v>
      </c>
      <c r="AW807" s="2">
        <f>_xlfn.IFERROR(INDEX('Subdecision matrices'!$K$34:$O$36,MATCH(Prioritization!P412,'Subdecision matrices'!$J$34:$J$36,0),MATCH('CalcEng 2'!$AW$6,'Subdecision matrices'!$K$33:$O$33,0)),0)</f>
        <v>0</v>
      </c>
      <c r="AX807" s="2">
        <f>_xlfn.IFERROR(INDEX('Subdecision matrices'!$K$34:$O$36,MATCH(Prioritization!P412,'Subdecision matrices'!$J$34:$J$36,0),MATCH('CalcEng 2'!$AX$6,'Subdecision matrices'!$K$33:$O$33,0)),0)</f>
        <v>0</v>
      </c>
      <c r="AY807" s="2">
        <f>_xlfn.IFERROR(INDEX('Subdecision matrices'!$K$34:$O$36,MATCH(Prioritization!P412,'Subdecision matrices'!$J$34:$J$36,0),MATCH('CalcEng 2'!$AY$6,'Subdecision matrices'!$K$33:$O$33,0)),0)</f>
        <v>0</v>
      </c>
      <c r="AZ807" s="2"/>
      <c r="BA807" s="2"/>
      <c r="BB807" s="110">
        <f>((B807*B808)+(G807*G808)+(L807*L808)+(Q807*Q808)+(V807*V808)+(AA807*AA808)+(AF808*AF807)+(AK807*AK808)+(AP807*AP808)+(AU807*AU808))*10</f>
        <v>0</v>
      </c>
      <c r="BC807" s="110">
        <f aca="true" t="shared" si="2027" ref="BC807">((C807*C808)+(H807*H808)+(M807*M808)+(R807*R808)+(W807*W808)+(AB807*AB808)+(AG808*AG807)+(AL807*AL808)+(AQ807*AQ808)+(AV807*AV808))*10</f>
        <v>0</v>
      </c>
      <c r="BD807" s="110">
        <f aca="true" t="shared" si="2028" ref="BD807">((D807*D808)+(I807*I808)+(N807*N808)+(S807*S808)+(X807*X808)+(AC807*AC808)+(AH808*AH807)+(AM807*AM808)+(AR807*AR808)+(AW807*AW808))*10</f>
        <v>0</v>
      </c>
      <c r="BE807" s="110">
        <f aca="true" t="shared" si="2029" ref="BE807">((E807*E808)+(J807*J808)+(O807*O808)+(T807*T808)+(Y807*Y808)+(AD807*AD808)+(AI808*AI807)+(AN807*AN808)+(AS807*AS808)+(AX807*AX808))*10</f>
        <v>0</v>
      </c>
      <c r="BF807" s="110">
        <f aca="true" t="shared" si="2030" ref="BF807">((F807*F808)+(K807*K808)+(P807*P808)+(U807*U808)+(Z807*Z808)+(AE807*AE808)+(AJ808*AJ807)+(AO807*AO808)+(AT807*AT808)+(AY807*AY808))*10</f>
        <v>0</v>
      </c>
    </row>
    <row r="808" spans="1:58" ht="15.75" thickBot="1">
      <c r="A808" s="94"/>
      <c r="B808" s="5">
        <f>'Subdecision matrices'!$S$12</f>
        <v>0.1</v>
      </c>
      <c r="C808" s="5">
        <f>'Subdecision matrices'!$S$13</f>
        <v>0.1</v>
      </c>
      <c r="D808" s="5">
        <f>'Subdecision matrices'!$S$14</f>
        <v>0.1</v>
      </c>
      <c r="E808" s="5">
        <f>'Subdecision matrices'!$S$15</f>
        <v>0.1</v>
      </c>
      <c r="F808" s="5">
        <f>'Subdecision matrices'!$S$16</f>
        <v>0.1</v>
      </c>
      <c r="G808" s="5">
        <f>'Subdecision matrices'!$T$12</f>
        <v>0.1</v>
      </c>
      <c r="H808" s="5">
        <f>'Subdecision matrices'!$T$13</f>
        <v>0.1</v>
      </c>
      <c r="I808" s="5">
        <f>'Subdecision matrices'!$T$14</f>
        <v>0.1</v>
      </c>
      <c r="J808" s="5">
        <f>'Subdecision matrices'!$T$15</f>
        <v>0.1</v>
      </c>
      <c r="K808" s="5">
        <f>'Subdecision matrices'!$T$16</f>
        <v>0.1</v>
      </c>
      <c r="L808" s="5">
        <f>'Subdecision matrices'!$U$12</f>
        <v>0.05</v>
      </c>
      <c r="M808" s="5">
        <f>'Subdecision matrices'!$U$13</f>
        <v>0.05</v>
      </c>
      <c r="N808" s="5">
        <f>'Subdecision matrices'!$U$14</f>
        <v>0.05</v>
      </c>
      <c r="O808" s="5">
        <f>'Subdecision matrices'!$U$15</f>
        <v>0.05</v>
      </c>
      <c r="P808" s="5">
        <f>'Subdecision matrices'!$U$16</f>
        <v>0.05</v>
      </c>
      <c r="Q808" s="5">
        <f>'Subdecision matrices'!$V$12</f>
        <v>0.1</v>
      </c>
      <c r="R808" s="5">
        <f>'Subdecision matrices'!$V$13</f>
        <v>0.1</v>
      </c>
      <c r="S808" s="5">
        <f>'Subdecision matrices'!$V$14</f>
        <v>0.1</v>
      </c>
      <c r="T808" s="5">
        <f>'Subdecision matrices'!$V$15</f>
        <v>0.1</v>
      </c>
      <c r="U808" s="5">
        <f>'Subdecision matrices'!$V$16</f>
        <v>0.1</v>
      </c>
      <c r="V808" s="5">
        <f>'Subdecision matrices'!$W$12</f>
        <v>0.1</v>
      </c>
      <c r="W808" s="5">
        <f>'Subdecision matrices'!$W$13</f>
        <v>0.1</v>
      </c>
      <c r="X808" s="5">
        <f>'Subdecision matrices'!$W$14</f>
        <v>0.1</v>
      </c>
      <c r="Y808" s="5">
        <f>'Subdecision matrices'!$W$15</f>
        <v>0.1</v>
      </c>
      <c r="Z808" s="5">
        <f>'Subdecision matrices'!$W$16</f>
        <v>0.1</v>
      </c>
      <c r="AA808" s="5">
        <f>'Subdecision matrices'!$X$12</f>
        <v>0.05</v>
      </c>
      <c r="AB808" s="5">
        <f>'Subdecision matrices'!$X$13</f>
        <v>0.1</v>
      </c>
      <c r="AC808" s="5">
        <f>'Subdecision matrices'!$X$14</f>
        <v>0.1</v>
      </c>
      <c r="AD808" s="5">
        <f>'Subdecision matrices'!$X$15</f>
        <v>0.1</v>
      </c>
      <c r="AE808" s="5">
        <f>'Subdecision matrices'!$X$16</f>
        <v>0.1</v>
      </c>
      <c r="AF808" s="5">
        <f>'Subdecision matrices'!$Y$12</f>
        <v>0.1</v>
      </c>
      <c r="AG808" s="5">
        <f>'Subdecision matrices'!$Y$13</f>
        <v>0.1</v>
      </c>
      <c r="AH808" s="5">
        <f>'Subdecision matrices'!$Y$14</f>
        <v>0.1</v>
      </c>
      <c r="AI808" s="5">
        <f>'Subdecision matrices'!$Y$15</f>
        <v>0.05</v>
      </c>
      <c r="AJ808" s="5">
        <f>'Subdecision matrices'!$Y$16</f>
        <v>0.05</v>
      </c>
      <c r="AK808" s="5">
        <f>'Subdecision matrices'!$Z$12</f>
        <v>0.15</v>
      </c>
      <c r="AL808" s="5">
        <f>'Subdecision matrices'!$Z$13</f>
        <v>0.15</v>
      </c>
      <c r="AM808" s="5">
        <f>'Subdecision matrices'!$Z$14</f>
        <v>0.15</v>
      </c>
      <c r="AN808" s="5">
        <f>'Subdecision matrices'!$Z$15</f>
        <v>0.15</v>
      </c>
      <c r="AO808" s="5">
        <f>'Subdecision matrices'!$Z$16</f>
        <v>0.15</v>
      </c>
      <c r="AP808" s="5">
        <f>'Subdecision matrices'!$AA$12</f>
        <v>0.1</v>
      </c>
      <c r="AQ808" s="5">
        <f>'Subdecision matrices'!$AA$13</f>
        <v>0.1</v>
      </c>
      <c r="AR808" s="5">
        <f>'Subdecision matrices'!$AA$14</f>
        <v>0.1</v>
      </c>
      <c r="AS808" s="5">
        <f>'Subdecision matrices'!$AA$15</f>
        <v>0.1</v>
      </c>
      <c r="AT808" s="5">
        <f>'Subdecision matrices'!$AA$16</f>
        <v>0.15</v>
      </c>
      <c r="AU808" s="5">
        <f>'Subdecision matrices'!$AB$12</f>
        <v>0.15</v>
      </c>
      <c r="AV808" s="5">
        <f>'Subdecision matrices'!$AB$13</f>
        <v>0.1</v>
      </c>
      <c r="AW808" s="5">
        <f>'Subdecision matrices'!$AB$14</f>
        <v>0.1</v>
      </c>
      <c r="AX808" s="5">
        <f>'Subdecision matrices'!$AB$15</f>
        <v>0.15</v>
      </c>
      <c r="AY808" s="5">
        <f>'Subdecision matrices'!$AB$16</f>
        <v>0.1</v>
      </c>
      <c r="AZ808" s="3">
        <f aca="true" t="shared" si="2031" ref="AZ808">SUM(L808:AY808)</f>
        <v>4</v>
      </c>
      <c r="BA808" s="3"/>
      <c r="BB808" s="114"/>
      <c r="BC808" s="114"/>
      <c r="BD808" s="114"/>
      <c r="BE808" s="114"/>
      <c r="BF808" s="114"/>
    </row>
    <row r="809" spans="1:58" ht="15">
      <c r="A809" s="94">
        <v>402</v>
      </c>
      <c r="B809" s="44">
        <f>_xlfn.IFERROR(VLOOKUP(Prioritization!G413,'Subdecision matrices'!$B$7:$C$8,2,TRUE),0)</f>
        <v>0</v>
      </c>
      <c r="C809" s="44">
        <f>_xlfn.IFERROR(VLOOKUP(Prioritization!G413,'Subdecision matrices'!$B$7:$D$8,3,TRUE),0)</f>
        <v>0</v>
      </c>
      <c r="D809" s="44">
        <f>_xlfn.IFERROR(VLOOKUP(Prioritization!G413,'Subdecision matrices'!$B$7:$E$8,4,TRUE),0)</f>
        <v>0</v>
      </c>
      <c r="E809" s="44">
        <f>_xlfn.IFERROR(VLOOKUP(Prioritization!G413,'Subdecision matrices'!$B$7:$F$8,5,TRUE),0)</f>
        <v>0</v>
      </c>
      <c r="F809" s="44">
        <f>_xlfn.IFERROR(VLOOKUP(Prioritization!G413,'Subdecision matrices'!$B$7:$G$8,6,TRUE),0)</f>
        <v>0</v>
      </c>
      <c r="G809" s="44">
        <f>VLOOKUP(Prioritization!H413,'Subdecision matrices'!$B$12:$C$19,2,TRUE)</f>
        <v>0</v>
      </c>
      <c r="H809" s="44">
        <f>VLOOKUP(Prioritization!H413,'Subdecision matrices'!$B$12:$D$19,3,TRUE)</f>
        <v>0</v>
      </c>
      <c r="I809" s="44">
        <f>VLOOKUP(Prioritization!H413,'Subdecision matrices'!$B$12:$E$19,4,TRUE)</f>
        <v>0</v>
      </c>
      <c r="J809" s="44">
        <f>VLOOKUP(Prioritization!H413,'Subdecision matrices'!$B$12:$F$19,5,TRUE)</f>
        <v>0</v>
      </c>
      <c r="K809" s="44">
        <f>VLOOKUP(Prioritization!H413,'Subdecision matrices'!$B$12:$G$19,6,TRUE)</f>
        <v>0</v>
      </c>
      <c r="L809" s="2">
        <f>_xlfn.IFERROR(INDEX('Subdecision matrices'!$C$23:$G$27,MATCH(Prioritization!I413,'Subdecision matrices'!$B$23:$B$27,0),MATCH('CalcEng 2'!$L$6,'Subdecision matrices'!$C$22:$G$22,0)),0)</f>
        <v>0</v>
      </c>
      <c r="M809" s="2">
        <f>_xlfn.IFERROR(INDEX('Subdecision matrices'!$C$23:$G$27,MATCH(Prioritization!I413,'Subdecision matrices'!$B$23:$B$27,0),MATCH('CalcEng 2'!$M$6,'Subdecision matrices'!$C$30:$G$30,0)),0)</f>
        <v>0</v>
      </c>
      <c r="N809" s="2">
        <f>_xlfn.IFERROR(INDEX('Subdecision matrices'!$C$23:$G$27,MATCH(Prioritization!I413,'Subdecision matrices'!$B$23:$B$27,0),MATCH('CalcEng 2'!$N$6,'Subdecision matrices'!$C$22:$G$22,0)),0)</f>
        <v>0</v>
      </c>
      <c r="O809" s="2">
        <f>_xlfn.IFERROR(INDEX('Subdecision matrices'!$C$23:$G$27,MATCH(Prioritization!I413,'Subdecision matrices'!$B$23:$B$27,0),MATCH('CalcEng 2'!$O$6,'Subdecision matrices'!$C$22:$G$22,0)),0)</f>
        <v>0</v>
      </c>
      <c r="P809" s="2">
        <f>_xlfn.IFERROR(INDEX('Subdecision matrices'!$C$23:$G$27,MATCH(Prioritization!I413,'Subdecision matrices'!$B$23:$B$27,0),MATCH('CalcEng 2'!$P$6,'Subdecision matrices'!$C$22:$G$22,0)),0)</f>
        <v>0</v>
      </c>
      <c r="Q809" s="2">
        <f>_xlfn.IFERROR(INDEX('Subdecision matrices'!$C$31:$G$33,MATCH(Prioritization!J413,'Subdecision matrices'!$B$31:$B$33,0),MATCH('CalcEng 2'!$Q$6,'Subdecision matrices'!$C$30:$G$30,0)),0)</f>
        <v>0</v>
      </c>
      <c r="R809" s="2">
        <f>_xlfn.IFERROR(INDEX('Subdecision matrices'!$C$31:$G$33,MATCH(Prioritization!J413,'Subdecision matrices'!$B$31:$B$33,0),MATCH('CalcEng 2'!$R$6,'Subdecision matrices'!$C$30:$G$30,0)),0)</f>
        <v>0</v>
      </c>
      <c r="S809" s="2">
        <f>_xlfn.IFERROR(INDEX('Subdecision matrices'!$C$31:$G$33,MATCH(Prioritization!J413,'Subdecision matrices'!$B$31:$B$33,0),MATCH('CalcEng 2'!$S$6,'Subdecision matrices'!$C$30:$G$30,0)),0)</f>
        <v>0</v>
      </c>
      <c r="T809" s="2">
        <f>_xlfn.IFERROR(INDEX('Subdecision matrices'!$C$31:$G$33,MATCH(Prioritization!J413,'Subdecision matrices'!$B$31:$B$33,0),MATCH('CalcEng 2'!$T$6,'Subdecision matrices'!$C$30:$G$30,0)),0)</f>
        <v>0</v>
      </c>
      <c r="U809" s="2">
        <f>_xlfn.IFERROR(INDEX('Subdecision matrices'!$C$31:$G$33,MATCH(Prioritization!J413,'Subdecision matrices'!$B$31:$B$33,0),MATCH('CalcEng 2'!$U$6,'Subdecision matrices'!$C$30:$G$30,0)),0)</f>
        <v>0</v>
      </c>
      <c r="V809" s="2">
        <f>_xlfn.IFERROR(VLOOKUP(Prioritization!K413,'Subdecision matrices'!$A$37:$C$41,3,TRUE),0)</f>
        <v>0</v>
      </c>
      <c r="W809" s="2">
        <f>_xlfn.IFERROR(VLOOKUP(Prioritization!K413,'Subdecision matrices'!$A$37:$D$41,4),0)</f>
        <v>0</v>
      </c>
      <c r="X809" s="2">
        <f>_xlfn.IFERROR(VLOOKUP(Prioritization!K413,'Subdecision matrices'!$A$37:$E$41,5),0)</f>
        <v>0</v>
      </c>
      <c r="Y809" s="2">
        <f>_xlfn.IFERROR(VLOOKUP(Prioritization!K413,'Subdecision matrices'!$A$37:$F$41,6),0)</f>
        <v>0</v>
      </c>
      <c r="Z809" s="2">
        <f>_xlfn.IFERROR(VLOOKUP(Prioritization!K413,'Subdecision matrices'!$A$37:$G$41,7),0)</f>
        <v>0</v>
      </c>
      <c r="AA809" s="2">
        <f>_xlfn.IFERROR(INDEX('Subdecision matrices'!$K$8:$O$11,MATCH(Prioritization!L413,'Subdecision matrices'!$J$8:$J$11,0),MATCH('CalcEng 2'!$AA$6,'Subdecision matrices'!$K$7:$O$7,0)),0)</f>
        <v>0</v>
      </c>
      <c r="AB809" s="2">
        <f>_xlfn.IFERROR(INDEX('Subdecision matrices'!$K$8:$O$11,MATCH(Prioritization!L413,'Subdecision matrices'!$J$8:$J$11,0),MATCH('CalcEng 2'!$AB$6,'Subdecision matrices'!$K$7:$O$7,0)),0)</f>
        <v>0</v>
      </c>
      <c r="AC809" s="2">
        <f>_xlfn.IFERROR(INDEX('Subdecision matrices'!$K$8:$O$11,MATCH(Prioritization!L413,'Subdecision matrices'!$J$8:$J$11,0),MATCH('CalcEng 2'!$AC$6,'Subdecision matrices'!$K$7:$O$7,0)),0)</f>
        <v>0</v>
      </c>
      <c r="AD809" s="2">
        <f>_xlfn.IFERROR(INDEX('Subdecision matrices'!$K$8:$O$11,MATCH(Prioritization!L413,'Subdecision matrices'!$J$8:$J$11,0),MATCH('CalcEng 2'!$AD$6,'Subdecision matrices'!$K$7:$O$7,0)),0)</f>
        <v>0</v>
      </c>
      <c r="AE809" s="2">
        <f>_xlfn.IFERROR(INDEX('Subdecision matrices'!$K$8:$O$11,MATCH(Prioritization!L413,'Subdecision matrices'!$J$8:$J$11,0),MATCH('CalcEng 2'!$AE$6,'Subdecision matrices'!$K$7:$O$7,0)),0)</f>
        <v>0</v>
      </c>
      <c r="AF809" s="2">
        <f>_xlfn.IFERROR(VLOOKUP(Prioritization!M413,'Subdecision matrices'!$I$15:$K$17,3,TRUE),0)</f>
        <v>0</v>
      </c>
      <c r="AG809" s="2">
        <f>_xlfn.IFERROR(VLOOKUP(Prioritization!M413,'Subdecision matrices'!$I$15:$L$17,4,TRUE),0)</f>
        <v>0</v>
      </c>
      <c r="AH809" s="2">
        <f>_xlfn.IFERROR(VLOOKUP(Prioritization!M413,'Subdecision matrices'!$I$15:$M$17,5,TRUE),0)</f>
        <v>0</v>
      </c>
      <c r="AI809" s="2">
        <f>_xlfn.IFERROR(VLOOKUP(Prioritization!M413,'Subdecision matrices'!$I$15:$N$17,6,TRUE),0)</f>
        <v>0</v>
      </c>
      <c r="AJ809" s="2">
        <f>_xlfn.IFERROR(VLOOKUP(Prioritization!M413,'Subdecision matrices'!$I$15:$O$17,7,TRUE),0)</f>
        <v>0</v>
      </c>
      <c r="AK809" s="2">
        <f>_xlfn.IFERROR(INDEX('Subdecision matrices'!$K$22:$O$24,MATCH(Prioritization!N413,'Subdecision matrices'!$J$22:$J$24,0),MATCH($AK$6,'Subdecision matrices'!$K$21:$O$21,0)),0)</f>
        <v>0</v>
      </c>
      <c r="AL809" s="2">
        <f>_xlfn.IFERROR(INDEX('Subdecision matrices'!$K$22:$O$24,MATCH(Prioritization!N413,'Subdecision matrices'!$J$22:$J$24,0),MATCH($AL$6,'Subdecision matrices'!$K$21:$O$21,0)),0)</f>
        <v>0</v>
      </c>
      <c r="AM809" s="2">
        <f>_xlfn.IFERROR(INDEX('Subdecision matrices'!$K$22:$O$24,MATCH(Prioritization!N413,'Subdecision matrices'!$J$22:$J$24,0),MATCH($AM$6,'Subdecision matrices'!$K$21:$O$21,0)),0)</f>
        <v>0</v>
      </c>
      <c r="AN809" s="2">
        <f>_xlfn.IFERROR(INDEX('Subdecision matrices'!$K$22:$O$24,MATCH(Prioritization!N413,'Subdecision matrices'!$J$22:$J$24,0),MATCH($AN$6,'Subdecision matrices'!$K$21:$O$21,0)),0)</f>
        <v>0</v>
      </c>
      <c r="AO809" s="2">
        <f>_xlfn.IFERROR(INDEX('Subdecision matrices'!$K$22:$O$24,MATCH(Prioritization!N413,'Subdecision matrices'!$J$22:$J$24,0),MATCH($AO$6,'Subdecision matrices'!$K$21:$O$21,0)),0)</f>
        <v>0</v>
      </c>
      <c r="AP809" s="2">
        <f>_xlfn.IFERROR(INDEX('Subdecision matrices'!$K$27:$O$30,MATCH(Prioritization!O413,'Subdecision matrices'!$J$27:$J$30,0),MATCH('CalcEng 2'!$AP$6,'Subdecision matrices'!$K$27:$O$27,0)),0)</f>
        <v>0</v>
      </c>
      <c r="AQ809" s="2">
        <f>_xlfn.IFERROR(INDEX('Subdecision matrices'!$K$27:$O$30,MATCH(Prioritization!O413,'Subdecision matrices'!$J$27:$J$30,0),MATCH('CalcEng 2'!$AQ$6,'Subdecision matrices'!$K$27:$O$27,0)),0)</f>
        <v>0</v>
      </c>
      <c r="AR809" s="2">
        <f>_xlfn.IFERROR(INDEX('Subdecision matrices'!$K$27:$O$30,MATCH(Prioritization!O413,'Subdecision matrices'!$J$27:$J$30,0),MATCH('CalcEng 2'!$AR$6,'Subdecision matrices'!$K$27:$O$27,0)),0)</f>
        <v>0</v>
      </c>
      <c r="AS809" s="2">
        <f>_xlfn.IFERROR(INDEX('Subdecision matrices'!$K$27:$O$30,MATCH(Prioritization!O413,'Subdecision matrices'!$J$27:$J$30,0),MATCH('CalcEng 2'!$AS$6,'Subdecision matrices'!$K$27:$O$27,0)),0)</f>
        <v>0</v>
      </c>
      <c r="AT809" s="2">
        <f>_xlfn.IFERROR(INDEX('Subdecision matrices'!$K$27:$O$30,MATCH(Prioritization!O413,'Subdecision matrices'!$J$27:$J$30,0),MATCH('CalcEng 2'!$AT$6,'Subdecision matrices'!$K$27:$O$27,0)),0)</f>
        <v>0</v>
      </c>
      <c r="AU809" s="2">
        <f>_xlfn.IFERROR(INDEX('Subdecision matrices'!$K$34:$O$36,MATCH(Prioritization!P413,'Subdecision matrices'!$J$34:$J$36,0),MATCH('CalcEng 2'!$AU$6,'Subdecision matrices'!$K$33:$O$33,0)),0)</f>
        <v>0</v>
      </c>
      <c r="AV809" s="2">
        <f>_xlfn.IFERROR(INDEX('Subdecision matrices'!$K$34:$O$36,MATCH(Prioritization!P413,'Subdecision matrices'!$J$34:$J$36,0),MATCH('CalcEng 2'!$AV$6,'Subdecision matrices'!$K$33:$O$33,0)),0)</f>
        <v>0</v>
      </c>
      <c r="AW809" s="2">
        <f>_xlfn.IFERROR(INDEX('Subdecision matrices'!$K$34:$O$36,MATCH(Prioritization!P413,'Subdecision matrices'!$J$34:$J$36,0),MATCH('CalcEng 2'!$AW$6,'Subdecision matrices'!$K$33:$O$33,0)),0)</f>
        <v>0</v>
      </c>
      <c r="AX809" s="2">
        <f>_xlfn.IFERROR(INDEX('Subdecision matrices'!$K$34:$O$36,MATCH(Prioritization!P413,'Subdecision matrices'!$J$34:$J$36,0),MATCH('CalcEng 2'!$AX$6,'Subdecision matrices'!$K$33:$O$33,0)),0)</f>
        <v>0</v>
      </c>
      <c r="AY809" s="2">
        <f>_xlfn.IFERROR(INDEX('Subdecision matrices'!$K$34:$O$36,MATCH(Prioritization!P413,'Subdecision matrices'!$J$34:$J$36,0),MATCH('CalcEng 2'!$AY$6,'Subdecision matrices'!$K$33:$O$33,0)),0)</f>
        <v>0</v>
      </c>
      <c r="AZ809" s="2"/>
      <c r="BA809" s="2"/>
      <c r="BB809" s="110">
        <f>((B809*B810)+(G809*G810)+(L809*L810)+(Q809*Q810)+(V809*V810)+(AA809*AA810)+(AF810*AF809)+(AK809*AK810)+(AP809*AP810)+(AU809*AU810))*10</f>
        <v>0</v>
      </c>
      <c r="BC809" s="110">
        <f aca="true" t="shared" si="2032" ref="BC809">((C809*C810)+(H809*H810)+(M809*M810)+(R809*R810)+(W809*W810)+(AB809*AB810)+(AG810*AG809)+(AL809*AL810)+(AQ809*AQ810)+(AV809*AV810))*10</f>
        <v>0</v>
      </c>
      <c r="BD809" s="110">
        <f aca="true" t="shared" si="2033" ref="BD809">((D809*D810)+(I809*I810)+(N809*N810)+(S809*S810)+(X809*X810)+(AC809*AC810)+(AH810*AH809)+(AM809*AM810)+(AR809*AR810)+(AW809*AW810))*10</f>
        <v>0</v>
      </c>
      <c r="BE809" s="110">
        <f aca="true" t="shared" si="2034" ref="BE809">((E809*E810)+(J809*J810)+(O809*O810)+(T809*T810)+(Y809*Y810)+(AD809*AD810)+(AI810*AI809)+(AN809*AN810)+(AS809*AS810)+(AX809*AX810))*10</f>
        <v>0</v>
      </c>
      <c r="BF809" s="110">
        <f aca="true" t="shared" si="2035" ref="BF809">((F809*F810)+(K809*K810)+(P809*P810)+(U809*U810)+(Z809*Z810)+(AE809*AE810)+(AJ810*AJ809)+(AO809*AO810)+(AT809*AT810)+(AY809*AY810))*10</f>
        <v>0</v>
      </c>
    </row>
    <row r="810" spans="1:58" ht="15.75" thickBot="1">
      <c r="A810" s="94"/>
      <c r="B810" s="5">
        <f>'Subdecision matrices'!$S$12</f>
        <v>0.1</v>
      </c>
      <c r="C810" s="5">
        <f>'Subdecision matrices'!$S$13</f>
        <v>0.1</v>
      </c>
      <c r="D810" s="5">
        <f>'Subdecision matrices'!$S$14</f>
        <v>0.1</v>
      </c>
      <c r="E810" s="5">
        <f>'Subdecision matrices'!$S$15</f>
        <v>0.1</v>
      </c>
      <c r="F810" s="5">
        <f>'Subdecision matrices'!$S$16</f>
        <v>0.1</v>
      </c>
      <c r="G810" s="5">
        <f>'Subdecision matrices'!$T$12</f>
        <v>0.1</v>
      </c>
      <c r="H810" s="5">
        <f>'Subdecision matrices'!$T$13</f>
        <v>0.1</v>
      </c>
      <c r="I810" s="5">
        <f>'Subdecision matrices'!$T$14</f>
        <v>0.1</v>
      </c>
      <c r="J810" s="5">
        <f>'Subdecision matrices'!$T$15</f>
        <v>0.1</v>
      </c>
      <c r="K810" s="5">
        <f>'Subdecision matrices'!$T$16</f>
        <v>0.1</v>
      </c>
      <c r="L810" s="5">
        <f>'Subdecision matrices'!$U$12</f>
        <v>0.05</v>
      </c>
      <c r="M810" s="5">
        <f>'Subdecision matrices'!$U$13</f>
        <v>0.05</v>
      </c>
      <c r="N810" s="5">
        <f>'Subdecision matrices'!$U$14</f>
        <v>0.05</v>
      </c>
      <c r="O810" s="5">
        <f>'Subdecision matrices'!$U$15</f>
        <v>0.05</v>
      </c>
      <c r="P810" s="5">
        <f>'Subdecision matrices'!$U$16</f>
        <v>0.05</v>
      </c>
      <c r="Q810" s="5">
        <f>'Subdecision matrices'!$V$12</f>
        <v>0.1</v>
      </c>
      <c r="R810" s="5">
        <f>'Subdecision matrices'!$V$13</f>
        <v>0.1</v>
      </c>
      <c r="S810" s="5">
        <f>'Subdecision matrices'!$V$14</f>
        <v>0.1</v>
      </c>
      <c r="T810" s="5">
        <f>'Subdecision matrices'!$V$15</f>
        <v>0.1</v>
      </c>
      <c r="U810" s="5">
        <f>'Subdecision matrices'!$V$16</f>
        <v>0.1</v>
      </c>
      <c r="V810" s="5">
        <f>'Subdecision matrices'!$W$12</f>
        <v>0.1</v>
      </c>
      <c r="W810" s="5">
        <f>'Subdecision matrices'!$W$13</f>
        <v>0.1</v>
      </c>
      <c r="X810" s="5">
        <f>'Subdecision matrices'!$W$14</f>
        <v>0.1</v>
      </c>
      <c r="Y810" s="5">
        <f>'Subdecision matrices'!$W$15</f>
        <v>0.1</v>
      </c>
      <c r="Z810" s="5">
        <f>'Subdecision matrices'!$W$16</f>
        <v>0.1</v>
      </c>
      <c r="AA810" s="5">
        <f>'Subdecision matrices'!$X$12</f>
        <v>0.05</v>
      </c>
      <c r="AB810" s="5">
        <f>'Subdecision matrices'!$X$13</f>
        <v>0.1</v>
      </c>
      <c r="AC810" s="5">
        <f>'Subdecision matrices'!$X$14</f>
        <v>0.1</v>
      </c>
      <c r="AD810" s="5">
        <f>'Subdecision matrices'!$X$15</f>
        <v>0.1</v>
      </c>
      <c r="AE810" s="5">
        <f>'Subdecision matrices'!$X$16</f>
        <v>0.1</v>
      </c>
      <c r="AF810" s="5">
        <f>'Subdecision matrices'!$Y$12</f>
        <v>0.1</v>
      </c>
      <c r="AG810" s="5">
        <f>'Subdecision matrices'!$Y$13</f>
        <v>0.1</v>
      </c>
      <c r="AH810" s="5">
        <f>'Subdecision matrices'!$Y$14</f>
        <v>0.1</v>
      </c>
      <c r="AI810" s="5">
        <f>'Subdecision matrices'!$Y$15</f>
        <v>0.05</v>
      </c>
      <c r="AJ810" s="5">
        <f>'Subdecision matrices'!$Y$16</f>
        <v>0.05</v>
      </c>
      <c r="AK810" s="5">
        <f>'Subdecision matrices'!$Z$12</f>
        <v>0.15</v>
      </c>
      <c r="AL810" s="5">
        <f>'Subdecision matrices'!$Z$13</f>
        <v>0.15</v>
      </c>
      <c r="AM810" s="5">
        <f>'Subdecision matrices'!$Z$14</f>
        <v>0.15</v>
      </c>
      <c r="AN810" s="5">
        <f>'Subdecision matrices'!$Z$15</f>
        <v>0.15</v>
      </c>
      <c r="AO810" s="5">
        <f>'Subdecision matrices'!$Z$16</f>
        <v>0.15</v>
      </c>
      <c r="AP810" s="5">
        <f>'Subdecision matrices'!$AA$12</f>
        <v>0.1</v>
      </c>
      <c r="AQ810" s="5">
        <f>'Subdecision matrices'!$AA$13</f>
        <v>0.1</v>
      </c>
      <c r="AR810" s="5">
        <f>'Subdecision matrices'!$AA$14</f>
        <v>0.1</v>
      </c>
      <c r="AS810" s="5">
        <f>'Subdecision matrices'!$AA$15</f>
        <v>0.1</v>
      </c>
      <c r="AT810" s="5">
        <f>'Subdecision matrices'!$AA$16</f>
        <v>0.15</v>
      </c>
      <c r="AU810" s="5">
        <f>'Subdecision matrices'!$AB$12</f>
        <v>0.15</v>
      </c>
      <c r="AV810" s="5">
        <f>'Subdecision matrices'!$AB$13</f>
        <v>0.1</v>
      </c>
      <c r="AW810" s="5">
        <f>'Subdecision matrices'!$AB$14</f>
        <v>0.1</v>
      </c>
      <c r="AX810" s="5">
        <f>'Subdecision matrices'!$AB$15</f>
        <v>0.15</v>
      </c>
      <c r="AY810" s="5">
        <f>'Subdecision matrices'!$AB$16</f>
        <v>0.1</v>
      </c>
      <c r="AZ810" s="3">
        <f aca="true" t="shared" si="2036" ref="AZ810">SUM(L810:AY810)</f>
        <v>4</v>
      </c>
      <c r="BA810" s="3"/>
      <c r="BB810" s="114"/>
      <c r="BC810" s="114"/>
      <c r="BD810" s="114"/>
      <c r="BE810" s="114"/>
      <c r="BF810" s="114"/>
    </row>
    <row r="811" spans="1:58" ht="15">
      <c r="A811" s="94">
        <v>403</v>
      </c>
      <c r="B811" s="44">
        <f>_xlfn.IFERROR(VLOOKUP(Prioritization!G414,'Subdecision matrices'!$B$7:$C$8,2,TRUE),0)</f>
        <v>0</v>
      </c>
      <c r="C811" s="44">
        <f>_xlfn.IFERROR(VLOOKUP(Prioritization!G414,'Subdecision matrices'!$B$7:$D$8,3,TRUE),0)</f>
        <v>0</v>
      </c>
      <c r="D811" s="44">
        <f>_xlfn.IFERROR(VLOOKUP(Prioritization!G414,'Subdecision matrices'!$B$7:$E$8,4,TRUE),0)</f>
        <v>0</v>
      </c>
      <c r="E811" s="44">
        <f>_xlfn.IFERROR(VLOOKUP(Prioritization!G414,'Subdecision matrices'!$B$7:$F$8,5,TRUE),0)</f>
        <v>0</v>
      </c>
      <c r="F811" s="44">
        <f>_xlfn.IFERROR(VLOOKUP(Prioritization!G414,'Subdecision matrices'!$B$7:$G$8,6,TRUE),0)</f>
        <v>0</v>
      </c>
      <c r="G811" s="44">
        <f>VLOOKUP(Prioritization!H414,'Subdecision matrices'!$B$12:$C$19,2,TRUE)</f>
        <v>0</v>
      </c>
      <c r="H811" s="44">
        <f>VLOOKUP(Prioritization!H414,'Subdecision matrices'!$B$12:$D$19,3,TRUE)</f>
        <v>0</v>
      </c>
      <c r="I811" s="44">
        <f>VLOOKUP(Prioritization!H414,'Subdecision matrices'!$B$12:$E$19,4,TRUE)</f>
        <v>0</v>
      </c>
      <c r="J811" s="44">
        <f>VLOOKUP(Prioritization!H414,'Subdecision matrices'!$B$12:$F$19,5,TRUE)</f>
        <v>0</v>
      </c>
      <c r="K811" s="44">
        <f>VLOOKUP(Prioritization!H414,'Subdecision matrices'!$B$12:$G$19,6,TRUE)</f>
        <v>0</v>
      </c>
      <c r="L811" s="2">
        <f>_xlfn.IFERROR(INDEX('Subdecision matrices'!$C$23:$G$27,MATCH(Prioritization!I414,'Subdecision matrices'!$B$23:$B$27,0),MATCH('CalcEng 2'!$L$6,'Subdecision matrices'!$C$22:$G$22,0)),0)</f>
        <v>0</v>
      </c>
      <c r="M811" s="2">
        <f>_xlfn.IFERROR(INDEX('Subdecision matrices'!$C$23:$G$27,MATCH(Prioritization!I414,'Subdecision matrices'!$B$23:$B$27,0),MATCH('CalcEng 2'!$M$6,'Subdecision matrices'!$C$30:$G$30,0)),0)</f>
        <v>0</v>
      </c>
      <c r="N811" s="2">
        <f>_xlfn.IFERROR(INDEX('Subdecision matrices'!$C$23:$G$27,MATCH(Prioritization!I414,'Subdecision matrices'!$B$23:$B$27,0),MATCH('CalcEng 2'!$N$6,'Subdecision matrices'!$C$22:$G$22,0)),0)</f>
        <v>0</v>
      </c>
      <c r="O811" s="2">
        <f>_xlfn.IFERROR(INDEX('Subdecision matrices'!$C$23:$G$27,MATCH(Prioritization!I414,'Subdecision matrices'!$B$23:$B$27,0),MATCH('CalcEng 2'!$O$6,'Subdecision matrices'!$C$22:$G$22,0)),0)</f>
        <v>0</v>
      </c>
      <c r="P811" s="2">
        <f>_xlfn.IFERROR(INDEX('Subdecision matrices'!$C$23:$G$27,MATCH(Prioritization!I414,'Subdecision matrices'!$B$23:$B$27,0),MATCH('CalcEng 2'!$P$6,'Subdecision matrices'!$C$22:$G$22,0)),0)</f>
        <v>0</v>
      </c>
      <c r="Q811" s="2">
        <f>_xlfn.IFERROR(INDEX('Subdecision matrices'!$C$31:$G$33,MATCH(Prioritization!J414,'Subdecision matrices'!$B$31:$B$33,0),MATCH('CalcEng 2'!$Q$6,'Subdecision matrices'!$C$30:$G$30,0)),0)</f>
        <v>0</v>
      </c>
      <c r="R811" s="2">
        <f>_xlfn.IFERROR(INDEX('Subdecision matrices'!$C$31:$G$33,MATCH(Prioritization!J414,'Subdecision matrices'!$B$31:$B$33,0),MATCH('CalcEng 2'!$R$6,'Subdecision matrices'!$C$30:$G$30,0)),0)</f>
        <v>0</v>
      </c>
      <c r="S811" s="2">
        <f>_xlfn.IFERROR(INDEX('Subdecision matrices'!$C$31:$G$33,MATCH(Prioritization!J414,'Subdecision matrices'!$B$31:$B$33,0),MATCH('CalcEng 2'!$S$6,'Subdecision matrices'!$C$30:$G$30,0)),0)</f>
        <v>0</v>
      </c>
      <c r="T811" s="2">
        <f>_xlfn.IFERROR(INDEX('Subdecision matrices'!$C$31:$G$33,MATCH(Prioritization!J414,'Subdecision matrices'!$B$31:$B$33,0),MATCH('CalcEng 2'!$T$6,'Subdecision matrices'!$C$30:$G$30,0)),0)</f>
        <v>0</v>
      </c>
      <c r="U811" s="2">
        <f>_xlfn.IFERROR(INDEX('Subdecision matrices'!$C$31:$G$33,MATCH(Prioritization!J414,'Subdecision matrices'!$B$31:$B$33,0),MATCH('CalcEng 2'!$U$6,'Subdecision matrices'!$C$30:$G$30,0)),0)</f>
        <v>0</v>
      </c>
      <c r="V811" s="2">
        <f>_xlfn.IFERROR(VLOOKUP(Prioritization!K414,'Subdecision matrices'!$A$37:$C$41,3,TRUE),0)</f>
        <v>0</v>
      </c>
      <c r="W811" s="2">
        <f>_xlfn.IFERROR(VLOOKUP(Prioritization!K414,'Subdecision matrices'!$A$37:$D$41,4),0)</f>
        <v>0</v>
      </c>
      <c r="X811" s="2">
        <f>_xlfn.IFERROR(VLOOKUP(Prioritization!K414,'Subdecision matrices'!$A$37:$E$41,5),0)</f>
        <v>0</v>
      </c>
      <c r="Y811" s="2">
        <f>_xlfn.IFERROR(VLOOKUP(Prioritization!K414,'Subdecision matrices'!$A$37:$F$41,6),0)</f>
        <v>0</v>
      </c>
      <c r="Z811" s="2">
        <f>_xlfn.IFERROR(VLOOKUP(Prioritization!K414,'Subdecision matrices'!$A$37:$G$41,7),0)</f>
        <v>0</v>
      </c>
      <c r="AA811" s="2">
        <f>_xlfn.IFERROR(INDEX('Subdecision matrices'!$K$8:$O$11,MATCH(Prioritization!L414,'Subdecision matrices'!$J$8:$J$11,0),MATCH('CalcEng 2'!$AA$6,'Subdecision matrices'!$K$7:$O$7,0)),0)</f>
        <v>0</v>
      </c>
      <c r="AB811" s="2">
        <f>_xlfn.IFERROR(INDEX('Subdecision matrices'!$K$8:$O$11,MATCH(Prioritization!L414,'Subdecision matrices'!$J$8:$J$11,0),MATCH('CalcEng 2'!$AB$6,'Subdecision matrices'!$K$7:$O$7,0)),0)</f>
        <v>0</v>
      </c>
      <c r="AC811" s="2">
        <f>_xlfn.IFERROR(INDEX('Subdecision matrices'!$K$8:$O$11,MATCH(Prioritization!L414,'Subdecision matrices'!$J$8:$J$11,0),MATCH('CalcEng 2'!$AC$6,'Subdecision matrices'!$K$7:$O$7,0)),0)</f>
        <v>0</v>
      </c>
      <c r="AD811" s="2">
        <f>_xlfn.IFERROR(INDEX('Subdecision matrices'!$K$8:$O$11,MATCH(Prioritization!L414,'Subdecision matrices'!$J$8:$J$11,0),MATCH('CalcEng 2'!$AD$6,'Subdecision matrices'!$K$7:$O$7,0)),0)</f>
        <v>0</v>
      </c>
      <c r="AE811" s="2">
        <f>_xlfn.IFERROR(INDEX('Subdecision matrices'!$K$8:$O$11,MATCH(Prioritization!L414,'Subdecision matrices'!$J$8:$J$11,0),MATCH('CalcEng 2'!$AE$6,'Subdecision matrices'!$K$7:$O$7,0)),0)</f>
        <v>0</v>
      </c>
      <c r="AF811" s="2">
        <f>_xlfn.IFERROR(VLOOKUP(Prioritization!M414,'Subdecision matrices'!$I$15:$K$17,3,TRUE),0)</f>
        <v>0</v>
      </c>
      <c r="AG811" s="2">
        <f>_xlfn.IFERROR(VLOOKUP(Prioritization!M414,'Subdecision matrices'!$I$15:$L$17,4,TRUE),0)</f>
        <v>0</v>
      </c>
      <c r="AH811" s="2">
        <f>_xlfn.IFERROR(VLOOKUP(Prioritization!M414,'Subdecision matrices'!$I$15:$M$17,5,TRUE),0)</f>
        <v>0</v>
      </c>
      <c r="AI811" s="2">
        <f>_xlfn.IFERROR(VLOOKUP(Prioritization!M414,'Subdecision matrices'!$I$15:$N$17,6,TRUE),0)</f>
        <v>0</v>
      </c>
      <c r="AJ811" s="2">
        <f>_xlfn.IFERROR(VLOOKUP(Prioritization!M414,'Subdecision matrices'!$I$15:$O$17,7,TRUE),0)</f>
        <v>0</v>
      </c>
      <c r="AK811" s="2">
        <f>_xlfn.IFERROR(INDEX('Subdecision matrices'!$K$22:$O$24,MATCH(Prioritization!N414,'Subdecision matrices'!$J$22:$J$24,0),MATCH($AK$6,'Subdecision matrices'!$K$21:$O$21,0)),0)</f>
        <v>0</v>
      </c>
      <c r="AL811" s="2">
        <f>_xlfn.IFERROR(INDEX('Subdecision matrices'!$K$22:$O$24,MATCH(Prioritization!N414,'Subdecision matrices'!$J$22:$J$24,0),MATCH($AL$6,'Subdecision matrices'!$K$21:$O$21,0)),0)</f>
        <v>0</v>
      </c>
      <c r="AM811" s="2">
        <f>_xlfn.IFERROR(INDEX('Subdecision matrices'!$K$22:$O$24,MATCH(Prioritization!N414,'Subdecision matrices'!$J$22:$J$24,0),MATCH($AM$6,'Subdecision matrices'!$K$21:$O$21,0)),0)</f>
        <v>0</v>
      </c>
      <c r="AN811" s="2">
        <f>_xlfn.IFERROR(INDEX('Subdecision matrices'!$K$22:$O$24,MATCH(Prioritization!N414,'Subdecision matrices'!$J$22:$J$24,0),MATCH($AN$6,'Subdecision matrices'!$K$21:$O$21,0)),0)</f>
        <v>0</v>
      </c>
      <c r="AO811" s="2">
        <f>_xlfn.IFERROR(INDEX('Subdecision matrices'!$K$22:$O$24,MATCH(Prioritization!N414,'Subdecision matrices'!$J$22:$J$24,0),MATCH($AO$6,'Subdecision matrices'!$K$21:$O$21,0)),0)</f>
        <v>0</v>
      </c>
      <c r="AP811" s="2">
        <f>_xlfn.IFERROR(INDEX('Subdecision matrices'!$K$27:$O$30,MATCH(Prioritization!O414,'Subdecision matrices'!$J$27:$J$30,0),MATCH('CalcEng 2'!$AP$6,'Subdecision matrices'!$K$27:$O$27,0)),0)</f>
        <v>0</v>
      </c>
      <c r="AQ811" s="2">
        <f>_xlfn.IFERROR(INDEX('Subdecision matrices'!$K$27:$O$30,MATCH(Prioritization!O414,'Subdecision matrices'!$J$27:$J$30,0),MATCH('CalcEng 2'!$AQ$6,'Subdecision matrices'!$K$27:$O$27,0)),0)</f>
        <v>0</v>
      </c>
      <c r="AR811" s="2">
        <f>_xlfn.IFERROR(INDEX('Subdecision matrices'!$K$27:$O$30,MATCH(Prioritization!O414,'Subdecision matrices'!$J$27:$J$30,0),MATCH('CalcEng 2'!$AR$6,'Subdecision matrices'!$K$27:$O$27,0)),0)</f>
        <v>0</v>
      </c>
      <c r="AS811" s="2">
        <f>_xlfn.IFERROR(INDEX('Subdecision matrices'!$K$27:$O$30,MATCH(Prioritization!O414,'Subdecision matrices'!$J$27:$J$30,0),MATCH('CalcEng 2'!$AS$6,'Subdecision matrices'!$K$27:$O$27,0)),0)</f>
        <v>0</v>
      </c>
      <c r="AT811" s="2">
        <f>_xlfn.IFERROR(INDEX('Subdecision matrices'!$K$27:$O$30,MATCH(Prioritization!O414,'Subdecision matrices'!$J$27:$J$30,0),MATCH('CalcEng 2'!$AT$6,'Subdecision matrices'!$K$27:$O$27,0)),0)</f>
        <v>0</v>
      </c>
      <c r="AU811" s="2">
        <f>_xlfn.IFERROR(INDEX('Subdecision matrices'!$K$34:$O$36,MATCH(Prioritization!P414,'Subdecision matrices'!$J$34:$J$36,0),MATCH('CalcEng 2'!$AU$6,'Subdecision matrices'!$K$33:$O$33,0)),0)</f>
        <v>0</v>
      </c>
      <c r="AV811" s="2">
        <f>_xlfn.IFERROR(INDEX('Subdecision matrices'!$K$34:$O$36,MATCH(Prioritization!P414,'Subdecision matrices'!$J$34:$J$36,0),MATCH('CalcEng 2'!$AV$6,'Subdecision matrices'!$K$33:$O$33,0)),0)</f>
        <v>0</v>
      </c>
      <c r="AW811" s="2">
        <f>_xlfn.IFERROR(INDEX('Subdecision matrices'!$K$34:$O$36,MATCH(Prioritization!P414,'Subdecision matrices'!$J$34:$J$36,0),MATCH('CalcEng 2'!$AW$6,'Subdecision matrices'!$K$33:$O$33,0)),0)</f>
        <v>0</v>
      </c>
      <c r="AX811" s="2">
        <f>_xlfn.IFERROR(INDEX('Subdecision matrices'!$K$34:$O$36,MATCH(Prioritization!P414,'Subdecision matrices'!$J$34:$J$36,0),MATCH('CalcEng 2'!$AX$6,'Subdecision matrices'!$K$33:$O$33,0)),0)</f>
        <v>0</v>
      </c>
      <c r="AY811" s="2">
        <f>_xlfn.IFERROR(INDEX('Subdecision matrices'!$K$34:$O$36,MATCH(Prioritization!P414,'Subdecision matrices'!$J$34:$J$36,0),MATCH('CalcEng 2'!$AY$6,'Subdecision matrices'!$K$33:$O$33,0)),0)</f>
        <v>0</v>
      </c>
      <c r="AZ811" s="2"/>
      <c r="BA811" s="2"/>
      <c r="BB811" s="110">
        <f>((B811*B812)+(G811*G812)+(L811*L812)+(Q811*Q812)+(V811*V812)+(AA811*AA812)+(AF812*AF811)+(AK811*AK812)+(AP811*AP812)+(AU811*AU812))*10</f>
        <v>0</v>
      </c>
      <c r="BC811" s="110">
        <f aca="true" t="shared" si="2037" ref="BC811">((C811*C812)+(H811*H812)+(M811*M812)+(R811*R812)+(W811*W812)+(AB811*AB812)+(AG812*AG811)+(AL811*AL812)+(AQ811*AQ812)+(AV811*AV812))*10</f>
        <v>0</v>
      </c>
      <c r="BD811" s="110">
        <f aca="true" t="shared" si="2038" ref="BD811">((D811*D812)+(I811*I812)+(N811*N812)+(S811*S812)+(X811*X812)+(AC811*AC812)+(AH812*AH811)+(AM811*AM812)+(AR811*AR812)+(AW811*AW812))*10</f>
        <v>0</v>
      </c>
      <c r="BE811" s="110">
        <f aca="true" t="shared" si="2039" ref="BE811">((E811*E812)+(J811*J812)+(O811*O812)+(T811*T812)+(Y811*Y812)+(AD811*AD812)+(AI812*AI811)+(AN811*AN812)+(AS811*AS812)+(AX811*AX812))*10</f>
        <v>0</v>
      </c>
      <c r="BF811" s="110">
        <f aca="true" t="shared" si="2040" ref="BF811">((F811*F812)+(K811*K812)+(P811*P812)+(U811*U812)+(Z811*Z812)+(AE811*AE812)+(AJ812*AJ811)+(AO811*AO812)+(AT811*AT812)+(AY811*AY812))*10</f>
        <v>0</v>
      </c>
    </row>
    <row r="812" spans="1:58" ht="15.75" thickBot="1">
      <c r="A812" s="94"/>
      <c r="B812" s="5">
        <f>'Subdecision matrices'!$S$12</f>
        <v>0.1</v>
      </c>
      <c r="C812" s="5">
        <f>'Subdecision matrices'!$S$13</f>
        <v>0.1</v>
      </c>
      <c r="D812" s="5">
        <f>'Subdecision matrices'!$S$14</f>
        <v>0.1</v>
      </c>
      <c r="E812" s="5">
        <f>'Subdecision matrices'!$S$15</f>
        <v>0.1</v>
      </c>
      <c r="F812" s="5">
        <f>'Subdecision matrices'!$S$16</f>
        <v>0.1</v>
      </c>
      <c r="G812" s="5">
        <f>'Subdecision matrices'!$T$12</f>
        <v>0.1</v>
      </c>
      <c r="H812" s="5">
        <f>'Subdecision matrices'!$T$13</f>
        <v>0.1</v>
      </c>
      <c r="I812" s="5">
        <f>'Subdecision matrices'!$T$14</f>
        <v>0.1</v>
      </c>
      <c r="J812" s="5">
        <f>'Subdecision matrices'!$T$15</f>
        <v>0.1</v>
      </c>
      <c r="K812" s="5">
        <f>'Subdecision matrices'!$T$16</f>
        <v>0.1</v>
      </c>
      <c r="L812" s="5">
        <f>'Subdecision matrices'!$U$12</f>
        <v>0.05</v>
      </c>
      <c r="M812" s="5">
        <f>'Subdecision matrices'!$U$13</f>
        <v>0.05</v>
      </c>
      <c r="N812" s="5">
        <f>'Subdecision matrices'!$U$14</f>
        <v>0.05</v>
      </c>
      <c r="O812" s="5">
        <f>'Subdecision matrices'!$U$15</f>
        <v>0.05</v>
      </c>
      <c r="P812" s="5">
        <f>'Subdecision matrices'!$U$16</f>
        <v>0.05</v>
      </c>
      <c r="Q812" s="5">
        <f>'Subdecision matrices'!$V$12</f>
        <v>0.1</v>
      </c>
      <c r="R812" s="5">
        <f>'Subdecision matrices'!$V$13</f>
        <v>0.1</v>
      </c>
      <c r="S812" s="5">
        <f>'Subdecision matrices'!$V$14</f>
        <v>0.1</v>
      </c>
      <c r="T812" s="5">
        <f>'Subdecision matrices'!$V$15</f>
        <v>0.1</v>
      </c>
      <c r="U812" s="5">
        <f>'Subdecision matrices'!$V$16</f>
        <v>0.1</v>
      </c>
      <c r="V812" s="5">
        <f>'Subdecision matrices'!$W$12</f>
        <v>0.1</v>
      </c>
      <c r="W812" s="5">
        <f>'Subdecision matrices'!$W$13</f>
        <v>0.1</v>
      </c>
      <c r="X812" s="5">
        <f>'Subdecision matrices'!$W$14</f>
        <v>0.1</v>
      </c>
      <c r="Y812" s="5">
        <f>'Subdecision matrices'!$W$15</f>
        <v>0.1</v>
      </c>
      <c r="Z812" s="5">
        <f>'Subdecision matrices'!$W$16</f>
        <v>0.1</v>
      </c>
      <c r="AA812" s="5">
        <f>'Subdecision matrices'!$X$12</f>
        <v>0.05</v>
      </c>
      <c r="AB812" s="5">
        <f>'Subdecision matrices'!$X$13</f>
        <v>0.1</v>
      </c>
      <c r="AC812" s="5">
        <f>'Subdecision matrices'!$X$14</f>
        <v>0.1</v>
      </c>
      <c r="AD812" s="5">
        <f>'Subdecision matrices'!$X$15</f>
        <v>0.1</v>
      </c>
      <c r="AE812" s="5">
        <f>'Subdecision matrices'!$X$16</f>
        <v>0.1</v>
      </c>
      <c r="AF812" s="5">
        <f>'Subdecision matrices'!$Y$12</f>
        <v>0.1</v>
      </c>
      <c r="AG812" s="5">
        <f>'Subdecision matrices'!$Y$13</f>
        <v>0.1</v>
      </c>
      <c r="AH812" s="5">
        <f>'Subdecision matrices'!$Y$14</f>
        <v>0.1</v>
      </c>
      <c r="AI812" s="5">
        <f>'Subdecision matrices'!$Y$15</f>
        <v>0.05</v>
      </c>
      <c r="AJ812" s="5">
        <f>'Subdecision matrices'!$Y$16</f>
        <v>0.05</v>
      </c>
      <c r="AK812" s="5">
        <f>'Subdecision matrices'!$Z$12</f>
        <v>0.15</v>
      </c>
      <c r="AL812" s="5">
        <f>'Subdecision matrices'!$Z$13</f>
        <v>0.15</v>
      </c>
      <c r="AM812" s="5">
        <f>'Subdecision matrices'!$Z$14</f>
        <v>0.15</v>
      </c>
      <c r="AN812" s="5">
        <f>'Subdecision matrices'!$Z$15</f>
        <v>0.15</v>
      </c>
      <c r="AO812" s="5">
        <f>'Subdecision matrices'!$Z$16</f>
        <v>0.15</v>
      </c>
      <c r="AP812" s="5">
        <f>'Subdecision matrices'!$AA$12</f>
        <v>0.1</v>
      </c>
      <c r="AQ812" s="5">
        <f>'Subdecision matrices'!$AA$13</f>
        <v>0.1</v>
      </c>
      <c r="AR812" s="5">
        <f>'Subdecision matrices'!$AA$14</f>
        <v>0.1</v>
      </c>
      <c r="AS812" s="5">
        <f>'Subdecision matrices'!$AA$15</f>
        <v>0.1</v>
      </c>
      <c r="AT812" s="5">
        <f>'Subdecision matrices'!$AA$16</f>
        <v>0.15</v>
      </c>
      <c r="AU812" s="5">
        <f>'Subdecision matrices'!$AB$12</f>
        <v>0.15</v>
      </c>
      <c r="AV812" s="5">
        <f>'Subdecision matrices'!$AB$13</f>
        <v>0.1</v>
      </c>
      <c r="AW812" s="5">
        <f>'Subdecision matrices'!$AB$14</f>
        <v>0.1</v>
      </c>
      <c r="AX812" s="5">
        <f>'Subdecision matrices'!$AB$15</f>
        <v>0.15</v>
      </c>
      <c r="AY812" s="5">
        <f>'Subdecision matrices'!$AB$16</f>
        <v>0.1</v>
      </c>
      <c r="AZ812" s="3">
        <f aca="true" t="shared" si="2041" ref="AZ812">SUM(L812:AY812)</f>
        <v>4</v>
      </c>
      <c r="BA812" s="3"/>
      <c r="BB812" s="114"/>
      <c r="BC812" s="114"/>
      <c r="BD812" s="114"/>
      <c r="BE812" s="114"/>
      <c r="BF812" s="114"/>
    </row>
    <row r="813" spans="1:58" ht="15">
      <c r="A813" s="94">
        <v>404</v>
      </c>
      <c r="B813" s="44">
        <f>_xlfn.IFERROR(VLOOKUP(Prioritization!G415,'Subdecision matrices'!$B$7:$C$8,2,TRUE),0)</f>
        <v>0</v>
      </c>
      <c r="C813" s="44">
        <f>_xlfn.IFERROR(VLOOKUP(Prioritization!G415,'Subdecision matrices'!$B$7:$D$8,3,TRUE),0)</f>
        <v>0</v>
      </c>
      <c r="D813" s="44">
        <f>_xlfn.IFERROR(VLOOKUP(Prioritization!G415,'Subdecision matrices'!$B$7:$E$8,4,TRUE),0)</f>
        <v>0</v>
      </c>
      <c r="E813" s="44">
        <f>_xlfn.IFERROR(VLOOKUP(Prioritization!G415,'Subdecision matrices'!$B$7:$F$8,5,TRUE),0)</f>
        <v>0</v>
      </c>
      <c r="F813" s="44">
        <f>_xlfn.IFERROR(VLOOKUP(Prioritization!G415,'Subdecision matrices'!$B$7:$G$8,6,TRUE),0)</f>
        <v>0</v>
      </c>
      <c r="G813" s="44">
        <f>VLOOKUP(Prioritization!H415,'Subdecision matrices'!$B$12:$C$19,2,TRUE)</f>
        <v>0</v>
      </c>
      <c r="H813" s="44">
        <f>VLOOKUP(Prioritization!H415,'Subdecision matrices'!$B$12:$D$19,3,TRUE)</f>
        <v>0</v>
      </c>
      <c r="I813" s="44">
        <f>VLOOKUP(Prioritization!H415,'Subdecision matrices'!$B$12:$E$19,4,TRUE)</f>
        <v>0</v>
      </c>
      <c r="J813" s="44">
        <f>VLOOKUP(Prioritization!H415,'Subdecision matrices'!$B$12:$F$19,5,TRUE)</f>
        <v>0</v>
      </c>
      <c r="K813" s="44">
        <f>VLOOKUP(Prioritization!H415,'Subdecision matrices'!$B$12:$G$19,6,TRUE)</f>
        <v>0</v>
      </c>
      <c r="L813" s="2">
        <f>_xlfn.IFERROR(INDEX('Subdecision matrices'!$C$23:$G$27,MATCH(Prioritization!I415,'Subdecision matrices'!$B$23:$B$27,0),MATCH('CalcEng 2'!$L$6,'Subdecision matrices'!$C$22:$G$22,0)),0)</f>
        <v>0</v>
      </c>
      <c r="M813" s="2">
        <f>_xlfn.IFERROR(INDEX('Subdecision matrices'!$C$23:$G$27,MATCH(Prioritization!I415,'Subdecision matrices'!$B$23:$B$27,0),MATCH('CalcEng 2'!$M$6,'Subdecision matrices'!$C$30:$G$30,0)),0)</f>
        <v>0</v>
      </c>
      <c r="N813" s="2">
        <f>_xlfn.IFERROR(INDEX('Subdecision matrices'!$C$23:$G$27,MATCH(Prioritization!I415,'Subdecision matrices'!$B$23:$B$27,0),MATCH('CalcEng 2'!$N$6,'Subdecision matrices'!$C$22:$G$22,0)),0)</f>
        <v>0</v>
      </c>
      <c r="O813" s="2">
        <f>_xlfn.IFERROR(INDEX('Subdecision matrices'!$C$23:$G$27,MATCH(Prioritization!I415,'Subdecision matrices'!$B$23:$B$27,0),MATCH('CalcEng 2'!$O$6,'Subdecision matrices'!$C$22:$G$22,0)),0)</f>
        <v>0</v>
      </c>
      <c r="P813" s="2">
        <f>_xlfn.IFERROR(INDEX('Subdecision matrices'!$C$23:$G$27,MATCH(Prioritization!I415,'Subdecision matrices'!$B$23:$B$27,0),MATCH('CalcEng 2'!$P$6,'Subdecision matrices'!$C$22:$G$22,0)),0)</f>
        <v>0</v>
      </c>
      <c r="Q813" s="2">
        <f>_xlfn.IFERROR(INDEX('Subdecision matrices'!$C$31:$G$33,MATCH(Prioritization!J415,'Subdecision matrices'!$B$31:$B$33,0),MATCH('CalcEng 2'!$Q$6,'Subdecision matrices'!$C$30:$G$30,0)),0)</f>
        <v>0</v>
      </c>
      <c r="R813" s="2">
        <f>_xlfn.IFERROR(INDEX('Subdecision matrices'!$C$31:$G$33,MATCH(Prioritization!J415,'Subdecision matrices'!$B$31:$B$33,0),MATCH('CalcEng 2'!$R$6,'Subdecision matrices'!$C$30:$G$30,0)),0)</f>
        <v>0</v>
      </c>
      <c r="S813" s="2">
        <f>_xlfn.IFERROR(INDEX('Subdecision matrices'!$C$31:$G$33,MATCH(Prioritization!J415,'Subdecision matrices'!$B$31:$B$33,0),MATCH('CalcEng 2'!$S$6,'Subdecision matrices'!$C$30:$G$30,0)),0)</f>
        <v>0</v>
      </c>
      <c r="T813" s="2">
        <f>_xlfn.IFERROR(INDEX('Subdecision matrices'!$C$31:$G$33,MATCH(Prioritization!J415,'Subdecision matrices'!$B$31:$B$33,0),MATCH('CalcEng 2'!$T$6,'Subdecision matrices'!$C$30:$G$30,0)),0)</f>
        <v>0</v>
      </c>
      <c r="U813" s="2">
        <f>_xlfn.IFERROR(INDEX('Subdecision matrices'!$C$31:$G$33,MATCH(Prioritization!J415,'Subdecision matrices'!$B$31:$B$33,0),MATCH('CalcEng 2'!$U$6,'Subdecision matrices'!$C$30:$G$30,0)),0)</f>
        <v>0</v>
      </c>
      <c r="V813" s="2">
        <f>_xlfn.IFERROR(VLOOKUP(Prioritization!K415,'Subdecision matrices'!$A$37:$C$41,3,TRUE),0)</f>
        <v>0</v>
      </c>
      <c r="W813" s="2">
        <f>_xlfn.IFERROR(VLOOKUP(Prioritization!K415,'Subdecision matrices'!$A$37:$D$41,4),0)</f>
        <v>0</v>
      </c>
      <c r="X813" s="2">
        <f>_xlfn.IFERROR(VLOOKUP(Prioritization!K415,'Subdecision matrices'!$A$37:$E$41,5),0)</f>
        <v>0</v>
      </c>
      <c r="Y813" s="2">
        <f>_xlfn.IFERROR(VLOOKUP(Prioritization!K415,'Subdecision matrices'!$A$37:$F$41,6),0)</f>
        <v>0</v>
      </c>
      <c r="Z813" s="2">
        <f>_xlfn.IFERROR(VLOOKUP(Prioritization!K415,'Subdecision matrices'!$A$37:$G$41,7),0)</f>
        <v>0</v>
      </c>
      <c r="AA813" s="2">
        <f>_xlfn.IFERROR(INDEX('Subdecision matrices'!$K$8:$O$11,MATCH(Prioritization!L415,'Subdecision matrices'!$J$8:$J$11,0),MATCH('CalcEng 2'!$AA$6,'Subdecision matrices'!$K$7:$O$7,0)),0)</f>
        <v>0</v>
      </c>
      <c r="AB813" s="2">
        <f>_xlfn.IFERROR(INDEX('Subdecision matrices'!$K$8:$O$11,MATCH(Prioritization!L415,'Subdecision matrices'!$J$8:$J$11,0),MATCH('CalcEng 2'!$AB$6,'Subdecision matrices'!$K$7:$O$7,0)),0)</f>
        <v>0</v>
      </c>
      <c r="AC813" s="2">
        <f>_xlfn.IFERROR(INDEX('Subdecision matrices'!$K$8:$O$11,MATCH(Prioritization!L415,'Subdecision matrices'!$J$8:$J$11,0),MATCH('CalcEng 2'!$AC$6,'Subdecision matrices'!$K$7:$O$7,0)),0)</f>
        <v>0</v>
      </c>
      <c r="AD813" s="2">
        <f>_xlfn.IFERROR(INDEX('Subdecision matrices'!$K$8:$O$11,MATCH(Prioritization!L415,'Subdecision matrices'!$J$8:$J$11,0),MATCH('CalcEng 2'!$AD$6,'Subdecision matrices'!$K$7:$O$7,0)),0)</f>
        <v>0</v>
      </c>
      <c r="AE813" s="2">
        <f>_xlfn.IFERROR(INDEX('Subdecision matrices'!$K$8:$O$11,MATCH(Prioritization!L415,'Subdecision matrices'!$J$8:$J$11,0),MATCH('CalcEng 2'!$AE$6,'Subdecision matrices'!$K$7:$O$7,0)),0)</f>
        <v>0</v>
      </c>
      <c r="AF813" s="2">
        <f>_xlfn.IFERROR(VLOOKUP(Prioritization!M415,'Subdecision matrices'!$I$15:$K$17,3,TRUE),0)</f>
        <v>0</v>
      </c>
      <c r="AG813" s="2">
        <f>_xlfn.IFERROR(VLOOKUP(Prioritization!M415,'Subdecision matrices'!$I$15:$L$17,4,TRUE),0)</f>
        <v>0</v>
      </c>
      <c r="AH813" s="2">
        <f>_xlfn.IFERROR(VLOOKUP(Prioritization!M415,'Subdecision matrices'!$I$15:$M$17,5,TRUE),0)</f>
        <v>0</v>
      </c>
      <c r="AI813" s="2">
        <f>_xlfn.IFERROR(VLOOKUP(Prioritization!M415,'Subdecision matrices'!$I$15:$N$17,6,TRUE),0)</f>
        <v>0</v>
      </c>
      <c r="AJ813" s="2">
        <f>_xlfn.IFERROR(VLOOKUP(Prioritization!M415,'Subdecision matrices'!$I$15:$O$17,7,TRUE),0)</f>
        <v>0</v>
      </c>
      <c r="AK813" s="2">
        <f>_xlfn.IFERROR(INDEX('Subdecision matrices'!$K$22:$O$24,MATCH(Prioritization!N415,'Subdecision matrices'!$J$22:$J$24,0),MATCH($AK$6,'Subdecision matrices'!$K$21:$O$21,0)),0)</f>
        <v>0</v>
      </c>
      <c r="AL813" s="2">
        <f>_xlfn.IFERROR(INDEX('Subdecision matrices'!$K$22:$O$24,MATCH(Prioritization!N415,'Subdecision matrices'!$J$22:$J$24,0),MATCH($AL$6,'Subdecision matrices'!$K$21:$O$21,0)),0)</f>
        <v>0</v>
      </c>
      <c r="AM813" s="2">
        <f>_xlfn.IFERROR(INDEX('Subdecision matrices'!$K$22:$O$24,MATCH(Prioritization!N415,'Subdecision matrices'!$J$22:$J$24,0),MATCH($AM$6,'Subdecision matrices'!$K$21:$O$21,0)),0)</f>
        <v>0</v>
      </c>
      <c r="AN813" s="2">
        <f>_xlfn.IFERROR(INDEX('Subdecision matrices'!$K$22:$O$24,MATCH(Prioritization!N415,'Subdecision matrices'!$J$22:$J$24,0),MATCH($AN$6,'Subdecision matrices'!$K$21:$O$21,0)),0)</f>
        <v>0</v>
      </c>
      <c r="AO813" s="2">
        <f>_xlfn.IFERROR(INDEX('Subdecision matrices'!$K$22:$O$24,MATCH(Prioritization!N415,'Subdecision matrices'!$J$22:$J$24,0),MATCH($AO$6,'Subdecision matrices'!$K$21:$O$21,0)),0)</f>
        <v>0</v>
      </c>
      <c r="AP813" s="2">
        <f>_xlfn.IFERROR(INDEX('Subdecision matrices'!$K$27:$O$30,MATCH(Prioritization!O415,'Subdecision matrices'!$J$27:$J$30,0),MATCH('CalcEng 2'!$AP$6,'Subdecision matrices'!$K$27:$O$27,0)),0)</f>
        <v>0</v>
      </c>
      <c r="AQ813" s="2">
        <f>_xlfn.IFERROR(INDEX('Subdecision matrices'!$K$27:$O$30,MATCH(Prioritization!O415,'Subdecision matrices'!$J$27:$J$30,0),MATCH('CalcEng 2'!$AQ$6,'Subdecision matrices'!$K$27:$O$27,0)),0)</f>
        <v>0</v>
      </c>
      <c r="AR813" s="2">
        <f>_xlfn.IFERROR(INDEX('Subdecision matrices'!$K$27:$O$30,MATCH(Prioritization!O415,'Subdecision matrices'!$J$27:$J$30,0),MATCH('CalcEng 2'!$AR$6,'Subdecision matrices'!$K$27:$O$27,0)),0)</f>
        <v>0</v>
      </c>
      <c r="AS813" s="2">
        <f>_xlfn.IFERROR(INDEX('Subdecision matrices'!$K$27:$O$30,MATCH(Prioritization!O415,'Subdecision matrices'!$J$27:$J$30,0),MATCH('CalcEng 2'!$AS$6,'Subdecision matrices'!$K$27:$O$27,0)),0)</f>
        <v>0</v>
      </c>
      <c r="AT813" s="2">
        <f>_xlfn.IFERROR(INDEX('Subdecision matrices'!$K$27:$O$30,MATCH(Prioritization!O415,'Subdecision matrices'!$J$27:$J$30,0),MATCH('CalcEng 2'!$AT$6,'Subdecision matrices'!$K$27:$O$27,0)),0)</f>
        <v>0</v>
      </c>
      <c r="AU813" s="2">
        <f>_xlfn.IFERROR(INDEX('Subdecision matrices'!$K$34:$O$36,MATCH(Prioritization!P415,'Subdecision matrices'!$J$34:$J$36,0),MATCH('CalcEng 2'!$AU$6,'Subdecision matrices'!$K$33:$O$33,0)),0)</f>
        <v>0</v>
      </c>
      <c r="AV813" s="2">
        <f>_xlfn.IFERROR(INDEX('Subdecision matrices'!$K$34:$O$36,MATCH(Prioritization!P415,'Subdecision matrices'!$J$34:$J$36,0),MATCH('CalcEng 2'!$AV$6,'Subdecision matrices'!$K$33:$O$33,0)),0)</f>
        <v>0</v>
      </c>
      <c r="AW813" s="2">
        <f>_xlfn.IFERROR(INDEX('Subdecision matrices'!$K$34:$O$36,MATCH(Prioritization!P415,'Subdecision matrices'!$J$34:$J$36,0),MATCH('CalcEng 2'!$AW$6,'Subdecision matrices'!$K$33:$O$33,0)),0)</f>
        <v>0</v>
      </c>
      <c r="AX813" s="2">
        <f>_xlfn.IFERROR(INDEX('Subdecision matrices'!$K$34:$O$36,MATCH(Prioritization!P415,'Subdecision matrices'!$J$34:$J$36,0),MATCH('CalcEng 2'!$AX$6,'Subdecision matrices'!$K$33:$O$33,0)),0)</f>
        <v>0</v>
      </c>
      <c r="AY813" s="2">
        <f>_xlfn.IFERROR(INDEX('Subdecision matrices'!$K$34:$O$36,MATCH(Prioritization!P415,'Subdecision matrices'!$J$34:$J$36,0),MATCH('CalcEng 2'!$AY$6,'Subdecision matrices'!$K$33:$O$33,0)),0)</f>
        <v>0</v>
      </c>
      <c r="AZ813" s="2"/>
      <c r="BA813" s="2"/>
      <c r="BB813" s="110">
        <f>((B813*B814)+(G813*G814)+(L813*L814)+(Q813*Q814)+(V813*V814)+(AA813*AA814)+(AF814*AF813)+(AK813*AK814)+(AP813*AP814)+(AU813*AU814))*10</f>
        <v>0</v>
      </c>
      <c r="BC813" s="110">
        <f aca="true" t="shared" si="2042" ref="BC813">((C813*C814)+(H813*H814)+(M813*M814)+(R813*R814)+(W813*W814)+(AB813*AB814)+(AG814*AG813)+(AL813*AL814)+(AQ813*AQ814)+(AV813*AV814))*10</f>
        <v>0</v>
      </c>
      <c r="BD813" s="110">
        <f aca="true" t="shared" si="2043" ref="BD813">((D813*D814)+(I813*I814)+(N813*N814)+(S813*S814)+(X813*X814)+(AC813*AC814)+(AH814*AH813)+(AM813*AM814)+(AR813*AR814)+(AW813*AW814))*10</f>
        <v>0</v>
      </c>
      <c r="BE813" s="110">
        <f aca="true" t="shared" si="2044" ref="BE813">((E813*E814)+(J813*J814)+(O813*O814)+(T813*T814)+(Y813*Y814)+(AD813*AD814)+(AI814*AI813)+(AN813*AN814)+(AS813*AS814)+(AX813*AX814))*10</f>
        <v>0</v>
      </c>
      <c r="BF813" s="110">
        <f aca="true" t="shared" si="2045" ref="BF813">((F813*F814)+(K813*K814)+(P813*P814)+(U813*U814)+(Z813*Z814)+(AE813*AE814)+(AJ814*AJ813)+(AO813*AO814)+(AT813*AT814)+(AY813*AY814))*10</f>
        <v>0</v>
      </c>
    </row>
    <row r="814" spans="1:58" ht="15.75" thickBot="1">
      <c r="A814" s="94"/>
      <c r="B814" s="5">
        <f>'Subdecision matrices'!$S$12</f>
        <v>0.1</v>
      </c>
      <c r="C814" s="5">
        <f>'Subdecision matrices'!$S$13</f>
        <v>0.1</v>
      </c>
      <c r="D814" s="5">
        <f>'Subdecision matrices'!$S$14</f>
        <v>0.1</v>
      </c>
      <c r="E814" s="5">
        <f>'Subdecision matrices'!$S$15</f>
        <v>0.1</v>
      </c>
      <c r="F814" s="5">
        <f>'Subdecision matrices'!$S$16</f>
        <v>0.1</v>
      </c>
      <c r="G814" s="5">
        <f>'Subdecision matrices'!$T$12</f>
        <v>0.1</v>
      </c>
      <c r="H814" s="5">
        <f>'Subdecision matrices'!$T$13</f>
        <v>0.1</v>
      </c>
      <c r="I814" s="5">
        <f>'Subdecision matrices'!$T$14</f>
        <v>0.1</v>
      </c>
      <c r="J814" s="5">
        <f>'Subdecision matrices'!$T$15</f>
        <v>0.1</v>
      </c>
      <c r="K814" s="5">
        <f>'Subdecision matrices'!$T$16</f>
        <v>0.1</v>
      </c>
      <c r="L814" s="5">
        <f>'Subdecision matrices'!$U$12</f>
        <v>0.05</v>
      </c>
      <c r="M814" s="5">
        <f>'Subdecision matrices'!$U$13</f>
        <v>0.05</v>
      </c>
      <c r="N814" s="5">
        <f>'Subdecision matrices'!$U$14</f>
        <v>0.05</v>
      </c>
      <c r="O814" s="5">
        <f>'Subdecision matrices'!$U$15</f>
        <v>0.05</v>
      </c>
      <c r="P814" s="5">
        <f>'Subdecision matrices'!$U$16</f>
        <v>0.05</v>
      </c>
      <c r="Q814" s="5">
        <f>'Subdecision matrices'!$V$12</f>
        <v>0.1</v>
      </c>
      <c r="R814" s="5">
        <f>'Subdecision matrices'!$V$13</f>
        <v>0.1</v>
      </c>
      <c r="S814" s="5">
        <f>'Subdecision matrices'!$V$14</f>
        <v>0.1</v>
      </c>
      <c r="T814" s="5">
        <f>'Subdecision matrices'!$V$15</f>
        <v>0.1</v>
      </c>
      <c r="U814" s="5">
        <f>'Subdecision matrices'!$V$16</f>
        <v>0.1</v>
      </c>
      <c r="V814" s="5">
        <f>'Subdecision matrices'!$W$12</f>
        <v>0.1</v>
      </c>
      <c r="W814" s="5">
        <f>'Subdecision matrices'!$W$13</f>
        <v>0.1</v>
      </c>
      <c r="X814" s="5">
        <f>'Subdecision matrices'!$W$14</f>
        <v>0.1</v>
      </c>
      <c r="Y814" s="5">
        <f>'Subdecision matrices'!$W$15</f>
        <v>0.1</v>
      </c>
      <c r="Z814" s="5">
        <f>'Subdecision matrices'!$W$16</f>
        <v>0.1</v>
      </c>
      <c r="AA814" s="5">
        <f>'Subdecision matrices'!$X$12</f>
        <v>0.05</v>
      </c>
      <c r="AB814" s="5">
        <f>'Subdecision matrices'!$X$13</f>
        <v>0.1</v>
      </c>
      <c r="AC814" s="5">
        <f>'Subdecision matrices'!$X$14</f>
        <v>0.1</v>
      </c>
      <c r="AD814" s="5">
        <f>'Subdecision matrices'!$X$15</f>
        <v>0.1</v>
      </c>
      <c r="AE814" s="5">
        <f>'Subdecision matrices'!$X$16</f>
        <v>0.1</v>
      </c>
      <c r="AF814" s="5">
        <f>'Subdecision matrices'!$Y$12</f>
        <v>0.1</v>
      </c>
      <c r="AG814" s="5">
        <f>'Subdecision matrices'!$Y$13</f>
        <v>0.1</v>
      </c>
      <c r="AH814" s="5">
        <f>'Subdecision matrices'!$Y$14</f>
        <v>0.1</v>
      </c>
      <c r="AI814" s="5">
        <f>'Subdecision matrices'!$Y$15</f>
        <v>0.05</v>
      </c>
      <c r="AJ814" s="5">
        <f>'Subdecision matrices'!$Y$16</f>
        <v>0.05</v>
      </c>
      <c r="AK814" s="5">
        <f>'Subdecision matrices'!$Z$12</f>
        <v>0.15</v>
      </c>
      <c r="AL814" s="5">
        <f>'Subdecision matrices'!$Z$13</f>
        <v>0.15</v>
      </c>
      <c r="AM814" s="5">
        <f>'Subdecision matrices'!$Z$14</f>
        <v>0.15</v>
      </c>
      <c r="AN814" s="5">
        <f>'Subdecision matrices'!$Z$15</f>
        <v>0.15</v>
      </c>
      <c r="AO814" s="5">
        <f>'Subdecision matrices'!$Z$16</f>
        <v>0.15</v>
      </c>
      <c r="AP814" s="5">
        <f>'Subdecision matrices'!$AA$12</f>
        <v>0.1</v>
      </c>
      <c r="AQ814" s="5">
        <f>'Subdecision matrices'!$AA$13</f>
        <v>0.1</v>
      </c>
      <c r="AR814" s="5">
        <f>'Subdecision matrices'!$AA$14</f>
        <v>0.1</v>
      </c>
      <c r="AS814" s="5">
        <f>'Subdecision matrices'!$AA$15</f>
        <v>0.1</v>
      </c>
      <c r="AT814" s="5">
        <f>'Subdecision matrices'!$AA$16</f>
        <v>0.15</v>
      </c>
      <c r="AU814" s="5">
        <f>'Subdecision matrices'!$AB$12</f>
        <v>0.15</v>
      </c>
      <c r="AV814" s="5">
        <f>'Subdecision matrices'!$AB$13</f>
        <v>0.1</v>
      </c>
      <c r="AW814" s="5">
        <f>'Subdecision matrices'!$AB$14</f>
        <v>0.1</v>
      </c>
      <c r="AX814" s="5">
        <f>'Subdecision matrices'!$AB$15</f>
        <v>0.15</v>
      </c>
      <c r="AY814" s="5">
        <f>'Subdecision matrices'!$AB$16</f>
        <v>0.1</v>
      </c>
      <c r="AZ814" s="3">
        <f aca="true" t="shared" si="2046" ref="AZ814">SUM(L814:AY814)</f>
        <v>4</v>
      </c>
      <c r="BA814" s="3"/>
      <c r="BB814" s="114"/>
      <c r="BC814" s="114"/>
      <c r="BD814" s="114"/>
      <c r="BE814" s="114"/>
      <c r="BF814" s="114"/>
    </row>
    <row r="815" spans="1:58" ht="15">
      <c r="A815" s="94">
        <v>405</v>
      </c>
      <c r="B815" s="44">
        <f>_xlfn.IFERROR(VLOOKUP(Prioritization!G416,'Subdecision matrices'!$B$7:$C$8,2,TRUE),0)</f>
        <v>0</v>
      </c>
      <c r="C815" s="44">
        <f>_xlfn.IFERROR(VLOOKUP(Prioritization!G416,'Subdecision matrices'!$B$7:$D$8,3,TRUE),0)</f>
        <v>0</v>
      </c>
      <c r="D815" s="44">
        <f>_xlfn.IFERROR(VLOOKUP(Prioritization!G416,'Subdecision matrices'!$B$7:$E$8,4,TRUE),0)</f>
        <v>0</v>
      </c>
      <c r="E815" s="44">
        <f>_xlfn.IFERROR(VLOOKUP(Prioritization!G416,'Subdecision matrices'!$B$7:$F$8,5,TRUE),0)</f>
        <v>0</v>
      </c>
      <c r="F815" s="44">
        <f>_xlfn.IFERROR(VLOOKUP(Prioritization!G416,'Subdecision matrices'!$B$7:$G$8,6,TRUE),0)</f>
        <v>0</v>
      </c>
      <c r="G815" s="44">
        <f>VLOOKUP(Prioritization!H416,'Subdecision matrices'!$B$12:$C$19,2,TRUE)</f>
        <v>0</v>
      </c>
      <c r="H815" s="44">
        <f>VLOOKUP(Prioritization!H416,'Subdecision matrices'!$B$12:$D$19,3,TRUE)</f>
        <v>0</v>
      </c>
      <c r="I815" s="44">
        <f>VLOOKUP(Prioritization!H416,'Subdecision matrices'!$B$12:$E$19,4,TRUE)</f>
        <v>0</v>
      </c>
      <c r="J815" s="44">
        <f>VLOOKUP(Prioritization!H416,'Subdecision matrices'!$B$12:$F$19,5,TRUE)</f>
        <v>0</v>
      </c>
      <c r="K815" s="44">
        <f>VLOOKUP(Prioritization!H416,'Subdecision matrices'!$B$12:$G$19,6,TRUE)</f>
        <v>0</v>
      </c>
      <c r="L815" s="2">
        <f>_xlfn.IFERROR(INDEX('Subdecision matrices'!$C$23:$G$27,MATCH(Prioritization!I416,'Subdecision matrices'!$B$23:$B$27,0),MATCH('CalcEng 2'!$L$6,'Subdecision matrices'!$C$22:$G$22,0)),0)</f>
        <v>0</v>
      </c>
      <c r="M815" s="2">
        <f>_xlfn.IFERROR(INDEX('Subdecision matrices'!$C$23:$G$27,MATCH(Prioritization!I416,'Subdecision matrices'!$B$23:$B$27,0),MATCH('CalcEng 2'!$M$6,'Subdecision matrices'!$C$30:$G$30,0)),0)</f>
        <v>0</v>
      </c>
      <c r="N815" s="2">
        <f>_xlfn.IFERROR(INDEX('Subdecision matrices'!$C$23:$G$27,MATCH(Prioritization!I416,'Subdecision matrices'!$B$23:$B$27,0),MATCH('CalcEng 2'!$N$6,'Subdecision matrices'!$C$22:$G$22,0)),0)</f>
        <v>0</v>
      </c>
      <c r="O815" s="2">
        <f>_xlfn.IFERROR(INDEX('Subdecision matrices'!$C$23:$G$27,MATCH(Prioritization!I416,'Subdecision matrices'!$B$23:$B$27,0),MATCH('CalcEng 2'!$O$6,'Subdecision matrices'!$C$22:$G$22,0)),0)</f>
        <v>0</v>
      </c>
      <c r="P815" s="2">
        <f>_xlfn.IFERROR(INDEX('Subdecision matrices'!$C$23:$G$27,MATCH(Prioritization!I416,'Subdecision matrices'!$B$23:$B$27,0),MATCH('CalcEng 2'!$P$6,'Subdecision matrices'!$C$22:$G$22,0)),0)</f>
        <v>0</v>
      </c>
      <c r="Q815" s="2">
        <f>_xlfn.IFERROR(INDEX('Subdecision matrices'!$C$31:$G$33,MATCH(Prioritization!J416,'Subdecision matrices'!$B$31:$B$33,0),MATCH('CalcEng 2'!$Q$6,'Subdecision matrices'!$C$30:$G$30,0)),0)</f>
        <v>0</v>
      </c>
      <c r="R815" s="2">
        <f>_xlfn.IFERROR(INDEX('Subdecision matrices'!$C$31:$G$33,MATCH(Prioritization!J416,'Subdecision matrices'!$B$31:$B$33,0),MATCH('CalcEng 2'!$R$6,'Subdecision matrices'!$C$30:$G$30,0)),0)</f>
        <v>0</v>
      </c>
      <c r="S815" s="2">
        <f>_xlfn.IFERROR(INDEX('Subdecision matrices'!$C$31:$G$33,MATCH(Prioritization!J416,'Subdecision matrices'!$B$31:$B$33,0),MATCH('CalcEng 2'!$S$6,'Subdecision matrices'!$C$30:$G$30,0)),0)</f>
        <v>0</v>
      </c>
      <c r="T815" s="2">
        <f>_xlfn.IFERROR(INDEX('Subdecision matrices'!$C$31:$G$33,MATCH(Prioritization!J416,'Subdecision matrices'!$B$31:$B$33,0),MATCH('CalcEng 2'!$T$6,'Subdecision matrices'!$C$30:$G$30,0)),0)</f>
        <v>0</v>
      </c>
      <c r="U815" s="2">
        <f>_xlfn.IFERROR(INDEX('Subdecision matrices'!$C$31:$G$33,MATCH(Prioritization!J416,'Subdecision matrices'!$B$31:$B$33,0),MATCH('CalcEng 2'!$U$6,'Subdecision matrices'!$C$30:$G$30,0)),0)</f>
        <v>0</v>
      </c>
      <c r="V815" s="2">
        <f>_xlfn.IFERROR(VLOOKUP(Prioritization!K416,'Subdecision matrices'!$A$37:$C$41,3,TRUE),0)</f>
        <v>0</v>
      </c>
      <c r="W815" s="2">
        <f>_xlfn.IFERROR(VLOOKUP(Prioritization!K416,'Subdecision matrices'!$A$37:$D$41,4),0)</f>
        <v>0</v>
      </c>
      <c r="X815" s="2">
        <f>_xlfn.IFERROR(VLOOKUP(Prioritization!K416,'Subdecision matrices'!$A$37:$E$41,5),0)</f>
        <v>0</v>
      </c>
      <c r="Y815" s="2">
        <f>_xlfn.IFERROR(VLOOKUP(Prioritization!K416,'Subdecision matrices'!$A$37:$F$41,6),0)</f>
        <v>0</v>
      </c>
      <c r="Z815" s="2">
        <f>_xlfn.IFERROR(VLOOKUP(Prioritization!K416,'Subdecision matrices'!$A$37:$G$41,7),0)</f>
        <v>0</v>
      </c>
      <c r="AA815" s="2">
        <f>_xlfn.IFERROR(INDEX('Subdecision matrices'!$K$8:$O$11,MATCH(Prioritization!L416,'Subdecision matrices'!$J$8:$J$11,0),MATCH('CalcEng 2'!$AA$6,'Subdecision matrices'!$K$7:$O$7,0)),0)</f>
        <v>0</v>
      </c>
      <c r="AB815" s="2">
        <f>_xlfn.IFERROR(INDEX('Subdecision matrices'!$K$8:$O$11,MATCH(Prioritization!L416,'Subdecision matrices'!$J$8:$J$11,0),MATCH('CalcEng 2'!$AB$6,'Subdecision matrices'!$K$7:$O$7,0)),0)</f>
        <v>0</v>
      </c>
      <c r="AC815" s="2">
        <f>_xlfn.IFERROR(INDEX('Subdecision matrices'!$K$8:$O$11,MATCH(Prioritization!L416,'Subdecision matrices'!$J$8:$J$11,0),MATCH('CalcEng 2'!$AC$6,'Subdecision matrices'!$K$7:$O$7,0)),0)</f>
        <v>0</v>
      </c>
      <c r="AD815" s="2">
        <f>_xlfn.IFERROR(INDEX('Subdecision matrices'!$K$8:$O$11,MATCH(Prioritization!L416,'Subdecision matrices'!$J$8:$J$11,0),MATCH('CalcEng 2'!$AD$6,'Subdecision matrices'!$K$7:$O$7,0)),0)</f>
        <v>0</v>
      </c>
      <c r="AE815" s="2">
        <f>_xlfn.IFERROR(INDEX('Subdecision matrices'!$K$8:$O$11,MATCH(Prioritization!L416,'Subdecision matrices'!$J$8:$J$11,0),MATCH('CalcEng 2'!$AE$6,'Subdecision matrices'!$K$7:$O$7,0)),0)</f>
        <v>0</v>
      </c>
      <c r="AF815" s="2">
        <f>_xlfn.IFERROR(VLOOKUP(Prioritization!M416,'Subdecision matrices'!$I$15:$K$17,3,TRUE),0)</f>
        <v>0</v>
      </c>
      <c r="AG815" s="2">
        <f>_xlfn.IFERROR(VLOOKUP(Prioritization!M416,'Subdecision matrices'!$I$15:$L$17,4,TRUE),0)</f>
        <v>0</v>
      </c>
      <c r="AH815" s="2">
        <f>_xlfn.IFERROR(VLOOKUP(Prioritization!M416,'Subdecision matrices'!$I$15:$M$17,5,TRUE),0)</f>
        <v>0</v>
      </c>
      <c r="AI815" s="2">
        <f>_xlfn.IFERROR(VLOOKUP(Prioritization!M416,'Subdecision matrices'!$I$15:$N$17,6,TRUE),0)</f>
        <v>0</v>
      </c>
      <c r="AJ815" s="2">
        <f>_xlfn.IFERROR(VLOOKUP(Prioritization!M416,'Subdecision matrices'!$I$15:$O$17,7,TRUE),0)</f>
        <v>0</v>
      </c>
      <c r="AK815" s="2">
        <f>_xlfn.IFERROR(INDEX('Subdecision matrices'!$K$22:$O$24,MATCH(Prioritization!N416,'Subdecision matrices'!$J$22:$J$24,0),MATCH($AK$6,'Subdecision matrices'!$K$21:$O$21,0)),0)</f>
        <v>0</v>
      </c>
      <c r="AL815" s="2">
        <f>_xlfn.IFERROR(INDEX('Subdecision matrices'!$K$22:$O$24,MATCH(Prioritization!N416,'Subdecision matrices'!$J$22:$J$24,0),MATCH($AL$6,'Subdecision matrices'!$K$21:$O$21,0)),0)</f>
        <v>0</v>
      </c>
      <c r="AM815" s="2">
        <f>_xlfn.IFERROR(INDEX('Subdecision matrices'!$K$22:$O$24,MATCH(Prioritization!N416,'Subdecision matrices'!$J$22:$J$24,0),MATCH($AM$6,'Subdecision matrices'!$K$21:$O$21,0)),0)</f>
        <v>0</v>
      </c>
      <c r="AN815" s="2">
        <f>_xlfn.IFERROR(INDEX('Subdecision matrices'!$K$22:$O$24,MATCH(Prioritization!N416,'Subdecision matrices'!$J$22:$J$24,0),MATCH($AN$6,'Subdecision matrices'!$K$21:$O$21,0)),0)</f>
        <v>0</v>
      </c>
      <c r="AO815" s="2">
        <f>_xlfn.IFERROR(INDEX('Subdecision matrices'!$K$22:$O$24,MATCH(Prioritization!N416,'Subdecision matrices'!$J$22:$J$24,0),MATCH($AO$6,'Subdecision matrices'!$K$21:$O$21,0)),0)</f>
        <v>0</v>
      </c>
      <c r="AP815" s="2">
        <f>_xlfn.IFERROR(INDEX('Subdecision matrices'!$K$27:$O$30,MATCH(Prioritization!O416,'Subdecision matrices'!$J$27:$J$30,0),MATCH('CalcEng 2'!$AP$6,'Subdecision matrices'!$K$27:$O$27,0)),0)</f>
        <v>0</v>
      </c>
      <c r="AQ815" s="2">
        <f>_xlfn.IFERROR(INDEX('Subdecision matrices'!$K$27:$O$30,MATCH(Prioritization!O416,'Subdecision matrices'!$J$27:$J$30,0),MATCH('CalcEng 2'!$AQ$6,'Subdecision matrices'!$K$27:$O$27,0)),0)</f>
        <v>0</v>
      </c>
      <c r="AR815" s="2">
        <f>_xlfn.IFERROR(INDEX('Subdecision matrices'!$K$27:$O$30,MATCH(Prioritization!O416,'Subdecision matrices'!$J$27:$J$30,0),MATCH('CalcEng 2'!$AR$6,'Subdecision matrices'!$K$27:$O$27,0)),0)</f>
        <v>0</v>
      </c>
      <c r="AS815" s="2">
        <f>_xlfn.IFERROR(INDEX('Subdecision matrices'!$K$27:$O$30,MATCH(Prioritization!O416,'Subdecision matrices'!$J$27:$J$30,0),MATCH('CalcEng 2'!$AS$6,'Subdecision matrices'!$K$27:$O$27,0)),0)</f>
        <v>0</v>
      </c>
      <c r="AT815" s="2">
        <f>_xlfn.IFERROR(INDEX('Subdecision matrices'!$K$27:$O$30,MATCH(Prioritization!O416,'Subdecision matrices'!$J$27:$J$30,0),MATCH('CalcEng 2'!$AT$6,'Subdecision matrices'!$K$27:$O$27,0)),0)</f>
        <v>0</v>
      </c>
      <c r="AU815" s="2">
        <f>_xlfn.IFERROR(INDEX('Subdecision matrices'!$K$34:$O$36,MATCH(Prioritization!P416,'Subdecision matrices'!$J$34:$J$36,0),MATCH('CalcEng 2'!$AU$6,'Subdecision matrices'!$K$33:$O$33,0)),0)</f>
        <v>0</v>
      </c>
      <c r="AV815" s="2">
        <f>_xlfn.IFERROR(INDEX('Subdecision matrices'!$K$34:$O$36,MATCH(Prioritization!P416,'Subdecision matrices'!$J$34:$J$36,0),MATCH('CalcEng 2'!$AV$6,'Subdecision matrices'!$K$33:$O$33,0)),0)</f>
        <v>0</v>
      </c>
      <c r="AW815" s="2">
        <f>_xlfn.IFERROR(INDEX('Subdecision matrices'!$K$34:$O$36,MATCH(Prioritization!P416,'Subdecision matrices'!$J$34:$J$36,0),MATCH('CalcEng 2'!$AW$6,'Subdecision matrices'!$K$33:$O$33,0)),0)</f>
        <v>0</v>
      </c>
      <c r="AX815" s="2">
        <f>_xlfn.IFERROR(INDEX('Subdecision matrices'!$K$34:$O$36,MATCH(Prioritization!P416,'Subdecision matrices'!$J$34:$J$36,0),MATCH('CalcEng 2'!$AX$6,'Subdecision matrices'!$K$33:$O$33,0)),0)</f>
        <v>0</v>
      </c>
      <c r="AY815" s="2">
        <f>_xlfn.IFERROR(INDEX('Subdecision matrices'!$K$34:$O$36,MATCH(Prioritization!P416,'Subdecision matrices'!$J$34:$J$36,0),MATCH('CalcEng 2'!$AY$6,'Subdecision matrices'!$K$33:$O$33,0)),0)</f>
        <v>0</v>
      </c>
      <c r="AZ815" s="2"/>
      <c r="BA815" s="2"/>
      <c r="BB815" s="110">
        <f>((B815*B816)+(G815*G816)+(L815*L816)+(Q815*Q816)+(V815*V816)+(AA815*AA816)+(AF816*AF815)+(AK815*AK816)+(AP815*AP816)+(AU815*AU816))*10</f>
        <v>0</v>
      </c>
      <c r="BC815" s="110">
        <f aca="true" t="shared" si="2047" ref="BC815">((C815*C816)+(H815*H816)+(M815*M816)+(R815*R816)+(W815*W816)+(AB815*AB816)+(AG816*AG815)+(AL815*AL816)+(AQ815*AQ816)+(AV815*AV816))*10</f>
        <v>0</v>
      </c>
      <c r="BD815" s="110">
        <f aca="true" t="shared" si="2048" ref="BD815">((D815*D816)+(I815*I816)+(N815*N816)+(S815*S816)+(X815*X816)+(AC815*AC816)+(AH816*AH815)+(AM815*AM816)+(AR815*AR816)+(AW815*AW816))*10</f>
        <v>0</v>
      </c>
      <c r="BE815" s="110">
        <f aca="true" t="shared" si="2049" ref="BE815">((E815*E816)+(J815*J816)+(O815*O816)+(T815*T816)+(Y815*Y816)+(AD815*AD816)+(AI816*AI815)+(AN815*AN816)+(AS815*AS816)+(AX815*AX816))*10</f>
        <v>0</v>
      </c>
      <c r="BF815" s="110">
        <f aca="true" t="shared" si="2050" ref="BF815">((F815*F816)+(K815*K816)+(P815*P816)+(U815*U816)+(Z815*Z816)+(AE815*AE816)+(AJ816*AJ815)+(AO815*AO816)+(AT815*AT816)+(AY815*AY816))*10</f>
        <v>0</v>
      </c>
    </row>
    <row r="816" spans="1:58" ht="15.75" thickBot="1">
      <c r="A816" s="94"/>
      <c r="B816" s="5">
        <f>'Subdecision matrices'!$S$12</f>
        <v>0.1</v>
      </c>
      <c r="C816" s="5">
        <f>'Subdecision matrices'!$S$13</f>
        <v>0.1</v>
      </c>
      <c r="D816" s="5">
        <f>'Subdecision matrices'!$S$14</f>
        <v>0.1</v>
      </c>
      <c r="E816" s="5">
        <f>'Subdecision matrices'!$S$15</f>
        <v>0.1</v>
      </c>
      <c r="F816" s="5">
        <f>'Subdecision matrices'!$S$16</f>
        <v>0.1</v>
      </c>
      <c r="G816" s="5">
        <f>'Subdecision matrices'!$T$12</f>
        <v>0.1</v>
      </c>
      <c r="H816" s="5">
        <f>'Subdecision matrices'!$T$13</f>
        <v>0.1</v>
      </c>
      <c r="I816" s="5">
        <f>'Subdecision matrices'!$T$14</f>
        <v>0.1</v>
      </c>
      <c r="J816" s="5">
        <f>'Subdecision matrices'!$T$15</f>
        <v>0.1</v>
      </c>
      <c r="K816" s="5">
        <f>'Subdecision matrices'!$T$16</f>
        <v>0.1</v>
      </c>
      <c r="L816" s="5">
        <f>'Subdecision matrices'!$U$12</f>
        <v>0.05</v>
      </c>
      <c r="M816" s="5">
        <f>'Subdecision matrices'!$U$13</f>
        <v>0.05</v>
      </c>
      <c r="N816" s="5">
        <f>'Subdecision matrices'!$U$14</f>
        <v>0.05</v>
      </c>
      <c r="O816" s="5">
        <f>'Subdecision matrices'!$U$15</f>
        <v>0.05</v>
      </c>
      <c r="P816" s="5">
        <f>'Subdecision matrices'!$U$16</f>
        <v>0.05</v>
      </c>
      <c r="Q816" s="5">
        <f>'Subdecision matrices'!$V$12</f>
        <v>0.1</v>
      </c>
      <c r="R816" s="5">
        <f>'Subdecision matrices'!$V$13</f>
        <v>0.1</v>
      </c>
      <c r="S816" s="5">
        <f>'Subdecision matrices'!$V$14</f>
        <v>0.1</v>
      </c>
      <c r="T816" s="5">
        <f>'Subdecision matrices'!$V$15</f>
        <v>0.1</v>
      </c>
      <c r="U816" s="5">
        <f>'Subdecision matrices'!$V$16</f>
        <v>0.1</v>
      </c>
      <c r="V816" s="5">
        <f>'Subdecision matrices'!$W$12</f>
        <v>0.1</v>
      </c>
      <c r="W816" s="5">
        <f>'Subdecision matrices'!$W$13</f>
        <v>0.1</v>
      </c>
      <c r="X816" s="5">
        <f>'Subdecision matrices'!$W$14</f>
        <v>0.1</v>
      </c>
      <c r="Y816" s="5">
        <f>'Subdecision matrices'!$W$15</f>
        <v>0.1</v>
      </c>
      <c r="Z816" s="5">
        <f>'Subdecision matrices'!$W$16</f>
        <v>0.1</v>
      </c>
      <c r="AA816" s="5">
        <f>'Subdecision matrices'!$X$12</f>
        <v>0.05</v>
      </c>
      <c r="AB816" s="5">
        <f>'Subdecision matrices'!$X$13</f>
        <v>0.1</v>
      </c>
      <c r="AC816" s="5">
        <f>'Subdecision matrices'!$X$14</f>
        <v>0.1</v>
      </c>
      <c r="AD816" s="5">
        <f>'Subdecision matrices'!$X$15</f>
        <v>0.1</v>
      </c>
      <c r="AE816" s="5">
        <f>'Subdecision matrices'!$X$16</f>
        <v>0.1</v>
      </c>
      <c r="AF816" s="5">
        <f>'Subdecision matrices'!$Y$12</f>
        <v>0.1</v>
      </c>
      <c r="AG816" s="5">
        <f>'Subdecision matrices'!$Y$13</f>
        <v>0.1</v>
      </c>
      <c r="AH816" s="5">
        <f>'Subdecision matrices'!$Y$14</f>
        <v>0.1</v>
      </c>
      <c r="AI816" s="5">
        <f>'Subdecision matrices'!$Y$15</f>
        <v>0.05</v>
      </c>
      <c r="AJ816" s="5">
        <f>'Subdecision matrices'!$Y$16</f>
        <v>0.05</v>
      </c>
      <c r="AK816" s="5">
        <f>'Subdecision matrices'!$Z$12</f>
        <v>0.15</v>
      </c>
      <c r="AL816" s="5">
        <f>'Subdecision matrices'!$Z$13</f>
        <v>0.15</v>
      </c>
      <c r="AM816" s="5">
        <f>'Subdecision matrices'!$Z$14</f>
        <v>0.15</v>
      </c>
      <c r="AN816" s="5">
        <f>'Subdecision matrices'!$Z$15</f>
        <v>0.15</v>
      </c>
      <c r="AO816" s="5">
        <f>'Subdecision matrices'!$Z$16</f>
        <v>0.15</v>
      </c>
      <c r="AP816" s="5">
        <f>'Subdecision matrices'!$AA$12</f>
        <v>0.1</v>
      </c>
      <c r="AQ816" s="5">
        <f>'Subdecision matrices'!$AA$13</f>
        <v>0.1</v>
      </c>
      <c r="AR816" s="5">
        <f>'Subdecision matrices'!$AA$14</f>
        <v>0.1</v>
      </c>
      <c r="AS816" s="5">
        <f>'Subdecision matrices'!$AA$15</f>
        <v>0.1</v>
      </c>
      <c r="AT816" s="5">
        <f>'Subdecision matrices'!$AA$16</f>
        <v>0.15</v>
      </c>
      <c r="AU816" s="5">
        <f>'Subdecision matrices'!$AB$12</f>
        <v>0.15</v>
      </c>
      <c r="AV816" s="5">
        <f>'Subdecision matrices'!$AB$13</f>
        <v>0.1</v>
      </c>
      <c r="AW816" s="5">
        <f>'Subdecision matrices'!$AB$14</f>
        <v>0.1</v>
      </c>
      <c r="AX816" s="5">
        <f>'Subdecision matrices'!$AB$15</f>
        <v>0.15</v>
      </c>
      <c r="AY816" s="5">
        <f>'Subdecision matrices'!$AB$16</f>
        <v>0.1</v>
      </c>
      <c r="AZ816" s="3">
        <f aca="true" t="shared" si="2051" ref="AZ816">SUM(L816:AY816)</f>
        <v>4</v>
      </c>
      <c r="BA816" s="3"/>
      <c r="BB816" s="114"/>
      <c r="BC816" s="114"/>
      <c r="BD816" s="114"/>
      <c r="BE816" s="114"/>
      <c r="BF816" s="114"/>
    </row>
    <row r="817" spans="1:58" ht="15">
      <c r="A817" s="94">
        <v>406</v>
      </c>
      <c r="B817" s="44">
        <f>_xlfn.IFERROR(VLOOKUP(Prioritization!G417,'Subdecision matrices'!$B$7:$C$8,2,TRUE),0)</f>
        <v>0</v>
      </c>
      <c r="C817" s="44">
        <f>_xlfn.IFERROR(VLOOKUP(Prioritization!G417,'Subdecision matrices'!$B$7:$D$8,3,TRUE),0)</f>
        <v>0</v>
      </c>
      <c r="D817" s="44">
        <f>_xlfn.IFERROR(VLOOKUP(Prioritization!G417,'Subdecision matrices'!$B$7:$E$8,4,TRUE),0)</f>
        <v>0</v>
      </c>
      <c r="E817" s="44">
        <f>_xlfn.IFERROR(VLOOKUP(Prioritization!G417,'Subdecision matrices'!$B$7:$F$8,5,TRUE),0)</f>
        <v>0</v>
      </c>
      <c r="F817" s="44">
        <f>_xlfn.IFERROR(VLOOKUP(Prioritization!G417,'Subdecision matrices'!$B$7:$G$8,6,TRUE),0)</f>
        <v>0</v>
      </c>
      <c r="G817" s="44">
        <f>VLOOKUP(Prioritization!H417,'Subdecision matrices'!$B$12:$C$19,2,TRUE)</f>
        <v>0</v>
      </c>
      <c r="H817" s="44">
        <f>VLOOKUP(Prioritization!H417,'Subdecision matrices'!$B$12:$D$19,3,TRUE)</f>
        <v>0</v>
      </c>
      <c r="I817" s="44">
        <f>VLOOKUP(Prioritization!H417,'Subdecision matrices'!$B$12:$E$19,4,TRUE)</f>
        <v>0</v>
      </c>
      <c r="J817" s="44">
        <f>VLOOKUP(Prioritization!H417,'Subdecision matrices'!$B$12:$F$19,5,TRUE)</f>
        <v>0</v>
      </c>
      <c r="K817" s="44">
        <f>VLOOKUP(Prioritization!H417,'Subdecision matrices'!$B$12:$G$19,6,TRUE)</f>
        <v>0</v>
      </c>
      <c r="L817" s="2">
        <f>_xlfn.IFERROR(INDEX('Subdecision matrices'!$C$23:$G$27,MATCH(Prioritization!I417,'Subdecision matrices'!$B$23:$B$27,0),MATCH('CalcEng 2'!$L$6,'Subdecision matrices'!$C$22:$G$22,0)),0)</f>
        <v>0</v>
      </c>
      <c r="M817" s="2">
        <f>_xlfn.IFERROR(INDEX('Subdecision matrices'!$C$23:$G$27,MATCH(Prioritization!I417,'Subdecision matrices'!$B$23:$B$27,0),MATCH('CalcEng 2'!$M$6,'Subdecision matrices'!$C$30:$G$30,0)),0)</f>
        <v>0</v>
      </c>
      <c r="N817" s="2">
        <f>_xlfn.IFERROR(INDEX('Subdecision matrices'!$C$23:$G$27,MATCH(Prioritization!I417,'Subdecision matrices'!$B$23:$B$27,0),MATCH('CalcEng 2'!$N$6,'Subdecision matrices'!$C$22:$G$22,0)),0)</f>
        <v>0</v>
      </c>
      <c r="O817" s="2">
        <f>_xlfn.IFERROR(INDEX('Subdecision matrices'!$C$23:$G$27,MATCH(Prioritization!I417,'Subdecision matrices'!$B$23:$B$27,0),MATCH('CalcEng 2'!$O$6,'Subdecision matrices'!$C$22:$G$22,0)),0)</f>
        <v>0</v>
      </c>
      <c r="P817" s="2">
        <f>_xlfn.IFERROR(INDEX('Subdecision matrices'!$C$23:$G$27,MATCH(Prioritization!I417,'Subdecision matrices'!$B$23:$B$27,0),MATCH('CalcEng 2'!$P$6,'Subdecision matrices'!$C$22:$G$22,0)),0)</f>
        <v>0</v>
      </c>
      <c r="Q817" s="2">
        <f>_xlfn.IFERROR(INDEX('Subdecision matrices'!$C$31:$G$33,MATCH(Prioritization!J417,'Subdecision matrices'!$B$31:$B$33,0),MATCH('CalcEng 2'!$Q$6,'Subdecision matrices'!$C$30:$G$30,0)),0)</f>
        <v>0</v>
      </c>
      <c r="R817" s="2">
        <f>_xlfn.IFERROR(INDEX('Subdecision matrices'!$C$31:$G$33,MATCH(Prioritization!J417,'Subdecision matrices'!$B$31:$B$33,0),MATCH('CalcEng 2'!$R$6,'Subdecision matrices'!$C$30:$G$30,0)),0)</f>
        <v>0</v>
      </c>
      <c r="S817" s="2">
        <f>_xlfn.IFERROR(INDEX('Subdecision matrices'!$C$31:$G$33,MATCH(Prioritization!J417,'Subdecision matrices'!$B$31:$B$33,0),MATCH('CalcEng 2'!$S$6,'Subdecision matrices'!$C$30:$G$30,0)),0)</f>
        <v>0</v>
      </c>
      <c r="T817" s="2">
        <f>_xlfn.IFERROR(INDEX('Subdecision matrices'!$C$31:$G$33,MATCH(Prioritization!J417,'Subdecision matrices'!$B$31:$B$33,0),MATCH('CalcEng 2'!$T$6,'Subdecision matrices'!$C$30:$G$30,0)),0)</f>
        <v>0</v>
      </c>
      <c r="U817" s="2">
        <f>_xlfn.IFERROR(INDEX('Subdecision matrices'!$C$31:$G$33,MATCH(Prioritization!J417,'Subdecision matrices'!$B$31:$B$33,0),MATCH('CalcEng 2'!$U$6,'Subdecision matrices'!$C$30:$G$30,0)),0)</f>
        <v>0</v>
      </c>
      <c r="V817" s="2">
        <f>_xlfn.IFERROR(VLOOKUP(Prioritization!K417,'Subdecision matrices'!$A$37:$C$41,3,TRUE),0)</f>
        <v>0</v>
      </c>
      <c r="W817" s="2">
        <f>_xlfn.IFERROR(VLOOKUP(Prioritization!K417,'Subdecision matrices'!$A$37:$D$41,4),0)</f>
        <v>0</v>
      </c>
      <c r="X817" s="2">
        <f>_xlfn.IFERROR(VLOOKUP(Prioritization!K417,'Subdecision matrices'!$A$37:$E$41,5),0)</f>
        <v>0</v>
      </c>
      <c r="Y817" s="2">
        <f>_xlfn.IFERROR(VLOOKUP(Prioritization!K417,'Subdecision matrices'!$A$37:$F$41,6),0)</f>
        <v>0</v>
      </c>
      <c r="Z817" s="2">
        <f>_xlfn.IFERROR(VLOOKUP(Prioritization!K417,'Subdecision matrices'!$A$37:$G$41,7),0)</f>
        <v>0</v>
      </c>
      <c r="AA817" s="2">
        <f>_xlfn.IFERROR(INDEX('Subdecision matrices'!$K$8:$O$11,MATCH(Prioritization!L417,'Subdecision matrices'!$J$8:$J$11,0),MATCH('CalcEng 2'!$AA$6,'Subdecision matrices'!$K$7:$O$7,0)),0)</f>
        <v>0</v>
      </c>
      <c r="AB817" s="2">
        <f>_xlfn.IFERROR(INDEX('Subdecision matrices'!$K$8:$O$11,MATCH(Prioritization!L417,'Subdecision matrices'!$J$8:$J$11,0),MATCH('CalcEng 2'!$AB$6,'Subdecision matrices'!$K$7:$O$7,0)),0)</f>
        <v>0</v>
      </c>
      <c r="AC817" s="2">
        <f>_xlfn.IFERROR(INDEX('Subdecision matrices'!$K$8:$O$11,MATCH(Prioritization!L417,'Subdecision matrices'!$J$8:$J$11,0),MATCH('CalcEng 2'!$AC$6,'Subdecision matrices'!$K$7:$O$7,0)),0)</f>
        <v>0</v>
      </c>
      <c r="AD817" s="2">
        <f>_xlfn.IFERROR(INDEX('Subdecision matrices'!$K$8:$O$11,MATCH(Prioritization!L417,'Subdecision matrices'!$J$8:$J$11,0),MATCH('CalcEng 2'!$AD$6,'Subdecision matrices'!$K$7:$O$7,0)),0)</f>
        <v>0</v>
      </c>
      <c r="AE817" s="2">
        <f>_xlfn.IFERROR(INDEX('Subdecision matrices'!$K$8:$O$11,MATCH(Prioritization!L417,'Subdecision matrices'!$J$8:$J$11,0),MATCH('CalcEng 2'!$AE$6,'Subdecision matrices'!$K$7:$O$7,0)),0)</f>
        <v>0</v>
      </c>
      <c r="AF817" s="2">
        <f>_xlfn.IFERROR(VLOOKUP(Prioritization!M417,'Subdecision matrices'!$I$15:$K$17,3,TRUE),0)</f>
        <v>0</v>
      </c>
      <c r="AG817" s="2">
        <f>_xlfn.IFERROR(VLOOKUP(Prioritization!M417,'Subdecision matrices'!$I$15:$L$17,4,TRUE),0)</f>
        <v>0</v>
      </c>
      <c r="AH817" s="2">
        <f>_xlfn.IFERROR(VLOOKUP(Prioritization!M417,'Subdecision matrices'!$I$15:$M$17,5,TRUE),0)</f>
        <v>0</v>
      </c>
      <c r="AI817" s="2">
        <f>_xlfn.IFERROR(VLOOKUP(Prioritization!M417,'Subdecision matrices'!$I$15:$N$17,6,TRUE),0)</f>
        <v>0</v>
      </c>
      <c r="AJ817" s="2">
        <f>_xlfn.IFERROR(VLOOKUP(Prioritization!M417,'Subdecision matrices'!$I$15:$O$17,7,TRUE),0)</f>
        <v>0</v>
      </c>
      <c r="AK817" s="2">
        <f>_xlfn.IFERROR(INDEX('Subdecision matrices'!$K$22:$O$24,MATCH(Prioritization!N417,'Subdecision matrices'!$J$22:$J$24,0),MATCH($AK$6,'Subdecision matrices'!$K$21:$O$21,0)),0)</f>
        <v>0</v>
      </c>
      <c r="AL817" s="2">
        <f>_xlfn.IFERROR(INDEX('Subdecision matrices'!$K$22:$O$24,MATCH(Prioritization!N417,'Subdecision matrices'!$J$22:$J$24,0),MATCH($AL$6,'Subdecision matrices'!$K$21:$O$21,0)),0)</f>
        <v>0</v>
      </c>
      <c r="AM817" s="2">
        <f>_xlfn.IFERROR(INDEX('Subdecision matrices'!$K$22:$O$24,MATCH(Prioritization!N417,'Subdecision matrices'!$J$22:$J$24,0),MATCH($AM$6,'Subdecision matrices'!$K$21:$O$21,0)),0)</f>
        <v>0</v>
      </c>
      <c r="AN817" s="2">
        <f>_xlfn.IFERROR(INDEX('Subdecision matrices'!$K$22:$O$24,MATCH(Prioritization!N417,'Subdecision matrices'!$J$22:$J$24,0),MATCH($AN$6,'Subdecision matrices'!$K$21:$O$21,0)),0)</f>
        <v>0</v>
      </c>
      <c r="AO817" s="2">
        <f>_xlfn.IFERROR(INDEX('Subdecision matrices'!$K$22:$O$24,MATCH(Prioritization!N417,'Subdecision matrices'!$J$22:$J$24,0),MATCH($AO$6,'Subdecision matrices'!$K$21:$O$21,0)),0)</f>
        <v>0</v>
      </c>
      <c r="AP817" s="2">
        <f>_xlfn.IFERROR(INDEX('Subdecision matrices'!$K$27:$O$30,MATCH(Prioritization!O417,'Subdecision matrices'!$J$27:$J$30,0),MATCH('CalcEng 2'!$AP$6,'Subdecision matrices'!$K$27:$O$27,0)),0)</f>
        <v>0</v>
      </c>
      <c r="AQ817" s="2">
        <f>_xlfn.IFERROR(INDEX('Subdecision matrices'!$K$27:$O$30,MATCH(Prioritization!O417,'Subdecision matrices'!$J$27:$J$30,0),MATCH('CalcEng 2'!$AQ$6,'Subdecision matrices'!$K$27:$O$27,0)),0)</f>
        <v>0</v>
      </c>
      <c r="AR817" s="2">
        <f>_xlfn.IFERROR(INDEX('Subdecision matrices'!$K$27:$O$30,MATCH(Prioritization!O417,'Subdecision matrices'!$J$27:$J$30,0),MATCH('CalcEng 2'!$AR$6,'Subdecision matrices'!$K$27:$O$27,0)),0)</f>
        <v>0</v>
      </c>
      <c r="AS817" s="2">
        <f>_xlfn.IFERROR(INDEX('Subdecision matrices'!$K$27:$O$30,MATCH(Prioritization!O417,'Subdecision matrices'!$J$27:$J$30,0),MATCH('CalcEng 2'!$AS$6,'Subdecision matrices'!$K$27:$O$27,0)),0)</f>
        <v>0</v>
      </c>
      <c r="AT817" s="2">
        <f>_xlfn.IFERROR(INDEX('Subdecision matrices'!$K$27:$O$30,MATCH(Prioritization!O417,'Subdecision matrices'!$J$27:$J$30,0),MATCH('CalcEng 2'!$AT$6,'Subdecision matrices'!$K$27:$O$27,0)),0)</f>
        <v>0</v>
      </c>
      <c r="AU817" s="2">
        <f>_xlfn.IFERROR(INDEX('Subdecision matrices'!$K$34:$O$36,MATCH(Prioritization!P417,'Subdecision matrices'!$J$34:$J$36,0),MATCH('CalcEng 2'!$AU$6,'Subdecision matrices'!$K$33:$O$33,0)),0)</f>
        <v>0</v>
      </c>
      <c r="AV817" s="2">
        <f>_xlfn.IFERROR(INDEX('Subdecision matrices'!$K$34:$O$36,MATCH(Prioritization!P417,'Subdecision matrices'!$J$34:$J$36,0),MATCH('CalcEng 2'!$AV$6,'Subdecision matrices'!$K$33:$O$33,0)),0)</f>
        <v>0</v>
      </c>
      <c r="AW817" s="2">
        <f>_xlfn.IFERROR(INDEX('Subdecision matrices'!$K$34:$O$36,MATCH(Prioritization!P417,'Subdecision matrices'!$J$34:$J$36,0),MATCH('CalcEng 2'!$AW$6,'Subdecision matrices'!$K$33:$O$33,0)),0)</f>
        <v>0</v>
      </c>
      <c r="AX817" s="2">
        <f>_xlfn.IFERROR(INDEX('Subdecision matrices'!$K$34:$O$36,MATCH(Prioritization!P417,'Subdecision matrices'!$J$34:$J$36,0),MATCH('CalcEng 2'!$AX$6,'Subdecision matrices'!$K$33:$O$33,0)),0)</f>
        <v>0</v>
      </c>
      <c r="AY817" s="2">
        <f>_xlfn.IFERROR(INDEX('Subdecision matrices'!$K$34:$O$36,MATCH(Prioritization!P417,'Subdecision matrices'!$J$34:$J$36,0),MATCH('CalcEng 2'!$AY$6,'Subdecision matrices'!$K$33:$O$33,0)),0)</f>
        <v>0</v>
      </c>
      <c r="AZ817" s="2"/>
      <c r="BA817" s="2"/>
      <c r="BB817" s="110">
        <f>((B817*B818)+(G817*G818)+(L817*L818)+(Q817*Q818)+(V817*V818)+(AA817*AA818)+(AF818*AF817)+(AK817*AK818)+(AP817*AP818)+(AU817*AU818))*10</f>
        <v>0</v>
      </c>
      <c r="BC817" s="110">
        <f aca="true" t="shared" si="2052" ref="BC817">((C817*C818)+(H817*H818)+(M817*M818)+(R817*R818)+(W817*W818)+(AB817*AB818)+(AG818*AG817)+(AL817*AL818)+(AQ817*AQ818)+(AV817*AV818))*10</f>
        <v>0</v>
      </c>
      <c r="BD817" s="110">
        <f aca="true" t="shared" si="2053" ref="BD817">((D817*D818)+(I817*I818)+(N817*N818)+(S817*S818)+(X817*X818)+(AC817*AC818)+(AH818*AH817)+(AM817*AM818)+(AR817*AR818)+(AW817*AW818))*10</f>
        <v>0</v>
      </c>
      <c r="BE817" s="110">
        <f aca="true" t="shared" si="2054" ref="BE817">((E817*E818)+(J817*J818)+(O817*O818)+(T817*T818)+(Y817*Y818)+(AD817*AD818)+(AI818*AI817)+(AN817*AN818)+(AS817*AS818)+(AX817*AX818))*10</f>
        <v>0</v>
      </c>
      <c r="BF817" s="110">
        <f aca="true" t="shared" si="2055" ref="BF817">((F817*F818)+(K817*K818)+(P817*P818)+(U817*U818)+(Z817*Z818)+(AE817*AE818)+(AJ818*AJ817)+(AO817*AO818)+(AT817*AT818)+(AY817*AY818))*10</f>
        <v>0</v>
      </c>
    </row>
    <row r="818" spans="1:58" ht="15.75" thickBot="1">
      <c r="A818" s="94"/>
      <c r="B818" s="5">
        <f>'Subdecision matrices'!$S$12</f>
        <v>0.1</v>
      </c>
      <c r="C818" s="5">
        <f>'Subdecision matrices'!$S$13</f>
        <v>0.1</v>
      </c>
      <c r="D818" s="5">
        <f>'Subdecision matrices'!$S$14</f>
        <v>0.1</v>
      </c>
      <c r="E818" s="5">
        <f>'Subdecision matrices'!$S$15</f>
        <v>0.1</v>
      </c>
      <c r="F818" s="5">
        <f>'Subdecision matrices'!$S$16</f>
        <v>0.1</v>
      </c>
      <c r="G818" s="5">
        <f>'Subdecision matrices'!$T$12</f>
        <v>0.1</v>
      </c>
      <c r="H818" s="5">
        <f>'Subdecision matrices'!$T$13</f>
        <v>0.1</v>
      </c>
      <c r="I818" s="5">
        <f>'Subdecision matrices'!$T$14</f>
        <v>0.1</v>
      </c>
      <c r="J818" s="5">
        <f>'Subdecision matrices'!$T$15</f>
        <v>0.1</v>
      </c>
      <c r="K818" s="5">
        <f>'Subdecision matrices'!$T$16</f>
        <v>0.1</v>
      </c>
      <c r="L818" s="5">
        <f>'Subdecision matrices'!$U$12</f>
        <v>0.05</v>
      </c>
      <c r="M818" s="5">
        <f>'Subdecision matrices'!$U$13</f>
        <v>0.05</v>
      </c>
      <c r="N818" s="5">
        <f>'Subdecision matrices'!$U$14</f>
        <v>0.05</v>
      </c>
      <c r="O818" s="5">
        <f>'Subdecision matrices'!$U$15</f>
        <v>0.05</v>
      </c>
      <c r="P818" s="5">
        <f>'Subdecision matrices'!$U$16</f>
        <v>0.05</v>
      </c>
      <c r="Q818" s="5">
        <f>'Subdecision matrices'!$V$12</f>
        <v>0.1</v>
      </c>
      <c r="R818" s="5">
        <f>'Subdecision matrices'!$V$13</f>
        <v>0.1</v>
      </c>
      <c r="S818" s="5">
        <f>'Subdecision matrices'!$V$14</f>
        <v>0.1</v>
      </c>
      <c r="T818" s="5">
        <f>'Subdecision matrices'!$V$15</f>
        <v>0.1</v>
      </c>
      <c r="U818" s="5">
        <f>'Subdecision matrices'!$V$16</f>
        <v>0.1</v>
      </c>
      <c r="V818" s="5">
        <f>'Subdecision matrices'!$W$12</f>
        <v>0.1</v>
      </c>
      <c r="W818" s="5">
        <f>'Subdecision matrices'!$W$13</f>
        <v>0.1</v>
      </c>
      <c r="X818" s="5">
        <f>'Subdecision matrices'!$W$14</f>
        <v>0.1</v>
      </c>
      <c r="Y818" s="5">
        <f>'Subdecision matrices'!$W$15</f>
        <v>0.1</v>
      </c>
      <c r="Z818" s="5">
        <f>'Subdecision matrices'!$W$16</f>
        <v>0.1</v>
      </c>
      <c r="AA818" s="5">
        <f>'Subdecision matrices'!$X$12</f>
        <v>0.05</v>
      </c>
      <c r="AB818" s="5">
        <f>'Subdecision matrices'!$X$13</f>
        <v>0.1</v>
      </c>
      <c r="AC818" s="5">
        <f>'Subdecision matrices'!$X$14</f>
        <v>0.1</v>
      </c>
      <c r="AD818" s="5">
        <f>'Subdecision matrices'!$X$15</f>
        <v>0.1</v>
      </c>
      <c r="AE818" s="5">
        <f>'Subdecision matrices'!$X$16</f>
        <v>0.1</v>
      </c>
      <c r="AF818" s="5">
        <f>'Subdecision matrices'!$Y$12</f>
        <v>0.1</v>
      </c>
      <c r="AG818" s="5">
        <f>'Subdecision matrices'!$Y$13</f>
        <v>0.1</v>
      </c>
      <c r="AH818" s="5">
        <f>'Subdecision matrices'!$Y$14</f>
        <v>0.1</v>
      </c>
      <c r="AI818" s="5">
        <f>'Subdecision matrices'!$Y$15</f>
        <v>0.05</v>
      </c>
      <c r="AJ818" s="5">
        <f>'Subdecision matrices'!$Y$16</f>
        <v>0.05</v>
      </c>
      <c r="AK818" s="5">
        <f>'Subdecision matrices'!$Z$12</f>
        <v>0.15</v>
      </c>
      <c r="AL818" s="5">
        <f>'Subdecision matrices'!$Z$13</f>
        <v>0.15</v>
      </c>
      <c r="AM818" s="5">
        <f>'Subdecision matrices'!$Z$14</f>
        <v>0.15</v>
      </c>
      <c r="AN818" s="5">
        <f>'Subdecision matrices'!$Z$15</f>
        <v>0.15</v>
      </c>
      <c r="AO818" s="5">
        <f>'Subdecision matrices'!$Z$16</f>
        <v>0.15</v>
      </c>
      <c r="AP818" s="5">
        <f>'Subdecision matrices'!$AA$12</f>
        <v>0.1</v>
      </c>
      <c r="AQ818" s="5">
        <f>'Subdecision matrices'!$AA$13</f>
        <v>0.1</v>
      </c>
      <c r="AR818" s="5">
        <f>'Subdecision matrices'!$AA$14</f>
        <v>0.1</v>
      </c>
      <c r="AS818" s="5">
        <f>'Subdecision matrices'!$AA$15</f>
        <v>0.1</v>
      </c>
      <c r="AT818" s="5">
        <f>'Subdecision matrices'!$AA$16</f>
        <v>0.15</v>
      </c>
      <c r="AU818" s="5">
        <f>'Subdecision matrices'!$AB$12</f>
        <v>0.15</v>
      </c>
      <c r="AV818" s="5">
        <f>'Subdecision matrices'!$AB$13</f>
        <v>0.1</v>
      </c>
      <c r="AW818" s="5">
        <f>'Subdecision matrices'!$AB$14</f>
        <v>0.1</v>
      </c>
      <c r="AX818" s="5">
        <f>'Subdecision matrices'!$AB$15</f>
        <v>0.15</v>
      </c>
      <c r="AY818" s="5">
        <f>'Subdecision matrices'!$AB$16</f>
        <v>0.1</v>
      </c>
      <c r="AZ818" s="3">
        <f aca="true" t="shared" si="2056" ref="AZ818">SUM(L818:AY818)</f>
        <v>4</v>
      </c>
      <c r="BA818" s="3"/>
      <c r="BB818" s="114"/>
      <c r="BC818" s="114"/>
      <c r="BD818" s="114"/>
      <c r="BE818" s="114"/>
      <c r="BF818" s="114"/>
    </row>
    <row r="819" spans="1:58" ht="15">
      <c r="A819" s="94">
        <v>407</v>
      </c>
      <c r="B819" s="44">
        <f>_xlfn.IFERROR(VLOOKUP(Prioritization!G418,'Subdecision matrices'!$B$7:$C$8,2,TRUE),0)</f>
        <v>0</v>
      </c>
      <c r="C819" s="44">
        <f>_xlfn.IFERROR(VLOOKUP(Prioritization!G418,'Subdecision matrices'!$B$7:$D$8,3,TRUE),0)</f>
        <v>0</v>
      </c>
      <c r="D819" s="44">
        <f>_xlfn.IFERROR(VLOOKUP(Prioritization!G418,'Subdecision matrices'!$B$7:$E$8,4,TRUE),0)</f>
        <v>0</v>
      </c>
      <c r="E819" s="44">
        <f>_xlfn.IFERROR(VLOOKUP(Prioritization!G418,'Subdecision matrices'!$B$7:$F$8,5,TRUE),0)</f>
        <v>0</v>
      </c>
      <c r="F819" s="44">
        <f>_xlfn.IFERROR(VLOOKUP(Prioritization!G418,'Subdecision matrices'!$B$7:$G$8,6,TRUE),0)</f>
        <v>0</v>
      </c>
      <c r="G819" s="44">
        <f>VLOOKUP(Prioritization!H418,'Subdecision matrices'!$B$12:$C$19,2,TRUE)</f>
        <v>0</v>
      </c>
      <c r="H819" s="44">
        <f>VLOOKUP(Prioritization!H418,'Subdecision matrices'!$B$12:$D$19,3,TRUE)</f>
        <v>0</v>
      </c>
      <c r="I819" s="44">
        <f>VLOOKUP(Prioritization!H418,'Subdecision matrices'!$B$12:$E$19,4,TRUE)</f>
        <v>0</v>
      </c>
      <c r="J819" s="44">
        <f>VLOOKUP(Prioritization!H418,'Subdecision matrices'!$B$12:$F$19,5,TRUE)</f>
        <v>0</v>
      </c>
      <c r="K819" s="44">
        <f>VLOOKUP(Prioritization!H418,'Subdecision matrices'!$B$12:$G$19,6,TRUE)</f>
        <v>0</v>
      </c>
      <c r="L819" s="2">
        <f>_xlfn.IFERROR(INDEX('Subdecision matrices'!$C$23:$G$27,MATCH(Prioritization!I418,'Subdecision matrices'!$B$23:$B$27,0),MATCH('CalcEng 2'!$L$6,'Subdecision matrices'!$C$22:$G$22,0)),0)</f>
        <v>0</v>
      </c>
      <c r="M819" s="2">
        <f>_xlfn.IFERROR(INDEX('Subdecision matrices'!$C$23:$G$27,MATCH(Prioritization!I418,'Subdecision matrices'!$B$23:$B$27,0),MATCH('CalcEng 2'!$M$6,'Subdecision matrices'!$C$30:$G$30,0)),0)</f>
        <v>0</v>
      </c>
      <c r="N819" s="2">
        <f>_xlfn.IFERROR(INDEX('Subdecision matrices'!$C$23:$G$27,MATCH(Prioritization!I418,'Subdecision matrices'!$B$23:$B$27,0),MATCH('CalcEng 2'!$N$6,'Subdecision matrices'!$C$22:$G$22,0)),0)</f>
        <v>0</v>
      </c>
      <c r="O819" s="2">
        <f>_xlfn.IFERROR(INDEX('Subdecision matrices'!$C$23:$G$27,MATCH(Prioritization!I418,'Subdecision matrices'!$B$23:$B$27,0),MATCH('CalcEng 2'!$O$6,'Subdecision matrices'!$C$22:$G$22,0)),0)</f>
        <v>0</v>
      </c>
      <c r="P819" s="2">
        <f>_xlfn.IFERROR(INDEX('Subdecision matrices'!$C$23:$G$27,MATCH(Prioritization!I418,'Subdecision matrices'!$B$23:$B$27,0),MATCH('CalcEng 2'!$P$6,'Subdecision matrices'!$C$22:$G$22,0)),0)</f>
        <v>0</v>
      </c>
      <c r="Q819" s="2">
        <f>_xlfn.IFERROR(INDEX('Subdecision matrices'!$C$31:$G$33,MATCH(Prioritization!J418,'Subdecision matrices'!$B$31:$B$33,0),MATCH('CalcEng 2'!$Q$6,'Subdecision matrices'!$C$30:$G$30,0)),0)</f>
        <v>0</v>
      </c>
      <c r="R819" s="2">
        <f>_xlfn.IFERROR(INDEX('Subdecision matrices'!$C$31:$G$33,MATCH(Prioritization!J418,'Subdecision matrices'!$B$31:$B$33,0),MATCH('CalcEng 2'!$R$6,'Subdecision matrices'!$C$30:$G$30,0)),0)</f>
        <v>0</v>
      </c>
      <c r="S819" s="2">
        <f>_xlfn.IFERROR(INDEX('Subdecision matrices'!$C$31:$G$33,MATCH(Prioritization!J418,'Subdecision matrices'!$B$31:$B$33,0),MATCH('CalcEng 2'!$S$6,'Subdecision matrices'!$C$30:$G$30,0)),0)</f>
        <v>0</v>
      </c>
      <c r="T819" s="2">
        <f>_xlfn.IFERROR(INDEX('Subdecision matrices'!$C$31:$G$33,MATCH(Prioritization!J418,'Subdecision matrices'!$B$31:$B$33,0),MATCH('CalcEng 2'!$T$6,'Subdecision matrices'!$C$30:$G$30,0)),0)</f>
        <v>0</v>
      </c>
      <c r="U819" s="2">
        <f>_xlfn.IFERROR(INDEX('Subdecision matrices'!$C$31:$G$33,MATCH(Prioritization!J418,'Subdecision matrices'!$B$31:$B$33,0),MATCH('CalcEng 2'!$U$6,'Subdecision matrices'!$C$30:$G$30,0)),0)</f>
        <v>0</v>
      </c>
      <c r="V819" s="2">
        <f>_xlfn.IFERROR(VLOOKUP(Prioritization!K418,'Subdecision matrices'!$A$37:$C$41,3,TRUE),0)</f>
        <v>0</v>
      </c>
      <c r="W819" s="2">
        <f>_xlfn.IFERROR(VLOOKUP(Prioritization!K418,'Subdecision matrices'!$A$37:$D$41,4),0)</f>
        <v>0</v>
      </c>
      <c r="X819" s="2">
        <f>_xlfn.IFERROR(VLOOKUP(Prioritization!K418,'Subdecision matrices'!$A$37:$E$41,5),0)</f>
        <v>0</v>
      </c>
      <c r="Y819" s="2">
        <f>_xlfn.IFERROR(VLOOKUP(Prioritization!K418,'Subdecision matrices'!$A$37:$F$41,6),0)</f>
        <v>0</v>
      </c>
      <c r="Z819" s="2">
        <f>_xlfn.IFERROR(VLOOKUP(Prioritization!K418,'Subdecision matrices'!$A$37:$G$41,7),0)</f>
        <v>0</v>
      </c>
      <c r="AA819" s="2">
        <f>_xlfn.IFERROR(INDEX('Subdecision matrices'!$K$8:$O$11,MATCH(Prioritization!L418,'Subdecision matrices'!$J$8:$J$11,0),MATCH('CalcEng 2'!$AA$6,'Subdecision matrices'!$K$7:$O$7,0)),0)</f>
        <v>0</v>
      </c>
      <c r="AB819" s="2">
        <f>_xlfn.IFERROR(INDEX('Subdecision matrices'!$K$8:$O$11,MATCH(Prioritization!L418,'Subdecision matrices'!$J$8:$J$11,0),MATCH('CalcEng 2'!$AB$6,'Subdecision matrices'!$K$7:$O$7,0)),0)</f>
        <v>0</v>
      </c>
      <c r="AC819" s="2">
        <f>_xlfn.IFERROR(INDEX('Subdecision matrices'!$K$8:$O$11,MATCH(Prioritization!L418,'Subdecision matrices'!$J$8:$J$11,0),MATCH('CalcEng 2'!$AC$6,'Subdecision matrices'!$K$7:$O$7,0)),0)</f>
        <v>0</v>
      </c>
      <c r="AD819" s="2">
        <f>_xlfn.IFERROR(INDEX('Subdecision matrices'!$K$8:$O$11,MATCH(Prioritization!L418,'Subdecision matrices'!$J$8:$J$11,0),MATCH('CalcEng 2'!$AD$6,'Subdecision matrices'!$K$7:$O$7,0)),0)</f>
        <v>0</v>
      </c>
      <c r="AE819" s="2">
        <f>_xlfn.IFERROR(INDEX('Subdecision matrices'!$K$8:$O$11,MATCH(Prioritization!L418,'Subdecision matrices'!$J$8:$J$11,0),MATCH('CalcEng 2'!$AE$6,'Subdecision matrices'!$K$7:$O$7,0)),0)</f>
        <v>0</v>
      </c>
      <c r="AF819" s="2">
        <f>_xlfn.IFERROR(VLOOKUP(Prioritization!M418,'Subdecision matrices'!$I$15:$K$17,3,TRUE),0)</f>
        <v>0</v>
      </c>
      <c r="AG819" s="2">
        <f>_xlfn.IFERROR(VLOOKUP(Prioritization!M418,'Subdecision matrices'!$I$15:$L$17,4,TRUE),0)</f>
        <v>0</v>
      </c>
      <c r="AH819" s="2">
        <f>_xlfn.IFERROR(VLOOKUP(Prioritization!M418,'Subdecision matrices'!$I$15:$M$17,5,TRUE),0)</f>
        <v>0</v>
      </c>
      <c r="AI819" s="2">
        <f>_xlfn.IFERROR(VLOOKUP(Prioritization!M418,'Subdecision matrices'!$I$15:$N$17,6,TRUE),0)</f>
        <v>0</v>
      </c>
      <c r="AJ819" s="2">
        <f>_xlfn.IFERROR(VLOOKUP(Prioritization!M418,'Subdecision matrices'!$I$15:$O$17,7,TRUE),0)</f>
        <v>0</v>
      </c>
      <c r="AK819" s="2">
        <f>_xlfn.IFERROR(INDEX('Subdecision matrices'!$K$22:$O$24,MATCH(Prioritization!N418,'Subdecision matrices'!$J$22:$J$24,0),MATCH($AK$6,'Subdecision matrices'!$K$21:$O$21,0)),0)</f>
        <v>0</v>
      </c>
      <c r="AL819" s="2">
        <f>_xlfn.IFERROR(INDEX('Subdecision matrices'!$K$22:$O$24,MATCH(Prioritization!N418,'Subdecision matrices'!$J$22:$J$24,0),MATCH($AL$6,'Subdecision matrices'!$K$21:$O$21,0)),0)</f>
        <v>0</v>
      </c>
      <c r="AM819" s="2">
        <f>_xlfn.IFERROR(INDEX('Subdecision matrices'!$K$22:$O$24,MATCH(Prioritization!N418,'Subdecision matrices'!$J$22:$J$24,0),MATCH($AM$6,'Subdecision matrices'!$K$21:$O$21,0)),0)</f>
        <v>0</v>
      </c>
      <c r="AN819" s="2">
        <f>_xlfn.IFERROR(INDEX('Subdecision matrices'!$K$22:$O$24,MATCH(Prioritization!N418,'Subdecision matrices'!$J$22:$J$24,0),MATCH($AN$6,'Subdecision matrices'!$K$21:$O$21,0)),0)</f>
        <v>0</v>
      </c>
      <c r="AO819" s="2">
        <f>_xlfn.IFERROR(INDEX('Subdecision matrices'!$K$22:$O$24,MATCH(Prioritization!N418,'Subdecision matrices'!$J$22:$J$24,0),MATCH($AO$6,'Subdecision matrices'!$K$21:$O$21,0)),0)</f>
        <v>0</v>
      </c>
      <c r="AP819" s="2">
        <f>_xlfn.IFERROR(INDEX('Subdecision matrices'!$K$27:$O$30,MATCH(Prioritization!O418,'Subdecision matrices'!$J$27:$J$30,0),MATCH('CalcEng 2'!$AP$6,'Subdecision matrices'!$K$27:$O$27,0)),0)</f>
        <v>0</v>
      </c>
      <c r="AQ819" s="2">
        <f>_xlfn.IFERROR(INDEX('Subdecision matrices'!$K$27:$O$30,MATCH(Prioritization!O418,'Subdecision matrices'!$J$27:$J$30,0),MATCH('CalcEng 2'!$AQ$6,'Subdecision matrices'!$K$27:$O$27,0)),0)</f>
        <v>0</v>
      </c>
      <c r="AR819" s="2">
        <f>_xlfn.IFERROR(INDEX('Subdecision matrices'!$K$27:$O$30,MATCH(Prioritization!O418,'Subdecision matrices'!$J$27:$J$30,0),MATCH('CalcEng 2'!$AR$6,'Subdecision matrices'!$K$27:$O$27,0)),0)</f>
        <v>0</v>
      </c>
      <c r="AS819" s="2">
        <f>_xlfn.IFERROR(INDEX('Subdecision matrices'!$K$27:$O$30,MATCH(Prioritization!O418,'Subdecision matrices'!$J$27:$J$30,0),MATCH('CalcEng 2'!$AS$6,'Subdecision matrices'!$K$27:$O$27,0)),0)</f>
        <v>0</v>
      </c>
      <c r="AT819" s="2">
        <f>_xlfn.IFERROR(INDEX('Subdecision matrices'!$K$27:$O$30,MATCH(Prioritization!O418,'Subdecision matrices'!$J$27:$J$30,0),MATCH('CalcEng 2'!$AT$6,'Subdecision matrices'!$K$27:$O$27,0)),0)</f>
        <v>0</v>
      </c>
      <c r="AU819" s="2">
        <f>_xlfn.IFERROR(INDEX('Subdecision matrices'!$K$34:$O$36,MATCH(Prioritization!P418,'Subdecision matrices'!$J$34:$J$36,0),MATCH('CalcEng 2'!$AU$6,'Subdecision matrices'!$K$33:$O$33,0)),0)</f>
        <v>0</v>
      </c>
      <c r="AV819" s="2">
        <f>_xlfn.IFERROR(INDEX('Subdecision matrices'!$K$34:$O$36,MATCH(Prioritization!P418,'Subdecision matrices'!$J$34:$J$36,0),MATCH('CalcEng 2'!$AV$6,'Subdecision matrices'!$K$33:$O$33,0)),0)</f>
        <v>0</v>
      </c>
      <c r="AW819" s="2">
        <f>_xlfn.IFERROR(INDEX('Subdecision matrices'!$K$34:$O$36,MATCH(Prioritization!P418,'Subdecision matrices'!$J$34:$J$36,0),MATCH('CalcEng 2'!$AW$6,'Subdecision matrices'!$K$33:$O$33,0)),0)</f>
        <v>0</v>
      </c>
      <c r="AX819" s="2">
        <f>_xlfn.IFERROR(INDEX('Subdecision matrices'!$K$34:$O$36,MATCH(Prioritization!P418,'Subdecision matrices'!$J$34:$J$36,0),MATCH('CalcEng 2'!$AX$6,'Subdecision matrices'!$K$33:$O$33,0)),0)</f>
        <v>0</v>
      </c>
      <c r="AY819" s="2">
        <f>_xlfn.IFERROR(INDEX('Subdecision matrices'!$K$34:$O$36,MATCH(Prioritization!P418,'Subdecision matrices'!$J$34:$J$36,0),MATCH('CalcEng 2'!$AY$6,'Subdecision matrices'!$K$33:$O$33,0)),0)</f>
        <v>0</v>
      </c>
      <c r="AZ819" s="2"/>
      <c r="BA819" s="2"/>
      <c r="BB819" s="110">
        <f>((B819*B820)+(G819*G820)+(L819*L820)+(Q819*Q820)+(V819*V820)+(AA819*AA820)+(AF820*AF819)+(AK819*AK820)+(AP819*AP820)+(AU819*AU820))*10</f>
        <v>0</v>
      </c>
      <c r="BC819" s="110">
        <f aca="true" t="shared" si="2057" ref="BC819">((C819*C820)+(H819*H820)+(M819*M820)+(R819*R820)+(W819*W820)+(AB819*AB820)+(AG820*AG819)+(AL819*AL820)+(AQ819*AQ820)+(AV819*AV820))*10</f>
        <v>0</v>
      </c>
      <c r="BD819" s="110">
        <f aca="true" t="shared" si="2058" ref="BD819">((D819*D820)+(I819*I820)+(N819*N820)+(S819*S820)+(X819*X820)+(AC819*AC820)+(AH820*AH819)+(AM819*AM820)+(AR819*AR820)+(AW819*AW820))*10</f>
        <v>0</v>
      </c>
      <c r="BE819" s="110">
        <f aca="true" t="shared" si="2059" ref="BE819">((E819*E820)+(J819*J820)+(O819*O820)+(T819*T820)+(Y819*Y820)+(AD819*AD820)+(AI820*AI819)+(AN819*AN820)+(AS819*AS820)+(AX819*AX820))*10</f>
        <v>0</v>
      </c>
      <c r="BF819" s="110">
        <f aca="true" t="shared" si="2060" ref="BF819">((F819*F820)+(K819*K820)+(P819*P820)+(U819*U820)+(Z819*Z820)+(AE819*AE820)+(AJ820*AJ819)+(AO819*AO820)+(AT819*AT820)+(AY819*AY820))*10</f>
        <v>0</v>
      </c>
    </row>
    <row r="820" spans="1:58" ht="15.75" thickBot="1">
      <c r="A820" s="94"/>
      <c r="B820" s="5">
        <f>'Subdecision matrices'!$S$12</f>
        <v>0.1</v>
      </c>
      <c r="C820" s="5">
        <f>'Subdecision matrices'!$S$13</f>
        <v>0.1</v>
      </c>
      <c r="D820" s="5">
        <f>'Subdecision matrices'!$S$14</f>
        <v>0.1</v>
      </c>
      <c r="E820" s="5">
        <f>'Subdecision matrices'!$S$15</f>
        <v>0.1</v>
      </c>
      <c r="F820" s="5">
        <f>'Subdecision matrices'!$S$16</f>
        <v>0.1</v>
      </c>
      <c r="G820" s="5">
        <f>'Subdecision matrices'!$T$12</f>
        <v>0.1</v>
      </c>
      <c r="H820" s="5">
        <f>'Subdecision matrices'!$T$13</f>
        <v>0.1</v>
      </c>
      <c r="I820" s="5">
        <f>'Subdecision matrices'!$T$14</f>
        <v>0.1</v>
      </c>
      <c r="J820" s="5">
        <f>'Subdecision matrices'!$T$15</f>
        <v>0.1</v>
      </c>
      <c r="K820" s="5">
        <f>'Subdecision matrices'!$T$16</f>
        <v>0.1</v>
      </c>
      <c r="L820" s="5">
        <f>'Subdecision matrices'!$U$12</f>
        <v>0.05</v>
      </c>
      <c r="M820" s="5">
        <f>'Subdecision matrices'!$U$13</f>
        <v>0.05</v>
      </c>
      <c r="N820" s="5">
        <f>'Subdecision matrices'!$U$14</f>
        <v>0.05</v>
      </c>
      <c r="O820" s="5">
        <f>'Subdecision matrices'!$U$15</f>
        <v>0.05</v>
      </c>
      <c r="P820" s="5">
        <f>'Subdecision matrices'!$U$16</f>
        <v>0.05</v>
      </c>
      <c r="Q820" s="5">
        <f>'Subdecision matrices'!$V$12</f>
        <v>0.1</v>
      </c>
      <c r="R820" s="5">
        <f>'Subdecision matrices'!$V$13</f>
        <v>0.1</v>
      </c>
      <c r="S820" s="5">
        <f>'Subdecision matrices'!$V$14</f>
        <v>0.1</v>
      </c>
      <c r="T820" s="5">
        <f>'Subdecision matrices'!$V$15</f>
        <v>0.1</v>
      </c>
      <c r="U820" s="5">
        <f>'Subdecision matrices'!$V$16</f>
        <v>0.1</v>
      </c>
      <c r="V820" s="5">
        <f>'Subdecision matrices'!$W$12</f>
        <v>0.1</v>
      </c>
      <c r="W820" s="5">
        <f>'Subdecision matrices'!$W$13</f>
        <v>0.1</v>
      </c>
      <c r="X820" s="5">
        <f>'Subdecision matrices'!$W$14</f>
        <v>0.1</v>
      </c>
      <c r="Y820" s="5">
        <f>'Subdecision matrices'!$W$15</f>
        <v>0.1</v>
      </c>
      <c r="Z820" s="5">
        <f>'Subdecision matrices'!$W$16</f>
        <v>0.1</v>
      </c>
      <c r="AA820" s="5">
        <f>'Subdecision matrices'!$X$12</f>
        <v>0.05</v>
      </c>
      <c r="AB820" s="5">
        <f>'Subdecision matrices'!$X$13</f>
        <v>0.1</v>
      </c>
      <c r="AC820" s="5">
        <f>'Subdecision matrices'!$X$14</f>
        <v>0.1</v>
      </c>
      <c r="AD820" s="5">
        <f>'Subdecision matrices'!$X$15</f>
        <v>0.1</v>
      </c>
      <c r="AE820" s="5">
        <f>'Subdecision matrices'!$X$16</f>
        <v>0.1</v>
      </c>
      <c r="AF820" s="5">
        <f>'Subdecision matrices'!$Y$12</f>
        <v>0.1</v>
      </c>
      <c r="AG820" s="5">
        <f>'Subdecision matrices'!$Y$13</f>
        <v>0.1</v>
      </c>
      <c r="AH820" s="5">
        <f>'Subdecision matrices'!$Y$14</f>
        <v>0.1</v>
      </c>
      <c r="AI820" s="5">
        <f>'Subdecision matrices'!$Y$15</f>
        <v>0.05</v>
      </c>
      <c r="AJ820" s="5">
        <f>'Subdecision matrices'!$Y$16</f>
        <v>0.05</v>
      </c>
      <c r="AK820" s="5">
        <f>'Subdecision matrices'!$Z$12</f>
        <v>0.15</v>
      </c>
      <c r="AL820" s="5">
        <f>'Subdecision matrices'!$Z$13</f>
        <v>0.15</v>
      </c>
      <c r="AM820" s="5">
        <f>'Subdecision matrices'!$Z$14</f>
        <v>0.15</v>
      </c>
      <c r="AN820" s="5">
        <f>'Subdecision matrices'!$Z$15</f>
        <v>0.15</v>
      </c>
      <c r="AO820" s="5">
        <f>'Subdecision matrices'!$Z$16</f>
        <v>0.15</v>
      </c>
      <c r="AP820" s="5">
        <f>'Subdecision matrices'!$AA$12</f>
        <v>0.1</v>
      </c>
      <c r="AQ820" s="5">
        <f>'Subdecision matrices'!$AA$13</f>
        <v>0.1</v>
      </c>
      <c r="AR820" s="5">
        <f>'Subdecision matrices'!$AA$14</f>
        <v>0.1</v>
      </c>
      <c r="AS820" s="5">
        <f>'Subdecision matrices'!$AA$15</f>
        <v>0.1</v>
      </c>
      <c r="AT820" s="5">
        <f>'Subdecision matrices'!$AA$16</f>
        <v>0.15</v>
      </c>
      <c r="AU820" s="5">
        <f>'Subdecision matrices'!$AB$12</f>
        <v>0.15</v>
      </c>
      <c r="AV820" s="5">
        <f>'Subdecision matrices'!$AB$13</f>
        <v>0.1</v>
      </c>
      <c r="AW820" s="5">
        <f>'Subdecision matrices'!$AB$14</f>
        <v>0.1</v>
      </c>
      <c r="AX820" s="5">
        <f>'Subdecision matrices'!$AB$15</f>
        <v>0.15</v>
      </c>
      <c r="AY820" s="5">
        <f>'Subdecision matrices'!$AB$16</f>
        <v>0.1</v>
      </c>
      <c r="AZ820" s="3">
        <f aca="true" t="shared" si="2061" ref="AZ820">SUM(L820:AY820)</f>
        <v>4</v>
      </c>
      <c r="BA820" s="3"/>
      <c r="BB820" s="114"/>
      <c r="BC820" s="114"/>
      <c r="BD820" s="114"/>
      <c r="BE820" s="114"/>
      <c r="BF820" s="114"/>
    </row>
    <row r="821" spans="1:58" ht="15">
      <c r="A821" s="94">
        <v>408</v>
      </c>
      <c r="B821" s="44">
        <f>_xlfn.IFERROR(VLOOKUP(Prioritization!G419,'Subdecision matrices'!$B$7:$C$8,2,TRUE),0)</f>
        <v>0</v>
      </c>
      <c r="C821" s="44">
        <f>_xlfn.IFERROR(VLOOKUP(Prioritization!G419,'Subdecision matrices'!$B$7:$D$8,3,TRUE),0)</f>
        <v>0</v>
      </c>
      <c r="D821" s="44">
        <f>_xlfn.IFERROR(VLOOKUP(Prioritization!G419,'Subdecision matrices'!$B$7:$E$8,4,TRUE),0)</f>
        <v>0</v>
      </c>
      <c r="E821" s="44">
        <f>_xlfn.IFERROR(VLOOKUP(Prioritization!G419,'Subdecision matrices'!$B$7:$F$8,5,TRUE),0)</f>
        <v>0</v>
      </c>
      <c r="F821" s="44">
        <f>_xlfn.IFERROR(VLOOKUP(Prioritization!G419,'Subdecision matrices'!$B$7:$G$8,6,TRUE),0)</f>
        <v>0</v>
      </c>
      <c r="G821" s="44">
        <f>VLOOKUP(Prioritization!H419,'Subdecision matrices'!$B$12:$C$19,2,TRUE)</f>
        <v>0</v>
      </c>
      <c r="H821" s="44">
        <f>VLOOKUP(Prioritization!H419,'Subdecision matrices'!$B$12:$D$19,3,TRUE)</f>
        <v>0</v>
      </c>
      <c r="I821" s="44">
        <f>VLOOKUP(Prioritization!H419,'Subdecision matrices'!$B$12:$E$19,4,TRUE)</f>
        <v>0</v>
      </c>
      <c r="J821" s="44">
        <f>VLOOKUP(Prioritization!H419,'Subdecision matrices'!$B$12:$F$19,5,TRUE)</f>
        <v>0</v>
      </c>
      <c r="K821" s="44">
        <f>VLOOKUP(Prioritization!H419,'Subdecision matrices'!$B$12:$G$19,6,TRUE)</f>
        <v>0</v>
      </c>
      <c r="L821" s="2">
        <f>_xlfn.IFERROR(INDEX('Subdecision matrices'!$C$23:$G$27,MATCH(Prioritization!I419,'Subdecision matrices'!$B$23:$B$27,0),MATCH('CalcEng 2'!$L$6,'Subdecision matrices'!$C$22:$G$22,0)),0)</f>
        <v>0</v>
      </c>
      <c r="M821" s="2">
        <f>_xlfn.IFERROR(INDEX('Subdecision matrices'!$C$23:$G$27,MATCH(Prioritization!I419,'Subdecision matrices'!$B$23:$B$27,0),MATCH('CalcEng 2'!$M$6,'Subdecision matrices'!$C$30:$G$30,0)),0)</f>
        <v>0</v>
      </c>
      <c r="N821" s="2">
        <f>_xlfn.IFERROR(INDEX('Subdecision matrices'!$C$23:$G$27,MATCH(Prioritization!I419,'Subdecision matrices'!$B$23:$B$27,0),MATCH('CalcEng 2'!$N$6,'Subdecision matrices'!$C$22:$G$22,0)),0)</f>
        <v>0</v>
      </c>
      <c r="O821" s="2">
        <f>_xlfn.IFERROR(INDEX('Subdecision matrices'!$C$23:$G$27,MATCH(Prioritization!I419,'Subdecision matrices'!$B$23:$B$27,0),MATCH('CalcEng 2'!$O$6,'Subdecision matrices'!$C$22:$G$22,0)),0)</f>
        <v>0</v>
      </c>
      <c r="P821" s="2">
        <f>_xlfn.IFERROR(INDEX('Subdecision matrices'!$C$23:$G$27,MATCH(Prioritization!I419,'Subdecision matrices'!$B$23:$B$27,0),MATCH('CalcEng 2'!$P$6,'Subdecision matrices'!$C$22:$G$22,0)),0)</f>
        <v>0</v>
      </c>
      <c r="Q821" s="2">
        <f>_xlfn.IFERROR(INDEX('Subdecision matrices'!$C$31:$G$33,MATCH(Prioritization!J419,'Subdecision matrices'!$B$31:$B$33,0),MATCH('CalcEng 2'!$Q$6,'Subdecision matrices'!$C$30:$G$30,0)),0)</f>
        <v>0</v>
      </c>
      <c r="R821" s="2">
        <f>_xlfn.IFERROR(INDEX('Subdecision matrices'!$C$31:$G$33,MATCH(Prioritization!J419,'Subdecision matrices'!$B$31:$B$33,0),MATCH('CalcEng 2'!$R$6,'Subdecision matrices'!$C$30:$G$30,0)),0)</f>
        <v>0</v>
      </c>
      <c r="S821" s="2">
        <f>_xlfn.IFERROR(INDEX('Subdecision matrices'!$C$31:$G$33,MATCH(Prioritization!J419,'Subdecision matrices'!$B$31:$B$33,0),MATCH('CalcEng 2'!$S$6,'Subdecision matrices'!$C$30:$G$30,0)),0)</f>
        <v>0</v>
      </c>
      <c r="T821" s="2">
        <f>_xlfn.IFERROR(INDEX('Subdecision matrices'!$C$31:$G$33,MATCH(Prioritization!J419,'Subdecision matrices'!$B$31:$B$33,0),MATCH('CalcEng 2'!$T$6,'Subdecision matrices'!$C$30:$G$30,0)),0)</f>
        <v>0</v>
      </c>
      <c r="U821" s="2">
        <f>_xlfn.IFERROR(INDEX('Subdecision matrices'!$C$31:$G$33,MATCH(Prioritization!J419,'Subdecision matrices'!$B$31:$B$33,0),MATCH('CalcEng 2'!$U$6,'Subdecision matrices'!$C$30:$G$30,0)),0)</f>
        <v>0</v>
      </c>
      <c r="V821" s="2">
        <f>_xlfn.IFERROR(VLOOKUP(Prioritization!K419,'Subdecision matrices'!$A$37:$C$41,3,TRUE),0)</f>
        <v>0</v>
      </c>
      <c r="W821" s="2">
        <f>_xlfn.IFERROR(VLOOKUP(Prioritization!K419,'Subdecision matrices'!$A$37:$D$41,4),0)</f>
        <v>0</v>
      </c>
      <c r="X821" s="2">
        <f>_xlfn.IFERROR(VLOOKUP(Prioritization!K419,'Subdecision matrices'!$A$37:$E$41,5),0)</f>
        <v>0</v>
      </c>
      <c r="Y821" s="2">
        <f>_xlfn.IFERROR(VLOOKUP(Prioritization!K419,'Subdecision matrices'!$A$37:$F$41,6),0)</f>
        <v>0</v>
      </c>
      <c r="Z821" s="2">
        <f>_xlfn.IFERROR(VLOOKUP(Prioritization!K419,'Subdecision matrices'!$A$37:$G$41,7),0)</f>
        <v>0</v>
      </c>
      <c r="AA821" s="2">
        <f>_xlfn.IFERROR(INDEX('Subdecision matrices'!$K$8:$O$11,MATCH(Prioritization!L419,'Subdecision matrices'!$J$8:$J$11,0),MATCH('CalcEng 2'!$AA$6,'Subdecision matrices'!$K$7:$O$7,0)),0)</f>
        <v>0</v>
      </c>
      <c r="AB821" s="2">
        <f>_xlfn.IFERROR(INDEX('Subdecision matrices'!$K$8:$O$11,MATCH(Prioritization!L419,'Subdecision matrices'!$J$8:$J$11,0),MATCH('CalcEng 2'!$AB$6,'Subdecision matrices'!$K$7:$O$7,0)),0)</f>
        <v>0</v>
      </c>
      <c r="AC821" s="2">
        <f>_xlfn.IFERROR(INDEX('Subdecision matrices'!$K$8:$O$11,MATCH(Prioritization!L419,'Subdecision matrices'!$J$8:$J$11,0),MATCH('CalcEng 2'!$AC$6,'Subdecision matrices'!$K$7:$O$7,0)),0)</f>
        <v>0</v>
      </c>
      <c r="AD821" s="2">
        <f>_xlfn.IFERROR(INDEX('Subdecision matrices'!$K$8:$O$11,MATCH(Prioritization!L419,'Subdecision matrices'!$J$8:$J$11,0),MATCH('CalcEng 2'!$AD$6,'Subdecision matrices'!$K$7:$O$7,0)),0)</f>
        <v>0</v>
      </c>
      <c r="AE821" s="2">
        <f>_xlfn.IFERROR(INDEX('Subdecision matrices'!$K$8:$O$11,MATCH(Prioritization!L419,'Subdecision matrices'!$J$8:$J$11,0),MATCH('CalcEng 2'!$AE$6,'Subdecision matrices'!$K$7:$O$7,0)),0)</f>
        <v>0</v>
      </c>
      <c r="AF821" s="2">
        <f>_xlfn.IFERROR(VLOOKUP(Prioritization!M419,'Subdecision matrices'!$I$15:$K$17,3,TRUE),0)</f>
        <v>0</v>
      </c>
      <c r="AG821" s="2">
        <f>_xlfn.IFERROR(VLOOKUP(Prioritization!M419,'Subdecision matrices'!$I$15:$L$17,4,TRUE),0)</f>
        <v>0</v>
      </c>
      <c r="AH821" s="2">
        <f>_xlfn.IFERROR(VLOOKUP(Prioritization!M419,'Subdecision matrices'!$I$15:$M$17,5,TRUE),0)</f>
        <v>0</v>
      </c>
      <c r="AI821" s="2">
        <f>_xlfn.IFERROR(VLOOKUP(Prioritization!M419,'Subdecision matrices'!$I$15:$N$17,6,TRUE),0)</f>
        <v>0</v>
      </c>
      <c r="AJ821" s="2">
        <f>_xlfn.IFERROR(VLOOKUP(Prioritization!M419,'Subdecision matrices'!$I$15:$O$17,7,TRUE),0)</f>
        <v>0</v>
      </c>
      <c r="AK821" s="2">
        <f>_xlfn.IFERROR(INDEX('Subdecision matrices'!$K$22:$O$24,MATCH(Prioritization!N419,'Subdecision matrices'!$J$22:$J$24,0),MATCH($AK$6,'Subdecision matrices'!$K$21:$O$21,0)),0)</f>
        <v>0</v>
      </c>
      <c r="AL821" s="2">
        <f>_xlfn.IFERROR(INDEX('Subdecision matrices'!$K$22:$O$24,MATCH(Prioritization!N419,'Subdecision matrices'!$J$22:$J$24,0),MATCH($AL$6,'Subdecision matrices'!$K$21:$O$21,0)),0)</f>
        <v>0</v>
      </c>
      <c r="AM821" s="2">
        <f>_xlfn.IFERROR(INDEX('Subdecision matrices'!$K$22:$O$24,MATCH(Prioritization!N419,'Subdecision matrices'!$J$22:$J$24,0),MATCH($AM$6,'Subdecision matrices'!$K$21:$O$21,0)),0)</f>
        <v>0</v>
      </c>
      <c r="AN821" s="2">
        <f>_xlfn.IFERROR(INDEX('Subdecision matrices'!$K$22:$O$24,MATCH(Prioritization!N419,'Subdecision matrices'!$J$22:$J$24,0),MATCH($AN$6,'Subdecision matrices'!$K$21:$O$21,0)),0)</f>
        <v>0</v>
      </c>
      <c r="AO821" s="2">
        <f>_xlfn.IFERROR(INDEX('Subdecision matrices'!$K$22:$O$24,MATCH(Prioritization!N419,'Subdecision matrices'!$J$22:$J$24,0),MATCH($AO$6,'Subdecision matrices'!$K$21:$O$21,0)),0)</f>
        <v>0</v>
      </c>
      <c r="AP821" s="2">
        <f>_xlfn.IFERROR(INDEX('Subdecision matrices'!$K$27:$O$30,MATCH(Prioritization!O419,'Subdecision matrices'!$J$27:$J$30,0),MATCH('CalcEng 2'!$AP$6,'Subdecision matrices'!$K$27:$O$27,0)),0)</f>
        <v>0</v>
      </c>
      <c r="AQ821" s="2">
        <f>_xlfn.IFERROR(INDEX('Subdecision matrices'!$K$27:$O$30,MATCH(Prioritization!O419,'Subdecision matrices'!$J$27:$J$30,0),MATCH('CalcEng 2'!$AQ$6,'Subdecision matrices'!$K$27:$O$27,0)),0)</f>
        <v>0</v>
      </c>
      <c r="AR821" s="2">
        <f>_xlfn.IFERROR(INDEX('Subdecision matrices'!$K$27:$O$30,MATCH(Prioritization!O419,'Subdecision matrices'!$J$27:$J$30,0),MATCH('CalcEng 2'!$AR$6,'Subdecision matrices'!$K$27:$O$27,0)),0)</f>
        <v>0</v>
      </c>
      <c r="AS821" s="2">
        <f>_xlfn.IFERROR(INDEX('Subdecision matrices'!$K$27:$O$30,MATCH(Prioritization!O419,'Subdecision matrices'!$J$27:$J$30,0),MATCH('CalcEng 2'!$AS$6,'Subdecision matrices'!$K$27:$O$27,0)),0)</f>
        <v>0</v>
      </c>
      <c r="AT821" s="2">
        <f>_xlfn.IFERROR(INDEX('Subdecision matrices'!$K$27:$O$30,MATCH(Prioritization!O419,'Subdecision matrices'!$J$27:$J$30,0),MATCH('CalcEng 2'!$AT$6,'Subdecision matrices'!$K$27:$O$27,0)),0)</f>
        <v>0</v>
      </c>
      <c r="AU821" s="2">
        <f>_xlfn.IFERROR(INDEX('Subdecision matrices'!$K$34:$O$36,MATCH(Prioritization!P419,'Subdecision matrices'!$J$34:$J$36,0),MATCH('CalcEng 2'!$AU$6,'Subdecision matrices'!$K$33:$O$33,0)),0)</f>
        <v>0</v>
      </c>
      <c r="AV821" s="2">
        <f>_xlfn.IFERROR(INDEX('Subdecision matrices'!$K$34:$O$36,MATCH(Prioritization!P419,'Subdecision matrices'!$J$34:$J$36,0),MATCH('CalcEng 2'!$AV$6,'Subdecision matrices'!$K$33:$O$33,0)),0)</f>
        <v>0</v>
      </c>
      <c r="AW821" s="2">
        <f>_xlfn.IFERROR(INDEX('Subdecision matrices'!$K$34:$O$36,MATCH(Prioritization!P419,'Subdecision matrices'!$J$34:$J$36,0),MATCH('CalcEng 2'!$AW$6,'Subdecision matrices'!$K$33:$O$33,0)),0)</f>
        <v>0</v>
      </c>
      <c r="AX821" s="2">
        <f>_xlfn.IFERROR(INDEX('Subdecision matrices'!$K$34:$O$36,MATCH(Prioritization!P419,'Subdecision matrices'!$J$34:$J$36,0),MATCH('CalcEng 2'!$AX$6,'Subdecision matrices'!$K$33:$O$33,0)),0)</f>
        <v>0</v>
      </c>
      <c r="AY821" s="2">
        <f>_xlfn.IFERROR(INDEX('Subdecision matrices'!$K$34:$O$36,MATCH(Prioritization!P419,'Subdecision matrices'!$J$34:$J$36,0),MATCH('CalcEng 2'!$AY$6,'Subdecision matrices'!$K$33:$O$33,0)),0)</f>
        <v>0</v>
      </c>
      <c r="AZ821" s="2"/>
      <c r="BA821" s="2"/>
      <c r="BB821" s="110">
        <f>((B821*B822)+(G821*G822)+(L821*L822)+(Q821*Q822)+(V821*V822)+(AA821*AA822)+(AF822*AF821)+(AK821*AK822)+(AP821*AP822)+(AU821*AU822))*10</f>
        <v>0</v>
      </c>
      <c r="BC821" s="110">
        <f aca="true" t="shared" si="2062" ref="BC821">((C821*C822)+(H821*H822)+(M821*M822)+(R821*R822)+(W821*W822)+(AB821*AB822)+(AG822*AG821)+(AL821*AL822)+(AQ821*AQ822)+(AV821*AV822))*10</f>
        <v>0</v>
      </c>
      <c r="BD821" s="110">
        <f aca="true" t="shared" si="2063" ref="BD821">((D821*D822)+(I821*I822)+(N821*N822)+(S821*S822)+(X821*X822)+(AC821*AC822)+(AH822*AH821)+(AM821*AM822)+(AR821*AR822)+(AW821*AW822))*10</f>
        <v>0</v>
      </c>
      <c r="BE821" s="110">
        <f aca="true" t="shared" si="2064" ref="BE821">((E821*E822)+(J821*J822)+(O821*O822)+(T821*T822)+(Y821*Y822)+(AD821*AD822)+(AI822*AI821)+(AN821*AN822)+(AS821*AS822)+(AX821*AX822))*10</f>
        <v>0</v>
      </c>
      <c r="BF821" s="110">
        <f aca="true" t="shared" si="2065" ref="BF821">((F821*F822)+(K821*K822)+(P821*P822)+(U821*U822)+(Z821*Z822)+(AE821*AE822)+(AJ822*AJ821)+(AO821*AO822)+(AT821*AT822)+(AY821*AY822))*10</f>
        <v>0</v>
      </c>
    </row>
    <row r="822" spans="1:58" ht="15.75" thickBot="1">
      <c r="A822" s="94"/>
      <c r="B822" s="5">
        <f>'Subdecision matrices'!$S$12</f>
        <v>0.1</v>
      </c>
      <c r="C822" s="5">
        <f>'Subdecision matrices'!$S$13</f>
        <v>0.1</v>
      </c>
      <c r="D822" s="5">
        <f>'Subdecision matrices'!$S$14</f>
        <v>0.1</v>
      </c>
      <c r="E822" s="5">
        <f>'Subdecision matrices'!$S$15</f>
        <v>0.1</v>
      </c>
      <c r="F822" s="5">
        <f>'Subdecision matrices'!$S$16</f>
        <v>0.1</v>
      </c>
      <c r="G822" s="5">
        <f>'Subdecision matrices'!$T$12</f>
        <v>0.1</v>
      </c>
      <c r="H822" s="5">
        <f>'Subdecision matrices'!$T$13</f>
        <v>0.1</v>
      </c>
      <c r="I822" s="5">
        <f>'Subdecision matrices'!$T$14</f>
        <v>0.1</v>
      </c>
      <c r="J822" s="5">
        <f>'Subdecision matrices'!$T$15</f>
        <v>0.1</v>
      </c>
      <c r="K822" s="5">
        <f>'Subdecision matrices'!$T$16</f>
        <v>0.1</v>
      </c>
      <c r="L822" s="5">
        <f>'Subdecision matrices'!$U$12</f>
        <v>0.05</v>
      </c>
      <c r="M822" s="5">
        <f>'Subdecision matrices'!$U$13</f>
        <v>0.05</v>
      </c>
      <c r="N822" s="5">
        <f>'Subdecision matrices'!$U$14</f>
        <v>0.05</v>
      </c>
      <c r="O822" s="5">
        <f>'Subdecision matrices'!$U$15</f>
        <v>0.05</v>
      </c>
      <c r="P822" s="5">
        <f>'Subdecision matrices'!$U$16</f>
        <v>0.05</v>
      </c>
      <c r="Q822" s="5">
        <f>'Subdecision matrices'!$V$12</f>
        <v>0.1</v>
      </c>
      <c r="R822" s="5">
        <f>'Subdecision matrices'!$V$13</f>
        <v>0.1</v>
      </c>
      <c r="S822" s="5">
        <f>'Subdecision matrices'!$V$14</f>
        <v>0.1</v>
      </c>
      <c r="T822" s="5">
        <f>'Subdecision matrices'!$V$15</f>
        <v>0.1</v>
      </c>
      <c r="U822" s="5">
        <f>'Subdecision matrices'!$V$16</f>
        <v>0.1</v>
      </c>
      <c r="V822" s="5">
        <f>'Subdecision matrices'!$W$12</f>
        <v>0.1</v>
      </c>
      <c r="W822" s="5">
        <f>'Subdecision matrices'!$W$13</f>
        <v>0.1</v>
      </c>
      <c r="X822" s="5">
        <f>'Subdecision matrices'!$W$14</f>
        <v>0.1</v>
      </c>
      <c r="Y822" s="5">
        <f>'Subdecision matrices'!$W$15</f>
        <v>0.1</v>
      </c>
      <c r="Z822" s="5">
        <f>'Subdecision matrices'!$W$16</f>
        <v>0.1</v>
      </c>
      <c r="AA822" s="5">
        <f>'Subdecision matrices'!$X$12</f>
        <v>0.05</v>
      </c>
      <c r="AB822" s="5">
        <f>'Subdecision matrices'!$X$13</f>
        <v>0.1</v>
      </c>
      <c r="AC822" s="5">
        <f>'Subdecision matrices'!$X$14</f>
        <v>0.1</v>
      </c>
      <c r="AD822" s="5">
        <f>'Subdecision matrices'!$X$15</f>
        <v>0.1</v>
      </c>
      <c r="AE822" s="5">
        <f>'Subdecision matrices'!$X$16</f>
        <v>0.1</v>
      </c>
      <c r="AF822" s="5">
        <f>'Subdecision matrices'!$Y$12</f>
        <v>0.1</v>
      </c>
      <c r="AG822" s="5">
        <f>'Subdecision matrices'!$Y$13</f>
        <v>0.1</v>
      </c>
      <c r="AH822" s="5">
        <f>'Subdecision matrices'!$Y$14</f>
        <v>0.1</v>
      </c>
      <c r="AI822" s="5">
        <f>'Subdecision matrices'!$Y$15</f>
        <v>0.05</v>
      </c>
      <c r="AJ822" s="5">
        <f>'Subdecision matrices'!$Y$16</f>
        <v>0.05</v>
      </c>
      <c r="AK822" s="5">
        <f>'Subdecision matrices'!$Z$12</f>
        <v>0.15</v>
      </c>
      <c r="AL822" s="5">
        <f>'Subdecision matrices'!$Z$13</f>
        <v>0.15</v>
      </c>
      <c r="AM822" s="5">
        <f>'Subdecision matrices'!$Z$14</f>
        <v>0.15</v>
      </c>
      <c r="AN822" s="5">
        <f>'Subdecision matrices'!$Z$15</f>
        <v>0.15</v>
      </c>
      <c r="AO822" s="5">
        <f>'Subdecision matrices'!$Z$16</f>
        <v>0.15</v>
      </c>
      <c r="AP822" s="5">
        <f>'Subdecision matrices'!$AA$12</f>
        <v>0.1</v>
      </c>
      <c r="AQ822" s="5">
        <f>'Subdecision matrices'!$AA$13</f>
        <v>0.1</v>
      </c>
      <c r="AR822" s="5">
        <f>'Subdecision matrices'!$AA$14</f>
        <v>0.1</v>
      </c>
      <c r="AS822" s="5">
        <f>'Subdecision matrices'!$AA$15</f>
        <v>0.1</v>
      </c>
      <c r="AT822" s="5">
        <f>'Subdecision matrices'!$AA$16</f>
        <v>0.15</v>
      </c>
      <c r="AU822" s="5">
        <f>'Subdecision matrices'!$AB$12</f>
        <v>0.15</v>
      </c>
      <c r="AV822" s="5">
        <f>'Subdecision matrices'!$AB$13</f>
        <v>0.1</v>
      </c>
      <c r="AW822" s="5">
        <f>'Subdecision matrices'!$AB$14</f>
        <v>0.1</v>
      </c>
      <c r="AX822" s="5">
        <f>'Subdecision matrices'!$AB$15</f>
        <v>0.15</v>
      </c>
      <c r="AY822" s="5">
        <f>'Subdecision matrices'!$AB$16</f>
        <v>0.1</v>
      </c>
      <c r="AZ822" s="3">
        <f aca="true" t="shared" si="2066" ref="AZ822">SUM(L822:AY822)</f>
        <v>4</v>
      </c>
      <c r="BA822" s="3"/>
      <c r="BB822" s="114"/>
      <c r="BC822" s="114"/>
      <c r="BD822" s="114"/>
      <c r="BE822" s="114"/>
      <c r="BF822" s="114"/>
    </row>
    <row r="823" spans="1:58" ht="15">
      <c r="A823" s="94">
        <v>409</v>
      </c>
      <c r="B823" s="44">
        <f>_xlfn.IFERROR(VLOOKUP(Prioritization!G420,'Subdecision matrices'!$B$7:$C$8,2,TRUE),0)</f>
        <v>0</v>
      </c>
      <c r="C823" s="44">
        <f>_xlfn.IFERROR(VLOOKUP(Prioritization!G420,'Subdecision matrices'!$B$7:$D$8,3,TRUE),0)</f>
        <v>0</v>
      </c>
      <c r="D823" s="44">
        <f>_xlfn.IFERROR(VLOOKUP(Prioritization!G420,'Subdecision matrices'!$B$7:$E$8,4,TRUE),0)</f>
        <v>0</v>
      </c>
      <c r="E823" s="44">
        <f>_xlfn.IFERROR(VLOOKUP(Prioritization!G420,'Subdecision matrices'!$B$7:$F$8,5,TRUE),0)</f>
        <v>0</v>
      </c>
      <c r="F823" s="44">
        <f>_xlfn.IFERROR(VLOOKUP(Prioritization!G420,'Subdecision matrices'!$B$7:$G$8,6,TRUE),0)</f>
        <v>0</v>
      </c>
      <c r="G823" s="44">
        <f>VLOOKUP(Prioritization!H420,'Subdecision matrices'!$B$12:$C$19,2,TRUE)</f>
        <v>0</v>
      </c>
      <c r="H823" s="44">
        <f>VLOOKUP(Prioritization!H420,'Subdecision matrices'!$B$12:$D$19,3,TRUE)</f>
        <v>0</v>
      </c>
      <c r="I823" s="44">
        <f>VLOOKUP(Prioritization!H420,'Subdecision matrices'!$B$12:$E$19,4,TRUE)</f>
        <v>0</v>
      </c>
      <c r="J823" s="44">
        <f>VLOOKUP(Prioritization!H420,'Subdecision matrices'!$B$12:$F$19,5,TRUE)</f>
        <v>0</v>
      </c>
      <c r="K823" s="44">
        <f>VLOOKUP(Prioritization!H420,'Subdecision matrices'!$B$12:$G$19,6,TRUE)</f>
        <v>0</v>
      </c>
      <c r="L823" s="2">
        <f>_xlfn.IFERROR(INDEX('Subdecision matrices'!$C$23:$G$27,MATCH(Prioritization!I420,'Subdecision matrices'!$B$23:$B$27,0),MATCH('CalcEng 2'!$L$6,'Subdecision matrices'!$C$22:$G$22,0)),0)</f>
        <v>0</v>
      </c>
      <c r="M823" s="2">
        <f>_xlfn.IFERROR(INDEX('Subdecision matrices'!$C$23:$G$27,MATCH(Prioritization!I420,'Subdecision matrices'!$B$23:$B$27,0),MATCH('CalcEng 2'!$M$6,'Subdecision matrices'!$C$30:$G$30,0)),0)</f>
        <v>0</v>
      </c>
      <c r="N823" s="2">
        <f>_xlfn.IFERROR(INDEX('Subdecision matrices'!$C$23:$G$27,MATCH(Prioritization!I420,'Subdecision matrices'!$B$23:$B$27,0),MATCH('CalcEng 2'!$N$6,'Subdecision matrices'!$C$22:$G$22,0)),0)</f>
        <v>0</v>
      </c>
      <c r="O823" s="2">
        <f>_xlfn.IFERROR(INDEX('Subdecision matrices'!$C$23:$G$27,MATCH(Prioritization!I420,'Subdecision matrices'!$B$23:$B$27,0),MATCH('CalcEng 2'!$O$6,'Subdecision matrices'!$C$22:$G$22,0)),0)</f>
        <v>0</v>
      </c>
      <c r="P823" s="2">
        <f>_xlfn.IFERROR(INDEX('Subdecision matrices'!$C$23:$G$27,MATCH(Prioritization!I420,'Subdecision matrices'!$B$23:$B$27,0),MATCH('CalcEng 2'!$P$6,'Subdecision matrices'!$C$22:$G$22,0)),0)</f>
        <v>0</v>
      </c>
      <c r="Q823" s="2">
        <f>_xlfn.IFERROR(INDEX('Subdecision matrices'!$C$31:$G$33,MATCH(Prioritization!J420,'Subdecision matrices'!$B$31:$B$33,0),MATCH('CalcEng 2'!$Q$6,'Subdecision matrices'!$C$30:$G$30,0)),0)</f>
        <v>0</v>
      </c>
      <c r="R823" s="2">
        <f>_xlfn.IFERROR(INDEX('Subdecision matrices'!$C$31:$G$33,MATCH(Prioritization!J420,'Subdecision matrices'!$B$31:$B$33,0),MATCH('CalcEng 2'!$R$6,'Subdecision matrices'!$C$30:$G$30,0)),0)</f>
        <v>0</v>
      </c>
      <c r="S823" s="2">
        <f>_xlfn.IFERROR(INDEX('Subdecision matrices'!$C$31:$G$33,MATCH(Prioritization!J420,'Subdecision matrices'!$B$31:$B$33,0),MATCH('CalcEng 2'!$S$6,'Subdecision matrices'!$C$30:$G$30,0)),0)</f>
        <v>0</v>
      </c>
      <c r="T823" s="2">
        <f>_xlfn.IFERROR(INDEX('Subdecision matrices'!$C$31:$G$33,MATCH(Prioritization!J420,'Subdecision matrices'!$B$31:$B$33,0),MATCH('CalcEng 2'!$T$6,'Subdecision matrices'!$C$30:$G$30,0)),0)</f>
        <v>0</v>
      </c>
      <c r="U823" s="2">
        <f>_xlfn.IFERROR(INDEX('Subdecision matrices'!$C$31:$G$33,MATCH(Prioritization!J420,'Subdecision matrices'!$B$31:$B$33,0),MATCH('CalcEng 2'!$U$6,'Subdecision matrices'!$C$30:$G$30,0)),0)</f>
        <v>0</v>
      </c>
      <c r="V823" s="2">
        <f>_xlfn.IFERROR(VLOOKUP(Prioritization!K420,'Subdecision matrices'!$A$37:$C$41,3,TRUE),0)</f>
        <v>0</v>
      </c>
      <c r="W823" s="2">
        <f>_xlfn.IFERROR(VLOOKUP(Prioritization!K420,'Subdecision matrices'!$A$37:$D$41,4),0)</f>
        <v>0</v>
      </c>
      <c r="X823" s="2">
        <f>_xlfn.IFERROR(VLOOKUP(Prioritization!K420,'Subdecision matrices'!$A$37:$E$41,5),0)</f>
        <v>0</v>
      </c>
      <c r="Y823" s="2">
        <f>_xlfn.IFERROR(VLOOKUP(Prioritization!K420,'Subdecision matrices'!$A$37:$F$41,6),0)</f>
        <v>0</v>
      </c>
      <c r="Z823" s="2">
        <f>_xlfn.IFERROR(VLOOKUP(Prioritization!K420,'Subdecision matrices'!$A$37:$G$41,7),0)</f>
        <v>0</v>
      </c>
      <c r="AA823" s="2">
        <f>_xlfn.IFERROR(INDEX('Subdecision matrices'!$K$8:$O$11,MATCH(Prioritization!L420,'Subdecision matrices'!$J$8:$J$11,0),MATCH('CalcEng 2'!$AA$6,'Subdecision matrices'!$K$7:$O$7,0)),0)</f>
        <v>0</v>
      </c>
      <c r="AB823" s="2">
        <f>_xlfn.IFERROR(INDEX('Subdecision matrices'!$K$8:$O$11,MATCH(Prioritization!L420,'Subdecision matrices'!$J$8:$J$11,0),MATCH('CalcEng 2'!$AB$6,'Subdecision matrices'!$K$7:$O$7,0)),0)</f>
        <v>0</v>
      </c>
      <c r="AC823" s="2">
        <f>_xlfn.IFERROR(INDEX('Subdecision matrices'!$K$8:$O$11,MATCH(Prioritization!L420,'Subdecision matrices'!$J$8:$J$11,0),MATCH('CalcEng 2'!$AC$6,'Subdecision matrices'!$K$7:$O$7,0)),0)</f>
        <v>0</v>
      </c>
      <c r="AD823" s="2">
        <f>_xlfn.IFERROR(INDEX('Subdecision matrices'!$K$8:$O$11,MATCH(Prioritization!L420,'Subdecision matrices'!$J$8:$J$11,0),MATCH('CalcEng 2'!$AD$6,'Subdecision matrices'!$K$7:$O$7,0)),0)</f>
        <v>0</v>
      </c>
      <c r="AE823" s="2">
        <f>_xlfn.IFERROR(INDEX('Subdecision matrices'!$K$8:$O$11,MATCH(Prioritization!L420,'Subdecision matrices'!$J$8:$J$11,0),MATCH('CalcEng 2'!$AE$6,'Subdecision matrices'!$K$7:$O$7,0)),0)</f>
        <v>0</v>
      </c>
      <c r="AF823" s="2">
        <f>_xlfn.IFERROR(VLOOKUP(Prioritization!M420,'Subdecision matrices'!$I$15:$K$17,3,TRUE),0)</f>
        <v>0</v>
      </c>
      <c r="AG823" s="2">
        <f>_xlfn.IFERROR(VLOOKUP(Prioritization!M420,'Subdecision matrices'!$I$15:$L$17,4,TRUE),0)</f>
        <v>0</v>
      </c>
      <c r="AH823" s="2">
        <f>_xlfn.IFERROR(VLOOKUP(Prioritization!M420,'Subdecision matrices'!$I$15:$M$17,5,TRUE),0)</f>
        <v>0</v>
      </c>
      <c r="AI823" s="2">
        <f>_xlfn.IFERROR(VLOOKUP(Prioritization!M420,'Subdecision matrices'!$I$15:$N$17,6,TRUE),0)</f>
        <v>0</v>
      </c>
      <c r="AJ823" s="2">
        <f>_xlfn.IFERROR(VLOOKUP(Prioritization!M420,'Subdecision matrices'!$I$15:$O$17,7,TRUE),0)</f>
        <v>0</v>
      </c>
      <c r="AK823" s="2">
        <f>_xlfn.IFERROR(INDEX('Subdecision matrices'!$K$22:$O$24,MATCH(Prioritization!N420,'Subdecision matrices'!$J$22:$J$24,0),MATCH($AK$6,'Subdecision matrices'!$K$21:$O$21,0)),0)</f>
        <v>0</v>
      </c>
      <c r="AL823" s="2">
        <f>_xlfn.IFERROR(INDEX('Subdecision matrices'!$K$22:$O$24,MATCH(Prioritization!N420,'Subdecision matrices'!$J$22:$J$24,0),MATCH($AL$6,'Subdecision matrices'!$K$21:$O$21,0)),0)</f>
        <v>0</v>
      </c>
      <c r="AM823" s="2">
        <f>_xlfn.IFERROR(INDEX('Subdecision matrices'!$K$22:$O$24,MATCH(Prioritization!N420,'Subdecision matrices'!$J$22:$J$24,0),MATCH($AM$6,'Subdecision matrices'!$K$21:$O$21,0)),0)</f>
        <v>0</v>
      </c>
      <c r="AN823" s="2">
        <f>_xlfn.IFERROR(INDEX('Subdecision matrices'!$K$22:$O$24,MATCH(Prioritization!N420,'Subdecision matrices'!$J$22:$J$24,0),MATCH($AN$6,'Subdecision matrices'!$K$21:$O$21,0)),0)</f>
        <v>0</v>
      </c>
      <c r="AO823" s="2">
        <f>_xlfn.IFERROR(INDEX('Subdecision matrices'!$K$22:$O$24,MATCH(Prioritization!N420,'Subdecision matrices'!$J$22:$J$24,0),MATCH($AO$6,'Subdecision matrices'!$K$21:$O$21,0)),0)</f>
        <v>0</v>
      </c>
      <c r="AP823" s="2">
        <f>_xlfn.IFERROR(INDEX('Subdecision matrices'!$K$27:$O$30,MATCH(Prioritization!O420,'Subdecision matrices'!$J$27:$J$30,0),MATCH('CalcEng 2'!$AP$6,'Subdecision matrices'!$K$27:$O$27,0)),0)</f>
        <v>0</v>
      </c>
      <c r="AQ823" s="2">
        <f>_xlfn.IFERROR(INDEX('Subdecision matrices'!$K$27:$O$30,MATCH(Prioritization!O420,'Subdecision matrices'!$J$27:$J$30,0),MATCH('CalcEng 2'!$AQ$6,'Subdecision matrices'!$K$27:$O$27,0)),0)</f>
        <v>0</v>
      </c>
      <c r="AR823" s="2">
        <f>_xlfn.IFERROR(INDEX('Subdecision matrices'!$K$27:$O$30,MATCH(Prioritization!O420,'Subdecision matrices'!$J$27:$J$30,0),MATCH('CalcEng 2'!$AR$6,'Subdecision matrices'!$K$27:$O$27,0)),0)</f>
        <v>0</v>
      </c>
      <c r="AS823" s="2">
        <f>_xlfn.IFERROR(INDEX('Subdecision matrices'!$K$27:$O$30,MATCH(Prioritization!O420,'Subdecision matrices'!$J$27:$J$30,0),MATCH('CalcEng 2'!$AS$6,'Subdecision matrices'!$K$27:$O$27,0)),0)</f>
        <v>0</v>
      </c>
      <c r="AT823" s="2">
        <f>_xlfn.IFERROR(INDEX('Subdecision matrices'!$K$27:$O$30,MATCH(Prioritization!O420,'Subdecision matrices'!$J$27:$J$30,0),MATCH('CalcEng 2'!$AT$6,'Subdecision matrices'!$K$27:$O$27,0)),0)</f>
        <v>0</v>
      </c>
      <c r="AU823" s="2">
        <f>_xlfn.IFERROR(INDEX('Subdecision matrices'!$K$34:$O$36,MATCH(Prioritization!P420,'Subdecision matrices'!$J$34:$J$36,0),MATCH('CalcEng 2'!$AU$6,'Subdecision matrices'!$K$33:$O$33,0)),0)</f>
        <v>0</v>
      </c>
      <c r="AV823" s="2">
        <f>_xlfn.IFERROR(INDEX('Subdecision matrices'!$K$34:$O$36,MATCH(Prioritization!P420,'Subdecision matrices'!$J$34:$J$36,0),MATCH('CalcEng 2'!$AV$6,'Subdecision matrices'!$K$33:$O$33,0)),0)</f>
        <v>0</v>
      </c>
      <c r="AW823" s="2">
        <f>_xlfn.IFERROR(INDEX('Subdecision matrices'!$K$34:$O$36,MATCH(Prioritization!P420,'Subdecision matrices'!$J$34:$J$36,0),MATCH('CalcEng 2'!$AW$6,'Subdecision matrices'!$K$33:$O$33,0)),0)</f>
        <v>0</v>
      </c>
      <c r="AX823" s="2">
        <f>_xlfn.IFERROR(INDEX('Subdecision matrices'!$K$34:$O$36,MATCH(Prioritization!P420,'Subdecision matrices'!$J$34:$J$36,0),MATCH('CalcEng 2'!$AX$6,'Subdecision matrices'!$K$33:$O$33,0)),0)</f>
        <v>0</v>
      </c>
      <c r="AY823" s="2">
        <f>_xlfn.IFERROR(INDEX('Subdecision matrices'!$K$34:$O$36,MATCH(Prioritization!P420,'Subdecision matrices'!$J$34:$J$36,0),MATCH('CalcEng 2'!$AY$6,'Subdecision matrices'!$K$33:$O$33,0)),0)</f>
        <v>0</v>
      </c>
      <c r="AZ823" s="2"/>
      <c r="BA823" s="2"/>
      <c r="BB823" s="110">
        <f>((B823*B824)+(G823*G824)+(L823*L824)+(Q823*Q824)+(V823*V824)+(AA823*AA824)+(AF824*AF823)+(AK823*AK824)+(AP823*AP824)+(AU823*AU824))*10</f>
        <v>0</v>
      </c>
      <c r="BC823" s="110">
        <f aca="true" t="shared" si="2067" ref="BC823">((C823*C824)+(H823*H824)+(M823*M824)+(R823*R824)+(W823*W824)+(AB823*AB824)+(AG824*AG823)+(AL823*AL824)+(AQ823*AQ824)+(AV823*AV824))*10</f>
        <v>0</v>
      </c>
      <c r="BD823" s="110">
        <f aca="true" t="shared" si="2068" ref="BD823">((D823*D824)+(I823*I824)+(N823*N824)+(S823*S824)+(X823*X824)+(AC823*AC824)+(AH824*AH823)+(AM823*AM824)+(AR823*AR824)+(AW823*AW824))*10</f>
        <v>0</v>
      </c>
      <c r="BE823" s="110">
        <f aca="true" t="shared" si="2069" ref="BE823">((E823*E824)+(J823*J824)+(O823*O824)+(T823*T824)+(Y823*Y824)+(AD823*AD824)+(AI824*AI823)+(AN823*AN824)+(AS823*AS824)+(AX823*AX824))*10</f>
        <v>0</v>
      </c>
      <c r="BF823" s="110">
        <f aca="true" t="shared" si="2070" ref="BF823">((F823*F824)+(K823*K824)+(P823*P824)+(U823*U824)+(Z823*Z824)+(AE823*AE824)+(AJ824*AJ823)+(AO823*AO824)+(AT823*AT824)+(AY823*AY824))*10</f>
        <v>0</v>
      </c>
    </row>
    <row r="824" spans="1:58" ht="15.75" thickBot="1">
      <c r="A824" s="94"/>
      <c r="B824" s="5">
        <f>'Subdecision matrices'!$S$12</f>
        <v>0.1</v>
      </c>
      <c r="C824" s="5">
        <f>'Subdecision matrices'!$S$13</f>
        <v>0.1</v>
      </c>
      <c r="D824" s="5">
        <f>'Subdecision matrices'!$S$14</f>
        <v>0.1</v>
      </c>
      <c r="E824" s="5">
        <f>'Subdecision matrices'!$S$15</f>
        <v>0.1</v>
      </c>
      <c r="F824" s="5">
        <f>'Subdecision matrices'!$S$16</f>
        <v>0.1</v>
      </c>
      <c r="G824" s="5">
        <f>'Subdecision matrices'!$T$12</f>
        <v>0.1</v>
      </c>
      <c r="H824" s="5">
        <f>'Subdecision matrices'!$T$13</f>
        <v>0.1</v>
      </c>
      <c r="I824" s="5">
        <f>'Subdecision matrices'!$T$14</f>
        <v>0.1</v>
      </c>
      <c r="J824" s="5">
        <f>'Subdecision matrices'!$T$15</f>
        <v>0.1</v>
      </c>
      <c r="K824" s="5">
        <f>'Subdecision matrices'!$T$16</f>
        <v>0.1</v>
      </c>
      <c r="L824" s="5">
        <f>'Subdecision matrices'!$U$12</f>
        <v>0.05</v>
      </c>
      <c r="M824" s="5">
        <f>'Subdecision matrices'!$U$13</f>
        <v>0.05</v>
      </c>
      <c r="N824" s="5">
        <f>'Subdecision matrices'!$U$14</f>
        <v>0.05</v>
      </c>
      <c r="O824" s="5">
        <f>'Subdecision matrices'!$U$15</f>
        <v>0.05</v>
      </c>
      <c r="P824" s="5">
        <f>'Subdecision matrices'!$U$16</f>
        <v>0.05</v>
      </c>
      <c r="Q824" s="5">
        <f>'Subdecision matrices'!$V$12</f>
        <v>0.1</v>
      </c>
      <c r="R824" s="5">
        <f>'Subdecision matrices'!$V$13</f>
        <v>0.1</v>
      </c>
      <c r="S824" s="5">
        <f>'Subdecision matrices'!$V$14</f>
        <v>0.1</v>
      </c>
      <c r="T824" s="5">
        <f>'Subdecision matrices'!$V$15</f>
        <v>0.1</v>
      </c>
      <c r="U824" s="5">
        <f>'Subdecision matrices'!$V$16</f>
        <v>0.1</v>
      </c>
      <c r="V824" s="5">
        <f>'Subdecision matrices'!$W$12</f>
        <v>0.1</v>
      </c>
      <c r="W824" s="5">
        <f>'Subdecision matrices'!$W$13</f>
        <v>0.1</v>
      </c>
      <c r="X824" s="5">
        <f>'Subdecision matrices'!$W$14</f>
        <v>0.1</v>
      </c>
      <c r="Y824" s="5">
        <f>'Subdecision matrices'!$W$15</f>
        <v>0.1</v>
      </c>
      <c r="Z824" s="5">
        <f>'Subdecision matrices'!$W$16</f>
        <v>0.1</v>
      </c>
      <c r="AA824" s="5">
        <f>'Subdecision matrices'!$X$12</f>
        <v>0.05</v>
      </c>
      <c r="AB824" s="5">
        <f>'Subdecision matrices'!$X$13</f>
        <v>0.1</v>
      </c>
      <c r="AC824" s="5">
        <f>'Subdecision matrices'!$X$14</f>
        <v>0.1</v>
      </c>
      <c r="AD824" s="5">
        <f>'Subdecision matrices'!$X$15</f>
        <v>0.1</v>
      </c>
      <c r="AE824" s="5">
        <f>'Subdecision matrices'!$X$16</f>
        <v>0.1</v>
      </c>
      <c r="AF824" s="5">
        <f>'Subdecision matrices'!$Y$12</f>
        <v>0.1</v>
      </c>
      <c r="AG824" s="5">
        <f>'Subdecision matrices'!$Y$13</f>
        <v>0.1</v>
      </c>
      <c r="AH824" s="5">
        <f>'Subdecision matrices'!$Y$14</f>
        <v>0.1</v>
      </c>
      <c r="AI824" s="5">
        <f>'Subdecision matrices'!$Y$15</f>
        <v>0.05</v>
      </c>
      <c r="AJ824" s="5">
        <f>'Subdecision matrices'!$Y$16</f>
        <v>0.05</v>
      </c>
      <c r="AK824" s="5">
        <f>'Subdecision matrices'!$Z$12</f>
        <v>0.15</v>
      </c>
      <c r="AL824" s="5">
        <f>'Subdecision matrices'!$Z$13</f>
        <v>0.15</v>
      </c>
      <c r="AM824" s="5">
        <f>'Subdecision matrices'!$Z$14</f>
        <v>0.15</v>
      </c>
      <c r="AN824" s="5">
        <f>'Subdecision matrices'!$Z$15</f>
        <v>0.15</v>
      </c>
      <c r="AO824" s="5">
        <f>'Subdecision matrices'!$Z$16</f>
        <v>0.15</v>
      </c>
      <c r="AP824" s="5">
        <f>'Subdecision matrices'!$AA$12</f>
        <v>0.1</v>
      </c>
      <c r="AQ824" s="5">
        <f>'Subdecision matrices'!$AA$13</f>
        <v>0.1</v>
      </c>
      <c r="AR824" s="5">
        <f>'Subdecision matrices'!$AA$14</f>
        <v>0.1</v>
      </c>
      <c r="AS824" s="5">
        <f>'Subdecision matrices'!$AA$15</f>
        <v>0.1</v>
      </c>
      <c r="AT824" s="5">
        <f>'Subdecision matrices'!$AA$16</f>
        <v>0.15</v>
      </c>
      <c r="AU824" s="5">
        <f>'Subdecision matrices'!$AB$12</f>
        <v>0.15</v>
      </c>
      <c r="AV824" s="5">
        <f>'Subdecision matrices'!$AB$13</f>
        <v>0.1</v>
      </c>
      <c r="AW824" s="5">
        <f>'Subdecision matrices'!$AB$14</f>
        <v>0.1</v>
      </c>
      <c r="AX824" s="5">
        <f>'Subdecision matrices'!$AB$15</f>
        <v>0.15</v>
      </c>
      <c r="AY824" s="5">
        <f>'Subdecision matrices'!$AB$16</f>
        <v>0.1</v>
      </c>
      <c r="AZ824" s="3">
        <f aca="true" t="shared" si="2071" ref="AZ824">SUM(L824:AY824)</f>
        <v>4</v>
      </c>
      <c r="BA824" s="3"/>
      <c r="BB824" s="114"/>
      <c r="BC824" s="114"/>
      <c r="BD824" s="114"/>
      <c r="BE824" s="114"/>
      <c r="BF824" s="114"/>
    </row>
    <row r="825" spans="1:58" ht="15">
      <c r="A825" s="94">
        <v>410</v>
      </c>
      <c r="B825" s="44">
        <f>_xlfn.IFERROR(VLOOKUP(Prioritization!G421,'Subdecision matrices'!$B$7:$C$8,2,TRUE),0)</f>
        <v>0</v>
      </c>
      <c r="C825" s="44">
        <f>_xlfn.IFERROR(VLOOKUP(Prioritization!G421,'Subdecision matrices'!$B$7:$D$8,3,TRUE),0)</f>
        <v>0</v>
      </c>
      <c r="D825" s="44">
        <f>_xlfn.IFERROR(VLOOKUP(Prioritization!G421,'Subdecision matrices'!$B$7:$E$8,4,TRUE),0)</f>
        <v>0</v>
      </c>
      <c r="E825" s="44">
        <f>_xlfn.IFERROR(VLOOKUP(Prioritization!G421,'Subdecision matrices'!$B$7:$F$8,5,TRUE),0)</f>
        <v>0</v>
      </c>
      <c r="F825" s="44">
        <f>_xlfn.IFERROR(VLOOKUP(Prioritization!G421,'Subdecision matrices'!$B$7:$G$8,6,TRUE),0)</f>
        <v>0</v>
      </c>
      <c r="G825" s="44">
        <f>VLOOKUP(Prioritization!H421,'Subdecision matrices'!$B$12:$C$19,2,TRUE)</f>
        <v>0</v>
      </c>
      <c r="H825" s="44">
        <f>VLOOKUP(Prioritization!H421,'Subdecision matrices'!$B$12:$D$19,3,TRUE)</f>
        <v>0</v>
      </c>
      <c r="I825" s="44">
        <f>VLOOKUP(Prioritization!H421,'Subdecision matrices'!$B$12:$E$19,4,TRUE)</f>
        <v>0</v>
      </c>
      <c r="J825" s="44">
        <f>VLOOKUP(Prioritization!H421,'Subdecision matrices'!$B$12:$F$19,5,TRUE)</f>
        <v>0</v>
      </c>
      <c r="K825" s="44">
        <f>VLOOKUP(Prioritization!H421,'Subdecision matrices'!$B$12:$G$19,6,TRUE)</f>
        <v>0</v>
      </c>
      <c r="L825" s="2">
        <f>_xlfn.IFERROR(INDEX('Subdecision matrices'!$C$23:$G$27,MATCH(Prioritization!I421,'Subdecision matrices'!$B$23:$B$27,0),MATCH('CalcEng 2'!$L$6,'Subdecision matrices'!$C$22:$G$22,0)),0)</f>
        <v>0</v>
      </c>
      <c r="M825" s="2">
        <f>_xlfn.IFERROR(INDEX('Subdecision matrices'!$C$23:$G$27,MATCH(Prioritization!I421,'Subdecision matrices'!$B$23:$B$27,0),MATCH('CalcEng 2'!$M$6,'Subdecision matrices'!$C$30:$G$30,0)),0)</f>
        <v>0</v>
      </c>
      <c r="N825" s="2">
        <f>_xlfn.IFERROR(INDEX('Subdecision matrices'!$C$23:$G$27,MATCH(Prioritization!I421,'Subdecision matrices'!$B$23:$B$27,0),MATCH('CalcEng 2'!$N$6,'Subdecision matrices'!$C$22:$G$22,0)),0)</f>
        <v>0</v>
      </c>
      <c r="O825" s="2">
        <f>_xlfn.IFERROR(INDEX('Subdecision matrices'!$C$23:$G$27,MATCH(Prioritization!I421,'Subdecision matrices'!$B$23:$B$27,0),MATCH('CalcEng 2'!$O$6,'Subdecision matrices'!$C$22:$G$22,0)),0)</f>
        <v>0</v>
      </c>
      <c r="P825" s="2">
        <f>_xlfn.IFERROR(INDEX('Subdecision matrices'!$C$23:$G$27,MATCH(Prioritization!I421,'Subdecision matrices'!$B$23:$B$27,0),MATCH('CalcEng 2'!$P$6,'Subdecision matrices'!$C$22:$G$22,0)),0)</f>
        <v>0</v>
      </c>
      <c r="Q825" s="2">
        <f>_xlfn.IFERROR(INDEX('Subdecision matrices'!$C$31:$G$33,MATCH(Prioritization!J421,'Subdecision matrices'!$B$31:$B$33,0),MATCH('CalcEng 2'!$Q$6,'Subdecision matrices'!$C$30:$G$30,0)),0)</f>
        <v>0</v>
      </c>
      <c r="R825" s="2">
        <f>_xlfn.IFERROR(INDEX('Subdecision matrices'!$C$31:$G$33,MATCH(Prioritization!J421,'Subdecision matrices'!$B$31:$B$33,0),MATCH('CalcEng 2'!$R$6,'Subdecision matrices'!$C$30:$G$30,0)),0)</f>
        <v>0</v>
      </c>
      <c r="S825" s="2">
        <f>_xlfn.IFERROR(INDEX('Subdecision matrices'!$C$31:$G$33,MATCH(Prioritization!J421,'Subdecision matrices'!$B$31:$B$33,0),MATCH('CalcEng 2'!$S$6,'Subdecision matrices'!$C$30:$G$30,0)),0)</f>
        <v>0</v>
      </c>
      <c r="T825" s="2">
        <f>_xlfn.IFERROR(INDEX('Subdecision matrices'!$C$31:$G$33,MATCH(Prioritization!J421,'Subdecision matrices'!$B$31:$B$33,0),MATCH('CalcEng 2'!$T$6,'Subdecision matrices'!$C$30:$G$30,0)),0)</f>
        <v>0</v>
      </c>
      <c r="U825" s="2">
        <f>_xlfn.IFERROR(INDEX('Subdecision matrices'!$C$31:$G$33,MATCH(Prioritization!J421,'Subdecision matrices'!$B$31:$B$33,0),MATCH('CalcEng 2'!$U$6,'Subdecision matrices'!$C$30:$G$30,0)),0)</f>
        <v>0</v>
      </c>
      <c r="V825" s="2">
        <f>_xlfn.IFERROR(VLOOKUP(Prioritization!K421,'Subdecision matrices'!$A$37:$C$41,3,TRUE),0)</f>
        <v>0</v>
      </c>
      <c r="W825" s="2">
        <f>_xlfn.IFERROR(VLOOKUP(Prioritization!K421,'Subdecision matrices'!$A$37:$D$41,4),0)</f>
        <v>0</v>
      </c>
      <c r="X825" s="2">
        <f>_xlfn.IFERROR(VLOOKUP(Prioritization!K421,'Subdecision matrices'!$A$37:$E$41,5),0)</f>
        <v>0</v>
      </c>
      <c r="Y825" s="2">
        <f>_xlfn.IFERROR(VLOOKUP(Prioritization!K421,'Subdecision matrices'!$A$37:$F$41,6),0)</f>
        <v>0</v>
      </c>
      <c r="Z825" s="2">
        <f>_xlfn.IFERROR(VLOOKUP(Prioritization!K421,'Subdecision matrices'!$A$37:$G$41,7),0)</f>
        <v>0</v>
      </c>
      <c r="AA825" s="2">
        <f>_xlfn.IFERROR(INDEX('Subdecision matrices'!$K$8:$O$11,MATCH(Prioritization!L421,'Subdecision matrices'!$J$8:$J$11,0),MATCH('CalcEng 2'!$AA$6,'Subdecision matrices'!$K$7:$O$7,0)),0)</f>
        <v>0</v>
      </c>
      <c r="AB825" s="2">
        <f>_xlfn.IFERROR(INDEX('Subdecision matrices'!$K$8:$O$11,MATCH(Prioritization!L421,'Subdecision matrices'!$J$8:$J$11,0),MATCH('CalcEng 2'!$AB$6,'Subdecision matrices'!$K$7:$O$7,0)),0)</f>
        <v>0</v>
      </c>
      <c r="AC825" s="2">
        <f>_xlfn.IFERROR(INDEX('Subdecision matrices'!$K$8:$O$11,MATCH(Prioritization!L421,'Subdecision matrices'!$J$8:$J$11,0),MATCH('CalcEng 2'!$AC$6,'Subdecision matrices'!$K$7:$O$7,0)),0)</f>
        <v>0</v>
      </c>
      <c r="AD825" s="2">
        <f>_xlfn.IFERROR(INDEX('Subdecision matrices'!$K$8:$O$11,MATCH(Prioritization!L421,'Subdecision matrices'!$J$8:$J$11,0),MATCH('CalcEng 2'!$AD$6,'Subdecision matrices'!$K$7:$O$7,0)),0)</f>
        <v>0</v>
      </c>
      <c r="AE825" s="2">
        <f>_xlfn.IFERROR(INDEX('Subdecision matrices'!$K$8:$O$11,MATCH(Prioritization!L421,'Subdecision matrices'!$J$8:$J$11,0),MATCH('CalcEng 2'!$AE$6,'Subdecision matrices'!$K$7:$O$7,0)),0)</f>
        <v>0</v>
      </c>
      <c r="AF825" s="2">
        <f>_xlfn.IFERROR(VLOOKUP(Prioritization!M421,'Subdecision matrices'!$I$15:$K$17,3,TRUE),0)</f>
        <v>0</v>
      </c>
      <c r="AG825" s="2">
        <f>_xlfn.IFERROR(VLOOKUP(Prioritization!M421,'Subdecision matrices'!$I$15:$L$17,4,TRUE),0)</f>
        <v>0</v>
      </c>
      <c r="AH825" s="2">
        <f>_xlfn.IFERROR(VLOOKUP(Prioritization!M421,'Subdecision matrices'!$I$15:$M$17,5,TRUE),0)</f>
        <v>0</v>
      </c>
      <c r="AI825" s="2">
        <f>_xlfn.IFERROR(VLOOKUP(Prioritization!M421,'Subdecision matrices'!$I$15:$N$17,6,TRUE),0)</f>
        <v>0</v>
      </c>
      <c r="AJ825" s="2">
        <f>_xlfn.IFERROR(VLOOKUP(Prioritization!M421,'Subdecision matrices'!$I$15:$O$17,7,TRUE),0)</f>
        <v>0</v>
      </c>
      <c r="AK825" s="2">
        <f>_xlfn.IFERROR(INDEX('Subdecision matrices'!$K$22:$O$24,MATCH(Prioritization!N421,'Subdecision matrices'!$J$22:$J$24,0),MATCH($AK$6,'Subdecision matrices'!$K$21:$O$21,0)),0)</f>
        <v>0</v>
      </c>
      <c r="AL825" s="2">
        <f>_xlfn.IFERROR(INDEX('Subdecision matrices'!$K$22:$O$24,MATCH(Prioritization!N421,'Subdecision matrices'!$J$22:$J$24,0),MATCH($AL$6,'Subdecision matrices'!$K$21:$O$21,0)),0)</f>
        <v>0</v>
      </c>
      <c r="AM825" s="2">
        <f>_xlfn.IFERROR(INDEX('Subdecision matrices'!$K$22:$O$24,MATCH(Prioritization!N421,'Subdecision matrices'!$J$22:$J$24,0),MATCH($AM$6,'Subdecision matrices'!$K$21:$O$21,0)),0)</f>
        <v>0</v>
      </c>
      <c r="AN825" s="2">
        <f>_xlfn.IFERROR(INDEX('Subdecision matrices'!$K$22:$O$24,MATCH(Prioritization!N421,'Subdecision matrices'!$J$22:$J$24,0),MATCH($AN$6,'Subdecision matrices'!$K$21:$O$21,0)),0)</f>
        <v>0</v>
      </c>
      <c r="AO825" s="2">
        <f>_xlfn.IFERROR(INDEX('Subdecision matrices'!$K$22:$O$24,MATCH(Prioritization!N421,'Subdecision matrices'!$J$22:$J$24,0),MATCH($AO$6,'Subdecision matrices'!$K$21:$O$21,0)),0)</f>
        <v>0</v>
      </c>
      <c r="AP825" s="2">
        <f>_xlfn.IFERROR(INDEX('Subdecision matrices'!$K$27:$O$30,MATCH(Prioritization!O421,'Subdecision matrices'!$J$27:$J$30,0),MATCH('CalcEng 2'!$AP$6,'Subdecision matrices'!$K$27:$O$27,0)),0)</f>
        <v>0</v>
      </c>
      <c r="AQ825" s="2">
        <f>_xlfn.IFERROR(INDEX('Subdecision matrices'!$K$27:$O$30,MATCH(Prioritization!O421,'Subdecision matrices'!$J$27:$J$30,0),MATCH('CalcEng 2'!$AQ$6,'Subdecision matrices'!$K$27:$O$27,0)),0)</f>
        <v>0</v>
      </c>
      <c r="AR825" s="2">
        <f>_xlfn.IFERROR(INDEX('Subdecision matrices'!$K$27:$O$30,MATCH(Prioritization!O421,'Subdecision matrices'!$J$27:$J$30,0),MATCH('CalcEng 2'!$AR$6,'Subdecision matrices'!$K$27:$O$27,0)),0)</f>
        <v>0</v>
      </c>
      <c r="AS825" s="2">
        <f>_xlfn.IFERROR(INDEX('Subdecision matrices'!$K$27:$O$30,MATCH(Prioritization!O421,'Subdecision matrices'!$J$27:$J$30,0),MATCH('CalcEng 2'!$AS$6,'Subdecision matrices'!$K$27:$O$27,0)),0)</f>
        <v>0</v>
      </c>
      <c r="AT825" s="2">
        <f>_xlfn.IFERROR(INDEX('Subdecision matrices'!$K$27:$O$30,MATCH(Prioritization!O421,'Subdecision matrices'!$J$27:$J$30,0),MATCH('CalcEng 2'!$AT$6,'Subdecision matrices'!$K$27:$O$27,0)),0)</f>
        <v>0</v>
      </c>
      <c r="AU825" s="2">
        <f>_xlfn.IFERROR(INDEX('Subdecision matrices'!$K$34:$O$36,MATCH(Prioritization!P421,'Subdecision matrices'!$J$34:$J$36,0),MATCH('CalcEng 2'!$AU$6,'Subdecision matrices'!$K$33:$O$33,0)),0)</f>
        <v>0</v>
      </c>
      <c r="AV825" s="2">
        <f>_xlfn.IFERROR(INDEX('Subdecision matrices'!$K$34:$O$36,MATCH(Prioritization!P421,'Subdecision matrices'!$J$34:$J$36,0),MATCH('CalcEng 2'!$AV$6,'Subdecision matrices'!$K$33:$O$33,0)),0)</f>
        <v>0</v>
      </c>
      <c r="AW825" s="2">
        <f>_xlfn.IFERROR(INDEX('Subdecision matrices'!$K$34:$O$36,MATCH(Prioritization!P421,'Subdecision matrices'!$J$34:$J$36,0),MATCH('CalcEng 2'!$AW$6,'Subdecision matrices'!$K$33:$O$33,0)),0)</f>
        <v>0</v>
      </c>
      <c r="AX825" s="2">
        <f>_xlfn.IFERROR(INDEX('Subdecision matrices'!$K$34:$O$36,MATCH(Prioritization!P421,'Subdecision matrices'!$J$34:$J$36,0),MATCH('CalcEng 2'!$AX$6,'Subdecision matrices'!$K$33:$O$33,0)),0)</f>
        <v>0</v>
      </c>
      <c r="AY825" s="2">
        <f>_xlfn.IFERROR(INDEX('Subdecision matrices'!$K$34:$O$36,MATCH(Prioritization!P421,'Subdecision matrices'!$J$34:$J$36,0),MATCH('CalcEng 2'!$AY$6,'Subdecision matrices'!$K$33:$O$33,0)),0)</f>
        <v>0</v>
      </c>
      <c r="AZ825" s="2"/>
      <c r="BA825" s="2"/>
      <c r="BB825" s="110">
        <f>((B825*B826)+(G825*G826)+(L825*L826)+(Q825*Q826)+(V825*V826)+(AA825*AA826)+(AF826*AF825)+(AK825*AK826)+(AP825*AP826)+(AU825*AU826))*10</f>
        <v>0</v>
      </c>
      <c r="BC825" s="110">
        <f aca="true" t="shared" si="2072" ref="BC825">((C825*C826)+(H825*H826)+(M825*M826)+(R825*R826)+(W825*W826)+(AB825*AB826)+(AG826*AG825)+(AL825*AL826)+(AQ825*AQ826)+(AV825*AV826))*10</f>
        <v>0</v>
      </c>
      <c r="BD825" s="110">
        <f aca="true" t="shared" si="2073" ref="BD825">((D825*D826)+(I825*I826)+(N825*N826)+(S825*S826)+(X825*X826)+(AC825*AC826)+(AH826*AH825)+(AM825*AM826)+(AR825*AR826)+(AW825*AW826))*10</f>
        <v>0</v>
      </c>
      <c r="BE825" s="110">
        <f aca="true" t="shared" si="2074" ref="BE825">((E825*E826)+(J825*J826)+(O825*O826)+(T825*T826)+(Y825*Y826)+(AD825*AD826)+(AI826*AI825)+(AN825*AN826)+(AS825*AS826)+(AX825*AX826))*10</f>
        <v>0</v>
      </c>
      <c r="BF825" s="110">
        <f aca="true" t="shared" si="2075" ref="BF825">((F825*F826)+(K825*K826)+(P825*P826)+(U825*U826)+(Z825*Z826)+(AE825*AE826)+(AJ826*AJ825)+(AO825*AO826)+(AT825*AT826)+(AY825*AY826))*10</f>
        <v>0</v>
      </c>
    </row>
    <row r="826" spans="1:58" ht="15.75" thickBot="1">
      <c r="A826" s="94"/>
      <c r="B826" s="5">
        <f>'Subdecision matrices'!$S$12</f>
        <v>0.1</v>
      </c>
      <c r="C826" s="5">
        <f>'Subdecision matrices'!$S$13</f>
        <v>0.1</v>
      </c>
      <c r="D826" s="5">
        <f>'Subdecision matrices'!$S$14</f>
        <v>0.1</v>
      </c>
      <c r="E826" s="5">
        <f>'Subdecision matrices'!$S$15</f>
        <v>0.1</v>
      </c>
      <c r="F826" s="5">
        <f>'Subdecision matrices'!$S$16</f>
        <v>0.1</v>
      </c>
      <c r="G826" s="5">
        <f>'Subdecision matrices'!$T$12</f>
        <v>0.1</v>
      </c>
      <c r="H826" s="5">
        <f>'Subdecision matrices'!$T$13</f>
        <v>0.1</v>
      </c>
      <c r="I826" s="5">
        <f>'Subdecision matrices'!$T$14</f>
        <v>0.1</v>
      </c>
      <c r="J826" s="5">
        <f>'Subdecision matrices'!$T$15</f>
        <v>0.1</v>
      </c>
      <c r="K826" s="5">
        <f>'Subdecision matrices'!$T$16</f>
        <v>0.1</v>
      </c>
      <c r="L826" s="5">
        <f>'Subdecision matrices'!$U$12</f>
        <v>0.05</v>
      </c>
      <c r="M826" s="5">
        <f>'Subdecision matrices'!$U$13</f>
        <v>0.05</v>
      </c>
      <c r="N826" s="5">
        <f>'Subdecision matrices'!$U$14</f>
        <v>0.05</v>
      </c>
      <c r="O826" s="5">
        <f>'Subdecision matrices'!$U$15</f>
        <v>0.05</v>
      </c>
      <c r="P826" s="5">
        <f>'Subdecision matrices'!$U$16</f>
        <v>0.05</v>
      </c>
      <c r="Q826" s="5">
        <f>'Subdecision matrices'!$V$12</f>
        <v>0.1</v>
      </c>
      <c r="R826" s="5">
        <f>'Subdecision matrices'!$V$13</f>
        <v>0.1</v>
      </c>
      <c r="S826" s="5">
        <f>'Subdecision matrices'!$V$14</f>
        <v>0.1</v>
      </c>
      <c r="T826" s="5">
        <f>'Subdecision matrices'!$V$15</f>
        <v>0.1</v>
      </c>
      <c r="U826" s="5">
        <f>'Subdecision matrices'!$V$16</f>
        <v>0.1</v>
      </c>
      <c r="V826" s="5">
        <f>'Subdecision matrices'!$W$12</f>
        <v>0.1</v>
      </c>
      <c r="W826" s="5">
        <f>'Subdecision matrices'!$W$13</f>
        <v>0.1</v>
      </c>
      <c r="X826" s="5">
        <f>'Subdecision matrices'!$W$14</f>
        <v>0.1</v>
      </c>
      <c r="Y826" s="5">
        <f>'Subdecision matrices'!$W$15</f>
        <v>0.1</v>
      </c>
      <c r="Z826" s="5">
        <f>'Subdecision matrices'!$W$16</f>
        <v>0.1</v>
      </c>
      <c r="AA826" s="5">
        <f>'Subdecision matrices'!$X$12</f>
        <v>0.05</v>
      </c>
      <c r="AB826" s="5">
        <f>'Subdecision matrices'!$X$13</f>
        <v>0.1</v>
      </c>
      <c r="AC826" s="5">
        <f>'Subdecision matrices'!$X$14</f>
        <v>0.1</v>
      </c>
      <c r="AD826" s="5">
        <f>'Subdecision matrices'!$X$15</f>
        <v>0.1</v>
      </c>
      <c r="AE826" s="5">
        <f>'Subdecision matrices'!$X$16</f>
        <v>0.1</v>
      </c>
      <c r="AF826" s="5">
        <f>'Subdecision matrices'!$Y$12</f>
        <v>0.1</v>
      </c>
      <c r="AG826" s="5">
        <f>'Subdecision matrices'!$Y$13</f>
        <v>0.1</v>
      </c>
      <c r="AH826" s="5">
        <f>'Subdecision matrices'!$Y$14</f>
        <v>0.1</v>
      </c>
      <c r="AI826" s="5">
        <f>'Subdecision matrices'!$Y$15</f>
        <v>0.05</v>
      </c>
      <c r="AJ826" s="5">
        <f>'Subdecision matrices'!$Y$16</f>
        <v>0.05</v>
      </c>
      <c r="AK826" s="5">
        <f>'Subdecision matrices'!$Z$12</f>
        <v>0.15</v>
      </c>
      <c r="AL826" s="5">
        <f>'Subdecision matrices'!$Z$13</f>
        <v>0.15</v>
      </c>
      <c r="AM826" s="5">
        <f>'Subdecision matrices'!$Z$14</f>
        <v>0.15</v>
      </c>
      <c r="AN826" s="5">
        <f>'Subdecision matrices'!$Z$15</f>
        <v>0.15</v>
      </c>
      <c r="AO826" s="5">
        <f>'Subdecision matrices'!$Z$16</f>
        <v>0.15</v>
      </c>
      <c r="AP826" s="5">
        <f>'Subdecision matrices'!$AA$12</f>
        <v>0.1</v>
      </c>
      <c r="AQ826" s="5">
        <f>'Subdecision matrices'!$AA$13</f>
        <v>0.1</v>
      </c>
      <c r="AR826" s="5">
        <f>'Subdecision matrices'!$AA$14</f>
        <v>0.1</v>
      </c>
      <c r="AS826" s="5">
        <f>'Subdecision matrices'!$AA$15</f>
        <v>0.1</v>
      </c>
      <c r="AT826" s="5">
        <f>'Subdecision matrices'!$AA$16</f>
        <v>0.15</v>
      </c>
      <c r="AU826" s="5">
        <f>'Subdecision matrices'!$AB$12</f>
        <v>0.15</v>
      </c>
      <c r="AV826" s="5">
        <f>'Subdecision matrices'!$AB$13</f>
        <v>0.1</v>
      </c>
      <c r="AW826" s="5">
        <f>'Subdecision matrices'!$AB$14</f>
        <v>0.1</v>
      </c>
      <c r="AX826" s="5">
        <f>'Subdecision matrices'!$AB$15</f>
        <v>0.15</v>
      </c>
      <c r="AY826" s="5">
        <f>'Subdecision matrices'!$AB$16</f>
        <v>0.1</v>
      </c>
      <c r="AZ826" s="3">
        <f aca="true" t="shared" si="2076" ref="AZ826">SUM(L826:AY826)</f>
        <v>4</v>
      </c>
      <c r="BA826" s="3"/>
      <c r="BB826" s="114"/>
      <c r="BC826" s="114"/>
      <c r="BD826" s="114"/>
      <c r="BE826" s="114"/>
      <c r="BF826" s="114"/>
    </row>
    <row r="827" spans="1:58" ht="15">
      <c r="A827" s="94">
        <v>411</v>
      </c>
      <c r="B827" s="44">
        <f>_xlfn.IFERROR(VLOOKUP(Prioritization!G422,'Subdecision matrices'!$B$7:$C$8,2,TRUE),0)</f>
        <v>0</v>
      </c>
      <c r="C827" s="44">
        <f>_xlfn.IFERROR(VLOOKUP(Prioritization!G422,'Subdecision matrices'!$B$7:$D$8,3,TRUE),0)</f>
        <v>0</v>
      </c>
      <c r="D827" s="44">
        <f>_xlfn.IFERROR(VLOOKUP(Prioritization!G422,'Subdecision matrices'!$B$7:$E$8,4,TRUE),0)</f>
        <v>0</v>
      </c>
      <c r="E827" s="44">
        <f>_xlfn.IFERROR(VLOOKUP(Prioritization!G422,'Subdecision matrices'!$B$7:$F$8,5,TRUE),0)</f>
        <v>0</v>
      </c>
      <c r="F827" s="44">
        <f>_xlfn.IFERROR(VLOOKUP(Prioritization!G422,'Subdecision matrices'!$B$7:$G$8,6,TRUE),0)</f>
        <v>0</v>
      </c>
      <c r="G827" s="44">
        <f>VLOOKUP(Prioritization!H422,'Subdecision matrices'!$B$12:$C$19,2,TRUE)</f>
        <v>0</v>
      </c>
      <c r="H827" s="44">
        <f>VLOOKUP(Prioritization!H422,'Subdecision matrices'!$B$12:$D$19,3,TRUE)</f>
        <v>0</v>
      </c>
      <c r="I827" s="44">
        <f>VLOOKUP(Prioritization!H422,'Subdecision matrices'!$B$12:$E$19,4,TRUE)</f>
        <v>0</v>
      </c>
      <c r="J827" s="44">
        <f>VLOOKUP(Prioritization!H422,'Subdecision matrices'!$B$12:$F$19,5,TRUE)</f>
        <v>0</v>
      </c>
      <c r="K827" s="44">
        <f>VLOOKUP(Prioritization!H422,'Subdecision matrices'!$B$12:$G$19,6,TRUE)</f>
        <v>0</v>
      </c>
      <c r="L827" s="2">
        <f>_xlfn.IFERROR(INDEX('Subdecision matrices'!$C$23:$G$27,MATCH(Prioritization!I422,'Subdecision matrices'!$B$23:$B$27,0),MATCH('CalcEng 2'!$L$6,'Subdecision matrices'!$C$22:$G$22,0)),0)</f>
        <v>0</v>
      </c>
      <c r="M827" s="2">
        <f>_xlfn.IFERROR(INDEX('Subdecision matrices'!$C$23:$G$27,MATCH(Prioritization!I422,'Subdecision matrices'!$B$23:$B$27,0),MATCH('CalcEng 2'!$M$6,'Subdecision matrices'!$C$30:$G$30,0)),0)</f>
        <v>0</v>
      </c>
      <c r="N827" s="2">
        <f>_xlfn.IFERROR(INDEX('Subdecision matrices'!$C$23:$G$27,MATCH(Prioritization!I422,'Subdecision matrices'!$B$23:$B$27,0),MATCH('CalcEng 2'!$N$6,'Subdecision matrices'!$C$22:$G$22,0)),0)</f>
        <v>0</v>
      </c>
      <c r="O827" s="2">
        <f>_xlfn.IFERROR(INDEX('Subdecision matrices'!$C$23:$G$27,MATCH(Prioritization!I422,'Subdecision matrices'!$B$23:$B$27,0),MATCH('CalcEng 2'!$O$6,'Subdecision matrices'!$C$22:$G$22,0)),0)</f>
        <v>0</v>
      </c>
      <c r="P827" s="2">
        <f>_xlfn.IFERROR(INDEX('Subdecision matrices'!$C$23:$G$27,MATCH(Prioritization!I422,'Subdecision matrices'!$B$23:$B$27,0),MATCH('CalcEng 2'!$P$6,'Subdecision matrices'!$C$22:$G$22,0)),0)</f>
        <v>0</v>
      </c>
      <c r="Q827" s="2">
        <f>_xlfn.IFERROR(INDEX('Subdecision matrices'!$C$31:$G$33,MATCH(Prioritization!J422,'Subdecision matrices'!$B$31:$B$33,0),MATCH('CalcEng 2'!$Q$6,'Subdecision matrices'!$C$30:$G$30,0)),0)</f>
        <v>0</v>
      </c>
      <c r="R827" s="2">
        <f>_xlfn.IFERROR(INDEX('Subdecision matrices'!$C$31:$G$33,MATCH(Prioritization!J422,'Subdecision matrices'!$B$31:$B$33,0),MATCH('CalcEng 2'!$R$6,'Subdecision matrices'!$C$30:$G$30,0)),0)</f>
        <v>0</v>
      </c>
      <c r="S827" s="2">
        <f>_xlfn.IFERROR(INDEX('Subdecision matrices'!$C$31:$G$33,MATCH(Prioritization!J422,'Subdecision matrices'!$B$31:$B$33,0),MATCH('CalcEng 2'!$S$6,'Subdecision matrices'!$C$30:$G$30,0)),0)</f>
        <v>0</v>
      </c>
      <c r="T827" s="2">
        <f>_xlfn.IFERROR(INDEX('Subdecision matrices'!$C$31:$G$33,MATCH(Prioritization!J422,'Subdecision matrices'!$B$31:$B$33,0),MATCH('CalcEng 2'!$T$6,'Subdecision matrices'!$C$30:$G$30,0)),0)</f>
        <v>0</v>
      </c>
      <c r="U827" s="2">
        <f>_xlfn.IFERROR(INDEX('Subdecision matrices'!$C$31:$G$33,MATCH(Prioritization!J422,'Subdecision matrices'!$B$31:$B$33,0),MATCH('CalcEng 2'!$U$6,'Subdecision matrices'!$C$30:$G$30,0)),0)</f>
        <v>0</v>
      </c>
      <c r="V827" s="2">
        <f>_xlfn.IFERROR(VLOOKUP(Prioritization!K422,'Subdecision matrices'!$A$37:$C$41,3,TRUE),0)</f>
        <v>0</v>
      </c>
      <c r="W827" s="2">
        <f>_xlfn.IFERROR(VLOOKUP(Prioritization!K422,'Subdecision matrices'!$A$37:$D$41,4),0)</f>
        <v>0</v>
      </c>
      <c r="X827" s="2">
        <f>_xlfn.IFERROR(VLOOKUP(Prioritization!K422,'Subdecision matrices'!$A$37:$E$41,5),0)</f>
        <v>0</v>
      </c>
      <c r="Y827" s="2">
        <f>_xlfn.IFERROR(VLOOKUP(Prioritization!K422,'Subdecision matrices'!$A$37:$F$41,6),0)</f>
        <v>0</v>
      </c>
      <c r="Z827" s="2">
        <f>_xlfn.IFERROR(VLOOKUP(Prioritization!K422,'Subdecision matrices'!$A$37:$G$41,7),0)</f>
        <v>0</v>
      </c>
      <c r="AA827" s="2">
        <f>_xlfn.IFERROR(INDEX('Subdecision matrices'!$K$8:$O$11,MATCH(Prioritization!L422,'Subdecision matrices'!$J$8:$J$11,0),MATCH('CalcEng 2'!$AA$6,'Subdecision matrices'!$K$7:$O$7,0)),0)</f>
        <v>0</v>
      </c>
      <c r="AB827" s="2">
        <f>_xlfn.IFERROR(INDEX('Subdecision matrices'!$K$8:$O$11,MATCH(Prioritization!L422,'Subdecision matrices'!$J$8:$J$11,0),MATCH('CalcEng 2'!$AB$6,'Subdecision matrices'!$K$7:$O$7,0)),0)</f>
        <v>0</v>
      </c>
      <c r="AC827" s="2">
        <f>_xlfn.IFERROR(INDEX('Subdecision matrices'!$K$8:$O$11,MATCH(Prioritization!L422,'Subdecision matrices'!$J$8:$J$11,0),MATCH('CalcEng 2'!$AC$6,'Subdecision matrices'!$K$7:$O$7,0)),0)</f>
        <v>0</v>
      </c>
      <c r="AD827" s="2">
        <f>_xlfn.IFERROR(INDEX('Subdecision matrices'!$K$8:$O$11,MATCH(Prioritization!L422,'Subdecision matrices'!$J$8:$J$11,0),MATCH('CalcEng 2'!$AD$6,'Subdecision matrices'!$K$7:$O$7,0)),0)</f>
        <v>0</v>
      </c>
      <c r="AE827" s="2">
        <f>_xlfn.IFERROR(INDEX('Subdecision matrices'!$K$8:$O$11,MATCH(Prioritization!L422,'Subdecision matrices'!$J$8:$J$11,0),MATCH('CalcEng 2'!$AE$6,'Subdecision matrices'!$K$7:$O$7,0)),0)</f>
        <v>0</v>
      </c>
      <c r="AF827" s="2">
        <f>_xlfn.IFERROR(VLOOKUP(Prioritization!M422,'Subdecision matrices'!$I$15:$K$17,3,TRUE),0)</f>
        <v>0</v>
      </c>
      <c r="AG827" s="2">
        <f>_xlfn.IFERROR(VLOOKUP(Prioritization!M422,'Subdecision matrices'!$I$15:$L$17,4,TRUE),0)</f>
        <v>0</v>
      </c>
      <c r="AH827" s="2">
        <f>_xlfn.IFERROR(VLOOKUP(Prioritization!M422,'Subdecision matrices'!$I$15:$M$17,5,TRUE),0)</f>
        <v>0</v>
      </c>
      <c r="AI827" s="2">
        <f>_xlfn.IFERROR(VLOOKUP(Prioritization!M422,'Subdecision matrices'!$I$15:$N$17,6,TRUE),0)</f>
        <v>0</v>
      </c>
      <c r="AJ827" s="2">
        <f>_xlfn.IFERROR(VLOOKUP(Prioritization!M422,'Subdecision matrices'!$I$15:$O$17,7,TRUE),0)</f>
        <v>0</v>
      </c>
      <c r="AK827" s="2">
        <f>_xlfn.IFERROR(INDEX('Subdecision matrices'!$K$22:$O$24,MATCH(Prioritization!N422,'Subdecision matrices'!$J$22:$J$24,0),MATCH($AK$6,'Subdecision matrices'!$K$21:$O$21,0)),0)</f>
        <v>0</v>
      </c>
      <c r="AL827" s="2">
        <f>_xlfn.IFERROR(INDEX('Subdecision matrices'!$K$22:$O$24,MATCH(Prioritization!N422,'Subdecision matrices'!$J$22:$J$24,0),MATCH($AL$6,'Subdecision matrices'!$K$21:$O$21,0)),0)</f>
        <v>0</v>
      </c>
      <c r="AM827" s="2">
        <f>_xlfn.IFERROR(INDEX('Subdecision matrices'!$K$22:$O$24,MATCH(Prioritization!N422,'Subdecision matrices'!$J$22:$J$24,0),MATCH($AM$6,'Subdecision matrices'!$K$21:$O$21,0)),0)</f>
        <v>0</v>
      </c>
      <c r="AN827" s="2">
        <f>_xlfn.IFERROR(INDEX('Subdecision matrices'!$K$22:$O$24,MATCH(Prioritization!N422,'Subdecision matrices'!$J$22:$J$24,0),MATCH($AN$6,'Subdecision matrices'!$K$21:$O$21,0)),0)</f>
        <v>0</v>
      </c>
      <c r="AO827" s="2">
        <f>_xlfn.IFERROR(INDEX('Subdecision matrices'!$K$22:$O$24,MATCH(Prioritization!N422,'Subdecision matrices'!$J$22:$J$24,0),MATCH($AO$6,'Subdecision matrices'!$K$21:$O$21,0)),0)</f>
        <v>0</v>
      </c>
      <c r="AP827" s="2">
        <f>_xlfn.IFERROR(INDEX('Subdecision matrices'!$K$27:$O$30,MATCH(Prioritization!O422,'Subdecision matrices'!$J$27:$J$30,0),MATCH('CalcEng 2'!$AP$6,'Subdecision matrices'!$K$27:$O$27,0)),0)</f>
        <v>0</v>
      </c>
      <c r="AQ827" s="2">
        <f>_xlfn.IFERROR(INDEX('Subdecision matrices'!$K$27:$O$30,MATCH(Prioritization!O422,'Subdecision matrices'!$J$27:$J$30,0),MATCH('CalcEng 2'!$AQ$6,'Subdecision matrices'!$K$27:$O$27,0)),0)</f>
        <v>0</v>
      </c>
      <c r="AR827" s="2">
        <f>_xlfn.IFERROR(INDEX('Subdecision matrices'!$K$27:$O$30,MATCH(Prioritization!O422,'Subdecision matrices'!$J$27:$J$30,0),MATCH('CalcEng 2'!$AR$6,'Subdecision matrices'!$K$27:$O$27,0)),0)</f>
        <v>0</v>
      </c>
      <c r="AS827" s="2">
        <f>_xlfn.IFERROR(INDEX('Subdecision matrices'!$K$27:$O$30,MATCH(Prioritization!O422,'Subdecision matrices'!$J$27:$J$30,0),MATCH('CalcEng 2'!$AS$6,'Subdecision matrices'!$K$27:$O$27,0)),0)</f>
        <v>0</v>
      </c>
      <c r="AT827" s="2">
        <f>_xlfn.IFERROR(INDEX('Subdecision matrices'!$K$27:$O$30,MATCH(Prioritization!O422,'Subdecision matrices'!$J$27:$J$30,0),MATCH('CalcEng 2'!$AT$6,'Subdecision matrices'!$K$27:$O$27,0)),0)</f>
        <v>0</v>
      </c>
      <c r="AU827" s="2">
        <f>_xlfn.IFERROR(INDEX('Subdecision matrices'!$K$34:$O$36,MATCH(Prioritization!P422,'Subdecision matrices'!$J$34:$J$36,0),MATCH('CalcEng 2'!$AU$6,'Subdecision matrices'!$K$33:$O$33,0)),0)</f>
        <v>0</v>
      </c>
      <c r="AV827" s="2">
        <f>_xlfn.IFERROR(INDEX('Subdecision matrices'!$K$34:$O$36,MATCH(Prioritization!P422,'Subdecision matrices'!$J$34:$J$36,0),MATCH('CalcEng 2'!$AV$6,'Subdecision matrices'!$K$33:$O$33,0)),0)</f>
        <v>0</v>
      </c>
      <c r="AW827" s="2">
        <f>_xlfn.IFERROR(INDEX('Subdecision matrices'!$K$34:$O$36,MATCH(Prioritization!P422,'Subdecision matrices'!$J$34:$J$36,0),MATCH('CalcEng 2'!$AW$6,'Subdecision matrices'!$K$33:$O$33,0)),0)</f>
        <v>0</v>
      </c>
      <c r="AX827" s="2">
        <f>_xlfn.IFERROR(INDEX('Subdecision matrices'!$K$34:$O$36,MATCH(Prioritization!P422,'Subdecision matrices'!$J$34:$J$36,0),MATCH('CalcEng 2'!$AX$6,'Subdecision matrices'!$K$33:$O$33,0)),0)</f>
        <v>0</v>
      </c>
      <c r="AY827" s="2">
        <f>_xlfn.IFERROR(INDEX('Subdecision matrices'!$K$34:$O$36,MATCH(Prioritization!P422,'Subdecision matrices'!$J$34:$J$36,0),MATCH('CalcEng 2'!$AY$6,'Subdecision matrices'!$K$33:$O$33,0)),0)</f>
        <v>0</v>
      </c>
      <c r="AZ827" s="2"/>
      <c r="BA827" s="2"/>
      <c r="BB827" s="110">
        <f>((B827*B828)+(G827*G828)+(L827*L828)+(Q827*Q828)+(V827*V828)+(AA827*AA828)+(AF828*AF827)+(AK827*AK828)+(AP827*AP828)+(AU827*AU828))*10</f>
        <v>0</v>
      </c>
      <c r="BC827" s="110">
        <f aca="true" t="shared" si="2077" ref="BC827">((C827*C828)+(H827*H828)+(M827*M828)+(R827*R828)+(W827*W828)+(AB827*AB828)+(AG828*AG827)+(AL827*AL828)+(AQ827*AQ828)+(AV827*AV828))*10</f>
        <v>0</v>
      </c>
      <c r="BD827" s="110">
        <f aca="true" t="shared" si="2078" ref="BD827">((D827*D828)+(I827*I828)+(N827*N828)+(S827*S828)+(X827*X828)+(AC827*AC828)+(AH828*AH827)+(AM827*AM828)+(AR827*AR828)+(AW827*AW828))*10</f>
        <v>0</v>
      </c>
      <c r="BE827" s="110">
        <f aca="true" t="shared" si="2079" ref="BE827">((E827*E828)+(J827*J828)+(O827*O828)+(T827*T828)+(Y827*Y828)+(AD827*AD828)+(AI828*AI827)+(AN827*AN828)+(AS827*AS828)+(AX827*AX828))*10</f>
        <v>0</v>
      </c>
      <c r="BF827" s="110">
        <f aca="true" t="shared" si="2080" ref="BF827">((F827*F828)+(K827*K828)+(P827*P828)+(U827*U828)+(Z827*Z828)+(AE827*AE828)+(AJ828*AJ827)+(AO827*AO828)+(AT827*AT828)+(AY827*AY828))*10</f>
        <v>0</v>
      </c>
    </row>
    <row r="828" spans="1:58" ht="15.75" thickBot="1">
      <c r="A828" s="94"/>
      <c r="B828" s="5">
        <f>'Subdecision matrices'!$S$12</f>
        <v>0.1</v>
      </c>
      <c r="C828" s="5">
        <f>'Subdecision matrices'!$S$13</f>
        <v>0.1</v>
      </c>
      <c r="D828" s="5">
        <f>'Subdecision matrices'!$S$14</f>
        <v>0.1</v>
      </c>
      <c r="E828" s="5">
        <f>'Subdecision matrices'!$S$15</f>
        <v>0.1</v>
      </c>
      <c r="F828" s="5">
        <f>'Subdecision matrices'!$S$16</f>
        <v>0.1</v>
      </c>
      <c r="G828" s="5">
        <f>'Subdecision matrices'!$T$12</f>
        <v>0.1</v>
      </c>
      <c r="H828" s="5">
        <f>'Subdecision matrices'!$T$13</f>
        <v>0.1</v>
      </c>
      <c r="I828" s="5">
        <f>'Subdecision matrices'!$T$14</f>
        <v>0.1</v>
      </c>
      <c r="J828" s="5">
        <f>'Subdecision matrices'!$T$15</f>
        <v>0.1</v>
      </c>
      <c r="K828" s="5">
        <f>'Subdecision matrices'!$T$16</f>
        <v>0.1</v>
      </c>
      <c r="L828" s="5">
        <f>'Subdecision matrices'!$U$12</f>
        <v>0.05</v>
      </c>
      <c r="M828" s="5">
        <f>'Subdecision matrices'!$U$13</f>
        <v>0.05</v>
      </c>
      <c r="N828" s="5">
        <f>'Subdecision matrices'!$U$14</f>
        <v>0.05</v>
      </c>
      <c r="O828" s="5">
        <f>'Subdecision matrices'!$U$15</f>
        <v>0.05</v>
      </c>
      <c r="P828" s="5">
        <f>'Subdecision matrices'!$U$16</f>
        <v>0.05</v>
      </c>
      <c r="Q828" s="5">
        <f>'Subdecision matrices'!$V$12</f>
        <v>0.1</v>
      </c>
      <c r="R828" s="5">
        <f>'Subdecision matrices'!$V$13</f>
        <v>0.1</v>
      </c>
      <c r="S828" s="5">
        <f>'Subdecision matrices'!$V$14</f>
        <v>0.1</v>
      </c>
      <c r="T828" s="5">
        <f>'Subdecision matrices'!$V$15</f>
        <v>0.1</v>
      </c>
      <c r="U828" s="5">
        <f>'Subdecision matrices'!$V$16</f>
        <v>0.1</v>
      </c>
      <c r="V828" s="5">
        <f>'Subdecision matrices'!$W$12</f>
        <v>0.1</v>
      </c>
      <c r="W828" s="5">
        <f>'Subdecision matrices'!$W$13</f>
        <v>0.1</v>
      </c>
      <c r="X828" s="5">
        <f>'Subdecision matrices'!$W$14</f>
        <v>0.1</v>
      </c>
      <c r="Y828" s="5">
        <f>'Subdecision matrices'!$W$15</f>
        <v>0.1</v>
      </c>
      <c r="Z828" s="5">
        <f>'Subdecision matrices'!$W$16</f>
        <v>0.1</v>
      </c>
      <c r="AA828" s="5">
        <f>'Subdecision matrices'!$X$12</f>
        <v>0.05</v>
      </c>
      <c r="AB828" s="5">
        <f>'Subdecision matrices'!$X$13</f>
        <v>0.1</v>
      </c>
      <c r="AC828" s="5">
        <f>'Subdecision matrices'!$X$14</f>
        <v>0.1</v>
      </c>
      <c r="AD828" s="5">
        <f>'Subdecision matrices'!$X$15</f>
        <v>0.1</v>
      </c>
      <c r="AE828" s="5">
        <f>'Subdecision matrices'!$X$16</f>
        <v>0.1</v>
      </c>
      <c r="AF828" s="5">
        <f>'Subdecision matrices'!$Y$12</f>
        <v>0.1</v>
      </c>
      <c r="AG828" s="5">
        <f>'Subdecision matrices'!$Y$13</f>
        <v>0.1</v>
      </c>
      <c r="AH828" s="5">
        <f>'Subdecision matrices'!$Y$14</f>
        <v>0.1</v>
      </c>
      <c r="AI828" s="5">
        <f>'Subdecision matrices'!$Y$15</f>
        <v>0.05</v>
      </c>
      <c r="AJ828" s="5">
        <f>'Subdecision matrices'!$Y$16</f>
        <v>0.05</v>
      </c>
      <c r="AK828" s="5">
        <f>'Subdecision matrices'!$Z$12</f>
        <v>0.15</v>
      </c>
      <c r="AL828" s="5">
        <f>'Subdecision matrices'!$Z$13</f>
        <v>0.15</v>
      </c>
      <c r="AM828" s="5">
        <f>'Subdecision matrices'!$Z$14</f>
        <v>0.15</v>
      </c>
      <c r="AN828" s="5">
        <f>'Subdecision matrices'!$Z$15</f>
        <v>0.15</v>
      </c>
      <c r="AO828" s="5">
        <f>'Subdecision matrices'!$Z$16</f>
        <v>0.15</v>
      </c>
      <c r="AP828" s="5">
        <f>'Subdecision matrices'!$AA$12</f>
        <v>0.1</v>
      </c>
      <c r="AQ828" s="5">
        <f>'Subdecision matrices'!$AA$13</f>
        <v>0.1</v>
      </c>
      <c r="AR828" s="5">
        <f>'Subdecision matrices'!$AA$14</f>
        <v>0.1</v>
      </c>
      <c r="AS828" s="5">
        <f>'Subdecision matrices'!$AA$15</f>
        <v>0.1</v>
      </c>
      <c r="AT828" s="5">
        <f>'Subdecision matrices'!$AA$16</f>
        <v>0.15</v>
      </c>
      <c r="AU828" s="5">
        <f>'Subdecision matrices'!$AB$12</f>
        <v>0.15</v>
      </c>
      <c r="AV828" s="5">
        <f>'Subdecision matrices'!$AB$13</f>
        <v>0.1</v>
      </c>
      <c r="AW828" s="5">
        <f>'Subdecision matrices'!$AB$14</f>
        <v>0.1</v>
      </c>
      <c r="AX828" s="5">
        <f>'Subdecision matrices'!$AB$15</f>
        <v>0.15</v>
      </c>
      <c r="AY828" s="5">
        <f>'Subdecision matrices'!$AB$16</f>
        <v>0.1</v>
      </c>
      <c r="AZ828" s="3">
        <f aca="true" t="shared" si="2081" ref="AZ828">SUM(L828:AY828)</f>
        <v>4</v>
      </c>
      <c r="BA828" s="3"/>
      <c r="BB828" s="114"/>
      <c r="BC828" s="114"/>
      <c r="BD828" s="114"/>
      <c r="BE828" s="114"/>
      <c r="BF828" s="114"/>
    </row>
    <row r="829" spans="1:58" ht="15">
      <c r="A829" s="94">
        <v>412</v>
      </c>
      <c r="B829" s="44">
        <f>_xlfn.IFERROR(VLOOKUP(Prioritization!G423,'Subdecision matrices'!$B$7:$C$8,2,TRUE),0)</f>
        <v>0</v>
      </c>
      <c r="C829" s="44">
        <f>_xlfn.IFERROR(VLOOKUP(Prioritization!G423,'Subdecision matrices'!$B$7:$D$8,3,TRUE),0)</f>
        <v>0</v>
      </c>
      <c r="D829" s="44">
        <f>_xlfn.IFERROR(VLOOKUP(Prioritization!G423,'Subdecision matrices'!$B$7:$E$8,4,TRUE),0)</f>
        <v>0</v>
      </c>
      <c r="E829" s="44">
        <f>_xlfn.IFERROR(VLOOKUP(Prioritization!G423,'Subdecision matrices'!$B$7:$F$8,5,TRUE),0)</f>
        <v>0</v>
      </c>
      <c r="F829" s="44">
        <f>_xlfn.IFERROR(VLOOKUP(Prioritization!G423,'Subdecision matrices'!$B$7:$G$8,6,TRUE),0)</f>
        <v>0</v>
      </c>
      <c r="G829" s="44">
        <f>VLOOKUP(Prioritization!H423,'Subdecision matrices'!$B$12:$C$19,2,TRUE)</f>
        <v>0</v>
      </c>
      <c r="H829" s="44">
        <f>VLOOKUP(Prioritization!H423,'Subdecision matrices'!$B$12:$D$19,3,TRUE)</f>
        <v>0</v>
      </c>
      <c r="I829" s="44">
        <f>VLOOKUP(Prioritization!H423,'Subdecision matrices'!$B$12:$E$19,4,TRUE)</f>
        <v>0</v>
      </c>
      <c r="J829" s="44">
        <f>VLOOKUP(Prioritization!H423,'Subdecision matrices'!$B$12:$F$19,5,TRUE)</f>
        <v>0</v>
      </c>
      <c r="K829" s="44">
        <f>VLOOKUP(Prioritization!H423,'Subdecision matrices'!$B$12:$G$19,6,TRUE)</f>
        <v>0</v>
      </c>
      <c r="L829" s="2">
        <f>_xlfn.IFERROR(INDEX('Subdecision matrices'!$C$23:$G$27,MATCH(Prioritization!I423,'Subdecision matrices'!$B$23:$B$27,0),MATCH('CalcEng 2'!$L$6,'Subdecision matrices'!$C$22:$G$22,0)),0)</f>
        <v>0</v>
      </c>
      <c r="M829" s="2">
        <f>_xlfn.IFERROR(INDEX('Subdecision matrices'!$C$23:$G$27,MATCH(Prioritization!I423,'Subdecision matrices'!$B$23:$B$27,0),MATCH('CalcEng 2'!$M$6,'Subdecision matrices'!$C$30:$G$30,0)),0)</f>
        <v>0</v>
      </c>
      <c r="N829" s="2">
        <f>_xlfn.IFERROR(INDEX('Subdecision matrices'!$C$23:$G$27,MATCH(Prioritization!I423,'Subdecision matrices'!$B$23:$B$27,0),MATCH('CalcEng 2'!$N$6,'Subdecision matrices'!$C$22:$G$22,0)),0)</f>
        <v>0</v>
      </c>
      <c r="O829" s="2">
        <f>_xlfn.IFERROR(INDEX('Subdecision matrices'!$C$23:$G$27,MATCH(Prioritization!I423,'Subdecision matrices'!$B$23:$B$27,0),MATCH('CalcEng 2'!$O$6,'Subdecision matrices'!$C$22:$G$22,0)),0)</f>
        <v>0</v>
      </c>
      <c r="P829" s="2">
        <f>_xlfn.IFERROR(INDEX('Subdecision matrices'!$C$23:$G$27,MATCH(Prioritization!I423,'Subdecision matrices'!$B$23:$B$27,0),MATCH('CalcEng 2'!$P$6,'Subdecision matrices'!$C$22:$G$22,0)),0)</f>
        <v>0</v>
      </c>
      <c r="Q829" s="2">
        <f>_xlfn.IFERROR(INDEX('Subdecision matrices'!$C$31:$G$33,MATCH(Prioritization!J423,'Subdecision matrices'!$B$31:$B$33,0),MATCH('CalcEng 2'!$Q$6,'Subdecision matrices'!$C$30:$G$30,0)),0)</f>
        <v>0</v>
      </c>
      <c r="R829" s="2">
        <f>_xlfn.IFERROR(INDEX('Subdecision matrices'!$C$31:$G$33,MATCH(Prioritization!J423,'Subdecision matrices'!$B$31:$B$33,0),MATCH('CalcEng 2'!$R$6,'Subdecision matrices'!$C$30:$G$30,0)),0)</f>
        <v>0</v>
      </c>
      <c r="S829" s="2">
        <f>_xlfn.IFERROR(INDEX('Subdecision matrices'!$C$31:$G$33,MATCH(Prioritization!J423,'Subdecision matrices'!$B$31:$B$33,0),MATCH('CalcEng 2'!$S$6,'Subdecision matrices'!$C$30:$G$30,0)),0)</f>
        <v>0</v>
      </c>
      <c r="T829" s="2">
        <f>_xlfn.IFERROR(INDEX('Subdecision matrices'!$C$31:$G$33,MATCH(Prioritization!J423,'Subdecision matrices'!$B$31:$B$33,0),MATCH('CalcEng 2'!$T$6,'Subdecision matrices'!$C$30:$G$30,0)),0)</f>
        <v>0</v>
      </c>
      <c r="U829" s="2">
        <f>_xlfn.IFERROR(INDEX('Subdecision matrices'!$C$31:$G$33,MATCH(Prioritization!J423,'Subdecision matrices'!$B$31:$B$33,0),MATCH('CalcEng 2'!$U$6,'Subdecision matrices'!$C$30:$G$30,0)),0)</f>
        <v>0</v>
      </c>
      <c r="V829" s="2">
        <f>_xlfn.IFERROR(VLOOKUP(Prioritization!K423,'Subdecision matrices'!$A$37:$C$41,3,TRUE),0)</f>
        <v>0</v>
      </c>
      <c r="W829" s="2">
        <f>_xlfn.IFERROR(VLOOKUP(Prioritization!K423,'Subdecision matrices'!$A$37:$D$41,4),0)</f>
        <v>0</v>
      </c>
      <c r="X829" s="2">
        <f>_xlfn.IFERROR(VLOOKUP(Prioritization!K423,'Subdecision matrices'!$A$37:$E$41,5),0)</f>
        <v>0</v>
      </c>
      <c r="Y829" s="2">
        <f>_xlfn.IFERROR(VLOOKUP(Prioritization!K423,'Subdecision matrices'!$A$37:$F$41,6),0)</f>
        <v>0</v>
      </c>
      <c r="Z829" s="2">
        <f>_xlfn.IFERROR(VLOOKUP(Prioritization!K423,'Subdecision matrices'!$A$37:$G$41,7),0)</f>
        <v>0</v>
      </c>
      <c r="AA829" s="2">
        <f>_xlfn.IFERROR(INDEX('Subdecision matrices'!$K$8:$O$11,MATCH(Prioritization!L423,'Subdecision matrices'!$J$8:$J$11,0),MATCH('CalcEng 2'!$AA$6,'Subdecision matrices'!$K$7:$O$7,0)),0)</f>
        <v>0</v>
      </c>
      <c r="AB829" s="2">
        <f>_xlfn.IFERROR(INDEX('Subdecision matrices'!$K$8:$O$11,MATCH(Prioritization!L423,'Subdecision matrices'!$J$8:$J$11,0),MATCH('CalcEng 2'!$AB$6,'Subdecision matrices'!$K$7:$O$7,0)),0)</f>
        <v>0</v>
      </c>
      <c r="AC829" s="2">
        <f>_xlfn.IFERROR(INDEX('Subdecision matrices'!$K$8:$O$11,MATCH(Prioritization!L423,'Subdecision matrices'!$J$8:$J$11,0),MATCH('CalcEng 2'!$AC$6,'Subdecision matrices'!$K$7:$O$7,0)),0)</f>
        <v>0</v>
      </c>
      <c r="AD829" s="2">
        <f>_xlfn.IFERROR(INDEX('Subdecision matrices'!$K$8:$O$11,MATCH(Prioritization!L423,'Subdecision matrices'!$J$8:$J$11,0),MATCH('CalcEng 2'!$AD$6,'Subdecision matrices'!$K$7:$O$7,0)),0)</f>
        <v>0</v>
      </c>
      <c r="AE829" s="2">
        <f>_xlfn.IFERROR(INDEX('Subdecision matrices'!$K$8:$O$11,MATCH(Prioritization!L423,'Subdecision matrices'!$J$8:$J$11,0),MATCH('CalcEng 2'!$AE$6,'Subdecision matrices'!$K$7:$O$7,0)),0)</f>
        <v>0</v>
      </c>
      <c r="AF829" s="2">
        <f>_xlfn.IFERROR(VLOOKUP(Prioritization!M423,'Subdecision matrices'!$I$15:$K$17,3,TRUE),0)</f>
        <v>0</v>
      </c>
      <c r="AG829" s="2">
        <f>_xlfn.IFERROR(VLOOKUP(Prioritization!M423,'Subdecision matrices'!$I$15:$L$17,4,TRUE),0)</f>
        <v>0</v>
      </c>
      <c r="AH829" s="2">
        <f>_xlfn.IFERROR(VLOOKUP(Prioritization!M423,'Subdecision matrices'!$I$15:$M$17,5,TRUE),0)</f>
        <v>0</v>
      </c>
      <c r="AI829" s="2">
        <f>_xlfn.IFERROR(VLOOKUP(Prioritization!M423,'Subdecision matrices'!$I$15:$N$17,6,TRUE),0)</f>
        <v>0</v>
      </c>
      <c r="AJ829" s="2">
        <f>_xlfn.IFERROR(VLOOKUP(Prioritization!M423,'Subdecision matrices'!$I$15:$O$17,7,TRUE),0)</f>
        <v>0</v>
      </c>
      <c r="AK829" s="2">
        <f>_xlfn.IFERROR(INDEX('Subdecision matrices'!$K$22:$O$24,MATCH(Prioritization!N423,'Subdecision matrices'!$J$22:$J$24,0),MATCH($AK$6,'Subdecision matrices'!$K$21:$O$21,0)),0)</f>
        <v>0</v>
      </c>
      <c r="AL829" s="2">
        <f>_xlfn.IFERROR(INDEX('Subdecision matrices'!$K$22:$O$24,MATCH(Prioritization!N423,'Subdecision matrices'!$J$22:$J$24,0),MATCH($AL$6,'Subdecision matrices'!$K$21:$O$21,0)),0)</f>
        <v>0</v>
      </c>
      <c r="AM829" s="2">
        <f>_xlfn.IFERROR(INDEX('Subdecision matrices'!$K$22:$O$24,MATCH(Prioritization!N423,'Subdecision matrices'!$J$22:$J$24,0),MATCH($AM$6,'Subdecision matrices'!$K$21:$O$21,0)),0)</f>
        <v>0</v>
      </c>
      <c r="AN829" s="2">
        <f>_xlfn.IFERROR(INDEX('Subdecision matrices'!$K$22:$O$24,MATCH(Prioritization!N423,'Subdecision matrices'!$J$22:$J$24,0),MATCH($AN$6,'Subdecision matrices'!$K$21:$O$21,0)),0)</f>
        <v>0</v>
      </c>
      <c r="AO829" s="2">
        <f>_xlfn.IFERROR(INDEX('Subdecision matrices'!$K$22:$O$24,MATCH(Prioritization!N423,'Subdecision matrices'!$J$22:$J$24,0),MATCH($AO$6,'Subdecision matrices'!$K$21:$O$21,0)),0)</f>
        <v>0</v>
      </c>
      <c r="AP829" s="2">
        <f>_xlfn.IFERROR(INDEX('Subdecision matrices'!$K$27:$O$30,MATCH(Prioritization!O423,'Subdecision matrices'!$J$27:$J$30,0),MATCH('CalcEng 2'!$AP$6,'Subdecision matrices'!$K$27:$O$27,0)),0)</f>
        <v>0</v>
      </c>
      <c r="AQ829" s="2">
        <f>_xlfn.IFERROR(INDEX('Subdecision matrices'!$K$27:$O$30,MATCH(Prioritization!O423,'Subdecision matrices'!$J$27:$J$30,0),MATCH('CalcEng 2'!$AQ$6,'Subdecision matrices'!$K$27:$O$27,0)),0)</f>
        <v>0</v>
      </c>
      <c r="AR829" s="2">
        <f>_xlfn.IFERROR(INDEX('Subdecision matrices'!$K$27:$O$30,MATCH(Prioritization!O423,'Subdecision matrices'!$J$27:$J$30,0),MATCH('CalcEng 2'!$AR$6,'Subdecision matrices'!$K$27:$O$27,0)),0)</f>
        <v>0</v>
      </c>
      <c r="AS829" s="2">
        <f>_xlfn.IFERROR(INDEX('Subdecision matrices'!$K$27:$O$30,MATCH(Prioritization!O423,'Subdecision matrices'!$J$27:$J$30,0),MATCH('CalcEng 2'!$AS$6,'Subdecision matrices'!$K$27:$O$27,0)),0)</f>
        <v>0</v>
      </c>
      <c r="AT829" s="2">
        <f>_xlfn.IFERROR(INDEX('Subdecision matrices'!$K$27:$O$30,MATCH(Prioritization!O423,'Subdecision matrices'!$J$27:$J$30,0),MATCH('CalcEng 2'!$AT$6,'Subdecision matrices'!$K$27:$O$27,0)),0)</f>
        <v>0</v>
      </c>
      <c r="AU829" s="2">
        <f>_xlfn.IFERROR(INDEX('Subdecision matrices'!$K$34:$O$36,MATCH(Prioritization!P423,'Subdecision matrices'!$J$34:$J$36,0),MATCH('CalcEng 2'!$AU$6,'Subdecision matrices'!$K$33:$O$33,0)),0)</f>
        <v>0</v>
      </c>
      <c r="AV829" s="2">
        <f>_xlfn.IFERROR(INDEX('Subdecision matrices'!$K$34:$O$36,MATCH(Prioritization!P423,'Subdecision matrices'!$J$34:$J$36,0),MATCH('CalcEng 2'!$AV$6,'Subdecision matrices'!$K$33:$O$33,0)),0)</f>
        <v>0</v>
      </c>
      <c r="AW829" s="2">
        <f>_xlfn.IFERROR(INDEX('Subdecision matrices'!$K$34:$O$36,MATCH(Prioritization!P423,'Subdecision matrices'!$J$34:$J$36,0),MATCH('CalcEng 2'!$AW$6,'Subdecision matrices'!$K$33:$O$33,0)),0)</f>
        <v>0</v>
      </c>
      <c r="AX829" s="2">
        <f>_xlfn.IFERROR(INDEX('Subdecision matrices'!$K$34:$O$36,MATCH(Prioritization!P423,'Subdecision matrices'!$J$34:$J$36,0),MATCH('CalcEng 2'!$AX$6,'Subdecision matrices'!$K$33:$O$33,0)),0)</f>
        <v>0</v>
      </c>
      <c r="AY829" s="2">
        <f>_xlfn.IFERROR(INDEX('Subdecision matrices'!$K$34:$O$36,MATCH(Prioritization!P423,'Subdecision matrices'!$J$34:$J$36,0),MATCH('CalcEng 2'!$AY$6,'Subdecision matrices'!$K$33:$O$33,0)),0)</f>
        <v>0</v>
      </c>
      <c r="AZ829" s="2"/>
      <c r="BA829" s="2"/>
      <c r="BB829" s="110">
        <f>((B829*B830)+(G829*G830)+(L829*L830)+(Q829*Q830)+(V829*V830)+(AA829*AA830)+(AF830*AF829)+(AK829*AK830)+(AP829*AP830)+(AU829*AU830))*10</f>
        <v>0</v>
      </c>
      <c r="BC829" s="110">
        <f aca="true" t="shared" si="2082" ref="BC829">((C829*C830)+(H829*H830)+(M829*M830)+(R829*R830)+(W829*W830)+(AB829*AB830)+(AG830*AG829)+(AL829*AL830)+(AQ829*AQ830)+(AV829*AV830))*10</f>
        <v>0</v>
      </c>
      <c r="BD829" s="110">
        <f aca="true" t="shared" si="2083" ref="BD829">((D829*D830)+(I829*I830)+(N829*N830)+(S829*S830)+(X829*X830)+(AC829*AC830)+(AH830*AH829)+(AM829*AM830)+(AR829*AR830)+(AW829*AW830))*10</f>
        <v>0</v>
      </c>
      <c r="BE829" s="110">
        <f aca="true" t="shared" si="2084" ref="BE829">((E829*E830)+(J829*J830)+(O829*O830)+(T829*T830)+(Y829*Y830)+(AD829*AD830)+(AI830*AI829)+(AN829*AN830)+(AS829*AS830)+(AX829*AX830))*10</f>
        <v>0</v>
      </c>
      <c r="BF829" s="110">
        <f aca="true" t="shared" si="2085" ref="BF829">((F829*F830)+(K829*K830)+(P829*P830)+(U829*U830)+(Z829*Z830)+(AE829*AE830)+(AJ830*AJ829)+(AO829*AO830)+(AT829*AT830)+(AY829*AY830))*10</f>
        <v>0</v>
      </c>
    </row>
    <row r="830" spans="1:58" ht="15.75" thickBot="1">
      <c r="A830" s="94"/>
      <c r="B830" s="5">
        <f>'Subdecision matrices'!$S$12</f>
        <v>0.1</v>
      </c>
      <c r="C830" s="5">
        <f>'Subdecision matrices'!$S$13</f>
        <v>0.1</v>
      </c>
      <c r="D830" s="5">
        <f>'Subdecision matrices'!$S$14</f>
        <v>0.1</v>
      </c>
      <c r="E830" s="5">
        <f>'Subdecision matrices'!$S$15</f>
        <v>0.1</v>
      </c>
      <c r="F830" s="5">
        <f>'Subdecision matrices'!$S$16</f>
        <v>0.1</v>
      </c>
      <c r="G830" s="5">
        <f>'Subdecision matrices'!$T$12</f>
        <v>0.1</v>
      </c>
      <c r="H830" s="5">
        <f>'Subdecision matrices'!$T$13</f>
        <v>0.1</v>
      </c>
      <c r="I830" s="5">
        <f>'Subdecision matrices'!$T$14</f>
        <v>0.1</v>
      </c>
      <c r="J830" s="5">
        <f>'Subdecision matrices'!$T$15</f>
        <v>0.1</v>
      </c>
      <c r="K830" s="5">
        <f>'Subdecision matrices'!$T$16</f>
        <v>0.1</v>
      </c>
      <c r="L830" s="5">
        <f>'Subdecision matrices'!$U$12</f>
        <v>0.05</v>
      </c>
      <c r="M830" s="5">
        <f>'Subdecision matrices'!$U$13</f>
        <v>0.05</v>
      </c>
      <c r="N830" s="5">
        <f>'Subdecision matrices'!$U$14</f>
        <v>0.05</v>
      </c>
      <c r="O830" s="5">
        <f>'Subdecision matrices'!$U$15</f>
        <v>0.05</v>
      </c>
      <c r="P830" s="5">
        <f>'Subdecision matrices'!$U$16</f>
        <v>0.05</v>
      </c>
      <c r="Q830" s="5">
        <f>'Subdecision matrices'!$V$12</f>
        <v>0.1</v>
      </c>
      <c r="R830" s="5">
        <f>'Subdecision matrices'!$V$13</f>
        <v>0.1</v>
      </c>
      <c r="S830" s="5">
        <f>'Subdecision matrices'!$V$14</f>
        <v>0.1</v>
      </c>
      <c r="T830" s="5">
        <f>'Subdecision matrices'!$V$15</f>
        <v>0.1</v>
      </c>
      <c r="U830" s="5">
        <f>'Subdecision matrices'!$V$16</f>
        <v>0.1</v>
      </c>
      <c r="V830" s="5">
        <f>'Subdecision matrices'!$W$12</f>
        <v>0.1</v>
      </c>
      <c r="W830" s="5">
        <f>'Subdecision matrices'!$W$13</f>
        <v>0.1</v>
      </c>
      <c r="X830" s="5">
        <f>'Subdecision matrices'!$W$14</f>
        <v>0.1</v>
      </c>
      <c r="Y830" s="5">
        <f>'Subdecision matrices'!$W$15</f>
        <v>0.1</v>
      </c>
      <c r="Z830" s="5">
        <f>'Subdecision matrices'!$W$16</f>
        <v>0.1</v>
      </c>
      <c r="AA830" s="5">
        <f>'Subdecision matrices'!$X$12</f>
        <v>0.05</v>
      </c>
      <c r="AB830" s="5">
        <f>'Subdecision matrices'!$X$13</f>
        <v>0.1</v>
      </c>
      <c r="AC830" s="5">
        <f>'Subdecision matrices'!$X$14</f>
        <v>0.1</v>
      </c>
      <c r="AD830" s="5">
        <f>'Subdecision matrices'!$X$15</f>
        <v>0.1</v>
      </c>
      <c r="AE830" s="5">
        <f>'Subdecision matrices'!$X$16</f>
        <v>0.1</v>
      </c>
      <c r="AF830" s="5">
        <f>'Subdecision matrices'!$Y$12</f>
        <v>0.1</v>
      </c>
      <c r="AG830" s="5">
        <f>'Subdecision matrices'!$Y$13</f>
        <v>0.1</v>
      </c>
      <c r="AH830" s="5">
        <f>'Subdecision matrices'!$Y$14</f>
        <v>0.1</v>
      </c>
      <c r="AI830" s="5">
        <f>'Subdecision matrices'!$Y$15</f>
        <v>0.05</v>
      </c>
      <c r="AJ830" s="5">
        <f>'Subdecision matrices'!$Y$16</f>
        <v>0.05</v>
      </c>
      <c r="AK830" s="5">
        <f>'Subdecision matrices'!$Z$12</f>
        <v>0.15</v>
      </c>
      <c r="AL830" s="5">
        <f>'Subdecision matrices'!$Z$13</f>
        <v>0.15</v>
      </c>
      <c r="AM830" s="5">
        <f>'Subdecision matrices'!$Z$14</f>
        <v>0.15</v>
      </c>
      <c r="AN830" s="5">
        <f>'Subdecision matrices'!$Z$15</f>
        <v>0.15</v>
      </c>
      <c r="AO830" s="5">
        <f>'Subdecision matrices'!$Z$16</f>
        <v>0.15</v>
      </c>
      <c r="AP830" s="5">
        <f>'Subdecision matrices'!$AA$12</f>
        <v>0.1</v>
      </c>
      <c r="AQ830" s="5">
        <f>'Subdecision matrices'!$AA$13</f>
        <v>0.1</v>
      </c>
      <c r="AR830" s="5">
        <f>'Subdecision matrices'!$AA$14</f>
        <v>0.1</v>
      </c>
      <c r="AS830" s="5">
        <f>'Subdecision matrices'!$AA$15</f>
        <v>0.1</v>
      </c>
      <c r="AT830" s="5">
        <f>'Subdecision matrices'!$AA$16</f>
        <v>0.15</v>
      </c>
      <c r="AU830" s="5">
        <f>'Subdecision matrices'!$AB$12</f>
        <v>0.15</v>
      </c>
      <c r="AV830" s="5">
        <f>'Subdecision matrices'!$AB$13</f>
        <v>0.1</v>
      </c>
      <c r="AW830" s="5">
        <f>'Subdecision matrices'!$AB$14</f>
        <v>0.1</v>
      </c>
      <c r="AX830" s="5">
        <f>'Subdecision matrices'!$AB$15</f>
        <v>0.15</v>
      </c>
      <c r="AY830" s="5">
        <f>'Subdecision matrices'!$AB$16</f>
        <v>0.1</v>
      </c>
      <c r="AZ830" s="3">
        <f aca="true" t="shared" si="2086" ref="AZ830">SUM(L830:AY830)</f>
        <v>4</v>
      </c>
      <c r="BA830" s="3"/>
      <c r="BB830" s="114"/>
      <c r="BC830" s="114"/>
      <c r="BD830" s="114"/>
      <c r="BE830" s="114"/>
      <c r="BF830" s="114"/>
    </row>
    <row r="831" spans="1:58" ht="15">
      <c r="A831" s="94">
        <v>413</v>
      </c>
      <c r="B831" s="44">
        <f>_xlfn.IFERROR(VLOOKUP(Prioritization!G424,'Subdecision matrices'!$B$7:$C$8,2,TRUE),0)</f>
        <v>0</v>
      </c>
      <c r="C831" s="44">
        <f>_xlfn.IFERROR(VLOOKUP(Prioritization!G424,'Subdecision matrices'!$B$7:$D$8,3,TRUE),0)</f>
        <v>0</v>
      </c>
      <c r="D831" s="44">
        <f>_xlfn.IFERROR(VLOOKUP(Prioritization!G424,'Subdecision matrices'!$B$7:$E$8,4,TRUE),0)</f>
        <v>0</v>
      </c>
      <c r="E831" s="44">
        <f>_xlfn.IFERROR(VLOOKUP(Prioritization!G424,'Subdecision matrices'!$B$7:$F$8,5,TRUE),0)</f>
        <v>0</v>
      </c>
      <c r="F831" s="44">
        <f>_xlfn.IFERROR(VLOOKUP(Prioritization!G424,'Subdecision matrices'!$B$7:$G$8,6,TRUE),0)</f>
        <v>0</v>
      </c>
      <c r="G831" s="44">
        <f>VLOOKUP(Prioritization!H424,'Subdecision matrices'!$B$12:$C$19,2,TRUE)</f>
        <v>0</v>
      </c>
      <c r="H831" s="44">
        <f>VLOOKUP(Prioritization!H424,'Subdecision matrices'!$B$12:$D$19,3,TRUE)</f>
        <v>0</v>
      </c>
      <c r="I831" s="44">
        <f>VLOOKUP(Prioritization!H424,'Subdecision matrices'!$B$12:$E$19,4,TRUE)</f>
        <v>0</v>
      </c>
      <c r="J831" s="44">
        <f>VLOOKUP(Prioritization!H424,'Subdecision matrices'!$B$12:$F$19,5,TRUE)</f>
        <v>0</v>
      </c>
      <c r="K831" s="44">
        <f>VLOOKUP(Prioritization!H424,'Subdecision matrices'!$B$12:$G$19,6,TRUE)</f>
        <v>0</v>
      </c>
      <c r="L831" s="2">
        <f>_xlfn.IFERROR(INDEX('Subdecision matrices'!$C$23:$G$27,MATCH(Prioritization!I424,'Subdecision matrices'!$B$23:$B$27,0),MATCH('CalcEng 2'!$L$6,'Subdecision matrices'!$C$22:$G$22,0)),0)</f>
        <v>0</v>
      </c>
      <c r="M831" s="2">
        <f>_xlfn.IFERROR(INDEX('Subdecision matrices'!$C$23:$G$27,MATCH(Prioritization!I424,'Subdecision matrices'!$B$23:$B$27,0),MATCH('CalcEng 2'!$M$6,'Subdecision matrices'!$C$30:$G$30,0)),0)</f>
        <v>0</v>
      </c>
      <c r="N831" s="2">
        <f>_xlfn.IFERROR(INDEX('Subdecision matrices'!$C$23:$G$27,MATCH(Prioritization!I424,'Subdecision matrices'!$B$23:$B$27,0),MATCH('CalcEng 2'!$N$6,'Subdecision matrices'!$C$22:$G$22,0)),0)</f>
        <v>0</v>
      </c>
      <c r="O831" s="2">
        <f>_xlfn.IFERROR(INDEX('Subdecision matrices'!$C$23:$G$27,MATCH(Prioritization!I424,'Subdecision matrices'!$B$23:$B$27,0),MATCH('CalcEng 2'!$O$6,'Subdecision matrices'!$C$22:$G$22,0)),0)</f>
        <v>0</v>
      </c>
      <c r="P831" s="2">
        <f>_xlfn.IFERROR(INDEX('Subdecision matrices'!$C$23:$G$27,MATCH(Prioritization!I424,'Subdecision matrices'!$B$23:$B$27,0),MATCH('CalcEng 2'!$P$6,'Subdecision matrices'!$C$22:$G$22,0)),0)</f>
        <v>0</v>
      </c>
      <c r="Q831" s="2">
        <f>_xlfn.IFERROR(INDEX('Subdecision matrices'!$C$31:$G$33,MATCH(Prioritization!J424,'Subdecision matrices'!$B$31:$B$33,0),MATCH('CalcEng 2'!$Q$6,'Subdecision matrices'!$C$30:$G$30,0)),0)</f>
        <v>0</v>
      </c>
      <c r="R831" s="2">
        <f>_xlfn.IFERROR(INDEX('Subdecision matrices'!$C$31:$G$33,MATCH(Prioritization!J424,'Subdecision matrices'!$B$31:$B$33,0),MATCH('CalcEng 2'!$R$6,'Subdecision matrices'!$C$30:$G$30,0)),0)</f>
        <v>0</v>
      </c>
      <c r="S831" s="2">
        <f>_xlfn.IFERROR(INDEX('Subdecision matrices'!$C$31:$G$33,MATCH(Prioritization!J424,'Subdecision matrices'!$B$31:$B$33,0),MATCH('CalcEng 2'!$S$6,'Subdecision matrices'!$C$30:$G$30,0)),0)</f>
        <v>0</v>
      </c>
      <c r="T831" s="2">
        <f>_xlfn.IFERROR(INDEX('Subdecision matrices'!$C$31:$G$33,MATCH(Prioritization!J424,'Subdecision matrices'!$B$31:$B$33,0),MATCH('CalcEng 2'!$T$6,'Subdecision matrices'!$C$30:$G$30,0)),0)</f>
        <v>0</v>
      </c>
      <c r="U831" s="2">
        <f>_xlfn.IFERROR(INDEX('Subdecision matrices'!$C$31:$G$33,MATCH(Prioritization!J424,'Subdecision matrices'!$B$31:$B$33,0),MATCH('CalcEng 2'!$U$6,'Subdecision matrices'!$C$30:$G$30,0)),0)</f>
        <v>0</v>
      </c>
      <c r="V831" s="2">
        <f>_xlfn.IFERROR(VLOOKUP(Prioritization!K424,'Subdecision matrices'!$A$37:$C$41,3,TRUE),0)</f>
        <v>0</v>
      </c>
      <c r="W831" s="2">
        <f>_xlfn.IFERROR(VLOOKUP(Prioritization!K424,'Subdecision matrices'!$A$37:$D$41,4),0)</f>
        <v>0</v>
      </c>
      <c r="X831" s="2">
        <f>_xlfn.IFERROR(VLOOKUP(Prioritization!K424,'Subdecision matrices'!$A$37:$E$41,5),0)</f>
        <v>0</v>
      </c>
      <c r="Y831" s="2">
        <f>_xlfn.IFERROR(VLOOKUP(Prioritization!K424,'Subdecision matrices'!$A$37:$F$41,6),0)</f>
        <v>0</v>
      </c>
      <c r="Z831" s="2">
        <f>_xlfn.IFERROR(VLOOKUP(Prioritization!K424,'Subdecision matrices'!$A$37:$G$41,7),0)</f>
        <v>0</v>
      </c>
      <c r="AA831" s="2">
        <f>_xlfn.IFERROR(INDEX('Subdecision matrices'!$K$8:$O$11,MATCH(Prioritization!L424,'Subdecision matrices'!$J$8:$J$11,0),MATCH('CalcEng 2'!$AA$6,'Subdecision matrices'!$K$7:$O$7,0)),0)</f>
        <v>0</v>
      </c>
      <c r="AB831" s="2">
        <f>_xlfn.IFERROR(INDEX('Subdecision matrices'!$K$8:$O$11,MATCH(Prioritization!L424,'Subdecision matrices'!$J$8:$J$11,0),MATCH('CalcEng 2'!$AB$6,'Subdecision matrices'!$K$7:$O$7,0)),0)</f>
        <v>0</v>
      </c>
      <c r="AC831" s="2">
        <f>_xlfn.IFERROR(INDEX('Subdecision matrices'!$K$8:$O$11,MATCH(Prioritization!L424,'Subdecision matrices'!$J$8:$J$11,0),MATCH('CalcEng 2'!$AC$6,'Subdecision matrices'!$K$7:$O$7,0)),0)</f>
        <v>0</v>
      </c>
      <c r="AD831" s="2">
        <f>_xlfn.IFERROR(INDEX('Subdecision matrices'!$K$8:$O$11,MATCH(Prioritization!L424,'Subdecision matrices'!$J$8:$J$11,0),MATCH('CalcEng 2'!$AD$6,'Subdecision matrices'!$K$7:$O$7,0)),0)</f>
        <v>0</v>
      </c>
      <c r="AE831" s="2">
        <f>_xlfn.IFERROR(INDEX('Subdecision matrices'!$K$8:$O$11,MATCH(Prioritization!L424,'Subdecision matrices'!$J$8:$J$11,0),MATCH('CalcEng 2'!$AE$6,'Subdecision matrices'!$K$7:$O$7,0)),0)</f>
        <v>0</v>
      </c>
      <c r="AF831" s="2">
        <f>_xlfn.IFERROR(VLOOKUP(Prioritization!M424,'Subdecision matrices'!$I$15:$K$17,3,TRUE),0)</f>
        <v>0</v>
      </c>
      <c r="AG831" s="2">
        <f>_xlfn.IFERROR(VLOOKUP(Prioritization!M424,'Subdecision matrices'!$I$15:$L$17,4,TRUE),0)</f>
        <v>0</v>
      </c>
      <c r="AH831" s="2">
        <f>_xlfn.IFERROR(VLOOKUP(Prioritization!M424,'Subdecision matrices'!$I$15:$M$17,5,TRUE),0)</f>
        <v>0</v>
      </c>
      <c r="AI831" s="2">
        <f>_xlfn.IFERROR(VLOOKUP(Prioritization!M424,'Subdecision matrices'!$I$15:$N$17,6,TRUE),0)</f>
        <v>0</v>
      </c>
      <c r="AJ831" s="2">
        <f>_xlfn.IFERROR(VLOOKUP(Prioritization!M424,'Subdecision matrices'!$I$15:$O$17,7,TRUE),0)</f>
        <v>0</v>
      </c>
      <c r="AK831" s="2">
        <f>_xlfn.IFERROR(INDEX('Subdecision matrices'!$K$22:$O$24,MATCH(Prioritization!N424,'Subdecision matrices'!$J$22:$J$24,0),MATCH($AK$6,'Subdecision matrices'!$K$21:$O$21,0)),0)</f>
        <v>0</v>
      </c>
      <c r="AL831" s="2">
        <f>_xlfn.IFERROR(INDEX('Subdecision matrices'!$K$22:$O$24,MATCH(Prioritization!N424,'Subdecision matrices'!$J$22:$J$24,0),MATCH($AL$6,'Subdecision matrices'!$K$21:$O$21,0)),0)</f>
        <v>0</v>
      </c>
      <c r="AM831" s="2">
        <f>_xlfn.IFERROR(INDEX('Subdecision matrices'!$K$22:$O$24,MATCH(Prioritization!N424,'Subdecision matrices'!$J$22:$J$24,0),MATCH($AM$6,'Subdecision matrices'!$K$21:$O$21,0)),0)</f>
        <v>0</v>
      </c>
      <c r="AN831" s="2">
        <f>_xlfn.IFERROR(INDEX('Subdecision matrices'!$K$22:$O$24,MATCH(Prioritization!N424,'Subdecision matrices'!$J$22:$J$24,0),MATCH($AN$6,'Subdecision matrices'!$K$21:$O$21,0)),0)</f>
        <v>0</v>
      </c>
      <c r="AO831" s="2">
        <f>_xlfn.IFERROR(INDEX('Subdecision matrices'!$K$22:$O$24,MATCH(Prioritization!N424,'Subdecision matrices'!$J$22:$J$24,0),MATCH($AO$6,'Subdecision matrices'!$K$21:$O$21,0)),0)</f>
        <v>0</v>
      </c>
      <c r="AP831" s="2">
        <f>_xlfn.IFERROR(INDEX('Subdecision matrices'!$K$27:$O$30,MATCH(Prioritization!O424,'Subdecision matrices'!$J$27:$J$30,0),MATCH('CalcEng 2'!$AP$6,'Subdecision matrices'!$K$27:$O$27,0)),0)</f>
        <v>0</v>
      </c>
      <c r="AQ831" s="2">
        <f>_xlfn.IFERROR(INDEX('Subdecision matrices'!$K$27:$O$30,MATCH(Prioritization!O424,'Subdecision matrices'!$J$27:$J$30,0),MATCH('CalcEng 2'!$AQ$6,'Subdecision matrices'!$K$27:$O$27,0)),0)</f>
        <v>0</v>
      </c>
      <c r="AR831" s="2">
        <f>_xlfn.IFERROR(INDEX('Subdecision matrices'!$K$27:$O$30,MATCH(Prioritization!O424,'Subdecision matrices'!$J$27:$J$30,0),MATCH('CalcEng 2'!$AR$6,'Subdecision matrices'!$K$27:$O$27,0)),0)</f>
        <v>0</v>
      </c>
      <c r="AS831" s="2">
        <f>_xlfn.IFERROR(INDEX('Subdecision matrices'!$K$27:$O$30,MATCH(Prioritization!O424,'Subdecision matrices'!$J$27:$J$30,0),MATCH('CalcEng 2'!$AS$6,'Subdecision matrices'!$K$27:$O$27,0)),0)</f>
        <v>0</v>
      </c>
      <c r="AT831" s="2">
        <f>_xlfn.IFERROR(INDEX('Subdecision matrices'!$K$27:$O$30,MATCH(Prioritization!O424,'Subdecision matrices'!$J$27:$J$30,0),MATCH('CalcEng 2'!$AT$6,'Subdecision matrices'!$K$27:$O$27,0)),0)</f>
        <v>0</v>
      </c>
      <c r="AU831" s="2">
        <f>_xlfn.IFERROR(INDEX('Subdecision matrices'!$K$34:$O$36,MATCH(Prioritization!P424,'Subdecision matrices'!$J$34:$J$36,0),MATCH('CalcEng 2'!$AU$6,'Subdecision matrices'!$K$33:$O$33,0)),0)</f>
        <v>0</v>
      </c>
      <c r="AV831" s="2">
        <f>_xlfn.IFERROR(INDEX('Subdecision matrices'!$K$34:$O$36,MATCH(Prioritization!P424,'Subdecision matrices'!$J$34:$J$36,0),MATCH('CalcEng 2'!$AV$6,'Subdecision matrices'!$K$33:$O$33,0)),0)</f>
        <v>0</v>
      </c>
      <c r="AW831" s="2">
        <f>_xlfn.IFERROR(INDEX('Subdecision matrices'!$K$34:$O$36,MATCH(Prioritization!P424,'Subdecision matrices'!$J$34:$J$36,0),MATCH('CalcEng 2'!$AW$6,'Subdecision matrices'!$K$33:$O$33,0)),0)</f>
        <v>0</v>
      </c>
      <c r="AX831" s="2">
        <f>_xlfn.IFERROR(INDEX('Subdecision matrices'!$K$34:$O$36,MATCH(Prioritization!P424,'Subdecision matrices'!$J$34:$J$36,0),MATCH('CalcEng 2'!$AX$6,'Subdecision matrices'!$K$33:$O$33,0)),0)</f>
        <v>0</v>
      </c>
      <c r="AY831" s="2">
        <f>_xlfn.IFERROR(INDEX('Subdecision matrices'!$K$34:$O$36,MATCH(Prioritization!P424,'Subdecision matrices'!$J$34:$J$36,0),MATCH('CalcEng 2'!$AY$6,'Subdecision matrices'!$K$33:$O$33,0)),0)</f>
        <v>0</v>
      </c>
      <c r="AZ831" s="2"/>
      <c r="BA831" s="2"/>
      <c r="BB831" s="110">
        <f>((B831*B832)+(G831*G832)+(L831*L832)+(Q831*Q832)+(V831*V832)+(AA831*AA832)+(AF832*AF831)+(AK831*AK832)+(AP831*AP832)+(AU831*AU832))*10</f>
        <v>0</v>
      </c>
      <c r="BC831" s="110">
        <f aca="true" t="shared" si="2087" ref="BC831">((C831*C832)+(H831*H832)+(M831*M832)+(R831*R832)+(W831*W832)+(AB831*AB832)+(AG832*AG831)+(AL831*AL832)+(AQ831*AQ832)+(AV831*AV832))*10</f>
        <v>0</v>
      </c>
      <c r="BD831" s="110">
        <f aca="true" t="shared" si="2088" ref="BD831">((D831*D832)+(I831*I832)+(N831*N832)+(S831*S832)+(X831*X832)+(AC831*AC832)+(AH832*AH831)+(AM831*AM832)+(AR831*AR832)+(AW831*AW832))*10</f>
        <v>0</v>
      </c>
      <c r="BE831" s="110">
        <f aca="true" t="shared" si="2089" ref="BE831">((E831*E832)+(J831*J832)+(O831*O832)+(T831*T832)+(Y831*Y832)+(AD831*AD832)+(AI832*AI831)+(AN831*AN832)+(AS831*AS832)+(AX831*AX832))*10</f>
        <v>0</v>
      </c>
      <c r="BF831" s="110">
        <f aca="true" t="shared" si="2090" ref="BF831">((F831*F832)+(K831*K832)+(P831*P832)+(U831*U832)+(Z831*Z832)+(AE831*AE832)+(AJ832*AJ831)+(AO831*AO832)+(AT831*AT832)+(AY831*AY832))*10</f>
        <v>0</v>
      </c>
    </row>
    <row r="832" spans="1:58" ht="15.75" thickBot="1">
      <c r="A832" s="94"/>
      <c r="B832" s="5">
        <f>'Subdecision matrices'!$S$12</f>
        <v>0.1</v>
      </c>
      <c r="C832" s="5">
        <f>'Subdecision matrices'!$S$13</f>
        <v>0.1</v>
      </c>
      <c r="D832" s="5">
        <f>'Subdecision matrices'!$S$14</f>
        <v>0.1</v>
      </c>
      <c r="E832" s="5">
        <f>'Subdecision matrices'!$S$15</f>
        <v>0.1</v>
      </c>
      <c r="F832" s="5">
        <f>'Subdecision matrices'!$S$16</f>
        <v>0.1</v>
      </c>
      <c r="G832" s="5">
        <f>'Subdecision matrices'!$T$12</f>
        <v>0.1</v>
      </c>
      <c r="H832" s="5">
        <f>'Subdecision matrices'!$T$13</f>
        <v>0.1</v>
      </c>
      <c r="I832" s="5">
        <f>'Subdecision matrices'!$T$14</f>
        <v>0.1</v>
      </c>
      <c r="J832" s="5">
        <f>'Subdecision matrices'!$T$15</f>
        <v>0.1</v>
      </c>
      <c r="K832" s="5">
        <f>'Subdecision matrices'!$T$16</f>
        <v>0.1</v>
      </c>
      <c r="L832" s="5">
        <f>'Subdecision matrices'!$U$12</f>
        <v>0.05</v>
      </c>
      <c r="M832" s="5">
        <f>'Subdecision matrices'!$U$13</f>
        <v>0.05</v>
      </c>
      <c r="N832" s="5">
        <f>'Subdecision matrices'!$U$14</f>
        <v>0.05</v>
      </c>
      <c r="O832" s="5">
        <f>'Subdecision matrices'!$U$15</f>
        <v>0.05</v>
      </c>
      <c r="P832" s="5">
        <f>'Subdecision matrices'!$U$16</f>
        <v>0.05</v>
      </c>
      <c r="Q832" s="5">
        <f>'Subdecision matrices'!$V$12</f>
        <v>0.1</v>
      </c>
      <c r="R832" s="5">
        <f>'Subdecision matrices'!$V$13</f>
        <v>0.1</v>
      </c>
      <c r="S832" s="5">
        <f>'Subdecision matrices'!$V$14</f>
        <v>0.1</v>
      </c>
      <c r="T832" s="5">
        <f>'Subdecision matrices'!$V$15</f>
        <v>0.1</v>
      </c>
      <c r="U832" s="5">
        <f>'Subdecision matrices'!$V$16</f>
        <v>0.1</v>
      </c>
      <c r="V832" s="5">
        <f>'Subdecision matrices'!$W$12</f>
        <v>0.1</v>
      </c>
      <c r="W832" s="5">
        <f>'Subdecision matrices'!$W$13</f>
        <v>0.1</v>
      </c>
      <c r="X832" s="5">
        <f>'Subdecision matrices'!$W$14</f>
        <v>0.1</v>
      </c>
      <c r="Y832" s="5">
        <f>'Subdecision matrices'!$W$15</f>
        <v>0.1</v>
      </c>
      <c r="Z832" s="5">
        <f>'Subdecision matrices'!$W$16</f>
        <v>0.1</v>
      </c>
      <c r="AA832" s="5">
        <f>'Subdecision matrices'!$X$12</f>
        <v>0.05</v>
      </c>
      <c r="AB832" s="5">
        <f>'Subdecision matrices'!$X$13</f>
        <v>0.1</v>
      </c>
      <c r="AC832" s="5">
        <f>'Subdecision matrices'!$X$14</f>
        <v>0.1</v>
      </c>
      <c r="AD832" s="5">
        <f>'Subdecision matrices'!$X$15</f>
        <v>0.1</v>
      </c>
      <c r="AE832" s="5">
        <f>'Subdecision matrices'!$X$16</f>
        <v>0.1</v>
      </c>
      <c r="AF832" s="5">
        <f>'Subdecision matrices'!$Y$12</f>
        <v>0.1</v>
      </c>
      <c r="AG832" s="5">
        <f>'Subdecision matrices'!$Y$13</f>
        <v>0.1</v>
      </c>
      <c r="AH832" s="5">
        <f>'Subdecision matrices'!$Y$14</f>
        <v>0.1</v>
      </c>
      <c r="AI832" s="5">
        <f>'Subdecision matrices'!$Y$15</f>
        <v>0.05</v>
      </c>
      <c r="AJ832" s="5">
        <f>'Subdecision matrices'!$Y$16</f>
        <v>0.05</v>
      </c>
      <c r="AK832" s="5">
        <f>'Subdecision matrices'!$Z$12</f>
        <v>0.15</v>
      </c>
      <c r="AL832" s="5">
        <f>'Subdecision matrices'!$Z$13</f>
        <v>0.15</v>
      </c>
      <c r="AM832" s="5">
        <f>'Subdecision matrices'!$Z$14</f>
        <v>0.15</v>
      </c>
      <c r="AN832" s="5">
        <f>'Subdecision matrices'!$Z$15</f>
        <v>0.15</v>
      </c>
      <c r="AO832" s="5">
        <f>'Subdecision matrices'!$Z$16</f>
        <v>0.15</v>
      </c>
      <c r="AP832" s="5">
        <f>'Subdecision matrices'!$AA$12</f>
        <v>0.1</v>
      </c>
      <c r="AQ832" s="5">
        <f>'Subdecision matrices'!$AA$13</f>
        <v>0.1</v>
      </c>
      <c r="AR832" s="5">
        <f>'Subdecision matrices'!$AA$14</f>
        <v>0.1</v>
      </c>
      <c r="AS832" s="5">
        <f>'Subdecision matrices'!$AA$15</f>
        <v>0.1</v>
      </c>
      <c r="AT832" s="5">
        <f>'Subdecision matrices'!$AA$16</f>
        <v>0.15</v>
      </c>
      <c r="AU832" s="5">
        <f>'Subdecision matrices'!$AB$12</f>
        <v>0.15</v>
      </c>
      <c r="AV832" s="5">
        <f>'Subdecision matrices'!$AB$13</f>
        <v>0.1</v>
      </c>
      <c r="AW832" s="5">
        <f>'Subdecision matrices'!$AB$14</f>
        <v>0.1</v>
      </c>
      <c r="AX832" s="5">
        <f>'Subdecision matrices'!$AB$15</f>
        <v>0.15</v>
      </c>
      <c r="AY832" s="5">
        <f>'Subdecision matrices'!$AB$16</f>
        <v>0.1</v>
      </c>
      <c r="AZ832" s="3">
        <f aca="true" t="shared" si="2091" ref="AZ832">SUM(L832:AY832)</f>
        <v>4</v>
      </c>
      <c r="BA832" s="3"/>
      <c r="BB832" s="114"/>
      <c r="BC832" s="114"/>
      <c r="BD832" s="114"/>
      <c r="BE832" s="114"/>
      <c r="BF832" s="114"/>
    </row>
    <row r="833" spans="1:58" ht="15">
      <c r="A833" s="94">
        <v>414</v>
      </c>
      <c r="B833" s="44">
        <f>_xlfn.IFERROR(VLOOKUP(Prioritization!G425,'Subdecision matrices'!$B$7:$C$8,2,TRUE),0)</f>
        <v>0</v>
      </c>
      <c r="C833" s="44">
        <f>_xlfn.IFERROR(VLOOKUP(Prioritization!G425,'Subdecision matrices'!$B$7:$D$8,3,TRUE),0)</f>
        <v>0</v>
      </c>
      <c r="D833" s="44">
        <f>_xlfn.IFERROR(VLOOKUP(Prioritization!G425,'Subdecision matrices'!$B$7:$E$8,4,TRUE),0)</f>
        <v>0</v>
      </c>
      <c r="E833" s="44">
        <f>_xlfn.IFERROR(VLOOKUP(Prioritization!G425,'Subdecision matrices'!$B$7:$F$8,5,TRUE),0)</f>
        <v>0</v>
      </c>
      <c r="F833" s="44">
        <f>_xlfn.IFERROR(VLOOKUP(Prioritization!G425,'Subdecision matrices'!$B$7:$G$8,6,TRUE),0)</f>
        <v>0</v>
      </c>
      <c r="G833" s="44">
        <f>VLOOKUP(Prioritization!H425,'Subdecision matrices'!$B$12:$C$19,2,TRUE)</f>
        <v>0</v>
      </c>
      <c r="H833" s="44">
        <f>VLOOKUP(Prioritization!H425,'Subdecision matrices'!$B$12:$D$19,3,TRUE)</f>
        <v>0</v>
      </c>
      <c r="I833" s="44">
        <f>VLOOKUP(Prioritization!H425,'Subdecision matrices'!$B$12:$E$19,4,TRUE)</f>
        <v>0</v>
      </c>
      <c r="J833" s="44">
        <f>VLOOKUP(Prioritization!H425,'Subdecision matrices'!$B$12:$F$19,5,TRUE)</f>
        <v>0</v>
      </c>
      <c r="K833" s="44">
        <f>VLOOKUP(Prioritization!H425,'Subdecision matrices'!$B$12:$G$19,6,TRUE)</f>
        <v>0</v>
      </c>
      <c r="L833" s="2">
        <f>_xlfn.IFERROR(INDEX('Subdecision matrices'!$C$23:$G$27,MATCH(Prioritization!I425,'Subdecision matrices'!$B$23:$B$27,0),MATCH('CalcEng 2'!$L$6,'Subdecision matrices'!$C$22:$G$22,0)),0)</f>
        <v>0</v>
      </c>
      <c r="M833" s="2">
        <f>_xlfn.IFERROR(INDEX('Subdecision matrices'!$C$23:$G$27,MATCH(Prioritization!I425,'Subdecision matrices'!$B$23:$B$27,0),MATCH('CalcEng 2'!$M$6,'Subdecision matrices'!$C$30:$G$30,0)),0)</f>
        <v>0</v>
      </c>
      <c r="N833" s="2">
        <f>_xlfn.IFERROR(INDEX('Subdecision matrices'!$C$23:$G$27,MATCH(Prioritization!I425,'Subdecision matrices'!$B$23:$B$27,0),MATCH('CalcEng 2'!$N$6,'Subdecision matrices'!$C$22:$G$22,0)),0)</f>
        <v>0</v>
      </c>
      <c r="O833" s="2">
        <f>_xlfn.IFERROR(INDEX('Subdecision matrices'!$C$23:$G$27,MATCH(Prioritization!I425,'Subdecision matrices'!$B$23:$B$27,0),MATCH('CalcEng 2'!$O$6,'Subdecision matrices'!$C$22:$G$22,0)),0)</f>
        <v>0</v>
      </c>
      <c r="P833" s="2">
        <f>_xlfn.IFERROR(INDEX('Subdecision matrices'!$C$23:$G$27,MATCH(Prioritization!I425,'Subdecision matrices'!$B$23:$B$27,0),MATCH('CalcEng 2'!$P$6,'Subdecision matrices'!$C$22:$G$22,0)),0)</f>
        <v>0</v>
      </c>
      <c r="Q833" s="2">
        <f>_xlfn.IFERROR(INDEX('Subdecision matrices'!$C$31:$G$33,MATCH(Prioritization!J425,'Subdecision matrices'!$B$31:$B$33,0),MATCH('CalcEng 2'!$Q$6,'Subdecision matrices'!$C$30:$G$30,0)),0)</f>
        <v>0</v>
      </c>
      <c r="R833" s="2">
        <f>_xlfn.IFERROR(INDEX('Subdecision matrices'!$C$31:$G$33,MATCH(Prioritization!J425,'Subdecision matrices'!$B$31:$B$33,0),MATCH('CalcEng 2'!$R$6,'Subdecision matrices'!$C$30:$G$30,0)),0)</f>
        <v>0</v>
      </c>
      <c r="S833" s="2">
        <f>_xlfn.IFERROR(INDEX('Subdecision matrices'!$C$31:$G$33,MATCH(Prioritization!J425,'Subdecision matrices'!$B$31:$B$33,0),MATCH('CalcEng 2'!$S$6,'Subdecision matrices'!$C$30:$G$30,0)),0)</f>
        <v>0</v>
      </c>
      <c r="T833" s="2">
        <f>_xlfn.IFERROR(INDEX('Subdecision matrices'!$C$31:$G$33,MATCH(Prioritization!J425,'Subdecision matrices'!$B$31:$B$33,0),MATCH('CalcEng 2'!$T$6,'Subdecision matrices'!$C$30:$G$30,0)),0)</f>
        <v>0</v>
      </c>
      <c r="U833" s="2">
        <f>_xlfn.IFERROR(INDEX('Subdecision matrices'!$C$31:$G$33,MATCH(Prioritization!J425,'Subdecision matrices'!$B$31:$B$33,0),MATCH('CalcEng 2'!$U$6,'Subdecision matrices'!$C$30:$G$30,0)),0)</f>
        <v>0</v>
      </c>
      <c r="V833" s="2">
        <f>_xlfn.IFERROR(VLOOKUP(Prioritization!K425,'Subdecision matrices'!$A$37:$C$41,3,TRUE),0)</f>
        <v>0</v>
      </c>
      <c r="W833" s="2">
        <f>_xlfn.IFERROR(VLOOKUP(Prioritization!K425,'Subdecision matrices'!$A$37:$D$41,4),0)</f>
        <v>0</v>
      </c>
      <c r="X833" s="2">
        <f>_xlfn.IFERROR(VLOOKUP(Prioritization!K425,'Subdecision matrices'!$A$37:$E$41,5),0)</f>
        <v>0</v>
      </c>
      <c r="Y833" s="2">
        <f>_xlfn.IFERROR(VLOOKUP(Prioritization!K425,'Subdecision matrices'!$A$37:$F$41,6),0)</f>
        <v>0</v>
      </c>
      <c r="Z833" s="2">
        <f>_xlfn.IFERROR(VLOOKUP(Prioritization!K425,'Subdecision matrices'!$A$37:$G$41,7),0)</f>
        <v>0</v>
      </c>
      <c r="AA833" s="2">
        <f>_xlfn.IFERROR(INDEX('Subdecision matrices'!$K$8:$O$11,MATCH(Prioritization!L425,'Subdecision matrices'!$J$8:$J$11,0),MATCH('CalcEng 2'!$AA$6,'Subdecision matrices'!$K$7:$O$7,0)),0)</f>
        <v>0</v>
      </c>
      <c r="AB833" s="2">
        <f>_xlfn.IFERROR(INDEX('Subdecision matrices'!$K$8:$O$11,MATCH(Prioritization!L425,'Subdecision matrices'!$J$8:$J$11,0),MATCH('CalcEng 2'!$AB$6,'Subdecision matrices'!$K$7:$O$7,0)),0)</f>
        <v>0</v>
      </c>
      <c r="AC833" s="2">
        <f>_xlfn.IFERROR(INDEX('Subdecision matrices'!$K$8:$O$11,MATCH(Prioritization!L425,'Subdecision matrices'!$J$8:$J$11,0),MATCH('CalcEng 2'!$AC$6,'Subdecision matrices'!$K$7:$O$7,0)),0)</f>
        <v>0</v>
      </c>
      <c r="AD833" s="2">
        <f>_xlfn.IFERROR(INDEX('Subdecision matrices'!$K$8:$O$11,MATCH(Prioritization!L425,'Subdecision matrices'!$J$8:$J$11,0),MATCH('CalcEng 2'!$AD$6,'Subdecision matrices'!$K$7:$O$7,0)),0)</f>
        <v>0</v>
      </c>
      <c r="AE833" s="2">
        <f>_xlfn.IFERROR(INDEX('Subdecision matrices'!$K$8:$O$11,MATCH(Prioritization!L425,'Subdecision matrices'!$J$8:$J$11,0),MATCH('CalcEng 2'!$AE$6,'Subdecision matrices'!$K$7:$O$7,0)),0)</f>
        <v>0</v>
      </c>
      <c r="AF833" s="2">
        <f>_xlfn.IFERROR(VLOOKUP(Prioritization!M425,'Subdecision matrices'!$I$15:$K$17,3,TRUE),0)</f>
        <v>0</v>
      </c>
      <c r="AG833" s="2">
        <f>_xlfn.IFERROR(VLOOKUP(Prioritization!M425,'Subdecision matrices'!$I$15:$L$17,4,TRUE),0)</f>
        <v>0</v>
      </c>
      <c r="AH833" s="2">
        <f>_xlfn.IFERROR(VLOOKUP(Prioritization!M425,'Subdecision matrices'!$I$15:$M$17,5,TRUE),0)</f>
        <v>0</v>
      </c>
      <c r="AI833" s="2">
        <f>_xlfn.IFERROR(VLOOKUP(Prioritization!M425,'Subdecision matrices'!$I$15:$N$17,6,TRUE),0)</f>
        <v>0</v>
      </c>
      <c r="AJ833" s="2">
        <f>_xlfn.IFERROR(VLOOKUP(Prioritization!M425,'Subdecision matrices'!$I$15:$O$17,7,TRUE),0)</f>
        <v>0</v>
      </c>
      <c r="AK833" s="2">
        <f>_xlfn.IFERROR(INDEX('Subdecision matrices'!$K$22:$O$24,MATCH(Prioritization!N425,'Subdecision matrices'!$J$22:$J$24,0),MATCH($AK$6,'Subdecision matrices'!$K$21:$O$21,0)),0)</f>
        <v>0</v>
      </c>
      <c r="AL833" s="2">
        <f>_xlfn.IFERROR(INDEX('Subdecision matrices'!$K$22:$O$24,MATCH(Prioritization!N425,'Subdecision matrices'!$J$22:$J$24,0),MATCH($AL$6,'Subdecision matrices'!$K$21:$O$21,0)),0)</f>
        <v>0</v>
      </c>
      <c r="AM833" s="2">
        <f>_xlfn.IFERROR(INDEX('Subdecision matrices'!$K$22:$O$24,MATCH(Prioritization!N425,'Subdecision matrices'!$J$22:$J$24,0),MATCH($AM$6,'Subdecision matrices'!$K$21:$O$21,0)),0)</f>
        <v>0</v>
      </c>
      <c r="AN833" s="2">
        <f>_xlfn.IFERROR(INDEX('Subdecision matrices'!$K$22:$O$24,MATCH(Prioritization!N425,'Subdecision matrices'!$J$22:$J$24,0),MATCH($AN$6,'Subdecision matrices'!$K$21:$O$21,0)),0)</f>
        <v>0</v>
      </c>
      <c r="AO833" s="2">
        <f>_xlfn.IFERROR(INDEX('Subdecision matrices'!$K$22:$O$24,MATCH(Prioritization!N425,'Subdecision matrices'!$J$22:$J$24,0),MATCH($AO$6,'Subdecision matrices'!$K$21:$O$21,0)),0)</f>
        <v>0</v>
      </c>
      <c r="AP833" s="2">
        <f>_xlfn.IFERROR(INDEX('Subdecision matrices'!$K$27:$O$30,MATCH(Prioritization!O425,'Subdecision matrices'!$J$27:$J$30,0),MATCH('CalcEng 2'!$AP$6,'Subdecision matrices'!$K$27:$O$27,0)),0)</f>
        <v>0</v>
      </c>
      <c r="AQ833" s="2">
        <f>_xlfn.IFERROR(INDEX('Subdecision matrices'!$K$27:$O$30,MATCH(Prioritization!O425,'Subdecision matrices'!$J$27:$J$30,0),MATCH('CalcEng 2'!$AQ$6,'Subdecision matrices'!$K$27:$O$27,0)),0)</f>
        <v>0</v>
      </c>
      <c r="AR833" s="2">
        <f>_xlfn.IFERROR(INDEX('Subdecision matrices'!$K$27:$O$30,MATCH(Prioritization!O425,'Subdecision matrices'!$J$27:$J$30,0),MATCH('CalcEng 2'!$AR$6,'Subdecision matrices'!$K$27:$O$27,0)),0)</f>
        <v>0</v>
      </c>
      <c r="AS833" s="2">
        <f>_xlfn.IFERROR(INDEX('Subdecision matrices'!$K$27:$O$30,MATCH(Prioritization!O425,'Subdecision matrices'!$J$27:$J$30,0),MATCH('CalcEng 2'!$AS$6,'Subdecision matrices'!$K$27:$O$27,0)),0)</f>
        <v>0</v>
      </c>
      <c r="AT833" s="2">
        <f>_xlfn.IFERROR(INDEX('Subdecision matrices'!$K$27:$O$30,MATCH(Prioritization!O425,'Subdecision matrices'!$J$27:$J$30,0),MATCH('CalcEng 2'!$AT$6,'Subdecision matrices'!$K$27:$O$27,0)),0)</f>
        <v>0</v>
      </c>
      <c r="AU833" s="2">
        <f>_xlfn.IFERROR(INDEX('Subdecision matrices'!$K$34:$O$36,MATCH(Prioritization!P425,'Subdecision matrices'!$J$34:$J$36,0),MATCH('CalcEng 2'!$AU$6,'Subdecision matrices'!$K$33:$O$33,0)),0)</f>
        <v>0</v>
      </c>
      <c r="AV833" s="2">
        <f>_xlfn.IFERROR(INDEX('Subdecision matrices'!$K$34:$O$36,MATCH(Prioritization!P425,'Subdecision matrices'!$J$34:$J$36,0),MATCH('CalcEng 2'!$AV$6,'Subdecision matrices'!$K$33:$O$33,0)),0)</f>
        <v>0</v>
      </c>
      <c r="AW833" s="2">
        <f>_xlfn.IFERROR(INDEX('Subdecision matrices'!$K$34:$O$36,MATCH(Prioritization!P425,'Subdecision matrices'!$J$34:$J$36,0),MATCH('CalcEng 2'!$AW$6,'Subdecision matrices'!$K$33:$O$33,0)),0)</f>
        <v>0</v>
      </c>
      <c r="AX833" s="2">
        <f>_xlfn.IFERROR(INDEX('Subdecision matrices'!$K$34:$O$36,MATCH(Prioritization!P425,'Subdecision matrices'!$J$34:$J$36,0),MATCH('CalcEng 2'!$AX$6,'Subdecision matrices'!$K$33:$O$33,0)),0)</f>
        <v>0</v>
      </c>
      <c r="AY833" s="2">
        <f>_xlfn.IFERROR(INDEX('Subdecision matrices'!$K$34:$O$36,MATCH(Prioritization!P425,'Subdecision matrices'!$J$34:$J$36,0),MATCH('CalcEng 2'!$AY$6,'Subdecision matrices'!$K$33:$O$33,0)),0)</f>
        <v>0</v>
      </c>
      <c r="AZ833" s="2"/>
      <c r="BA833" s="2"/>
      <c r="BB833" s="110">
        <f>((B833*B834)+(G833*G834)+(L833*L834)+(Q833*Q834)+(V833*V834)+(AA833*AA834)+(AF834*AF833)+(AK833*AK834)+(AP833*AP834)+(AU833*AU834))*10</f>
        <v>0</v>
      </c>
      <c r="BC833" s="110">
        <f aca="true" t="shared" si="2092" ref="BC833">((C833*C834)+(H833*H834)+(M833*M834)+(R833*R834)+(W833*W834)+(AB833*AB834)+(AG834*AG833)+(AL833*AL834)+(AQ833*AQ834)+(AV833*AV834))*10</f>
        <v>0</v>
      </c>
      <c r="BD833" s="110">
        <f aca="true" t="shared" si="2093" ref="BD833">((D833*D834)+(I833*I834)+(N833*N834)+(S833*S834)+(X833*X834)+(AC833*AC834)+(AH834*AH833)+(AM833*AM834)+(AR833*AR834)+(AW833*AW834))*10</f>
        <v>0</v>
      </c>
      <c r="BE833" s="110">
        <f aca="true" t="shared" si="2094" ref="BE833">((E833*E834)+(J833*J834)+(O833*O834)+(T833*T834)+(Y833*Y834)+(AD833*AD834)+(AI834*AI833)+(AN833*AN834)+(AS833*AS834)+(AX833*AX834))*10</f>
        <v>0</v>
      </c>
      <c r="BF833" s="110">
        <f aca="true" t="shared" si="2095" ref="BF833">((F833*F834)+(K833*K834)+(P833*P834)+(U833*U834)+(Z833*Z834)+(AE833*AE834)+(AJ834*AJ833)+(AO833*AO834)+(AT833*AT834)+(AY833*AY834))*10</f>
        <v>0</v>
      </c>
    </row>
    <row r="834" spans="1:58" ht="15.75" thickBot="1">
      <c r="A834" s="94"/>
      <c r="B834" s="5">
        <f>'Subdecision matrices'!$S$12</f>
        <v>0.1</v>
      </c>
      <c r="C834" s="5">
        <f>'Subdecision matrices'!$S$13</f>
        <v>0.1</v>
      </c>
      <c r="D834" s="5">
        <f>'Subdecision matrices'!$S$14</f>
        <v>0.1</v>
      </c>
      <c r="E834" s="5">
        <f>'Subdecision matrices'!$S$15</f>
        <v>0.1</v>
      </c>
      <c r="F834" s="5">
        <f>'Subdecision matrices'!$S$16</f>
        <v>0.1</v>
      </c>
      <c r="G834" s="5">
        <f>'Subdecision matrices'!$T$12</f>
        <v>0.1</v>
      </c>
      <c r="H834" s="5">
        <f>'Subdecision matrices'!$T$13</f>
        <v>0.1</v>
      </c>
      <c r="I834" s="5">
        <f>'Subdecision matrices'!$T$14</f>
        <v>0.1</v>
      </c>
      <c r="J834" s="5">
        <f>'Subdecision matrices'!$T$15</f>
        <v>0.1</v>
      </c>
      <c r="K834" s="5">
        <f>'Subdecision matrices'!$T$16</f>
        <v>0.1</v>
      </c>
      <c r="L834" s="5">
        <f>'Subdecision matrices'!$U$12</f>
        <v>0.05</v>
      </c>
      <c r="M834" s="5">
        <f>'Subdecision matrices'!$U$13</f>
        <v>0.05</v>
      </c>
      <c r="N834" s="5">
        <f>'Subdecision matrices'!$U$14</f>
        <v>0.05</v>
      </c>
      <c r="O834" s="5">
        <f>'Subdecision matrices'!$U$15</f>
        <v>0.05</v>
      </c>
      <c r="P834" s="5">
        <f>'Subdecision matrices'!$U$16</f>
        <v>0.05</v>
      </c>
      <c r="Q834" s="5">
        <f>'Subdecision matrices'!$V$12</f>
        <v>0.1</v>
      </c>
      <c r="R834" s="5">
        <f>'Subdecision matrices'!$V$13</f>
        <v>0.1</v>
      </c>
      <c r="S834" s="5">
        <f>'Subdecision matrices'!$V$14</f>
        <v>0.1</v>
      </c>
      <c r="T834" s="5">
        <f>'Subdecision matrices'!$V$15</f>
        <v>0.1</v>
      </c>
      <c r="U834" s="5">
        <f>'Subdecision matrices'!$V$16</f>
        <v>0.1</v>
      </c>
      <c r="V834" s="5">
        <f>'Subdecision matrices'!$W$12</f>
        <v>0.1</v>
      </c>
      <c r="W834" s="5">
        <f>'Subdecision matrices'!$W$13</f>
        <v>0.1</v>
      </c>
      <c r="X834" s="5">
        <f>'Subdecision matrices'!$W$14</f>
        <v>0.1</v>
      </c>
      <c r="Y834" s="5">
        <f>'Subdecision matrices'!$W$15</f>
        <v>0.1</v>
      </c>
      <c r="Z834" s="5">
        <f>'Subdecision matrices'!$W$16</f>
        <v>0.1</v>
      </c>
      <c r="AA834" s="5">
        <f>'Subdecision matrices'!$X$12</f>
        <v>0.05</v>
      </c>
      <c r="AB834" s="5">
        <f>'Subdecision matrices'!$X$13</f>
        <v>0.1</v>
      </c>
      <c r="AC834" s="5">
        <f>'Subdecision matrices'!$X$14</f>
        <v>0.1</v>
      </c>
      <c r="AD834" s="5">
        <f>'Subdecision matrices'!$X$15</f>
        <v>0.1</v>
      </c>
      <c r="AE834" s="5">
        <f>'Subdecision matrices'!$X$16</f>
        <v>0.1</v>
      </c>
      <c r="AF834" s="5">
        <f>'Subdecision matrices'!$Y$12</f>
        <v>0.1</v>
      </c>
      <c r="AG834" s="5">
        <f>'Subdecision matrices'!$Y$13</f>
        <v>0.1</v>
      </c>
      <c r="AH834" s="5">
        <f>'Subdecision matrices'!$Y$14</f>
        <v>0.1</v>
      </c>
      <c r="AI834" s="5">
        <f>'Subdecision matrices'!$Y$15</f>
        <v>0.05</v>
      </c>
      <c r="AJ834" s="5">
        <f>'Subdecision matrices'!$Y$16</f>
        <v>0.05</v>
      </c>
      <c r="AK834" s="5">
        <f>'Subdecision matrices'!$Z$12</f>
        <v>0.15</v>
      </c>
      <c r="AL834" s="5">
        <f>'Subdecision matrices'!$Z$13</f>
        <v>0.15</v>
      </c>
      <c r="AM834" s="5">
        <f>'Subdecision matrices'!$Z$14</f>
        <v>0.15</v>
      </c>
      <c r="AN834" s="5">
        <f>'Subdecision matrices'!$Z$15</f>
        <v>0.15</v>
      </c>
      <c r="AO834" s="5">
        <f>'Subdecision matrices'!$Z$16</f>
        <v>0.15</v>
      </c>
      <c r="AP834" s="5">
        <f>'Subdecision matrices'!$AA$12</f>
        <v>0.1</v>
      </c>
      <c r="AQ834" s="5">
        <f>'Subdecision matrices'!$AA$13</f>
        <v>0.1</v>
      </c>
      <c r="AR834" s="5">
        <f>'Subdecision matrices'!$AA$14</f>
        <v>0.1</v>
      </c>
      <c r="AS834" s="5">
        <f>'Subdecision matrices'!$AA$15</f>
        <v>0.1</v>
      </c>
      <c r="AT834" s="5">
        <f>'Subdecision matrices'!$AA$16</f>
        <v>0.15</v>
      </c>
      <c r="AU834" s="5">
        <f>'Subdecision matrices'!$AB$12</f>
        <v>0.15</v>
      </c>
      <c r="AV834" s="5">
        <f>'Subdecision matrices'!$AB$13</f>
        <v>0.1</v>
      </c>
      <c r="AW834" s="5">
        <f>'Subdecision matrices'!$AB$14</f>
        <v>0.1</v>
      </c>
      <c r="AX834" s="5">
        <f>'Subdecision matrices'!$AB$15</f>
        <v>0.15</v>
      </c>
      <c r="AY834" s="5">
        <f>'Subdecision matrices'!$AB$16</f>
        <v>0.1</v>
      </c>
      <c r="AZ834" s="3">
        <f aca="true" t="shared" si="2096" ref="AZ834">SUM(L834:AY834)</f>
        <v>4</v>
      </c>
      <c r="BA834" s="3"/>
      <c r="BB834" s="114"/>
      <c r="BC834" s="114"/>
      <c r="BD834" s="114"/>
      <c r="BE834" s="114"/>
      <c r="BF834" s="114"/>
    </row>
    <row r="835" spans="1:58" ht="15">
      <c r="A835" s="94">
        <v>415</v>
      </c>
      <c r="B835" s="44">
        <f>_xlfn.IFERROR(VLOOKUP(Prioritization!G426,'Subdecision matrices'!$B$7:$C$8,2,TRUE),0)</f>
        <v>0</v>
      </c>
      <c r="C835" s="44">
        <f>_xlfn.IFERROR(VLOOKUP(Prioritization!G426,'Subdecision matrices'!$B$7:$D$8,3,TRUE),0)</f>
        <v>0</v>
      </c>
      <c r="D835" s="44">
        <f>_xlfn.IFERROR(VLOOKUP(Prioritization!G426,'Subdecision matrices'!$B$7:$E$8,4,TRUE),0)</f>
        <v>0</v>
      </c>
      <c r="E835" s="44">
        <f>_xlfn.IFERROR(VLOOKUP(Prioritization!G426,'Subdecision matrices'!$B$7:$F$8,5,TRUE),0)</f>
        <v>0</v>
      </c>
      <c r="F835" s="44">
        <f>_xlfn.IFERROR(VLOOKUP(Prioritization!G426,'Subdecision matrices'!$B$7:$G$8,6,TRUE),0)</f>
        <v>0</v>
      </c>
      <c r="G835" s="44">
        <f>VLOOKUP(Prioritization!H426,'Subdecision matrices'!$B$12:$C$19,2,TRUE)</f>
        <v>0</v>
      </c>
      <c r="H835" s="44">
        <f>VLOOKUP(Prioritization!H426,'Subdecision matrices'!$B$12:$D$19,3,TRUE)</f>
        <v>0</v>
      </c>
      <c r="I835" s="44">
        <f>VLOOKUP(Prioritization!H426,'Subdecision matrices'!$B$12:$E$19,4,TRUE)</f>
        <v>0</v>
      </c>
      <c r="J835" s="44">
        <f>VLOOKUP(Prioritization!H426,'Subdecision matrices'!$B$12:$F$19,5,TRUE)</f>
        <v>0</v>
      </c>
      <c r="K835" s="44">
        <f>VLOOKUP(Prioritization!H426,'Subdecision matrices'!$B$12:$G$19,6,TRUE)</f>
        <v>0</v>
      </c>
      <c r="L835" s="2">
        <f>_xlfn.IFERROR(INDEX('Subdecision matrices'!$C$23:$G$27,MATCH(Prioritization!I426,'Subdecision matrices'!$B$23:$B$27,0),MATCH('CalcEng 2'!$L$6,'Subdecision matrices'!$C$22:$G$22,0)),0)</f>
        <v>0</v>
      </c>
      <c r="M835" s="2">
        <f>_xlfn.IFERROR(INDEX('Subdecision matrices'!$C$23:$G$27,MATCH(Prioritization!I426,'Subdecision matrices'!$B$23:$B$27,0),MATCH('CalcEng 2'!$M$6,'Subdecision matrices'!$C$30:$G$30,0)),0)</f>
        <v>0</v>
      </c>
      <c r="N835" s="2">
        <f>_xlfn.IFERROR(INDEX('Subdecision matrices'!$C$23:$G$27,MATCH(Prioritization!I426,'Subdecision matrices'!$B$23:$B$27,0),MATCH('CalcEng 2'!$N$6,'Subdecision matrices'!$C$22:$G$22,0)),0)</f>
        <v>0</v>
      </c>
      <c r="O835" s="2">
        <f>_xlfn.IFERROR(INDEX('Subdecision matrices'!$C$23:$G$27,MATCH(Prioritization!I426,'Subdecision matrices'!$B$23:$B$27,0),MATCH('CalcEng 2'!$O$6,'Subdecision matrices'!$C$22:$G$22,0)),0)</f>
        <v>0</v>
      </c>
      <c r="P835" s="2">
        <f>_xlfn.IFERROR(INDEX('Subdecision matrices'!$C$23:$G$27,MATCH(Prioritization!I426,'Subdecision matrices'!$B$23:$B$27,0),MATCH('CalcEng 2'!$P$6,'Subdecision matrices'!$C$22:$G$22,0)),0)</f>
        <v>0</v>
      </c>
      <c r="Q835" s="2">
        <f>_xlfn.IFERROR(INDEX('Subdecision matrices'!$C$31:$G$33,MATCH(Prioritization!J426,'Subdecision matrices'!$B$31:$B$33,0),MATCH('CalcEng 2'!$Q$6,'Subdecision matrices'!$C$30:$G$30,0)),0)</f>
        <v>0</v>
      </c>
      <c r="R835" s="2">
        <f>_xlfn.IFERROR(INDEX('Subdecision matrices'!$C$31:$G$33,MATCH(Prioritization!J426,'Subdecision matrices'!$B$31:$B$33,0),MATCH('CalcEng 2'!$R$6,'Subdecision matrices'!$C$30:$G$30,0)),0)</f>
        <v>0</v>
      </c>
      <c r="S835" s="2">
        <f>_xlfn.IFERROR(INDEX('Subdecision matrices'!$C$31:$G$33,MATCH(Prioritization!J426,'Subdecision matrices'!$B$31:$B$33,0),MATCH('CalcEng 2'!$S$6,'Subdecision matrices'!$C$30:$G$30,0)),0)</f>
        <v>0</v>
      </c>
      <c r="T835" s="2">
        <f>_xlfn.IFERROR(INDEX('Subdecision matrices'!$C$31:$G$33,MATCH(Prioritization!J426,'Subdecision matrices'!$B$31:$B$33,0),MATCH('CalcEng 2'!$T$6,'Subdecision matrices'!$C$30:$G$30,0)),0)</f>
        <v>0</v>
      </c>
      <c r="U835" s="2">
        <f>_xlfn.IFERROR(INDEX('Subdecision matrices'!$C$31:$G$33,MATCH(Prioritization!J426,'Subdecision matrices'!$B$31:$B$33,0),MATCH('CalcEng 2'!$U$6,'Subdecision matrices'!$C$30:$G$30,0)),0)</f>
        <v>0</v>
      </c>
      <c r="V835" s="2">
        <f>_xlfn.IFERROR(VLOOKUP(Prioritization!K426,'Subdecision matrices'!$A$37:$C$41,3,TRUE),0)</f>
        <v>0</v>
      </c>
      <c r="W835" s="2">
        <f>_xlfn.IFERROR(VLOOKUP(Prioritization!K426,'Subdecision matrices'!$A$37:$D$41,4),0)</f>
        <v>0</v>
      </c>
      <c r="X835" s="2">
        <f>_xlfn.IFERROR(VLOOKUP(Prioritization!K426,'Subdecision matrices'!$A$37:$E$41,5),0)</f>
        <v>0</v>
      </c>
      <c r="Y835" s="2">
        <f>_xlfn.IFERROR(VLOOKUP(Prioritization!K426,'Subdecision matrices'!$A$37:$F$41,6),0)</f>
        <v>0</v>
      </c>
      <c r="Z835" s="2">
        <f>_xlfn.IFERROR(VLOOKUP(Prioritization!K426,'Subdecision matrices'!$A$37:$G$41,7),0)</f>
        <v>0</v>
      </c>
      <c r="AA835" s="2">
        <f>_xlfn.IFERROR(INDEX('Subdecision matrices'!$K$8:$O$11,MATCH(Prioritization!L426,'Subdecision matrices'!$J$8:$J$11,0),MATCH('CalcEng 2'!$AA$6,'Subdecision matrices'!$K$7:$O$7,0)),0)</f>
        <v>0</v>
      </c>
      <c r="AB835" s="2">
        <f>_xlfn.IFERROR(INDEX('Subdecision matrices'!$K$8:$O$11,MATCH(Prioritization!L426,'Subdecision matrices'!$J$8:$J$11,0),MATCH('CalcEng 2'!$AB$6,'Subdecision matrices'!$K$7:$O$7,0)),0)</f>
        <v>0</v>
      </c>
      <c r="AC835" s="2">
        <f>_xlfn.IFERROR(INDEX('Subdecision matrices'!$K$8:$O$11,MATCH(Prioritization!L426,'Subdecision matrices'!$J$8:$J$11,0),MATCH('CalcEng 2'!$AC$6,'Subdecision matrices'!$K$7:$O$7,0)),0)</f>
        <v>0</v>
      </c>
      <c r="AD835" s="2">
        <f>_xlfn.IFERROR(INDEX('Subdecision matrices'!$K$8:$O$11,MATCH(Prioritization!L426,'Subdecision matrices'!$J$8:$J$11,0),MATCH('CalcEng 2'!$AD$6,'Subdecision matrices'!$K$7:$O$7,0)),0)</f>
        <v>0</v>
      </c>
      <c r="AE835" s="2">
        <f>_xlfn.IFERROR(INDEX('Subdecision matrices'!$K$8:$O$11,MATCH(Prioritization!L426,'Subdecision matrices'!$J$8:$J$11,0),MATCH('CalcEng 2'!$AE$6,'Subdecision matrices'!$K$7:$O$7,0)),0)</f>
        <v>0</v>
      </c>
      <c r="AF835" s="2">
        <f>_xlfn.IFERROR(VLOOKUP(Prioritization!M426,'Subdecision matrices'!$I$15:$K$17,3,TRUE),0)</f>
        <v>0</v>
      </c>
      <c r="AG835" s="2">
        <f>_xlfn.IFERROR(VLOOKUP(Prioritization!M426,'Subdecision matrices'!$I$15:$L$17,4,TRUE),0)</f>
        <v>0</v>
      </c>
      <c r="AH835" s="2">
        <f>_xlfn.IFERROR(VLOOKUP(Prioritization!M426,'Subdecision matrices'!$I$15:$M$17,5,TRUE),0)</f>
        <v>0</v>
      </c>
      <c r="AI835" s="2">
        <f>_xlfn.IFERROR(VLOOKUP(Prioritization!M426,'Subdecision matrices'!$I$15:$N$17,6,TRUE),0)</f>
        <v>0</v>
      </c>
      <c r="AJ835" s="2">
        <f>_xlfn.IFERROR(VLOOKUP(Prioritization!M426,'Subdecision matrices'!$I$15:$O$17,7,TRUE),0)</f>
        <v>0</v>
      </c>
      <c r="AK835" s="2">
        <f>_xlfn.IFERROR(INDEX('Subdecision matrices'!$K$22:$O$24,MATCH(Prioritization!N426,'Subdecision matrices'!$J$22:$J$24,0),MATCH($AK$6,'Subdecision matrices'!$K$21:$O$21,0)),0)</f>
        <v>0</v>
      </c>
      <c r="AL835" s="2">
        <f>_xlfn.IFERROR(INDEX('Subdecision matrices'!$K$22:$O$24,MATCH(Prioritization!N426,'Subdecision matrices'!$J$22:$J$24,0),MATCH($AL$6,'Subdecision matrices'!$K$21:$O$21,0)),0)</f>
        <v>0</v>
      </c>
      <c r="AM835" s="2">
        <f>_xlfn.IFERROR(INDEX('Subdecision matrices'!$K$22:$O$24,MATCH(Prioritization!N426,'Subdecision matrices'!$J$22:$J$24,0),MATCH($AM$6,'Subdecision matrices'!$K$21:$O$21,0)),0)</f>
        <v>0</v>
      </c>
      <c r="AN835" s="2">
        <f>_xlfn.IFERROR(INDEX('Subdecision matrices'!$K$22:$O$24,MATCH(Prioritization!N426,'Subdecision matrices'!$J$22:$J$24,0),MATCH($AN$6,'Subdecision matrices'!$K$21:$O$21,0)),0)</f>
        <v>0</v>
      </c>
      <c r="AO835" s="2">
        <f>_xlfn.IFERROR(INDEX('Subdecision matrices'!$K$22:$O$24,MATCH(Prioritization!N426,'Subdecision matrices'!$J$22:$J$24,0),MATCH($AO$6,'Subdecision matrices'!$K$21:$O$21,0)),0)</f>
        <v>0</v>
      </c>
      <c r="AP835" s="2">
        <f>_xlfn.IFERROR(INDEX('Subdecision matrices'!$K$27:$O$30,MATCH(Prioritization!O426,'Subdecision matrices'!$J$27:$J$30,0),MATCH('CalcEng 2'!$AP$6,'Subdecision matrices'!$K$27:$O$27,0)),0)</f>
        <v>0</v>
      </c>
      <c r="AQ835" s="2">
        <f>_xlfn.IFERROR(INDEX('Subdecision matrices'!$K$27:$O$30,MATCH(Prioritization!O426,'Subdecision matrices'!$J$27:$J$30,0),MATCH('CalcEng 2'!$AQ$6,'Subdecision matrices'!$K$27:$O$27,0)),0)</f>
        <v>0</v>
      </c>
      <c r="AR835" s="2">
        <f>_xlfn.IFERROR(INDEX('Subdecision matrices'!$K$27:$O$30,MATCH(Prioritization!O426,'Subdecision matrices'!$J$27:$J$30,0),MATCH('CalcEng 2'!$AR$6,'Subdecision matrices'!$K$27:$O$27,0)),0)</f>
        <v>0</v>
      </c>
      <c r="AS835" s="2">
        <f>_xlfn.IFERROR(INDEX('Subdecision matrices'!$K$27:$O$30,MATCH(Prioritization!O426,'Subdecision matrices'!$J$27:$J$30,0),MATCH('CalcEng 2'!$AS$6,'Subdecision matrices'!$K$27:$O$27,0)),0)</f>
        <v>0</v>
      </c>
      <c r="AT835" s="2">
        <f>_xlfn.IFERROR(INDEX('Subdecision matrices'!$K$27:$O$30,MATCH(Prioritization!O426,'Subdecision matrices'!$J$27:$J$30,0),MATCH('CalcEng 2'!$AT$6,'Subdecision matrices'!$K$27:$O$27,0)),0)</f>
        <v>0</v>
      </c>
      <c r="AU835" s="2">
        <f>_xlfn.IFERROR(INDEX('Subdecision matrices'!$K$34:$O$36,MATCH(Prioritization!P426,'Subdecision matrices'!$J$34:$J$36,0),MATCH('CalcEng 2'!$AU$6,'Subdecision matrices'!$K$33:$O$33,0)),0)</f>
        <v>0</v>
      </c>
      <c r="AV835" s="2">
        <f>_xlfn.IFERROR(INDEX('Subdecision matrices'!$K$34:$O$36,MATCH(Prioritization!P426,'Subdecision matrices'!$J$34:$J$36,0),MATCH('CalcEng 2'!$AV$6,'Subdecision matrices'!$K$33:$O$33,0)),0)</f>
        <v>0</v>
      </c>
      <c r="AW835" s="2">
        <f>_xlfn.IFERROR(INDEX('Subdecision matrices'!$K$34:$O$36,MATCH(Prioritization!P426,'Subdecision matrices'!$J$34:$J$36,0),MATCH('CalcEng 2'!$AW$6,'Subdecision matrices'!$K$33:$O$33,0)),0)</f>
        <v>0</v>
      </c>
      <c r="AX835" s="2">
        <f>_xlfn.IFERROR(INDEX('Subdecision matrices'!$K$34:$O$36,MATCH(Prioritization!P426,'Subdecision matrices'!$J$34:$J$36,0),MATCH('CalcEng 2'!$AX$6,'Subdecision matrices'!$K$33:$O$33,0)),0)</f>
        <v>0</v>
      </c>
      <c r="AY835" s="2">
        <f>_xlfn.IFERROR(INDEX('Subdecision matrices'!$K$34:$O$36,MATCH(Prioritization!P426,'Subdecision matrices'!$J$34:$J$36,0),MATCH('CalcEng 2'!$AY$6,'Subdecision matrices'!$K$33:$O$33,0)),0)</f>
        <v>0</v>
      </c>
      <c r="AZ835" s="2"/>
      <c r="BA835" s="2"/>
      <c r="BB835" s="110">
        <f>((B835*B836)+(G835*G836)+(L835*L836)+(Q835*Q836)+(V835*V836)+(AA835*AA836)+(AF836*AF835)+(AK835*AK836)+(AP835*AP836)+(AU835*AU836))*10</f>
        <v>0</v>
      </c>
      <c r="BC835" s="110">
        <f aca="true" t="shared" si="2097" ref="BC835">((C835*C836)+(H835*H836)+(M835*M836)+(R835*R836)+(W835*W836)+(AB835*AB836)+(AG836*AG835)+(AL835*AL836)+(AQ835*AQ836)+(AV835*AV836))*10</f>
        <v>0</v>
      </c>
      <c r="BD835" s="110">
        <f aca="true" t="shared" si="2098" ref="BD835">((D835*D836)+(I835*I836)+(N835*N836)+(S835*S836)+(X835*X836)+(AC835*AC836)+(AH836*AH835)+(AM835*AM836)+(AR835*AR836)+(AW835*AW836))*10</f>
        <v>0</v>
      </c>
      <c r="BE835" s="110">
        <f aca="true" t="shared" si="2099" ref="BE835">((E835*E836)+(J835*J836)+(O835*O836)+(T835*T836)+(Y835*Y836)+(AD835*AD836)+(AI836*AI835)+(AN835*AN836)+(AS835*AS836)+(AX835*AX836))*10</f>
        <v>0</v>
      </c>
      <c r="BF835" s="110">
        <f aca="true" t="shared" si="2100" ref="BF835">((F835*F836)+(K835*K836)+(P835*P836)+(U835*U836)+(Z835*Z836)+(AE835*AE836)+(AJ836*AJ835)+(AO835*AO836)+(AT835*AT836)+(AY835*AY836))*10</f>
        <v>0</v>
      </c>
    </row>
    <row r="836" spans="1:58" ht="15.75" thickBot="1">
      <c r="A836" s="94"/>
      <c r="B836" s="5">
        <f>'Subdecision matrices'!$S$12</f>
        <v>0.1</v>
      </c>
      <c r="C836" s="5">
        <f>'Subdecision matrices'!$S$13</f>
        <v>0.1</v>
      </c>
      <c r="D836" s="5">
        <f>'Subdecision matrices'!$S$14</f>
        <v>0.1</v>
      </c>
      <c r="E836" s="5">
        <f>'Subdecision matrices'!$S$15</f>
        <v>0.1</v>
      </c>
      <c r="F836" s="5">
        <f>'Subdecision matrices'!$S$16</f>
        <v>0.1</v>
      </c>
      <c r="G836" s="5">
        <f>'Subdecision matrices'!$T$12</f>
        <v>0.1</v>
      </c>
      <c r="H836" s="5">
        <f>'Subdecision matrices'!$T$13</f>
        <v>0.1</v>
      </c>
      <c r="I836" s="5">
        <f>'Subdecision matrices'!$T$14</f>
        <v>0.1</v>
      </c>
      <c r="J836" s="5">
        <f>'Subdecision matrices'!$T$15</f>
        <v>0.1</v>
      </c>
      <c r="K836" s="5">
        <f>'Subdecision matrices'!$T$16</f>
        <v>0.1</v>
      </c>
      <c r="L836" s="5">
        <f>'Subdecision matrices'!$U$12</f>
        <v>0.05</v>
      </c>
      <c r="M836" s="5">
        <f>'Subdecision matrices'!$U$13</f>
        <v>0.05</v>
      </c>
      <c r="N836" s="5">
        <f>'Subdecision matrices'!$U$14</f>
        <v>0.05</v>
      </c>
      <c r="O836" s="5">
        <f>'Subdecision matrices'!$U$15</f>
        <v>0.05</v>
      </c>
      <c r="P836" s="5">
        <f>'Subdecision matrices'!$U$16</f>
        <v>0.05</v>
      </c>
      <c r="Q836" s="5">
        <f>'Subdecision matrices'!$V$12</f>
        <v>0.1</v>
      </c>
      <c r="R836" s="5">
        <f>'Subdecision matrices'!$V$13</f>
        <v>0.1</v>
      </c>
      <c r="S836" s="5">
        <f>'Subdecision matrices'!$V$14</f>
        <v>0.1</v>
      </c>
      <c r="T836" s="5">
        <f>'Subdecision matrices'!$V$15</f>
        <v>0.1</v>
      </c>
      <c r="U836" s="5">
        <f>'Subdecision matrices'!$V$16</f>
        <v>0.1</v>
      </c>
      <c r="V836" s="5">
        <f>'Subdecision matrices'!$W$12</f>
        <v>0.1</v>
      </c>
      <c r="W836" s="5">
        <f>'Subdecision matrices'!$W$13</f>
        <v>0.1</v>
      </c>
      <c r="X836" s="5">
        <f>'Subdecision matrices'!$W$14</f>
        <v>0.1</v>
      </c>
      <c r="Y836" s="5">
        <f>'Subdecision matrices'!$W$15</f>
        <v>0.1</v>
      </c>
      <c r="Z836" s="5">
        <f>'Subdecision matrices'!$W$16</f>
        <v>0.1</v>
      </c>
      <c r="AA836" s="5">
        <f>'Subdecision matrices'!$X$12</f>
        <v>0.05</v>
      </c>
      <c r="AB836" s="5">
        <f>'Subdecision matrices'!$X$13</f>
        <v>0.1</v>
      </c>
      <c r="AC836" s="5">
        <f>'Subdecision matrices'!$X$14</f>
        <v>0.1</v>
      </c>
      <c r="AD836" s="5">
        <f>'Subdecision matrices'!$X$15</f>
        <v>0.1</v>
      </c>
      <c r="AE836" s="5">
        <f>'Subdecision matrices'!$X$16</f>
        <v>0.1</v>
      </c>
      <c r="AF836" s="5">
        <f>'Subdecision matrices'!$Y$12</f>
        <v>0.1</v>
      </c>
      <c r="AG836" s="5">
        <f>'Subdecision matrices'!$Y$13</f>
        <v>0.1</v>
      </c>
      <c r="AH836" s="5">
        <f>'Subdecision matrices'!$Y$14</f>
        <v>0.1</v>
      </c>
      <c r="AI836" s="5">
        <f>'Subdecision matrices'!$Y$15</f>
        <v>0.05</v>
      </c>
      <c r="AJ836" s="5">
        <f>'Subdecision matrices'!$Y$16</f>
        <v>0.05</v>
      </c>
      <c r="AK836" s="5">
        <f>'Subdecision matrices'!$Z$12</f>
        <v>0.15</v>
      </c>
      <c r="AL836" s="5">
        <f>'Subdecision matrices'!$Z$13</f>
        <v>0.15</v>
      </c>
      <c r="AM836" s="5">
        <f>'Subdecision matrices'!$Z$14</f>
        <v>0.15</v>
      </c>
      <c r="AN836" s="5">
        <f>'Subdecision matrices'!$Z$15</f>
        <v>0.15</v>
      </c>
      <c r="AO836" s="5">
        <f>'Subdecision matrices'!$Z$16</f>
        <v>0.15</v>
      </c>
      <c r="AP836" s="5">
        <f>'Subdecision matrices'!$AA$12</f>
        <v>0.1</v>
      </c>
      <c r="AQ836" s="5">
        <f>'Subdecision matrices'!$AA$13</f>
        <v>0.1</v>
      </c>
      <c r="AR836" s="5">
        <f>'Subdecision matrices'!$AA$14</f>
        <v>0.1</v>
      </c>
      <c r="AS836" s="5">
        <f>'Subdecision matrices'!$AA$15</f>
        <v>0.1</v>
      </c>
      <c r="AT836" s="5">
        <f>'Subdecision matrices'!$AA$16</f>
        <v>0.15</v>
      </c>
      <c r="AU836" s="5">
        <f>'Subdecision matrices'!$AB$12</f>
        <v>0.15</v>
      </c>
      <c r="AV836" s="5">
        <f>'Subdecision matrices'!$AB$13</f>
        <v>0.1</v>
      </c>
      <c r="AW836" s="5">
        <f>'Subdecision matrices'!$AB$14</f>
        <v>0.1</v>
      </c>
      <c r="AX836" s="5">
        <f>'Subdecision matrices'!$AB$15</f>
        <v>0.15</v>
      </c>
      <c r="AY836" s="5">
        <f>'Subdecision matrices'!$AB$16</f>
        <v>0.1</v>
      </c>
      <c r="AZ836" s="3">
        <f aca="true" t="shared" si="2101" ref="AZ836">SUM(L836:AY836)</f>
        <v>4</v>
      </c>
      <c r="BA836" s="3"/>
      <c r="BB836" s="114"/>
      <c r="BC836" s="114"/>
      <c r="BD836" s="114"/>
      <c r="BE836" s="114"/>
      <c r="BF836" s="114"/>
    </row>
    <row r="837" spans="1:58" ht="15">
      <c r="A837" s="94">
        <v>416</v>
      </c>
      <c r="B837" s="44">
        <f>_xlfn.IFERROR(VLOOKUP(Prioritization!G427,'Subdecision matrices'!$B$7:$C$8,2,TRUE),0)</f>
        <v>0</v>
      </c>
      <c r="C837" s="44">
        <f>_xlfn.IFERROR(VLOOKUP(Prioritization!G427,'Subdecision matrices'!$B$7:$D$8,3,TRUE),0)</f>
        <v>0</v>
      </c>
      <c r="D837" s="44">
        <f>_xlfn.IFERROR(VLOOKUP(Prioritization!G427,'Subdecision matrices'!$B$7:$E$8,4,TRUE),0)</f>
        <v>0</v>
      </c>
      <c r="E837" s="44">
        <f>_xlfn.IFERROR(VLOOKUP(Prioritization!G427,'Subdecision matrices'!$B$7:$F$8,5,TRUE),0)</f>
        <v>0</v>
      </c>
      <c r="F837" s="44">
        <f>_xlfn.IFERROR(VLOOKUP(Prioritization!G427,'Subdecision matrices'!$B$7:$G$8,6,TRUE),0)</f>
        <v>0</v>
      </c>
      <c r="G837" s="44">
        <f>VLOOKUP(Prioritization!H427,'Subdecision matrices'!$B$12:$C$19,2,TRUE)</f>
        <v>0</v>
      </c>
      <c r="H837" s="44">
        <f>VLOOKUP(Prioritization!H427,'Subdecision matrices'!$B$12:$D$19,3,TRUE)</f>
        <v>0</v>
      </c>
      <c r="I837" s="44">
        <f>VLOOKUP(Prioritization!H427,'Subdecision matrices'!$B$12:$E$19,4,TRUE)</f>
        <v>0</v>
      </c>
      <c r="J837" s="44">
        <f>VLOOKUP(Prioritization!H427,'Subdecision matrices'!$B$12:$F$19,5,TRUE)</f>
        <v>0</v>
      </c>
      <c r="K837" s="44">
        <f>VLOOKUP(Prioritization!H427,'Subdecision matrices'!$B$12:$G$19,6,TRUE)</f>
        <v>0</v>
      </c>
      <c r="L837" s="2">
        <f>_xlfn.IFERROR(INDEX('Subdecision matrices'!$C$23:$G$27,MATCH(Prioritization!I427,'Subdecision matrices'!$B$23:$B$27,0),MATCH('CalcEng 2'!$L$6,'Subdecision matrices'!$C$22:$G$22,0)),0)</f>
        <v>0</v>
      </c>
      <c r="M837" s="2">
        <f>_xlfn.IFERROR(INDEX('Subdecision matrices'!$C$23:$G$27,MATCH(Prioritization!I427,'Subdecision matrices'!$B$23:$B$27,0),MATCH('CalcEng 2'!$M$6,'Subdecision matrices'!$C$30:$G$30,0)),0)</f>
        <v>0</v>
      </c>
      <c r="N837" s="2">
        <f>_xlfn.IFERROR(INDEX('Subdecision matrices'!$C$23:$G$27,MATCH(Prioritization!I427,'Subdecision matrices'!$B$23:$B$27,0),MATCH('CalcEng 2'!$N$6,'Subdecision matrices'!$C$22:$G$22,0)),0)</f>
        <v>0</v>
      </c>
      <c r="O837" s="2">
        <f>_xlfn.IFERROR(INDEX('Subdecision matrices'!$C$23:$G$27,MATCH(Prioritization!I427,'Subdecision matrices'!$B$23:$B$27,0),MATCH('CalcEng 2'!$O$6,'Subdecision matrices'!$C$22:$G$22,0)),0)</f>
        <v>0</v>
      </c>
      <c r="P837" s="2">
        <f>_xlfn.IFERROR(INDEX('Subdecision matrices'!$C$23:$G$27,MATCH(Prioritization!I427,'Subdecision matrices'!$B$23:$B$27,0),MATCH('CalcEng 2'!$P$6,'Subdecision matrices'!$C$22:$G$22,0)),0)</f>
        <v>0</v>
      </c>
      <c r="Q837" s="2">
        <f>_xlfn.IFERROR(INDEX('Subdecision matrices'!$C$31:$G$33,MATCH(Prioritization!J427,'Subdecision matrices'!$B$31:$B$33,0),MATCH('CalcEng 2'!$Q$6,'Subdecision matrices'!$C$30:$G$30,0)),0)</f>
        <v>0</v>
      </c>
      <c r="R837" s="2">
        <f>_xlfn.IFERROR(INDEX('Subdecision matrices'!$C$31:$G$33,MATCH(Prioritization!J427,'Subdecision matrices'!$B$31:$B$33,0),MATCH('CalcEng 2'!$R$6,'Subdecision matrices'!$C$30:$G$30,0)),0)</f>
        <v>0</v>
      </c>
      <c r="S837" s="2">
        <f>_xlfn.IFERROR(INDEX('Subdecision matrices'!$C$31:$G$33,MATCH(Prioritization!J427,'Subdecision matrices'!$B$31:$B$33,0),MATCH('CalcEng 2'!$S$6,'Subdecision matrices'!$C$30:$G$30,0)),0)</f>
        <v>0</v>
      </c>
      <c r="T837" s="2">
        <f>_xlfn.IFERROR(INDEX('Subdecision matrices'!$C$31:$G$33,MATCH(Prioritization!J427,'Subdecision matrices'!$B$31:$B$33,0),MATCH('CalcEng 2'!$T$6,'Subdecision matrices'!$C$30:$G$30,0)),0)</f>
        <v>0</v>
      </c>
      <c r="U837" s="2">
        <f>_xlfn.IFERROR(INDEX('Subdecision matrices'!$C$31:$G$33,MATCH(Prioritization!J427,'Subdecision matrices'!$B$31:$B$33,0),MATCH('CalcEng 2'!$U$6,'Subdecision matrices'!$C$30:$G$30,0)),0)</f>
        <v>0</v>
      </c>
      <c r="V837" s="2">
        <f>_xlfn.IFERROR(VLOOKUP(Prioritization!K427,'Subdecision matrices'!$A$37:$C$41,3,TRUE),0)</f>
        <v>0</v>
      </c>
      <c r="W837" s="2">
        <f>_xlfn.IFERROR(VLOOKUP(Prioritization!K427,'Subdecision matrices'!$A$37:$D$41,4),0)</f>
        <v>0</v>
      </c>
      <c r="X837" s="2">
        <f>_xlfn.IFERROR(VLOOKUP(Prioritization!K427,'Subdecision matrices'!$A$37:$E$41,5),0)</f>
        <v>0</v>
      </c>
      <c r="Y837" s="2">
        <f>_xlfn.IFERROR(VLOOKUP(Prioritization!K427,'Subdecision matrices'!$A$37:$F$41,6),0)</f>
        <v>0</v>
      </c>
      <c r="Z837" s="2">
        <f>_xlfn.IFERROR(VLOOKUP(Prioritization!K427,'Subdecision matrices'!$A$37:$G$41,7),0)</f>
        <v>0</v>
      </c>
      <c r="AA837" s="2">
        <f>_xlfn.IFERROR(INDEX('Subdecision matrices'!$K$8:$O$11,MATCH(Prioritization!L427,'Subdecision matrices'!$J$8:$J$11,0),MATCH('CalcEng 2'!$AA$6,'Subdecision matrices'!$K$7:$O$7,0)),0)</f>
        <v>0</v>
      </c>
      <c r="AB837" s="2">
        <f>_xlfn.IFERROR(INDEX('Subdecision matrices'!$K$8:$O$11,MATCH(Prioritization!L427,'Subdecision matrices'!$J$8:$J$11,0),MATCH('CalcEng 2'!$AB$6,'Subdecision matrices'!$K$7:$O$7,0)),0)</f>
        <v>0</v>
      </c>
      <c r="AC837" s="2">
        <f>_xlfn.IFERROR(INDEX('Subdecision matrices'!$K$8:$O$11,MATCH(Prioritization!L427,'Subdecision matrices'!$J$8:$J$11,0),MATCH('CalcEng 2'!$AC$6,'Subdecision matrices'!$K$7:$O$7,0)),0)</f>
        <v>0</v>
      </c>
      <c r="AD837" s="2">
        <f>_xlfn.IFERROR(INDEX('Subdecision matrices'!$K$8:$O$11,MATCH(Prioritization!L427,'Subdecision matrices'!$J$8:$J$11,0),MATCH('CalcEng 2'!$AD$6,'Subdecision matrices'!$K$7:$O$7,0)),0)</f>
        <v>0</v>
      </c>
      <c r="AE837" s="2">
        <f>_xlfn.IFERROR(INDEX('Subdecision matrices'!$K$8:$O$11,MATCH(Prioritization!L427,'Subdecision matrices'!$J$8:$J$11,0),MATCH('CalcEng 2'!$AE$6,'Subdecision matrices'!$K$7:$O$7,0)),0)</f>
        <v>0</v>
      </c>
      <c r="AF837" s="2">
        <f>_xlfn.IFERROR(VLOOKUP(Prioritization!M427,'Subdecision matrices'!$I$15:$K$17,3,TRUE),0)</f>
        <v>0</v>
      </c>
      <c r="AG837" s="2">
        <f>_xlfn.IFERROR(VLOOKUP(Prioritization!M427,'Subdecision matrices'!$I$15:$L$17,4,TRUE),0)</f>
        <v>0</v>
      </c>
      <c r="AH837" s="2">
        <f>_xlfn.IFERROR(VLOOKUP(Prioritization!M427,'Subdecision matrices'!$I$15:$M$17,5,TRUE),0)</f>
        <v>0</v>
      </c>
      <c r="AI837" s="2">
        <f>_xlfn.IFERROR(VLOOKUP(Prioritization!M427,'Subdecision matrices'!$I$15:$N$17,6,TRUE),0)</f>
        <v>0</v>
      </c>
      <c r="AJ837" s="2">
        <f>_xlfn.IFERROR(VLOOKUP(Prioritization!M427,'Subdecision matrices'!$I$15:$O$17,7,TRUE),0)</f>
        <v>0</v>
      </c>
      <c r="AK837" s="2">
        <f>_xlfn.IFERROR(INDEX('Subdecision matrices'!$K$22:$O$24,MATCH(Prioritization!N427,'Subdecision matrices'!$J$22:$J$24,0),MATCH($AK$6,'Subdecision matrices'!$K$21:$O$21,0)),0)</f>
        <v>0</v>
      </c>
      <c r="AL837" s="2">
        <f>_xlfn.IFERROR(INDEX('Subdecision matrices'!$K$22:$O$24,MATCH(Prioritization!N427,'Subdecision matrices'!$J$22:$J$24,0),MATCH($AL$6,'Subdecision matrices'!$K$21:$O$21,0)),0)</f>
        <v>0</v>
      </c>
      <c r="AM837" s="2">
        <f>_xlfn.IFERROR(INDEX('Subdecision matrices'!$K$22:$O$24,MATCH(Prioritization!N427,'Subdecision matrices'!$J$22:$J$24,0),MATCH($AM$6,'Subdecision matrices'!$K$21:$O$21,0)),0)</f>
        <v>0</v>
      </c>
      <c r="AN837" s="2">
        <f>_xlfn.IFERROR(INDEX('Subdecision matrices'!$K$22:$O$24,MATCH(Prioritization!N427,'Subdecision matrices'!$J$22:$J$24,0),MATCH($AN$6,'Subdecision matrices'!$K$21:$O$21,0)),0)</f>
        <v>0</v>
      </c>
      <c r="AO837" s="2">
        <f>_xlfn.IFERROR(INDEX('Subdecision matrices'!$K$22:$O$24,MATCH(Prioritization!N427,'Subdecision matrices'!$J$22:$J$24,0),MATCH($AO$6,'Subdecision matrices'!$K$21:$O$21,0)),0)</f>
        <v>0</v>
      </c>
      <c r="AP837" s="2">
        <f>_xlfn.IFERROR(INDEX('Subdecision matrices'!$K$27:$O$30,MATCH(Prioritization!O427,'Subdecision matrices'!$J$27:$J$30,0),MATCH('CalcEng 2'!$AP$6,'Subdecision matrices'!$K$27:$O$27,0)),0)</f>
        <v>0</v>
      </c>
      <c r="AQ837" s="2">
        <f>_xlfn.IFERROR(INDEX('Subdecision matrices'!$K$27:$O$30,MATCH(Prioritization!O427,'Subdecision matrices'!$J$27:$J$30,0),MATCH('CalcEng 2'!$AQ$6,'Subdecision matrices'!$K$27:$O$27,0)),0)</f>
        <v>0</v>
      </c>
      <c r="AR837" s="2">
        <f>_xlfn.IFERROR(INDEX('Subdecision matrices'!$K$27:$O$30,MATCH(Prioritization!O427,'Subdecision matrices'!$J$27:$J$30,0),MATCH('CalcEng 2'!$AR$6,'Subdecision matrices'!$K$27:$O$27,0)),0)</f>
        <v>0</v>
      </c>
      <c r="AS837" s="2">
        <f>_xlfn.IFERROR(INDEX('Subdecision matrices'!$K$27:$O$30,MATCH(Prioritization!O427,'Subdecision matrices'!$J$27:$J$30,0),MATCH('CalcEng 2'!$AS$6,'Subdecision matrices'!$K$27:$O$27,0)),0)</f>
        <v>0</v>
      </c>
      <c r="AT837" s="2">
        <f>_xlfn.IFERROR(INDEX('Subdecision matrices'!$K$27:$O$30,MATCH(Prioritization!O427,'Subdecision matrices'!$J$27:$J$30,0),MATCH('CalcEng 2'!$AT$6,'Subdecision matrices'!$K$27:$O$27,0)),0)</f>
        <v>0</v>
      </c>
      <c r="AU837" s="2">
        <f>_xlfn.IFERROR(INDEX('Subdecision matrices'!$K$34:$O$36,MATCH(Prioritization!P427,'Subdecision matrices'!$J$34:$J$36,0),MATCH('CalcEng 2'!$AU$6,'Subdecision matrices'!$K$33:$O$33,0)),0)</f>
        <v>0</v>
      </c>
      <c r="AV837" s="2">
        <f>_xlfn.IFERROR(INDEX('Subdecision matrices'!$K$34:$O$36,MATCH(Prioritization!P427,'Subdecision matrices'!$J$34:$J$36,0),MATCH('CalcEng 2'!$AV$6,'Subdecision matrices'!$K$33:$O$33,0)),0)</f>
        <v>0</v>
      </c>
      <c r="AW837" s="2">
        <f>_xlfn.IFERROR(INDEX('Subdecision matrices'!$K$34:$O$36,MATCH(Prioritization!P427,'Subdecision matrices'!$J$34:$J$36,0),MATCH('CalcEng 2'!$AW$6,'Subdecision matrices'!$K$33:$O$33,0)),0)</f>
        <v>0</v>
      </c>
      <c r="AX837" s="2">
        <f>_xlfn.IFERROR(INDEX('Subdecision matrices'!$K$34:$O$36,MATCH(Prioritization!P427,'Subdecision matrices'!$J$34:$J$36,0),MATCH('CalcEng 2'!$AX$6,'Subdecision matrices'!$K$33:$O$33,0)),0)</f>
        <v>0</v>
      </c>
      <c r="AY837" s="2">
        <f>_xlfn.IFERROR(INDEX('Subdecision matrices'!$K$34:$O$36,MATCH(Prioritization!P427,'Subdecision matrices'!$J$34:$J$36,0),MATCH('CalcEng 2'!$AY$6,'Subdecision matrices'!$K$33:$O$33,0)),0)</f>
        <v>0</v>
      </c>
      <c r="AZ837" s="2"/>
      <c r="BA837" s="2"/>
      <c r="BB837" s="110">
        <f>((B837*B838)+(G837*G838)+(L837*L838)+(Q837*Q838)+(V837*V838)+(AA837*AA838)+(AF838*AF837)+(AK837*AK838)+(AP837*AP838)+(AU837*AU838))*10</f>
        <v>0</v>
      </c>
      <c r="BC837" s="110">
        <f aca="true" t="shared" si="2102" ref="BC837">((C837*C838)+(H837*H838)+(M837*M838)+(R837*R838)+(W837*W838)+(AB837*AB838)+(AG838*AG837)+(AL837*AL838)+(AQ837*AQ838)+(AV837*AV838))*10</f>
        <v>0</v>
      </c>
      <c r="BD837" s="110">
        <f aca="true" t="shared" si="2103" ref="BD837">((D837*D838)+(I837*I838)+(N837*N838)+(S837*S838)+(X837*X838)+(AC837*AC838)+(AH838*AH837)+(AM837*AM838)+(AR837*AR838)+(AW837*AW838))*10</f>
        <v>0</v>
      </c>
      <c r="BE837" s="110">
        <f aca="true" t="shared" si="2104" ref="BE837">((E837*E838)+(J837*J838)+(O837*O838)+(T837*T838)+(Y837*Y838)+(AD837*AD838)+(AI838*AI837)+(AN837*AN838)+(AS837*AS838)+(AX837*AX838))*10</f>
        <v>0</v>
      </c>
      <c r="BF837" s="110">
        <f aca="true" t="shared" si="2105" ref="BF837">((F837*F838)+(K837*K838)+(P837*P838)+(U837*U838)+(Z837*Z838)+(AE837*AE838)+(AJ838*AJ837)+(AO837*AO838)+(AT837*AT838)+(AY837*AY838))*10</f>
        <v>0</v>
      </c>
    </row>
    <row r="838" spans="1:58" ht="15.75" thickBot="1">
      <c r="A838" s="94"/>
      <c r="B838" s="5">
        <f>'Subdecision matrices'!$S$12</f>
        <v>0.1</v>
      </c>
      <c r="C838" s="5">
        <f>'Subdecision matrices'!$S$13</f>
        <v>0.1</v>
      </c>
      <c r="D838" s="5">
        <f>'Subdecision matrices'!$S$14</f>
        <v>0.1</v>
      </c>
      <c r="E838" s="5">
        <f>'Subdecision matrices'!$S$15</f>
        <v>0.1</v>
      </c>
      <c r="F838" s="5">
        <f>'Subdecision matrices'!$S$16</f>
        <v>0.1</v>
      </c>
      <c r="G838" s="5">
        <f>'Subdecision matrices'!$T$12</f>
        <v>0.1</v>
      </c>
      <c r="H838" s="5">
        <f>'Subdecision matrices'!$T$13</f>
        <v>0.1</v>
      </c>
      <c r="I838" s="5">
        <f>'Subdecision matrices'!$T$14</f>
        <v>0.1</v>
      </c>
      <c r="J838" s="5">
        <f>'Subdecision matrices'!$T$15</f>
        <v>0.1</v>
      </c>
      <c r="K838" s="5">
        <f>'Subdecision matrices'!$T$16</f>
        <v>0.1</v>
      </c>
      <c r="L838" s="5">
        <f>'Subdecision matrices'!$U$12</f>
        <v>0.05</v>
      </c>
      <c r="M838" s="5">
        <f>'Subdecision matrices'!$U$13</f>
        <v>0.05</v>
      </c>
      <c r="N838" s="5">
        <f>'Subdecision matrices'!$U$14</f>
        <v>0.05</v>
      </c>
      <c r="O838" s="5">
        <f>'Subdecision matrices'!$U$15</f>
        <v>0.05</v>
      </c>
      <c r="P838" s="5">
        <f>'Subdecision matrices'!$U$16</f>
        <v>0.05</v>
      </c>
      <c r="Q838" s="5">
        <f>'Subdecision matrices'!$V$12</f>
        <v>0.1</v>
      </c>
      <c r="R838" s="5">
        <f>'Subdecision matrices'!$V$13</f>
        <v>0.1</v>
      </c>
      <c r="S838" s="5">
        <f>'Subdecision matrices'!$V$14</f>
        <v>0.1</v>
      </c>
      <c r="T838" s="5">
        <f>'Subdecision matrices'!$V$15</f>
        <v>0.1</v>
      </c>
      <c r="U838" s="5">
        <f>'Subdecision matrices'!$V$16</f>
        <v>0.1</v>
      </c>
      <c r="V838" s="5">
        <f>'Subdecision matrices'!$W$12</f>
        <v>0.1</v>
      </c>
      <c r="W838" s="5">
        <f>'Subdecision matrices'!$W$13</f>
        <v>0.1</v>
      </c>
      <c r="X838" s="5">
        <f>'Subdecision matrices'!$W$14</f>
        <v>0.1</v>
      </c>
      <c r="Y838" s="5">
        <f>'Subdecision matrices'!$W$15</f>
        <v>0.1</v>
      </c>
      <c r="Z838" s="5">
        <f>'Subdecision matrices'!$W$16</f>
        <v>0.1</v>
      </c>
      <c r="AA838" s="5">
        <f>'Subdecision matrices'!$X$12</f>
        <v>0.05</v>
      </c>
      <c r="AB838" s="5">
        <f>'Subdecision matrices'!$X$13</f>
        <v>0.1</v>
      </c>
      <c r="AC838" s="5">
        <f>'Subdecision matrices'!$X$14</f>
        <v>0.1</v>
      </c>
      <c r="AD838" s="5">
        <f>'Subdecision matrices'!$X$15</f>
        <v>0.1</v>
      </c>
      <c r="AE838" s="5">
        <f>'Subdecision matrices'!$X$16</f>
        <v>0.1</v>
      </c>
      <c r="AF838" s="5">
        <f>'Subdecision matrices'!$Y$12</f>
        <v>0.1</v>
      </c>
      <c r="AG838" s="5">
        <f>'Subdecision matrices'!$Y$13</f>
        <v>0.1</v>
      </c>
      <c r="AH838" s="5">
        <f>'Subdecision matrices'!$Y$14</f>
        <v>0.1</v>
      </c>
      <c r="AI838" s="5">
        <f>'Subdecision matrices'!$Y$15</f>
        <v>0.05</v>
      </c>
      <c r="AJ838" s="5">
        <f>'Subdecision matrices'!$Y$16</f>
        <v>0.05</v>
      </c>
      <c r="AK838" s="5">
        <f>'Subdecision matrices'!$Z$12</f>
        <v>0.15</v>
      </c>
      <c r="AL838" s="5">
        <f>'Subdecision matrices'!$Z$13</f>
        <v>0.15</v>
      </c>
      <c r="AM838" s="5">
        <f>'Subdecision matrices'!$Z$14</f>
        <v>0.15</v>
      </c>
      <c r="AN838" s="5">
        <f>'Subdecision matrices'!$Z$15</f>
        <v>0.15</v>
      </c>
      <c r="AO838" s="5">
        <f>'Subdecision matrices'!$Z$16</f>
        <v>0.15</v>
      </c>
      <c r="AP838" s="5">
        <f>'Subdecision matrices'!$AA$12</f>
        <v>0.1</v>
      </c>
      <c r="AQ838" s="5">
        <f>'Subdecision matrices'!$AA$13</f>
        <v>0.1</v>
      </c>
      <c r="AR838" s="5">
        <f>'Subdecision matrices'!$AA$14</f>
        <v>0.1</v>
      </c>
      <c r="AS838" s="5">
        <f>'Subdecision matrices'!$AA$15</f>
        <v>0.1</v>
      </c>
      <c r="AT838" s="5">
        <f>'Subdecision matrices'!$AA$16</f>
        <v>0.15</v>
      </c>
      <c r="AU838" s="5">
        <f>'Subdecision matrices'!$AB$12</f>
        <v>0.15</v>
      </c>
      <c r="AV838" s="5">
        <f>'Subdecision matrices'!$AB$13</f>
        <v>0.1</v>
      </c>
      <c r="AW838" s="5">
        <f>'Subdecision matrices'!$AB$14</f>
        <v>0.1</v>
      </c>
      <c r="AX838" s="5">
        <f>'Subdecision matrices'!$AB$15</f>
        <v>0.15</v>
      </c>
      <c r="AY838" s="5">
        <f>'Subdecision matrices'!$AB$16</f>
        <v>0.1</v>
      </c>
      <c r="AZ838" s="3">
        <f aca="true" t="shared" si="2106" ref="AZ838">SUM(L838:AY838)</f>
        <v>4</v>
      </c>
      <c r="BA838" s="3"/>
      <c r="BB838" s="114"/>
      <c r="BC838" s="114"/>
      <c r="BD838" s="114"/>
      <c r="BE838" s="114"/>
      <c r="BF838" s="114"/>
    </row>
    <row r="839" spans="1:58" ht="15">
      <c r="A839" s="94">
        <v>417</v>
      </c>
      <c r="B839" s="44">
        <f>_xlfn.IFERROR(VLOOKUP(Prioritization!G428,'Subdecision matrices'!$B$7:$C$8,2,TRUE),0)</f>
        <v>0</v>
      </c>
      <c r="C839" s="44">
        <f>_xlfn.IFERROR(VLOOKUP(Prioritization!G428,'Subdecision matrices'!$B$7:$D$8,3,TRUE),0)</f>
        <v>0</v>
      </c>
      <c r="D839" s="44">
        <f>_xlfn.IFERROR(VLOOKUP(Prioritization!G428,'Subdecision matrices'!$B$7:$E$8,4,TRUE),0)</f>
        <v>0</v>
      </c>
      <c r="E839" s="44">
        <f>_xlfn.IFERROR(VLOOKUP(Prioritization!G428,'Subdecision matrices'!$B$7:$F$8,5,TRUE),0)</f>
        <v>0</v>
      </c>
      <c r="F839" s="44">
        <f>_xlfn.IFERROR(VLOOKUP(Prioritization!G428,'Subdecision matrices'!$B$7:$G$8,6,TRUE),0)</f>
        <v>0</v>
      </c>
      <c r="G839" s="44">
        <f>VLOOKUP(Prioritization!H428,'Subdecision matrices'!$B$12:$C$19,2,TRUE)</f>
        <v>0</v>
      </c>
      <c r="H839" s="44">
        <f>VLOOKUP(Prioritization!H428,'Subdecision matrices'!$B$12:$D$19,3,TRUE)</f>
        <v>0</v>
      </c>
      <c r="I839" s="44">
        <f>VLOOKUP(Prioritization!H428,'Subdecision matrices'!$B$12:$E$19,4,TRUE)</f>
        <v>0</v>
      </c>
      <c r="J839" s="44">
        <f>VLOOKUP(Prioritization!H428,'Subdecision matrices'!$B$12:$F$19,5,TRUE)</f>
        <v>0</v>
      </c>
      <c r="K839" s="44">
        <f>VLOOKUP(Prioritization!H428,'Subdecision matrices'!$B$12:$G$19,6,TRUE)</f>
        <v>0</v>
      </c>
      <c r="L839" s="2">
        <f>_xlfn.IFERROR(INDEX('Subdecision matrices'!$C$23:$G$27,MATCH(Prioritization!I428,'Subdecision matrices'!$B$23:$B$27,0),MATCH('CalcEng 2'!$L$6,'Subdecision matrices'!$C$22:$G$22,0)),0)</f>
        <v>0</v>
      </c>
      <c r="M839" s="2">
        <f>_xlfn.IFERROR(INDEX('Subdecision matrices'!$C$23:$G$27,MATCH(Prioritization!I428,'Subdecision matrices'!$B$23:$B$27,0),MATCH('CalcEng 2'!$M$6,'Subdecision matrices'!$C$30:$G$30,0)),0)</f>
        <v>0</v>
      </c>
      <c r="N839" s="2">
        <f>_xlfn.IFERROR(INDEX('Subdecision matrices'!$C$23:$G$27,MATCH(Prioritization!I428,'Subdecision matrices'!$B$23:$B$27,0),MATCH('CalcEng 2'!$N$6,'Subdecision matrices'!$C$22:$G$22,0)),0)</f>
        <v>0</v>
      </c>
      <c r="O839" s="2">
        <f>_xlfn.IFERROR(INDEX('Subdecision matrices'!$C$23:$G$27,MATCH(Prioritization!I428,'Subdecision matrices'!$B$23:$B$27,0),MATCH('CalcEng 2'!$O$6,'Subdecision matrices'!$C$22:$G$22,0)),0)</f>
        <v>0</v>
      </c>
      <c r="P839" s="2">
        <f>_xlfn.IFERROR(INDEX('Subdecision matrices'!$C$23:$G$27,MATCH(Prioritization!I428,'Subdecision matrices'!$B$23:$B$27,0),MATCH('CalcEng 2'!$P$6,'Subdecision matrices'!$C$22:$G$22,0)),0)</f>
        <v>0</v>
      </c>
      <c r="Q839" s="2">
        <f>_xlfn.IFERROR(INDEX('Subdecision matrices'!$C$31:$G$33,MATCH(Prioritization!J428,'Subdecision matrices'!$B$31:$B$33,0),MATCH('CalcEng 2'!$Q$6,'Subdecision matrices'!$C$30:$G$30,0)),0)</f>
        <v>0</v>
      </c>
      <c r="R839" s="2">
        <f>_xlfn.IFERROR(INDEX('Subdecision matrices'!$C$31:$G$33,MATCH(Prioritization!J428,'Subdecision matrices'!$B$31:$B$33,0),MATCH('CalcEng 2'!$R$6,'Subdecision matrices'!$C$30:$G$30,0)),0)</f>
        <v>0</v>
      </c>
      <c r="S839" s="2">
        <f>_xlfn.IFERROR(INDEX('Subdecision matrices'!$C$31:$G$33,MATCH(Prioritization!J428,'Subdecision matrices'!$B$31:$B$33,0),MATCH('CalcEng 2'!$S$6,'Subdecision matrices'!$C$30:$G$30,0)),0)</f>
        <v>0</v>
      </c>
      <c r="T839" s="2">
        <f>_xlfn.IFERROR(INDEX('Subdecision matrices'!$C$31:$G$33,MATCH(Prioritization!J428,'Subdecision matrices'!$B$31:$B$33,0),MATCH('CalcEng 2'!$T$6,'Subdecision matrices'!$C$30:$G$30,0)),0)</f>
        <v>0</v>
      </c>
      <c r="U839" s="2">
        <f>_xlfn.IFERROR(INDEX('Subdecision matrices'!$C$31:$G$33,MATCH(Prioritization!J428,'Subdecision matrices'!$B$31:$B$33,0),MATCH('CalcEng 2'!$U$6,'Subdecision matrices'!$C$30:$G$30,0)),0)</f>
        <v>0</v>
      </c>
      <c r="V839" s="2">
        <f>_xlfn.IFERROR(VLOOKUP(Prioritization!K428,'Subdecision matrices'!$A$37:$C$41,3,TRUE),0)</f>
        <v>0</v>
      </c>
      <c r="W839" s="2">
        <f>_xlfn.IFERROR(VLOOKUP(Prioritization!K428,'Subdecision matrices'!$A$37:$D$41,4),0)</f>
        <v>0</v>
      </c>
      <c r="X839" s="2">
        <f>_xlfn.IFERROR(VLOOKUP(Prioritization!K428,'Subdecision matrices'!$A$37:$E$41,5),0)</f>
        <v>0</v>
      </c>
      <c r="Y839" s="2">
        <f>_xlfn.IFERROR(VLOOKUP(Prioritization!K428,'Subdecision matrices'!$A$37:$F$41,6),0)</f>
        <v>0</v>
      </c>
      <c r="Z839" s="2">
        <f>_xlfn.IFERROR(VLOOKUP(Prioritization!K428,'Subdecision matrices'!$A$37:$G$41,7),0)</f>
        <v>0</v>
      </c>
      <c r="AA839" s="2">
        <f>_xlfn.IFERROR(INDEX('Subdecision matrices'!$K$8:$O$11,MATCH(Prioritization!L428,'Subdecision matrices'!$J$8:$J$11,0),MATCH('CalcEng 2'!$AA$6,'Subdecision matrices'!$K$7:$O$7,0)),0)</f>
        <v>0</v>
      </c>
      <c r="AB839" s="2">
        <f>_xlfn.IFERROR(INDEX('Subdecision matrices'!$K$8:$O$11,MATCH(Prioritization!L428,'Subdecision matrices'!$J$8:$J$11,0),MATCH('CalcEng 2'!$AB$6,'Subdecision matrices'!$K$7:$O$7,0)),0)</f>
        <v>0</v>
      </c>
      <c r="AC839" s="2">
        <f>_xlfn.IFERROR(INDEX('Subdecision matrices'!$K$8:$O$11,MATCH(Prioritization!L428,'Subdecision matrices'!$J$8:$J$11,0),MATCH('CalcEng 2'!$AC$6,'Subdecision matrices'!$K$7:$O$7,0)),0)</f>
        <v>0</v>
      </c>
      <c r="AD839" s="2">
        <f>_xlfn.IFERROR(INDEX('Subdecision matrices'!$K$8:$O$11,MATCH(Prioritization!L428,'Subdecision matrices'!$J$8:$J$11,0),MATCH('CalcEng 2'!$AD$6,'Subdecision matrices'!$K$7:$O$7,0)),0)</f>
        <v>0</v>
      </c>
      <c r="AE839" s="2">
        <f>_xlfn.IFERROR(INDEX('Subdecision matrices'!$K$8:$O$11,MATCH(Prioritization!L428,'Subdecision matrices'!$J$8:$J$11,0),MATCH('CalcEng 2'!$AE$6,'Subdecision matrices'!$K$7:$O$7,0)),0)</f>
        <v>0</v>
      </c>
      <c r="AF839" s="2">
        <f>_xlfn.IFERROR(VLOOKUP(Prioritization!M428,'Subdecision matrices'!$I$15:$K$17,3,TRUE),0)</f>
        <v>0</v>
      </c>
      <c r="AG839" s="2">
        <f>_xlfn.IFERROR(VLOOKUP(Prioritization!M428,'Subdecision matrices'!$I$15:$L$17,4,TRUE),0)</f>
        <v>0</v>
      </c>
      <c r="AH839" s="2">
        <f>_xlfn.IFERROR(VLOOKUP(Prioritization!M428,'Subdecision matrices'!$I$15:$M$17,5,TRUE),0)</f>
        <v>0</v>
      </c>
      <c r="AI839" s="2">
        <f>_xlfn.IFERROR(VLOOKUP(Prioritization!M428,'Subdecision matrices'!$I$15:$N$17,6,TRUE),0)</f>
        <v>0</v>
      </c>
      <c r="AJ839" s="2">
        <f>_xlfn.IFERROR(VLOOKUP(Prioritization!M428,'Subdecision matrices'!$I$15:$O$17,7,TRUE),0)</f>
        <v>0</v>
      </c>
      <c r="AK839" s="2">
        <f>_xlfn.IFERROR(INDEX('Subdecision matrices'!$K$22:$O$24,MATCH(Prioritization!N428,'Subdecision matrices'!$J$22:$J$24,0),MATCH($AK$6,'Subdecision matrices'!$K$21:$O$21,0)),0)</f>
        <v>0</v>
      </c>
      <c r="AL839" s="2">
        <f>_xlfn.IFERROR(INDEX('Subdecision matrices'!$K$22:$O$24,MATCH(Prioritization!N428,'Subdecision matrices'!$J$22:$J$24,0),MATCH($AL$6,'Subdecision matrices'!$K$21:$O$21,0)),0)</f>
        <v>0</v>
      </c>
      <c r="AM839" s="2">
        <f>_xlfn.IFERROR(INDEX('Subdecision matrices'!$K$22:$O$24,MATCH(Prioritization!N428,'Subdecision matrices'!$J$22:$J$24,0),MATCH($AM$6,'Subdecision matrices'!$K$21:$O$21,0)),0)</f>
        <v>0</v>
      </c>
      <c r="AN839" s="2">
        <f>_xlfn.IFERROR(INDEX('Subdecision matrices'!$K$22:$O$24,MATCH(Prioritization!N428,'Subdecision matrices'!$J$22:$J$24,0),MATCH($AN$6,'Subdecision matrices'!$K$21:$O$21,0)),0)</f>
        <v>0</v>
      </c>
      <c r="AO839" s="2">
        <f>_xlfn.IFERROR(INDEX('Subdecision matrices'!$K$22:$O$24,MATCH(Prioritization!N428,'Subdecision matrices'!$J$22:$J$24,0),MATCH($AO$6,'Subdecision matrices'!$K$21:$O$21,0)),0)</f>
        <v>0</v>
      </c>
      <c r="AP839" s="2">
        <f>_xlfn.IFERROR(INDEX('Subdecision matrices'!$K$27:$O$30,MATCH(Prioritization!O428,'Subdecision matrices'!$J$27:$J$30,0),MATCH('CalcEng 2'!$AP$6,'Subdecision matrices'!$K$27:$O$27,0)),0)</f>
        <v>0</v>
      </c>
      <c r="AQ839" s="2">
        <f>_xlfn.IFERROR(INDEX('Subdecision matrices'!$K$27:$O$30,MATCH(Prioritization!O428,'Subdecision matrices'!$J$27:$J$30,0),MATCH('CalcEng 2'!$AQ$6,'Subdecision matrices'!$K$27:$O$27,0)),0)</f>
        <v>0</v>
      </c>
      <c r="AR839" s="2">
        <f>_xlfn.IFERROR(INDEX('Subdecision matrices'!$K$27:$O$30,MATCH(Prioritization!O428,'Subdecision matrices'!$J$27:$J$30,0),MATCH('CalcEng 2'!$AR$6,'Subdecision matrices'!$K$27:$O$27,0)),0)</f>
        <v>0</v>
      </c>
      <c r="AS839" s="2">
        <f>_xlfn.IFERROR(INDEX('Subdecision matrices'!$K$27:$O$30,MATCH(Prioritization!O428,'Subdecision matrices'!$J$27:$J$30,0),MATCH('CalcEng 2'!$AS$6,'Subdecision matrices'!$K$27:$O$27,0)),0)</f>
        <v>0</v>
      </c>
      <c r="AT839" s="2">
        <f>_xlfn.IFERROR(INDEX('Subdecision matrices'!$K$27:$O$30,MATCH(Prioritization!O428,'Subdecision matrices'!$J$27:$J$30,0),MATCH('CalcEng 2'!$AT$6,'Subdecision matrices'!$K$27:$O$27,0)),0)</f>
        <v>0</v>
      </c>
      <c r="AU839" s="2">
        <f>_xlfn.IFERROR(INDEX('Subdecision matrices'!$K$34:$O$36,MATCH(Prioritization!P428,'Subdecision matrices'!$J$34:$J$36,0),MATCH('CalcEng 2'!$AU$6,'Subdecision matrices'!$K$33:$O$33,0)),0)</f>
        <v>0</v>
      </c>
      <c r="AV839" s="2">
        <f>_xlfn.IFERROR(INDEX('Subdecision matrices'!$K$34:$O$36,MATCH(Prioritization!P428,'Subdecision matrices'!$J$34:$J$36,0),MATCH('CalcEng 2'!$AV$6,'Subdecision matrices'!$K$33:$O$33,0)),0)</f>
        <v>0</v>
      </c>
      <c r="AW839" s="2">
        <f>_xlfn.IFERROR(INDEX('Subdecision matrices'!$K$34:$O$36,MATCH(Prioritization!P428,'Subdecision matrices'!$J$34:$J$36,0),MATCH('CalcEng 2'!$AW$6,'Subdecision matrices'!$K$33:$O$33,0)),0)</f>
        <v>0</v>
      </c>
      <c r="AX839" s="2">
        <f>_xlfn.IFERROR(INDEX('Subdecision matrices'!$K$34:$O$36,MATCH(Prioritization!P428,'Subdecision matrices'!$J$34:$J$36,0),MATCH('CalcEng 2'!$AX$6,'Subdecision matrices'!$K$33:$O$33,0)),0)</f>
        <v>0</v>
      </c>
      <c r="AY839" s="2">
        <f>_xlfn.IFERROR(INDEX('Subdecision matrices'!$K$34:$O$36,MATCH(Prioritization!P428,'Subdecision matrices'!$J$34:$J$36,0),MATCH('CalcEng 2'!$AY$6,'Subdecision matrices'!$K$33:$O$33,0)),0)</f>
        <v>0</v>
      </c>
      <c r="AZ839" s="2"/>
      <c r="BA839" s="2"/>
      <c r="BB839" s="110">
        <f>((B839*B840)+(G839*G840)+(L839*L840)+(Q839*Q840)+(V839*V840)+(AA839*AA840)+(AF840*AF839)+(AK839*AK840)+(AP839*AP840)+(AU839*AU840))*10</f>
        <v>0</v>
      </c>
      <c r="BC839" s="110">
        <f aca="true" t="shared" si="2107" ref="BC839">((C839*C840)+(H839*H840)+(M839*M840)+(R839*R840)+(W839*W840)+(AB839*AB840)+(AG840*AG839)+(AL839*AL840)+(AQ839*AQ840)+(AV839*AV840))*10</f>
        <v>0</v>
      </c>
      <c r="BD839" s="110">
        <f aca="true" t="shared" si="2108" ref="BD839">((D839*D840)+(I839*I840)+(N839*N840)+(S839*S840)+(X839*X840)+(AC839*AC840)+(AH840*AH839)+(AM839*AM840)+(AR839*AR840)+(AW839*AW840))*10</f>
        <v>0</v>
      </c>
      <c r="BE839" s="110">
        <f aca="true" t="shared" si="2109" ref="BE839">((E839*E840)+(J839*J840)+(O839*O840)+(T839*T840)+(Y839*Y840)+(AD839*AD840)+(AI840*AI839)+(AN839*AN840)+(AS839*AS840)+(AX839*AX840))*10</f>
        <v>0</v>
      </c>
      <c r="BF839" s="110">
        <f aca="true" t="shared" si="2110" ref="BF839">((F839*F840)+(K839*K840)+(P839*P840)+(U839*U840)+(Z839*Z840)+(AE839*AE840)+(AJ840*AJ839)+(AO839*AO840)+(AT839*AT840)+(AY839*AY840))*10</f>
        <v>0</v>
      </c>
    </row>
    <row r="840" spans="1:58" ht="15.75" thickBot="1">
      <c r="A840" s="94"/>
      <c r="B840" s="5">
        <f>'Subdecision matrices'!$S$12</f>
        <v>0.1</v>
      </c>
      <c r="C840" s="5">
        <f>'Subdecision matrices'!$S$13</f>
        <v>0.1</v>
      </c>
      <c r="D840" s="5">
        <f>'Subdecision matrices'!$S$14</f>
        <v>0.1</v>
      </c>
      <c r="E840" s="5">
        <f>'Subdecision matrices'!$S$15</f>
        <v>0.1</v>
      </c>
      <c r="F840" s="5">
        <f>'Subdecision matrices'!$S$16</f>
        <v>0.1</v>
      </c>
      <c r="G840" s="5">
        <f>'Subdecision matrices'!$T$12</f>
        <v>0.1</v>
      </c>
      <c r="H840" s="5">
        <f>'Subdecision matrices'!$T$13</f>
        <v>0.1</v>
      </c>
      <c r="I840" s="5">
        <f>'Subdecision matrices'!$T$14</f>
        <v>0.1</v>
      </c>
      <c r="J840" s="5">
        <f>'Subdecision matrices'!$T$15</f>
        <v>0.1</v>
      </c>
      <c r="K840" s="5">
        <f>'Subdecision matrices'!$T$16</f>
        <v>0.1</v>
      </c>
      <c r="L840" s="5">
        <f>'Subdecision matrices'!$U$12</f>
        <v>0.05</v>
      </c>
      <c r="M840" s="5">
        <f>'Subdecision matrices'!$U$13</f>
        <v>0.05</v>
      </c>
      <c r="N840" s="5">
        <f>'Subdecision matrices'!$U$14</f>
        <v>0.05</v>
      </c>
      <c r="O840" s="5">
        <f>'Subdecision matrices'!$U$15</f>
        <v>0.05</v>
      </c>
      <c r="P840" s="5">
        <f>'Subdecision matrices'!$U$16</f>
        <v>0.05</v>
      </c>
      <c r="Q840" s="5">
        <f>'Subdecision matrices'!$V$12</f>
        <v>0.1</v>
      </c>
      <c r="R840" s="5">
        <f>'Subdecision matrices'!$V$13</f>
        <v>0.1</v>
      </c>
      <c r="S840" s="5">
        <f>'Subdecision matrices'!$V$14</f>
        <v>0.1</v>
      </c>
      <c r="T840" s="5">
        <f>'Subdecision matrices'!$V$15</f>
        <v>0.1</v>
      </c>
      <c r="U840" s="5">
        <f>'Subdecision matrices'!$V$16</f>
        <v>0.1</v>
      </c>
      <c r="V840" s="5">
        <f>'Subdecision matrices'!$W$12</f>
        <v>0.1</v>
      </c>
      <c r="W840" s="5">
        <f>'Subdecision matrices'!$W$13</f>
        <v>0.1</v>
      </c>
      <c r="X840" s="5">
        <f>'Subdecision matrices'!$W$14</f>
        <v>0.1</v>
      </c>
      <c r="Y840" s="5">
        <f>'Subdecision matrices'!$W$15</f>
        <v>0.1</v>
      </c>
      <c r="Z840" s="5">
        <f>'Subdecision matrices'!$W$16</f>
        <v>0.1</v>
      </c>
      <c r="AA840" s="5">
        <f>'Subdecision matrices'!$X$12</f>
        <v>0.05</v>
      </c>
      <c r="AB840" s="5">
        <f>'Subdecision matrices'!$X$13</f>
        <v>0.1</v>
      </c>
      <c r="AC840" s="5">
        <f>'Subdecision matrices'!$X$14</f>
        <v>0.1</v>
      </c>
      <c r="AD840" s="5">
        <f>'Subdecision matrices'!$X$15</f>
        <v>0.1</v>
      </c>
      <c r="AE840" s="5">
        <f>'Subdecision matrices'!$X$16</f>
        <v>0.1</v>
      </c>
      <c r="AF840" s="5">
        <f>'Subdecision matrices'!$Y$12</f>
        <v>0.1</v>
      </c>
      <c r="AG840" s="5">
        <f>'Subdecision matrices'!$Y$13</f>
        <v>0.1</v>
      </c>
      <c r="AH840" s="5">
        <f>'Subdecision matrices'!$Y$14</f>
        <v>0.1</v>
      </c>
      <c r="AI840" s="5">
        <f>'Subdecision matrices'!$Y$15</f>
        <v>0.05</v>
      </c>
      <c r="AJ840" s="5">
        <f>'Subdecision matrices'!$Y$16</f>
        <v>0.05</v>
      </c>
      <c r="AK840" s="5">
        <f>'Subdecision matrices'!$Z$12</f>
        <v>0.15</v>
      </c>
      <c r="AL840" s="5">
        <f>'Subdecision matrices'!$Z$13</f>
        <v>0.15</v>
      </c>
      <c r="AM840" s="5">
        <f>'Subdecision matrices'!$Z$14</f>
        <v>0.15</v>
      </c>
      <c r="AN840" s="5">
        <f>'Subdecision matrices'!$Z$15</f>
        <v>0.15</v>
      </c>
      <c r="AO840" s="5">
        <f>'Subdecision matrices'!$Z$16</f>
        <v>0.15</v>
      </c>
      <c r="AP840" s="5">
        <f>'Subdecision matrices'!$AA$12</f>
        <v>0.1</v>
      </c>
      <c r="AQ840" s="5">
        <f>'Subdecision matrices'!$AA$13</f>
        <v>0.1</v>
      </c>
      <c r="AR840" s="5">
        <f>'Subdecision matrices'!$AA$14</f>
        <v>0.1</v>
      </c>
      <c r="AS840" s="5">
        <f>'Subdecision matrices'!$AA$15</f>
        <v>0.1</v>
      </c>
      <c r="AT840" s="5">
        <f>'Subdecision matrices'!$AA$16</f>
        <v>0.15</v>
      </c>
      <c r="AU840" s="5">
        <f>'Subdecision matrices'!$AB$12</f>
        <v>0.15</v>
      </c>
      <c r="AV840" s="5">
        <f>'Subdecision matrices'!$AB$13</f>
        <v>0.1</v>
      </c>
      <c r="AW840" s="5">
        <f>'Subdecision matrices'!$AB$14</f>
        <v>0.1</v>
      </c>
      <c r="AX840" s="5">
        <f>'Subdecision matrices'!$AB$15</f>
        <v>0.15</v>
      </c>
      <c r="AY840" s="5">
        <f>'Subdecision matrices'!$AB$16</f>
        <v>0.1</v>
      </c>
      <c r="AZ840" s="3">
        <f aca="true" t="shared" si="2111" ref="AZ840">SUM(L840:AY840)</f>
        <v>4</v>
      </c>
      <c r="BA840" s="3"/>
      <c r="BB840" s="114"/>
      <c r="BC840" s="114"/>
      <c r="BD840" s="114"/>
      <c r="BE840" s="114"/>
      <c r="BF840" s="114"/>
    </row>
    <row r="841" spans="1:58" ht="15">
      <c r="A841" s="94">
        <v>418</v>
      </c>
      <c r="B841" s="44">
        <f>_xlfn.IFERROR(VLOOKUP(Prioritization!G429,'Subdecision matrices'!$B$7:$C$8,2,TRUE),0)</f>
        <v>0</v>
      </c>
      <c r="C841" s="44">
        <f>_xlfn.IFERROR(VLOOKUP(Prioritization!G429,'Subdecision matrices'!$B$7:$D$8,3,TRUE),0)</f>
        <v>0</v>
      </c>
      <c r="D841" s="44">
        <f>_xlfn.IFERROR(VLOOKUP(Prioritization!G429,'Subdecision matrices'!$B$7:$E$8,4,TRUE),0)</f>
        <v>0</v>
      </c>
      <c r="E841" s="44">
        <f>_xlfn.IFERROR(VLOOKUP(Prioritization!G429,'Subdecision matrices'!$B$7:$F$8,5,TRUE),0)</f>
        <v>0</v>
      </c>
      <c r="F841" s="44">
        <f>_xlfn.IFERROR(VLOOKUP(Prioritization!G429,'Subdecision matrices'!$B$7:$G$8,6,TRUE),0)</f>
        <v>0</v>
      </c>
      <c r="G841" s="44">
        <f>VLOOKUP(Prioritization!H429,'Subdecision matrices'!$B$12:$C$19,2,TRUE)</f>
        <v>0</v>
      </c>
      <c r="H841" s="44">
        <f>VLOOKUP(Prioritization!H429,'Subdecision matrices'!$B$12:$D$19,3,TRUE)</f>
        <v>0</v>
      </c>
      <c r="I841" s="44">
        <f>VLOOKUP(Prioritization!H429,'Subdecision matrices'!$B$12:$E$19,4,TRUE)</f>
        <v>0</v>
      </c>
      <c r="J841" s="44">
        <f>VLOOKUP(Prioritization!H429,'Subdecision matrices'!$B$12:$F$19,5,TRUE)</f>
        <v>0</v>
      </c>
      <c r="K841" s="44">
        <f>VLOOKUP(Prioritization!H429,'Subdecision matrices'!$B$12:$G$19,6,TRUE)</f>
        <v>0</v>
      </c>
      <c r="L841" s="2">
        <f>_xlfn.IFERROR(INDEX('Subdecision matrices'!$C$23:$G$27,MATCH(Prioritization!I429,'Subdecision matrices'!$B$23:$B$27,0),MATCH('CalcEng 2'!$L$6,'Subdecision matrices'!$C$22:$G$22,0)),0)</f>
        <v>0</v>
      </c>
      <c r="M841" s="2">
        <f>_xlfn.IFERROR(INDEX('Subdecision matrices'!$C$23:$G$27,MATCH(Prioritization!I429,'Subdecision matrices'!$B$23:$B$27,0),MATCH('CalcEng 2'!$M$6,'Subdecision matrices'!$C$30:$G$30,0)),0)</f>
        <v>0</v>
      </c>
      <c r="N841" s="2">
        <f>_xlfn.IFERROR(INDEX('Subdecision matrices'!$C$23:$G$27,MATCH(Prioritization!I429,'Subdecision matrices'!$B$23:$B$27,0),MATCH('CalcEng 2'!$N$6,'Subdecision matrices'!$C$22:$G$22,0)),0)</f>
        <v>0</v>
      </c>
      <c r="O841" s="2">
        <f>_xlfn.IFERROR(INDEX('Subdecision matrices'!$C$23:$G$27,MATCH(Prioritization!I429,'Subdecision matrices'!$B$23:$B$27,0),MATCH('CalcEng 2'!$O$6,'Subdecision matrices'!$C$22:$G$22,0)),0)</f>
        <v>0</v>
      </c>
      <c r="P841" s="2">
        <f>_xlfn.IFERROR(INDEX('Subdecision matrices'!$C$23:$G$27,MATCH(Prioritization!I429,'Subdecision matrices'!$B$23:$B$27,0),MATCH('CalcEng 2'!$P$6,'Subdecision matrices'!$C$22:$G$22,0)),0)</f>
        <v>0</v>
      </c>
      <c r="Q841" s="2">
        <f>_xlfn.IFERROR(INDEX('Subdecision matrices'!$C$31:$G$33,MATCH(Prioritization!J429,'Subdecision matrices'!$B$31:$B$33,0),MATCH('CalcEng 2'!$Q$6,'Subdecision matrices'!$C$30:$G$30,0)),0)</f>
        <v>0</v>
      </c>
      <c r="R841" s="2">
        <f>_xlfn.IFERROR(INDEX('Subdecision matrices'!$C$31:$G$33,MATCH(Prioritization!J429,'Subdecision matrices'!$B$31:$B$33,0),MATCH('CalcEng 2'!$R$6,'Subdecision matrices'!$C$30:$G$30,0)),0)</f>
        <v>0</v>
      </c>
      <c r="S841" s="2">
        <f>_xlfn.IFERROR(INDEX('Subdecision matrices'!$C$31:$G$33,MATCH(Prioritization!J429,'Subdecision matrices'!$B$31:$B$33,0),MATCH('CalcEng 2'!$S$6,'Subdecision matrices'!$C$30:$G$30,0)),0)</f>
        <v>0</v>
      </c>
      <c r="T841" s="2">
        <f>_xlfn.IFERROR(INDEX('Subdecision matrices'!$C$31:$G$33,MATCH(Prioritization!J429,'Subdecision matrices'!$B$31:$B$33,0),MATCH('CalcEng 2'!$T$6,'Subdecision matrices'!$C$30:$G$30,0)),0)</f>
        <v>0</v>
      </c>
      <c r="U841" s="2">
        <f>_xlfn.IFERROR(INDEX('Subdecision matrices'!$C$31:$G$33,MATCH(Prioritization!J429,'Subdecision matrices'!$B$31:$B$33,0),MATCH('CalcEng 2'!$U$6,'Subdecision matrices'!$C$30:$G$30,0)),0)</f>
        <v>0</v>
      </c>
      <c r="V841" s="2">
        <f>_xlfn.IFERROR(VLOOKUP(Prioritization!K429,'Subdecision matrices'!$A$37:$C$41,3,TRUE),0)</f>
        <v>0</v>
      </c>
      <c r="W841" s="2">
        <f>_xlfn.IFERROR(VLOOKUP(Prioritization!K429,'Subdecision matrices'!$A$37:$D$41,4),0)</f>
        <v>0</v>
      </c>
      <c r="X841" s="2">
        <f>_xlfn.IFERROR(VLOOKUP(Prioritization!K429,'Subdecision matrices'!$A$37:$E$41,5),0)</f>
        <v>0</v>
      </c>
      <c r="Y841" s="2">
        <f>_xlfn.IFERROR(VLOOKUP(Prioritization!K429,'Subdecision matrices'!$A$37:$F$41,6),0)</f>
        <v>0</v>
      </c>
      <c r="Z841" s="2">
        <f>_xlfn.IFERROR(VLOOKUP(Prioritization!K429,'Subdecision matrices'!$A$37:$G$41,7),0)</f>
        <v>0</v>
      </c>
      <c r="AA841" s="2">
        <f>_xlfn.IFERROR(INDEX('Subdecision matrices'!$K$8:$O$11,MATCH(Prioritization!L429,'Subdecision matrices'!$J$8:$J$11,0),MATCH('CalcEng 2'!$AA$6,'Subdecision matrices'!$K$7:$O$7,0)),0)</f>
        <v>0</v>
      </c>
      <c r="AB841" s="2">
        <f>_xlfn.IFERROR(INDEX('Subdecision matrices'!$K$8:$O$11,MATCH(Prioritization!L429,'Subdecision matrices'!$J$8:$J$11,0),MATCH('CalcEng 2'!$AB$6,'Subdecision matrices'!$K$7:$O$7,0)),0)</f>
        <v>0</v>
      </c>
      <c r="AC841" s="2">
        <f>_xlfn.IFERROR(INDEX('Subdecision matrices'!$K$8:$O$11,MATCH(Prioritization!L429,'Subdecision matrices'!$J$8:$J$11,0),MATCH('CalcEng 2'!$AC$6,'Subdecision matrices'!$K$7:$O$7,0)),0)</f>
        <v>0</v>
      </c>
      <c r="AD841" s="2">
        <f>_xlfn.IFERROR(INDEX('Subdecision matrices'!$K$8:$O$11,MATCH(Prioritization!L429,'Subdecision matrices'!$J$8:$J$11,0),MATCH('CalcEng 2'!$AD$6,'Subdecision matrices'!$K$7:$O$7,0)),0)</f>
        <v>0</v>
      </c>
      <c r="AE841" s="2">
        <f>_xlfn.IFERROR(INDEX('Subdecision matrices'!$K$8:$O$11,MATCH(Prioritization!L429,'Subdecision matrices'!$J$8:$J$11,0),MATCH('CalcEng 2'!$AE$6,'Subdecision matrices'!$K$7:$O$7,0)),0)</f>
        <v>0</v>
      </c>
      <c r="AF841" s="2">
        <f>_xlfn.IFERROR(VLOOKUP(Prioritization!M429,'Subdecision matrices'!$I$15:$K$17,3,TRUE),0)</f>
        <v>0</v>
      </c>
      <c r="AG841" s="2">
        <f>_xlfn.IFERROR(VLOOKUP(Prioritization!M429,'Subdecision matrices'!$I$15:$L$17,4,TRUE),0)</f>
        <v>0</v>
      </c>
      <c r="AH841" s="2">
        <f>_xlfn.IFERROR(VLOOKUP(Prioritization!M429,'Subdecision matrices'!$I$15:$M$17,5,TRUE),0)</f>
        <v>0</v>
      </c>
      <c r="AI841" s="2">
        <f>_xlfn.IFERROR(VLOOKUP(Prioritization!M429,'Subdecision matrices'!$I$15:$N$17,6,TRUE),0)</f>
        <v>0</v>
      </c>
      <c r="AJ841" s="2">
        <f>_xlfn.IFERROR(VLOOKUP(Prioritization!M429,'Subdecision matrices'!$I$15:$O$17,7,TRUE),0)</f>
        <v>0</v>
      </c>
      <c r="AK841" s="2">
        <f>_xlfn.IFERROR(INDEX('Subdecision matrices'!$K$22:$O$24,MATCH(Prioritization!N429,'Subdecision matrices'!$J$22:$J$24,0),MATCH($AK$6,'Subdecision matrices'!$K$21:$O$21,0)),0)</f>
        <v>0</v>
      </c>
      <c r="AL841" s="2">
        <f>_xlfn.IFERROR(INDEX('Subdecision matrices'!$K$22:$O$24,MATCH(Prioritization!N429,'Subdecision matrices'!$J$22:$J$24,0),MATCH($AL$6,'Subdecision matrices'!$K$21:$O$21,0)),0)</f>
        <v>0</v>
      </c>
      <c r="AM841" s="2">
        <f>_xlfn.IFERROR(INDEX('Subdecision matrices'!$K$22:$O$24,MATCH(Prioritization!N429,'Subdecision matrices'!$J$22:$J$24,0),MATCH($AM$6,'Subdecision matrices'!$K$21:$O$21,0)),0)</f>
        <v>0</v>
      </c>
      <c r="AN841" s="2">
        <f>_xlfn.IFERROR(INDEX('Subdecision matrices'!$K$22:$O$24,MATCH(Prioritization!N429,'Subdecision matrices'!$J$22:$J$24,0),MATCH($AN$6,'Subdecision matrices'!$K$21:$O$21,0)),0)</f>
        <v>0</v>
      </c>
      <c r="AO841" s="2">
        <f>_xlfn.IFERROR(INDEX('Subdecision matrices'!$K$22:$O$24,MATCH(Prioritization!N429,'Subdecision matrices'!$J$22:$J$24,0),MATCH($AO$6,'Subdecision matrices'!$K$21:$O$21,0)),0)</f>
        <v>0</v>
      </c>
      <c r="AP841" s="2">
        <f>_xlfn.IFERROR(INDEX('Subdecision matrices'!$K$27:$O$30,MATCH(Prioritization!O429,'Subdecision matrices'!$J$27:$J$30,0),MATCH('CalcEng 2'!$AP$6,'Subdecision matrices'!$K$27:$O$27,0)),0)</f>
        <v>0</v>
      </c>
      <c r="AQ841" s="2">
        <f>_xlfn.IFERROR(INDEX('Subdecision matrices'!$K$27:$O$30,MATCH(Prioritization!O429,'Subdecision matrices'!$J$27:$J$30,0),MATCH('CalcEng 2'!$AQ$6,'Subdecision matrices'!$K$27:$O$27,0)),0)</f>
        <v>0</v>
      </c>
      <c r="AR841" s="2">
        <f>_xlfn.IFERROR(INDEX('Subdecision matrices'!$K$27:$O$30,MATCH(Prioritization!O429,'Subdecision matrices'!$J$27:$J$30,0),MATCH('CalcEng 2'!$AR$6,'Subdecision matrices'!$K$27:$O$27,0)),0)</f>
        <v>0</v>
      </c>
      <c r="AS841" s="2">
        <f>_xlfn.IFERROR(INDEX('Subdecision matrices'!$K$27:$O$30,MATCH(Prioritization!O429,'Subdecision matrices'!$J$27:$J$30,0),MATCH('CalcEng 2'!$AS$6,'Subdecision matrices'!$K$27:$O$27,0)),0)</f>
        <v>0</v>
      </c>
      <c r="AT841" s="2">
        <f>_xlfn.IFERROR(INDEX('Subdecision matrices'!$K$27:$O$30,MATCH(Prioritization!O429,'Subdecision matrices'!$J$27:$J$30,0),MATCH('CalcEng 2'!$AT$6,'Subdecision matrices'!$K$27:$O$27,0)),0)</f>
        <v>0</v>
      </c>
      <c r="AU841" s="2">
        <f>_xlfn.IFERROR(INDEX('Subdecision matrices'!$K$34:$O$36,MATCH(Prioritization!P429,'Subdecision matrices'!$J$34:$J$36,0),MATCH('CalcEng 2'!$AU$6,'Subdecision matrices'!$K$33:$O$33,0)),0)</f>
        <v>0</v>
      </c>
      <c r="AV841" s="2">
        <f>_xlfn.IFERROR(INDEX('Subdecision matrices'!$K$34:$O$36,MATCH(Prioritization!P429,'Subdecision matrices'!$J$34:$J$36,0),MATCH('CalcEng 2'!$AV$6,'Subdecision matrices'!$K$33:$O$33,0)),0)</f>
        <v>0</v>
      </c>
      <c r="AW841" s="2">
        <f>_xlfn.IFERROR(INDEX('Subdecision matrices'!$K$34:$O$36,MATCH(Prioritization!P429,'Subdecision matrices'!$J$34:$J$36,0),MATCH('CalcEng 2'!$AW$6,'Subdecision matrices'!$K$33:$O$33,0)),0)</f>
        <v>0</v>
      </c>
      <c r="AX841" s="2">
        <f>_xlfn.IFERROR(INDEX('Subdecision matrices'!$K$34:$O$36,MATCH(Prioritization!P429,'Subdecision matrices'!$J$34:$J$36,0),MATCH('CalcEng 2'!$AX$6,'Subdecision matrices'!$K$33:$O$33,0)),0)</f>
        <v>0</v>
      </c>
      <c r="AY841" s="2">
        <f>_xlfn.IFERROR(INDEX('Subdecision matrices'!$K$34:$O$36,MATCH(Prioritization!P429,'Subdecision matrices'!$J$34:$J$36,0),MATCH('CalcEng 2'!$AY$6,'Subdecision matrices'!$K$33:$O$33,0)),0)</f>
        <v>0</v>
      </c>
      <c r="AZ841" s="2"/>
      <c r="BA841" s="2"/>
      <c r="BB841" s="110">
        <f>((B841*B842)+(G841*G842)+(L841*L842)+(Q841*Q842)+(V841*V842)+(AA841*AA842)+(AF842*AF841)+(AK841*AK842)+(AP841*AP842)+(AU841*AU842))*10</f>
        <v>0</v>
      </c>
      <c r="BC841" s="110">
        <f aca="true" t="shared" si="2112" ref="BC841">((C841*C842)+(H841*H842)+(M841*M842)+(R841*R842)+(W841*W842)+(AB841*AB842)+(AG842*AG841)+(AL841*AL842)+(AQ841*AQ842)+(AV841*AV842))*10</f>
        <v>0</v>
      </c>
      <c r="BD841" s="110">
        <f aca="true" t="shared" si="2113" ref="BD841">((D841*D842)+(I841*I842)+(N841*N842)+(S841*S842)+(X841*X842)+(AC841*AC842)+(AH842*AH841)+(AM841*AM842)+(AR841*AR842)+(AW841*AW842))*10</f>
        <v>0</v>
      </c>
      <c r="BE841" s="110">
        <f aca="true" t="shared" si="2114" ref="BE841">((E841*E842)+(J841*J842)+(O841*O842)+(T841*T842)+(Y841*Y842)+(AD841*AD842)+(AI842*AI841)+(AN841*AN842)+(AS841*AS842)+(AX841*AX842))*10</f>
        <v>0</v>
      </c>
      <c r="BF841" s="110">
        <f aca="true" t="shared" si="2115" ref="BF841">((F841*F842)+(K841*K842)+(P841*P842)+(U841*U842)+(Z841*Z842)+(AE841*AE842)+(AJ842*AJ841)+(AO841*AO842)+(AT841*AT842)+(AY841*AY842))*10</f>
        <v>0</v>
      </c>
    </row>
    <row r="842" spans="1:58" ht="15.75" thickBot="1">
      <c r="A842" s="94"/>
      <c r="B842" s="5">
        <f>'Subdecision matrices'!$S$12</f>
        <v>0.1</v>
      </c>
      <c r="C842" s="5">
        <f>'Subdecision matrices'!$S$13</f>
        <v>0.1</v>
      </c>
      <c r="D842" s="5">
        <f>'Subdecision matrices'!$S$14</f>
        <v>0.1</v>
      </c>
      <c r="E842" s="5">
        <f>'Subdecision matrices'!$S$15</f>
        <v>0.1</v>
      </c>
      <c r="F842" s="5">
        <f>'Subdecision matrices'!$S$16</f>
        <v>0.1</v>
      </c>
      <c r="G842" s="5">
        <f>'Subdecision matrices'!$T$12</f>
        <v>0.1</v>
      </c>
      <c r="H842" s="5">
        <f>'Subdecision matrices'!$T$13</f>
        <v>0.1</v>
      </c>
      <c r="I842" s="5">
        <f>'Subdecision matrices'!$T$14</f>
        <v>0.1</v>
      </c>
      <c r="J842" s="5">
        <f>'Subdecision matrices'!$T$15</f>
        <v>0.1</v>
      </c>
      <c r="K842" s="5">
        <f>'Subdecision matrices'!$T$16</f>
        <v>0.1</v>
      </c>
      <c r="L842" s="5">
        <f>'Subdecision matrices'!$U$12</f>
        <v>0.05</v>
      </c>
      <c r="M842" s="5">
        <f>'Subdecision matrices'!$U$13</f>
        <v>0.05</v>
      </c>
      <c r="N842" s="5">
        <f>'Subdecision matrices'!$U$14</f>
        <v>0.05</v>
      </c>
      <c r="O842" s="5">
        <f>'Subdecision matrices'!$U$15</f>
        <v>0.05</v>
      </c>
      <c r="P842" s="5">
        <f>'Subdecision matrices'!$U$16</f>
        <v>0.05</v>
      </c>
      <c r="Q842" s="5">
        <f>'Subdecision matrices'!$V$12</f>
        <v>0.1</v>
      </c>
      <c r="R842" s="5">
        <f>'Subdecision matrices'!$V$13</f>
        <v>0.1</v>
      </c>
      <c r="S842" s="5">
        <f>'Subdecision matrices'!$V$14</f>
        <v>0.1</v>
      </c>
      <c r="T842" s="5">
        <f>'Subdecision matrices'!$V$15</f>
        <v>0.1</v>
      </c>
      <c r="U842" s="5">
        <f>'Subdecision matrices'!$V$16</f>
        <v>0.1</v>
      </c>
      <c r="V842" s="5">
        <f>'Subdecision matrices'!$W$12</f>
        <v>0.1</v>
      </c>
      <c r="W842" s="5">
        <f>'Subdecision matrices'!$W$13</f>
        <v>0.1</v>
      </c>
      <c r="X842" s="5">
        <f>'Subdecision matrices'!$W$14</f>
        <v>0.1</v>
      </c>
      <c r="Y842" s="5">
        <f>'Subdecision matrices'!$W$15</f>
        <v>0.1</v>
      </c>
      <c r="Z842" s="5">
        <f>'Subdecision matrices'!$W$16</f>
        <v>0.1</v>
      </c>
      <c r="AA842" s="5">
        <f>'Subdecision matrices'!$X$12</f>
        <v>0.05</v>
      </c>
      <c r="AB842" s="5">
        <f>'Subdecision matrices'!$X$13</f>
        <v>0.1</v>
      </c>
      <c r="AC842" s="5">
        <f>'Subdecision matrices'!$X$14</f>
        <v>0.1</v>
      </c>
      <c r="AD842" s="5">
        <f>'Subdecision matrices'!$X$15</f>
        <v>0.1</v>
      </c>
      <c r="AE842" s="5">
        <f>'Subdecision matrices'!$X$16</f>
        <v>0.1</v>
      </c>
      <c r="AF842" s="5">
        <f>'Subdecision matrices'!$Y$12</f>
        <v>0.1</v>
      </c>
      <c r="AG842" s="5">
        <f>'Subdecision matrices'!$Y$13</f>
        <v>0.1</v>
      </c>
      <c r="AH842" s="5">
        <f>'Subdecision matrices'!$Y$14</f>
        <v>0.1</v>
      </c>
      <c r="AI842" s="5">
        <f>'Subdecision matrices'!$Y$15</f>
        <v>0.05</v>
      </c>
      <c r="AJ842" s="5">
        <f>'Subdecision matrices'!$Y$16</f>
        <v>0.05</v>
      </c>
      <c r="AK842" s="5">
        <f>'Subdecision matrices'!$Z$12</f>
        <v>0.15</v>
      </c>
      <c r="AL842" s="5">
        <f>'Subdecision matrices'!$Z$13</f>
        <v>0.15</v>
      </c>
      <c r="AM842" s="5">
        <f>'Subdecision matrices'!$Z$14</f>
        <v>0.15</v>
      </c>
      <c r="AN842" s="5">
        <f>'Subdecision matrices'!$Z$15</f>
        <v>0.15</v>
      </c>
      <c r="AO842" s="5">
        <f>'Subdecision matrices'!$Z$16</f>
        <v>0.15</v>
      </c>
      <c r="AP842" s="5">
        <f>'Subdecision matrices'!$AA$12</f>
        <v>0.1</v>
      </c>
      <c r="AQ842" s="5">
        <f>'Subdecision matrices'!$AA$13</f>
        <v>0.1</v>
      </c>
      <c r="AR842" s="5">
        <f>'Subdecision matrices'!$AA$14</f>
        <v>0.1</v>
      </c>
      <c r="AS842" s="5">
        <f>'Subdecision matrices'!$AA$15</f>
        <v>0.1</v>
      </c>
      <c r="AT842" s="5">
        <f>'Subdecision matrices'!$AA$16</f>
        <v>0.15</v>
      </c>
      <c r="AU842" s="5">
        <f>'Subdecision matrices'!$AB$12</f>
        <v>0.15</v>
      </c>
      <c r="AV842" s="5">
        <f>'Subdecision matrices'!$AB$13</f>
        <v>0.1</v>
      </c>
      <c r="AW842" s="5">
        <f>'Subdecision matrices'!$AB$14</f>
        <v>0.1</v>
      </c>
      <c r="AX842" s="5">
        <f>'Subdecision matrices'!$AB$15</f>
        <v>0.15</v>
      </c>
      <c r="AY842" s="5">
        <f>'Subdecision matrices'!$AB$16</f>
        <v>0.1</v>
      </c>
      <c r="AZ842" s="3">
        <f aca="true" t="shared" si="2116" ref="AZ842">SUM(L842:AY842)</f>
        <v>4</v>
      </c>
      <c r="BA842" s="3"/>
      <c r="BB842" s="114"/>
      <c r="BC842" s="114"/>
      <c r="BD842" s="114"/>
      <c r="BE842" s="114"/>
      <c r="BF842" s="114"/>
    </row>
    <row r="843" spans="1:58" ht="15">
      <c r="A843" s="94">
        <v>419</v>
      </c>
      <c r="B843" s="44">
        <f>_xlfn.IFERROR(VLOOKUP(Prioritization!G430,'Subdecision matrices'!$B$7:$C$8,2,TRUE),0)</f>
        <v>0</v>
      </c>
      <c r="C843" s="44">
        <f>_xlfn.IFERROR(VLOOKUP(Prioritization!G430,'Subdecision matrices'!$B$7:$D$8,3,TRUE),0)</f>
        <v>0</v>
      </c>
      <c r="D843" s="44">
        <f>_xlfn.IFERROR(VLOOKUP(Prioritization!G430,'Subdecision matrices'!$B$7:$E$8,4,TRUE),0)</f>
        <v>0</v>
      </c>
      <c r="E843" s="44">
        <f>_xlfn.IFERROR(VLOOKUP(Prioritization!G430,'Subdecision matrices'!$B$7:$F$8,5,TRUE),0)</f>
        <v>0</v>
      </c>
      <c r="F843" s="44">
        <f>_xlfn.IFERROR(VLOOKUP(Prioritization!G430,'Subdecision matrices'!$B$7:$G$8,6,TRUE),0)</f>
        <v>0</v>
      </c>
      <c r="G843" s="44">
        <f>VLOOKUP(Prioritization!H430,'Subdecision matrices'!$B$12:$C$19,2,TRUE)</f>
        <v>0</v>
      </c>
      <c r="H843" s="44">
        <f>VLOOKUP(Prioritization!H430,'Subdecision matrices'!$B$12:$D$19,3,TRUE)</f>
        <v>0</v>
      </c>
      <c r="I843" s="44">
        <f>VLOOKUP(Prioritization!H430,'Subdecision matrices'!$B$12:$E$19,4,TRUE)</f>
        <v>0</v>
      </c>
      <c r="J843" s="44">
        <f>VLOOKUP(Prioritization!H430,'Subdecision matrices'!$B$12:$F$19,5,TRUE)</f>
        <v>0</v>
      </c>
      <c r="K843" s="44">
        <f>VLOOKUP(Prioritization!H430,'Subdecision matrices'!$B$12:$G$19,6,TRUE)</f>
        <v>0</v>
      </c>
      <c r="L843" s="2">
        <f>_xlfn.IFERROR(INDEX('Subdecision matrices'!$C$23:$G$27,MATCH(Prioritization!I430,'Subdecision matrices'!$B$23:$B$27,0),MATCH('CalcEng 2'!$L$6,'Subdecision matrices'!$C$22:$G$22,0)),0)</f>
        <v>0</v>
      </c>
      <c r="M843" s="2">
        <f>_xlfn.IFERROR(INDEX('Subdecision matrices'!$C$23:$G$27,MATCH(Prioritization!I430,'Subdecision matrices'!$B$23:$B$27,0),MATCH('CalcEng 2'!$M$6,'Subdecision matrices'!$C$30:$G$30,0)),0)</f>
        <v>0</v>
      </c>
      <c r="N843" s="2">
        <f>_xlfn.IFERROR(INDEX('Subdecision matrices'!$C$23:$G$27,MATCH(Prioritization!I430,'Subdecision matrices'!$B$23:$B$27,0),MATCH('CalcEng 2'!$N$6,'Subdecision matrices'!$C$22:$G$22,0)),0)</f>
        <v>0</v>
      </c>
      <c r="O843" s="2">
        <f>_xlfn.IFERROR(INDEX('Subdecision matrices'!$C$23:$G$27,MATCH(Prioritization!I430,'Subdecision matrices'!$B$23:$B$27,0),MATCH('CalcEng 2'!$O$6,'Subdecision matrices'!$C$22:$G$22,0)),0)</f>
        <v>0</v>
      </c>
      <c r="P843" s="2">
        <f>_xlfn.IFERROR(INDEX('Subdecision matrices'!$C$23:$G$27,MATCH(Prioritization!I430,'Subdecision matrices'!$B$23:$B$27,0),MATCH('CalcEng 2'!$P$6,'Subdecision matrices'!$C$22:$G$22,0)),0)</f>
        <v>0</v>
      </c>
      <c r="Q843" s="2">
        <f>_xlfn.IFERROR(INDEX('Subdecision matrices'!$C$31:$G$33,MATCH(Prioritization!J430,'Subdecision matrices'!$B$31:$B$33,0),MATCH('CalcEng 2'!$Q$6,'Subdecision matrices'!$C$30:$G$30,0)),0)</f>
        <v>0</v>
      </c>
      <c r="R843" s="2">
        <f>_xlfn.IFERROR(INDEX('Subdecision matrices'!$C$31:$G$33,MATCH(Prioritization!J430,'Subdecision matrices'!$B$31:$B$33,0),MATCH('CalcEng 2'!$R$6,'Subdecision matrices'!$C$30:$G$30,0)),0)</f>
        <v>0</v>
      </c>
      <c r="S843" s="2">
        <f>_xlfn.IFERROR(INDEX('Subdecision matrices'!$C$31:$G$33,MATCH(Prioritization!J430,'Subdecision matrices'!$B$31:$B$33,0),MATCH('CalcEng 2'!$S$6,'Subdecision matrices'!$C$30:$G$30,0)),0)</f>
        <v>0</v>
      </c>
      <c r="T843" s="2">
        <f>_xlfn.IFERROR(INDEX('Subdecision matrices'!$C$31:$G$33,MATCH(Prioritization!J430,'Subdecision matrices'!$B$31:$B$33,0),MATCH('CalcEng 2'!$T$6,'Subdecision matrices'!$C$30:$G$30,0)),0)</f>
        <v>0</v>
      </c>
      <c r="U843" s="2">
        <f>_xlfn.IFERROR(INDEX('Subdecision matrices'!$C$31:$G$33,MATCH(Prioritization!J430,'Subdecision matrices'!$B$31:$B$33,0),MATCH('CalcEng 2'!$U$6,'Subdecision matrices'!$C$30:$G$30,0)),0)</f>
        <v>0</v>
      </c>
      <c r="V843" s="2">
        <f>_xlfn.IFERROR(VLOOKUP(Prioritization!K430,'Subdecision matrices'!$A$37:$C$41,3,TRUE),0)</f>
        <v>0</v>
      </c>
      <c r="W843" s="2">
        <f>_xlfn.IFERROR(VLOOKUP(Prioritization!K430,'Subdecision matrices'!$A$37:$D$41,4),0)</f>
        <v>0</v>
      </c>
      <c r="X843" s="2">
        <f>_xlfn.IFERROR(VLOOKUP(Prioritization!K430,'Subdecision matrices'!$A$37:$E$41,5),0)</f>
        <v>0</v>
      </c>
      <c r="Y843" s="2">
        <f>_xlfn.IFERROR(VLOOKUP(Prioritization!K430,'Subdecision matrices'!$A$37:$F$41,6),0)</f>
        <v>0</v>
      </c>
      <c r="Z843" s="2">
        <f>_xlfn.IFERROR(VLOOKUP(Prioritization!K430,'Subdecision matrices'!$A$37:$G$41,7),0)</f>
        <v>0</v>
      </c>
      <c r="AA843" s="2">
        <f>_xlfn.IFERROR(INDEX('Subdecision matrices'!$K$8:$O$11,MATCH(Prioritization!L430,'Subdecision matrices'!$J$8:$J$11,0),MATCH('CalcEng 2'!$AA$6,'Subdecision matrices'!$K$7:$O$7,0)),0)</f>
        <v>0</v>
      </c>
      <c r="AB843" s="2">
        <f>_xlfn.IFERROR(INDEX('Subdecision matrices'!$K$8:$O$11,MATCH(Prioritization!L430,'Subdecision matrices'!$J$8:$J$11,0),MATCH('CalcEng 2'!$AB$6,'Subdecision matrices'!$K$7:$O$7,0)),0)</f>
        <v>0</v>
      </c>
      <c r="AC843" s="2">
        <f>_xlfn.IFERROR(INDEX('Subdecision matrices'!$K$8:$O$11,MATCH(Prioritization!L430,'Subdecision matrices'!$J$8:$J$11,0),MATCH('CalcEng 2'!$AC$6,'Subdecision matrices'!$K$7:$O$7,0)),0)</f>
        <v>0</v>
      </c>
      <c r="AD843" s="2">
        <f>_xlfn.IFERROR(INDEX('Subdecision matrices'!$K$8:$O$11,MATCH(Prioritization!L430,'Subdecision matrices'!$J$8:$J$11,0),MATCH('CalcEng 2'!$AD$6,'Subdecision matrices'!$K$7:$O$7,0)),0)</f>
        <v>0</v>
      </c>
      <c r="AE843" s="2">
        <f>_xlfn.IFERROR(INDEX('Subdecision matrices'!$K$8:$O$11,MATCH(Prioritization!L430,'Subdecision matrices'!$J$8:$J$11,0),MATCH('CalcEng 2'!$AE$6,'Subdecision matrices'!$K$7:$O$7,0)),0)</f>
        <v>0</v>
      </c>
      <c r="AF843" s="2">
        <f>_xlfn.IFERROR(VLOOKUP(Prioritization!M430,'Subdecision matrices'!$I$15:$K$17,3,TRUE),0)</f>
        <v>0</v>
      </c>
      <c r="AG843" s="2">
        <f>_xlfn.IFERROR(VLOOKUP(Prioritization!M430,'Subdecision matrices'!$I$15:$L$17,4,TRUE),0)</f>
        <v>0</v>
      </c>
      <c r="AH843" s="2">
        <f>_xlfn.IFERROR(VLOOKUP(Prioritization!M430,'Subdecision matrices'!$I$15:$M$17,5,TRUE),0)</f>
        <v>0</v>
      </c>
      <c r="AI843" s="2">
        <f>_xlfn.IFERROR(VLOOKUP(Prioritization!M430,'Subdecision matrices'!$I$15:$N$17,6,TRUE),0)</f>
        <v>0</v>
      </c>
      <c r="AJ843" s="2">
        <f>_xlfn.IFERROR(VLOOKUP(Prioritization!M430,'Subdecision matrices'!$I$15:$O$17,7,TRUE),0)</f>
        <v>0</v>
      </c>
      <c r="AK843" s="2">
        <f>_xlfn.IFERROR(INDEX('Subdecision matrices'!$K$22:$O$24,MATCH(Prioritization!N430,'Subdecision matrices'!$J$22:$J$24,0),MATCH($AK$6,'Subdecision matrices'!$K$21:$O$21,0)),0)</f>
        <v>0</v>
      </c>
      <c r="AL843" s="2">
        <f>_xlfn.IFERROR(INDEX('Subdecision matrices'!$K$22:$O$24,MATCH(Prioritization!N430,'Subdecision matrices'!$J$22:$J$24,0),MATCH($AL$6,'Subdecision matrices'!$K$21:$O$21,0)),0)</f>
        <v>0</v>
      </c>
      <c r="AM843" s="2">
        <f>_xlfn.IFERROR(INDEX('Subdecision matrices'!$K$22:$O$24,MATCH(Prioritization!N430,'Subdecision matrices'!$J$22:$J$24,0),MATCH($AM$6,'Subdecision matrices'!$K$21:$O$21,0)),0)</f>
        <v>0</v>
      </c>
      <c r="AN843" s="2">
        <f>_xlfn.IFERROR(INDEX('Subdecision matrices'!$K$22:$O$24,MATCH(Prioritization!N430,'Subdecision matrices'!$J$22:$J$24,0),MATCH($AN$6,'Subdecision matrices'!$K$21:$O$21,0)),0)</f>
        <v>0</v>
      </c>
      <c r="AO843" s="2">
        <f>_xlfn.IFERROR(INDEX('Subdecision matrices'!$K$22:$O$24,MATCH(Prioritization!N430,'Subdecision matrices'!$J$22:$J$24,0),MATCH($AO$6,'Subdecision matrices'!$K$21:$O$21,0)),0)</f>
        <v>0</v>
      </c>
      <c r="AP843" s="2">
        <f>_xlfn.IFERROR(INDEX('Subdecision matrices'!$K$27:$O$30,MATCH(Prioritization!O430,'Subdecision matrices'!$J$27:$J$30,0),MATCH('CalcEng 2'!$AP$6,'Subdecision matrices'!$K$27:$O$27,0)),0)</f>
        <v>0</v>
      </c>
      <c r="AQ843" s="2">
        <f>_xlfn.IFERROR(INDEX('Subdecision matrices'!$K$27:$O$30,MATCH(Prioritization!O430,'Subdecision matrices'!$J$27:$J$30,0),MATCH('CalcEng 2'!$AQ$6,'Subdecision matrices'!$K$27:$O$27,0)),0)</f>
        <v>0</v>
      </c>
      <c r="AR843" s="2">
        <f>_xlfn.IFERROR(INDEX('Subdecision matrices'!$K$27:$O$30,MATCH(Prioritization!O430,'Subdecision matrices'!$J$27:$J$30,0),MATCH('CalcEng 2'!$AR$6,'Subdecision matrices'!$K$27:$O$27,0)),0)</f>
        <v>0</v>
      </c>
      <c r="AS843" s="2">
        <f>_xlfn.IFERROR(INDEX('Subdecision matrices'!$K$27:$O$30,MATCH(Prioritization!O430,'Subdecision matrices'!$J$27:$J$30,0),MATCH('CalcEng 2'!$AS$6,'Subdecision matrices'!$K$27:$O$27,0)),0)</f>
        <v>0</v>
      </c>
      <c r="AT843" s="2">
        <f>_xlfn.IFERROR(INDEX('Subdecision matrices'!$K$27:$O$30,MATCH(Prioritization!O430,'Subdecision matrices'!$J$27:$J$30,0),MATCH('CalcEng 2'!$AT$6,'Subdecision matrices'!$K$27:$O$27,0)),0)</f>
        <v>0</v>
      </c>
      <c r="AU843" s="2">
        <f>_xlfn.IFERROR(INDEX('Subdecision matrices'!$K$34:$O$36,MATCH(Prioritization!P430,'Subdecision matrices'!$J$34:$J$36,0),MATCH('CalcEng 2'!$AU$6,'Subdecision matrices'!$K$33:$O$33,0)),0)</f>
        <v>0</v>
      </c>
      <c r="AV843" s="2">
        <f>_xlfn.IFERROR(INDEX('Subdecision matrices'!$K$34:$O$36,MATCH(Prioritization!P430,'Subdecision matrices'!$J$34:$J$36,0),MATCH('CalcEng 2'!$AV$6,'Subdecision matrices'!$K$33:$O$33,0)),0)</f>
        <v>0</v>
      </c>
      <c r="AW843" s="2">
        <f>_xlfn.IFERROR(INDEX('Subdecision matrices'!$K$34:$O$36,MATCH(Prioritization!P430,'Subdecision matrices'!$J$34:$J$36,0),MATCH('CalcEng 2'!$AW$6,'Subdecision matrices'!$K$33:$O$33,0)),0)</f>
        <v>0</v>
      </c>
      <c r="AX843" s="2">
        <f>_xlfn.IFERROR(INDEX('Subdecision matrices'!$K$34:$O$36,MATCH(Prioritization!P430,'Subdecision matrices'!$J$34:$J$36,0),MATCH('CalcEng 2'!$AX$6,'Subdecision matrices'!$K$33:$O$33,0)),0)</f>
        <v>0</v>
      </c>
      <c r="AY843" s="2">
        <f>_xlfn.IFERROR(INDEX('Subdecision matrices'!$K$34:$O$36,MATCH(Prioritization!P430,'Subdecision matrices'!$J$34:$J$36,0),MATCH('CalcEng 2'!$AY$6,'Subdecision matrices'!$K$33:$O$33,0)),0)</f>
        <v>0</v>
      </c>
      <c r="AZ843" s="2"/>
      <c r="BA843" s="2"/>
      <c r="BB843" s="110">
        <f>((B843*B844)+(G843*G844)+(L843*L844)+(Q843*Q844)+(V843*V844)+(AA843*AA844)+(AF844*AF843)+(AK843*AK844)+(AP843*AP844)+(AU843*AU844))*10</f>
        <v>0</v>
      </c>
      <c r="BC843" s="110">
        <f aca="true" t="shared" si="2117" ref="BC843">((C843*C844)+(H843*H844)+(M843*M844)+(R843*R844)+(W843*W844)+(AB843*AB844)+(AG844*AG843)+(AL843*AL844)+(AQ843*AQ844)+(AV843*AV844))*10</f>
        <v>0</v>
      </c>
      <c r="BD843" s="110">
        <f aca="true" t="shared" si="2118" ref="BD843">((D843*D844)+(I843*I844)+(N843*N844)+(S843*S844)+(X843*X844)+(AC843*AC844)+(AH844*AH843)+(AM843*AM844)+(AR843*AR844)+(AW843*AW844))*10</f>
        <v>0</v>
      </c>
      <c r="BE843" s="110">
        <f aca="true" t="shared" si="2119" ref="BE843">((E843*E844)+(J843*J844)+(O843*O844)+(T843*T844)+(Y843*Y844)+(AD843*AD844)+(AI844*AI843)+(AN843*AN844)+(AS843*AS844)+(AX843*AX844))*10</f>
        <v>0</v>
      </c>
      <c r="BF843" s="110">
        <f aca="true" t="shared" si="2120" ref="BF843">((F843*F844)+(K843*K844)+(P843*P844)+(U843*U844)+(Z843*Z844)+(AE843*AE844)+(AJ844*AJ843)+(AO843*AO844)+(AT843*AT844)+(AY843*AY844))*10</f>
        <v>0</v>
      </c>
    </row>
    <row r="844" spans="1:58" ht="15.75" thickBot="1">
      <c r="A844" s="94"/>
      <c r="B844" s="5">
        <f>'Subdecision matrices'!$S$12</f>
        <v>0.1</v>
      </c>
      <c r="C844" s="5">
        <f>'Subdecision matrices'!$S$13</f>
        <v>0.1</v>
      </c>
      <c r="D844" s="5">
        <f>'Subdecision matrices'!$S$14</f>
        <v>0.1</v>
      </c>
      <c r="E844" s="5">
        <f>'Subdecision matrices'!$S$15</f>
        <v>0.1</v>
      </c>
      <c r="F844" s="5">
        <f>'Subdecision matrices'!$S$16</f>
        <v>0.1</v>
      </c>
      <c r="G844" s="5">
        <f>'Subdecision matrices'!$T$12</f>
        <v>0.1</v>
      </c>
      <c r="H844" s="5">
        <f>'Subdecision matrices'!$T$13</f>
        <v>0.1</v>
      </c>
      <c r="I844" s="5">
        <f>'Subdecision matrices'!$T$14</f>
        <v>0.1</v>
      </c>
      <c r="J844" s="5">
        <f>'Subdecision matrices'!$T$15</f>
        <v>0.1</v>
      </c>
      <c r="K844" s="5">
        <f>'Subdecision matrices'!$T$16</f>
        <v>0.1</v>
      </c>
      <c r="L844" s="5">
        <f>'Subdecision matrices'!$U$12</f>
        <v>0.05</v>
      </c>
      <c r="M844" s="5">
        <f>'Subdecision matrices'!$U$13</f>
        <v>0.05</v>
      </c>
      <c r="N844" s="5">
        <f>'Subdecision matrices'!$U$14</f>
        <v>0.05</v>
      </c>
      <c r="O844" s="5">
        <f>'Subdecision matrices'!$U$15</f>
        <v>0.05</v>
      </c>
      <c r="P844" s="5">
        <f>'Subdecision matrices'!$U$16</f>
        <v>0.05</v>
      </c>
      <c r="Q844" s="5">
        <f>'Subdecision matrices'!$V$12</f>
        <v>0.1</v>
      </c>
      <c r="R844" s="5">
        <f>'Subdecision matrices'!$V$13</f>
        <v>0.1</v>
      </c>
      <c r="S844" s="5">
        <f>'Subdecision matrices'!$V$14</f>
        <v>0.1</v>
      </c>
      <c r="T844" s="5">
        <f>'Subdecision matrices'!$V$15</f>
        <v>0.1</v>
      </c>
      <c r="U844" s="5">
        <f>'Subdecision matrices'!$V$16</f>
        <v>0.1</v>
      </c>
      <c r="V844" s="5">
        <f>'Subdecision matrices'!$W$12</f>
        <v>0.1</v>
      </c>
      <c r="W844" s="5">
        <f>'Subdecision matrices'!$W$13</f>
        <v>0.1</v>
      </c>
      <c r="X844" s="5">
        <f>'Subdecision matrices'!$W$14</f>
        <v>0.1</v>
      </c>
      <c r="Y844" s="5">
        <f>'Subdecision matrices'!$W$15</f>
        <v>0.1</v>
      </c>
      <c r="Z844" s="5">
        <f>'Subdecision matrices'!$W$16</f>
        <v>0.1</v>
      </c>
      <c r="AA844" s="5">
        <f>'Subdecision matrices'!$X$12</f>
        <v>0.05</v>
      </c>
      <c r="AB844" s="5">
        <f>'Subdecision matrices'!$X$13</f>
        <v>0.1</v>
      </c>
      <c r="AC844" s="5">
        <f>'Subdecision matrices'!$X$14</f>
        <v>0.1</v>
      </c>
      <c r="AD844" s="5">
        <f>'Subdecision matrices'!$X$15</f>
        <v>0.1</v>
      </c>
      <c r="AE844" s="5">
        <f>'Subdecision matrices'!$X$16</f>
        <v>0.1</v>
      </c>
      <c r="AF844" s="5">
        <f>'Subdecision matrices'!$Y$12</f>
        <v>0.1</v>
      </c>
      <c r="AG844" s="5">
        <f>'Subdecision matrices'!$Y$13</f>
        <v>0.1</v>
      </c>
      <c r="AH844" s="5">
        <f>'Subdecision matrices'!$Y$14</f>
        <v>0.1</v>
      </c>
      <c r="AI844" s="5">
        <f>'Subdecision matrices'!$Y$15</f>
        <v>0.05</v>
      </c>
      <c r="AJ844" s="5">
        <f>'Subdecision matrices'!$Y$16</f>
        <v>0.05</v>
      </c>
      <c r="AK844" s="5">
        <f>'Subdecision matrices'!$Z$12</f>
        <v>0.15</v>
      </c>
      <c r="AL844" s="5">
        <f>'Subdecision matrices'!$Z$13</f>
        <v>0.15</v>
      </c>
      <c r="AM844" s="5">
        <f>'Subdecision matrices'!$Z$14</f>
        <v>0.15</v>
      </c>
      <c r="AN844" s="5">
        <f>'Subdecision matrices'!$Z$15</f>
        <v>0.15</v>
      </c>
      <c r="AO844" s="5">
        <f>'Subdecision matrices'!$Z$16</f>
        <v>0.15</v>
      </c>
      <c r="AP844" s="5">
        <f>'Subdecision matrices'!$AA$12</f>
        <v>0.1</v>
      </c>
      <c r="AQ844" s="5">
        <f>'Subdecision matrices'!$AA$13</f>
        <v>0.1</v>
      </c>
      <c r="AR844" s="5">
        <f>'Subdecision matrices'!$AA$14</f>
        <v>0.1</v>
      </c>
      <c r="AS844" s="5">
        <f>'Subdecision matrices'!$AA$15</f>
        <v>0.1</v>
      </c>
      <c r="AT844" s="5">
        <f>'Subdecision matrices'!$AA$16</f>
        <v>0.15</v>
      </c>
      <c r="AU844" s="5">
        <f>'Subdecision matrices'!$AB$12</f>
        <v>0.15</v>
      </c>
      <c r="AV844" s="5">
        <f>'Subdecision matrices'!$AB$13</f>
        <v>0.1</v>
      </c>
      <c r="AW844" s="5">
        <f>'Subdecision matrices'!$AB$14</f>
        <v>0.1</v>
      </c>
      <c r="AX844" s="5">
        <f>'Subdecision matrices'!$AB$15</f>
        <v>0.15</v>
      </c>
      <c r="AY844" s="5">
        <f>'Subdecision matrices'!$AB$16</f>
        <v>0.1</v>
      </c>
      <c r="AZ844" s="3">
        <f aca="true" t="shared" si="2121" ref="AZ844">SUM(L844:AY844)</f>
        <v>4</v>
      </c>
      <c r="BA844" s="3"/>
      <c r="BB844" s="114"/>
      <c r="BC844" s="114"/>
      <c r="BD844" s="114"/>
      <c r="BE844" s="114"/>
      <c r="BF844" s="114"/>
    </row>
    <row r="845" spans="1:58" ht="15">
      <c r="A845" s="94">
        <v>420</v>
      </c>
      <c r="B845" s="44">
        <f>_xlfn.IFERROR(VLOOKUP(Prioritization!G431,'Subdecision matrices'!$B$7:$C$8,2,TRUE),0)</f>
        <v>0</v>
      </c>
      <c r="C845" s="44">
        <f>_xlfn.IFERROR(VLOOKUP(Prioritization!G431,'Subdecision matrices'!$B$7:$D$8,3,TRUE),0)</f>
        <v>0</v>
      </c>
      <c r="D845" s="44">
        <f>_xlfn.IFERROR(VLOOKUP(Prioritization!G431,'Subdecision matrices'!$B$7:$E$8,4,TRUE),0)</f>
        <v>0</v>
      </c>
      <c r="E845" s="44">
        <f>_xlfn.IFERROR(VLOOKUP(Prioritization!G431,'Subdecision matrices'!$B$7:$F$8,5,TRUE),0)</f>
        <v>0</v>
      </c>
      <c r="F845" s="44">
        <f>_xlfn.IFERROR(VLOOKUP(Prioritization!G431,'Subdecision matrices'!$B$7:$G$8,6,TRUE),0)</f>
        <v>0</v>
      </c>
      <c r="G845" s="44">
        <f>VLOOKUP(Prioritization!H431,'Subdecision matrices'!$B$12:$C$19,2,TRUE)</f>
        <v>0</v>
      </c>
      <c r="H845" s="44">
        <f>VLOOKUP(Prioritization!H431,'Subdecision matrices'!$B$12:$D$19,3,TRUE)</f>
        <v>0</v>
      </c>
      <c r="I845" s="44">
        <f>VLOOKUP(Prioritization!H431,'Subdecision matrices'!$B$12:$E$19,4,TRUE)</f>
        <v>0</v>
      </c>
      <c r="J845" s="44">
        <f>VLOOKUP(Prioritization!H431,'Subdecision matrices'!$B$12:$F$19,5,TRUE)</f>
        <v>0</v>
      </c>
      <c r="K845" s="44">
        <f>VLOOKUP(Prioritization!H431,'Subdecision matrices'!$B$12:$G$19,6,TRUE)</f>
        <v>0</v>
      </c>
      <c r="L845" s="2">
        <f>_xlfn.IFERROR(INDEX('Subdecision matrices'!$C$23:$G$27,MATCH(Prioritization!I431,'Subdecision matrices'!$B$23:$B$27,0),MATCH('CalcEng 2'!$L$6,'Subdecision matrices'!$C$22:$G$22,0)),0)</f>
        <v>0</v>
      </c>
      <c r="M845" s="2">
        <f>_xlfn.IFERROR(INDEX('Subdecision matrices'!$C$23:$G$27,MATCH(Prioritization!I431,'Subdecision matrices'!$B$23:$B$27,0),MATCH('CalcEng 2'!$M$6,'Subdecision matrices'!$C$30:$G$30,0)),0)</f>
        <v>0</v>
      </c>
      <c r="N845" s="2">
        <f>_xlfn.IFERROR(INDEX('Subdecision matrices'!$C$23:$G$27,MATCH(Prioritization!I431,'Subdecision matrices'!$B$23:$B$27,0),MATCH('CalcEng 2'!$N$6,'Subdecision matrices'!$C$22:$G$22,0)),0)</f>
        <v>0</v>
      </c>
      <c r="O845" s="2">
        <f>_xlfn.IFERROR(INDEX('Subdecision matrices'!$C$23:$G$27,MATCH(Prioritization!I431,'Subdecision matrices'!$B$23:$B$27,0),MATCH('CalcEng 2'!$O$6,'Subdecision matrices'!$C$22:$G$22,0)),0)</f>
        <v>0</v>
      </c>
      <c r="P845" s="2">
        <f>_xlfn.IFERROR(INDEX('Subdecision matrices'!$C$23:$G$27,MATCH(Prioritization!I431,'Subdecision matrices'!$B$23:$B$27,0),MATCH('CalcEng 2'!$P$6,'Subdecision matrices'!$C$22:$G$22,0)),0)</f>
        <v>0</v>
      </c>
      <c r="Q845" s="2">
        <f>_xlfn.IFERROR(INDEX('Subdecision matrices'!$C$31:$G$33,MATCH(Prioritization!J431,'Subdecision matrices'!$B$31:$B$33,0),MATCH('CalcEng 2'!$Q$6,'Subdecision matrices'!$C$30:$G$30,0)),0)</f>
        <v>0</v>
      </c>
      <c r="R845" s="2">
        <f>_xlfn.IFERROR(INDEX('Subdecision matrices'!$C$31:$G$33,MATCH(Prioritization!J431,'Subdecision matrices'!$B$31:$B$33,0),MATCH('CalcEng 2'!$R$6,'Subdecision matrices'!$C$30:$G$30,0)),0)</f>
        <v>0</v>
      </c>
      <c r="S845" s="2">
        <f>_xlfn.IFERROR(INDEX('Subdecision matrices'!$C$31:$G$33,MATCH(Prioritization!J431,'Subdecision matrices'!$B$31:$B$33,0),MATCH('CalcEng 2'!$S$6,'Subdecision matrices'!$C$30:$G$30,0)),0)</f>
        <v>0</v>
      </c>
      <c r="T845" s="2">
        <f>_xlfn.IFERROR(INDEX('Subdecision matrices'!$C$31:$G$33,MATCH(Prioritization!J431,'Subdecision matrices'!$B$31:$B$33,0),MATCH('CalcEng 2'!$T$6,'Subdecision matrices'!$C$30:$G$30,0)),0)</f>
        <v>0</v>
      </c>
      <c r="U845" s="2">
        <f>_xlfn.IFERROR(INDEX('Subdecision matrices'!$C$31:$G$33,MATCH(Prioritization!J431,'Subdecision matrices'!$B$31:$B$33,0),MATCH('CalcEng 2'!$U$6,'Subdecision matrices'!$C$30:$G$30,0)),0)</f>
        <v>0</v>
      </c>
      <c r="V845" s="2">
        <f>_xlfn.IFERROR(VLOOKUP(Prioritization!K431,'Subdecision matrices'!$A$37:$C$41,3,TRUE),0)</f>
        <v>0</v>
      </c>
      <c r="W845" s="2">
        <f>_xlfn.IFERROR(VLOOKUP(Prioritization!K431,'Subdecision matrices'!$A$37:$D$41,4),0)</f>
        <v>0</v>
      </c>
      <c r="X845" s="2">
        <f>_xlfn.IFERROR(VLOOKUP(Prioritization!K431,'Subdecision matrices'!$A$37:$E$41,5),0)</f>
        <v>0</v>
      </c>
      <c r="Y845" s="2">
        <f>_xlfn.IFERROR(VLOOKUP(Prioritization!K431,'Subdecision matrices'!$A$37:$F$41,6),0)</f>
        <v>0</v>
      </c>
      <c r="Z845" s="2">
        <f>_xlfn.IFERROR(VLOOKUP(Prioritization!K431,'Subdecision matrices'!$A$37:$G$41,7),0)</f>
        <v>0</v>
      </c>
      <c r="AA845" s="2">
        <f>_xlfn.IFERROR(INDEX('Subdecision matrices'!$K$8:$O$11,MATCH(Prioritization!L431,'Subdecision matrices'!$J$8:$J$11,0),MATCH('CalcEng 2'!$AA$6,'Subdecision matrices'!$K$7:$O$7,0)),0)</f>
        <v>0</v>
      </c>
      <c r="AB845" s="2">
        <f>_xlfn.IFERROR(INDEX('Subdecision matrices'!$K$8:$O$11,MATCH(Prioritization!L431,'Subdecision matrices'!$J$8:$J$11,0),MATCH('CalcEng 2'!$AB$6,'Subdecision matrices'!$K$7:$O$7,0)),0)</f>
        <v>0</v>
      </c>
      <c r="AC845" s="2">
        <f>_xlfn.IFERROR(INDEX('Subdecision matrices'!$K$8:$O$11,MATCH(Prioritization!L431,'Subdecision matrices'!$J$8:$J$11,0),MATCH('CalcEng 2'!$AC$6,'Subdecision matrices'!$K$7:$O$7,0)),0)</f>
        <v>0</v>
      </c>
      <c r="AD845" s="2">
        <f>_xlfn.IFERROR(INDEX('Subdecision matrices'!$K$8:$O$11,MATCH(Prioritization!L431,'Subdecision matrices'!$J$8:$J$11,0),MATCH('CalcEng 2'!$AD$6,'Subdecision matrices'!$K$7:$O$7,0)),0)</f>
        <v>0</v>
      </c>
      <c r="AE845" s="2">
        <f>_xlfn.IFERROR(INDEX('Subdecision matrices'!$K$8:$O$11,MATCH(Prioritization!L431,'Subdecision matrices'!$J$8:$J$11,0),MATCH('CalcEng 2'!$AE$6,'Subdecision matrices'!$K$7:$O$7,0)),0)</f>
        <v>0</v>
      </c>
      <c r="AF845" s="2">
        <f>_xlfn.IFERROR(VLOOKUP(Prioritization!M431,'Subdecision matrices'!$I$15:$K$17,3,TRUE),0)</f>
        <v>0</v>
      </c>
      <c r="AG845" s="2">
        <f>_xlfn.IFERROR(VLOOKUP(Prioritization!M431,'Subdecision matrices'!$I$15:$L$17,4,TRUE),0)</f>
        <v>0</v>
      </c>
      <c r="AH845" s="2">
        <f>_xlfn.IFERROR(VLOOKUP(Prioritization!M431,'Subdecision matrices'!$I$15:$M$17,5,TRUE),0)</f>
        <v>0</v>
      </c>
      <c r="AI845" s="2">
        <f>_xlfn.IFERROR(VLOOKUP(Prioritization!M431,'Subdecision matrices'!$I$15:$N$17,6,TRUE),0)</f>
        <v>0</v>
      </c>
      <c r="AJ845" s="2">
        <f>_xlfn.IFERROR(VLOOKUP(Prioritization!M431,'Subdecision matrices'!$I$15:$O$17,7,TRUE),0)</f>
        <v>0</v>
      </c>
      <c r="AK845" s="2">
        <f>_xlfn.IFERROR(INDEX('Subdecision matrices'!$K$22:$O$24,MATCH(Prioritization!N431,'Subdecision matrices'!$J$22:$J$24,0),MATCH($AK$6,'Subdecision matrices'!$K$21:$O$21,0)),0)</f>
        <v>0</v>
      </c>
      <c r="AL845" s="2">
        <f>_xlfn.IFERROR(INDEX('Subdecision matrices'!$K$22:$O$24,MATCH(Prioritization!N431,'Subdecision matrices'!$J$22:$J$24,0),MATCH($AL$6,'Subdecision matrices'!$K$21:$O$21,0)),0)</f>
        <v>0</v>
      </c>
      <c r="AM845" s="2">
        <f>_xlfn.IFERROR(INDEX('Subdecision matrices'!$K$22:$O$24,MATCH(Prioritization!N431,'Subdecision matrices'!$J$22:$J$24,0),MATCH($AM$6,'Subdecision matrices'!$K$21:$O$21,0)),0)</f>
        <v>0</v>
      </c>
      <c r="AN845" s="2">
        <f>_xlfn.IFERROR(INDEX('Subdecision matrices'!$K$22:$O$24,MATCH(Prioritization!N431,'Subdecision matrices'!$J$22:$J$24,0),MATCH($AN$6,'Subdecision matrices'!$K$21:$O$21,0)),0)</f>
        <v>0</v>
      </c>
      <c r="AO845" s="2">
        <f>_xlfn.IFERROR(INDEX('Subdecision matrices'!$K$22:$O$24,MATCH(Prioritization!N431,'Subdecision matrices'!$J$22:$J$24,0),MATCH($AO$6,'Subdecision matrices'!$K$21:$O$21,0)),0)</f>
        <v>0</v>
      </c>
      <c r="AP845" s="2">
        <f>_xlfn.IFERROR(INDEX('Subdecision matrices'!$K$27:$O$30,MATCH(Prioritization!O431,'Subdecision matrices'!$J$27:$J$30,0),MATCH('CalcEng 2'!$AP$6,'Subdecision matrices'!$K$27:$O$27,0)),0)</f>
        <v>0</v>
      </c>
      <c r="AQ845" s="2">
        <f>_xlfn.IFERROR(INDEX('Subdecision matrices'!$K$27:$O$30,MATCH(Prioritization!O431,'Subdecision matrices'!$J$27:$J$30,0),MATCH('CalcEng 2'!$AQ$6,'Subdecision matrices'!$K$27:$O$27,0)),0)</f>
        <v>0</v>
      </c>
      <c r="AR845" s="2">
        <f>_xlfn.IFERROR(INDEX('Subdecision matrices'!$K$27:$O$30,MATCH(Prioritization!O431,'Subdecision matrices'!$J$27:$J$30,0),MATCH('CalcEng 2'!$AR$6,'Subdecision matrices'!$K$27:$O$27,0)),0)</f>
        <v>0</v>
      </c>
      <c r="AS845" s="2">
        <f>_xlfn.IFERROR(INDEX('Subdecision matrices'!$K$27:$O$30,MATCH(Prioritization!O431,'Subdecision matrices'!$J$27:$J$30,0),MATCH('CalcEng 2'!$AS$6,'Subdecision matrices'!$K$27:$O$27,0)),0)</f>
        <v>0</v>
      </c>
      <c r="AT845" s="2">
        <f>_xlfn.IFERROR(INDEX('Subdecision matrices'!$K$27:$O$30,MATCH(Prioritization!O431,'Subdecision matrices'!$J$27:$J$30,0),MATCH('CalcEng 2'!$AT$6,'Subdecision matrices'!$K$27:$O$27,0)),0)</f>
        <v>0</v>
      </c>
      <c r="AU845" s="2">
        <f>_xlfn.IFERROR(INDEX('Subdecision matrices'!$K$34:$O$36,MATCH(Prioritization!P431,'Subdecision matrices'!$J$34:$J$36,0),MATCH('CalcEng 2'!$AU$6,'Subdecision matrices'!$K$33:$O$33,0)),0)</f>
        <v>0</v>
      </c>
      <c r="AV845" s="2">
        <f>_xlfn.IFERROR(INDEX('Subdecision matrices'!$K$34:$O$36,MATCH(Prioritization!P431,'Subdecision matrices'!$J$34:$J$36,0),MATCH('CalcEng 2'!$AV$6,'Subdecision matrices'!$K$33:$O$33,0)),0)</f>
        <v>0</v>
      </c>
      <c r="AW845" s="2">
        <f>_xlfn.IFERROR(INDEX('Subdecision matrices'!$K$34:$O$36,MATCH(Prioritization!P431,'Subdecision matrices'!$J$34:$J$36,0),MATCH('CalcEng 2'!$AW$6,'Subdecision matrices'!$K$33:$O$33,0)),0)</f>
        <v>0</v>
      </c>
      <c r="AX845" s="2">
        <f>_xlfn.IFERROR(INDEX('Subdecision matrices'!$K$34:$O$36,MATCH(Prioritization!P431,'Subdecision matrices'!$J$34:$J$36,0),MATCH('CalcEng 2'!$AX$6,'Subdecision matrices'!$K$33:$O$33,0)),0)</f>
        <v>0</v>
      </c>
      <c r="AY845" s="2">
        <f>_xlfn.IFERROR(INDEX('Subdecision matrices'!$K$34:$O$36,MATCH(Prioritization!P431,'Subdecision matrices'!$J$34:$J$36,0),MATCH('CalcEng 2'!$AY$6,'Subdecision matrices'!$K$33:$O$33,0)),0)</f>
        <v>0</v>
      </c>
      <c r="AZ845" s="2"/>
      <c r="BA845" s="2"/>
      <c r="BB845" s="110">
        <f>((B845*B846)+(G845*G846)+(L845*L846)+(Q845*Q846)+(V845*V846)+(AA845*AA846)+(AF846*AF845)+(AK845*AK846)+(AP845*AP846)+(AU845*AU846))*10</f>
        <v>0</v>
      </c>
      <c r="BC845" s="110">
        <f aca="true" t="shared" si="2122" ref="BC845">((C845*C846)+(H845*H846)+(M845*M846)+(R845*R846)+(W845*W846)+(AB845*AB846)+(AG846*AG845)+(AL845*AL846)+(AQ845*AQ846)+(AV845*AV846))*10</f>
        <v>0</v>
      </c>
      <c r="BD845" s="110">
        <f aca="true" t="shared" si="2123" ref="BD845">((D845*D846)+(I845*I846)+(N845*N846)+(S845*S846)+(X845*X846)+(AC845*AC846)+(AH846*AH845)+(AM845*AM846)+(AR845*AR846)+(AW845*AW846))*10</f>
        <v>0</v>
      </c>
      <c r="BE845" s="110">
        <f aca="true" t="shared" si="2124" ref="BE845">((E845*E846)+(J845*J846)+(O845*O846)+(T845*T846)+(Y845*Y846)+(AD845*AD846)+(AI846*AI845)+(AN845*AN846)+(AS845*AS846)+(AX845*AX846))*10</f>
        <v>0</v>
      </c>
      <c r="BF845" s="110">
        <f aca="true" t="shared" si="2125" ref="BF845">((F845*F846)+(K845*K846)+(P845*P846)+(U845*U846)+(Z845*Z846)+(AE845*AE846)+(AJ846*AJ845)+(AO845*AO846)+(AT845*AT846)+(AY845*AY846))*10</f>
        <v>0</v>
      </c>
    </row>
    <row r="846" spans="1:58" ht="15.75" thickBot="1">
      <c r="A846" s="94"/>
      <c r="B846" s="5">
        <f>'Subdecision matrices'!$S$12</f>
        <v>0.1</v>
      </c>
      <c r="C846" s="5">
        <f>'Subdecision matrices'!$S$13</f>
        <v>0.1</v>
      </c>
      <c r="D846" s="5">
        <f>'Subdecision matrices'!$S$14</f>
        <v>0.1</v>
      </c>
      <c r="E846" s="5">
        <f>'Subdecision matrices'!$S$15</f>
        <v>0.1</v>
      </c>
      <c r="F846" s="5">
        <f>'Subdecision matrices'!$S$16</f>
        <v>0.1</v>
      </c>
      <c r="G846" s="5">
        <f>'Subdecision matrices'!$T$12</f>
        <v>0.1</v>
      </c>
      <c r="H846" s="5">
        <f>'Subdecision matrices'!$T$13</f>
        <v>0.1</v>
      </c>
      <c r="I846" s="5">
        <f>'Subdecision matrices'!$T$14</f>
        <v>0.1</v>
      </c>
      <c r="J846" s="5">
        <f>'Subdecision matrices'!$T$15</f>
        <v>0.1</v>
      </c>
      <c r="K846" s="5">
        <f>'Subdecision matrices'!$T$16</f>
        <v>0.1</v>
      </c>
      <c r="L846" s="5">
        <f>'Subdecision matrices'!$U$12</f>
        <v>0.05</v>
      </c>
      <c r="M846" s="5">
        <f>'Subdecision matrices'!$U$13</f>
        <v>0.05</v>
      </c>
      <c r="N846" s="5">
        <f>'Subdecision matrices'!$U$14</f>
        <v>0.05</v>
      </c>
      <c r="O846" s="5">
        <f>'Subdecision matrices'!$U$15</f>
        <v>0.05</v>
      </c>
      <c r="P846" s="5">
        <f>'Subdecision matrices'!$U$16</f>
        <v>0.05</v>
      </c>
      <c r="Q846" s="5">
        <f>'Subdecision matrices'!$V$12</f>
        <v>0.1</v>
      </c>
      <c r="R846" s="5">
        <f>'Subdecision matrices'!$V$13</f>
        <v>0.1</v>
      </c>
      <c r="S846" s="5">
        <f>'Subdecision matrices'!$V$14</f>
        <v>0.1</v>
      </c>
      <c r="T846" s="5">
        <f>'Subdecision matrices'!$V$15</f>
        <v>0.1</v>
      </c>
      <c r="U846" s="5">
        <f>'Subdecision matrices'!$V$16</f>
        <v>0.1</v>
      </c>
      <c r="V846" s="5">
        <f>'Subdecision matrices'!$W$12</f>
        <v>0.1</v>
      </c>
      <c r="W846" s="5">
        <f>'Subdecision matrices'!$W$13</f>
        <v>0.1</v>
      </c>
      <c r="X846" s="5">
        <f>'Subdecision matrices'!$W$14</f>
        <v>0.1</v>
      </c>
      <c r="Y846" s="5">
        <f>'Subdecision matrices'!$W$15</f>
        <v>0.1</v>
      </c>
      <c r="Z846" s="5">
        <f>'Subdecision matrices'!$W$16</f>
        <v>0.1</v>
      </c>
      <c r="AA846" s="5">
        <f>'Subdecision matrices'!$X$12</f>
        <v>0.05</v>
      </c>
      <c r="AB846" s="5">
        <f>'Subdecision matrices'!$X$13</f>
        <v>0.1</v>
      </c>
      <c r="AC846" s="5">
        <f>'Subdecision matrices'!$X$14</f>
        <v>0.1</v>
      </c>
      <c r="AD846" s="5">
        <f>'Subdecision matrices'!$X$15</f>
        <v>0.1</v>
      </c>
      <c r="AE846" s="5">
        <f>'Subdecision matrices'!$X$16</f>
        <v>0.1</v>
      </c>
      <c r="AF846" s="5">
        <f>'Subdecision matrices'!$Y$12</f>
        <v>0.1</v>
      </c>
      <c r="AG846" s="5">
        <f>'Subdecision matrices'!$Y$13</f>
        <v>0.1</v>
      </c>
      <c r="AH846" s="5">
        <f>'Subdecision matrices'!$Y$14</f>
        <v>0.1</v>
      </c>
      <c r="AI846" s="5">
        <f>'Subdecision matrices'!$Y$15</f>
        <v>0.05</v>
      </c>
      <c r="AJ846" s="5">
        <f>'Subdecision matrices'!$Y$16</f>
        <v>0.05</v>
      </c>
      <c r="AK846" s="5">
        <f>'Subdecision matrices'!$Z$12</f>
        <v>0.15</v>
      </c>
      <c r="AL846" s="5">
        <f>'Subdecision matrices'!$Z$13</f>
        <v>0.15</v>
      </c>
      <c r="AM846" s="5">
        <f>'Subdecision matrices'!$Z$14</f>
        <v>0.15</v>
      </c>
      <c r="AN846" s="5">
        <f>'Subdecision matrices'!$Z$15</f>
        <v>0.15</v>
      </c>
      <c r="AO846" s="5">
        <f>'Subdecision matrices'!$Z$16</f>
        <v>0.15</v>
      </c>
      <c r="AP846" s="5">
        <f>'Subdecision matrices'!$AA$12</f>
        <v>0.1</v>
      </c>
      <c r="AQ846" s="5">
        <f>'Subdecision matrices'!$AA$13</f>
        <v>0.1</v>
      </c>
      <c r="AR846" s="5">
        <f>'Subdecision matrices'!$AA$14</f>
        <v>0.1</v>
      </c>
      <c r="AS846" s="5">
        <f>'Subdecision matrices'!$AA$15</f>
        <v>0.1</v>
      </c>
      <c r="AT846" s="5">
        <f>'Subdecision matrices'!$AA$16</f>
        <v>0.15</v>
      </c>
      <c r="AU846" s="5">
        <f>'Subdecision matrices'!$AB$12</f>
        <v>0.15</v>
      </c>
      <c r="AV846" s="5">
        <f>'Subdecision matrices'!$AB$13</f>
        <v>0.1</v>
      </c>
      <c r="AW846" s="5">
        <f>'Subdecision matrices'!$AB$14</f>
        <v>0.1</v>
      </c>
      <c r="AX846" s="5">
        <f>'Subdecision matrices'!$AB$15</f>
        <v>0.15</v>
      </c>
      <c r="AY846" s="5">
        <f>'Subdecision matrices'!$AB$16</f>
        <v>0.1</v>
      </c>
      <c r="AZ846" s="3">
        <f aca="true" t="shared" si="2126" ref="AZ846">SUM(L846:AY846)</f>
        <v>4</v>
      </c>
      <c r="BA846" s="3"/>
      <c r="BB846" s="114"/>
      <c r="BC846" s="114"/>
      <c r="BD846" s="114"/>
      <c r="BE846" s="114"/>
      <c r="BF846" s="114"/>
    </row>
    <row r="847" spans="1:58" ht="15">
      <c r="A847" s="94">
        <v>421</v>
      </c>
      <c r="B847" s="44">
        <f>_xlfn.IFERROR(VLOOKUP(Prioritization!G432,'Subdecision matrices'!$B$7:$C$8,2,TRUE),0)</f>
        <v>0</v>
      </c>
      <c r="C847" s="44">
        <f>_xlfn.IFERROR(VLOOKUP(Prioritization!G432,'Subdecision matrices'!$B$7:$D$8,3,TRUE),0)</f>
        <v>0</v>
      </c>
      <c r="D847" s="44">
        <f>_xlfn.IFERROR(VLOOKUP(Prioritization!G432,'Subdecision matrices'!$B$7:$E$8,4,TRUE),0)</f>
        <v>0</v>
      </c>
      <c r="E847" s="44">
        <f>_xlfn.IFERROR(VLOOKUP(Prioritization!G432,'Subdecision matrices'!$B$7:$F$8,5,TRUE),0)</f>
        <v>0</v>
      </c>
      <c r="F847" s="44">
        <f>_xlfn.IFERROR(VLOOKUP(Prioritization!G432,'Subdecision matrices'!$B$7:$G$8,6,TRUE),0)</f>
        <v>0</v>
      </c>
      <c r="G847" s="44">
        <f>VLOOKUP(Prioritization!H432,'Subdecision matrices'!$B$12:$C$19,2,TRUE)</f>
        <v>0</v>
      </c>
      <c r="H847" s="44">
        <f>VLOOKUP(Prioritization!H432,'Subdecision matrices'!$B$12:$D$19,3,TRUE)</f>
        <v>0</v>
      </c>
      <c r="I847" s="44">
        <f>VLOOKUP(Prioritization!H432,'Subdecision matrices'!$B$12:$E$19,4,TRUE)</f>
        <v>0</v>
      </c>
      <c r="J847" s="44">
        <f>VLOOKUP(Prioritization!H432,'Subdecision matrices'!$B$12:$F$19,5,TRUE)</f>
        <v>0</v>
      </c>
      <c r="K847" s="44">
        <f>VLOOKUP(Prioritization!H432,'Subdecision matrices'!$B$12:$G$19,6,TRUE)</f>
        <v>0</v>
      </c>
      <c r="L847" s="2">
        <f>_xlfn.IFERROR(INDEX('Subdecision matrices'!$C$23:$G$27,MATCH(Prioritization!I432,'Subdecision matrices'!$B$23:$B$27,0),MATCH('CalcEng 2'!$L$6,'Subdecision matrices'!$C$22:$G$22,0)),0)</f>
        <v>0</v>
      </c>
      <c r="M847" s="2">
        <f>_xlfn.IFERROR(INDEX('Subdecision matrices'!$C$23:$G$27,MATCH(Prioritization!I432,'Subdecision matrices'!$B$23:$B$27,0),MATCH('CalcEng 2'!$M$6,'Subdecision matrices'!$C$30:$G$30,0)),0)</f>
        <v>0</v>
      </c>
      <c r="N847" s="2">
        <f>_xlfn.IFERROR(INDEX('Subdecision matrices'!$C$23:$G$27,MATCH(Prioritization!I432,'Subdecision matrices'!$B$23:$B$27,0),MATCH('CalcEng 2'!$N$6,'Subdecision matrices'!$C$22:$G$22,0)),0)</f>
        <v>0</v>
      </c>
      <c r="O847" s="2">
        <f>_xlfn.IFERROR(INDEX('Subdecision matrices'!$C$23:$G$27,MATCH(Prioritization!I432,'Subdecision matrices'!$B$23:$B$27,0),MATCH('CalcEng 2'!$O$6,'Subdecision matrices'!$C$22:$G$22,0)),0)</f>
        <v>0</v>
      </c>
      <c r="P847" s="2">
        <f>_xlfn.IFERROR(INDEX('Subdecision matrices'!$C$23:$G$27,MATCH(Prioritization!I432,'Subdecision matrices'!$B$23:$B$27,0),MATCH('CalcEng 2'!$P$6,'Subdecision matrices'!$C$22:$G$22,0)),0)</f>
        <v>0</v>
      </c>
      <c r="Q847" s="2">
        <f>_xlfn.IFERROR(INDEX('Subdecision matrices'!$C$31:$G$33,MATCH(Prioritization!J432,'Subdecision matrices'!$B$31:$B$33,0),MATCH('CalcEng 2'!$Q$6,'Subdecision matrices'!$C$30:$G$30,0)),0)</f>
        <v>0</v>
      </c>
      <c r="R847" s="2">
        <f>_xlfn.IFERROR(INDEX('Subdecision matrices'!$C$31:$G$33,MATCH(Prioritization!J432,'Subdecision matrices'!$B$31:$B$33,0),MATCH('CalcEng 2'!$R$6,'Subdecision matrices'!$C$30:$G$30,0)),0)</f>
        <v>0</v>
      </c>
      <c r="S847" s="2">
        <f>_xlfn.IFERROR(INDEX('Subdecision matrices'!$C$31:$G$33,MATCH(Prioritization!J432,'Subdecision matrices'!$B$31:$B$33,0),MATCH('CalcEng 2'!$S$6,'Subdecision matrices'!$C$30:$G$30,0)),0)</f>
        <v>0</v>
      </c>
      <c r="T847" s="2">
        <f>_xlfn.IFERROR(INDEX('Subdecision matrices'!$C$31:$G$33,MATCH(Prioritization!J432,'Subdecision matrices'!$B$31:$B$33,0),MATCH('CalcEng 2'!$T$6,'Subdecision matrices'!$C$30:$G$30,0)),0)</f>
        <v>0</v>
      </c>
      <c r="U847" s="2">
        <f>_xlfn.IFERROR(INDEX('Subdecision matrices'!$C$31:$G$33,MATCH(Prioritization!J432,'Subdecision matrices'!$B$31:$B$33,0),MATCH('CalcEng 2'!$U$6,'Subdecision matrices'!$C$30:$G$30,0)),0)</f>
        <v>0</v>
      </c>
      <c r="V847" s="2">
        <f>_xlfn.IFERROR(VLOOKUP(Prioritization!K432,'Subdecision matrices'!$A$37:$C$41,3,TRUE),0)</f>
        <v>0</v>
      </c>
      <c r="W847" s="2">
        <f>_xlfn.IFERROR(VLOOKUP(Prioritization!K432,'Subdecision matrices'!$A$37:$D$41,4),0)</f>
        <v>0</v>
      </c>
      <c r="X847" s="2">
        <f>_xlfn.IFERROR(VLOOKUP(Prioritization!K432,'Subdecision matrices'!$A$37:$E$41,5),0)</f>
        <v>0</v>
      </c>
      <c r="Y847" s="2">
        <f>_xlfn.IFERROR(VLOOKUP(Prioritization!K432,'Subdecision matrices'!$A$37:$F$41,6),0)</f>
        <v>0</v>
      </c>
      <c r="Z847" s="2">
        <f>_xlfn.IFERROR(VLOOKUP(Prioritization!K432,'Subdecision matrices'!$A$37:$G$41,7),0)</f>
        <v>0</v>
      </c>
      <c r="AA847" s="2">
        <f>_xlfn.IFERROR(INDEX('Subdecision matrices'!$K$8:$O$11,MATCH(Prioritization!L432,'Subdecision matrices'!$J$8:$J$11,0),MATCH('CalcEng 2'!$AA$6,'Subdecision matrices'!$K$7:$O$7,0)),0)</f>
        <v>0</v>
      </c>
      <c r="AB847" s="2">
        <f>_xlfn.IFERROR(INDEX('Subdecision matrices'!$K$8:$O$11,MATCH(Prioritization!L432,'Subdecision matrices'!$J$8:$J$11,0),MATCH('CalcEng 2'!$AB$6,'Subdecision matrices'!$K$7:$O$7,0)),0)</f>
        <v>0</v>
      </c>
      <c r="AC847" s="2">
        <f>_xlfn.IFERROR(INDEX('Subdecision matrices'!$K$8:$O$11,MATCH(Prioritization!L432,'Subdecision matrices'!$J$8:$J$11,0),MATCH('CalcEng 2'!$AC$6,'Subdecision matrices'!$K$7:$O$7,0)),0)</f>
        <v>0</v>
      </c>
      <c r="AD847" s="2">
        <f>_xlfn.IFERROR(INDEX('Subdecision matrices'!$K$8:$O$11,MATCH(Prioritization!L432,'Subdecision matrices'!$J$8:$J$11,0),MATCH('CalcEng 2'!$AD$6,'Subdecision matrices'!$K$7:$O$7,0)),0)</f>
        <v>0</v>
      </c>
      <c r="AE847" s="2">
        <f>_xlfn.IFERROR(INDEX('Subdecision matrices'!$K$8:$O$11,MATCH(Prioritization!L432,'Subdecision matrices'!$J$8:$J$11,0),MATCH('CalcEng 2'!$AE$6,'Subdecision matrices'!$K$7:$O$7,0)),0)</f>
        <v>0</v>
      </c>
      <c r="AF847" s="2">
        <f>_xlfn.IFERROR(VLOOKUP(Prioritization!M432,'Subdecision matrices'!$I$15:$K$17,3,TRUE),0)</f>
        <v>0</v>
      </c>
      <c r="AG847" s="2">
        <f>_xlfn.IFERROR(VLOOKUP(Prioritization!M432,'Subdecision matrices'!$I$15:$L$17,4,TRUE),0)</f>
        <v>0</v>
      </c>
      <c r="AH847" s="2">
        <f>_xlfn.IFERROR(VLOOKUP(Prioritization!M432,'Subdecision matrices'!$I$15:$M$17,5,TRUE),0)</f>
        <v>0</v>
      </c>
      <c r="AI847" s="2">
        <f>_xlfn.IFERROR(VLOOKUP(Prioritization!M432,'Subdecision matrices'!$I$15:$N$17,6,TRUE),0)</f>
        <v>0</v>
      </c>
      <c r="AJ847" s="2">
        <f>_xlfn.IFERROR(VLOOKUP(Prioritization!M432,'Subdecision matrices'!$I$15:$O$17,7,TRUE),0)</f>
        <v>0</v>
      </c>
      <c r="AK847" s="2">
        <f>_xlfn.IFERROR(INDEX('Subdecision matrices'!$K$22:$O$24,MATCH(Prioritization!N432,'Subdecision matrices'!$J$22:$J$24,0),MATCH($AK$6,'Subdecision matrices'!$K$21:$O$21,0)),0)</f>
        <v>0</v>
      </c>
      <c r="AL847" s="2">
        <f>_xlfn.IFERROR(INDEX('Subdecision matrices'!$K$22:$O$24,MATCH(Prioritization!N432,'Subdecision matrices'!$J$22:$J$24,0),MATCH($AL$6,'Subdecision matrices'!$K$21:$O$21,0)),0)</f>
        <v>0</v>
      </c>
      <c r="AM847" s="2">
        <f>_xlfn.IFERROR(INDEX('Subdecision matrices'!$K$22:$O$24,MATCH(Prioritization!N432,'Subdecision matrices'!$J$22:$J$24,0),MATCH($AM$6,'Subdecision matrices'!$K$21:$O$21,0)),0)</f>
        <v>0</v>
      </c>
      <c r="AN847" s="2">
        <f>_xlfn.IFERROR(INDEX('Subdecision matrices'!$K$22:$O$24,MATCH(Prioritization!N432,'Subdecision matrices'!$J$22:$J$24,0),MATCH($AN$6,'Subdecision matrices'!$K$21:$O$21,0)),0)</f>
        <v>0</v>
      </c>
      <c r="AO847" s="2">
        <f>_xlfn.IFERROR(INDEX('Subdecision matrices'!$K$22:$O$24,MATCH(Prioritization!N432,'Subdecision matrices'!$J$22:$J$24,0),MATCH($AO$6,'Subdecision matrices'!$K$21:$O$21,0)),0)</f>
        <v>0</v>
      </c>
      <c r="AP847" s="2">
        <f>_xlfn.IFERROR(INDEX('Subdecision matrices'!$K$27:$O$30,MATCH(Prioritization!O432,'Subdecision matrices'!$J$27:$J$30,0),MATCH('CalcEng 2'!$AP$6,'Subdecision matrices'!$K$27:$O$27,0)),0)</f>
        <v>0</v>
      </c>
      <c r="AQ847" s="2">
        <f>_xlfn.IFERROR(INDEX('Subdecision matrices'!$K$27:$O$30,MATCH(Prioritization!O432,'Subdecision matrices'!$J$27:$J$30,0),MATCH('CalcEng 2'!$AQ$6,'Subdecision matrices'!$K$27:$O$27,0)),0)</f>
        <v>0</v>
      </c>
      <c r="AR847" s="2">
        <f>_xlfn.IFERROR(INDEX('Subdecision matrices'!$K$27:$O$30,MATCH(Prioritization!O432,'Subdecision matrices'!$J$27:$J$30,0),MATCH('CalcEng 2'!$AR$6,'Subdecision matrices'!$K$27:$O$27,0)),0)</f>
        <v>0</v>
      </c>
      <c r="AS847" s="2">
        <f>_xlfn.IFERROR(INDEX('Subdecision matrices'!$K$27:$O$30,MATCH(Prioritization!O432,'Subdecision matrices'!$J$27:$J$30,0),MATCH('CalcEng 2'!$AS$6,'Subdecision matrices'!$K$27:$O$27,0)),0)</f>
        <v>0</v>
      </c>
      <c r="AT847" s="2">
        <f>_xlfn.IFERROR(INDEX('Subdecision matrices'!$K$27:$O$30,MATCH(Prioritization!O432,'Subdecision matrices'!$J$27:$J$30,0),MATCH('CalcEng 2'!$AT$6,'Subdecision matrices'!$K$27:$O$27,0)),0)</f>
        <v>0</v>
      </c>
      <c r="AU847" s="2">
        <f>_xlfn.IFERROR(INDEX('Subdecision matrices'!$K$34:$O$36,MATCH(Prioritization!P432,'Subdecision matrices'!$J$34:$J$36,0),MATCH('CalcEng 2'!$AU$6,'Subdecision matrices'!$K$33:$O$33,0)),0)</f>
        <v>0</v>
      </c>
      <c r="AV847" s="2">
        <f>_xlfn.IFERROR(INDEX('Subdecision matrices'!$K$34:$O$36,MATCH(Prioritization!P432,'Subdecision matrices'!$J$34:$J$36,0),MATCH('CalcEng 2'!$AV$6,'Subdecision matrices'!$K$33:$O$33,0)),0)</f>
        <v>0</v>
      </c>
      <c r="AW847" s="2">
        <f>_xlfn.IFERROR(INDEX('Subdecision matrices'!$K$34:$O$36,MATCH(Prioritization!P432,'Subdecision matrices'!$J$34:$J$36,0),MATCH('CalcEng 2'!$AW$6,'Subdecision matrices'!$K$33:$O$33,0)),0)</f>
        <v>0</v>
      </c>
      <c r="AX847" s="2">
        <f>_xlfn.IFERROR(INDEX('Subdecision matrices'!$K$34:$O$36,MATCH(Prioritization!P432,'Subdecision matrices'!$J$34:$J$36,0),MATCH('CalcEng 2'!$AX$6,'Subdecision matrices'!$K$33:$O$33,0)),0)</f>
        <v>0</v>
      </c>
      <c r="AY847" s="2">
        <f>_xlfn.IFERROR(INDEX('Subdecision matrices'!$K$34:$O$36,MATCH(Prioritization!P432,'Subdecision matrices'!$J$34:$J$36,0),MATCH('CalcEng 2'!$AY$6,'Subdecision matrices'!$K$33:$O$33,0)),0)</f>
        <v>0</v>
      </c>
      <c r="AZ847" s="2"/>
      <c r="BA847" s="2"/>
      <c r="BB847" s="110">
        <f>((B847*B848)+(G847*G848)+(L847*L848)+(Q847*Q848)+(V847*V848)+(AA847*AA848)+(AF848*AF847)+(AK847*AK848)+(AP847*AP848)+(AU847*AU848))*10</f>
        <v>0</v>
      </c>
      <c r="BC847" s="110">
        <f aca="true" t="shared" si="2127" ref="BC847">((C847*C848)+(H847*H848)+(M847*M848)+(R847*R848)+(W847*W848)+(AB847*AB848)+(AG848*AG847)+(AL847*AL848)+(AQ847*AQ848)+(AV847*AV848))*10</f>
        <v>0</v>
      </c>
      <c r="BD847" s="110">
        <f aca="true" t="shared" si="2128" ref="BD847">((D847*D848)+(I847*I848)+(N847*N848)+(S847*S848)+(X847*X848)+(AC847*AC848)+(AH848*AH847)+(AM847*AM848)+(AR847*AR848)+(AW847*AW848))*10</f>
        <v>0</v>
      </c>
      <c r="BE847" s="110">
        <f aca="true" t="shared" si="2129" ref="BE847">((E847*E848)+(J847*J848)+(O847*O848)+(T847*T848)+(Y847*Y848)+(AD847*AD848)+(AI848*AI847)+(AN847*AN848)+(AS847*AS848)+(AX847*AX848))*10</f>
        <v>0</v>
      </c>
      <c r="BF847" s="110">
        <f aca="true" t="shared" si="2130" ref="BF847">((F847*F848)+(K847*K848)+(P847*P848)+(U847*U848)+(Z847*Z848)+(AE847*AE848)+(AJ848*AJ847)+(AO847*AO848)+(AT847*AT848)+(AY847*AY848))*10</f>
        <v>0</v>
      </c>
    </row>
    <row r="848" spans="1:58" ht="15.75" thickBot="1">
      <c r="A848" s="94"/>
      <c r="B848" s="5">
        <f>'Subdecision matrices'!$S$12</f>
        <v>0.1</v>
      </c>
      <c r="C848" s="5">
        <f>'Subdecision matrices'!$S$13</f>
        <v>0.1</v>
      </c>
      <c r="D848" s="5">
        <f>'Subdecision matrices'!$S$14</f>
        <v>0.1</v>
      </c>
      <c r="E848" s="5">
        <f>'Subdecision matrices'!$S$15</f>
        <v>0.1</v>
      </c>
      <c r="F848" s="5">
        <f>'Subdecision matrices'!$S$16</f>
        <v>0.1</v>
      </c>
      <c r="G848" s="5">
        <f>'Subdecision matrices'!$T$12</f>
        <v>0.1</v>
      </c>
      <c r="H848" s="5">
        <f>'Subdecision matrices'!$T$13</f>
        <v>0.1</v>
      </c>
      <c r="I848" s="5">
        <f>'Subdecision matrices'!$T$14</f>
        <v>0.1</v>
      </c>
      <c r="J848" s="5">
        <f>'Subdecision matrices'!$T$15</f>
        <v>0.1</v>
      </c>
      <c r="K848" s="5">
        <f>'Subdecision matrices'!$T$16</f>
        <v>0.1</v>
      </c>
      <c r="L848" s="5">
        <f>'Subdecision matrices'!$U$12</f>
        <v>0.05</v>
      </c>
      <c r="M848" s="5">
        <f>'Subdecision matrices'!$U$13</f>
        <v>0.05</v>
      </c>
      <c r="N848" s="5">
        <f>'Subdecision matrices'!$U$14</f>
        <v>0.05</v>
      </c>
      <c r="O848" s="5">
        <f>'Subdecision matrices'!$U$15</f>
        <v>0.05</v>
      </c>
      <c r="P848" s="5">
        <f>'Subdecision matrices'!$U$16</f>
        <v>0.05</v>
      </c>
      <c r="Q848" s="5">
        <f>'Subdecision matrices'!$V$12</f>
        <v>0.1</v>
      </c>
      <c r="R848" s="5">
        <f>'Subdecision matrices'!$V$13</f>
        <v>0.1</v>
      </c>
      <c r="S848" s="5">
        <f>'Subdecision matrices'!$V$14</f>
        <v>0.1</v>
      </c>
      <c r="T848" s="5">
        <f>'Subdecision matrices'!$V$15</f>
        <v>0.1</v>
      </c>
      <c r="U848" s="5">
        <f>'Subdecision matrices'!$V$16</f>
        <v>0.1</v>
      </c>
      <c r="V848" s="5">
        <f>'Subdecision matrices'!$W$12</f>
        <v>0.1</v>
      </c>
      <c r="W848" s="5">
        <f>'Subdecision matrices'!$W$13</f>
        <v>0.1</v>
      </c>
      <c r="X848" s="5">
        <f>'Subdecision matrices'!$W$14</f>
        <v>0.1</v>
      </c>
      <c r="Y848" s="5">
        <f>'Subdecision matrices'!$W$15</f>
        <v>0.1</v>
      </c>
      <c r="Z848" s="5">
        <f>'Subdecision matrices'!$W$16</f>
        <v>0.1</v>
      </c>
      <c r="AA848" s="5">
        <f>'Subdecision matrices'!$X$12</f>
        <v>0.05</v>
      </c>
      <c r="AB848" s="5">
        <f>'Subdecision matrices'!$X$13</f>
        <v>0.1</v>
      </c>
      <c r="AC848" s="5">
        <f>'Subdecision matrices'!$X$14</f>
        <v>0.1</v>
      </c>
      <c r="AD848" s="5">
        <f>'Subdecision matrices'!$X$15</f>
        <v>0.1</v>
      </c>
      <c r="AE848" s="5">
        <f>'Subdecision matrices'!$X$16</f>
        <v>0.1</v>
      </c>
      <c r="AF848" s="5">
        <f>'Subdecision matrices'!$Y$12</f>
        <v>0.1</v>
      </c>
      <c r="AG848" s="5">
        <f>'Subdecision matrices'!$Y$13</f>
        <v>0.1</v>
      </c>
      <c r="AH848" s="5">
        <f>'Subdecision matrices'!$Y$14</f>
        <v>0.1</v>
      </c>
      <c r="AI848" s="5">
        <f>'Subdecision matrices'!$Y$15</f>
        <v>0.05</v>
      </c>
      <c r="AJ848" s="5">
        <f>'Subdecision matrices'!$Y$16</f>
        <v>0.05</v>
      </c>
      <c r="AK848" s="5">
        <f>'Subdecision matrices'!$Z$12</f>
        <v>0.15</v>
      </c>
      <c r="AL848" s="5">
        <f>'Subdecision matrices'!$Z$13</f>
        <v>0.15</v>
      </c>
      <c r="AM848" s="5">
        <f>'Subdecision matrices'!$Z$14</f>
        <v>0.15</v>
      </c>
      <c r="AN848" s="5">
        <f>'Subdecision matrices'!$Z$15</f>
        <v>0.15</v>
      </c>
      <c r="AO848" s="5">
        <f>'Subdecision matrices'!$Z$16</f>
        <v>0.15</v>
      </c>
      <c r="AP848" s="5">
        <f>'Subdecision matrices'!$AA$12</f>
        <v>0.1</v>
      </c>
      <c r="AQ848" s="5">
        <f>'Subdecision matrices'!$AA$13</f>
        <v>0.1</v>
      </c>
      <c r="AR848" s="5">
        <f>'Subdecision matrices'!$AA$14</f>
        <v>0.1</v>
      </c>
      <c r="AS848" s="5">
        <f>'Subdecision matrices'!$AA$15</f>
        <v>0.1</v>
      </c>
      <c r="AT848" s="5">
        <f>'Subdecision matrices'!$AA$16</f>
        <v>0.15</v>
      </c>
      <c r="AU848" s="5">
        <f>'Subdecision matrices'!$AB$12</f>
        <v>0.15</v>
      </c>
      <c r="AV848" s="5">
        <f>'Subdecision matrices'!$AB$13</f>
        <v>0.1</v>
      </c>
      <c r="AW848" s="5">
        <f>'Subdecision matrices'!$AB$14</f>
        <v>0.1</v>
      </c>
      <c r="AX848" s="5">
        <f>'Subdecision matrices'!$AB$15</f>
        <v>0.15</v>
      </c>
      <c r="AY848" s="5">
        <f>'Subdecision matrices'!$AB$16</f>
        <v>0.1</v>
      </c>
      <c r="AZ848" s="3">
        <f aca="true" t="shared" si="2131" ref="AZ848">SUM(L848:AY848)</f>
        <v>4</v>
      </c>
      <c r="BA848" s="3"/>
      <c r="BB848" s="114"/>
      <c r="BC848" s="114"/>
      <c r="BD848" s="114"/>
      <c r="BE848" s="114"/>
      <c r="BF848" s="114"/>
    </row>
    <row r="849" spans="1:58" ht="15">
      <c r="A849" s="94">
        <v>422</v>
      </c>
      <c r="B849" s="44">
        <f>_xlfn.IFERROR(VLOOKUP(Prioritization!G433,'Subdecision matrices'!$B$7:$C$8,2,TRUE),0)</f>
        <v>0</v>
      </c>
      <c r="C849" s="44">
        <f>_xlfn.IFERROR(VLOOKUP(Prioritization!G433,'Subdecision matrices'!$B$7:$D$8,3,TRUE),0)</f>
        <v>0</v>
      </c>
      <c r="D849" s="44">
        <f>_xlfn.IFERROR(VLOOKUP(Prioritization!G433,'Subdecision matrices'!$B$7:$E$8,4,TRUE),0)</f>
        <v>0</v>
      </c>
      <c r="E849" s="44">
        <f>_xlfn.IFERROR(VLOOKUP(Prioritization!G433,'Subdecision matrices'!$B$7:$F$8,5,TRUE),0)</f>
        <v>0</v>
      </c>
      <c r="F849" s="44">
        <f>_xlfn.IFERROR(VLOOKUP(Prioritization!G433,'Subdecision matrices'!$B$7:$G$8,6,TRUE),0)</f>
        <v>0</v>
      </c>
      <c r="G849" s="44">
        <f>VLOOKUP(Prioritization!H433,'Subdecision matrices'!$B$12:$C$19,2,TRUE)</f>
        <v>0</v>
      </c>
      <c r="H849" s="44">
        <f>VLOOKUP(Prioritization!H433,'Subdecision matrices'!$B$12:$D$19,3,TRUE)</f>
        <v>0</v>
      </c>
      <c r="I849" s="44">
        <f>VLOOKUP(Prioritization!H433,'Subdecision matrices'!$B$12:$E$19,4,TRUE)</f>
        <v>0</v>
      </c>
      <c r="J849" s="44">
        <f>VLOOKUP(Prioritization!H433,'Subdecision matrices'!$B$12:$F$19,5,TRUE)</f>
        <v>0</v>
      </c>
      <c r="K849" s="44">
        <f>VLOOKUP(Prioritization!H433,'Subdecision matrices'!$B$12:$G$19,6,TRUE)</f>
        <v>0</v>
      </c>
      <c r="L849" s="2">
        <f>_xlfn.IFERROR(INDEX('Subdecision matrices'!$C$23:$G$27,MATCH(Prioritization!I433,'Subdecision matrices'!$B$23:$B$27,0),MATCH('CalcEng 2'!$L$6,'Subdecision matrices'!$C$22:$G$22,0)),0)</f>
        <v>0</v>
      </c>
      <c r="M849" s="2">
        <f>_xlfn.IFERROR(INDEX('Subdecision matrices'!$C$23:$G$27,MATCH(Prioritization!I433,'Subdecision matrices'!$B$23:$B$27,0),MATCH('CalcEng 2'!$M$6,'Subdecision matrices'!$C$30:$G$30,0)),0)</f>
        <v>0</v>
      </c>
      <c r="N849" s="2">
        <f>_xlfn.IFERROR(INDEX('Subdecision matrices'!$C$23:$G$27,MATCH(Prioritization!I433,'Subdecision matrices'!$B$23:$B$27,0),MATCH('CalcEng 2'!$N$6,'Subdecision matrices'!$C$22:$G$22,0)),0)</f>
        <v>0</v>
      </c>
      <c r="O849" s="2">
        <f>_xlfn.IFERROR(INDEX('Subdecision matrices'!$C$23:$G$27,MATCH(Prioritization!I433,'Subdecision matrices'!$B$23:$B$27,0),MATCH('CalcEng 2'!$O$6,'Subdecision matrices'!$C$22:$G$22,0)),0)</f>
        <v>0</v>
      </c>
      <c r="P849" s="2">
        <f>_xlfn.IFERROR(INDEX('Subdecision matrices'!$C$23:$G$27,MATCH(Prioritization!I433,'Subdecision matrices'!$B$23:$B$27,0),MATCH('CalcEng 2'!$P$6,'Subdecision matrices'!$C$22:$G$22,0)),0)</f>
        <v>0</v>
      </c>
      <c r="Q849" s="2">
        <f>_xlfn.IFERROR(INDEX('Subdecision matrices'!$C$31:$G$33,MATCH(Prioritization!J433,'Subdecision matrices'!$B$31:$B$33,0),MATCH('CalcEng 2'!$Q$6,'Subdecision matrices'!$C$30:$G$30,0)),0)</f>
        <v>0</v>
      </c>
      <c r="R849" s="2">
        <f>_xlfn.IFERROR(INDEX('Subdecision matrices'!$C$31:$G$33,MATCH(Prioritization!J433,'Subdecision matrices'!$B$31:$B$33,0),MATCH('CalcEng 2'!$R$6,'Subdecision matrices'!$C$30:$G$30,0)),0)</f>
        <v>0</v>
      </c>
      <c r="S849" s="2">
        <f>_xlfn.IFERROR(INDEX('Subdecision matrices'!$C$31:$G$33,MATCH(Prioritization!J433,'Subdecision matrices'!$B$31:$B$33,0),MATCH('CalcEng 2'!$S$6,'Subdecision matrices'!$C$30:$G$30,0)),0)</f>
        <v>0</v>
      </c>
      <c r="T849" s="2">
        <f>_xlfn.IFERROR(INDEX('Subdecision matrices'!$C$31:$G$33,MATCH(Prioritization!J433,'Subdecision matrices'!$B$31:$B$33,0),MATCH('CalcEng 2'!$T$6,'Subdecision matrices'!$C$30:$G$30,0)),0)</f>
        <v>0</v>
      </c>
      <c r="U849" s="2">
        <f>_xlfn.IFERROR(INDEX('Subdecision matrices'!$C$31:$G$33,MATCH(Prioritization!J433,'Subdecision matrices'!$B$31:$B$33,0),MATCH('CalcEng 2'!$U$6,'Subdecision matrices'!$C$30:$G$30,0)),0)</f>
        <v>0</v>
      </c>
      <c r="V849" s="2">
        <f>_xlfn.IFERROR(VLOOKUP(Prioritization!K433,'Subdecision matrices'!$A$37:$C$41,3,TRUE),0)</f>
        <v>0</v>
      </c>
      <c r="W849" s="2">
        <f>_xlfn.IFERROR(VLOOKUP(Prioritization!K433,'Subdecision matrices'!$A$37:$D$41,4),0)</f>
        <v>0</v>
      </c>
      <c r="X849" s="2">
        <f>_xlfn.IFERROR(VLOOKUP(Prioritization!K433,'Subdecision matrices'!$A$37:$E$41,5),0)</f>
        <v>0</v>
      </c>
      <c r="Y849" s="2">
        <f>_xlfn.IFERROR(VLOOKUP(Prioritization!K433,'Subdecision matrices'!$A$37:$F$41,6),0)</f>
        <v>0</v>
      </c>
      <c r="Z849" s="2">
        <f>_xlfn.IFERROR(VLOOKUP(Prioritization!K433,'Subdecision matrices'!$A$37:$G$41,7),0)</f>
        <v>0</v>
      </c>
      <c r="AA849" s="2">
        <f>_xlfn.IFERROR(INDEX('Subdecision matrices'!$K$8:$O$11,MATCH(Prioritization!L433,'Subdecision matrices'!$J$8:$J$11,0),MATCH('CalcEng 2'!$AA$6,'Subdecision matrices'!$K$7:$O$7,0)),0)</f>
        <v>0</v>
      </c>
      <c r="AB849" s="2">
        <f>_xlfn.IFERROR(INDEX('Subdecision matrices'!$K$8:$O$11,MATCH(Prioritization!L433,'Subdecision matrices'!$J$8:$J$11,0),MATCH('CalcEng 2'!$AB$6,'Subdecision matrices'!$K$7:$O$7,0)),0)</f>
        <v>0</v>
      </c>
      <c r="AC849" s="2">
        <f>_xlfn.IFERROR(INDEX('Subdecision matrices'!$K$8:$O$11,MATCH(Prioritization!L433,'Subdecision matrices'!$J$8:$J$11,0),MATCH('CalcEng 2'!$AC$6,'Subdecision matrices'!$K$7:$O$7,0)),0)</f>
        <v>0</v>
      </c>
      <c r="AD849" s="2">
        <f>_xlfn.IFERROR(INDEX('Subdecision matrices'!$K$8:$O$11,MATCH(Prioritization!L433,'Subdecision matrices'!$J$8:$J$11,0),MATCH('CalcEng 2'!$AD$6,'Subdecision matrices'!$K$7:$O$7,0)),0)</f>
        <v>0</v>
      </c>
      <c r="AE849" s="2">
        <f>_xlfn.IFERROR(INDEX('Subdecision matrices'!$K$8:$O$11,MATCH(Prioritization!L433,'Subdecision matrices'!$J$8:$J$11,0),MATCH('CalcEng 2'!$AE$6,'Subdecision matrices'!$K$7:$O$7,0)),0)</f>
        <v>0</v>
      </c>
      <c r="AF849" s="2">
        <f>_xlfn.IFERROR(VLOOKUP(Prioritization!M433,'Subdecision matrices'!$I$15:$K$17,3,TRUE),0)</f>
        <v>0</v>
      </c>
      <c r="AG849" s="2">
        <f>_xlfn.IFERROR(VLOOKUP(Prioritization!M433,'Subdecision matrices'!$I$15:$L$17,4,TRUE),0)</f>
        <v>0</v>
      </c>
      <c r="AH849" s="2">
        <f>_xlfn.IFERROR(VLOOKUP(Prioritization!M433,'Subdecision matrices'!$I$15:$M$17,5,TRUE),0)</f>
        <v>0</v>
      </c>
      <c r="AI849" s="2">
        <f>_xlfn.IFERROR(VLOOKUP(Prioritization!M433,'Subdecision matrices'!$I$15:$N$17,6,TRUE),0)</f>
        <v>0</v>
      </c>
      <c r="AJ849" s="2">
        <f>_xlfn.IFERROR(VLOOKUP(Prioritization!M433,'Subdecision matrices'!$I$15:$O$17,7,TRUE),0)</f>
        <v>0</v>
      </c>
      <c r="AK849" s="2">
        <f>_xlfn.IFERROR(INDEX('Subdecision matrices'!$K$22:$O$24,MATCH(Prioritization!N433,'Subdecision matrices'!$J$22:$J$24,0),MATCH($AK$6,'Subdecision matrices'!$K$21:$O$21,0)),0)</f>
        <v>0</v>
      </c>
      <c r="AL849" s="2">
        <f>_xlfn.IFERROR(INDEX('Subdecision matrices'!$K$22:$O$24,MATCH(Prioritization!N433,'Subdecision matrices'!$J$22:$J$24,0),MATCH($AL$6,'Subdecision matrices'!$K$21:$O$21,0)),0)</f>
        <v>0</v>
      </c>
      <c r="AM849" s="2">
        <f>_xlfn.IFERROR(INDEX('Subdecision matrices'!$K$22:$O$24,MATCH(Prioritization!N433,'Subdecision matrices'!$J$22:$J$24,0),MATCH($AM$6,'Subdecision matrices'!$K$21:$O$21,0)),0)</f>
        <v>0</v>
      </c>
      <c r="AN849" s="2">
        <f>_xlfn.IFERROR(INDEX('Subdecision matrices'!$K$22:$O$24,MATCH(Prioritization!N433,'Subdecision matrices'!$J$22:$J$24,0),MATCH($AN$6,'Subdecision matrices'!$K$21:$O$21,0)),0)</f>
        <v>0</v>
      </c>
      <c r="AO849" s="2">
        <f>_xlfn.IFERROR(INDEX('Subdecision matrices'!$K$22:$O$24,MATCH(Prioritization!N433,'Subdecision matrices'!$J$22:$J$24,0),MATCH($AO$6,'Subdecision matrices'!$K$21:$O$21,0)),0)</f>
        <v>0</v>
      </c>
      <c r="AP849" s="2">
        <f>_xlfn.IFERROR(INDEX('Subdecision matrices'!$K$27:$O$30,MATCH(Prioritization!O433,'Subdecision matrices'!$J$27:$J$30,0),MATCH('CalcEng 2'!$AP$6,'Subdecision matrices'!$K$27:$O$27,0)),0)</f>
        <v>0</v>
      </c>
      <c r="AQ849" s="2">
        <f>_xlfn.IFERROR(INDEX('Subdecision matrices'!$K$27:$O$30,MATCH(Prioritization!O433,'Subdecision matrices'!$J$27:$J$30,0),MATCH('CalcEng 2'!$AQ$6,'Subdecision matrices'!$K$27:$O$27,0)),0)</f>
        <v>0</v>
      </c>
      <c r="AR849" s="2">
        <f>_xlfn.IFERROR(INDEX('Subdecision matrices'!$K$27:$O$30,MATCH(Prioritization!O433,'Subdecision matrices'!$J$27:$J$30,0),MATCH('CalcEng 2'!$AR$6,'Subdecision matrices'!$K$27:$O$27,0)),0)</f>
        <v>0</v>
      </c>
      <c r="AS849" s="2">
        <f>_xlfn.IFERROR(INDEX('Subdecision matrices'!$K$27:$O$30,MATCH(Prioritization!O433,'Subdecision matrices'!$J$27:$J$30,0),MATCH('CalcEng 2'!$AS$6,'Subdecision matrices'!$K$27:$O$27,0)),0)</f>
        <v>0</v>
      </c>
      <c r="AT849" s="2">
        <f>_xlfn.IFERROR(INDEX('Subdecision matrices'!$K$27:$O$30,MATCH(Prioritization!O433,'Subdecision matrices'!$J$27:$J$30,0),MATCH('CalcEng 2'!$AT$6,'Subdecision matrices'!$K$27:$O$27,0)),0)</f>
        <v>0</v>
      </c>
      <c r="AU849" s="2">
        <f>_xlfn.IFERROR(INDEX('Subdecision matrices'!$K$34:$O$36,MATCH(Prioritization!P433,'Subdecision matrices'!$J$34:$J$36,0),MATCH('CalcEng 2'!$AU$6,'Subdecision matrices'!$K$33:$O$33,0)),0)</f>
        <v>0</v>
      </c>
      <c r="AV849" s="2">
        <f>_xlfn.IFERROR(INDEX('Subdecision matrices'!$K$34:$O$36,MATCH(Prioritization!P433,'Subdecision matrices'!$J$34:$J$36,0),MATCH('CalcEng 2'!$AV$6,'Subdecision matrices'!$K$33:$O$33,0)),0)</f>
        <v>0</v>
      </c>
      <c r="AW849" s="2">
        <f>_xlfn.IFERROR(INDEX('Subdecision matrices'!$K$34:$O$36,MATCH(Prioritization!P433,'Subdecision matrices'!$J$34:$J$36,0),MATCH('CalcEng 2'!$AW$6,'Subdecision matrices'!$K$33:$O$33,0)),0)</f>
        <v>0</v>
      </c>
      <c r="AX849" s="2">
        <f>_xlfn.IFERROR(INDEX('Subdecision matrices'!$K$34:$O$36,MATCH(Prioritization!P433,'Subdecision matrices'!$J$34:$J$36,0),MATCH('CalcEng 2'!$AX$6,'Subdecision matrices'!$K$33:$O$33,0)),0)</f>
        <v>0</v>
      </c>
      <c r="AY849" s="2">
        <f>_xlfn.IFERROR(INDEX('Subdecision matrices'!$K$34:$O$36,MATCH(Prioritization!P433,'Subdecision matrices'!$J$34:$J$36,0),MATCH('CalcEng 2'!$AY$6,'Subdecision matrices'!$K$33:$O$33,0)),0)</f>
        <v>0</v>
      </c>
      <c r="AZ849" s="2"/>
      <c r="BA849" s="2"/>
      <c r="BB849" s="110">
        <f>((B849*B850)+(G849*G850)+(L849*L850)+(Q849*Q850)+(V849*V850)+(AA849*AA850)+(AF850*AF849)+(AK849*AK850)+(AP849*AP850)+(AU849*AU850))*10</f>
        <v>0</v>
      </c>
      <c r="BC849" s="110">
        <f aca="true" t="shared" si="2132" ref="BC849">((C849*C850)+(H849*H850)+(M849*M850)+(R849*R850)+(W849*W850)+(AB849*AB850)+(AG850*AG849)+(AL849*AL850)+(AQ849*AQ850)+(AV849*AV850))*10</f>
        <v>0</v>
      </c>
      <c r="BD849" s="110">
        <f aca="true" t="shared" si="2133" ref="BD849">((D849*D850)+(I849*I850)+(N849*N850)+(S849*S850)+(X849*X850)+(AC849*AC850)+(AH850*AH849)+(AM849*AM850)+(AR849*AR850)+(AW849*AW850))*10</f>
        <v>0</v>
      </c>
      <c r="BE849" s="110">
        <f aca="true" t="shared" si="2134" ref="BE849">((E849*E850)+(J849*J850)+(O849*O850)+(T849*T850)+(Y849*Y850)+(AD849*AD850)+(AI850*AI849)+(AN849*AN850)+(AS849*AS850)+(AX849*AX850))*10</f>
        <v>0</v>
      </c>
      <c r="BF849" s="110">
        <f aca="true" t="shared" si="2135" ref="BF849">((F849*F850)+(K849*K850)+(P849*P850)+(U849*U850)+(Z849*Z850)+(AE849*AE850)+(AJ850*AJ849)+(AO849*AO850)+(AT849*AT850)+(AY849*AY850))*10</f>
        <v>0</v>
      </c>
    </row>
    <row r="850" spans="1:58" ht="15.75" thickBot="1">
      <c r="A850" s="94"/>
      <c r="B850" s="5">
        <f>'Subdecision matrices'!$S$12</f>
        <v>0.1</v>
      </c>
      <c r="C850" s="5">
        <f>'Subdecision matrices'!$S$13</f>
        <v>0.1</v>
      </c>
      <c r="D850" s="5">
        <f>'Subdecision matrices'!$S$14</f>
        <v>0.1</v>
      </c>
      <c r="E850" s="5">
        <f>'Subdecision matrices'!$S$15</f>
        <v>0.1</v>
      </c>
      <c r="F850" s="5">
        <f>'Subdecision matrices'!$S$16</f>
        <v>0.1</v>
      </c>
      <c r="G850" s="5">
        <f>'Subdecision matrices'!$T$12</f>
        <v>0.1</v>
      </c>
      <c r="H850" s="5">
        <f>'Subdecision matrices'!$T$13</f>
        <v>0.1</v>
      </c>
      <c r="I850" s="5">
        <f>'Subdecision matrices'!$T$14</f>
        <v>0.1</v>
      </c>
      <c r="J850" s="5">
        <f>'Subdecision matrices'!$T$15</f>
        <v>0.1</v>
      </c>
      <c r="K850" s="5">
        <f>'Subdecision matrices'!$T$16</f>
        <v>0.1</v>
      </c>
      <c r="L850" s="5">
        <f>'Subdecision matrices'!$U$12</f>
        <v>0.05</v>
      </c>
      <c r="M850" s="5">
        <f>'Subdecision matrices'!$U$13</f>
        <v>0.05</v>
      </c>
      <c r="N850" s="5">
        <f>'Subdecision matrices'!$U$14</f>
        <v>0.05</v>
      </c>
      <c r="O850" s="5">
        <f>'Subdecision matrices'!$U$15</f>
        <v>0.05</v>
      </c>
      <c r="P850" s="5">
        <f>'Subdecision matrices'!$U$16</f>
        <v>0.05</v>
      </c>
      <c r="Q850" s="5">
        <f>'Subdecision matrices'!$V$12</f>
        <v>0.1</v>
      </c>
      <c r="R850" s="5">
        <f>'Subdecision matrices'!$V$13</f>
        <v>0.1</v>
      </c>
      <c r="S850" s="5">
        <f>'Subdecision matrices'!$V$14</f>
        <v>0.1</v>
      </c>
      <c r="T850" s="5">
        <f>'Subdecision matrices'!$V$15</f>
        <v>0.1</v>
      </c>
      <c r="U850" s="5">
        <f>'Subdecision matrices'!$V$16</f>
        <v>0.1</v>
      </c>
      <c r="V850" s="5">
        <f>'Subdecision matrices'!$W$12</f>
        <v>0.1</v>
      </c>
      <c r="W850" s="5">
        <f>'Subdecision matrices'!$W$13</f>
        <v>0.1</v>
      </c>
      <c r="X850" s="5">
        <f>'Subdecision matrices'!$W$14</f>
        <v>0.1</v>
      </c>
      <c r="Y850" s="5">
        <f>'Subdecision matrices'!$W$15</f>
        <v>0.1</v>
      </c>
      <c r="Z850" s="5">
        <f>'Subdecision matrices'!$W$16</f>
        <v>0.1</v>
      </c>
      <c r="AA850" s="5">
        <f>'Subdecision matrices'!$X$12</f>
        <v>0.05</v>
      </c>
      <c r="AB850" s="5">
        <f>'Subdecision matrices'!$X$13</f>
        <v>0.1</v>
      </c>
      <c r="AC850" s="5">
        <f>'Subdecision matrices'!$X$14</f>
        <v>0.1</v>
      </c>
      <c r="AD850" s="5">
        <f>'Subdecision matrices'!$X$15</f>
        <v>0.1</v>
      </c>
      <c r="AE850" s="5">
        <f>'Subdecision matrices'!$X$16</f>
        <v>0.1</v>
      </c>
      <c r="AF850" s="5">
        <f>'Subdecision matrices'!$Y$12</f>
        <v>0.1</v>
      </c>
      <c r="AG850" s="5">
        <f>'Subdecision matrices'!$Y$13</f>
        <v>0.1</v>
      </c>
      <c r="AH850" s="5">
        <f>'Subdecision matrices'!$Y$14</f>
        <v>0.1</v>
      </c>
      <c r="AI850" s="5">
        <f>'Subdecision matrices'!$Y$15</f>
        <v>0.05</v>
      </c>
      <c r="AJ850" s="5">
        <f>'Subdecision matrices'!$Y$16</f>
        <v>0.05</v>
      </c>
      <c r="AK850" s="5">
        <f>'Subdecision matrices'!$Z$12</f>
        <v>0.15</v>
      </c>
      <c r="AL850" s="5">
        <f>'Subdecision matrices'!$Z$13</f>
        <v>0.15</v>
      </c>
      <c r="AM850" s="5">
        <f>'Subdecision matrices'!$Z$14</f>
        <v>0.15</v>
      </c>
      <c r="AN850" s="5">
        <f>'Subdecision matrices'!$Z$15</f>
        <v>0.15</v>
      </c>
      <c r="AO850" s="5">
        <f>'Subdecision matrices'!$Z$16</f>
        <v>0.15</v>
      </c>
      <c r="AP850" s="5">
        <f>'Subdecision matrices'!$AA$12</f>
        <v>0.1</v>
      </c>
      <c r="AQ850" s="5">
        <f>'Subdecision matrices'!$AA$13</f>
        <v>0.1</v>
      </c>
      <c r="AR850" s="5">
        <f>'Subdecision matrices'!$AA$14</f>
        <v>0.1</v>
      </c>
      <c r="AS850" s="5">
        <f>'Subdecision matrices'!$AA$15</f>
        <v>0.1</v>
      </c>
      <c r="AT850" s="5">
        <f>'Subdecision matrices'!$AA$16</f>
        <v>0.15</v>
      </c>
      <c r="AU850" s="5">
        <f>'Subdecision matrices'!$AB$12</f>
        <v>0.15</v>
      </c>
      <c r="AV850" s="5">
        <f>'Subdecision matrices'!$AB$13</f>
        <v>0.1</v>
      </c>
      <c r="AW850" s="5">
        <f>'Subdecision matrices'!$AB$14</f>
        <v>0.1</v>
      </c>
      <c r="AX850" s="5">
        <f>'Subdecision matrices'!$AB$15</f>
        <v>0.15</v>
      </c>
      <c r="AY850" s="5">
        <f>'Subdecision matrices'!$AB$16</f>
        <v>0.1</v>
      </c>
      <c r="AZ850" s="3">
        <f aca="true" t="shared" si="2136" ref="AZ850">SUM(L850:AY850)</f>
        <v>4</v>
      </c>
      <c r="BA850" s="3"/>
      <c r="BB850" s="114"/>
      <c r="BC850" s="114"/>
      <c r="BD850" s="114"/>
      <c r="BE850" s="114"/>
      <c r="BF850" s="114"/>
    </row>
    <row r="851" spans="1:58" ht="15">
      <c r="A851" s="94">
        <v>423</v>
      </c>
      <c r="B851" s="44">
        <f>_xlfn.IFERROR(VLOOKUP(Prioritization!G434,'Subdecision matrices'!$B$7:$C$8,2,TRUE),0)</f>
        <v>0</v>
      </c>
      <c r="C851" s="44">
        <f>_xlfn.IFERROR(VLOOKUP(Prioritization!G434,'Subdecision matrices'!$B$7:$D$8,3,TRUE),0)</f>
        <v>0</v>
      </c>
      <c r="D851" s="44">
        <f>_xlfn.IFERROR(VLOOKUP(Prioritization!G434,'Subdecision matrices'!$B$7:$E$8,4,TRUE),0)</f>
        <v>0</v>
      </c>
      <c r="E851" s="44">
        <f>_xlfn.IFERROR(VLOOKUP(Prioritization!G434,'Subdecision matrices'!$B$7:$F$8,5,TRUE),0)</f>
        <v>0</v>
      </c>
      <c r="F851" s="44">
        <f>_xlfn.IFERROR(VLOOKUP(Prioritization!G434,'Subdecision matrices'!$B$7:$G$8,6,TRUE),0)</f>
        <v>0</v>
      </c>
      <c r="G851" s="44">
        <f>VLOOKUP(Prioritization!H434,'Subdecision matrices'!$B$12:$C$19,2,TRUE)</f>
        <v>0</v>
      </c>
      <c r="H851" s="44">
        <f>VLOOKUP(Prioritization!H434,'Subdecision matrices'!$B$12:$D$19,3,TRUE)</f>
        <v>0</v>
      </c>
      <c r="I851" s="44">
        <f>VLOOKUP(Prioritization!H434,'Subdecision matrices'!$B$12:$E$19,4,TRUE)</f>
        <v>0</v>
      </c>
      <c r="J851" s="44">
        <f>VLOOKUP(Prioritization!H434,'Subdecision matrices'!$B$12:$F$19,5,TRUE)</f>
        <v>0</v>
      </c>
      <c r="K851" s="44">
        <f>VLOOKUP(Prioritization!H434,'Subdecision matrices'!$B$12:$G$19,6,TRUE)</f>
        <v>0</v>
      </c>
      <c r="L851" s="2">
        <f>_xlfn.IFERROR(INDEX('Subdecision matrices'!$C$23:$G$27,MATCH(Prioritization!I434,'Subdecision matrices'!$B$23:$B$27,0),MATCH('CalcEng 2'!$L$6,'Subdecision matrices'!$C$22:$G$22,0)),0)</f>
        <v>0</v>
      </c>
      <c r="M851" s="2">
        <f>_xlfn.IFERROR(INDEX('Subdecision matrices'!$C$23:$G$27,MATCH(Prioritization!I434,'Subdecision matrices'!$B$23:$B$27,0),MATCH('CalcEng 2'!$M$6,'Subdecision matrices'!$C$30:$G$30,0)),0)</f>
        <v>0</v>
      </c>
      <c r="N851" s="2">
        <f>_xlfn.IFERROR(INDEX('Subdecision matrices'!$C$23:$G$27,MATCH(Prioritization!I434,'Subdecision matrices'!$B$23:$B$27,0),MATCH('CalcEng 2'!$N$6,'Subdecision matrices'!$C$22:$G$22,0)),0)</f>
        <v>0</v>
      </c>
      <c r="O851" s="2">
        <f>_xlfn.IFERROR(INDEX('Subdecision matrices'!$C$23:$G$27,MATCH(Prioritization!I434,'Subdecision matrices'!$B$23:$B$27,0),MATCH('CalcEng 2'!$O$6,'Subdecision matrices'!$C$22:$G$22,0)),0)</f>
        <v>0</v>
      </c>
      <c r="P851" s="2">
        <f>_xlfn.IFERROR(INDEX('Subdecision matrices'!$C$23:$G$27,MATCH(Prioritization!I434,'Subdecision matrices'!$B$23:$B$27,0),MATCH('CalcEng 2'!$P$6,'Subdecision matrices'!$C$22:$G$22,0)),0)</f>
        <v>0</v>
      </c>
      <c r="Q851" s="2">
        <f>_xlfn.IFERROR(INDEX('Subdecision matrices'!$C$31:$G$33,MATCH(Prioritization!J434,'Subdecision matrices'!$B$31:$B$33,0),MATCH('CalcEng 2'!$Q$6,'Subdecision matrices'!$C$30:$G$30,0)),0)</f>
        <v>0</v>
      </c>
      <c r="R851" s="2">
        <f>_xlfn.IFERROR(INDEX('Subdecision matrices'!$C$31:$G$33,MATCH(Prioritization!J434,'Subdecision matrices'!$B$31:$B$33,0),MATCH('CalcEng 2'!$R$6,'Subdecision matrices'!$C$30:$G$30,0)),0)</f>
        <v>0</v>
      </c>
      <c r="S851" s="2">
        <f>_xlfn.IFERROR(INDEX('Subdecision matrices'!$C$31:$G$33,MATCH(Prioritization!J434,'Subdecision matrices'!$B$31:$B$33,0),MATCH('CalcEng 2'!$S$6,'Subdecision matrices'!$C$30:$G$30,0)),0)</f>
        <v>0</v>
      </c>
      <c r="T851" s="2">
        <f>_xlfn.IFERROR(INDEX('Subdecision matrices'!$C$31:$G$33,MATCH(Prioritization!J434,'Subdecision matrices'!$B$31:$B$33,0),MATCH('CalcEng 2'!$T$6,'Subdecision matrices'!$C$30:$G$30,0)),0)</f>
        <v>0</v>
      </c>
      <c r="U851" s="2">
        <f>_xlfn.IFERROR(INDEX('Subdecision matrices'!$C$31:$G$33,MATCH(Prioritization!J434,'Subdecision matrices'!$B$31:$B$33,0),MATCH('CalcEng 2'!$U$6,'Subdecision matrices'!$C$30:$G$30,0)),0)</f>
        <v>0</v>
      </c>
      <c r="V851" s="2">
        <f>_xlfn.IFERROR(VLOOKUP(Prioritization!K434,'Subdecision matrices'!$A$37:$C$41,3,TRUE),0)</f>
        <v>0</v>
      </c>
      <c r="W851" s="2">
        <f>_xlfn.IFERROR(VLOOKUP(Prioritization!K434,'Subdecision matrices'!$A$37:$D$41,4),0)</f>
        <v>0</v>
      </c>
      <c r="X851" s="2">
        <f>_xlfn.IFERROR(VLOOKUP(Prioritization!K434,'Subdecision matrices'!$A$37:$E$41,5),0)</f>
        <v>0</v>
      </c>
      <c r="Y851" s="2">
        <f>_xlfn.IFERROR(VLOOKUP(Prioritization!K434,'Subdecision matrices'!$A$37:$F$41,6),0)</f>
        <v>0</v>
      </c>
      <c r="Z851" s="2">
        <f>_xlfn.IFERROR(VLOOKUP(Prioritization!K434,'Subdecision matrices'!$A$37:$G$41,7),0)</f>
        <v>0</v>
      </c>
      <c r="AA851" s="2">
        <f>_xlfn.IFERROR(INDEX('Subdecision matrices'!$K$8:$O$11,MATCH(Prioritization!L434,'Subdecision matrices'!$J$8:$J$11,0),MATCH('CalcEng 2'!$AA$6,'Subdecision matrices'!$K$7:$O$7,0)),0)</f>
        <v>0</v>
      </c>
      <c r="AB851" s="2">
        <f>_xlfn.IFERROR(INDEX('Subdecision matrices'!$K$8:$O$11,MATCH(Prioritization!L434,'Subdecision matrices'!$J$8:$J$11,0),MATCH('CalcEng 2'!$AB$6,'Subdecision matrices'!$K$7:$O$7,0)),0)</f>
        <v>0</v>
      </c>
      <c r="AC851" s="2">
        <f>_xlfn.IFERROR(INDEX('Subdecision matrices'!$K$8:$O$11,MATCH(Prioritization!L434,'Subdecision matrices'!$J$8:$J$11,0),MATCH('CalcEng 2'!$AC$6,'Subdecision matrices'!$K$7:$O$7,0)),0)</f>
        <v>0</v>
      </c>
      <c r="AD851" s="2">
        <f>_xlfn.IFERROR(INDEX('Subdecision matrices'!$K$8:$O$11,MATCH(Prioritization!L434,'Subdecision matrices'!$J$8:$J$11,0),MATCH('CalcEng 2'!$AD$6,'Subdecision matrices'!$K$7:$O$7,0)),0)</f>
        <v>0</v>
      </c>
      <c r="AE851" s="2">
        <f>_xlfn.IFERROR(INDEX('Subdecision matrices'!$K$8:$O$11,MATCH(Prioritization!L434,'Subdecision matrices'!$J$8:$J$11,0),MATCH('CalcEng 2'!$AE$6,'Subdecision matrices'!$K$7:$O$7,0)),0)</f>
        <v>0</v>
      </c>
      <c r="AF851" s="2">
        <f>_xlfn.IFERROR(VLOOKUP(Prioritization!M434,'Subdecision matrices'!$I$15:$K$17,3,TRUE),0)</f>
        <v>0</v>
      </c>
      <c r="AG851" s="2">
        <f>_xlfn.IFERROR(VLOOKUP(Prioritization!M434,'Subdecision matrices'!$I$15:$L$17,4,TRUE),0)</f>
        <v>0</v>
      </c>
      <c r="AH851" s="2">
        <f>_xlfn.IFERROR(VLOOKUP(Prioritization!M434,'Subdecision matrices'!$I$15:$M$17,5,TRUE),0)</f>
        <v>0</v>
      </c>
      <c r="AI851" s="2">
        <f>_xlfn.IFERROR(VLOOKUP(Prioritization!M434,'Subdecision matrices'!$I$15:$N$17,6,TRUE),0)</f>
        <v>0</v>
      </c>
      <c r="AJ851" s="2">
        <f>_xlfn.IFERROR(VLOOKUP(Prioritization!M434,'Subdecision matrices'!$I$15:$O$17,7,TRUE),0)</f>
        <v>0</v>
      </c>
      <c r="AK851" s="2">
        <f>_xlfn.IFERROR(INDEX('Subdecision matrices'!$K$22:$O$24,MATCH(Prioritization!N434,'Subdecision matrices'!$J$22:$J$24,0),MATCH($AK$6,'Subdecision matrices'!$K$21:$O$21,0)),0)</f>
        <v>0</v>
      </c>
      <c r="AL851" s="2">
        <f>_xlfn.IFERROR(INDEX('Subdecision matrices'!$K$22:$O$24,MATCH(Prioritization!N434,'Subdecision matrices'!$J$22:$J$24,0),MATCH($AL$6,'Subdecision matrices'!$K$21:$O$21,0)),0)</f>
        <v>0</v>
      </c>
      <c r="AM851" s="2">
        <f>_xlfn.IFERROR(INDEX('Subdecision matrices'!$K$22:$O$24,MATCH(Prioritization!N434,'Subdecision matrices'!$J$22:$J$24,0),MATCH($AM$6,'Subdecision matrices'!$K$21:$O$21,0)),0)</f>
        <v>0</v>
      </c>
      <c r="AN851" s="2">
        <f>_xlfn.IFERROR(INDEX('Subdecision matrices'!$K$22:$O$24,MATCH(Prioritization!N434,'Subdecision matrices'!$J$22:$J$24,0),MATCH($AN$6,'Subdecision matrices'!$K$21:$O$21,0)),0)</f>
        <v>0</v>
      </c>
      <c r="AO851" s="2">
        <f>_xlfn.IFERROR(INDEX('Subdecision matrices'!$K$22:$O$24,MATCH(Prioritization!N434,'Subdecision matrices'!$J$22:$J$24,0),MATCH($AO$6,'Subdecision matrices'!$K$21:$O$21,0)),0)</f>
        <v>0</v>
      </c>
      <c r="AP851" s="2">
        <f>_xlfn.IFERROR(INDEX('Subdecision matrices'!$K$27:$O$30,MATCH(Prioritization!O434,'Subdecision matrices'!$J$27:$J$30,0),MATCH('CalcEng 2'!$AP$6,'Subdecision matrices'!$K$27:$O$27,0)),0)</f>
        <v>0</v>
      </c>
      <c r="AQ851" s="2">
        <f>_xlfn.IFERROR(INDEX('Subdecision matrices'!$K$27:$O$30,MATCH(Prioritization!O434,'Subdecision matrices'!$J$27:$J$30,0),MATCH('CalcEng 2'!$AQ$6,'Subdecision matrices'!$K$27:$O$27,0)),0)</f>
        <v>0</v>
      </c>
      <c r="AR851" s="2">
        <f>_xlfn.IFERROR(INDEX('Subdecision matrices'!$K$27:$O$30,MATCH(Prioritization!O434,'Subdecision matrices'!$J$27:$J$30,0),MATCH('CalcEng 2'!$AR$6,'Subdecision matrices'!$K$27:$O$27,0)),0)</f>
        <v>0</v>
      </c>
      <c r="AS851" s="2">
        <f>_xlfn.IFERROR(INDEX('Subdecision matrices'!$K$27:$O$30,MATCH(Prioritization!O434,'Subdecision matrices'!$J$27:$J$30,0),MATCH('CalcEng 2'!$AS$6,'Subdecision matrices'!$K$27:$O$27,0)),0)</f>
        <v>0</v>
      </c>
      <c r="AT851" s="2">
        <f>_xlfn.IFERROR(INDEX('Subdecision matrices'!$K$27:$O$30,MATCH(Prioritization!O434,'Subdecision matrices'!$J$27:$J$30,0),MATCH('CalcEng 2'!$AT$6,'Subdecision matrices'!$K$27:$O$27,0)),0)</f>
        <v>0</v>
      </c>
      <c r="AU851" s="2">
        <f>_xlfn.IFERROR(INDEX('Subdecision matrices'!$K$34:$O$36,MATCH(Prioritization!P434,'Subdecision matrices'!$J$34:$J$36,0),MATCH('CalcEng 2'!$AU$6,'Subdecision matrices'!$K$33:$O$33,0)),0)</f>
        <v>0</v>
      </c>
      <c r="AV851" s="2">
        <f>_xlfn.IFERROR(INDEX('Subdecision matrices'!$K$34:$O$36,MATCH(Prioritization!P434,'Subdecision matrices'!$J$34:$J$36,0),MATCH('CalcEng 2'!$AV$6,'Subdecision matrices'!$K$33:$O$33,0)),0)</f>
        <v>0</v>
      </c>
      <c r="AW851" s="2">
        <f>_xlfn.IFERROR(INDEX('Subdecision matrices'!$K$34:$O$36,MATCH(Prioritization!P434,'Subdecision matrices'!$J$34:$J$36,0),MATCH('CalcEng 2'!$AW$6,'Subdecision matrices'!$K$33:$O$33,0)),0)</f>
        <v>0</v>
      </c>
      <c r="AX851" s="2">
        <f>_xlfn.IFERROR(INDEX('Subdecision matrices'!$K$34:$O$36,MATCH(Prioritization!P434,'Subdecision matrices'!$J$34:$J$36,0),MATCH('CalcEng 2'!$AX$6,'Subdecision matrices'!$K$33:$O$33,0)),0)</f>
        <v>0</v>
      </c>
      <c r="AY851" s="2">
        <f>_xlfn.IFERROR(INDEX('Subdecision matrices'!$K$34:$O$36,MATCH(Prioritization!P434,'Subdecision matrices'!$J$34:$J$36,0),MATCH('CalcEng 2'!$AY$6,'Subdecision matrices'!$K$33:$O$33,0)),0)</f>
        <v>0</v>
      </c>
      <c r="AZ851" s="2"/>
      <c r="BA851" s="2"/>
      <c r="BB851" s="110">
        <f>((B851*B852)+(G851*G852)+(L851*L852)+(Q851*Q852)+(V851*V852)+(AA851*AA852)+(AF852*AF851)+(AK851*AK852)+(AP851*AP852)+(AU851*AU852))*10</f>
        <v>0</v>
      </c>
      <c r="BC851" s="110">
        <f aca="true" t="shared" si="2137" ref="BC851">((C851*C852)+(H851*H852)+(M851*M852)+(R851*R852)+(W851*W852)+(AB851*AB852)+(AG852*AG851)+(AL851*AL852)+(AQ851*AQ852)+(AV851*AV852))*10</f>
        <v>0</v>
      </c>
      <c r="BD851" s="110">
        <f aca="true" t="shared" si="2138" ref="BD851">((D851*D852)+(I851*I852)+(N851*N852)+(S851*S852)+(X851*X852)+(AC851*AC852)+(AH852*AH851)+(AM851*AM852)+(AR851*AR852)+(AW851*AW852))*10</f>
        <v>0</v>
      </c>
      <c r="BE851" s="110">
        <f aca="true" t="shared" si="2139" ref="BE851">((E851*E852)+(J851*J852)+(O851*O852)+(T851*T852)+(Y851*Y852)+(AD851*AD852)+(AI852*AI851)+(AN851*AN852)+(AS851*AS852)+(AX851*AX852))*10</f>
        <v>0</v>
      </c>
      <c r="BF851" s="110">
        <f aca="true" t="shared" si="2140" ref="BF851">((F851*F852)+(K851*K852)+(P851*P852)+(U851*U852)+(Z851*Z852)+(AE851*AE852)+(AJ852*AJ851)+(AO851*AO852)+(AT851*AT852)+(AY851*AY852))*10</f>
        <v>0</v>
      </c>
    </row>
    <row r="852" spans="1:58" ht="15.75" thickBot="1">
      <c r="A852" s="94"/>
      <c r="B852" s="5">
        <f>'Subdecision matrices'!$S$12</f>
        <v>0.1</v>
      </c>
      <c r="C852" s="5">
        <f>'Subdecision matrices'!$S$13</f>
        <v>0.1</v>
      </c>
      <c r="D852" s="5">
        <f>'Subdecision matrices'!$S$14</f>
        <v>0.1</v>
      </c>
      <c r="E852" s="5">
        <f>'Subdecision matrices'!$S$15</f>
        <v>0.1</v>
      </c>
      <c r="F852" s="5">
        <f>'Subdecision matrices'!$S$16</f>
        <v>0.1</v>
      </c>
      <c r="G852" s="5">
        <f>'Subdecision matrices'!$T$12</f>
        <v>0.1</v>
      </c>
      <c r="H852" s="5">
        <f>'Subdecision matrices'!$T$13</f>
        <v>0.1</v>
      </c>
      <c r="I852" s="5">
        <f>'Subdecision matrices'!$T$14</f>
        <v>0.1</v>
      </c>
      <c r="J852" s="5">
        <f>'Subdecision matrices'!$T$15</f>
        <v>0.1</v>
      </c>
      <c r="K852" s="5">
        <f>'Subdecision matrices'!$T$16</f>
        <v>0.1</v>
      </c>
      <c r="L852" s="5">
        <f>'Subdecision matrices'!$U$12</f>
        <v>0.05</v>
      </c>
      <c r="M852" s="5">
        <f>'Subdecision matrices'!$U$13</f>
        <v>0.05</v>
      </c>
      <c r="N852" s="5">
        <f>'Subdecision matrices'!$U$14</f>
        <v>0.05</v>
      </c>
      <c r="O852" s="5">
        <f>'Subdecision matrices'!$U$15</f>
        <v>0.05</v>
      </c>
      <c r="P852" s="5">
        <f>'Subdecision matrices'!$U$16</f>
        <v>0.05</v>
      </c>
      <c r="Q852" s="5">
        <f>'Subdecision matrices'!$V$12</f>
        <v>0.1</v>
      </c>
      <c r="R852" s="5">
        <f>'Subdecision matrices'!$V$13</f>
        <v>0.1</v>
      </c>
      <c r="S852" s="5">
        <f>'Subdecision matrices'!$V$14</f>
        <v>0.1</v>
      </c>
      <c r="T852" s="5">
        <f>'Subdecision matrices'!$V$15</f>
        <v>0.1</v>
      </c>
      <c r="U852" s="5">
        <f>'Subdecision matrices'!$V$16</f>
        <v>0.1</v>
      </c>
      <c r="V852" s="5">
        <f>'Subdecision matrices'!$W$12</f>
        <v>0.1</v>
      </c>
      <c r="W852" s="5">
        <f>'Subdecision matrices'!$W$13</f>
        <v>0.1</v>
      </c>
      <c r="X852" s="5">
        <f>'Subdecision matrices'!$W$14</f>
        <v>0.1</v>
      </c>
      <c r="Y852" s="5">
        <f>'Subdecision matrices'!$W$15</f>
        <v>0.1</v>
      </c>
      <c r="Z852" s="5">
        <f>'Subdecision matrices'!$W$16</f>
        <v>0.1</v>
      </c>
      <c r="AA852" s="5">
        <f>'Subdecision matrices'!$X$12</f>
        <v>0.05</v>
      </c>
      <c r="AB852" s="5">
        <f>'Subdecision matrices'!$X$13</f>
        <v>0.1</v>
      </c>
      <c r="AC852" s="5">
        <f>'Subdecision matrices'!$X$14</f>
        <v>0.1</v>
      </c>
      <c r="AD852" s="5">
        <f>'Subdecision matrices'!$X$15</f>
        <v>0.1</v>
      </c>
      <c r="AE852" s="5">
        <f>'Subdecision matrices'!$X$16</f>
        <v>0.1</v>
      </c>
      <c r="AF852" s="5">
        <f>'Subdecision matrices'!$Y$12</f>
        <v>0.1</v>
      </c>
      <c r="AG852" s="5">
        <f>'Subdecision matrices'!$Y$13</f>
        <v>0.1</v>
      </c>
      <c r="AH852" s="5">
        <f>'Subdecision matrices'!$Y$14</f>
        <v>0.1</v>
      </c>
      <c r="AI852" s="5">
        <f>'Subdecision matrices'!$Y$15</f>
        <v>0.05</v>
      </c>
      <c r="AJ852" s="5">
        <f>'Subdecision matrices'!$Y$16</f>
        <v>0.05</v>
      </c>
      <c r="AK852" s="5">
        <f>'Subdecision matrices'!$Z$12</f>
        <v>0.15</v>
      </c>
      <c r="AL852" s="5">
        <f>'Subdecision matrices'!$Z$13</f>
        <v>0.15</v>
      </c>
      <c r="AM852" s="5">
        <f>'Subdecision matrices'!$Z$14</f>
        <v>0.15</v>
      </c>
      <c r="AN852" s="5">
        <f>'Subdecision matrices'!$Z$15</f>
        <v>0.15</v>
      </c>
      <c r="AO852" s="5">
        <f>'Subdecision matrices'!$Z$16</f>
        <v>0.15</v>
      </c>
      <c r="AP852" s="5">
        <f>'Subdecision matrices'!$AA$12</f>
        <v>0.1</v>
      </c>
      <c r="AQ852" s="5">
        <f>'Subdecision matrices'!$AA$13</f>
        <v>0.1</v>
      </c>
      <c r="AR852" s="5">
        <f>'Subdecision matrices'!$AA$14</f>
        <v>0.1</v>
      </c>
      <c r="AS852" s="5">
        <f>'Subdecision matrices'!$AA$15</f>
        <v>0.1</v>
      </c>
      <c r="AT852" s="5">
        <f>'Subdecision matrices'!$AA$16</f>
        <v>0.15</v>
      </c>
      <c r="AU852" s="5">
        <f>'Subdecision matrices'!$AB$12</f>
        <v>0.15</v>
      </c>
      <c r="AV852" s="5">
        <f>'Subdecision matrices'!$AB$13</f>
        <v>0.1</v>
      </c>
      <c r="AW852" s="5">
        <f>'Subdecision matrices'!$AB$14</f>
        <v>0.1</v>
      </c>
      <c r="AX852" s="5">
        <f>'Subdecision matrices'!$AB$15</f>
        <v>0.15</v>
      </c>
      <c r="AY852" s="5">
        <f>'Subdecision matrices'!$AB$16</f>
        <v>0.1</v>
      </c>
      <c r="AZ852" s="3">
        <f aca="true" t="shared" si="2141" ref="AZ852">SUM(L852:AY852)</f>
        <v>4</v>
      </c>
      <c r="BA852" s="3"/>
      <c r="BB852" s="114"/>
      <c r="BC852" s="114"/>
      <c r="BD852" s="114"/>
      <c r="BE852" s="114"/>
      <c r="BF852" s="114"/>
    </row>
    <row r="853" spans="1:58" ht="15">
      <c r="A853" s="94">
        <v>424</v>
      </c>
      <c r="B853" s="44">
        <f>_xlfn.IFERROR(VLOOKUP(Prioritization!G435,'Subdecision matrices'!$B$7:$C$8,2,TRUE),0)</f>
        <v>0</v>
      </c>
      <c r="C853" s="44">
        <f>_xlfn.IFERROR(VLOOKUP(Prioritization!G435,'Subdecision matrices'!$B$7:$D$8,3,TRUE),0)</f>
        <v>0</v>
      </c>
      <c r="D853" s="44">
        <f>_xlfn.IFERROR(VLOOKUP(Prioritization!G435,'Subdecision matrices'!$B$7:$E$8,4,TRUE),0)</f>
        <v>0</v>
      </c>
      <c r="E853" s="44">
        <f>_xlfn.IFERROR(VLOOKUP(Prioritization!G435,'Subdecision matrices'!$B$7:$F$8,5,TRUE),0)</f>
        <v>0</v>
      </c>
      <c r="F853" s="44">
        <f>_xlfn.IFERROR(VLOOKUP(Prioritization!G435,'Subdecision matrices'!$B$7:$G$8,6,TRUE),0)</f>
        <v>0</v>
      </c>
      <c r="G853" s="44">
        <f>VLOOKUP(Prioritization!H435,'Subdecision matrices'!$B$12:$C$19,2,TRUE)</f>
        <v>0</v>
      </c>
      <c r="H853" s="44">
        <f>VLOOKUP(Prioritization!H435,'Subdecision matrices'!$B$12:$D$19,3,TRUE)</f>
        <v>0</v>
      </c>
      <c r="I853" s="44">
        <f>VLOOKUP(Prioritization!H435,'Subdecision matrices'!$B$12:$E$19,4,TRUE)</f>
        <v>0</v>
      </c>
      <c r="J853" s="44">
        <f>VLOOKUP(Prioritization!H435,'Subdecision matrices'!$B$12:$F$19,5,TRUE)</f>
        <v>0</v>
      </c>
      <c r="K853" s="44">
        <f>VLOOKUP(Prioritization!H435,'Subdecision matrices'!$B$12:$G$19,6,TRUE)</f>
        <v>0</v>
      </c>
      <c r="L853" s="2">
        <f>_xlfn.IFERROR(INDEX('Subdecision matrices'!$C$23:$G$27,MATCH(Prioritization!I435,'Subdecision matrices'!$B$23:$B$27,0),MATCH('CalcEng 2'!$L$6,'Subdecision matrices'!$C$22:$G$22,0)),0)</f>
        <v>0</v>
      </c>
      <c r="M853" s="2">
        <f>_xlfn.IFERROR(INDEX('Subdecision matrices'!$C$23:$G$27,MATCH(Prioritization!I435,'Subdecision matrices'!$B$23:$B$27,0),MATCH('CalcEng 2'!$M$6,'Subdecision matrices'!$C$30:$G$30,0)),0)</f>
        <v>0</v>
      </c>
      <c r="N853" s="2">
        <f>_xlfn.IFERROR(INDEX('Subdecision matrices'!$C$23:$G$27,MATCH(Prioritization!I435,'Subdecision matrices'!$B$23:$B$27,0),MATCH('CalcEng 2'!$N$6,'Subdecision matrices'!$C$22:$G$22,0)),0)</f>
        <v>0</v>
      </c>
      <c r="O853" s="2">
        <f>_xlfn.IFERROR(INDEX('Subdecision matrices'!$C$23:$G$27,MATCH(Prioritization!I435,'Subdecision matrices'!$B$23:$B$27,0),MATCH('CalcEng 2'!$O$6,'Subdecision matrices'!$C$22:$G$22,0)),0)</f>
        <v>0</v>
      </c>
      <c r="P853" s="2">
        <f>_xlfn.IFERROR(INDEX('Subdecision matrices'!$C$23:$G$27,MATCH(Prioritization!I435,'Subdecision matrices'!$B$23:$B$27,0),MATCH('CalcEng 2'!$P$6,'Subdecision matrices'!$C$22:$G$22,0)),0)</f>
        <v>0</v>
      </c>
      <c r="Q853" s="2">
        <f>_xlfn.IFERROR(INDEX('Subdecision matrices'!$C$31:$G$33,MATCH(Prioritization!J435,'Subdecision matrices'!$B$31:$B$33,0),MATCH('CalcEng 2'!$Q$6,'Subdecision matrices'!$C$30:$G$30,0)),0)</f>
        <v>0</v>
      </c>
      <c r="R853" s="2">
        <f>_xlfn.IFERROR(INDEX('Subdecision matrices'!$C$31:$G$33,MATCH(Prioritization!J435,'Subdecision matrices'!$B$31:$B$33,0),MATCH('CalcEng 2'!$R$6,'Subdecision matrices'!$C$30:$G$30,0)),0)</f>
        <v>0</v>
      </c>
      <c r="S853" s="2">
        <f>_xlfn.IFERROR(INDEX('Subdecision matrices'!$C$31:$G$33,MATCH(Prioritization!J435,'Subdecision matrices'!$B$31:$B$33,0),MATCH('CalcEng 2'!$S$6,'Subdecision matrices'!$C$30:$G$30,0)),0)</f>
        <v>0</v>
      </c>
      <c r="T853" s="2">
        <f>_xlfn.IFERROR(INDEX('Subdecision matrices'!$C$31:$G$33,MATCH(Prioritization!J435,'Subdecision matrices'!$B$31:$B$33,0),MATCH('CalcEng 2'!$T$6,'Subdecision matrices'!$C$30:$G$30,0)),0)</f>
        <v>0</v>
      </c>
      <c r="U853" s="2">
        <f>_xlfn.IFERROR(INDEX('Subdecision matrices'!$C$31:$G$33,MATCH(Prioritization!J435,'Subdecision matrices'!$B$31:$B$33,0),MATCH('CalcEng 2'!$U$6,'Subdecision matrices'!$C$30:$G$30,0)),0)</f>
        <v>0</v>
      </c>
      <c r="V853" s="2">
        <f>_xlfn.IFERROR(VLOOKUP(Prioritization!K435,'Subdecision matrices'!$A$37:$C$41,3,TRUE),0)</f>
        <v>0</v>
      </c>
      <c r="W853" s="2">
        <f>_xlfn.IFERROR(VLOOKUP(Prioritization!K435,'Subdecision matrices'!$A$37:$D$41,4),0)</f>
        <v>0</v>
      </c>
      <c r="X853" s="2">
        <f>_xlfn.IFERROR(VLOOKUP(Prioritization!K435,'Subdecision matrices'!$A$37:$E$41,5),0)</f>
        <v>0</v>
      </c>
      <c r="Y853" s="2">
        <f>_xlfn.IFERROR(VLOOKUP(Prioritization!K435,'Subdecision matrices'!$A$37:$F$41,6),0)</f>
        <v>0</v>
      </c>
      <c r="Z853" s="2">
        <f>_xlfn.IFERROR(VLOOKUP(Prioritization!K435,'Subdecision matrices'!$A$37:$G$41,7),0)</f>
        <v>0</v>
      </c>
      <c r="AA853" s="2">
        <f>_xlfn.IFERROR(INDEX('Subdecision matrices'!$K$8:$O$11,MATCH(Prioritization!L435,'Subdecision matrices'!$J$8:$J$11,0),MATCH('CalcEng 2'!$AA$6,'Subdecision matrices'!$K$7:$O$7,0)),0)</f>
        <v>0</v>
      </c>
      <c r="AB853" s="2">
        <f>_xlfn.IFERROR(INDEX('Subdecision matrices'!$K$8:$O$11,MATCH(Prioritization!L435,'Subdecision matrices'!$J$8:$J$11,0),MATCH('CalcEng 2'!$AB$6,'Subdecision matrices'!$K$7:$O$7,0)),0)</f>
        <v>0</v>
      </c>
      <c r="AC853" s="2">
        <f>_xlfn.IFERROR(INDEX('Subdecision matrices'!$K$8:$O$11,MATCH(Prioritization!L435,'Subdecision matrices'!$J$8:$J$11,0),MATCH('CalcEng 2'!$AC$6,'Subdecision matrices'!$K$7:$O$7,0)),0)</f>
        <v>0</v>
      </c>
      <c r="AD853" s="2">
        <f>_xlfn.IFERROR(INDEX('Subdecision matrices'!$K$8:$O$11,MATCH(Prioritization!L435,'Subdecision matrices'!$J$8:$J$11,0),MATCH('CalcEng 2'!$AD$6,'Subdecision matrices'!$K$7:$O$7,0)),0)</f>
        <v>0</v>
      </c>
      <c r="AE853" s="2">
        <f>_xlfn.IFERROR(INDEX('Subdecision matrices'!$K$8:$O$11,MATCH(Prioritization!L435,'Subdecision matrices'!$J$8:$J$11,0),MATCH('CalcEng 2'!$AE$6,'Subdecision matrices'!$K$7:$O$7,0)),0)</f>
        <v>0</v>
      </c>
      <c r="AF853" s="2">
        <f>_xlfn.IFERROR(VLOOKUP(Prioritization!M435,'Subdecision matrices'!$I$15:$K$17,3,TRUE),0)</f>
        <v>0</v>
      </c>
      <c r="AG853" s="2">
        <f>_xlfn.IFERROR(VLOOKUP(Prioritization!M435,'Subdecision matrices'!$I$15:$L$17,4,TRUE),0)</f>
        <v>0</v>
      </c>
      <c r="AH853" s="2">
        <f>_xlfn.IFERROR(VLOOKUP(Prioritization!M435,'Subdecision matrices'!$I$15:$M$17,5,TRUE),0)</f>
        <v>0</v>
      </c>
      <c r="AI853" s="2">
        <f>_xlfn.IFERROR(VLOOKUP(Prioritization!M435,'Subdecision matrices'!$I$15:$N$17,6,TRUE),0)</f>
        <v>0</v>
      </c>
      <c r="AJ853" s="2">
        <f>_xlfn.IFERROR(VLOOKUP(Prioritization!M435,'Subdecision matrices'!$I$15:$O$17,7,TRUE),0)</f>
        <v>0</v>
      </c>
      <c r="AK853" s="2">
        <f>_xlfn.IFERROR(INDEX('Subdecision matrices'!$K$22:$O$24,MATCH(Prioritization!N435,'Subdecision matrices'!$J$22:$J$24,0),MATCH($AK$6,'Subdecision matrices'!$K$21:$O$21,0)),0)</f>
        <v>0</v>
      </c>
      <c r="AL853" s="2">
        <f>_xlfn.IFERROR(INDEX('Subdecision matrices'!$K$22:$O$24,MATCH(Prioritization!N435,'Subdecision matrices'!$J$22:$J$24,0),MATCH($AL$6,'Subdecision matrices'!$K$21:$O$21,0)),0)</f>
        <v>0</v>
      </c>
      <c r="AM853" s="2">
        <f>_xlfn.IFERROR(INDEX('Subdecision matrices'!$K$22:$O$24,MATCH(Prioritization!N435,'Subdecision matrices'!$J$22:$J$24,0),MATCH($AM$6,'Subdecision matrices'!$K$21:$O$21,0)),0)</f>
        <v>0</v>
      </c>
      <c r="AN853" s="2">
        <f>_xlfn.IFERROR(INDEX('Subdecision matrices'!$K$22:$O$24,MATCH(Prioritization!N435,'Subdecision matrices'!$J$22:$J$24,0),MATCH($AN$6,'Subdecision matrices'!$K$21:$O$21,0)),0)</f>
        <v>0</v>
      </c>
      <c r="AO853" s="2">
        <f>_xlfn.IFERROR(INDEX('Subdecision matrices'!$K$22:$O$24,MATCH(Prioritization!N435,'Subdecision matrices'!$J$22:$J$24,0),MATCH($AO$6,'Subdecision matrices'!$K$21:$O$21,0)),0)</f>
        <v>0</v>
      </c>
      <c r="AP853" s="2">
        <f>_xlfn.IFERROR(INDEX('Subdecision matrices'!$K$27:$O$30,MATCH(Prioritization!O435,'Subdecision matrices'!$J$27:$J$30,0),MATCH('CalcEng 2'!$AP$6,'Subdecision matrices'!$K$27:$O$27,0)),0)</f>
        <v>0</v>
      </c>
      <c r="AQ853" s="2">
        <f>_xlfn.IFERROR(INDEX('Subdecision matrices'!$K$27:$O$30,MATCH(Prioritization!O435,'Subdecision matrices'!$J$27:$J$30,0),MATCH('CalcEng 2'!$AQ$6,'Subdecision matrices'!$K$27:$O$27,0)),0)</f>
        <v>0</v>
      </c>
      <c r="AR853" s="2">
        <f>_xlfn.IFERROR(INDEX('Subdecision matrices'!$K$27:$O$30,MATCH(Prioritization!O435,'Subdecision matrices'!$J$27:$J$30,0),MATCH('CalcEng 2'!$AR$6,'Subdecision matrices'!$K$27:$O$27,0)),0)</f>
        <v>0</v>
      </c>
      <c r="AS853" s="2">
        <f>_xlfn.IFERROR(INDEX('Subdecision matrices'!$K$27:$O$30,MATCH(Prioritization!O435,'Subdecision matrices'!$J$27:$J$30,0),MATCH('CalcEng 2'!$AS$6,'Subdecision matrices'!$K$27:$O$27,0)),0)</f>
        <v>0</v>
      </c>
      <c r="AT853" s="2">
        <f>_xlfn.IFERROR(INDEX('Subdecision matrices'!$K$27:$O$30,MATCH(Prioritization!O435,'Subdecision matrices'!$J$27:$J$30,0),MATCH('CalcEng 2'!$AT$6,'Subdecision matrices'!$K$27:$O$27,0)),0)</f>
        <v>0</v>
      </c>
      <c r="AU853" s="2">
        <f>_xlfn.IFERROR(INDEX('Subdecision matrices'!$K$34:$O$36,MATCH(Prioritization!P435,'Subdecision matrices'!$J$34:$J$36,0),MATCH('CalcEng 2'!$AU$6,'Subdecision matrices'!$K$33:$O$33,0)),0)</f>
        <v>0</v>
      </c>
      <c r="AV853" s="2">
        <f>_xlfn.IFERROR(INDEX('Subdecision matrices'!$K$34:$O$36,MATCH(Prioritization!P435,'Subdecision matrices'!$J$34:$J$36,0),MATCH('CalcEng 2'!$AV$6,'Subdecision matrices'!$K$33:$O$33,0)),0)</f>
        <v>0</v>
      </c>
      <c r="AW853" s="2">
        <f>_xlfn.IFERROR(INDEX('Subdecision matrices'!$K$34:$O$36,MATCH(Prioritization!P435,'Subdecision matrices'!$J$34:$J$36,0),MATCH('CalcEng 2'!$AW$6,'Subdecision matrices'!$K$33:$O$33,0)),0)</f>
        <v>0</v>
      </c>
      <c r="AX853" s="2">
        <f>_xlfn.IFERROR(INDEX('Subdecision matrices'!$K$34:$O$36,MATCH(Prioritization!P435,'Subdecision matrices'!$J$34:$J$36,0),MATCH('CalcEng 2'!$AX$6,'Subdecision matrices'!$K$33:$O$33,0)),0)</f>
        <v>0</v>
      </c>
      <c r="AY853" s="2">
        <f>_xlfn.IFERROR(INDEX('Subdecision matrices'!$K$34:$O$36,MATCH(Prioritization!P435,'Subdecision matrices'!$J$34:$J$36,0),MATCH('CalcEng 2'!$AY$6,'Subdecision matrices'!$K$33:$O$33,0)),0)</f>
        <v>0</v>
      </c>
      <c r="AZ853" s="2"/>
      <c r="BA853" s="2"/>
      <c r="BB853" s="110">
        <f>((B853*B854)+(G853*G854)+(L853*L854)+(Q853*Q854)+(V853*V854)+(AA853*AA854)+(AF854*AF853)+(AK853*AK854)+(AP853*AP854)+(AU853*AU854))*10</f>
        <v>0</v>
      </c>
      <c r="BC853" s="110">
        <f aca="true" t="shared" si="2142" ref="BC853">((C853*C854)+(H853*H854)+(M853*M854)+(R853*R854)+(W853*W854)+(AB853*AB854)+(AG854*AG853)+(AL853*AL854)+(AQ853*AQ854)+(AV853*AV854))*10</f>
        <v>0</v>
      </c>
      <c r="BD853" s="110">
        <f aca="true" t="shared" si="2143" ref="BD853">((D853*D854)+(I853*I854)+(N853*N854)+(S853*S854)+(X853*X854)+(AC853*AC854)+(AH854*AH853)+(AM853*AM854)+(AR853*AR854)+(AW853*AW854))*10</f>
        <v>0</v>
      </c>
      <c r="BE853" s="110">
        <f aca="true" t="shared" si="2144" ref="BE853">((E853*E854)+(J853*J854)+(O853*O854)+(T853*T854)+(Y853*Y854)+(AD853*AD854)+(AI854*AI853)+(AN853*AN854)+(AS853*AS854)+(AX853*AX854))*10</f>
        <v>0</v>
      </c>
      <c r="BF853" s="110">
        <f aca="true" t="shared" si="2145" ref="BF853">((F853*F854)+(K853*K854)+(P853*P854)+(U853*U854)+(Z853*Z854)+(AE853*AE854)+(AJ854*AJ853)+(AO853*AO854)+(AT853*AT854)+(AY853*AY854))*10</f>
        <v>0</v>
      </c>
    </row>
    <row r="854" spans="1:58" ht="15.75" thickBot="1">
      <c r="A854" s="94"/>
      <c r="B854" s="5">
        <f>'Subdecision matrices'!$S$12</f>
        <v>0.1</v>
      </c>
      <c r="C854" s="5">
        <f>'Subdecision matrices'!$S$13</f>
        <v>0.1</v>
      </c>
      <c r="D854" s="5">
        <f>'Subdecision matrices'!$S$14</f>
        <v>0.1</v>
      </c>
      <c r="E854" s="5">
        <f>'Subdecision matrices'!$S$15</f>
        <v>0.1</v>
      </c>
      <c r="F854" s="5">
        <f>'Subdecision matrices'!$S$16</f>
        <v>0.1</v>
      </c>
      <c r="G854" s="5">
        <f>'Subdecision matrices'!$T$12</f>
        <v>0.1</v>
      </c>
      <c r="H854" s="5">
        <f>'Subdecision matrices'!$T$13</f>
        <v>0.1</v>
      </c>
      <c r="I854" s="5">
        <f>'Subdecision matrices'!$T$14</f>
        <v>0.1</v>
      </c>
      <c r="J854" s="5">
        <f>'Subdecision matrices'!$T$15</f>
        <v>0.1</v>
      </c>
      <c r="K854" s="5">
        <f>'Subdecision matrices'!$T$16</f>
        <v>0.1</v>
      </c>
      <c r="L854" s="5">
        <f>'Subdecision matrices'!$U$12</f>
        <v>0.05</v>
      </c>
      <c r="M854" s="5">
        <f>'Subdecision matrices'!$U$13</f>
        <v>0.05</v>
      </c>
      <c r="N854" s="5">
        <f>'Subdecision matrices'!$U$14</f>
        <v>0.05</v>
      </c>
      <c r="O854" s="5">
        <f>'Subdecision matrices'!$U$15</f>
        <v>0.05</v>
      </c>
      <c r="P854" s="5">
        <f>'Subdecision matrices'!$U$16</f>
        <v>0.05</v>
      </c>
      <c r="Q854" s="5">
        <f>'Subdecision matrices'!$V$12</f>
        <v>0.1</v>
      </c>
      <c r="R854" s="5">
        <f>'Subdecision matrices'!$V$13</f>
        <v>0.1</v>
      </c>
      <c r="S854" s="5">
        <f>'Subdecision matrices'!$V$14</f>
        <v>0.1</v>
      </c>
      <c r="T854" s="5">
        <f>'Subdecision matrices'!$V$15</f>
        <v>0.1</v>
      </c>
      <c r="U854" s="5">
        <f>'Subdecision matrices'!$V$16</f>
        <v>0.1</v>
      </c>
      <c r="V854" s="5">
        <f>'Subdecision matrices'!$W$12</f>
        <v>0.1</v>
      </c>
      <c r="W854" s="5">
        <f>'Subdecision matrices'!$W$13</f>
        <v>0.1</v>
      </c>
      <c r="X854" s="5">
        <f>'Subdecision matrices'!$W$14</f>
        <v>0.1</v>
      </c>
      <c r="Y854" s="5">
        <f>'Subdecision matrices'!$W$15</f>
        <v>0.1</v>
      </c>
      <c r="Z854" s="5">
        <f>'Subdecision matrices'!$W$16</f>
        <v>0.1</v>
      </c>
      <c r="AA854" s="5">
        <f>'Subdecision matrices'!$X$12</f>
        <v>0.05</v>
      </c>
      <c r="AB854" s="5">
        <f>'Subdecision matrices'!$X$13</f>
        <v>0.1</v>
      </c>
      <c r="AC854" s="5">
        <f>'Subdecision matrices'!$X$14</f>
        <v>0.1</v>
      </c>
      <c r="AD854" s="5">
        <f>'Subdecision matrices'!$X$15</f>
        <v>0.1</v>
      </c>
      <c r="AE854" s="5">
        <f>'Subdecision matrices'!$X$16</f>
        <v>0.1</v>
      </c>
      <c r="AF854" s="5">
        <f>'Subdecision matrices'!$Y$12</f>
        <v>0.1</v>
      </c>
      <c r="AG854" s="5">
        <f>'Subdecision matrices'!$Y$13</f>
        <v>0.1</v>
      </c>
      <c r="AH854" s="5">
        <f>'Subdecision matrices'!$Y$14</f>
        <v>0.1</v>
      </c>
      <c r="AI854" s="5">
        <f>'Subdecision matrices'!$Y$15</f>
        <v>0.05</v>
      </c>
      <c r="AJ854" s="5">
        <f>'Subdecision matrices'!$Y$16</f>
        <v>0.05</v>
      </c>
      <c r="AK854" s="5">
        <f>'Subdecision matrices'!$Z$12</f>
        <v>0.15</v>
      </c>
      <c r="AL854" s="5">
        <f>'Subdecision matrices'!$Z$13</f>
        <v>0.15</v>
      </c>
      <c r="AM854" s="5">
        <f>'Subdecision matrices'!$Z$14</f>
        <v>0.15</v>
      </c>
      <c r="AN854" s="5">
        <f>'Subdecision matrices'!$Z$15</f>
        <v>0.15</v>
      </c>
      <c r="AO854" s="5">
        <f>'Subdecision matrices'!$Z$16</f>
        <v>0.15</v>
      </c>
      <c r="AP854" s="5">
        <f>'Subdecision matrices'!$AA$12</f>
        <v>0.1</v>
      </c>
      <c r="AQ854" s="5">
        <f>'Subdecision matrices'!$AA$13</f>
        <v>0.1</v>
      </c>
      <c r="AR854" s="5">
        <f>'Subdecision matrices'!$AA$14</f>
        <v>0.1</v>
      </c>
      <c r="AS854" s="5">
        <f>'Subdecision matrices'!$AA$15</f>
        <v>0.1</v>
      </c>
      <c r="AT854" s="5">
        <f>'Subdecision matrices'!$AA$16</f>
        <v>0.15</v>
      </c>
      <c r="AU854" s="5">
        <f>'Subdecision matrices'!$AB$12</f>
        <v>0.15</v>
      </c>
      <c r="AV854" s="5">
        <f>'Subdecision matrices'!$AB$13</f>
        <v>0.1</v>
      </c>
      <c r="AW854" s="5">
        <f>'Subdecision matrices'!$AB$14</f>
        <v>0.1</v>
      </c>
      <c r="AX854" s="5">
        <f>'Subdecision matrices'!$AB$15</f>
        <v>0.15</v>
      </c>
      <c r="AY854" s="5">
        <f>'Subdecision matrices'!$AB$16</f>
        <v>0.1</v>
      </c>
      <c r="AZ854" s="3">
        <f aca="true" t="shared" si="2146" ref="AZ854">SUM(L854:AY854)</f>
        <v>4</v>
      </c>
      <c r="BA854" s="3"/>
      <c r="BB854" s="114"/>
      <c r="BC854" s="114"/>
      <c r="BD854" s="114"/>
      <c r="BE854" s="114"/>
      <c r="BF854" s="114"/>
    </row>
    <row r="855" spans="1:58" ht="15">
      <c r="A855" s="94">
        <v>425</v>
      </c>
      <c r="B855" s="44">
        <f>_xlfn.IFERROR(VLOOKUP(Prioritization!G436,'Subdecision matrices'!$B$7:$C$8,2,TRUE),0)</f>
        <v>0</v>
      </c>
      <c r="C855" s="44">
        <f>_xlfn.IFERROR(VLOOKUP(Prioritization!G436,'Subdecision matrices'!$B$7:$D$8,3,TRUE),0)</f>
        <v>0</v>
      </c>
      <c r="D855" s="44">
        <f>_xlfn.IFERROR(VLOOKUP(Prioritization!G436,'Subdecision matrices'!$B$7:$E$8,4,TRUE),0)</f>
        <v>0</v>
      </c>
      <c r="E855" s="44">
        <f>_xlfn.IFERROR(VLOOKUP(Prioritization!G436,'Subdecision matrices'!$B$7:$F$8,5,TRUE),0)</f>
        <v>0</v>
      </c>
      <c r="F855" s="44">
        <f>_xlfn.IFERROR(VLOOKUP(Prioritization!G436,'Subdecision matrices'!$B$7:$G$8,6,TRUE),0)</f>
        <v>0</v>
      </c>
      <c r="G855" s="44">
        <f>VLOOKUP(Prioritization!H436,'Subdecision matrices'!$B$12:$C$19,2,TRUE)</f>
        <v>0</v>
      </c>
      <c r="H855" s="44">
        <f>VLOOKUP(Prioritization!H436,'Subdecision matrices'!$B$12:$D$19,3,TRUE)</f>
        <v>0</v>
      </c>
      <c r="I855" s="44">
        <f>VLOOKUP(Prioritization!H436,'Subdecision matrices'!$B$12:$E$19,4,TRUE)</f>
        <v>0</v>
      </c>
      <c r="J855" s="44">
        <f>VLOOKUP(Prioritization!H436,'Subdecision matrices'!$B$12:$F$19,5,TRUE)</f>
        <v>0</v>
      </c>
      <c r="K855" s="44">
        <f>VLOOKUP(Prioritization!H436,'Subdecision matrices'!$B$12:$G$19,6,TRUE)</f>
        <v>0</v>
      </c>
      <c r="L855" s="2">
        <f>_xlfn.IFERROR(INDEX('Subdecision matrices'!$C$23:$G$27,MATCH(Prioritization!I436,'Subdecision matrices'!$B$23:$B$27,0),MATCH('CalcEng 2'!$L$6,'Subdecision matrices'!$C$22:$G$22,0)),0)</f>
        <v>0</v>
      </c>
      <c r="M855" s="2">
        <f>_xlfn.IFERROR(INDEX('Subdecision matrices'!$C$23:$G$27,MATCH(Prioritization!I436,'Subdecision matrices'!$B$23:$B$27,0),MATCH('CalcEng 2'!$M$6,'Subdecision matrices'!$C$30:$G$30,0)),0)</f>
        <v>0</v>
      </c>
      <c r="N855" s="2">
        <f>_xlfn.IFERROR(INDEX('Subdecision matrices'!$C$23:$G$27,MATCH(Prioritization!I436,'Subdecision matrices'!$B$23:$B$27,0),MATCH('CalcEng 2'!$N$6,'Subdecision matrices'!$C$22:$G$22,0)),0)</f>
        <v>0</v>
      </c>
      <c r="O855" s="2">
        <f>_xlfn.IFERROR(INDEX('Subdecision matrices'!$C$23:$G$27,MATCH(Prioritization!I436,'Subdecision matrices'!$B$23:$B$27,0),MATCH('CalcEng 2'!$O$6,'Subdecision matrices'!$C$22:$G$22,0)),0)</f>
        <v>0</v>
      </c>
      <c r="P855" s="2">
        <f>_xlfn.IFERROR(INDEX('Subdecision matrices'!$C$23:$G$27,MATCH(Prioritization!I436,'Subdecision matrices'!$B$23:$B$27,0),MATCH('CalcEng 2'!$P$6,'Subdecision matrices'!$C$22:$G$22,0)),0)</f>
        <v>0</v>
      </c>
      <c r="Q855" s="2">
        <f>_xlfn.IFERROR(INDEX('Subdecision matrices'!$C$31:$G$33,MATCH(Prioritization!J436,'Subdecision matrices'!$B$31:$B$33,0),MATCH('CalcEng 2'!$Q$6,'Subdecision matrices'!$C$30:$G$30,0)),0)</f>
        <v>0</v>
      </c>
      <c r="R855" s="2">
        <f>_xlfn.IFERROR(INDEX('Subdecision matrices'!$C$31:$G$33,MATCH(Prioritization!J436,'Subdecision matrices'!$B$31:$B$33,0),MATCH('CalcEng 2'!$R$6,'Subdecision matrices'!$C$30:$G$30,0)),0)</f>
        <v>0</v>
      </c>
      <c r="S855" s="2">
        <f>_xlfn.IFERROR(INDEX('Subdecision matrices'!$C$31:$G$33,MATCH(Prioritization!J436,'Subdecision matrices'!$B$31:$B$33,0),MATCH('CalcEng 2'!$S$6,'Subdecision matrices'!$C$30:$G$30,0)),0)</f>
        <v>0</v>
      </c>
      <c r="T855" s="2">
        <f>_xlfn.IFERROR(INDEX('Subdecision matrices'!$C$31:$G$33,MATCH(Prioritization!J436,'Subdecision matrices'!$B$31:$B$33,0),MATCH('CalcEng 2'!$T$6,'Subdecision matrices'!$C$30:$G$30,0)),0)</f>
        <v>0</v>
      </c>
      <c r="U855" s="2">
        <f>_xlfn.IFERROR(INDEX('Subdecision matrices'!$C$31:$G$33,MATCH(Prioritization!J436,'Subdecision matrices'!$B$31:$B$33,0),MATCH('CalcEng 2'!$U$6,'Subdecision matrices'!$C$30:$G$30,0)),0)</f>
        <v>0</v>
      </c>
      <c r="V855" s="2">
        <f>_xlfn.IFERROR(VLOOKUP(Prioritization!K436,'Subdecision matrices'!$A$37:$C$41,3,TRUE),0)</f>
        <v>0</v>
      </c>
      <c r="W855" s="2">
        <f>_xlfn.IFERROR(VLOOKUP(Prioritization!K436,'Subdecision matrices'!$A$37:$D$41,4),0)</f>
        <v>0</v>
      </c>
      <c r="X855" s="2">
        <f>_xlfn.IFERROR(VLOOKUP(Prioritization!K436,'Subdecision matrices'!$A$37:$E$41,5),0)</f>
        <v>0</v>
      </c>
      <c r="Y855" s="2">
        <f>_xlfn.IFERROR(VLOOKUP(Prioritization!K436,'Subdecision matrices'!$A$37:$F$41,6),0)</f>
        <v>0</v>
      </c>
      <c r="Z855" s="2">
        <f>_xlfn.IFERROR(VLOOKUP(Prioritization!K436,'Subdecision matrices'!$A$37:$G$41,7),0)</f>
        <v>0</v>
      </c>
      <c r="AA855" s="2">
        <f>_xlfn.IFERROR(INDEX('Subdecision matrices'!$K$8:$O$11,MATCH(Prioritization!L436,'Subdecision matrices'!$J$8:$J$11,0),MATCH('CalcEng 2'!$AA$6,'Subdecision matrices'!$K$7:$O$7,0)),0)</f>
        <v>0</v>
      </c>
      <c r="AB855" s="2">
        <f>_xlfn.IFERROR(INDEX('Subdecision matrices'!$K$8:$O$11,MATCH(Prioritization!L436,'Subdecision matrices'!$J$8:$J$11,0),MATCH('CalcEng 2'!$AB$6,'Subdecision matrices'!$K$7:$O$7,0)),0)</f>
        <v>0</v>
      </c>
      <c r="AC855" s="2">
        <f>_xlfn.IFERROR(INDEX('Subdecision matrices'!$K$8:$O$11,MATCH(Prioritization!L436,'Subdecision matrices'!$J$8:$J$11,0),MATCH('CalcEng 2'!$AC$6,'Subdecision matrices'!$K$7:$O$7,0)),0)</f>
        <v>0</v>
      </c>
      <c r="AD855" s="2">
        <f>_xlfn.IFERROR(INDEX('Subdecision matrices'!$K$8:$O$11,MATCH(Prioritization!L436,'Subdecision matrices'!$J$8:$J$11,0),MATCH('CalcEng 2'!$AD$6,'Subdecision matrices'!$K$7:$O$7,0)),0)</f>
        <v>0</v>
      </c>
      <c r="AE855" s="2">
        <f>_xlfn.IFERROR(INDEX('Subdecision matrices'!$K$8:$O$11,MATCH(Prioritization!L436,'Subdecision matrices'!$J$8:$J$11,0),MATCH('CalcEng 2'!$AE$6,'Subdecision matrices'!$K$7:$O$7,0)),0)</f>
        <v>0</v>
      </c>
      <c r="AF855" s="2">
        <f>_xlfn.IFERROR(VLOOKUP(Prioritization!M436,'Subdecision matrices'!$I$15:$K$17,3,TRUE),0)</f>
        <v>0</v>
      </c>
      <c r="AG855" s="2">
        <f>_xlfn.IFERROR(VLOOKUP(Prioritization!M436,'Subdecision matrices'!$I$15:$L$17,4,TRUE),0)</f>
        <v>0</v>
      </c>
      <c r="AH855" s="2">
        <f>_xlfn.IFERROR(VLOOKUP(Prioritization!M436,'Subdecision matrices'!$I$15:$M$17,5,TRUE),0)</f>
        <v>0</v>
      </c>
      <c r="AI855" s="2">
        <f>_xlfn.IFERROR(VLOOKUP(Prioritization!M436,'Subdecision matrices'!$I$15:$N$17,6,TRUE),0)</f>
        <v>0</v>
      </c>
      <c r="AJ855" s="2">
        <f>_xlfn.IFERROR(VLOOKUP(Prioritization!M436,'Subdecision matrices'!$I$15:$O$17,7,TRUE),0)</f>
        <v>0</v>
      </c>
      <c r="AK855" s="2">
        <f>_xlfn.IFERROR(INDEX('Subdecision matrices'!$K$22:$O$24,MATCH(Prioritization!N436,'Subdecision matrices'!$J$22:$J$24,0),MATCH($AK$6,'Subdecision matrices'!$K$21:$O$21,0)),0)</f>
        <v>0</v>
      </c>
      <c r="AL855" s="2">
        <f>_xlfn.IFERROR(INDEX('Subdecision matrices'!$K$22:$O$24,MATCH(Prioritization!N436,'Subdecision matrices'!$J$22:$J$24,0),MATCH($AL$6,'Subdecision matrices'!$K$21:$O$21,0)),0)</f>
        <v>0</v>
      </c>
      <c r="AM855" s="2">
        <f>_xlfn.IFERROR(INDEX('Subdecision matrices'!$K$22:$O$24,MATCH(Prioritization!N436,'Subdecision matrices'!$J$22:$J$24,0),MATCH($AM$6,'Subdecision matrices'!$K$21:$O$21,0)),0)</f>
        <v>0</v>
      </c>
      <c r="AN855" s="2">
        <f>_xlfn.IFERROR(INDEX('Subdecision matrices'!$K$22:$O$24,MATCH(Prioritization!N436,'Subdecision matrices'!$J$22:$J$24,0),MATCH($AN$6,'Subdecision matrices'!$K$21:$O$21,0)),0)</f>
        <v>0</v>
      </c>
      <c r="AO855" s="2">
        <f>_xlfn.IFERROR(INDEX('Subdecision matrices'!$K$22:$O$24,MATCH(Prioritization!N436,'Subdecision matrices'!$J$22:$J$24,0),MATCH($AO$6,'Subdecision matrices'!$K$21:$O$21,0)),0)</f>
        <v>0</v>
      </c>
      <c r="AP855" s="2">
        <f>_xlfn.IFERROR(INDEX('Subdecision matrices'!$K$27:$O$30,MATCH(Prioritization!O436,'Subdecision matrices'!$J$27:$J$30,0),MATCH('CalcEng 2'!$AP$6,'Subdecision matrices'!$K$27:$O$27,0)),0)</f>
        <v>0</v>
      </c>
      <c r="AQ855" s="2">
        <f>_xlfn.IFERROR(INDEX('Subdecision matrices'!$K$27:$O$30,MATCH(Prioritization!O436,'Subdecision matrices'!$J$27:$J$30,0),MATCH('CalcEng 2'!$AQ$6,'Subdecision matrices'!$K$27:$O$27,0)),0)</f>
        <v>0</v>
      </c>
      <c r="AR855" s="2">
        <f>_xlfn.IFERROR(INDEX('Subdecision matrices'!$K$27:$O$30,MATCH(Prioritization!O436,'Subdecision matrices'!$J$27:$J$30,0),MATCH('CalcEng 2'!$AR$6,'Subdecision matrices'!$K$27:$O$27,0)),0)</f>
        <v>0</v>
      </c>
      <c r="AS855" s="2">
        <f>_xlfn.IFERROR(INDEX('Subdecision matrices'!$K$27:$O$30,MATCH(Prioritization!O436,'Subdecision matrices'!$J$27:$J$30,0),MATCH('CalcEng 2'!$AS$6,'Subdecision matrices'!$K$27:$O$27,0)),0)</f>
        <v>0</v>
      </c>
      <c r="AT855" s="2">
        <f>_xlfn.IFERROR(INDEX('Subdecision matrices'!$K$27:$O$30,MATCH(Prioritization!O436,'Subdecision matrices'!$J$27:$J$30,0),MATCH('CalcEng 2'!$AT$6,'Subdecision matrices'!$K$27:$O$27,0)),0)</f>
        <v>0</v>
      </c>
      <c r="AU855" s="2">
        <f>_xlfn.IFERROR(INDEX('Subdecision matrices'!$K$34:$O$36,MATCH(Prioritization!P436,'Subdecision matrices'!$J$34:$J$36,0),MATCH('CalcEng 2'!$AU$6,'Subdecision matrices'!$K$33:$O$33,0)),0)</f>
        <v>0</v>
      </c>
      <c r="AV855" s="2">
        <f>_xlfn.IFERROR(INDEX('Subdecision matrices'!$K$34:$O$36,MATCH(Prioritization!P436,'Subdecision matrices'!$J$34:$J$36,0),MATCH('CalcEng 2'!$AV$6,'Subdecision matrices'!$K$33:$O$33,0)),0)</f>
        <v>0</v>
      </c>
      <c r="AW855" s="2">
        <f>_xlfn.IFERROR(INDEX('Subdecision matrices'!$K$34:$O$36,MATCH(Prioritization!P436,'Subdecision matrices'!$J$34:$J$36,0),MATCH('CalcEng 2'!$AW$6,'Subdecision matrices'!$K$33:$O$33,0)),0)</f>
        <v>0</v>
      </c>
      <c r="AX855" s="2">
        <f>_xlfn.IFERROR(INDEX('Subdecision matrices'!$K$34:$O$36,MATCH(Prioritization!P436,'Subdecision matrices'!$J$34:$J$36,0),MATCH('CalcEng 2'!$AX$6,'Subdecision matrices'!$K$33:$O$33,0)),0)</f>
        <v>0</v>
      </c>
      <c r="AY855" s="2">
        <f>_xlfn.IFERROR(INDEX('Subdecision matrices'!$K$34:$O$36,MATCH(Prioritization!P436,'Subdecision matrices'!$J$34:$J$36,0),MATCH('CalcEng 2'!$AY$6,'Subdecision matrices'!$K$33:$O$33,0)),0)</f>
        <v>0</v>
      </c>
      <c r="AZ855" s="2"/>
      <c r="BA855" s="2"/>
      <c r="BB855" s="110">
        <f>((B855*B856)+(G855*G856)+(L855*L856)+(Q855*Q856)+(V855*V856)+(AA855*AA856)+(AF856*AF855)+(AK855*AK856)+(AP855*AP856)+(AU855*AU856))*10</f>
        <v>0</v>
      </c>
      <c r="BC855" s="110">
        <f aca="true" t="shared" si="2147" ref="BC855">((C855*C856)+(H855*H856)+(M855*M856)+(R855*R856)+(W855*W856)+(AB855*AB856)+(AG856*AG855)+(AL855*AL856)+(AQ855*AQ856)+(AV855*AV856))*10</f>
        <v>0</v>
      </c>
      <c r="BD855" s="110">
        <f aca="true" t="shared" si="2148" ref="BD855">((D855*D856)+(I855*I856)+(N855*N856)+(S855*S856)+(X855*X856)+(AC855*AC856)+(AH856*AH855)+(AM855*AM856)+(AR855*AR856)+(AW855*AW856))*10</f>
        <v>0</v>
      </c>
      <c r="BE855" s="110">
        <f aca="true" t="shared" si="2149" ref="BE855">((E855*E856)+(J855*J856)+(O855*O856)+(T855*T856)+(Y855*Y856)+(AD855*AD856)+(AI856*AI855)+(AN855*AN856)+(AS855*AS856)+(AX855*AX856))*10</f>
        <v>0</v>
      </c>
      <c r="BF855" s="110">
        <f aca="true" t="shared" si="2150" ref="BF855">((F855*F856)+(K855*K856)+(P855*P856)+(U855*U856)+(Z855*Z856)+(AE855*AE856)+(AJ856*AJ855)+(AO855*AO856)+(AT855*AT856)+(AY855*AY856))*10</f>
        <v>0</v>
      </c>
    </row>
    <row r="856" spans="1:58" ht="15.75" thickBot="1">
      <c r="A856" s="94"/>
      <c r="B856" s="5">
        <f>'Subdecision matrices'!$S$12</f>
        <v>0.1</v>
      </c>
      <c r="C856" s="5">
        <f>'Subdecision matrices'!$S$13</f>
        <v>0.1</v>
      </c>
      <c r="D856" s="5">
        <f>'Subdecision matrices'!$S$14</f>
        <v>0.1</v>
      </c>
      <c r="E856" s="5">
        <f>'Subdecision matrices'!$S$15</f>
        <v>0.1</v>
      </c>
      <c r="F856" s="5">
        <f>'Subdecision matrices'!$S$16</f>
        <v>0.1</v>
      </c>
      <c r="G856" s="5">
        <f>'Subdecision matrices'!$T$12</f>
        <v>0.1</v>
      </c>
      <c r="H856" s="5">
        <f>'Subdecision matrices'!$T$13</f>
        <v>0.1</v>
      </c>
      <c r="I856" s="5">
        <f>'Subdecision matrices'!$T$14</f>
        <v>0.1</v>
      </c>
      <c r="J856" s="5">
        <f>'Subdecision matrices'!$T$15</f>
        <v>0.1</v>
      </c>
      <c r="K856" s="5">
        <f>'Subdecision matrices'!$T$16</f>
        <v>0.1</v>
      </c>
      <c r="L856" s="5">
        <f>'Subdecision matrices'!$U$12</f>
        <v>0.05</v>
      </c>
      <c r="M856" s="5">
        <f>'Subdecision matrices'!$U$13</f>
        <v>0.05</v>
      </c>
      <c r="N856" s="5">
        <f>'Subdecision matrices'!$U$14</f>
        <v>0.05</v>
      </c>
      <c r="O856" s="5">
        <f>'Subdecision matrices'!$U$15</f>
        <v>0.05</v>
      </c>
      <c r="P856" s="5">
        <f>'Subdecision matrices'!$U$16</f>
        <v>0.05</v>
      </c>
      <c r="Q856" s="5">
        <f>'Subdecision matrices'!$V$12</f>
        <v>0.1</v>
      </c>
      <c r="R856" s="5">
        <f>'Subdecision matrices'!$V$13</f>
        <v>0.1</v>
      </c>
      <c r="S856" s="5">
        <f>'Subdecision matrices'!$V$14</f>
        <v>0.1</v>
      </c>
      <c r="T856" s="5">
        <f>'Subdecision matrices'!$V$15</f>
        <v>0.1</v>
      </c>
      <c r="U856" s="5">
        <f>'Subdecision matrices'!$V$16</f>
        <v>0.1</v>
      </c>
      <c r="V856" s="5">
        <f>'Subdecision matrices'!$W$12</f>
        <v>0.1</v>
      </c>
      <c r="W856" s="5">
        <f>'Subdecision matrices'!$W$13</f>
        <v>0.1</v>
      </c>
      <c r="X856" s="5">
        <f>'Subdecision matrices'!$W$14</f>
        <v>0.1</v>
      </c>
      <c r="Y856" s="5">
        <f>'Subdecision matrices'!$W$15</f>
        <v>0.1</v>
      </c>
      <c r="Z856" s="5">
        <f>'Subdecision matrices'!$W$16</f>
        <v>0.1</v>
      </c>
      <c r="AA856" s="5">
        <f>'Subdecision matrices'!$X$12</f>
        <v>0.05</v>
      </c>
      <c r="AB856" s="5">
        <f>'Subdecision matrices'!$X$13</f>
        <v>0.1</v>
      </c>
      <c r="AC856" s="5">
        <f>'Subdecision matrices'!$X$14</f>
        <v>0.1</v>
      </c>
      <c r="AD856" s="5">
        <f>'Subdecision matrices'!$X$15</f>
        <v>0.1</v>
      </c>
      <c r="AE856" s="5">
        <f>'Subdecision matrices'!$X$16</f>
        <v>0.1</v>
      </c>
      <c r="AF856" s="5">
        <f>'Subdecision matrices'!$Y$12</f>
        <v>0.1</v>
      </c>
      <c r="AG856" s="5">
        <f>'Subdecision matrices'!$Y$13</f>
        <v>0.1</v>
      </c>
      <c r="AH856" s="5">
        <f>'Subdecision matrices'!$Y$14</f>
        <v>0.1</v>
      </c>
      <c r="AI856" s="5">
        <f>'Subdecision matrices'!$Y$15</f>
        <v>0.05</v>
      </c>
      <c r="AJ856" s="5">
        <f>'Subdecision matrices'!$Y$16</f>
        <v>0.05</v>
      </c>
      <c r="AK856" s="5">
        <f>'Subdecision matrices'!$Z$12</f>
        <v>0.15</v>
      </c>
      <c r="AL856" s="5">
        <f>'Subdecision matrices'!$Z$13</f>
        <v>0.15</v>
      </c>
      <c r="AM856" s="5">
        <f>'Subdecision matrices'!$Z$14</f>
        <v>0.15</v>
      </c>
      <c r="AN856" s="5">
        <f>'Subdecision matrices'!$Z$15</f>
        <v>0.15</v>
      </c>
      <c r="AO856" s="5">
        <f>'Subdecision matrices'!$Z$16</f>
        <v>0.15</v>
      </c>
      <c r="AP856" s="5">
        <f>'Subdecision matrices'!$AA$12</f>
        <v>0.1</v>
      </c>
      <c r="AQ856" s="5">
        <f>'Subdecision matrices'!$AA$13</f>
        <v>0.1</v>
      </c>
      <c r="AR856" s="5">
        <f>'Subdecision matrices'!$AA$14</f>
        <v>0.1</v>
      </c>
      <c r="AS856" s="5">
        <f>'Subdecision matrices'!$AA$15</f>
        <v>0.1</v>
      </c>
      <c r="AT856" s="5">
        <f>'Subdecision matrices'!$AA$16</f>
        <v>0.15</v>
      </c>
      <c r="AU856" s="5">
        <f>'Subdecision matrices'!$AB$12</f>
        <v>0.15</v>
      </c>
      <c r="AV856" s="5">
        <f>'Subdecision matrices'!$AB$13</f>
        <v>0.1</v>
      </c>
      <c r="AW856" s="5">
        <f>'Subdecision matrices'!$AB$14</f>
        <v>0.1</v>
      </c>
      <c r="AX856" s="5">
        <f>'Subdecision matrices'!$AB$15</f>
        <v>0.15</v>
      </c>
      <c r="AY856" s="5">
        <f>'Subdecision matrices'!$AB$16</f>
        <v>0.1</v>
      </c>
      <c r="AZ856" s="3">
        <f aca="true" t="shared" si="2151" ref="AZ856">SUM(L856:AY856)</f>
        <v>4</v>
      </c>
      <c r="BA856" s="3"/>
      <c r="BB856" s="114"/>
      <c r="BC856" s="114"/>
      <c r="BD856" s="114"/>
      <c r="BE856" s="114"/>
      <c r="BF856" s="114"/>
    </row>
    <row r="857" spans="1:58" ht="15">
      <c r="A857" s="94">
        <v>426</v>
      </c>
      <c r="B857" s="44">
        <f>_xlfn.IFERROR(VLOOKUP(Prioritization!G437,'Subdecision matrices'!$B$7:$C$8,2,TRUE),0)</f>
        <v>0</v>
      </c>
      <c r="C857" s="44">
        <f>_xlfn.IFERROR(VLOOKUP(Prioritization!G437,'Subdecision matrices'!$B$7:$D$8,3,TRUE),0)</f>
        <v>0</v>
      </c>
      <c r="D857" s="44">
        <f>_xlfn.IFERROR(VLOOKUP(Prioritization!G437,'Subdecision matrices'!$B$7:$E$8,4,TRUE),0)</f>
        <v>0</v>
      </c>
      <c r="E857" s="44">
        <f>_xlfn.IFERROR(VLOOKUP(Prioritization!G437,'Subdecision matrices'!$B$7:$F$8,5,TRUE),0)</f>
        <v>0</v>
      </c>
      <c r="F857" s="44">
        <f>_xlfn.IFERROR(VLOOKUP(Prioritization!G437,'Subdecision matrices'!$B$7:$G$8,6,TRUE),0)</f>
        <v>0</v>
      </c>
      <c r="G857" s="44">
        <f>VLOOKUP(Prioritization!H437,'Subdecision matrices'!$B$12:$C$19,2,TRUE)</f>
        <v>0</v>
      </c>
      <c r="H857" s="44">
        <f>VLOOKUP(Prioritization!H437,'Subdecision matrices'!$B$12:$D$19,3,TRUE)</f>
        <v>0</v>
      </c>
      <c r="I857" s="44">
        <f>VLOOKUP(Prioritization!H437,'Subdecision matrices'!$B$12:$E$19,4,TRUE)</f>
        <v>0</v>
      </c>
      <c r="J857" s="44">
        <f>VLOOKUP(Prioritization!H437,'Subdecision matrices'!$B$12:$F$19,5,TRUE)</f>
        <v>0</v>
      </c>
      <c r="K857" s="44">
        <f>VLOOKUP(Prioritization!H437,'Subdecision matrices'!$B$12:$G$19,6,TRUE)</f>
        <v>0</v>
      </c>
      <c r="L857" s="2">
        <f>_xlfn.IFERROR(INDEX('Subdecision matrices'!$C$23:$G$27,MATCH(Prioritization!I437,'Subdecision matrices'!$B$23:$B$27,0),MATCH('CalcEng 2'!$L$6,'Subdecision matrices'!$C$22:$G$22,0)),0)</f>
        <v>0</v>
      </c>
      <c r="M857" s="2">
        <f>_xlfn.IFERROR(INDEX('Subdecision matrices'!$C$23:$G$27,MATCH(Prioritization!I437,'Subdecision matrices'!$B$23:$B$27,0),MATCH('CalcEng 2'!$M$6,'Subdecision matrices'!$C$30:$G$30,0)),0)</f>
        <v>0</v>
      </c>
      <c r="N857" s="2">
        <f>_xlfn.IFERROR(INDEX('Subdecision matrices'!$C$23:$G$27,MATCH(Prioritization!I437,'Subdecision matrices'!$B$23:$B$27,0),MATCH('CalcEng 2'!$N$6,'Subdecision matrices'!$C$22:$G$22,0)),0)</f>
        <v>0</v>
      </c>
      <c r="O857" s="2">
        <f>_xlfn.IFERROR(INDEX('Subdecision matrices'!$C$23:$G$27,MATCH(Prioritization!I437,'Subdecision matrices'!$B$23:$B$27,0),MATCH('CalcEng 2'!$O$6,'Subdecision matrices'!$C$22:$G$22,0)),0)</f>
        <v>0</v>
      </c>
      <c r="P857" s="2">
        <f>_xlfn.IFERROR(INDEX('Subdecision matrices'!$C$23:$G$27,MATCH(Prioritization!I437,'Subdecision matrices'!$B$23:$B$27,0),MATCH('CalcEng 2'!$P$6,'Subdecision matrices'!$C$22:$G$22,0)),0)</f>
        <v>0</v>
      </c>
      <c r="Q857" s="2">
        <f>_xlfn.IFERROR(INDEX('Subdecision matrices'!$C$31:$G$33,MATCH(Prioritization!J437,'Subdecision matrices'!$B$31:$B$33,0),MATCH('CalcEng 2'!$Q$6,'Subdecision matrices'!$C$30:$G$30,0)),0)</f>
        <v>0</v>
      </c>
      <c r="R857" s="2">
        <f>_xlfn.IFERROR(INDEX('Subdecision matrices'!$C$31:$G$33,MATCH(Prioritization!J437,'Subdecision matrices'!$B$31:$B$33,0),MATCH('CalcEng 2'!$R$6,'Subdecision matrices'!$C$30:$G$30,0)),0)</f>
        <v>0</v>
      </c>
      <c r="S857" s="2">
        <f>_xlfn.IFERROR(INDEX('Subdecision matrices'!$C$31:$G$33,MATCH(Prioritization!J437,'Subdecision matrices'!$B$31:$B$33,0),MATCH('CalcEng 2'!$S$6,'Subdecision matrices'!$C$30:$G$30,0)),0)</f>
        <v>0</v>
      </c>
      <c r="T857" s="2">
        <f>_xlfn.IFERROR(INDEX('Subdecision matrices'!$C$31:$G$33,MATCH(Prioritization!J437,'Subdecision matrices'!$B$31:$B$33,0),MATCH('CalcEng 2'!$T$6,'Subdecision matrices'!$C$30:$G$30,0)),0)</f>
        <v>0</v>
      </c>
      <c r="U857" s="2">
        <f>_xlfn.IFERROR(INDEX('Subdecision matrices'!$C$31:$G$33,MATCH(Prioritization!J437,'Subdecision matrices'!$B$31:$B$33,0),MATCH('CalcEng 2'!$U$6,'Subdecision matrices'!$C$30:$G$30,0)),0)</f>
        <v>0</v>
      </c>
      <c r="V857" s="2">
        <f>_xlfn.IFERROR(VLOOKUP(Prioritization!K437,'Subdecision matrices'!$A$37:$C$41,3,TRUE),0)</f>
        <v>0</v>
      </c>
      <c r="W857" s="2">
        <f>_xlfn.IFERROR(VLOOKUP(Prioritization!K437,'Subdecision matrices'!$A$37:$D$41,4),0)</f>
        <v>0</v>
      </c>
      <c r="X857" s="2">
        <f>_xlfn.IFERROR(VLOOKUP(Prioritization!K437,'Subdecision matrices'!$A$37:$E$41,5),0)</f>
        <v>0</v>
      </c>
      <c r="Y857" s="2">
        <f>_xlfn.IFERROR(VLOOKUP(Prioritization!K437,'Subdecision matrices'!$A$37:$F$41,6),0)</f>
        <v>0</v>
      </c>
      <c r="Z857" s="2">
        <f>_xlfn.IFERROR(VLOOKUP(Prioritization!K437,'Subdecision matrices'!$A$37:$G$41,7),0)</f>
        <v>0</v>
      </c>
      <c r="AA857" s="2">
        <f>_xlfn.IFERROR(INDEX('Subdecision matrices'!$K$8:$O$11,MATCH(Prioritization!L437,'Subdecision matrices'!$J$8:$J$11,0),MATCH('CalcEng 2'!$AA$6,'Subdecision matrices'!$K$7:$O$7,0)),0)</f>
        <v>0</v>
      </c>
      <c r="AB857" s="2">
        <f>_xlfn.IFERROR(INDEX('Subdecision matrices'!$K$8:$O$11,MATCH(Prioritization!L437,'Subdecision matrices'!$J$8:$J$11,0),MATCH('CalcEng 2'!$AB$6,'Subdecision matrices'!$K$7:$O$7,0)),0)</f>
        <v>0</v>
      </c>
      <c r="AC857" s="2">
        <f>_xlfn.IFERROR(INDEX('Subdecision matrices'!$K$8:$O$11,MATCH(Prioritization!L437,'Subdecision matrices'!$J$8:$J$11,0),MATCH('CalcEng 2'!$AC$6,'Subdecision matrices'!$K$7:$O$7,0)),0)</f>
        <v>0</v>
      </c>
      <c r="AD857" s="2">
        <f>_xlfn.IFERROR(INDEX('Subdecision matrices'!$K$8:$O$11,MATCH(Prioritization!L437,'Subdecision matrices'!$J$8:$J$11,0),MATCH('CalcEng 2'!$AD$6,'Subdecision matrices'!$K$7:$O$7,0)),0)</f>
        <v>0</v>
      </c>
      <c r="AE857" s="2">
        <f>_xlfn.IFERROR(INDEX('Subdecision matrices'!$K$8:$O$11,MATCH(Prioritization!L437,'Subdecision matrices'!$J$8:$J$11,0),MATCH('CalcEng 2'!$AE$6,'Subdecision matrices'!$K$7:$O$7,0)),0)</f>
        <v>0</v>
      </c>
      <c r="AF857" s="2">
        <f>_xlfn.IFERROR(VLOOKUP(Prioritization!M437,'Subdecision matrices'!$I$15:$K$17,3,TRUE),0)</f>
        <v>0</v>
      </c>
      <c r="AG857" s="2">
        <f>_xlfn.IFERROR(VLOOKUP(Prioritization!M437,'Subdecision matrices'!$I$15:$L$17,4,TRUE),0)</f>
        <v>0</v>
      </c>
      <c r="AH857" s="2">
        <f>_xlfn.IFERROR(VLOOKUP(Prioritization!M437,'Subdecision matrices'!$I$15:$M$17,5,TRUE),0)</f>
        <v>0</v>
      </c>
      <c r="AI857" s="2">
        <f>_xlfn.IFERROR(VLOOKUP(Prioritization!M437,'Subdecision matrices'!$I$15:$N$17,6,TRUE),0)</f>
        <v>0</v>
      </c>
      <c r="AJ857" s="2">
        <f>_xlfn.IFERROR(VLOOKUP(Prioritization!M437,'Subdecision matrices'!$I$15:$O$17,7,TRUE),0)</f>
        <v>0</v>
      </c>
      <c r="AK857" s="2">
        <f>_xlfn.IFERROR(INDEX('Subdecision matrices'!$K$22:$O$24,MATCH(Prioritization!N437,'Subdecision matrices'!$J$22:$J$24,0),MATCH($AK$6,'Subdecision matrices'!$K$21:$O$21,0)),0)</f>
        <v>0</v>
      </c>
      <c r="AL857" s="2">
        <f>_xlfn.IFERROR(INDEX('Subdecision matrices'!$K$22:$O$24,MATCH(Prioritization!N437,'Subdecision matrices'!$J$22:$J$24,0),MATCH($AL$6,'Subdecision matrices'!$K$21:$O$21,0)),0)</f>
        <v>0</v>
      </c>
      <c r="AM857" s="2">
        <f>_xlfn.IFERROR(INDEX('Subdecision matrices'!$K$22:$O$24,MATCH(Prioritization!N437,'Subdecision matrices'!$J$22:$J$24,0),MATCH($AM$6,'Subdecision matrices'!$K$21:$O$21,0)),0)</f>
        <v>0</v>
      </c>
      <c r="AN857" s="2">
        <f>_xlfn.IFERROR(INDEX('Subdecision matrices'!$K$22:$O$24,MATCH(Prioritization!N437,'Subdecision matrices'!$J$22:$J$24,0),MATCH($AN$6,'Subdecision matrices'!$K$21:$O$21,0)),0)</f>
        <v>0</v>
      </c>
      <c r="AO857" s="2">
        <f>_xlfn.IFERROR(INDEX('Subdecision matrices'!$K$22:$O$24,MATCH(Prioritization!N437,'Subdecision matrices'!$J$22:$J$24,0),MATCH($AO$6,'Subdecision matrices'!$K$21:$O$21,0)),0)</f>
        <v>0</v>
      </c>
      <c r="AP857" s="2">
        <f>_xlfn.IFERROR(INDEX('Subdecision matrices'!$K$27:$O$30,MATCH(Prioritization!O437,'Subdecision matrices'!$J$27:$J$30,0),MATCH('CalcEng 2'!$AP$6,'Subdecision matrices'!$K$27:$O$27,0)),0)</f>
        <v>0</v>
      </c>
      <c r="AQ857" s="2">
        <f>_xlfn.IFERROR(INDEX('Subdecision matrices'!$K$27:$O$30,MATCH(Prioritization!O437,'Subdecision matrices'!$J$27:$J$30,0),MATCH('CalcEng 2'!$AQ$6,'Subdecision matrices'!$K$27:$O$27,0)),0)</f>
        <v>0</v>
      </c>
      <c r="AR857" s="2">
        <f>_xlfn.IFERROR(INDEX('Subdecision matrices'!$K$27:$O$30,MATCH(Prioritization!O437,'Subdecision matrices'!$J$27:$J$30,0),MATCH('CalcEng 2'!$AR$6,'Subdecision matrices'!$K$27:$O$27,0)),0)</f>
        <v>0</v>
      </c>
      <c r="AS857" s="2">
        <f>_xlfn.IFERROR(INDEX('Subdecision matrices'!$K$27:$O$30,MATCH(Prioritization!O437,'Subdecision matrices'!$J$27:$J$30,0),MATCH('CalcEng 2'!$AS$6,'Subdecision matrices'!$K$27:$O$27,0)),0)</f>
        <v>0</v>
      </c>
      <c r="AT857" s="2">
        <f>_xlfn.IFERROR(INDEX('Subdecision matrices'!$K$27:$O$30,MATCH(Prioritization!O437,'Subdecision matrices'!$J$27:$J$30,0),MATCH('CalcEng 2'!$AT$6,'Subdecision matrices'!$K$27:$O$27,0)),0)</f>
        <v>0</v>
      </c>
      <c r="AU857" s="2">
        <f>_xlfn.IFERROR(INDEX('Subdecision matrices'!$K$34:$O$36,MATCH(Prioritization!P437,'Subdecision matrices'!$J$34:$J$36,0),MATCH('CalcEng 2'!$AU$6,'Subdecision matrices'!$K$33:$O$33,0)),0)</f>
        <v>0</v>
      </c>
      <c r="AV857" s="2">
        <f>_xlfn.IFERROR(INDEX('Subdecision matrices'!$K$34:$O$36,MATCH(Prioritization!P437,'Subdecision matrices'!$J$34:$J$36,0),MATCH('CalcEng 2'!$AV$6,'Subdecision matrices'!$K$33:$O$33,0)),0)</f>
        <v>0</v>
      </c>
      <c r="AW857" s="2">
        <f>_xlfn.IFERROR(INDEX('Subdecision matrices'!$K$34:$O$36,MATCH(Prioritization!P437,'Subdecision matrices'!$J$34:$J$36,0),MATCH('CalcEng 2'!$AW$6,'Subdecision matrices'!$K$33:$O$33,0)),0)</f>
        <v>0</v>
      </c>
      <c r="AX857" s="2">
        <f>_xlfn.IFERROR(INDEX('Subdecision matrices'!$K$34:$O$36,MATCH(Prioritization!P437,'Subdecision matrices'!$J$34:$J$36,0),MATCH('CalcEng 2'!$AX$6,'Subdecision matrices'!$K$33:$O$33,0)),0)</f>
        <v>0</v>
      </c>
      <c r="AY857" s="2">
        <f>_xlfn.IFERROR(INDEX('Subdecision matrices'!$K$34:$O$36,MATCH(Prioritization!P437,'Subdecision matrices'!$J$34:$J$36,0),MATCH('CalcEng 2'!$AY$6,'Subdecision matrices'!$K$33:$O$33,0)),0)</f>
        <v>0</v>
      </c>
      <c r="AZ857" s="2"/>
      <c r="BA857" s="2"/>
      <c r="BB857" s="110">
        <f>((B857*B858)+(G857*G858)+(L857*L858)+(Q857*Q858)+(V857*V858)+(AA857*AA858)+(AF858*AF857)+(AK857*AK858)+(AP857*AP858)+(AU857*AU858))*10</f>
        <v>0</v>
      </c>
      <c r="BC857" s="110">
        <f aca="true" t="shared" si="2152" ref="BC857">((C857*C858)+(H857*H858)+(M857*M858)+(R857*R858)+(W857*W858)+(AB857*AB858)+(AG858*AG857)+(AL857*AL858)+(AQ857*AQ858)+(AV857*AV858))*10</f>
        <v>0</v>
      </c>
      <c r="BD857" s="110">
        <f aca="true" t="shared" si="2153" ref="BD857">((D857*D858)+(I857*I858)+(N857*N858)+(S857*S858)+(X857*X858)+(AC857*AC858)+(AH858*AH857)+(AM857*AM858)+(AR857*AR858)+(AW857*AW858))*10</f>
        <v>0</v>
      </c>
      <c r="BE857" s="110">
        <f aca="true" t="shared" si="2154" ref="BE857">((E857*E858)+(J857*J858)+(O857*O858)+(T857*T858)+(Y857*Y858)+(AD857*AD858)+(AI858*AI857)+(AN857*AN858)+(AS857*AS858)+(AX857*AX858))*10</f>
        <v>0</v>
      </c>
      <c r="BF857" s="110">
        <f aca="true" t="shared" si="2155" ref="BF857">((F857*F858)+(K857*K858)+(P857*P858)+(U857*U858)+(Z857*Z858)+(AE857*AE858)+(AJ858*AJ857)+(AO857*AO858)+(AT857*AT858)+(AY857*AY858))*10</f>
        <v>0</v>
      </c>
    </row>
    <row r="858" spans="1:58" ht="15.75" thickBot="1">
      <c r="A858" s="94"/>
      <c r="B858" s="5">
        <f>'Subdecision matrices'!$S$12</f>
        <v>0.1</v>
      </c>
      <c r="C858" s="5">
        <f>'Subdecision matrices'!$S$13</f>
        <v>0.1</v>
      </c>
      <c r="D858" s="5">
        <f>'Subdecision matrices'!$S$14</f>
        <v>0.1</v>
      </c>
      <c r="E858" s="5">
        <f>'Subdecision matrices'!$S$15</f>
        <v>0.1</v>
      </c>
      <c r="F858" s="5">
        <f>'Subdecision matrices'!$S$16</f>
        <v>0.1</v>
      </c>
      <c r="G858" s="5">
        <f>'Subdecision matrices'!$T$12</f>
        <v>0.1</v>
      </c>
      <c r="H858" s="5">
        <f>'Subdecision matrices'!$T$13</f>
        <v>0.1</v>
      </c>
      <c r="I858" s="5">
        <f>'Subdecision matrices'!$T$14</f>
        <v>0.1</v>
      </c>
      <c r="J858" s="5">
        <f>'Subdecision matrices'!$T$15</f>
        <v>0.1</v>
      </c>
      <c r="K858" s="5">
        <f>'Subdecision matrices'!$T$16</f>
        <v>0.1</v>
      </c>
      <c r="L858" s="5">
        <f>'Subdecision matrices'!$U$12</f>
        <v>0.05</v>
      </c>
      <c r="M858" s="5">
        <f>'Subdecision matrices'!$U$13</f>
        <v>0.05</v>
      </c>
      <c r="N858" s="5">
        <f>'Subdecision matrices'!$U$14</f>
        <v>0.05</v>
      </c>
      <c r="O858" s="5">
        <f>'Subdecision matrices'!$U$15</f>
        <v>0.05</v>
      </c>
      <c r="P858" s="5">
        <f>'Subdecision matrices'!$U$16</f>
        <v>0.05</v>
      </c>
      <c r="Q858" s="5">
        <f>'Subdecision matrices'!$V$12</f>
        <v>0.1</v>
      </c>
      <c r="R858" s="5">
        <f>'Subdecision matrices'!$V$13</f>
        <v>0.1</v>
      </c>
      <c r="S858" s="5">
        <f>'Subdecision matrices'!$V$14</f>
        <v>0.1</v>
      </c>
      <c r="T858" s="5">
        <f>'Subdecision matrices'!$V$15</f>
        <v>0.1</v>
      </c>
      <c r="U858" s="5">
        <f>'Subdecision matrices'!$V$16</f>
        <v>0.1</v>
      </c>
      <c r="V858" s="5">
        <f>'Subdecision matrices'!$W$12</f>
        <v>0.1</v>
      </c>
      <c r="W858" s="5">
        <f>'Subdecision matrices'!$W$13</f>
        <v>0.1</v>
      </c>
      <c r="X858" s="5">
        <f>'Subdecision matrices'!$W$14</f>
        <v>0.1</v>
      </c>
      <c r="Y858" s="5">
        <f>'Subdecision matrices'!$W$15</f>
        <v>0.1</v>
      </c>
      <c r="Z858" s="5">
        <f>'Subdecision matrices'!$W$16</f>
        <v>0.1</v>
      </c>
      <c r="AA858" s="5">
        <f>'Subdecision matrices'!$X$12</f>
        <v>0.05</v>
      </c>
      <c r="AB858" s="5">
        <f>'Subdecision matrices'!$X$13</f>
        <v>0.1</v>
      </c>
      <c r="AC858" s="5">
        <f>'Subdecision matrices'!$X$14</f>
        <v>0.1</v>
      </c>
      <c r="AD858" s="5">
        <f>'Subdecision matrices'!$X$15</f>
        <v>0.1</v>
      </c>
      <c r="AE858" s="5">
        <f>'Subdecision matrices'!$X$16</f>
        <v>0.1</v>
      </c>
      <c r="AF858" s="5">
        <f>'Subdecision matrices'!$Y$12</f>
        <v>0.1</v>
      </c>
      <c r="AG858" s="5">
        <f>'Subdecision matrices'!$Y$13</f>
        <v>0.1</v>
      </c>
      <c r="AH858" s="5">
        <f>'Subdecision matrices'!$Y$14</f>
        <v>0.1</v>
      </c>
      <c r="AI858" s="5">
        <f>'Subdecision matrices'!$Y$15</f>
        <v>0.05</v>
      </c>
      <c r="AJ858" s="5">
        <f>'Subdecision matrices'!$Y$16</f>
        <v>0.05</v>
      </c>
      <c r="AK858" s="5">
        <f>'Subdecision matrices'!$Z$12</f>
        <v>0.15</v>
      </c>
      <c r="AL858" s="5">
        <f>'Subdecision matrices'!$Z$13</f>
        <v>0.15</v>
      </c>
      <c r="AM858" s="5">
        <f>'Subdecision matrices'!$Z$14</f>
        <v>0.15</v>
      </c>
      <c r="AN858" s="5">
        <f>'Subdecision matrices'!$Z$15</f>
        <v>0.15</v>
      </c>
      <c r="AO858" s="5">
        <f>'Subdecision matrices'!$Z$16</f>
        <v>0.15</v>
      </c>
      <c r="AP858" s="5">
        <f>'Subdecision matrices'!$AA$12</f>
        <v>0.1</v>
      </c>
      <c r="AQ858" s="5">
        <f>'Subdecision matrices'!$AA$13</f>
        <v>0.1</v>
      </c>
      <c r="AR858" s="5">
        <f>'Subdecision matrices'!$AA$14</f>
        <v>0.1</v>
      </c>
      <c r="AS858" s="5">
        <f>'Subdecision matrices'!$AA$15</f>
        <v>0.1</v>
      </c>
      <c r="AT858" s="5">
        <f>'Subdecision matrices'!$AA$16</f>
        <v>0.15</v>
      </c>
      <c r="AU858" s="5">
        <f>'Subdecision matrices'!$AB$12</f>
        <v>0.15</v>
      </c>
      <c r="AV858" s="5">
        <f>'Subdecision matrices'!$AB$13</f>
        <v>0.1</v>
      </c>
      <c r="AW858" s="5">
        <f>'Subdecision matrices'!$AB$14</f>
        <v>0.1</v>
      </c>
      <c r="AX858" s="5">
        <f>'Subdecision matrices'!$AB$15</f>
        <v>0.15</v>
      </c>
      <c r="AY858" s="5">
        <f>'Subdecision matrices'!$AB$16</f>
        <v>0.1</v>
      </c>
      <c r="AZ858" s="3">
        <f aca="true" t="shared" si="2156" ref="AZ858">SUM(L858:AY858)</f>
        <v>4</v>
      </c>
      <c r="BA858" s="3"/>
      <c r="BB858" s="114"/>
      <c r="BC858" s="114"/>
      <c r="BD858" s="114"/>
      <c r="BE858" s="114"/>
      <c r="BF858" s="114"/>
    </row>
    <row r="859" spans="1:58" ht="15">
      <c r="A859" s="94">
        <v>427</v>
      </c>
      <c r="B859" s="44">
        <f>_xlfn.IFERROR(VLOOKUP(Prioritization!G438,'Subdecision matrices'!$B$7:$C$8,2,TRUE),0)</f>
        <v>0</v>
      </c>
      <c r="C859" s="44">
        <f>_xlfn.IFERROR(VLOOKUP(Prioritization!G438,'Subdecision matrices'!$B$7:$D$8,3,TRUE),0)</f>
        <v>0</v>
      </c>
      <c r="D859" s="44">
        <f>_xlfn.IFERROR(VLOOKUP(Prioritization!G438,'Subdecision matrices'!$B$7:$E$8,4,TRUE),0)</f>
        <v>0</v>
      </c>
      <c r="E859" s="44">
        <f>_xlfn.IFERROR(VLOOKUP(Prioritization!G438,'Subdecision matrices'!$B$7:$F$8,5,TRUE),0)</f>
        <v>0</v>
      </c>
      <c r="F859" s="44">
        <f>_xlfn.IFERROR(VLOOKUP(Prioritization!G438,'Subdecision matrices'!$B$7:$G$8,6,TRUE),0)</f>
        <v>0</v>
      </c>
      <c r="G859" s="44">
        <f>VLOOKUP(Prioritization!H438,'Subdecision matrices'!$B$12:$C$19,2,TRUE)</f>
        <v>0</v>
      </c>
      <c r="H859" s="44">
        <f>VLOOKUP(Prioritization!H438,'Subdecision matrices'!$B$12:$D$19,3,TRUE)</f>
        <v>0</v>
      </c>
      <c r="I859" s="44">
        <f>VLOOKUP(Prioritization!H438,'Subdecision matrices'!$B$12:$E$19,4,TRUE)</f>
        <v>0</v>
      </c>
      <c r="J859" s="44">
        <f>VLOOKUP(Prioritization!H438,'Subdecision matrices'!$B$12:$F$19,5,TRUE)</f>
        <v>0</v>
      </c>
      <c r="K859" s="44">
        <f>VLOOKUP(Prioritization!H438,'Subdecision matrices'!$B$12:$G$19,6,TRUE)</f>
        <v>0</v>
      </c>
      <c r="L859" s="2">
        <f>_xlfn.IFERROR(INDEX('Subdecision matrices'!$C$23:$G$27,MATCH(Prioritization!I438,'Subdecision matrices'!$B$23:$B$27,0),MATCH('CalcEng 2'!$L$6,'Subdecision matrices'!$C$22:$G$22,0)),0)</f>
        <v>0</v>
      </c>
      <c r="M859" s="2">
        <f>_xlfn.IFERROR(INDEX('Subdecision matrices'!$C$23:$G$27,MATCH(Prioritization!I438,'Subdecision matrices'!$B$23:$B$27,0),MATCH('CalcEng 2'!$M$6,'Subdecision matrices'!$C$30:$G$30,0)),0)</f>
        <v>0</v>
      </c>
      <c r="N859" s="2">
        <f>_xlfn.IFERROR(INDEX('Subdecision matrices'!$C$23:$G$27,MATCH(Prioritization!I438,'Subdecision matrices'!$B$23:$B$27,0),MATCH('CalcEng 2'!$N$6,'Subdecision matrices'!$C$22:$G$22,0)),0)</f>
        <v>0</v>
      </c>
      <c r="O859" s="2">
        <f>_xlfn.IFERROR(INDEX('Subdecision matrices'!$C$23:$G$27,MATCH(Prioritization!I438,'Subdecision matrices'!$B$23:$B$27,0),MATCH('CalcEng 2'!$O$6,'Subdecision matrices'!$C$22:$G$22,0)),0)</f>
        <v>0</v>
      </c>
      <c r="P859" s="2">
        <f>_xlfn.IFERROR(INDEX('Subdecision matrices'!$C$23:$G$27,MATCH(Prioritization!I438,'Subdecision matrices'!$B$23:$B$27,0),MATCH('CalcEng 2'!$P$6,'Subdecision matrices'!$C$22:$G$22,0)),0)</f>
        <v>0</v>
      </c>
      <c r="Q859" s="2">
        <f>_xlfn.IFERROR(INDEX('Subdecision matrices'!$C$31:$G$33,MATCH(Prioritization!J438,'Subdecision matrices'!$B$31:$B$33,0),MATCH('CalcEng 2'!$Q$6,'Subdecision matrices'!$C$30:$G$30,0)),0)</f>
        <v>0</v>
      </c>
      <c r="R859" s="2">
        <f>_xlfn.IFERROR(INDEX('Subdecision matrices'!$C$31:$G$33,MATCH(Prioritization!J438,'Subdecision matrices'!$B$31:$B$33,0),MATCH('CalcEng 2'!$R$6,'Subdecision matrices'!$C$30:$G$30,0)),0)</f>
        <v>0</v>
      </c>
      <c r="S859" s="2">
        <f>_xlfn.IFERROR(INDEX('Subdecision matrices'!$C$31:$G$33,MATCH(Prioritization!J438,'Subdecision matrices'!$B$31:$B$33,0),MATCH('CalcEng 2'!$S$6,'Subdecision matrices'!$C$30:$G$30,0)),0)</f>
        <v>0</v>
      </c>
      <c r="T859" s="2">
        <f>_xlfn.IFERROR(INDEX('Subdecision matrices'!$C$31:$G$33,MATCH(Prioritization!J438,'Subdecision matrices'!$B$31:$B$33,0),MATCH('CalcEng 2'!$T$6,'Subdecision matrices'!$C$30:$G$30,0)),0)</f>
        <v>0</v>
      </c>
      <c r="U859" s="2">
        <f>_xlfn.IFERROR(INDEX('Subdecision matrices'!$C$31:$G$33,MATCH(Prioritization!J438,'Subdecision matrices'!$B$31:$B$33,0),MATCH('CalcEng 2'!$U$6,'Subdecision matrices'!$C$30:$G$30,0)),0)</f>
        <v>0</v>
      </c>
      <c r="V859" s="2">
        <f>_xlfn.IFERROR(VLOOKUP(Prioritization!K438,'Subdecision matrices'!$A$37:$C$41,3,TRUE),0)</f>
        <v>0</v>
      </c>
      <c r="W859" s="2">
        <f>_xlfn.IFERROR(VLOOKUP(Prioritization!K438,'Subdecision matrices'!$A$37:$D$41,4),0)</f>
        <v>0</v>
      </c>
      <c r="X859" s="2">
        <f>_xlfn.IFERROR(VLOOKUP(Prioritization!K438,'Subdecision matrices'!$A$37:$E$41,5),0)</f>
        <v>0</v>
      </c>
      <c r="Y859" s="2">
        <f>_xlfn.IFERROR(VLOOKUP(Prioritization!K438,'Subdecision matrices'!$A$37:$F$41,6),0)</f>
        <v>0</v>
      </c>
      <c r="Z859" s="2">
        <f>_xlfn.IFERROR(VLOOKUP(Prioritization!K438,'Subdecision matrices'!$A$37:$G$41,7),0)</f>
        <v>0</v>
      </c>
      <c r="AA859" s="2">
        <f>_xlfn.IFERROR(INDEX('Subdecision matrices'!$K$8:$O$11,MATCH(Prioritization!L438,'Subdecision matrices'!$J$8:$J$11,0),MATCH('CalcEng 2'!$AA$6,'Subdecision matrices'!$K$7:$O$7,0)),0)</f>
        <v>0</v>
      </c>
      <c r="AB859" s="2">
        <f>_xlfn.IFERROR(INDEX('Subdecision matrices'!$K$8:$O$11,MATCH(Prioritization!L438,'Subdecision matrices'!$J$8:$J$11,0),MATCH('CalcEng 2'!$AB$6,'Subdecision matrices'!$K$7:$O$7,0)),0)</f>
        <v>0</v>
      </c>
      <c r="AC859" s="2">
        <f>_xlfn.IFERROR(INDEX('Subdecision matrices'!$K$8:$O$11,MATCH(Prioritization!L438,'Subdecision matrices'!$J$8:$J$11,0),MATCH('CalcEng 2'!$AC$6,'Subdecision matrices'!$K$7:$O$7,0)),0)</f>
        <v>0</v>
      </c>
      <c r="AD859" s="2">
        <f>_xlfn.IFERROR(INDEX('Subdecision matrices'!$K$8:$O$11,MATCH(Prioritization!L438,'Subdecision matrices'!$J$8:$J$11,0),MATCH('CalcEng 2'!$AD$6,'Subdecision matrices'!$K$7:$O$7,0)),0)</f>
        <v>0</v>
      </c>
      <c r="AE859" s="2">
        <f>_xlfn.IFERROR(INDEX('Subdecision matrices'!$K$8:$O$11,MATCH(Prioritization!L438,'Subdecision matrices'!$J$8:$J$11,0),MATCH('CalcEng 2'!$AE$6,'Subdecision matrices'!$K$7:$O$7,0)),0)</f>
        <v>0</v>
      </c>
      <c r="AF859" s="2">
        <f>_xlfn.IFERROR(VLOOKUP(Prioritization!M438,'Subdecision matrices'!$I$15:$K$17,3,TRUE),0)</f>
        <v>0</v>
      </c>
      <c r="AG859" s="2">
        <f>_xlfn.IFERROR(VLOOKUP(Prioritization!M438,'Subdecision matrices'!$I$15:$L$17,4,TRUE),0)</f>
        <v>0</v>
      </c>
      <c r="AH859" s="2">
        <f>_xlfn.IFERROR(VLOOKUP(Prioritization!M438,'Subdecision matrices'!$I$15:$M$17,5,TRUE),0)</f>
        <v>0</v>
      </c>
      <c r="AI859" s="2">
        <f>_xlfn.IFERROR(VLOOKUP(Prioritization!M438,'Subdecision matrices'!$I$15:$N$17,6,TRUE),0)</f>
        <v>0</v>
      </c>
      <c r="AJ859" s="2">
        <f>_xlfn.IFERROR(VLOOKUP(Prioritization!M438,'Subdecision matrices'!$I$15:$O$17,7,TRUE),0)</f>
        <v>0</v>
      </c>
      <c r="AK859" s="2">
        <f>_xlfn.IFERROR(INDEX('Subdecision matrices'!$K$22:$O$24,MATCH(Prioritization!N438,'Subdecision matrices'!$J$22:$J$24,0),MATCH($AK$6,'Subdecision matrices'!$K$21:$O$21,0)),0)</f>
        <v>0</v>
      </c>
      <c r="AL859" s="2">
        <f>_xlfn.IFERROR(INDEX('Subdecision matrices'!$K$22:$O$24,MATCH(Prioritization!N438,'Subdecision matrices'!$J$22:$J$24,0),MATCH($AL$6,'Subdecision matrices'!$K$21:$O$21,0)),0)</f>
        <v>0</v>
      </c>
      <c r="AM859" s="2">
        <f>_xlfn.IFERROR(INDEX('Subdecision matrices'!$K$22:$O$24,MATCH(Prioritization!N438,'Subdecision matrices'!$J$22:$J$24,0),MATCH($AM$6,'Subdecision matrices'!$K$21:$O$21,0)),0)</f>
        <v>0</v>
      </c>
      <c r="AN859" s="2">
        <f>_xlfn.IFERROR(INDEX('Subdecision matrices'!$K$22:$O$24,MATCH(Prioritization!N438,'Subdecision matrices'!$J$22:$J$24,0),MATCH($AN$6,'Subdecision matrices'!$K$21:$O$21,0)),0)</f>
        <v>0</v>
      </c>
      <c r="AO859" s="2">
        <f>_xlfn.IFERROR(INDEX('Subdecision matrices'!$K$22:$O$24,MATCH(Prioritization!N438,'Subdecision matrices'!$J$22:$J$24,0),MATCH($AO$6,'Subdecision matrices'!$K$21:$O$21,0)),0)</f>
        <v>0</v>
      </c>
      <c r="AP859" s="2">
        <f>_xlfn.IFERROR(INDEX('Subdecision matrices'!$K$27:$O$30,MATCH(Prioritization!O438,'Subdecision matrices'!$J$27:$J$30,0),MATCH('CalcEng 2'!$AP$6,'Subdecision matrices'!$K$27:$O$27,0)),0)</f>
        <v>0</v>
      </c>
      <c r="AQ859" s="2">
        <f>_xlfn.IFERROR(INDEX('Subdecision matrices'!$K$27:$O$30,MATCH(Prioritization!O438,'Subdecision matrices'!$J$27:$J$30,0),MATCH('CalcEng 2'!$AQ$6,'Subdecision matrices'!$K$27:$O$27,0)),0)</f>
        <v>0</v>
      </c>
      <c r="AR859" s="2">
        <f>_xlfn.IFERROR(INDEX('Subdecision matrices'!$K$27:$O$30,MATCH(Prioritization!O438,'Subdecision matrices'!$J$27:$J$30,0),MATCH('CalcEng 2'!$AR$6,'Subdecision matrices'!$K$27:$O$27,0)),0)</f>
        <v>0</v>
      </c>
      <c r="AS859" s="2">
        <f>_xlfn.IFERROR(INDEX('Subdecision matrices'!$K$27:$O$30,MATCH(Prioritization!O438,'Subdecision matrices'!$J$27:$J$30,0),MATCH('CalcEng 2'!$AS$6,'Subdecision matrices'!$K$27:$O$27,0)),0)</f>
        <v>0</v>
      </c>
      <c r="AT859" s="2">
        <f>_xlfn.IFERROR(INDEX('Subdecision matrices'!$K$27:$O$30,MATCH(Prioritization!O438,'Subdecision matrices'!$J$27:$J$30,0),MATCH('CalcEng 2'!$AT$6,'Subdecision matrices'!$K$27:$O$27,0)),0)</f>
        <v>0</v>
      </c>
      <c r="AU859" s="2">
        <f>_xlfn.IFERROR(INDEX('Subdecision matrices'!$K$34:$O$36,MATCH(Prioritization!P438,'Subdecision matrices'!$J$34:$J$36,0),MATCH('CalcEng 2'!$AU$6,'Subdecision matrices'!$K$33:$O$33,0)),0)</f>
        <v>0</v>
      </c>
      <c r="AV859" s="2">
        <f>_xlfn.IFERROR(INDEX('Subdecision matrices'!$K$34:$O$36,MATCH(Prioritization!P438,'Subdecision matrices'!$J$34:$J$36,0),MATCH('CalcEng 2'!$AV$6,'Subdecision matrices'!$K$33:$O$33,0)),0)</f>
        <v>0</v>
      </c>
      <c r="AW859" s="2">
        <f>_xlfn.IFERROR(INDEX('Subdecision matrices'!$K$34:$O$36,MATCH(Prioritization!P438,'Subdecision matrices'!$J$34:$J$36,0),MATCH('CalcEng 2'!$AW$6,'Subdecision matrices'!$K$33:$O$33,0)),0)</f>
        <v>0</v>
      </c>
      <c r="AX859" s="2">
        <f>_xlfn.IFERROR(INDEX('Subdecision matrices'!$K$34:$O$36,MATCH(Prioritization!P438,'Subdecision matrices'!$J$34:$J$36,0),MATCH('CalcEng 2'!$AX$6,'Subdecision matrices'!$K$33:$O$33,0)),0)</f>
        <v>0</v>
      </c>
      <c r="AY859" s="2">
        <f>_xlfn.IFERROR(INDEX('Subdecision matrices'!$K$34:$O$36,MATCH(Prioritization!P438,'Subdecision matrices'!$J$34:$J$36,0),MATCH('CalcEng 2'!$AY$6,'Subdecision matrices'!$K$33:$O$33,0)),0)</f>
        <v>0</v>
      </c>
      <c r="AZ859" s="2"/>
      <c r="BA859" s="2"/>
      <c r="BB859" s="110">
        <f>((B859*B860)+(G859*G860)+(L859*L860)+(Q859*Q860)+(V859*V860)+(AA859*AA860)+(AF860*AF859)+(AK859*AK860)+(AP859*AP860)+(AU859*AU860))*10</f>
        <v>0</v>
      </c>
      <c r="BC859" s="110">
        <f aca="true" t="shared" si="2157" ref="BC859">((C859*C860)+(H859*H860)+(M859*M860)+(R859*R860)+(W859*W860)+(AB859*AB860)+(AG860*AG859)+(AL859*AL860)+(AQ859*AQ860)+(AV859*AV860))*10</f>
        <v>0</v>
      </c>
      <c r="BD859" s="110">
        <f aca="true" t="shared" si="2158" ref="BD859">((D859*D860)+(I859*I860)+(N859*N860)+(S859*S860)+(X859*X860)+(AC859*AC860)+(AH860*AH859)+(AM859*AM860)+(AR859*AR860)+(AW859*AW860))*10</f>
        <v>0</v>
      </c>
      <c r="BE859" s="110">
        <f aca="true" t="shared" si="2159" ref="BE859">((E859*E860)+(J859*J860)+(O859*O860)+(T859*T860)+(Y859*Y860)+(AD859*AD860)+(AI860*AI859)+(AN859*AN860)+(AS859*AS860)+(AX859*AX860))*10</f>
        <v>0</v>
      </c>
      <c r="BF859" s="110">
        <f aca="true" t="shared" si="2160" ref="BF859">((F859*F860)+(K859*K860)+(P859*P860)+(U859*U860)+(Z859*Z860)+(AE859*AE860)+(AJ860*AJ859)+(AO859*AO860)+(AT859*AT860)+(AY859*AY860))*10</f>
        <v>0</v>
      </c>
    </row>
    <row r="860" spans="1:58" ht="15.75" thickBot="1">
      <c r="A860" s="94"/>
      <c r="B860" s="5">
        <f>'Subdecision matrices'!$S$12</f>
        <v>0.1</v>
      </c>
      <c r="C860" s="5">
        <f>'Subdecision matrices'!$S$13</f>
        <v>0.1</v>
      </c>
      <c r="D860" s="5">
        <f>'Subdecision matrices'!$S$14</f>
        <v>0.1</v>
      </c>
      <c r="E860" s="5">
        <f>'Subdecision matrices'!$S$15</f>
        <v>0.1</v>
      </c>
      <c r="F860" s="5">
        <f>'Subdecision matrices'!$S$16</f>
        <v>0.1</v>
      </c>
      <c r="G860" s="5">
        <f>'Subdecision matrices'!$T$12</f>
        <v>0.1</v>
      </c>
      <c r="H860" s="5">
        <f>'Subdecision matrices'!$T$13</f>
        <v>0.1</v>
      </c>
      <c r="I860" s="5">
        <f>'Subdecision matrices'!$T$14</f>
        <v>0.1</v>
      </c>
      <c r="J860" s="5">
        <f>'Subdecision matrices'!$T$15</f>
        <v>0.1</v>
      </c>
      <c r="K860" s="5">
        <f>'Subdecision matrices'!$T$16</f>
        <v>0.1</v>
      </c>
      <c r="L860" s="5">
        <f>'Subdecision matrices'!$U$12</f>
        <v>0.05</v>
      </c>
      <c r="M860" s="5">
        <f>'Subdecision matrices'!$U$13</f>
        <v>0.05</v>
      </c>
      <c r="N860" s="5">
        <f>'Subdecision matrices'!$U$14</f>
        <v>0.05</v>
      </c>
      <c r="O860" s="5">
        <f>'Subdecision matrices'!$U$15</f>
        <v>0.05</v>
      </c>
      <c r="P860" s="5">
        <f>'Subdecision matrices'!$U$16</f>
        <v>0.05</v>
      </c>
      <c r="Q860" s="5">
        <f>'Subdecision matrices'!$V$12</f>
        <v>0.1</v>
      </c>
      <c r="R860" s="5">
        <f>'Subdecision matrices'!$V$13</f>
        <v>0.1</v>
      </c>
      <c r="S860" s="5">
        <f>'Subdecision matrices'!$V$14</f>
        <v>0.1</v>
      </c>
      <c r="T860" s="5">
        <f>'Subdecision matrices'!$V$15</f>
        <v>0.1</v>
      </c>
      <c r="U860" s="5">
        <f>'Subdecision matrices'!$V$16</f>
        <v>0.1</v>
      </c>
      <c r="V860" s="5">
        <f>'Subdecision matrices'!$W$12</f>
        <v>0.1</v>
      </c>
      <c r="W860" s="5">
        <f>'Subdecision matrices'!$W$13</f>
        <v>0.1</v>
      </c>
      <c r="X860" s="5">
        <f>'Subdecision matrices'!$W$14</f>
        <v>0.1</v>
      </c>
      <c r="Y860" s="5">
        <f>'Subdecision matrices'!$W$15</f>
        <v>0.1</v>
      </c>
      <c r="Z860" s="5">
        <f>'Subdecision matrices'!$W$16</f>
        <v>0.1</v>
      </c>
      <c r="AA860" s="5">
        <f>'Subdecision matrices'!$X$12</f>
        <v>0.05</v>
      </c>
      <c r="AB860" s="5">
        <f>'Subdecision matrices'!$X$13</f>
        <v>0.1</v>
      </c>
      <c r="AC860" s="5">
        <f>'Subdecision matrices'!$X$14</f>
        <v>0.1</v>
      </c>
      <c r="AD860" s="5">
        <f>'Subdecision matrices'!$X$15</f>
        <v>0.1</v>
      </c>
      <c r="AE860" s="5">
        <f>'Subdecision matrices'!$X$16</f>
        <v>0.1</v>
      </c>
      <c r="AF860" s="5">
        <f>'Subdecision matrices'!$Y$12</f>
        <v>0.1</v>
      </c>
      <c r="AG860" s="5">
        <f>'Subdecision matrices'!$Y$13</f>
        <v>0.1</v>
      </c>
      <c r="AH860" s="5">
        <f>'Subdecision matrices'!$Y$14</f>
        <v>0.1</v>
      </c>
      <c r="AI860" s="5">
        <f>'Subdecision matrices'!$Y$15</f>
        <v>0.05</v>
      </c>
      <c r="AJ860" s="5">
        <f>'Subdecision matrices'!$Y$16</f>
        <v>0.05</v>
      </c>
      <c r="AK860" s="5">
        <f>'Subdecision matrices'!$Z$12</f>
        <v>0.15</v>
      </c>
      <c r="AL860" s="5">
        <f>'Subdecision matrices'!$Z$13</f>
        <v>0.15</v>
      </c>
      <c r="AM860" s="5">
        <f>'Subdecision matrices'!$Z$14</f>
        <v>0.15</v>
      </c>
      <c r="AN860" s="5">
        <f>'Subdecision matrices'!$Z$15</f>
        <v>0.15</v>
      </c>
      <c r="AO860" s="5">
        <f>'Subdecision matrices'!$Z$16</f>
        <v>0.15</v>
      </c>
      <c r="AP860" s="5">
        <f>'Subdecision matrices'!$AA$12</f>
        <v>0.1</v>
      </c>
      <c r="AQ860" s="5">
        <f>'Subdecision matrices'!$AA$13</f>
        <v>0.1</v>
      </c>
      <c r="AR860" s="5">
        <f>'Subdecision matrices'!$AA$14</f>
        <v>0.1</v>
      </c>
      <c r="AS860" s="5">
        <f>'Subdecision matrices'!$AA$15</f>
        <v>0.1</v>
      </c>
      <c r="AT860" s="5">
        <f>'Subdecision matrices'!$AA$16</f>
        <v>0.15</v>
      </c>
      <c r="AU860" s="5">
        <f>'Subdecision matrices'!$AB$12</f>
        <v>0.15</v>
      </c>
      <c r="AV860" s="5">
        <f>'Subdecision matrices'!$AB$13</f>
        <v>0.1</v>
      </c>
      <c r="AW860" s="5">
        <f>'Subdecision matrices'!$AB$14</f>
        <v>0.1</v>
      </c>
      <c r="AX860" s="5">
        <f>'Subdecision matrices'!$AB$15</f>
        <v>0.15</v>
      </c>
      <c r="AY860" s="5">
        <f>'Subdecision matrices'!$AB$16</f>
        <v>0.1</v>
      </c>
      <c r="AZ860" s="3">
        <f aca="true" t="shared" si="2161" ref="AZ860">SUM(L860:AY860)</f>
        <v>4</v>
      </c>
      <c r="BA860" s="3"/>
      <c r="BB860" s="114"/>
      <c r="BC860" s="114"/>
      <c r="BD860" s="114"/>
      <c r="BE860" s="114"/>
      <c r="BF860" s="114"/>
    </row>
    <row r="861" spans="1:58" ht="15">
      <c r="A861" s="94">
        <v>428</v>
      </c>
      <c r="B861" s="44">
        <f>_xlfn.IFERROR(VLOOKUP(Prioritization!G439,'Subdecision matrices'!$B$7:$C$8,2,TRUE),0)</f>
        <v>0</v>
      </c>
      <c r="C861" s="44">
        <f>_xlfn.IFERROR(VLOOKUP(Prioritization!G439,'Subdecision matrices'!$B$7:$D$8,3,TRUE),0)</f>
        <v>0</v>
      </c>
      <c r="D861" s="44">
        <f>_xlfn.IFERROR(VLOOKUP(Prioritization!G439,'Subdecision matrices'!$B$7:$E$8,4,TRUE),0)</f>
        <v>0</v>
      </c>
      <c r="E861" s="44">
        <f>_xlfn.IFERROR(VLOOKUP(Prioritization!G439,'Subdecision matrices'!$B$7:$F$8,5,TRUE),0)</f>
        <v>0</v>
      </c>
      <c r="F861" s="44">
        <f>_xlfn.IFERROR(VLOOKUP(Prioritization!G439,'Subdecision matrices'!$B$7:$G$8,6,TRUE),0)</f>
        <v>0</v>
      </c>
      <c r="G861" s="44">
        <f>VLOOKUP(Prioritization!H439,'Subdecision matrices'!$B$12:$C$19,2,TRUE)</f>
        <v>0</v>
      </c>
      <c r="H861" s="44">
        <f>VLOOKUP(Prioritization!H439,'Subdecision matrices'!$B$12:$D$19,3,TRUE)</f>
        <v>0</v>
      </c>
      <c r="I861" s="44">
        <f>VLOOKUP(Prioritization!H439,'Subdecision matrices'!$B$12:$E$19,4,TRUE)</f>
        <v>0</v>
      </c>
      <c r="J861" s="44">
        <f>VLOOKUP(Prioritization!H439,'Subdecision matrices'!$B$12:$F$19,5,TRUE)</f>
        <v>0</v>
      </c>
      <c r="K861" s="44">
        <f>VLOOKUP(Prioritization!H439,'Subdecision matrices'!$B$12:$G$19,6,TRUE)</f>
        <v>0</v>
      </c>
      <c r="L861" s="2">
        <f>_xlfn.IFERROR(INDEX('Subdecision matrices'!$C$23:$G$27,MATCH(Prioritization!I439,'Subdecision matrices'!$B$23:$B$27,0),MATCH('CalcEng 2'!$L$6,'Subdecision matrices'!$C$22:$G$22,0)),0)</f>
        <v>0</v>
      </c>
      <c r="M861" s="2">
        <f>_xlfn.IFERROR(INDEX('Subdecision matrices'!$C$23:$G$27,MATCH(Prioritization!I439,'Subdecision matrices'!$B$23:$B$27,0),MATCH('CalcEng 2'!$M$6,'Subdecision matrices'!$C$30:$G$30,0)),0)</f>
        <v>0</v>
      </c>
      <c r="N861" s="2">
        <f>_xlfn.IFERROR(INDEX('Subdecision matrices'!$C$23:$G$27,MATCH(Prioritization!I439,'Subdecision matrices'!$B$23:$B$27,0),MATCH('CalcEng 2'!$N$6,'Subdecision matrices'!$C$22:$G$22,0)),0)</f>
        <v>0</v>
      </c>
      <c r="O861" s="2">
        <f>_xlfn.IFERROR(INDEX('Subdecision matrices'!$C$23:$G$27,MATCH(Prioritization!I439,'Subdecision matrices'!$B$23:$B$27,0),MATCH('CalcEng 2'!$O$6,'Subdecision matrices'!$C$22:$G$22,0)),0)</f>
        <v>0</v>
      </c>
      <c r="P861" s="2">
        <f>_xlfn.IFERROR(INDEX('Subdecision matrices'!$C$23:$G$27,MATCH(Prioritization!I439,'Subdecision matrices'!$B$23:$B$27,0),MATCH('CalcEng 2'!$P$6,'Subdecision matrices'!$C$22:$G$22,0)),0)</f>
        <v>0</v>
      </c>
      <c r="Q861" s="2">
        <f>_xlfn.IFERROR(INDEX('Subdecision matrices'!$C$31:$G$33,MATCH(Prioritization!J439,'Subdecision matrices'!$B$31:$B$33,0),MATCH('CalcEng 2'!$Q$6,'Subdecision matrices'!$C$30:$G$30,0)),0)</f>
        <v>0</v>
      </c>
      <c r="R861" s="2">
        <f>_xlfn.IFERROR(INDEX('Subdecision matrices'!$C$31:$G$33,MATCH(Prioritization!J439,'Subdecision matrices'!$B$31:$B$33,0),MATCH('CalcEng 2'!$R$6,'Subdecision matrices'!$C$30:$G$30,0)),0)</f>
        <v>0</v>
      </c>
      <c r="S861" s="2">
        <f>_xlfn.IFERROR(INDEX('Subdecision matrices'!$C$31:$G$33,MATCH(Prioritization!J439,'Subdecision matrices'!$B$31:$B$33,0),MATCH('CalcEng 2'!$S$6,'Subdecision matrices'!$C$30:$G$30,0)),0)</f>
        <v>0</v>
      </c>
      <c r="T861" s="2">
        <f>_xlfn.IFERROR(INDEX('Subdecision matrices'!$C$31:$G$33,MATCH(Prioritization!J439,'Subdecision matrices'!$B$31:$B$33,0),MATCH('CalcEng 2'!$T$6,'Subdecision matrices'!$C$30:$G$30,0)),0)</f>
        <v>0</v>
      </c>
      <c r="U861" s="2">
        <f>_xlfn.IFERROR(INDEX('Subdecision matrices'!$C$31:$G$33,MATCH(Prioritization!J439,'Subdecision matrices'!$B$31:$B$33,0),MATCH('CalcEng 2'!$U$6,'Subdecision matrices'!$C$30:$G$30,0)),0)</f>
        <v>0</v>
      </c>
      <c r="V861" s="2">
        <f>_xlfn.IFERROR(VLOOKUP(Prioritization!K439,'Subdecision matrices'!$A$37:$C$41,3,TRUE),0)</f>
        <v>0</v>
      </c>
      <c r="W861" s="2">
        <f>_xlfn.IFERROR(VLOOKUP(Prioritization!K439,'Subdecision matrices'!$A$37:$D$41,4),0)</f>
        <v>0</v>
      </c>
      <c r="X861" s="2">
        <f>_xlfn.IFERROR(VLOOKUP(Prioritization!K439,'Subdecision matrices'!$A$37:$E$41,5),0)</f>
        <v>0</v>
      </c>
      <c r="Y861" s="2">
        <f>_xlfn.IFERROR(VLOOKUP(Prioritization!K439,'Subdecision matrices'!$A$37:$F$41,6),0)</f>
        <v>0</v>
      </c>
      <c r="Z861" s="2">
        <f>_xlfn.IFERROR(VLOOKUP(Prioritization!K439,'Subdecision matrices'!$A$37:$G$41,7),0)</f>
        <v>0</v>
      </c>
      <c r="AA861" s="2">
        <f>_xlfn.IFERROR(INDEX('Subdecision matrices'!$K$8:$O$11,MATCH(Prioritization!L439,'Subdecision matrices'!$J$8:$J$11,0),MATCH('CalcEng 2'!$AA$6,'Subdecision matrices'!$K$7:$O$7,0)),0)</f>
        <v>0</v>
      </c>
      <c r="AB861" s="2">
        <f>_xlfn.IFERROR(INDEX('Subdecision matrices'!$K$8:$O$11,MATCH(Prioritization!L439,'Subdecision matrices'!$J$8:$J$11,0),MATCH('CalcEng 2'!$AB$6,'Subdecision matrices'!$K$7:$O$7,0)),0)</f>
        <v>0</v>
      </c>
      <c r="AC861" s="2">
        <f>_xlfn.IFERROR(INDEX('Subdecision matrices'!$K$8:$O$11,MATCH(Prioritization!L439,'Subdecision matrices'!$J$8:$J$11,0),MATCH('CalcEng 2'!$AC$6,'Subdecision matrices'!$K$7:$O$7,0)),0)</f>
        <v>0</v>
      </c>
      <c r="AD861" s="2">
        <f>_xlfn.IFERROR(INDEX('Subdecision matrices'!$K$8:$O$11,MATCH(Prioritization!L439,'Subdecision matrices'!$J$8:$J$11,0),MATCH('CalcEng 2'!$AD$6,'Subdecision matrices'!$K$7:$O$7,0)),0)</f>
        <v>0</v>
      </c>
      <c r="AE861" s="2">
        <f>_xlfn.IFERROR(INDEX('Subdecision matrices'!$K$8:$O$11,MATCH(Prioritization!L439,'Subdecision matrices'!$J$8:$J$11,0),MATCH('CalcEng 2'!$AE$6,'Subdecision matrices'!$K$7:$O$7,0)),0)</f>
        <v>0</v>
      </c>
      <c r="AF861" s="2">
        <f>_xlfn.IFERROR(VLOOKUP(Prioritization!M439,'Subdecision matrices'!$I$15:$K$17,3,TRUE),0)</f>
        <v>0</v>
      </c>
      <c r="AG861" s="2">
        <f>_xlfn.IFERROR(VLOOKUP(Prioritization!M439,'Subdecision matrices'!$I$15:$L$17,4,TRUE),0)</f>
        <v>0</v>
      </c>
      <c r="AH861" s="2">
        <f>_xlfn.IFERROR(VLOOKUP(Prioritization!M439,'Subdecision matrices'!$I$15:$M$17,5,TRUE),0)</f>
        <v>0</v>
      </c>
      <c r="AI861" s="2">
        <f>_xlfn.IFERROR(VLOOKUP(Prioritization!M439,'Subdecision matrices'!$I$15:$N$17,6,TRUE),0)</f>
        <v>0</v>
      </c>
      <c r="AJ861" s="2">
        <f>_xlfn.IFERROR(VLOOKUP(Prioritization!M439,'Subdecision matrices'!$I$15:$O$17,7,TRUE),0)</f>
        <v>0</v>
      </c>
      <c r="AK861" s="2">
        <f>_xlfn.IFERROR(INDEX('Subdecision matrices'!$K$22:$O$24,MATCH(Prioritization!N439,'Subdecision matrices'!$J$22:$J$24,0),MATCH($AK$6,'Subdecision matrices'!$K$21:$O$21,0)),0)</f>
        <v>0</v>
      </c>
      <c r="AL861" s="2">
        <f>_xlfn.IFERROR(INDEX('Subdecision matrices'!$K$22:$O$24,MATCH(Prioritization!N439,'Subdecision matrices'!$J$22:$J$24,0),MATCH($AL$6,'Subdecision matrices'!$K$21:$O$21,0)),0)</f>
        <v>0</v>
      </c>
      <c r="AM861" s="2">
        <f>_xlfn.IFERROR(INDEX('Subdecision matrices'!$K$22:$O$24,MATCH(Prioritization!N439,'Subdecision matrices'!$J$22:$J$24,0),MATCH($AM$6,'Subdecision matrices'!$K$21:$O$21,0)),0)</f>
        <v>0</v>
      </c>
      <c r="AN861" s="2">
        <f>_xlfn.IFERROR(INDEX('Subdecision matrices'!$K$22:$O$24,MATCH(Prioritization!N439,'Subdecision matrices'!$J$22:$J$24,0),MATCH($AN$6,'Subdecision matrices'!$K$21:$O$21,0)),0)</f>
        <v>0</v>
      </c>
      <c r="AO861" s="2">
        <f>_xlfn.IFERROR(INDEX('Subdecision matrices'!$K$22:$O$24,MATCH(Prioritization!N439,'Subdecision matrices'!$J$22:$J$24,0),MATCH($AO$6,'Subdecision matrices'!$K$21:$O$21,0)),0)</f>
        <v>0</v>
      </c>
      <c r="AP861" s="2">
        <f>_xlfn.IFERROR(INDEX('Subdecision matrices'!$K$27:$O$30,MATCH(Prioritization!O439,'Subdecision matrices'!$J$27:$J$30,0),MATCH('CalcEng 2'!$AP$6,'Subdecision matrices'!$K$27:$O$27,0)),0)</f>
        <v>0</v>
      </c>
      <c r="AQ861" s="2">
        <f>_xlfn.IFERROR(INDEX('Subdecision matrices'!$K$27:$O$30,MATCH(Prioritization!O439,'Subdecision matrices'!$J$27:$J$30,0),MATCH('CalcEng 2'!$AQ$6,'Subdecision matrices'!$K$27:$O$27,0)),0)</f>
        <v>0</v>
      </c>
      <c r="AR861" s="2">
        <f>_xlfn.IFERROR(INDEX('Subdecision matrices'!$K$27:$O$30,MATCH(Prioritization!O439,'Subdecision matrices'!$J$27:$J$30,0),MATCH('CalcEng 2'!$AR$6,'Subdecision matrices'!$K$27:$O$27,0)),0)</f>
        <v>0</v>
      </c>
      <c r="AS861" s="2">
        <f>_xlfn.IFERROR(INDEX('Subdecision matrices'!$K$27:$O$30,MATCH(Prioritization!O439,'Subdecision matrices'!$J$27:$J$30,0),MATCH('CalcEng 2'!$AS$6,'Subdecision matrices'!$K$27:$O$27,0)),0)</f>
        <v>0</v>
      </c>
      <c r="AT861" s="2">
        <f>_xlfn.IFERROR(INDEX('Subdecision matrices'!$K$27:$O$30,MATCH(Prioritization!O439,'Subdecision matrices'!$J$27:$J$30,0),MATCH('CalcEng 2'!$AT$6,'Subdecision matrices'!$K$27:$O$27,0)),0)</f>
        <v>0</v>
      </c>
      <c r="AU861" s="2">
        <f>_xlfn.IFERROR(INDEX('Subdecision matrices'!$K$34:$O$36,MATCH(Prioritization!P439,'Subdecision matrices'!$J$34:$J$36,0),MATCH('CalcEng 2'!$AU$6,'Subdecision matrices'!$K$33:$O$33,0)),0)</f>
        <v>0</v>
      </c>
      <c r="AV861" s="2">
        <f>_xlfn.IFERROR(INDEX('Subdecision matrices'!$K$34:$O$36,MATCH(Prioritization!P439,'Subdecision matrices'!$J$34:$J$36,0),MATCH('CalcEng 2'!$AV$6,'Subdecision matrices'!$K$33:$O$33,0)),0)</f>
        <v>0</v>
      </c>
      <c r="AW861" s="2">
        <f>_xlfn.IFERROR(INDEX('Subdecision matrices'!$K$34:$O$36,MATCH(Prioritization!P439,'Subdecision matrices'!$J$34:$J$36,0),MATCH('CalcEng 2'!$AW$6,'Subdecision matrices'!$K$33:$O$33,0)),0)</f>
        <v>0</v>
      </c>
      <c r="AX861" s="2">
        <f>_xlfn.IFERROR(INDEX('Subdecision matrices'!$K$34:$O$36,MATCH(Prioritization!P439,'Subdecision matrices'!$J$34:$J$36,0),MATCH('CalcEng 2'!$AX$6,'Subdecision matrices'!$K$33:$O$33,0)),0)</f>
        <v>0</v>
      </c>
      <c r="AY861" s="2">
        <f>_xlfn.IFERROR(INDEX('Subdecision matrices'!$K$34:$O$36,MATCH(Prioritization!P439,'Subdecision matrices'!$J$34:$J$36,0),MATCH('CalcEng 2'!$AY$6,'Subdecision matrices'!$K$33:$O$33,0)),0)</f>
        <v>0</v>
      </c>
      <c r="AZ861" s="2"/>
      <c r="BA861" s="2"/>
      <c r="BB861" s="110">
        <f>((B861*B862)+(G861*G862)+(L861*L862)+(Q861*Q862)+(V861*V862)+(AA861*AA862)+(AF862*AF861)+(AK861*AK862)+(AP861*AP862)+(AU861*AU862))*10</f>
        <v>0</v>
      </c>
      <c r="BC861" s="110">
        <f aca="true" t="shared" si="2162" ref="BC861">((C861*C862)+(H861*H862)+(M861*M862)+(R861*R862)+(W861*W862)+(AB861*AB862)+(AG862*AG861)+(AL861*AL862)+(AQ861*AQ862)+(AV861*AV862))*10</f>
        <v>0</v>
      </c>
      <c r="BD861" s="110">
        <f aca="true" t="shared" si="2163" ref="BD861">((D861*D862)+(I861*I862)+(N861*N862)+(S861*S862)+(X861*X862)+(AC861*AC862)+(AH862*AH861)+(AM861*AM862)+(AR861*AR862)+(AW861*AW862))*10</f>
        <v>0</v>
      </c>
      <c r="BE861" s="110">
        <f aca="true" t="shared" si="2164" ref="BE861">((E861*E862)+(J861*J862)+(O861*O862)+(T861*T862)+(Y861*Y862)+(AD861*AD862)+(AI862*AI861)+(AN861*AN862)+(AS861*AS862)+(AX861*AX862))*10</f>
        <v>0</v>
      </c>
      <c r="BF861" s="110">
        <f aca="true" t="shared" si="2165" ref="BF861">((F861*F862)+(K861*K862)+(P861*P862)+(U861*U862)+(Z861*Z862)+(AE861*AE862)+(AJ862*AJ861)+(AO861*AO862)+(AT861*AT862)+(AY861*AY862))*10</f>
        <v>0</v>
      </c>
    </row>
    <row r="862" spans="1:58" ht="15.75" thickBot="1">
      <c r="A862" s="94"/>
      <c r="B862" s="5">
        <f>'Subdecision matrices'!$S$12</f>
        <v>0.1</v>
      </c>
      <c r="C862" s="5">
        <f>'Subdecision matrices'!$S$13</f>
        <v>0.1</v>
      </c>
      <c r="D862" s="5">
        <f>'Subdecision matrices'!$S$14</f>
        <v>0.1</v>
      </c>
      <c r="E862" s="5">
        <f>'Subdecision matrices'!$S$15</f>
        <v>0.1</v>
      </c>
      <c r="F862" s="5">
        <f>'Subdecision matrices'!$S$16</f>
        <v>0.1</v>
      </c>
      <c r="G862" s="5">
        <f>'Subdecision matrices'!$T$12</f>
        <v>0.1</v>
      </c>
      <c r="H862" s="5">
        <f>'Subdecision matrices'!$T$13</f>
        <v>0.1</v>
      </c>
      <c r="I862" s="5">
        <f>'Subdecision matrices'!$T$14</f>
        <v>0.1</v>
      </c>
      <c r="J862" s="5">
        <f>'Subdecision matrices'!$T$15</f>
        <v>0.1</v>
      </c>
      <c r="K862" s="5">
        <f>'Subdecision matrices'!$T$16</f>
        <v>0.1</v>
      </c>
      <c r="L862" s="5">
        <f>'Subdecision matrices'!$U$12</f>
        <v>0.05</v>
      </c>
      <c r="M862" s="5">
        <f>'Subdecision matrices'!$U$13</f>
        <v>0.05</v>
      </c>
      <c r="N862" s="5">
        <f>'Subdecision matrices'!$U$14</f>
        <v>0.05</v>
      </c>
      <c r="O862" s="5">
        <f>'Subdecision matrices'!$U$15</f>
        <v>0.05</v>
      </c>
      <c r="P862" s="5">
        <f>'Subdecision matrices'!$U$16</f>
        <v>0.05</v>
      </c>
      <c r="Q862" s="5">
        <f>'Subdecision matrices'!$V$12</f>
        <v>0.1</v>
      </c>
      <c r="R862" s="5">
        <f>'Subdecision matrices'!$V$13</f>
        <v>0.1</v>
      </c>
      <c r="S862" s="5">
        <f>'Subdecision matrices'!$V$14</f>
        <v>0.1</v>
      </c>
      <c r="T862" s="5">
        <f>'Subdecision matrices'!$V$15</f>
        <v>0.1</v>
      </c>
      <c r="U862" s="5">
        <f>'Subdecision matrices'!$V$16</f>
        <v>0.1</v>
      </c>
      <c r="V862" s="5">
        <f>'Subdecision matrices'!$W$12</f>
        <v>0.1</v>
      </c>
      <c r="W862" s="5">
        <f>'Subdecision matrices'!$W$13</f>
        <v>0.1</v>
      </c>
      <c r="X862" s="5">
        <f>'Subdecision matrices'!$W$14</f>
        <v>0.1</v>
      </c>
      <c r="Y862" s="5">
        <f>'Subdecision matrices'!$W$15</f>
        <v>0.1</v>
      </c>
      <c r="Z862" s="5">
        <f>'Subdecision matrices'!$W$16</f>
        <v>0.1</v>
      </c>
      <c r="AA862" s="5">
        <f>'Subdecision matrices'!$X$12</f>
        <v>0.05</v>
      </c>
      <c r="AB862" s="5">
        <f>'Subdecision matrices'!$X$13</f>
        <v>0.1</v>
      </c>
      <c r="AC862" s="5">
        <f>'Subdecision matrices'!$X$14</f>
        <v>0.1</v>
      </c>
      <c r="AD862" s="5">
        <f>'Subdecision matrices'!$X$15</f>
        <v>0.1</v>
      </c>
      <c r="AE862" s="5">
        <f>'Subdecision matrices'!$X$16</f>
        <v>0.1</v>
      </c>
      <c r="AF862" s="5">
        <f>'Subdecision matrices'!$Y$12</f>
        <v>0.1</v>
      </c>
      <c r="AG862" s="5">
        <f>'Subdecision matrices'!$Y$13</f>
        <v>0.1</v>
      </c>
      <c r="AH862" s="5">
        <f>'Subdecision matrices'!$Y$14</f>
        <v>0.1</v>
      </c>
      <c r="AI862" s="5">
        <f>'Subdecision matrices'!$Y$15</f>
        <v>0.05</v>
      </c>
      <c r="AJ862" s="5">
        <f>'Subdecision matrices'!$Y$16</f>
        <v>0.05</v>
      </c>
      <c r="AK862" s="5">
        <f>'Subdecision matrices'!$Z$12</f>
        <v>0.15</v>
      </c>
      <c r="AL862" s="5">
        <f>'Subdecision matrices'!$Z$13</f>
        <v>0.15</v>
      </c>
      <c r="AM862" s="5">
        <f>'Subdecision matrices'!$Z$14</f>
        <v>0.15</v>
      </c>
      <c r="AN862" s="5">
        <f>'Subdecision matrices'!$Z$15</f>
        <v>0.15</v>
      </c>
      <c r="AO862" s="5">
        <f>'Subdecision matrices'!$Z$16</f>
        <v>0.15</v>
      </c>
      <c r="AP862" s="5">
        <f>'Subdecision matrices'!$AA$12</f>
        <v>0.1</v>
      </c>
      <c r="AQ862" s="5">
        <f>'Subdecision matrices'!$AA$13</f>
        <v>0.1</v>
      </c>
      <c r="AR862" s="5">
        <f>'Subdecision matrices'!$AA$14</f>
        <v>0.1</v>
      </c>
      <c r="AS862" s="5">
        <f>'Subdecision matrices'!$AA$15</f>
        <v>0.1</v>
      </c>
      <c r="AT862" s="5">
        <f>'Subdecision matrices'!$AA$16</f>
        <v>0.15</v>
      </c>
      <c r="AU862" s="5">
        <f>'Subdecision matrices'!$AB$12</f>
        <v>0.15</v>
      </c>
      <c r="AV862" s="5">
        <f>'Subdecision matrices'!$AB$13</f>
        <v>0.1</v>
      </c>
      <c r="AW862" s="5">
        <f>'Subdecision matrices'!$AB$14</f>
        <v>0.1</v>
      </c>
      <c r="AX862" s="5">
        <f>'Subdecision matrices'!$AB$15</f>
        <v>0.15</v>
      </c>
      <c r="AY862" s="5">
        <f>'Subdecision matrices'!$AB$16</f>
        <v>0.1</v>
      </c>
      <c r="AZ862" s="3">
        <f aca="true" t="shared" si="2166" ref="AZ862">SUM(L862:AY862)</f>
        <v>4</v>
      </c>
      <c r="BA862" s="3"/>
      <c r="BB862" s="114"/>
      <c r="BC862" s="114"/>
      <c r="BD862" s="114"/>
      <c r="BE862" s="114"/>
      <c r="BF862" s="114"/>
    </row>
    <row r="863" spans="1:58" ht="15">
      <c r="A863" s="94">
        <v>429</v>
      </c>
      <c r="B863" s="44">
        <f>_xlfn.IFERROR(VLOOKUP(Prioritization!G440,'Subdecision matrices'!$B$7:$C$8,2,TRUE),0)</f>
        <v>0</v>
      </c>
      <c r="C863" s="44">
        <f>_xlfn.IFERROR(VLOOKUP(Prioritization!G440,'Subdecision matrices'!$B$7:$D$8,3,TRUE),0)</f>
        <v>0</v>
      </c>
      <c r="D863" s="44">
        <f>_xlfn.IFERROR(VLOOKUP(Prioritization!G440,'Subdecision matrices'!$B$7:$E$8,4,TRUE),0)</f>
        <v>0</v>
      </c>
      <c r="E863" s="44">
        <f>_xlfn.IFERROR(VLOOKUP(Prioritization!G440,'Subdecision matrices'!$B$7:$F$8,5,TRUE),0)</f>
        <v>0</v>
      </c>
      <c r="F863" s="44">
        <f>_xlfn.IFERROR(VLOOKUP(Prioritization!G440,'Subdecision matrices'!$B$7:$G$8,6,TRUE),0)</f>
        <v>0</v>
      </c>
      <c r="G863" s="44">
        <f>VLOOKUP(Prioritization!H440,'Subdecision matrices'!$B$12:$C$19,2,TRUE)</f>
        <v>0</v>
      </c>
      <c r="H863" s="44">
        <f>VLOOKUP(Prioritization!H440,'Subdecision matrices'!$B$12:$D$19,3,TRUE)</f>
        <v>0</v>
      </c>
      <c r="I863" s="44">
        <f>VLOOKUP(Prioritization!H440,'Subdecision matrices'!$B$12:$E$19,4,TRUE)</f>
        <v>0</v>
      </c>
      <c r="J863" s="44">
        <f>VLOOKUP(Prioritization!H440,'Subdecision matrices'!$B$12:$F$19,5,TRUE)</f>
        <v>0</v>
      </c>
      <c r="K863" s="44">
        <f>VLOOKUP(Prioritization!H440,'Subdecision matrices'!$B$12:$G$19,6,TRUE)</f>
        <v>0</v>
      </c>
      <c r="L863" s="2">
        <f>_xlfn.IFERROR(INDEX('Subdecision matrices'!$C$23:$G$27,MATCH(Prioritization!I440,'Subdecision matrices'!$B$23:$B$27,0),MATCH('CalcEng 2'!$L$6,'Subdecision matrices'!$C$22:$G$22,0)),0)</f>
        <v>0</v>
      </c>
      <c r="M863" s="2">
        <f>_xlfn.IFERROR(INDEX('Subdecision matrices'!$C$23:$G$27,MATCH(Prioritization!I440,'Subdecision matrices'!$B$23:$B$27,0),MATCH('CalcEng 2'!$M$6,'Subdecision matrices'!$C$30:$G$30,0)),0)</f>
        <v>0</v>
      </c>
      <c r="N863" s="2">
        <f>_xlfn.IFERROR(INDEX('Subdecision matrices'!$C$23:$G$27,MATCH(Prioritization!I440,'Subdecision matrices'!$B$23:$B$27,0),MATCH('CalcEng 2'!$N$6,'Subdecision matrices'!$C$22:$G$22,0)),0)</f>
        <v>0</v>
      </c>
      <c r="O863" s="2">
        <f>_xlfn.IFERROR(INDEX('Subdecision matrices'!$C$23:$G$27,MATCH(Prioritization!I440,'Subdecision matrices'!$B$23:$B$27,0),MATCH('CalcEng 2'!$O$6,'Subdecision matrices'!$C$22:$G$22,0)),0)</f>
        <v>0</v>
      </c>
      <c r="P863" s="2">
        <f>_xlfn.IFERROR(INDEX('Subdecision matrices'!$C$23:$G$27,MATCH(Prioritization!I440,'Subdecision matrices'!$B$23:$B$27,0),MATCH('CalcEng 2'!$P$6,'Subdecision matrices'!$C$22:$G$22,0)),0)</f>
        <v>0</v>
      </c>
      <c r="Q863" s="2">
        <f>_xlfn.IFERROR(INDEX('Subdecision matrices'!$C$31:$G$33,MATCH(Prioritization!J440,'Subdecision matrices'!$B$31:$B$33,0),MATCH('CalcEng 2'!$Q$6,'Subdecision matrices'!$C$30:$G$30,0)),0)</f>
        <v>0</v>
      </c>
      <c r="R863" s="2">
        <f>_xlfn.IFERROR(INDEX('Subdecision matrices'!$C$31:$G$33,MATCH(Prioritization!J440,'Subdecision matrices'!$B$31:$B$33,0),MATCH('CalcEng 2'!$R$6,'Subdecision matrices'!$C$30:$G$30,0)),0)</f>
        <v>0</v>
      </c>
      <c r="S863" s="2">
        <f>_xlfn.IFERROR(INDEX('Subdecision matrices'!$C$31:$G$33,MATCH(Prioritization!J440,'Subdecision matrices'!$B$31:$B$33,0),MATCH('CalcEng 2'!$S$6,'Subdecision matrices'!$C$30:$G$30,0)),0)</f>
        <v>0</v>
      </c>
      <c r="T863" s="2">
        <f>_xlfn.IFERROR(INDEX('Subdecision matrices'!$C$31:$G$33,MATCH(Prioritization!J440,'Subdecision matrices'!$B$31:$B$33,0),MATCH('CalcEng 2'!$T$6,'Subdecision matrices'!$C$30:$G$30,0)),0)</f>
        <v>0</v>
      </c>
      <c r="U863" s="2">
        <f>_xlfn.IFERROR(INDEX('Subdecision matrices'!$C$31:$G$33,MATCH(Prioritization!J440,'Subdecision matrices'!$B$31:$B$33,0),MATCH('CalcEng 2'!$U$6,'Subdecision matrices'!$C$30:$G$30,0)),0)</f>
        <v>0</v>
      </c>
      <c r="V863" s="2">
        <f>_xlfn.IFERROR(VLOOKUP(Prioritization!K440,'Subdecision matrices'!$A$37:$C$41,3,TRUE),0)</f>
        <v>0</v>
      </c>
      <c r="W863" s="2">
        <f>_xlfn.IFERROR(VLOOKUP(Prioritization!K440,'Subdecision matrices'!$A$37:$D$41,4),0)</f>
        <v>0</v>
      </c>
      <c r="X863" s="2">
        <f>_xlfn.IFERROR(VLOOKUP(Prioritization!K440,'Subdecision matrices'!$A$37:$E$41,5),0)</f>
        <v>0</v>
      </c>
      <c r="Y863" s="2">
        <f>_xlfn.IFERROR(VLOOKUP(Prioritization!K440,'Subdecision matrices'!$A$37:$F$41,6),0)</f>
        <v>0</v>
      </c>
      <c r="Z863" s="2">
        <f>_xlfn.IFERROR(VLOOKUP(Prioritization!K440,'Subdecision matrices'!$A$37:$G$41,7),0)</f>
        <v>0</v>
      </c>
      <c r="AA863" s="2">
        <f>_xlfn.IFERROR(INDEX('Subdecision matrices'!$K$8:$O$11,MATCH(Prioritization!L440,'Subdecision matrices'!$J$8:$J$11,0),MATCH('CalcEng 2'!$AA$6,'Subdecision matrices'!$K$7:$O$7,0)),0)</f>
        <v>0</v>
      </c>
      <c r="AB863" s="2">
        <f>_xlfn.IFERROR(INDEX('Subdecision matrices'!$K$8:$O$11,MATCH(Prioritization!L440,'Subdecision matrices'!$J$8:$J$11,0),MATCH('CalcEng 2'!$AB$6,'Subdecision matrices'!$K$7:$O$7,0)),0)</f>
        <v>0</v>
      </c>
      <c r="AC863" s="2">
        <f>_xlfn.IFERROR(INDEX('Subdecision matrices'!$K$8:$O$11,MATCH(Prioritization!L440,'Subdecision matrices'!$J$8:$J$11,0),MATCH('CalcEng 2'!$AC$6,'Subdecision matrices'!$K$7:$O$7,0)),0)</f>
        <v>0</v>
      </c>
      <c r="AD863" s="2">
        <f>_xlfn.IFERROR(INDEX('Subdecision matrices'!$K$8:$O$11,MATCH(Prioritization!L440,'Subdecision matrices'!$J$8:$J$11,0),MATCH('CalcEng 2'!$AD$6,'Subdecision matrices'!$K$7:$O$7,0)),0)</f>
        <v>0</v>
      </c>
      <c r="AE863" s="2">
        <f>_xlfn.IFERROR(INDEX('Subdecision matrices'!$K$8:$O$11,MATCH(Prioritization!L440,'Subdecision matrices'!$J$8:$J$11,0),MATCH('CalcEng 2'!$AE$6,'Subdecision matrices'!$K$7:$O$7,0)),0)</f>
        <v>0</v>
      </c>
      <c r="AF863" s="2">
        <f>_xlfn.IFERROR(VLOOKUP(Prioritization!M440,'Subdecision matrices'!$I$15:$K$17,3,TRUE),0)</f>
        <v>0</v>
      </c>
      <c r="AG863" s="2">
        <f>_xlfn.IFERROR(VLOOKUP(Prioritization!M440,'Subdecision matrices'!$I$15:$L$17,4,TRUE),0)</f>
        <v>0</v>
      </c>
      <c r="AH863" s="2">
        <f>_xlfn.IFERROR(VLOOKUP(Prioritization!M440,'Subdecision matrices'!$I$15:$M$17,5,TRUE),0)</f>
        <v>0</v>
      </c>
      <c r="AI863" s="2">
        <f>_xlfn.IFERROR(VLOOKUP(Prioritization!M440,'Subdecision matrices'!$I$15:$N$17,6,TRUE),0)</f>
        <v>0</v>
      </c>
      <c r="AJ863" s="2">
        <f>_xlfn.IFERROR(VLOOKUP(Prioritization!M440,'Subdecision matrices'!$I$15:$O$17,7,TRUE),0)</f>
        <v>0</v>
      </c>
      <c r="AK863" s="2">
        <f>_xlfn.IFERROR(INDEX('Subdecision matrices'!$K$22:$O$24,MATCH(Prioritization!N440,'Subdecision matrices'!$J$22:$J$24,0),MATCH($AK$6,'Subdecision matrices'!$K$21:$O$21,0)),0)</f>
        <v>0</v>
      </c>
      <c r="AL863" s="2">
        <f>_xlfn.IFERROR(INDEX('Subdecision matrices'!$K$22:$O$24,MATCH(Prioritization!N440,'Subdecision matrices'!$J$22:$J$24,0),MATCH($AL$6,'Subdecision matrices'!$K$21:$O$21,0)),0)</f>
        <v>0</v>
      </c>
      <c r="AM863" s="2">
        <f>_xlfn.IFERROR(INDEX('Subdecision matrices'!$K$22:$O$24,MATCH(Prioritization!N440,'Subdecision matrices'!$J$22:$J$24,0),MATCH($AM$6,'Subdecision matrices'!$K$21:$O$21,0)),0)</f>
        <v>0</v>
      </c>
      <c r="AN863" s="2">
        <f>_xlfn.IFERROR(INDEX('Subdecision matrices'!$K$22:$O$24,MATCH(Prioritization!N440,'Subdecision matrices'!$J$22:$J$24,0),MATCH($AN$6,'Subdecision matrices'!$K$21:$O$21,0)),0)</f>
        <v>0</v>
      </c>
      <c r="AO863" s="2">
        <f>_xlfn.IFERROR(INDEX('Subdecision matrices'!$K$22:$O$24,MATCH(Prioritization!N440,'Subdecision matrices'!$J$22:$J$24,0),MATCH($AO$6,'Subdecision matrices'!$K$21:$O$21,0)),0)</f>
        <v>0</v>
      </c>
      <c r="AP863" s="2">
        <f>_xlfn.IFERROR(INDEX('Subdecision matrices'!$K$27:$O$30,MATCH(Prioritization!O440,'Subdecision matrices'!$J$27:$J$30,0),MATCH('CalcEng 2'!$AP$6,'Subdecision matrices'!$K$27:$O$27,0)),0)</f>
        <v>0</v>
      </c>
      <c r="AQ863" s="2">
        <f>_xlfn.IFERROR(INDEX('Subdecision matrices'!$K$27:$O$30,MATCH(Prioritization!O440,'Subdecision matrices'!$J$27:$J$30,0),MATCH('CalcEng 2'!$AQ$6,'Subdecision matrices'!$K$27:$O$27,0)),0)</f>
        <v>0</v>
      </c>
      <c r="AR863" s="2">
        <f>_xlfn.IFERROR(INDEX('Subdecision matrices'!$K$27:$O$30,MATCH(Prioritization!O440,'Subdecision matrices'!$J$27:$J$30,0),MATCH('CalcEng 2'!$AR$6,'Subdecision matrices'!$K$27:$O$27,0)),0)</f>
        <v>0</v>
      </c>
      <c r="AS863" s="2">
        <f>_xlfn.IFERROR(INDEX('Subdecision matrices'!$K$27:$O$30,MATCH(Prioritization!O440,'Subdecision matrices'!$J$27:$J$30,0),MATCH('CalcEng 2'!$AS$6,'Subdecision matrices'!$K$27:$O$27,0)),0)</f>
        <v>0</v>
      </c>
      <c r="AT863" s="2">
        <f>_xlfn.IFERROR(INDEX('Subdecision matrices'!$K$27:$O$30,MATCH(Prioritization!O440,'Subdecision matrices'!$J$27:$J$30,0),MATCH('CalcEng 2'!$AT$6,'Subdecision matrices'!$K$27:$O$27,0)),0)</f>
        <v>0</v>
      </c>
      <c r="AU863" s="2">
        <f>_xlfn.IFERROR(INDEX('Subdecision matrices'!$K$34:$O$36,MATCH(Prioritization!P440,'Subdecision matrices'!$J$34:$J$36,0),MATCH('CalcEng 2'!$AU$6,'Subdecision matrices'!$K$33:$O$33,0)),0)</f>
        <v>0</v>
      </c>
      <c r="AV863" s="2">
        <f>_xlfn.IFERROR(INDEX('Subdecision matrices'!$K$34:$O$36,MATCH(Prioritization!P440,'Subdecision matrices'!$J$34:$J$36,0),MATCH('CalcEng 2'!$AV$6,'Subdecision matrices'!$K$33:$O$33,0)),0)</f>
        <v>0</v>
      </c>
      <c r="AW863" s="2">
        <f>_xlfn.IFERROR(INDEX('Subdecision matrices'!$K$34:$O$36,MATCH(Prioritization!P440,'Subdecision matrices'!$J$34:$J$36,0),MATCH('CalcEng 2'!$AW$6,'Subdecision matrices'!$K$33:$O$33,0)),0)</f>
        <v>0</v>
      </c>
      <c r="AX863" s="2">
        <f>_xlfn.IFERROR(INDEX('Subdecision matrices'!$K$34:$O$36,MATCH(Prioritization!P440,'Subdecision matrices'!$J$34:$J$36,0),MATCH('CalcEng 2'!$AX$6,'Subdecision matrices'!$K$33:$O$33,0)),0)</f>
        <v>0</v>
      </c>
      <c r="AY863" s="2">
        <f>_xlfn.IFERROR(INDEX('Subdecision matrices'!$K$34:$O$36,MATCH(Prioritization!P440,'Subdecision matrices'!$J$34:$J$36,0),MATCH('CalcEng 2'!$AY$6,'Subdecision matrices'!$K$33:$O$33,0)),0)</f>
        <v>0</v>
      </c>
      <c r="AZ863" s="2"/>
      <c r="BA863" s="2"/>
      <c r="BB863" s="110">
        <f>((B863*B864)+(G863*G864)+(L863*L864)+(Q863*Q864)+(V863*V864)+(AA863*AA864)+(AF864*AF863)+(AK863*AK864)+(AP863*AP864)+(AU863*AU864))*10</f>
        <v>0</v>
      </c>
      <c r="BC863" s="110">
        <f aca="true" t="shared" si="2167" ref="BC863">((C863*C864)+(H863*H864)+(M863*M864)+(R863*R864)+(W863*W864)+(AB863*AB864)+(AG864*AG863)+(AL863*AL864)+(AQ863*AQ864)+(AV863*AV864))*10</f>
        <v>0</v>
      </c>
      <c r="BD863" s="110">
        <f aca="true" t="shared" si="2168" ref="BD863">((D863*D864)+(I863*I864)+(N863*N864)+(S863*S864)+(X863*X864)+(AC863*AC864)+(AH864*AH863)+(AM863*AM864)+(AR863*AR864)+(AW863*AW864))*10</f>
        <v>0</v>
      </c>
      <c r="BE863" s="110">
        <f aca="true" t="shared" si="2169" ref="BE863">((E863*E864)+(J863*J864)+(O863*O864)+(T863*T864)+(Y863*Y864)+(AD863*AD864)+(AI864*AI863)+(AN863*AN864)+(AS863*AS864)+(AX863*AX864))*10</f>
        <v>0</v>
      </c>
      <c r="BF863" s="110">
        <f aca="true" t="shared" si="2170" ref="BF863">((F863*F864)+(K863*K864)+(P863*P864)+(U863*U864)+(Z863*Z864)+(AE863*AE864)+(AJ864*AJ863)+(AO863*AO864)+(AT863*AT864)+(AY863*AY864))*10</f>
        <v>0</v>
      </c>
    </row>
    <row r="864" spans="1:58" ht="15.75" thickBot="1">
      <c r="A864" s="94"/>
      <c r="B864" s="5">
        <f>'Subdecision matrices'!$S$12</f>
        <v>0.1</v>
      </c>
      <c r="C864" s="5">
        <f>'Subdecision matrices'!$S$13</f>
        <v>0.1</v>
      </c>
      <c r="D864" s="5">
        <f>'Subdecision matrices'!$S$14</f>
        <v>0.1</v>
      </c>
      <c r="E864" s="5">
        <f>'Subdecision matrices'!$S$15</f>
        <v>0.1</v>
      </c>
      <c r="F864" s="5">
        <f>'Subdecision matrices'!$S$16</f>
        <v>0.1</v>
      </c>
      <c r="G864" s="5">
        <f>'Subdecision matrices'!$T$12</f>
        <v>0.1</v>
      </c>
      <c r="H864" s="5">
        <f>'Subdecision matrices'!$T$13</f>
        <v>0.1</v>
      </c>
      <c r="I864" s="5">
        <f>'Subdecision matrices'!$T$14</f>
        <v>0.1</v>
      </c>
      <c r="J864" s="5">
        <f>'Subdecision matrices'!$T$15</f>
        <v>0.1</v>
      </c>
      <c r="K864" s="5">
        <f>'Subdecision matrices'!$T$16</f>
        <v>0.1</v>
      </c>
      <c r="L864" s="5">
        <f>'Subdecision matrices'!$U$12</f>
        <v>0.05</v>
      </c>
      <c r="M864" s="5">
        <f>'Subdecision matrices'!$U$13</f>
        <v>0.05</v>
      </c>
      <c r="N864" s="5">
        <f>'Subdecision matrices'!$U$14</f>
        <v>0.05</v>
      </c>
      <c r="O864" s="5">
        <f>'Subdecision matrices'!$U$15</f>
        <v>0.05</v>
      </c>
      <c r="P864" s="5">
        <f>'Subdecision matrices'!$U$16</f>
        <v>0.05</v>
      </c>
      <c r="Q864" s="5">
        <f>'Subdecision matrices'!$V$12</f>
        <v>0.1</v>
      </c>
      <c r="R864" s="5">
        <f>'Subdecision matrices'!$V$13</f>
        <v>0.1</v>
      </c>
      <c r="S864" s="5">
        <f>'Subdecision matrices'!$V$14</f>
        <v>0.1</v>
      </c>
      <c r="T864" s="5">
        <f>'Subdecision matrices'!$V$15</f>
        <v>0.1</v>
      </c>
      <c r="U864" s="5">
        <f>'Subdecision matrices'!$V$16</f>
        <v>0.1</v>
      </c>
      <c r="V864" s="5">
        <f>'Subdecision matrices'!$W$12</f>
        <v>0.1</v>
      </c>
      <c r="W864" s="5">
        <f>'Subdecision matrices'!$W$13</f>
        <v>0.1</v>
      </c>
      <c r="X864" s="5">
        <f>'Subdecision matrices'!$W$14</f>
        <v>0.1</v>
      </c>
      <c r="Y864" s="5">
        <f>'Subdecision matrices'!$W$15</f>
        <v>0.1</v>
      </c>
      <c r="Z864" s="5">
        <f>'Subdecision matrices'!$W$16</f>
        <v>0.1</v>
      </c>
      <c r="AA864" s="5">
        <f>'Subdecision matrices'!$X$12</f>
        <v>0.05</v>
      </c>
      <c r="AB864" s="5">
        <f>'Subdecision matrices'!$X$13</f>
        <v>0.1</v>
      </c>
      <c r="AC864" s="5">
        <f>'Subdecision matrices'!$X$14</f>
        <v>0.1</v>
      </c>
      <c r="AD864" s="5">
        <f>'Subdecision matrices'!$X$15</f>
        <v>0.1</v>
      </c>
      <c r="AE864" s="5">
        <f>'Subdecision matrices'!$X$16</f>
        <v>0.1</v>
      </c>
      <c r="AF864" s="5">
        <f>'Subdecision matrices'!$Y$12</f>
        <v>0.1</v>
      </c>
      <c r="AG864" s="5">
        <f>'Subdecision matrices'!$Y$13</f>
        <v>0.1</v>
      </c>
      <c r="AH864" s="5">
        <f>'Subdecision matrices'!$Y$14</f>
        <v>0.1</v>
      </c>
      <c r="AI864" s="5">
        <f>'Subdecision matrices'!$Y$15</f>
        <v>0.05</v>
      </c>
      <c r="AJ864" s="5">
        <f>'Subdecision matrices'!$Y$16</f>
        <v>0.05</v>
      </c>
      <c r="AK864" s="5">
        <f>'Subdecision matrices'!$Z$12</f>
        <v>0.15</v>
      </c>
      <c r="AL864" s="5">
        <f>'Subdecision matrices'!$Z$13</f>
        <v>0.15</v>
      </c>
      <c r="AM864" s="5">
        <f>'Subdecision matrices'!$Z$14</f>
        <v>0.15</v>
      </c>
      <c r="AN864" s="5">
        <f>'Subdecision matrices'!$Z$15</f>
        <v>0.15</v>
      </c>
      <c r="AO864" s="5">
        <f>'Subdecision matrices'!$Z$16</f>
        <v>0.15</v>
      </c>
      <c r="AP864" s="5">
        <f>'Subdecision matrices'!$AA$12</f>
        <v>0.1</v>
      </c>
      <c r="AQ864" s="5">
        <f>'Subdecision matrices'!$AA$13</f>
        <v>0.1</v>
      </c>
      <c r="AR864" s="5">
        <f>'Subdecision matrices'!$AA$14</f>
        <v>0.1</v>
      </c>
      <c r="AS864" s="5">
        <f>'Subdecision matrices'!$AA$15</f>
        <v>0.1</v>
      </c>
      <c r="AT864" s="5">
        <f>'Subdecision matrices'!$AA$16</f>
        <v>0.15</v>
      </c>
      <c r="AU864" s="5">
        <f>'Subdecision matrices'!$AB$12</f>
        <v>0.15</v>
      </c>
      <c r="AV864" s="5">
        <f>'Subdecision matrices'!$AB$13</f>
        <v>0.1</v>
      </c>
      <c r="AW864" s="5">
        <f>'Subdecision matrices'!$AB$14</f>
        <v>0.1</v>
      </c>
      <c r="AX864" s="5">
        <f>'Subdecision matrices'!$AB$15</f>
        <v>0.15</v>
      </c>
      <c r="AY864" s="5">
        <f>'Subdecision matrices'!$AB$16</f>
        <v>0.1</v>
      </c>
      <c r="AZ864" s="3">
        <f aca="true" t="shared" si="2171" ref="AZ864">SUM(L864:AY864)</f>
        <v>4</v>
      </c>
      <c r="BA864" s="3"/>
      <c r="BB864" s="114"/>
      <c r="BC864" s="114"/>
      <c r="BD864" s="114"/>
      <c r="BE864" s="114"/>
      <c r="BF864" s="114"/>
    </row>
    <row r="865" spans="1:58" ht="15">
      <c r="A865" s="94">
        <v>430</v>
      </c>
      <c r="B865" s="44">
        <f>_xlfn.IFERROR(VLOOKUP(Prioritization!G441,'Subdecision matrices'!$B$7:$C$8,2,TRUE),0)</f>
        <v>0</v>
      </c>
      <c r="C865" s="44">
        <f>_xlfn.IFERROR(VLOOKUP(Prioritization!G441,'Subdecision matrices'!$B$7:$D$8,3,TRUE),0)</f>
        <v>0</v>
      </c>
      <c r="D865" s="44">
        <f>_xlfn.IFERROR(VLOOKUP(Prioritization!G441,'Subdecision matrices'!$B$7:$E$8,4,TRUE),0)</f>
        <v>0</v>
      </c>
      <c r="E865" s="44">
        <f>_xlfn.IFERROR(VLOOKUP(Prioritization!G441,'Subdecision matrices'!$B$7:$F$8,5,TRUE),0)</f>
        <v>0</v>
      </c>
      <c r="F865" s="44">
        <f>_xlfn.IFERROR(VLOOKUP(Prioritization!G441,'Subdecision matrices'!$B$7:$G$8,6,TRUE),0)</f>
        <v>0</v>
      </c>
      <c r="G865" s="44">
        <f>VLOOKUP(Prioritization!H441,'Subdecision matrices'!$B$12:$C$19,2,TRUE)</f>
        <v>0</v>
      </c>
      <c r="H865" s="44">
        <f>VLOOKUP(Prioritization!H441,'Subdecision matrices'!$B$12:$D$19,3,TRUE)</f>
        <v>0</v>
      </c>
      <c r="I865" s="44">
        <f>VLOOKUP(Prioritization!H441,'Subdecision matrices'!$B$12:$E$19,4,TRUE)</f>
        <v>0</v>
      </c>
      <c r="J865" s="44">
        <f>VLOOKUP(Prioritization!H441,'Subdecision matrices'!$B$12:$F$19,5,TRUE)</f>
        <v>0</v>
      </c>
      <c r="K865" s="44">
        <f>VLOOKUP(Prioritization!H441,'Subdecision matrices'!$B$12:$G$19,6,TRUE)</f>
        <v>0</v>
      </c>
      <c r="L865" s="2">
        <f>_xlfn.IFERROR(INDEX('Subdecision matrices'!$C$23:$G$27,MATCH(Prioritization!I441,'Subdecision matrices'!$B$23:$B$27,0),MATCH('CalcEng 2'!$L$6,'Subdecision matrices'!$C$22:$G$22,0)),0)</f>
        <v>0</v>
      </c>
      <c r="M865" s="2">
        <f>_xlfn.IFERROR(INDEX('Subdecision matrices'!$C$23:$G$27,MATCH(Prioritization!I441,'Subdecision matrices'!$B$23:$B$27,0),MATCH('CalcEng 2'!$M$6,'Subdecision matrices'!$C$30:$G$30,0)),0)</f>
        <v>0</v>
      </c>
      <c r="N865" s="2">
        <f>_xlfn.IFERROR(INDEX('Subdecision matrices'!$C$23:$G$27,MATCH(Prioritization!I441,'Subdecision matrices'!$B$23:$B$27,0),MATCH('CalcEng 2'!$N$6,'Subdecision matrices'!$C$22:$G$22,0)),0)</f>
        <v>0</v>
      </c>
      <c r="O865" s="2">
        <f>_xlfn.IFERROR(INDEX('Subdecision matrices'!$C$23:$G$27,MATCH(Prioritization!I441,'Subdecision matrices'!$B$23:$B$27,0),MATCH('CalcEng 2'!$O$6,'Subdecision matrices'!$C$22:$G$22,0)),0)</f>
        <v>0</v>
      </c>
      <c r="P865" s="2">
        <f>_xlfn.IFERROR(INDEX('Subdecision matrices'!$C$23:$G$27,MATCH(Prioritization!I441,'Subdecision matrices'!$B$23:$B$27,0),MATCH('CalcEng 2'!$P$6,'Subdecision matrices'!$C$22:$G$22,0)),0)</f>
        <v>0</v>
      </c>
      <c r="Q865" s="2">
        <f>_xlfn.IFERROR(INDEX('Subdecision matrices'!$C$31:$G$33,MATCH(Prioritization!J441,'Subdecision matrices'!$B$31:$B$33,0),MATCH('CalcEng 2'!$Q$6,'Subdecision matrices'!$C$30:$G$30,0)),0)</f>
        <v>0</v>
      </c>
      <c r="R865" s="2">
        <f>_xlfn.IFERROR(INDEX('Subdecision matrices'!$C$31:$G$33,MATCH(Prioritization!J441,'Subdecision matrices'!$B$31:$B$33,0),MATCH('CalcEng 2'!$R$6,'Subdecision matrices'!$C$30:$G$30,0)),0)</f>
        <v>0</v>
      </c>
      <c r="S865" s="2">
        <f>_xlfn.IFERROR(INDEX('Subdecision matrices'!$C$31:$G$33,MATCH(Prioritization!J441,'Subdecision matrices'!$B$31:$B$33,0),MATCH('CalcEng 2'!$S$6,'Subdecision matrices'!$C$30:$G$30,0)),0)</f>
        <v>0</v>
      </c>
      <c r="T865" s="2">
        <f>_xlfn.IFERROR(INDEX('Subdecision matrices'!$C$31:$G$33,MATCH(Prioritization!J441,'Subdecision matrices'!$B$31:$B$33,0),MATCH('CalcEng 2'!$T$6,'Subdecision matrices'!$C$30:$G$30,0)),0)</f>
        <v>0</v>
      </c>
      <c r="U865" s="2">
        <f>_xlfn.IFERROR(INDEX('Subdecision matrices'!$C$31:$G$33,MATCH(Prioritization!J441,'Subdecision matrices'!$B$31:$B$33,0),MATCH('CalcEng 2'!$U$6,'Subdecision matrices'!$C$30:$G$30,0)),0)</f>
        <v>0</v>
      </c>
      <c r="V865" s="2">
        <f>_xlfn.IFERROR(VLOOKUP(Prioritization!K441,'Subdecision matrices'!$A$37:$C$41,3,TRUE),0)</f>
        <v>0</v>
      </c>
      <c r="W865" s="2">
        <f>_xlfn.IFERROR(VLOOKUP(Prioritization!K441,'Subdecision matrices'!$A$37:$D$41,4),0)</f>
        <v>0</v>
      </c>
      <c r="X865" s="2">
        <f>_xlfn.IFERROR(VLOOKUP(Prioritization!K441,'Subdecision matrices'!$A$37:$E$41,5),0)</f>
        <v>0</v>
      </c>
      <c r="Y865" s="2">
        <f>_xlfn.IFERROR(VLOOKUP(Prioritization!K441,'Subdecision matrices'!$A$37:$F$41,6),0)</f>
        <v>0</v>
      </c>
      <c r="Z865" s="2">
        <f>_xlfn.IFERROR(VLOOKUP(Prioritization!K441,'Subdecision matrices'!$A$37:$G$41,7),0)</f>
        <v>0</v>
      </c>
      <c r="AA865" s="2">
        <f>_xlfn.IFERROR(INDEX('Subdecision matrices'!$K$8:$O$11,MATCH(Prioritization!L441,'Subdecision matrices'!$J$8:$J$11,0),MATCH('CalcEng 2'!$AA$6,'Subdecision matrices'!$K$7:$O$7,0)),0)</f>
        <v>0</v>
      </c>
      <c r="AB865" s="2">
        <f>_xlfn.IFERROR(INDEX('Subdecision matrices'!$K$8:$O$11,MATCH(Prioritization!L441,'Subdecision matrices'!$J$8:$J$11,0),MATCH('CalcEng 2'!$AB$6,'Subdecision matrices'!$K$7:$O$7,0)),0)</f>
        <v>0</v>
      </c>
      <c r="AC865" s="2">
        <f>_xlfn.IFERROR(INDEX('Subdecision matrices'!$K$8:$O$11,MATCH(Prioritization!L441,'Subdecision matrices'!$J$8:$J$11,0),MATCH('CalcEng 2'!$AC$6,'Subdecision matrices'!$K$7:$O$7,0)),0)</f>
        <v>0</v>
      </c>
      <c r="AD865" s="2">
        <f>_xlfn.IFERROR(INDEX('Subdecision matrices'!$K$8:$O$11,MATCH(Prioritization!L441,'Subdecision matrices'!$J$8:$J$11,0),MATCH('CalcEng 2'!$AD$6,'Subdecision matrices'!$K$7:$O$7,0)),0)</f>
        <v>0</v>
      </c>
      <c r="AE865" s="2">
        <f>_xlfn.IFERROR(INDEX('Subdecision matrices'!$K$8:$O$11,MATCH(Prioritization!L441,'Subdecision matrices'!$J$8:$J$11,0),MATCH('CalcEng 2'!$AE$6,'Subdecision matrices'!$K$7:$O$7,0)),0)</f>
        <v>0</v>
      </c>
      <c r="AF865" s="2">
        <f>_xlfn.IFERROR(VLOOKUP(Prioritization!M441,'Subdecision matrices'!$I$15:$K$17,3,TRUE),0)</f>
        <v>0</v>
      </c>
      <c r="AG865" s="2">
        <f>_xlfn.IFERROR(VLOOKUP(Prioritization!M441,'Subdecision matrices'!$I$15:$L$17,4,TRUE),0)</f>
        <v>0</v>
      </c>
      <c r="AH865" s="2">
        <f>_xlfn.IFERROR(VLOOKUP(Prioritization!M441,'Subdecision matrices'!$I$15:$M$17,5,TRUE),0)</f>
        <v>0</v>
      </c>
      <c r="AI865" s="2">
        <f>_xlfn.IFERROR(VLOOKUP(Prioritization!M441,'Subdecision matrices'!$I$15:$N$17,6,TRUE),0)</f>
        <v>0</v>
      </c>
      <c r="AJ865" s="2">
        <f>_xlfn.IFERROR(VLOOKUP(Prioritization!M441,'Subdecision matrices'!$I$15:$O$17,7,TRUE),0)</f>
        <v>0</v>
      </c>
      <c r="AK865" s="2">
        <f>_xlfn.IFERROR(INDEX('Subdecision matrices'!$K$22:$O$24,MATCH(Prioritization!N441,'Subdecision matrices'!$J$22:$J$24,0),MATCH($AK$6,'Subdecision matrices'!$K$21:$O$21,0)),0)</f>
        <v>0</v>
      </c>
      <c r="AL865" s="2">
        <f>_xlfn.IFERROR(INDEX('Subdecision matrices'!$K$22:$O$24,MATCH(Prioritization!N441,'Subdecision matrices'!$J$22:$J$24,0),MATCH($AL$6,'Subdecision matrices'!$K$21:$O$21,0)),0)</f>
        <v>0</v>
      </c>
      <c r="AM865" s="2">
        <f>_xlfn.IFERROR(INDEX('Subdecision matrices'!$K$22:$O$24,MATCH(Prioritization!N441,'Subdecision matrices'!$J$22:$J$24,0),MATCH($AM$6,'Subdecision matrices'!$K$21:$O$21,0)),0)</f>
        <v>0</v>
      </c>
      <c r="AN865" s="2">
        <f>_xlfn.IFERROR(INDEX('Subdecision matrices'!$K$22:$O$24,MATCH(Prioritization!N441,'Subdecision matrices'!$J$22:$J$24,0),MATCH($AN$6,'Subdecision matrices'!$K$21:$O$21,0)),0)</f>
        <v>0</v>
      </c>
      <c r="AO865" s="2">
        <f>_xlfn.IFERROR(INDEX('Subdecision matrices'!$K$22:$O$24,MATCH(Prioritization!N441,'Subdecision matrices'!$J$22:$J$24,0),MATCH($AO$6,'Subdecision matrices'!$K$21:$O$21,0)),0)</f>
        <v>0</v>
      </c>
      <c r="AP865" s="2">
        <f>_xlfn.IFERROR(INDEX('Subdecision matrices'!$K$27:$O$30,MATCH(Prioritization!O441,'Subdecision matrices'!$J$27:$J$30,0),MATCH('CalcEng 2'!$AP$6,'Subdecision matrices'!$K$27:$O$27,0)),0)</f>
        <v>0</v>
      </c>
      <c r="AQ865" s="2">
        <f>_xlfn.IFERROR(INDEX('Subdecision matrices'!$K$27:$O$30,MATCH(Prioritization!O441,'Subdecision matrices'!$J$27:$J$30,0),MATCH('CalcEng 2'!$AQ$6,'Subdecision matrices'!$K$27:$O$27,0)),0)</f>
        <v>0</v>
      </c>
      <c r="AR865" s="2">
        <f>_xlfn.IFERROR(INDEX('Subdecision matrices'!$K$27:$O$30,MATCH(Prioritization!O441,'Subdecision matrices'!$J$27:$J$30,0),MATCH('CalcEng 2'!$AR$6,'Subdecision matrices'!$K$27:$O$27,0)),0)</f>
        <v>0</v>
      </c>
      <c r="AS865" s="2">
        <f>_xlfn.IFERROR(INDEX('Subdecision matrices'!$K$27:$O$30,MATCH(Prioritization!O441,'Subdecision matrices'!$J$27:$J$30,0),MATCH('CalcEng 2'!$AS$6,'Subdecision matrices'!$K$27:$O$27,0)),0)</f>
        <v>0</v>
      </c>
      <c r="AT865" s="2">
        <f>_xlfn.IFERROR(INDEX('Subdecision matrices'!$K$27:$O$30,MATCH(Prioritization!O441,'Subdecision matrices'!$J$27:$J$30,0),MATCH('CalcEng 2'!$AT$6,'Subdecision matrices'!$K$27:$O$27,0)),0)</f>
        <v>0</v>
      </c>
      <c r="AU865" s="2">
        <f>_xlfn.IFERROR(INDEX('Subdecision matrices'!$K$34:$O$36,MATCH(Prioritization!P441,'Subdecision matrices'!$J$34:$J$36,0),MATCH('CalcEng 2'!$AU$6,'Subdecision matrices'!$K$33:$O$33,0)),0)</f>
        <v>0</v>
      </c>
      <c r="AV865" s="2">
        <f>_xlfn.IFERROR(INDEX('Subdecision matrices'!$K$34:$O$36,MATCH(Prioritization!P441,'Subdecision matrices'!$J$34:$J$36,0),MATCH('CalcEng 2'!$AV$6,'Subdecision matrices'!$K$33:$O$33,0)),0)</f>
        <v>0</v>
      </c>
      <c r="AW865" s="2">
        <f>_xlfn.IFERROR(INDEX('Subdecision matrices'!$K$34:$O$36,MATCH(Prioritization!P441,'Subdecision matrices'!$J$34:$J$36,0),MATCH('CalcEng 2'!$AW$6,'Subdecision matrices'!$K$33:$O$33,0)),0)</f>
        <v>0</v>
      </c>
      <c r="AX865" s="2">
        <f>_xlfn.IFERROR(INDEX('Subdecision matrices'!$K$34:$O$36,MATCH(Prioritization!P441,'Subdecision matrices'!$J$34:$J$36,0),MATCH('CalcEng 2'!$AX$6,'Subdecision matrices'!$K$33:$O$33,0)),0)</f>
        <v>0</v>
      </c>
      <c r="AY865" s="2">
        <f>_xlfn.IFERROR(INDEX('Subdecision matrices'!$K$34:$O$36,MATCH(Prioritization!P441,'Subdecision matrices'!$J$34:$J$36,0),MATCH('CalcEng 2'!$AY$6,'Subdecision matrices'!$K$33:$O$33,0)),0)</f>
        <v>0</v>
      </c>
      <c r="AZ865" s="2"/>
      <c r="BA865" s="2"/>
      <c r="BB865" s="110">
        <f>((B865*B866)+(G865*G866)+(L865*L866)+(Q865*Q866)+(V865*V866)+(AA865*AA866)+(AF866*AF865)+(AK865*AK866)+(AP865*AP866)+(AU865*AU866))*10</f>
        <v>0</v>
      </c>
      <c r="BC865" s="110">
        <f aca="true" t="shared" si="2172" ref="BC865">((C865*C866)+(H865*H866)+(M865*M866)+(R865*R866)+(W865*W866)+(AB865*AB866)+(AG866*AG865)+(AL865*AL866)+(AQ865*AQ866)+(AV865*AV866))*10</f>
        <v>0</v>
      </c>
      <c r="BD865" s="110">
        <f aca="true" t="shared" si="2173" ref="BD865">((D865*D866)+(I865*I866)+(N865*N866)+(S865*S866)+(X865*X866)+(AC865*AC866)+(AH866*AH865)+(AM865*AM866)+(AR865*AR866)+(AW865*AW866))*10</f>
        <v>0</v>
      </c>
      <c r="BE865" s="110">
        <f aca="true" t="shared" si="2174" ref="BE865">((E865*E866)+(J865*J866)+(O865*O866)+(T865*T866)+(Y865*Y866)+(AD865*AD866)+(AI866*AI865)+(AN865*AN866)+(AS865*AS866)+(AX865*AX866))*10</f>
        <v>0</v>
      </c>
      <c r="BF865" s="110">
        <f aca="true" t="shared" si="2175" ref="BF865">((F865*F866)+(K865*K866)+(P865*P866)+(U865*U866)+(Z865*Z866)+(AE865*AE866)+(AJ866*AJ865)+(AO865*AO866)+(AT865*AT866)+(AY865*AY866))*10</f>
        <v>0</v>
      </c>
    </row>
    <row r="866" spans="1:58" ht="15.75" thickBot="1">
      <c r="A866" s="94"/>
      <c r="B866" s="5">
        <f>'Subdecision matrices'!$S$12</f>
        <v>0.1</v>
      </c>
      <c r="C866" s="5">
        <f>'Subdecision matrices'!$S$13</f>
        <v>0.1</v>
      </c>
      <c r="D866" s="5">
        <f>'Subdecision matrices'!$S$14</f>
        <v>0.1</v>
      </c>
      <c r="E866" s="5">
        <f>'Subdecision matrices'!$S$15</f>
        <v>0.1</v>
      </c>
      <c r="F866" s="5">
        <f>'Subdecision matrices'!$S$16</f>
        <v>0.1</v>
      </c>
      <c r="G866" s="5">
        <f>'Subdecision matrices'!$T$12</f>
        <v>0.1</v>
      </c>
      <c r="H866" s="5">
        <f>'Subdecision matrices'!$T$13</f>
        <v>0.1</v>
      </c>
      <c r="I866" s="5">
        <f>'Subdecision matrices'!$T$14</f>
        <v>0.1</v>
      </c>
      <c r="J866" s="5">
        <f>'Subdecision matrices'!$T$15</f>
        <v>0.1</v>
      </c>
      <c r="K866" s="5">
        <f>'Subdecision matrices'!$T$16</f>
        <v>0.1</v>
      </c>
      <c r="L866" s="5">
        <f>'Subdecision matrices'!$U$12</f>
        <v>0.05</v>
      </c>
      <c r="M866" s="5">
        <f>'Subdecision matrices'!$U$13</f>
        <v>0.05</v>
      </c>
      <c r="N866" s="5">
        <f>'Subdecision matrices'!$U$14</f>
        <v>0.05</v>
      </c>
      <c r="O866" s="5">
        <f>'Subdecision matrices'!$U$15</f>
        <v>0.05</v>
      </c>
      <c r="P866" s="5">
        <f>'Subdecision matrices'!$U$16</f>
        <v>0.05</v>
      </c>
      <c r="Q866" s="5">
        <f>'Subdecision matrices'!$V$12</f>
        <v>0.1</v>
      </c>
      <c r="R866" s="5">
        <f>'Subdecision matrices'!$V$13</f>
        <v>0.1</v>
      </c>
      <c r="S866" s="5">
        <f>'Subdecision matrices'!$V$14</f>
        <v>0.1</v>
      </c>
      <c r="T866" s="5">
        <f>'Subdecision matrices'!$V$15</f>
        <v>0.1</v>
      </c>
      <c r="U866" s="5">
        <f>'Subdecision matrices'!$V$16</f>
        <v>0.1</v>
      </c>
      <c r="V866" s="5">
        <f>'Subdecision matrices'!$W$12</f>
        <v>0.1</v>
      </c>
      <c r="W866" s="5">
        <f>'Subdecision matrices'!$W$13</f>
        <v>0.1</v>
      </c>
      <c r="X866" s="5">
        <f>'Subdecision matrices'!$W$14</f>
        <v>0.1</v>
      </c>
      <c r="Y866" s="5">
        <f>'Subdecision matrices'!$W$15</f>
        <v>0.1</v>
      </c>
      <c r="Z866" s="5">
        <f>'Subdecision matrices'!$W$16</f>
        <v>0.1</v>
      </c>
      <c r="AA866" s="5">
        <f>'Subdecision matrices'!$X$12</f>
        <v>0.05</v>
      </c>
      <c r="AB866" s="5">
        <f>'Subdecision matrices'!$X$13</f>
        <v>0.1</v>
      </c>
      <c r="AC866" s="5">
        <f>'Subdecision matrices'!$X$14</f>
        <v>0.1</v>
      </c>
      <c r="AD866" s="5">
        <f>'Subdecision matrices'!$X$15</f>
        <v>0.1</v>
      </c>
      <c r="AE866" s="5">
        <f>'Subdecision matrices'!$X$16</f>
        <v>0.1</v>
      </c>
      <c r="AF866" s="5">
        <f>'Subdecision matrices'!$Y$12</f>
        <v>0.1</v>
      </c>
      <c r="AG866" s="5">
        <f>'Subdecision matrices'!$Y$13</f>
        <v>0.1</v>
      </c>
      <c r="AH866" s="5">
        <f>'Subdecision matrices'!$Y$14</f>
        <v>0.1</v>
      </c>
      <c r="AI866" s="5">
        <f>'Subdecision matrices'!$Y$15</f>
        <v>0.05</v>
      </c>
      <c r="AJ866" s="5">
        <f>'Subdecision matrices'!$Y$16</f>
        <v>0.05</v>
      </c>
      <c r="AK866" s="5">
        <f>'Subdecision matrices'!$Z$12</f>
        <v>0.15</v>
      </c>
      <c r="AL866" s="5">
        <f>'Subdecision matrices'!$Z$13</f>
        <v>0.15</v>
      </c>
      <c r="AM866" s="5">
        <f>'Subdecision matrices'!$Z$14</f>
        <v>0.15</v>
      </c>
      <c r="AN866" s="5">
        <f>'Subdecision matrices'!$Z$15</f>
        <v>0.15</v>
      </c>
      <c r="AO866" s="5">
        <f>'Subdecision matrices'!$Z$16</f>
        <v>0.15</v>
      </c>
      <c r="AP866" s="5">
        <f>'Subdecision matrices'!$AA$12</f>
        <v>0.1</v>
      </c>
      <c r="AQ866" s="5">
        <f>'Subdecision matrices'!$AA$13</f>
        <v>0.1</v>
      </c>
      <c r="AR866" s="5">
        <f>'Subdecision matrices'!$AA$14</f>
        <v>0.1</v>
      </c>
      <c r="AS866" s="5">
        <f>'Subdecision matrices'!$AA$15</f>
        <v>0.1</v>
      </c>
      <c r="AT866" s="5">
        <f>'Subdecision matrices'!$AA$16</f>
        <v>0.15</v>
      </c>
      <c r="AU866" s="5">
        <f>'Subdecision matrices'!$AB$12</f>
        <v>0.15</v>
      </c>
      <c r="AV866" s="5">
        <f>'Subdecision matrices'!$AB$13</f>
        <v>0.1</v>
      </c>
      <c r="AW866" s="5">
        <f>'Subdecision matrices'!$AB$14</f>
        <v>0.1</v>
      </c>
      <c r="AX866" s="5">
        <f>'Subdecision matrices'!$AB$15</f>
        <v>0.15</v>
      </c>
      <c r="AY866" s="5">
        <f>'Subdecision matrices'!$AB$16</f>
        <v>0.1</v>
      </c>
      <c r="AZ866" s="3">
        <f aca="true" t="shared" si="2176" ref="AZ866">SUM(L866:AY866)</f>
        <v>4</v>
      </c>
      <c r="BA866" s="3"/>
      <c r="BB866" s="114"/>
      <c r="BC866" s="114"/>
      <c r="BD866" s="114"/>
      <c r="BE866" s="114"/>
      <c r="BF866" s="114"/>
    </row>
    <row r="867" spans="1:58" ht="15">
      <c r="A867" s="94">
        <v>431</v>
      </c>
      <c r="B867" s="44">
        <f>_xlfn.IFERROR(VLOOKUP(Prioritization!G442,'Subdecision matrices'!$B$7:$C$8,2,TRUE),0)</f>
        <v>0</v>
      </c>
      <c r="C867" s="44">
        <f>_xlfn.IFERROR(VLOOKUP(Prioritization!G442,'Subdecision matrices'!$B$7:$D$8,3,TRUE),0)</f>
        <v>0</v>
      </c>
      <c r="D867" s="44">
        <f>_xlfn.IFERROR(VLOOKUP(Prioritization!G442,'Subdecision matrices'!$B$7:$E$8,4,TRUE),0)</f>
        <v>0</v>
      </c>
      <c r="E867" s="44">
        <f>_xlfn.IFERROR(VLOOKUP(Prioritization!G442,'Subdecision matrices'!$B$7:$F$8,5,TRUE),0)</f>
        <v>0</v>
      </c>
      <c r="F867" s="44">
        <f>_xlfn.IFERROR(VLOOKUP(Prioritization!G442,'Subdecision matrices'!$B$7:$G$8,6,TRUE),0)</f>
        <v>0</v>
      </c>
      <c r="G867" s="44">
        <f>VLOOKUP(Prioritization!H442,'Subdecision matrices'!$B$12:$C$19,2,TRUE)</f>
        <v>0</v>
      </c>
      <c r="H867" s="44">
        <f>VLOOKUP(Prioritization!H442,'Subdecision matrices'!$B$12:$D$19,3,TRUE)</f>
        <v>0</v>
      </c>
      <c r="I867" s="44">
        <f>VLOOKUP(Prioritization!H442,'Subdecision matrices'!$B$12:$E$19,4,TRUE)</f>
        <v>0</v>
      </c>
      <c r="J867" s="44">
        <f>VLOOKUP(Prioritization!H442,'Subdecision matrices'!$B$12:$F$19,5,TRUE)</f>
        <v>0</v>
      </c>
      <c r="K867" s="44">
        <f>VLOOKUP(Prioritization!H442,'Subdecision matrices'!$B$12:$G$19,6,TRUE)</f>
        <v>0</v>
      </c>
      <c r="L867" s="2">
        <f>_xlfn.IFERROR(INDEX('Subdecision matrices'!$C$23:$G$27,MATCH(Prioritization!I442,'Subdecision matrices'!$B$23:$B$27,0),MATCH('CalcEng 2'!$L$6,'Subdecision matrices'!$C$22:$G$22,0)),0)</f>
        <v>0</v>
      </c>
      <c r="M867" s="2">
        <f>_xlfn.IFERROR(INDEX('Subdecision matrices'!$C$23:$G$27,MATCH(Prioritization!I442,'Subdecision matrices'!$B$23:$B$27,0),MATCH('CalcEng 2'!$M$6,'Subdecision matrices'!$C$30:$G$30,0)),0)</f>
        <v>0</v>
      </c>
      <c r="N867" s="2">
        <f>_xlfn.IFERROR(INDEX('Subdecision matrices'!$C$23:$G$27,MATCH(Prioritization!I442,'Subdecision matrices'!$B$23:$B$27,0),MATCH('CalcEng 2'!$N$6,'Subdecision matrices'!$C$22:$G$22,0)),0)</f>
        <v>0</v>
      </c>
      <c r="O867" s="2">
        <f>_xlfn.IFERROR(INDEX('Subdecision matrices'!$C$23:$G$27,MATCH(Prioritization!I442,'Subdecision matrices'!$B$23:$B$27,0),MATCH('CalcEng 2'!$O$6,'Subdecision matrices'!$C$22:$G$22,0)),0)</f>
        <v>0</v>
      </c>
      <c r="P867" s="2">
        <f>_xlfn.IFERROR(INDEX('Subdecision matrices'!$C$23:$G$27,MATCH(Prioritization!I442,'Subdecision matrices'!$B$23:$B$27,0),MATCH('CalcEng 2'!$P$6,'Subdecision matrices'!$C$22:$G$22,0)),0)</f>
        <v>0</v>
      </c>
      <c r="Q867" s="2">
        <f>_xlfn.IFERROR(INDEX('Subdecision matrices'!$C$31:$G$33,MATCH(Prioritization!J442,'Subdecision matrices'!$B$31:$B$33,0),MATCH('CalcEng 2'!$Q$6,'Subdecision matrices'!$C$30:$G$30,0)),0)</f>
        <v>0</v>
      </c>
      <c r="R867" s="2">
        <f>_xlfn.IFERROR(INDEX('Subdecision matrices'!$C$31:$G$33,MATCH(Prioritization!J442,'Subdecision matrices'!$B$31:$B$33,0),MATCH('CalcEng 2'!$R$6,'Subdecision matrices'!$C$30:$G$30,0)),0)</f>
        <v>0</v>
      </c>
      <c r="S867" s="2">
        <f>_xlfn.IFERROR(INDEX('Subdecision matrices'!$C$31:$G$33,MATCH(Prioritization!J442,'Subdecision matrices'!$B$31:$B$33,0),MATCH('CalcEng 2'!$S$6,'Subdecision matrices'!$C$30:$G$30,0)),0)</f>
        <v>0</v>
      </c>
      <c r="T867" s="2">
        <f>_xlfn.IFERROR(INDEX('Subdecision matrices'!$C$31:$G$33,MATCH(Prioritization!J442,'Subdecision matrices'!$B$31:$B$33,0),MATCH('CalcEng 2'!$T$6,'Subdecision matrices'!$C$30:$G$30,0)),0)</f>
        <v>0</v>
      </c>
      <c r="U867" s="2">
        <f>_xlfn.IFERROR(INDEX('Subdecision matrices'!$C$31:$G$33,MATCH(Prioritization!J442,'Subdecision matrices'!$B$31:$B$33,0),MATCH('CalcEng 2'!$U$6,'Subdecision matrices'!$C$30:$G$30,0)),0)</f>
        <v>0</v>
      </c>
      <c r="V867" s="2">
        <f>_xlfn.IFERROR(VLOOKUP(Prioritization!K442,'Subdecision matrices'!$A$37:$C$41,3,TRUE),0)</f>
        <v>0</v>
      </c>
      <c r="W867" s="2">
        <f>_xlfn.IFERROR(VLOOKUP(Prioritization!K442,'Subdecision matrices'!$A$37:$D$41,4),0)</f>
        <v>0</v>
      </c>
      <c r="X867" s="2">
        <f>_xlfn.IFERROR(VLOOKUP(Prioritization!K442,'Subdecision matrices'!$A$37:$E$41,5),0)</f>
        <v>0</v>
      </c>
      <c r="Y867" s="2">
        <f>_xlfn.IFERROR(VLOOKUP(Prioritization!K442,'Subdecision matrices'!$A$37:$F$41,6),0)</f>
        <v>0</v>
      </c>
      <c r="Z867" s="2">
        <f>_xlfn.IFERROR(VLOOKUP(Prioritization!K442,'Subdecision matrices'!$A$37:$G$41,7),0)</f>
        <v>0</v>
      </c>
      <c r="AA867" s="2">
        <f>_xlfn.IFERROR(INDEX('Subdecision matrices'!$K$8:$O$11,MATCH(Prioritization!L442,'Subdecision matrices'!$J$8:$J$11,0),MATCH('CalcEng 2'!$AA$6,'Subdecision matrices'!$K$7:$O$7,0)),0)</f>
        <v>0</v>
      </c>
      <c r="AB867" s="2">
        <f>_xlfn.IFERROR(INDEX('Subdecision matrices'!$K$8:$O$11,MATCH(Prioritization!L442,'Subdecision matrices'!$J$8:$J$11,0),MATCH('CalcEng 2'!$AB$6,'Subdecision matrices'!$K$7:$O$7,0)),0)</f>
        <v>0</v>
      </c>
      <c r="AC867" s="2">
        <f>_xlfn.IFERROR(INDEX('Subdecision matrices'!$K$8:$O$11,MATCH(Prioritization!L442,'Subdecision matrices'!$J$8:$J$11,0),MATCH('CalcEng 2'!$AC$6,'Subdecision matrices'!$K$7:$O$7,0)),0)</f>
        <v>0</v>
      </c>
      <c r="AD867" s="2">
        <f>_xlfn.IFERROR(INDEX('Subdecision matrices'!$K$8:$O$11,MATCH(Prioritization!L442,'Subdecision matrices'!$J$8:$J$11,0),MATCH('CalcEng 2'!$AD$6,'Subdecision matrices'!$K$7:$O$7,0)),0)</f>
        <v>0</v>
      </c>
      <c r="AE867" s="2">
        <f>_xlfn.IFERROR(INDEX('Subdecision matrices'!$K$8:$O$11,MATCH(Prioritization!L442,'Subdecision matrices'!$J$8:$J$11,0),MATCH('CalcEng 2'!$AE$6,'Subdecision matrices'!$K$7:$O$7,0)),0)</f>
        <v>0</v>
      </c>
      <c r="AF867" s="2">
        <f>_xlfn.IFERROR(VLOOKUP(Prioritization!M442,'Subdecision matrices'!$I$15:$K$17,3,TRUE),0)</f>
        <v>0</v>
      </c>
      <c r="AG867" s="2">
        <f>_xlfn.IFERROR(VLOOKUP(Prioritization!M442,'Subdecision matrices'!$I$15:$L$17,4,TRUE),0)</f>
        <v>0</v>
      </c>
      <c r="AH867" s="2">
        <f>_xlfn.IFERROR(VLOOKUP(Prioritization!M442,'Subdecision matrices'!$I$15:$M$17,5,TRUE),0)</f>
        <v>0</v>
      </c>
      <c r="AI867" s="2">
        <f>_xlfn.IFERROR(VLOOKUP(Prioritization!M442,'Subdecision matrices'!$I$15:$N$17,6,TRUE),0)</f>
        <v>0</v>
      </c>
      <c r="AJ867" s="2">
        <f>_xlfn.IFERROR(VLOOKUP(Prioritization!M442,'Subdecision matrices'!$I$15:$O$17,7,TRUE),0)</f>
        <v>0</v>
      </c>
      <c r="AK867" s="2">
        <f>_xlfn.IFERROR(INDEX('Subdecision matrices'!$K$22:$O$24,MATCH(Prioritization!N442,'Subdecision matrices'!$J$22:$J$24,0),MATCH($AK$6,'Subdecision matrices'!$K$21:$O$21,0)),0)</f>
        <v>0</v>
      </c>
      <c r="AL867" s="2">
        <f>_xlfn.IFERROR(INDEX('Subdecision matrices'!$K$22:$O$24,MATCH(Prioritization!N442,'Subdecision matrices'!$J$22:$J$24,0),MATCH($AL$6,'Subdecision matrices'!$K$21:$O$21,0)),0)</f>
        <v>0</v>
      </c>
      <c r="AM867" s="2">
        <f>_xlfn.IFERROR(INDEX('Subdecision matrices'!$K$22:$O$24,MATCH(Prioritization!N442,'Subdecision matrices'!$J$22:$J$24,0),MATCH($AM$6,'Subdecision matrices'!$K$21:$O$21,0)),0)</f>
        <v>0</v>
      </c>
      <c r="AN867" s="2">
        <f>_xlfn.IFERROR(INDEX('Subdecision matrices'!$K$22:$O$24,MATCH(Prioritization!N442,'Subdecision matrices'!$J$22:$J$24,0),MATCH($AN$6,'Subdecision matrices'!$K$21:$O$21,0)),0)</f>
        <v>0</v>
      </c>
      <c r="AO867" s="2">
        <f>_xlfn.IFERROR(INDEX('Subdecision matrices'!$K$22:$O$24,MATCH(Prioritization!N442,'Subdecision matrices'!$J$22:$J$24,0),MATCH($AO$6,'Subdecision matrices'!$K$21:$O$21,0)),0)</f>
        <v>0</v>
      </c>
      <c r="AP867" s="2">
        <f>_xlfn.IFERROR(INDEX('Subdecision matrices'!$K$27:$O$30,MATCH(Prioritization!O442,'Subdecision matrices'!$J$27:$J$30,0),MATCH('CalcEng 2'!$AP$6,'Subdecision matrices'!$K$27:$O$27,0)),0)</f>
        <v>0</v>
      </c>
      <c r="AQ867" s="2">
        <f>_xlfn.IFERROR(INDEX('Subdecision matrices'!$K$27:$O$30,MATCH(Prioritization!O442,'Subdecision matrices'!$J$27:$J$30,0),MATCH('CalcEng 2'!$AQ$6,'Subdecision matrices'!$K$27:$O$27,0)),0)</f>
        <v>0</v>
      </c>
      <c r="AR867" s="2">
        <f>_xlfn.IFERROR(INDEX('Subdecision matrices'!$K$27:$O$30,MATCH(Prioritization!O442,'Subdecision matrices'!$J$27:$J$30,0),MATCH('CalcEng 2'!$AR$6,'Subdecision matrices'!$K$27:$O$27,0)),0)</f>
        <v>0</v>
      </c>
      <c r="AS867" s="2">
        <f>_xlfn.IFERROR(INDEX('Subdecision matrices'!$K$27:$O$30,MATCH(Prioritization!O442,'Subdecision matrices'!$J$27:$J$30,0),MATCH('CalcEng 2'!$AS$6,'Subdecision matrices'!$K$27:$O$27,0)),0)</f>
        <v>0</v>
      </c>
      <c r="AT867" s="2">
        <f>_xlfn.IFERROR(INDEX('Subdecision matrices'!$K$27:$O$30,MATCH(Prioritization!O442,'Subdecision matrices'!$J$27:$J$30,0),MATCH('CalcEng 2'!$AT$6,'Subdecision matrices'!$K$27:$O$27,0)),0)</f>
        <v>0</v>
      </c>
      <c r="AU867" s="2">
        <f>_xlfn.IFERROR(INDEX('Subdecision matrices'!$K$34:$O$36,MATCH(Prioritization!P442,'Subdecision matrices'!$J$34:$J$36,0),MATCH('CalcEng 2'!$AU$6,'Subdecision matrices'!$K$33:$O$33,0)),0)</f>
        <v>0</v>
      </c>
      <c r="AV867" s="2">
        <f>_xlfn.IFERROR(INDEX('Subdecision matrices'!$K$34:$O$36,MATCH(Prioritization!P442,'Subdecision matrices'!$J$34:$J$36,0),MATCH('CalcEng 2'!$AV$6,'Subdecision matrices'!$K$33:$O$33,0)),0)</f>
        <v>0</v>
      </c>
      <c r="AW867" s="2">
        <f>_xlfn.IFERROR(INDEX('Subdecision matrices'!$K$34:$O$36,MATCH(Prioritization!P442,'Subdecision matrices'!$J$34:$J$36,0),MATCH('CalcEng 2'!$AW$6,'Subdecision matrices'!$K$33:$O$33,0)),0)</f>
        <v>0</v>
      </c>
      <c r="AX867" s="2">
        <f>_xlfn.IFERROR(INDEX('Subdecision matrices'!$K$34:$O$36,MATCH(Prioritization!P442,'Subdecision matrices'!$J$34:$J$36,0),MATCH('CalcEng 2'!$AX$6,'Subdecision matrices'!$K$33:$O$33,0)),0)</f>
        <v>0</v>
      </c>
      <c r="AY867" s="2">
        <f>_xlfn.IFERROR(INDEX('Subdecision matrices'!$K$34:$O$36,MATCH(Prioritization!P442,'Subdecision matrices'!$J$34:$J$36,0),MATCH('CalcEng 2'!$AY$6,'Subdecision matrices'!$K$33:$O$33,0)),0)</f>
        <v>0</v>
      </c>
      <c r="AZ867" s="2"/>
      <c r="BA867" s="2"/>
      <c r="BB867" s="110">
        <f>((B867*B868)+(G867*G868)+(L867*L868)+(Q867*Q868)+(V867*V868)+(AA867*AA868)+(AF868*AF867)+(AK867*AK868)+(AP867*AP868)+(AU867*AU868))*10</f>
        <v>0</v>
      </c>
      <c r="BC867" s="110">
        <f aca="true" t="shared" si="2177" ref="BC867">((C867*C868)+(H867*H868)+(M867*M868)+(R867*R868)+(W867*W868)+(AB867*AB868)+(AG868*AG867)+(AL867*AL868)+(AQ867*AQ868)+(AV867*AV868))*10</f>
        <v>0</v>
      </c>
      <c r="BD867" s="110">
        <f aca="true" t="shared" si="2178" ref="BD867">((D867*D868)+(I867*I868)+(N867*N868)+(S867*S868)+(X867*X868)+(AC867*AC868)+(AH868*AH867)+(AM867*AM868)+(AR867*AR868)+(AW867*AW868))*10</f>
        <v>0</v>
      </c>
      <c r="BE867" s="110">
        <f aca="true" t="shared" si="2179" ref="BE867">((E867*E868)+(J867*J868)+(O867*O868)+(T867*T868)+(Y867*Y868)+(AD867*AD868)+(AI868*AI867)+(AN867*AN868)+(AS867*AS868)+(AX867*AX868))*10</f>
        <v>0</v>
      </c>
      <c r="BF867" s="110">
        <f aca="true" t="shared" si="2180" ref="BF867">((F867*F868)+(K867*K868)+(P867*P868)+(U867*U868)+(Z867*Z868)+(AE867*AE868)+(AJ868*AJ867)+(AO867*AO868)+(AT867*AT868)+(AY867*AY868))*10</f>
        <v>0</v>
      </c>
    </row>
    <row r="868" spans="1:58" ht="15.75" thickBot="1">
      <c r="A868" s="94"/>
      <c r="B868" s="5">
        <f>'Subdecision matrices'!$S$12</f>
        <v>0.1</v>
      </c>
      <c r="C868" s="5">
        <f>'Subdecision matrices'!$S$13</f>
        <v>0.1</v>
      </c>
      <c r="D868" s="5">
        <f>'Subdecision matrices'!$S$14</f>
        <v>0.1</v>
      </c>
      <c r="E868" s="5">
        <f>'Subdecision matrices'!$S$15</f>
        <v>0.1</v>
      </c>
      <c r="F868" s="5">
        <f>'Subdecision matrices'!$S$16</f>
        <v>0.1</v>
      </c>
      <c r="G868" s="5">
        <f>'Subdecision matrices'!$T$12</f>
        <v>0.1</v>
      </c>
      <c r="H868" s="5">
        <f>'Subdecision matrices'!$T$13</f>
        <v>0.1</v>
      </c>
      <c r="I868" s="5">
        <f>'Subdecision matrices'!$T$14</f>
        <v>0.1</v>
      </c>
      <c r="J868" s="5">
        <f>'Subdecision matrices'!$T$15</f>
        <v>0.1</v>
      </c>
      <c r="K868" s="5">
        <f>'Subdecision matrices'!$T$16</f>
        <v>0.1</v>
      </c>
      <c r="L868" s="5">
        <f>'Subdecision matrices'!$U$12</f>
        <v>0.05</v>
      </c>
      <c r="M868" s="5">
        <f>'Subdecision matrices'!$U$13</f>
        <v>0.05</v>
      </c>
      <c r="N868" s="5">
        <f>'Subdecision matrices'!$U$14</f>
        <v>0.05</v>
      </c>
      <c r="O868" s="5">
        <f>'Subdecision matrices'!$U$15</f>
        <v>0.05</v>
      </c>
      <c r="P868" s="5">
        <f>'Subdecision matrices'!$U$16</f>
        <v>0.05</v>
      </c>
      <c r="Q868" s="5">
        <f>'Subdecision matrices'!$V$12</f>
        <v>0.1</v>
      </c>
      <c r="R868" s="5">
        <f>'Subdecision matrices'!$V$13</f>
        <v>0.1</v>
      </c>
      <c r="S868" s="5">
        <f>'Subdecision matrices'!$V$14</f>
        <v>0.1</v>
      </c>
      <c r="T868" s="5">
        <f>'Subdecision matrices'!$V$15</f>
        <v>0.1</v>
      </c>
      <c r="U868" s="5">
        <f>'Subdecision matrices'!$V$16</f>
        <v>0.1</v>
      </c>
      <c r="V868" s="5">
        <f>'Subdecision matrices'!$W$12</f>
        <v>0.1</v>
      </c>
      <c r="W868" s="5">
        <f>'Subdecision matrices'!$W$13</f>
        <v>0.1</v>
      </c>
      <c r="X868" s="5">
        <f>'Subdecision matrices'!$W$14</f>
        <v>0.1</v>
      </c>
      <c r="Y868" s="5">
        <f>'Subdecision matrices'!$W$15</f>
        <v>0.1</v>
      </c>
      <c r="Z868" s="5">
        <f>'Subdecision matrices'!$W$16</f>
        <v>0.1</v>
      </c>
      <c r="AA868" s="5">
        <f>'Subdecision matrices'!$X$12</f>
        <v>0.05</v>
      </c>
      <c r="AB868" s="5">
        <f>'Subdecision matrices'!$X$13</f>
        <v>0.1</v>
      </c>
      <c r="AC868" s="5">
        <f>'Subdecision matrices'!$X$14</f>
        <v>0.1</v>
      </c>
      <c r="AD868" s="5">
        <f>'Subdecision matrices'!$X$15</f>
        <v>0.1</v>
      </c>
      <c r="AE868" s="5">
        <f>'Subdecision matrices'!$X$16</f>
        <v>0.1</v>
      </c>
      <c r="AF868" s="5">
        <f>'Subdecision matrices'!$Y$12</f>
        <v>0.1</v>
      </c>
      <c r="AG868" s="5">
        <f>'Subdecision matrices'!$Y$13</f>
        <v>0.1</v>
      </c>
      <c r="AH868" s="5">
        <f>'Subdecision matrices'!$Y$14</f>
        <v>0.1</v>
      </c>
      <c r="AI868" s="5">
        <f>'Subdecision matrices'!$Y$15</f>
        <v>0.05</v>
      </c>
      <c r="AJ868" s="5">
        <f>'Subdecision matrices'!$Y$16</f>
        <v>0.05</v>
      </c>
      <c r="AK868" s="5">
        <f>'Subdecision matrices'!$Z$12</f>
        <v>0.15</v>
      </c>
      <c r="AL868" s="5">
        <f>'Subdecision matrices'!$Z$13</f>
        <v>0.15</v>
      </c>
      <c r="AM868" s="5">
        <f>'Subdecision matrices'!$Z$14</f>
        <v>0.15</v>
      </c>
      <c r="AN868" s="5">
        <f>'Subdecision matrices'!$Z$15</f>
        <v>0.15</v>
      </c>
      <c r="AO868" s="5">
        <f>'Subdecision matrices'!$Z$16</f>
        <v>0.15</v>
      </c>
      <c r="AP868" s="5">
        <f>'Subdecision matrices'!$AA$12</f>
        <v>0.1</v>
      </c>
      <c r="AQ868" s="5">
        <f>'Subdecision matrices'!$AA$13</f>
        <v>0.1</v>
      </c>
      <c r="AR868" s="5">
        <f>'Subdecision matrices'!$AA$14</f>
        <v>0.1</v>
      </c>
      <c r="AS868" s="5">
        <f>'Subdecision matrices'!$AA$15</f>
        <v>0.1</v>
      </c>
      <c r="AT868" s="5">
        <f>'Subdecision matrices'!$AA$16</f>
        <v>0.15</v>
      </c>
      <c r="AU868" s="5">
        <f>'Subdecision matrices'!$AB$12</f>
        <v>0.15</v>
      </c>
      <c r="AV868" s="5">
        <f>'Subdecision matrices'!$AB$13</f>
        <v>0.1</v>
      </c>
      <c r="AW868" s="5">
        <f>'Subdecision matrices'!$AB$14</f>
        <v>0.1</v>
      </c>
      <c r="AX868" s="5">
        <f>'Subdecision matrices'!$AB$15</f>
        <v>0.15</v>
      </c>
      <c r="AY868" s="5">
        <f>'Subdecision matrices'!$AB$16</f>
        <v>0.1</v>
      </c>
      <c r="AZ868" s="3">
        <f aca="true" t="shared" si="2181" ref="AZ868">SUM(L868:AY868)</f>
        <v>4</v>
      </c>
      <c r="BA868" s="3"/>
      <c r="BB868" s="114"/>
      <c r="BC868" s="114"/>
      <c r="BD868" s="114"/>
      <c r="BE868" s="114"/>
      <c r="BF868" s="114"/>
    </row>
    <row r="869" spans="1:58" ht="15">
      <c r="A869" s="94">
        <v>432</v>
      </c>
      <c r="B869" s="44">
        <f>_xlfn.IFERROR(VLOOKUP(Prioritization!G443,'Subdecision matrices'!$B$7:$C$8,2,TRUE),0)</f>
        <v>0</v>
      </c>
      <c r="C869" s="44">
        <f>_xlfn.IFERROR(VLOOKUP(Prioritization!G443,'Subdecision matrices'!$B$7:$D$8,3,TRUE),0)</f>
        <v>0</v>
      </c>
      <c r="D869" s="44">
        <f>_xlfn.IFERROR(VLOOKUP(Prioritization!G443,'Subdecision matrices'!$B$7:$E$8,4,TRUE),0)</f>
        <v>0</v>
      </c>
      <c r="E869" s="44">
        <f>_xlfn.IFERROR(VLOOKUP(Prioritization!G443,'Subdecision matrices'!$B$7:$F$8,5,TRUE),0)</f>
        <v>0</v>
      </c>
      <c r="F869" s="44">
        <f>_xlfn.IFERROR(VLOOKUP(Prioritization!G443,'Subdecision matrices'!$B$7:$G$8,6,TRUE),0)</f>
        <v>0</v>
      </c>
      <c r="G869" s="44">
        <f>VLOOKUP(Prioritization!H443,'Subdecision matrices'!$B$12:$C$19,2,TRUE)</f>
        <v>0</v>
      </c>
      <c r="H869" s="44">
        <f>VLOOKUP(Prioritization!H443,'Subdecision matrices'!$B$12:$D$19,3,TRUE)</f>
        <v>0</v>
      </c>
      <c r="I869" s="44">
        <f>VLOOKUP(Prioritization!H443,'Subdecision matrices'!$B$12:$E$19,4,TRUE)</f>
        <v>0</v>
      </c>
      <c r="J869" s="44">
        <f>VLOOKUP(Prioritization!H443,'Subdecision matrices'!$B$12:$F$19,5,TRUE)</f>
        <v>0</v>
      </c>
      <c r="K869" s="44">
        <f>VLOOKUP(Prioritization!H443,'Subdecision matrices'!$B$12:$G$19,6,TRUE)</f>
        <v>0</v>
      </c>
      <c r="L869" s="2">
        <f>_xlfn.IFERROR(INDEX('Subdecision matrices'!$C$23:$G$27,MATCH(Prioritization!I443,'Subdecision matrices'!$B$23:$B$27,0),MATCH('CalcEng 2'!$L$6,'Subdecision matrices'!$C$22:$G$22,0)),0)</f>
        <v>0</v>
      </c>
      <c r="M869" s="2">
        <f>_xlfn.IFERROR(INDEX('Subdecision matrices'!$C$23:$G$27,MATCH(Prioritization!I443,'Subdecision matrices'!$B$23:$B$27,0),MATCH('CalcEng 2'!$M$6,'Subdecision matrices'!$C$30:$G$30,0)),0)</f>
        <v>0</v>
      </c>
      <c r="N869" s="2">
        <f>_xlfn.IFERROR(INDEX('Subdecision matrices'!$C$23:$G$27,MATCH(Prioritization!I443,'Subdecision matrices'!$B$23:$B$27,0),MATCH('CalcEng 2'!$N$6,'Subdecision matrices'!$C$22:$G$22,0)),0)</f>
        <v>0</v>
      </c>
      <c r="O869" s="2">
        <f>_xlfn.IFERROR(INDEX('Subdecision matrices'!$C$23:$G$27,MATCH(Prioritization!I443,'Subdecision matrices'!$B$23:$B$27,0),MATCH('CalcEng 2'!$O$6,'Subdecision matrices'!$C$22:$G$22,0)),0)</f>
        <v>0</v>
      </c>
      <c r="P869" s="2">
        <f>_xlfn.IFERROR(INDEX('Subdecision matrices'!$C$23:$G$27,MATCH(Prioritization!I443,'Subdecision matrices'!$B$23:$B$27,0),MATCH('CalcEng 2'!$P$6,'Subdecision matrices'!$C$22:$G$22,0)),0)</f>
        <v>0</v>
      </c>
      <c r="Q869" s="2">
        <f>_xlfn.IFERROR(INDEX('Subdecision matrices'!$C$31:$G$33,MATCH(Prioritization!J443,'Subdecision matrices'!$B$31:$B$33,0),MATCH('CalcEng 2'!$Q$6,'Subdecision matrices'!$C$30:$G$30,0)),0)</f>
        <v>0</v>
      </c>
      <c r="R869" s="2">
        <f>_xlfn.IFERROR(INDEX('Subdecision matrices'!$C$31:$G$33,MATCH(Prioritization!J443,'Subdecision matrices'!$B$31:$B$33,0),MATCH('CalcEng 2'!$R$6,'Subdecision matrices'!$C$30:$G$30,0)),0)</f>
        <v>0</v>
      </c>
      <c r="S869" s="2">
        <f>_xlfn.IFERROR(INDEX('Subdecision matrices'!$C$31:$G$33,MATCH(Prioritization!J443,'Subdecision matrices'!$B$31:$B$33,0),MATCH('CalcEng 2'!$S$6,'Subdecision matrices'!$C$30:$G$30,0)),0)</f>
        <v>0</v>
      </c>
      <c r="T869" s="2">
        <f>_xlfn.IFERROR(INDEX('Subdecision matrices'!$C$31:$G$33,MATCH(Prioritization!J443,'Subdecision matrices'!$B$31:$B$33,0),MATCH('CalcEng 2'!$T$6,'Subdecision matrices'!$C$30:$G$30,0)),0)</f>
        <v>0</v>
      </c>
      <c r="U869" s="2">
        <f>_xlfn.IFERROR(INDEX('Subdecision matrices'!$C$31:$G$33,MATCH(Prioritization!J443,'Subdecision matrices'!$B$31:$B$33,0),MATCH('CalcEng 2'!$U$6,'Subdecision matrices'!$C$30:$G$30,0)),0)</f>
        <v>0</v>
      </c>
      <c r="V869" s="2">
        <f>_xlfn.IFERROR(VLOOKUP(Prioritization!K443,'Subdecision matrices'!$A$37:$C$41,3,TRUE),0)</f>
        <v>0</v>
      </c>
      <c r="W869" s="2">
        <f>_xlfn.IFERROR(VLOOKUP(Prioritization!K443,'Subdecision matrices'!$A$37:$D$41,4),0)</f>
        <v>0</v>
      </c>
      <c r="X869" s="2">
        <f>_xlfn.IFERROR(VLOOKUP(Prioritization!K443,'Subdecision matrices'!$A$37:$E$41,5),0)</f>
        <v>0</v>
      </c>
      <c r="Y869" s="2">
        <f>_xlfn.IFERROR(VLOOKUP(Prioritization!K443,'Subdecision matrices'!$A$37:$F$41,6),0)</f>
        <v>0</v>
      </c>
      <c r="Z869" s="2">
        <f>_xlfn.IFERROR(VLOOKUP(Prioritization!K443,'Subdecision matrices'!$A$37:$G$41,7),0)</f>
        <v>0</v>
      </c>
      <c r="AA869" s="2">
        <f>_xlfn.IFERROR(INDEX('Subdecision matrices'!$K$8:$O$11,MATCH(Prioritization!L443,'Subdecision matrices'!$J$8:$J$11,0),MATCH('CalcEng 2'!$AA$6,'Subdecision matrices'!$K$7:$O$7,0)),0)</f>
        <v>0</v>
      </c>
      <c r="AB869" s="2">
        <f>_xlfn.IFERROR(INDEX('Subdecision matrices'!$K$8:$O$11,MATCH(Prioritization!L443,'Subdecision matrices'!$J$8:$J$11,0),MATCH('CalcEng 2'!$AB$6,'Subdecision matrices'!$K$7:$O$7,0)),0)</f>
        <v>0</v>
      </c>
      <c r="AC869" s="2">
        <f>_xlfn.IFERROR(INDEX('Subdecision matrices'!$K$8:$O$11,MATCH(Prioritization!L443,'Subdecision matrices'!$J$8:$J$11,0),MATCH('CalcEng 2'!$AC$6,'Subdecision matrices'!$K$7:$O$7,0)),0)</f>
        <v>0</v>
      </c>
      <c r="AD869" s="2">
        <f>_xlfn.IFERROR(INDEX('Subdecision matrices'!$K$8:$O$11,MATCH(Prioritization!L443,'Subdecision matrices'!$J$8:$J$11,0),MATCH('CalcEng 2'!$AD$6,'Subdecision matrices'!$K$7:$O$7,0)),0)</f>
        <v>0</v>
      </c>
      <c r="AE869" s="2">
        <f>_xlfn.IFERROR(INDEX('Subdecision matrices'!$K$8:$O$11,MATCH(Prioritization!L443,'Subdecision matrices'!$J$8:$J$11,0),MATCH('CalcEng 2'!$AE$6,'Subdecision matrices'!$K$7:$O$7,0)),0)</f>
        <v>0</v>
      </c>
      <c r="AF869" s="2">
        <f>_xlfn.IFERROR(VLOOKUP(Prioritization!M443,'Subdecision matrices'!$I$15:$K$17,3,TRUE),0)</f>
        <v>0</v>
      </c>
      <c r="AG869" s="2">
        <f>_xlfn.IFERROR(VLOOKUP(Prioritization!M443,'Subdecision matrices'!$I$15:$L$17,4,TRUE),0)</f>
        <v>0</v>
      </c>
      <c r="AH869" s="2">
        <f>_xlfn.IFERROR(VLOOKUP(Prioritization!M443,'Subdecision matrices'!$I$15:$M$17,5,TRUE),0)</f>
        <v>0</v>
      </c>
      <c r="AI869" s="2">
        <f>_xlfn.IFERROR(VLOOKUP(Prioritization!M443,'Subdecision matrices'!$I$15:$N$17,6,TRUE),0)</f>
        <v>0</v>
      </c>
      <c r="AJ869" s="2">
        <f>_xlfn.IFERROR(VLOOKUP(Prioritization!M443,'Subdecision matrices'!$I$15:$O$17,7,TRUE),0)</f>
        <v>0</v>
      </c>
      <c r="AK869" s="2">
        <f>_xlfn.IFERROR(INDEX('Subdecision matrices'!$K$22:$O$24,MATCH(Prioritization!N443,'Subdecision matrices'!$J$22:$J$24,0),MATCH($AK$6,'Subdecision matrices'!$K$21:$O$21,0)),0)</f>
        <v>0</v>
      </c>
      <c r="AL869" s="2">
        <f>_xlfn.IFERROR(INDEX('Subdecision matrices'!$K$22:$O$24,MATCH(Prioritization!N443,'Subdecision matrices'!$J$22:$J$24,0),MATCH($AL$6,'Subdecision matrices'!$K$21:$O$21,0)),0)</f>
        <v>0</v>
      </c>
      <c r="AM869" s="2">
        <f>_xlfn.IFERROR(INDEX('Subdecision matrices'!$K$22:$O$24,MATCH(Prioritization!N443,'Subdecision matrices'!$J$22:$J$24,0),MATCH($AM$6,'Subdecision matrices'!$K$21:$O$21,0)),0)</f>
        <v>0</v>
      </c>
      <c r="AN869" s="2">
        <f>_xlfn.IFERROR(INDEX('Subdecision matrices'!$K$22:$O$24,MATCH(Prioritization!N443,'Subdecision matrices'!$J$22:$J$24,0),MATCH($AN$6,'Subdecision matrices'!$K$21:$O$21,0)),0)</f>
        <v>0</v>
      </c>
      <c r="AO869" s="2">
        <f>_xlfn.IFERROR(INDEX('Subdecision matrices'!$K$22:$O$24,MATCH(Prioritization!N443,'Subdecision matrices'!$J$22:$J$24,0),MATCH($AO$6,'Subdecision matrices'!$K$21:$O$21,0)),0)</f>
        <v>0</v>
      </c>
      <c r="AP869" s="2">
        <f>_xlfn.IFERROR(INDEX('Subdecision matrices'!$K$27:$O$30,MATCH(Prioritization!O443,'Subdecision matrices'!$J$27:$J$30,0),MATCH('CalcEng 2'!$AP$6,'Subdecision matrices'!$K$27:$O$27,0)),0)</f>
        <v>0</v>
      </c>
      <c r="AQ869" s="2">
        <f>_xlfn.IFERROR(INDEX('Subdecision matrices'!$K$27:$O$30,MATCH(Prioritization!O443,'Subdecision matrices'!$J$27:$J$30,0),MATCH('CalcEng 2'!$AQ$6,'Subdecision matrices'!$K$27:$O$27,0)),0)</f>
        <v>0</v>
      </c>
      <c r="AR869" s="2">
        <f>_xlfn.IFERROR(INDEX('Subdecision matrices'!$K$27:$O$30,MATCH(Prioritization!O443,'Subdecision matrices'!$J$27:$J$30,0),MATCH('CalcEng 2'!$AR$6,'Subdecision matrices'!$K$27:$O$27,0)),0)</f>
        <v>0</v>
      </c>
      <c r="AS869" s="2">
        <f>_xlfn.IFERROR(INDEX('Subdecision matrices'!$K$27:$O$30,MATCH(Prioritization!O443,'Subdecision matrices'!$J$27:$J$30,0),MATCH('CalcEng 2'!$AS$6,'Subdecision matrices'!$K$27:$O$27,0)),0)</f>
        <v>0</v>
      </c>
      <c r="AT869" s="2">
        <f>_xlfn.IFERROR(INDEX('Subdecision matrices'!$K$27:$O$30,MATCH(Prioritization!O443,'Subdecision matrices'!$J$27:$J$30,0),MATCH('CalcEng 2'!$AT$6,'Subdecision matrices'!$K$27:$O$27,0)),0)</f>
        <v>0</v>
      </c>
      <c r="AU869" s="2">
        <f>_xlfn.IFERROR(INDEX('Subdecision matrices'!$K$34:$O$36,MATCH(Prioritization!P443,'Subdecision matrices'!$J$34:$J$36,0),MATCH('CalcEng 2'!$AU$6,'Subdecision matrices'!$K$33:$O$33,0)),0)</f>
        <v>0</v>
      </c>
      <c r="AV869" s="2">
        <f>_xlfn.IFERROR(INDEX('Subdecision matrices'!$K$34:$O$36,MATCH(Prioritization!P443,'Subdecision matrices'!$J$34:$J$36,0),MATCH('CalcEng 2'!$AV$6,'Subdecision matrices'!$K$33:$O$33,0)),0)</f>
        <v>0</v>
      </c>
      <c r="AW869" s="2">
        <f>_xlfn.IFERROR(INDEX('Subdecision matrices'!$K$34:$O$36,MATCH(Prioritization!P443,'Subdecision matrices'!$J$34:$J$36,0),MATCH('CalcEng 2'!$AW$6,'Subdecision matrices'!$K$33:$O$33,0)),0)</f>
        <v>0</v>
      </c>
      <c r="AX869" s="2">
        <f>_xlfn.IFERROR(INDEX('Subdecision matrices'!$K$34:$O$36,MATCH(Prioritization!P443,'Subdecision matrices'!$J$34:$J$36,0),MATCH('CalcEng 2'!$AX$6,'Subdecision matrices'!$K$33:$O$33,0)),0)</f>
        <v>0</v>
      </c>
      <c r="AY869" s="2">
        <f>_xlfn.IFERROR(INDEX('Subdecision matrices'!$K$34:$O$36,MATCH(Prioritization!P443,'Subdecision matrices'!$J$34:$J$36,0),MATCH('CalcEng 2'!$AY$6,'Subdecision matrices'!$K$33:$O$33,0)),0)</f>
        <v>0</v>
      </c>
      <c r="AZ869" s="2"/>
      <c r="BA869" s="2"/>
      <c r="BB869" s="110">
        <f>((B869*B870)+(G869*G870)+(L869*L870)+(Q869*Q870)+(V869*V870)+(AA869*AA870)+(AF870*AF869)+(AK869*AK870)+(AP869*AP870)+(AU869*AU870))*10</f>
        <v>0</v>
      </c>
      <c r="BC869" s="110">
        <f aca="true" t="shared" si="2182" ref="BC869">((C869*C870)+(H869*H870)+(M869*M870)+(R869*R870)+(W869*W870)+(AB869*AB870)+(AG870*AG869)+(AL869*AL870)+(AQ869*AQ870)+(AV869*AV870))*10</f>
        <v>0</v>
      </c>
      <c r="BD869" s="110">
        <f aca="true" t="shared" si="2183" ref="BD869">((D869*D870)+(I869*I870)+(N869*N870)+(S869*S870)+(X869*X870)+(AC869*AC870)+(AH870*AH869)+(AM869*AM870)+(AR869*AR870)+(AW869*AW870))*10</f>
        <v>0</v>
      </c>
      <c r="BE869" s="110">
        <f aca="true" t="shared" si="2184" ref="BE869">((E869*E870)+(J869*J870)+(O869*O870)+(T869*T870)+(Y869*Y870)+(AD869*AD870)+(AI870*AI869)+(AN869*AN870)+(AS869*AS870)+(AX869*AX870))*10</f>
        <v>0</v>
      </c>
      <c r="BF869" s="110">
        <f aca="true" t="shared" si="2185" ref="BF869">((F869*F870)+(K869*K870)+(P869*P870)+(U869*U870)+(Z869*Z870)+(AE869*AE870)+(AJ870*AJ869)+(AO869*AO870)+(AT869*AT870)+(AY869*AY870))*10</f>
        <v>0</v>
      </c>
    </row>
    <row r="870" spans="1:58" ht="15.75" thickBot="1">
      <c r="A870" s="94"/>
      <c r="B870" s="5">
        <f>'Subdecision matrices'!$S$12</f>
        <v>0.1</v>
      </c>
      <c r="C870" s="5">
        <f>'Subdecision matrices'!$S$13</f>
        <v>0.1</v>
      </c>
      <c r="D870" s="5">
        <f>'Subdecision matrices'!$S$14</f>
        <v>0.1</v>
      </c>
      <c r="E870" s="5">
        <f>'Subdecision matrices'!$S$15</f>
        <v>0.1</v>
      </c>
      <c r="F870" s="5">
        <f>'Subdecision matrices'!$S$16</f>
        <v>0.1</v>
      </c>
      <c r="G870" s="5">
        <f>'Subdecision matrices'!$T$12</f>
        <v>0.1</v>
      </c>
      <c r="H870" s="5">
        <f>'Subdecision matrices'!$T$13</f>
        <v>0.1</v>
      </c>
      <c r="I870" s="5">
        <f>'Subdecision matrices'!$T$14</f>
        <v>0.1</v>
      </c>
      <c r="J870" s="5">
        <f>'Subdecision matrices'!$T$15</f>
        <v>0.1</v>
      </c>
      <c r="K870" s="5">
        <f>'Subdecision matrices'!$T$16</f>
        <v>0.1</v>
      </c>
      <c r="L870" s="5">
        <f>'Subdecision matrices'!$U$12</f>
        <v>0.05</v>
      </c>
      <c r="M870" s="5">
        <f>'Subdecision matrices'!$U$13</f>
        <v>0.05</v>
      </c>
      <c r="N870" s="5">
        <f>'Subdecision matrices'!$U$14</f>
        <v>0.05</v>
      </c>
      <c r="O870" s="5">
        <f>'Subdecision matrices'!$U$15</f>
        <v>0.05</v>
      </c>
      <c r="P870" s="5">
        <f>'Subdecision matrices'!$U$16</f>
        <v>0.05</v>
      </c>
      <c r="Q870" s="5">
        <f>'Subdecision matrices'!$V$12</f>
        <v>0.1</v>
      </c>
      <c r="R870" s="5">
        <f>'Subdecision matrices'!$V$13</f>
        <v>0.1</v>
      </c>
      <c r="S870" s="5">
        <f>'Subdecision matrices'!$V$14</f>
        <v>0.1</v>
      </c>
      <c r="T870" s="5">
        <f>'Subdecision matrices'!$V$15</f>
        <v>0.1</v>
      </c>
      <c r="U870" s="5">
        <f>'Subdecision matrices'!$V$16</f>
        <v>0.1</v>
      </c>
      <c r="V870" s="5">
        <f>'Subdecision matrices'!$W$12</f>
        <v>0.1</v>
      </c>
      <c r="W870" s="5">
        <f>'Subdecision matrices'!$W$13</f>
        <v>0.1</v>
      </c>
      <c r="X870" s="5">
        <f>'Subdecision matrices'!$W$14</f>
        <v>0.1</v>
      </c>
      <c r="Y870" s="5">
        <f>'Subdecision matrices'!$W$15</f>
        <v>0.1</v>
      </c>
      <c r="Z870" s="5">
        <f>'Subdecision matrices'!$W$16</f>
        <v>0.1</v>
      </c>
      <c r="AA870" s="5">
        <f>'Subdecision matrices'!$X$12</f>
        <v>0.05</v>
      </c>
      <c r="AB870" s="5">
        <f>'Subdecision matrices'!$X$13</f>
        <v>0.1</v>
      </c>
      <c r="AC870" s="5">
        <f>'Subdecision matrices'!$X$14</f>
        <v>0.1</v>
      </c>
      <c r="AD870" s="5">
        <f>'Subdecision matrices'!$X$15</f>
        <v>0.1</v>
      </c>
      <c r="AE870" s="5">
        <f>'Subdecision matrices'!$X$16</f>
        <v>0.1</v>
      </c>
      <c r="AF870" s="5">
        <f>'Subdecision matrices'!$Y$12</f>
        <v>0.1</v>
      </c>
      <c r="AG870" s="5">
        <f>'Subdecision matrices'!$Y$13</f>
        <v>0.1</v>
      </c>
      <c r="AH870" s="5">
        <f>'Subdecision matrices'!$Y$14</f>
        <v>0.1</v>
      </c>
      <c r="AI870" s="5">
        <f>'Subdecision matrices'!$Y$15</f>
        <v>0.05</v>
      </c>
      <c r="AJ870" s="5">
        <f>'Subdecision matrices'!$Y$16</f>
        <v>0.05</v>
      </c>
      <c r="AK870" s="5">
        <f>'Subdecision matrices'!$Z$12</f>
        <v>0.15</v>
      </c>
      <c r="AL870" s="5">
        <f>'Subdecision matrices'!$Z$13</f>
        <v>0.15</v>
      </c>
      <c r="AM870" s="5">
        <f>'Subdecision matrices'!$Z$14</f>
        <v>0.15</v>
      </c>
      <c r="AN870" s="5">
        <f>'Subdecision matrices'!$Z$15</f>
        <v>0.15</v>
      </c>
      <c r="AO870" s="5">
        <f>'Subdecision matrices'!$Z$16</f>
        <v>0.15</v>
      </c>
      <c r="AP870" s="5">
        <f>'Subdecision matrices'!$AA$12</f>
        <v>0.1</v>
      </c>
      <c r="AQ870" s="5">
        <f>'Subdecision matrices'!$AA$13</f>
        <v>0.1</v>
      </c>
      <c r="AR870" s="5">
        <f>'Subdecision matrices'!$AA$14</f>
        <v>0.1</v>
      </c>
      <c r="AS870" s="5">
        <f>'Subdecision matrices'!$AA$15</f>
        <v>0.1</v>
      </c>
      <c r="AT870" s="5">
        <f>'Subdecision matrices'!$AA$16</f>
        <v>0.15</v>
      </c>
      <c r="AU870" s="5">
        <f>'Subdecision matrices'!$AB$12</f>
        <v>0.15</v>
      </c>
      <c r="AV870" s="5">
        <f>'Subdecision matrices'!$AB$13</f>
        <v>0.1</v>
      </c>
      <c r="AW870" s="5">
        <f>'Subdecision matrices'!$AB$14</f>
        <v>0.1</v>
      </c>
      <c r="AX870" s="5">
        <f>'Subdecision matrices'!$AB$15</f>
        <v>0.15</v>
      </c>
      <c r="AY870" s="5">
        <f>'Subdecision matrices'!$AB$16</f>
        <v>0.1</v>
      </c>
      <c r="AZ870" s="3">
        <f aca="true" t="shared" si="2186" ref="AZ870">SUM(L870:AY870)</f>
        <v>4</v>
      </c>
      <c r="BA870" s="3"/>
      <c r="BB870" s="114"/>
      <c r="BC870" s="114"/>
      <c r="BD870" s="114"/>
      <c r="BE870" s="114"/>
      <c r="BF870" s="114"/>
    </row>
    <row r="871" spans="1:58" ht="15">
      <c r="A871" s="94">
        <v>433</v>
      </c>
      <c r="B871" s="44">
        <f>_xlfn.IFERROR(VLOOKUP(Prioritization!G444,'Subdecision matrices'!$B$7:$C$8,2,TRUE),0)</f>
        <v>0</v>
      </c>
      <c r="C871" s="44">
        <f>_xlfn.IFERROR(VLOOKUP(Prioritization!G444,'Subdecision matrices'!$B$7:$D$8,3,TRUE),0)</f>
        <v>0</v>
      </c>
      <c r="D871" s="44">
        <f>_xlfn.IFERROR(VLOOKUP(Prioritization!G444,'Subdecision matrices'!$B$7:$E$8,4,TRUE),0)</f>
        <v>0</v>
      </c>
      <c r="E871" s="44">
        <f>_xlfn.IFERROR(VLOOKUP(Prioritization!G444,'Subdecision matrices'!$B$7:$F$8,5,TRUE),0)</f>
        <v>0</v>
      </c>
      <c r="F871" s="44">
        <f>_xlfn.IFERROR(VLOOKUP(Prioritization!G444,'Subdecision matrices'!$B$7:$G$8,6,TRUE),0)</f>
        <v>0</v>
      </c>
      <c r="G871" s="44">
        <f>VLOOKUP(Prioritization!H444,'Subdecision matrices'!$B$12:$C$19,2,TRUE)</f>
        <v>0</v>
      </c>
      <c r="H871" s="44">
        <f>VLOOKUP(Prioritization!H444,'Subdecision matrices'!$B$12:$D$19,3,TRUE)</f>
        <v>0</v>
      </c>
      <c r="I871" s="44">
        <f>VLOOKUP(Prioritization!H444,'Subdecision matrices'!$B$12:$E$19,4,TRUE)</f>
        <v>0</v>
      </c>
      <c r="J871" s="44">
        <f>VLOOKUP(Prioritization!H444,'Subdecision matrices'!$B$12:$F$19,5,TRUE)</f>
        <v>0</v>
      </c>
      <c r="K871" s="44">
        <f>VLOOKUP(Prioritization!H444,'Subdecision matrices'!$B$12:$G$19,6,TRUE)</f>
        <v>0</v>
      </c>
      <c r="L871" s="2">
        <f>_xlfn.IFERROR(INDEX('Subdecision matrices'!$C$23:$G$27,MATCH(Prioritization!I444,'Subdecision matrices'!$B$23:$B$27,0),MATCH('CalcEng 2'!$L$6,'Subdecision matrices'!$C$22:$G$22,0)),0)</f>
        <v>0</v>
      </c>
      <c r="M871" s="2">
        <f>_xlfn.IFERROR(INDEX('Subdecision matrices'!$C$23:$G$27,MATCH(Prioritization!I444,'Subdecision matrices'!$B$23:$B$27,0),MATCH('CalcEng 2'!$M$6,'Subdecision matrices'!$C$30:$G$30,0)),0)</f>
        <v>0</v>
      </c>
      <c r="N871" s="2">
        <f>_xlfn.IFERROR(INDEX('Subdecision matrices'!$C$23:$G$27,MATCH(Prioritization!I444,'Subdecision matrices'!$B$23:$B$27,0),MATCH('CalcEng 2'!$N$6,'Subdecision matrices'!$C$22:$G$22,0)),0)</f>
        <v>0</v>
      </c>
      <c r="O871" s="2">
        <f>_xlfn.IFERROR(INDEX('Subdecision matrices'!$C$23:$G$27,MATCH(Prioritization!I444,'Subdecision matrices'!$B$23:$B$27,0),MATCH('CalcEng 2'!$O$6,'Subdecision matrices'!$C$22:$G$22,0)),0)</f>
        <v>0</v>
      </c>
      <c r="P871" s="2">
        <f>_xlfn.IFERROR(INDEX('Subdecision matrices'!$C$23:$G$27,MATCH(Prioritization!I444,'Subdecision matrices'!$B$23:$B$27,0),MATCH('CalcEng 2'!$P$6,'Subdecision matrices'!$C$22:$G$22,0)),0)</f>
        <v>0</v>
      </c>
      <c r="Q871" s="2">
        <f>_xlfn.IFERROR(INDEX('Subdecision matrices'!$C$31:$G$33,MATCH(Prioritization!J444,'Subdecision matrices'!$B$31:$B$33,0),MATCH('CalcEng 2'!$Q$6,'Subdecision matrices'!$C$30:$G$30,0)),0)</f>
        <v>0</v>
      </c>
      <c r="R871" s="2">
        <f>_xlfn.IFERROR(INDEX('Subdecision matrices'!$C$31:$G$33,MATCH(Prioritization!J444,'Subdecision matrices'!$B$31:$B$33,0),MATCH('CalcEng 2'!$R$6,'Subdecision matrices'!$C$30:$G$30,0)),0)</f>
        <v>0</v>
      </c>
      <c r="S871" s="2">
        <f>_xlfn.IFERROR(INDEX('Subdecision matrices'!$C$31:$G$33,MATCH(Prioritization!J444,'Subdecision matrices'!$B$31:$B$33,0),MATCH('CalcEng 2'!$S$6,'Subdecision matrices'!$C$30:$G$30,0)),0)</f>
        <v>0</v>
      </c>
      <c r="T871" s="2">
        <f>_xlfn.IFERROR(INDEX('Subdecision matrices'!$C$31:$G$33,MATCH(Prioritization!J444,'Subdecision matrices'!$B$31:$B$33,0),MATCH('CalcEng 2'!$T$6,'Subdecision matrices'!$C$30:$G$30,0)),0)</f>
        <v>0</v>
      </c>
      <c r="U871" s="2">
        <f>_xlfn.IFERROR(INDEX('Subdecision matrices'!$C$31:$G$33,MATCH(Prioritization!J444,'Subdecision matrices'!$B$31:$B$33,0),MATCH('CalcEng 2'!$U$6,'Subdecision matrices'!$C$30:$G$30,0)),0)</f>
        <v>0</v>
      </c>
      <c r="V871" s="2">
        <f>_xlfn.IFERROR(VLOOKUP(Prioritization!K444,'Subdecision matrices'!$A$37:$C$41,3,TRUE),0)</f>
        <v>0</v>
      </c>
      <c r="W871" s="2">
        <f>_xlfn.IFERROR(VLOOKUP(Prioritization!K444,'Subdecision matrices'!$A$37:$D$41,4),0)</f>
        <v>0</v>
      </c>
      <c r="X871" s="2">
        <f>_xlfn.IFERROR(VLOOKUP(Prioritization!K444,'Subdecision matrices'!$A$37:$E$41,5),0)</f>
        <v>0</v>
      </c>
      <c r="Y871" s="2">
        <f>_xlfn.IFERROR(VLOOKUP(Prioritization!K444,'Subdecision matrices'!$A$37:$F$41,6),0)</f>
        <v>0</v>
      </c>
      <c r="Z871" s="2">
        <f>_xlfn.IFERROR(VLOOKUP(Prioritization!K444,'Subdecision matrices'!$A$37:$G$41,7),0)</f>
        <v>0</v>
      </c>
      <c r="AA871" s="2">
        <f>_xlfn.IFERROR(INDEX('Subdecision matrices'!$K$8:$O$11,MATCH(Prioritization!L444,'Subdecision matrices'!$J$8:$J$11,0),MATCH('CalcEng 2'!$AA$6,'Subdecision matrices'!$K$7:$O$7,0)),0)</f>
        <v>0</v>
      </c>
      <c r="AB871" s="2">
        <f>_xlfn.IFERROR(INDEX('Subdecision matrices'!$K$8:$O$11,MATCH(Prioritization!L444,'Subdecision matrices'!$J$8:$J$11,0),MATCH('CalcEng 2'!$AB$6,'Subdecision matrices'!$K$7:$O$7,0)),0)</f>
        <v>0</v>
      </c>
      <c r="AC871" s="2">
        <f>_xlfn.IFERROR(INDEX('Subdecision matrices'!$K$8:$O$11,MATCH(Prioritization!L444,'Subdecision matrices'!$J$8:$J$11,0),MATCH('CalcEng 2'!$AC$6,'Subdecision matrices'!$K$7:$O$7,0)),0)</f>
        <v>0</v>
      </c>
      <c r="AD871" s="2">
        <f>_xlfn.IFERROR(INDEX('Subdecision matrices'!$K$8:$O$11,MATCH(Prioritization!L444,'Subdecision matrices'!$J$8:$J$11,0),MATCH('CalcEng 2'!$AD$6,'Subdecision matrices'!$K$7:$O$7,0)),0)</f>
        <v>0</v>
      </c>
      <c r="AE871" s="2">
        <f>_xlfn.IFERROR(INDEX('Subdecision matrices'!$K$8:$O$11,MATCH(Prioritization!L444,'Subdecision matrices'!$J$8:$J$11,0),MATCH('CalcEng 2'!$AE$6,'Subdecision matrices'!$K$7:$O$7,0)),0)</f>
        <v>0</v>
      </c>
      <c r="AF871" s="2">
        <f>_xlfn.IFERROR(VLOOKUP(Prioritization!M444,'Subdecision matrices'!$I$15:$K$17,3,TRUE),0)</f>
        <v>0</v>
      </c>
      <c r="AG871" s="2">
        <f>_xlfn.IFERROR(VLOOKUP(Prioritization!M444,'Subdecision matrices'!$I$15:$L$17,4,TRUE),0)</f>
        <v>0</v>
      </c>
      <c r="AH871" s="2">
        <f>_xlfn.IFERROR(VLOOKUP(Prioritization!M444,'Subdecision matrices'!$I$15:$M$17,5,TRUE),0)</f>
        <v>0</v>
      </c>
      <c r="AI871" s="2">
        <f>_xlfn.IFERROR(VLOOKUP(Prioritization!M444,'Subdecision matrices'!$I$15:$N$17,6,TRUE),0)</f>
        <v>0</v>
      </c>
      <c r="AJ871" s="2">
        <f>_xlfn.IFERROR(VLOOKUP(Prioritization!M444,'Subdecision matrices'!$I$15:$O$17,7,TRUE),0)</f>
        <v>0</v>
      </c>
      <c r="AK871" s="2">
        <f>_xlfn.IFERROR(INDEX('Subdecision matrices'!$K$22:$O$24,MATCH(Prioritization!N444,'Subdecision matrices'!$J$22:$J$24,0),MATCH($AK$6,'Subdecision matrices'!$K$21:$O$21,0)),0)</f>
        <v>0</v>
      </c>
      <c r="AL871" s="2">
        <f>_xlfn.IFERROR(INDEX('Subdecision matrices'!$K$22:$O$24,MATCH(Prioritization!N444,'Subdecision matrices'!$J$22:$J$24,0),MATCH($AL$6,'Subdecision matrices'!$K$21:$O$21,0)),0)</f>
        <v>0</v>
      </c>
      <c r="AM871" s="2">
        <f>_xlfn.IFERROR(INDEX('Subdecision matrices'!$K$22:$O$24,MATCH(Prioritization!N444,'Subdecision matrices'!$J$22:$J$24,0),MATCH($AM$6,'Subdecision matrices'!$K$21:$O$21,0)),0)</f>
        <v>0</v>
      </c>
      <c r="AN871" s="2">
        <f>_xlfn.IFERROR(INDEX('Subdecision matrices'!$K$22:$O$24,MATCH(Prioritization!N444,'Subdecision matrices'!$J$22:$J$24,0),MATCH($AN$6,'Subdecision matrices'!$K$21:$O$21,0)),0)</f>
        <v>0</v>
      </c>
      <c r="AO871" s="2">
        <f>_xlfn.IFERROR(INDEX('Subdecision matrices'!$K$22:$O$24,MATCH(Prioritization!N444,'Subdecision matrices'!$J$22:$J$24,0),MATCH($AO$6,'Subdecision matrices'!$K$21:$O$21,0)),0)</f>
        <v>0</v>
      </c>
      <c r="AP871" s="2">
        <f>_xlfn.IFERROR(INDEX('Subdecision matrices'!$K$27:$O$30,MATCH(Prioritization!O444,'Subdecision matrices'!$J$27:$J$30,0),MATCH('CalcEng 2'!$AP$6,'Subdecision matrices'!$K$27:$O$27,0)),0)</f>
        <v>0</v>
      </c>
      <c r="AQ871" s="2">
        <f>_xlfn.IFERROR(INDEX('Subdecision matrices'!$K$27:$O$30,MATCH(Prioritization!O444,'Subdecision matrices'!$J$27:$J$30,0),MATCH('CalcEng 2'!$AQ$6,'Subdecision matrices'!$K$27:$O$27,0)),0)</f>
        <v>0</v>
      </c>
      <c r="AR871" s="2">
        <f>_xlfn.IFERROR(INDEX('Subdecision matrices'!$K$27:$O$30,MATCH(Prioritization!O444,'Subdecision matrices'!$J$27:$J$30,0),MATCH('CalcEng 2'!$AR$6,'Subdecision matrices'!$K$27:$O$27,0)),0)</f>
        <v>0</v>
      </c>
      <c r="AS871" s="2">
        <f>_xlfn.IFERROR(INDEX('Subdecision matrices'!$K$27:$O$30,MATCH(Prioritization!O444,'Subdecision matrices'!$J$27:$J$30,0),MATCH('CalcEng 2'!$AS$6,'Subdecision matrices'!$K$27:$O$27,0)),0)</f>
        <v>0</v>
      </c>
      <c r="AT871" s="2">
        <f>_xlfn.IFERROR(INDEX('Subdecision matrices'!$K$27:$O$30,MATCH(Prioritization!O444,'Subdecision matrices'!$J$27:$J$30,0),MATCH('CalcEng 2'!$AT$6,'Subdecision matrices'!$K$27:$O$27,0)),0)</f>
        <v>0</v>
      </c>
      <c r="AU871" s="2">
        <f>_xlfn.IFERROR(INDEX('Subdecision matrices'!$K$34:$O$36,MATCH(Prioritization!P444,'Subdecision matrices'!$J$34:$J$36,0),MATCH('CalcEng 2'!$AU$6,'Subdecision matrices'!$K$33:$O$33,0)),0)</f>
        <v>0</v>
      </c>
      <c r="AV871" s="2">
        <f>_xlfn.IFERROR(INDEX('Subdecision matrices'!$K$34:$O$36,MATCH(Prioritization!P444,'Subdecision matrices'!$J$34:$J$36,0),MATCH('CalcEng 2'!$AV$6,'Subdecision matrices'!$K$33:$O$33,0)),0)</f>
        <v>0</v>
      </c>
      <c r="AW871" s="2">
        <f>_xlfn.IFERROR(INDEX('Subdecision matrices'!$K$34:$O$36,MATCH(Prioritization!P444,'Subdecision matrices'!$J$34:$J$36,0),MATCH('CalcEng 2'!$AW$6,'Subdecision matrices'!$K$33:$O$33,0)),0)</f>
        <v>0</v>
      </c>
      <c r="AX871" s="2">
        <f>_xlfn.IFERROR(INDEX('Subdecision matrices'!$K$34:$O$36,MATCH(Prioritization!P444,'Subdecision matrices'!$J$34:$J$36,0),MATCH('CalcEng 2'!$AX$6,'Subdecision matrices'!$K$33:$O$33,0)),0)</f>
        <v>0</v>
      </c>
      <c r="AY871" s="2">
        <f>_xlfn.IFERROR(INDEX('Subdecision matrices'!$K$34:$O$36,MATCH(Prioritization!P444,'Subdecision matrices'!$J$34:$J$36,0),MATCH('CalcEng 2'!$AY$6,'Subdecision matrices'!$K$33:$O$33,0)),0)</f>
        <v>0</v>
      </c>
      <c r="AZ871" s="2"/>
      <c r="BA871" s="2"/>
      <c r="BB871" s="110">
        <f>((B871*B872)+(G871*G872)+(L871*L872)+(Q871*Q872)+(V871*V872)+(AA871*AA872)+(AF872*AF871)+(AK871*AK872)+(AP871*AP872)+(AU871*AU872))*10</f>
        <v>0</v>
      </c>
      <c r="BC871" s="110">
        <f aca="true" t="shared" si="2187" ref="BC871">((C871*C872)+(H871*H872)+(M871*M872)+(R871*R872)+(W871*W872)+(AB871*AB872)+(AG872*AG871)+(AL871*AL872)+(AQ871*AQ872)+(AV871*AV872))*10</f>
        <v>0</v>
      </c>
      <c r="BD871" s="110">
        <f aca="true" t="shared" si="2188" ref="BD871">((D871*D872)+(I871*I872)+(N871*N872)+(S871*S872)+(X871*X872)+(AC871*AC872)+(AH872*AH871)+(AM871*AM872)+(AR871*AR872)+(AW871*AW872))*10</f>
        <v>0</v>
      </c>
      <c r="BE871" s="110">
        <f aca="true" t="shared" si="2189" ref="BE871">((E871*E872)+(J871*J872)+(O871*O872)+(T871*T872)+(Y871*Y872)+(AD871*AD872)+(AI872*AI871)+(AN871*AN872)+(AS871*AS872)+(AX871*AX872))*10</f>
        <v>0</v>
      </c>
      <c r="BF871" s="110">
        <f aca="true" t="shared" si="2190" ref="BF871">((F871*F872)+(K871*K872)+(P871*P872)+(U871*U872)+(Z871*Z872)+(AE871*AE872)+(AJ872*AJ871)+(AO871*AO872)+(AT871*AT872)+(AY871*AY872))*10</f>
        <v>0</v>
      </c>
    </row>
    <row r="872" spans="1:58" ht="15.75" thickBot="1">
      <c r="A872" s="94"/>
      <c r="B872" s="5">
        <f>'Subdecision matrices'!$S$12</f>
        <v>0.1</v>
      </c>
      <c r="C872" s="5">
        <f>'Subdecision matrices'!$S$13</f>
        <v>0.1</v>
      </c>
      <c r="D872" s="5">
        <f>'Subdecision matrices'!$S$14</f>
        <v>0.1</v>
      </c>
      <c r="E872" s="5">
        <f>'Subdecision matrices'!$S$15</f>
        <v>0.1</v>
      </c>
      <c r="F872" s="5">
        <f>'Subdecision matrices'!$S$16</f>
        <v>0.1</v>
      </c>
      <c r="G872" s="5">
        <f>'Subdecision matrices'!$T$12</f>
        <v>0.1</v>
      </c>
      <c r="H872" s="5">
        <f>'Subdecision matrices'!$T$13</f>
        <v>0.1</v>
      </c>
      <c r="I872" s="5">
        <f>'Subdecision matrices'!$T$14</f>
        <v>0.1</v>
      </c>
      <c r="J872" s="5">
        <f>'Subdecision matrices'!$T$15</f>
        <v>0.1</v>
      </c>
      <c r="K872" s="5">
        <f>'Subdecision matrices'!$T$16</f>
        <v>0.1</v>
      </c>
      <c r="L872" s="5">
        <f>'Subdecision matrices'!$U$12</f>
        <v>0.05</v>
      </c>
      <c r="M872" s="5">
        <f>'Subdecision matrices'!$U$13</f>
        <v>0.05</v>
      </c>
      <c r="N872" s="5">
        <f>'Subdecision matrices'!$U$14</f>
        <v>0.05</v>
      </c>
      <c r="O872" s="5">
        <f>'Subdecision matrices'!$U$15</f>
        <v>0.05</v>
      </c>
      <c r="P872" s="5">
        <f>'Subdecision matrices'!$U$16</f>
        <v>0.05</v>
      </c>
      <c r="Q872" s="5">
        <f>'Subdecision matrices'!$V$12</f>
        <v>0.1</v>
      </c>
      <c r="R872" s="5">
        <f>'Subdecision matrices'!$V$13</f>
        <v>0.1</v>
      </c>
      <c r="S872" s="5">
        <f>'Subdecision matrices'!$V$14</f>
        <v>0.1</v>
      </c>
      <c r="T872" s="5">
        <f>'Subdecision matrices'!$V$15</f>
        <v>0.1</v>
      </c>
      <c r="U872" s="5">
        <f>'Subdecision matrices'!$V$16</f>
        <v>0.1</v>
      </c>
      <c r="V872" s="5">
        <f>'Subdecision matrices'!$W$12</f>
        <v>0.1</v>
      </c>
      <c r="W872" s="5">
        <f>'Subdecision matrices'!$W$13</f>
        <v>0.1</v>
      </c>
      <c r="X872" s="5">
        <f>'Subdecision matrices'!$W$14</f>
        <v>0.1</v>
      </c>
      <c r="Y872" s="5">
        <f>'Subdecision matrices'!$W$15</f>
        <v>0.1</v>
      </c>
      <c r="Z872" s="5">
        <f>'Subdecision matrices'!$W$16</f>
        <v>0.1</v>
      </c>
      <c r="AA872" s="5">
        <f>'Subdecision matrices'!$X$12</f>
        <v>0.05</v>
      </c>
      <c r="AB872" s="5">
        <f>'Subdecision matrices'!$X$13</f>
        <v>0.1</v>
      </c>
      <c r="AC872" s="5">
        <f>'Subdecision matrices'!$X$14</f>
        <v>0.1</v>
      </c>
      <c r="AD872" s="5">
        <f>'Subdecision matrices'!$X$15</f>
        <v>0.1</v>
      </c>
      <c r="AE872" s="5">
        <f>'Subdecision matrices'!$X$16</f>
        <v>0.1</v>
      </c>
      <c r="AF872" s="5">
        <f>'Subdecision matrices'!$Y$12</f>
        <v>0.1</v>
      </c>
      <c r="AG872" s="5">
        <f>'Subdecision matrices'!$Y$13</f>
        <v>0.1</v>
      </c>
      <c r="AH872" s="5">
        <f>'Subdecision matrices'!$Y$14</f>
        <v>0.1</v>
      </c>
      <c r="AI872" s="5">
        <f>'Subdecision matrices'!$Y$15</f>
        <v>0.05</v>
      </c>
      <c r="AJ872" s="5">
        <f>'Subdecision matrices'!$Y$16</f>
        <v>0.05</v>
      </c>
      <c r="AK872" s="5">
        <f>'Subdecision matrices'!$Z$12</f>
        <v>0.15</v>
      </c>
      <c r="AL872" s="5">
        <f>'Subdecision matrices'!$Z$13</f>
        <v>0.15</v>
      </c>
      <c r="AM872" s="5">
        <f>'Subdecision matrices'!$Z$14</f>
        <v>0.15</v>
      </c>
      <c r="AN872" s="5">
        <f>'Subdecision matrices'!$Z$15</f>
        <v>0.15</v>
      </c>
      <c r="AO872" s="5">
        <f>'Subdecision matrices'!$Z$16</f>
        <v>0.15</v>
      </c>
      <c r="AP872" s="5">
        <f>'Subdecision matrices'!$AA$12</f>
        <v>0.1</v>
      </c>
      <c r="AQ872" s="5">
        <f>'Subdecision matrices'!$AA$13</f>
        <v>0.1</v>
      </c>
      <c r="AR872" s="5">
        <f>'Subdecision matrices'!$AA$14</f>
        <v>0.1</v>
      </c>
      <c r="AS872" s="5">
        <f>'Subdecision matrices'!$AA$15</f>
        <v>0.1</v>
      </c>
      <c r="AT872" s="5">
        <f>'Subdecision matrices'!$AA$16</f>
        <v>0.15</v>
      </c>
      <c r="AU872" s="5">
        <f>'Subdecision matrices'!$AB$12</f>
        <v>0.15</v>
      </c>
      <c r="AV872" s="5">
        <f>'Subdecision matrices'!$AB$13</f>
        <v>0.1</v>
      </c>
      <c r="AW872" s="5">
        <f>'Subdecision matrices'!$AB$14</f>
        <v>0.1</v>
      </c>
      <c r="AX872" s="5">
        <f>'Subdecision matrices'!$AB$15</f>
        <v>0.15</v>
      </c>
      <c r="AY872" s="5">
        <f>'Subdecision matrices'!$AB$16</f>
        <v>0.1</v>
      </c>
      <c r="AZ872" s="3">
        <f aca="true" t="shared" si="2191" ref="AZ872">SUM(L872:AY872)</f>
        <v>4</v>
      </c>
      <c r="BA872" s="3"/>
      <c r="BB872" s="114"/>
      <c r="BC872" s="114"/>
      <c r="BD872" s="114"/>
      <c r="BE872" s="114"/>
      <c r="BF872" s="114"/>
    </row>
    <row r="873" spans="1:58" ht="15">
      <c r="A873" s="94">
        <v>434</v>
      </c>
      <c r="B873" s="44">
        <f>_xlfn.IFERROR(VLOOKUP(Prioritization!G445,'Subdecision matrices'!$B$7:$C$8,2,TRUE),0)</f>
        <v>0</v>
      </c>
      <c r="C873" s="44">
        <f>_xlfn.IFERROR(VLOOKUP(Prioritization!G445,'Subdecision matrices'!$B$7:$D$8,3,TRUE),0)</f>
        <v>0</v>
      </c>
      <c r="D873" s="44">
        <f>_xlfn.IFERROR(VLOOKUP(Prioritization!G445,'Subdecision matrices'!$B$7:$E$8,4,TRUE),0)</f>
        <v>0</v>
      </c>
      <c r="E873" s="44">
        <f>_xlfn.IFERROR(VLOOKUP(Prioritization!G445,'Subdecision matrices'!$B$7:$F$8,5,TRUE),0)</f>
        <v>0</v>
      </c>
      <c r="F873" s="44">
        <f>_xlfn.IFERROR(VLOOKUP(Prioritization!G445,'Subdecision matrices'!$B$7:$G$8,6,TRUE),0)</f>
        <v>0</v>
      </c>
      <c r="G873" s="44">
        <f>VLOOKUP(Prioritization!H445,'Subdecision matrices'!$B$12:$C$19,2,TRUE)</f>
        <v>0</v>
      </c>
      <c r="H873" s="44">
        <f>VLOOKUP(Prioritization!H445,'Subdecision matrices'!$B$12:$D$19,3,TRUE)</f>
        <v>0</v>
      </c>
      <c r="I873" s="44">
        <f>VLOOKUP(Prioritization!H445,'Subdecision matrices'!$B$12:$E$19,4,TRUE)</f>
        <v>0</v>
      </c>
      <c r="J873" s="44">
        <f>VLOOKUP(Prioritization!H445,'Subdecision matrices'!$B$12:$F$19,5,TRUE)</f>
        <v>0</v>
      </c>
      <c r="K873" s="44">
        <f>VLOOKUP(Prioritization!H445,'Subdecision matrices'!$B$12:$G$19,6,TRUE)</f>
        <v>0</v>
      </c>
      <c r="L873" s="2">
        <f>_xlfn.IFERROR(INDEX('Subdecision matrices'!$C$23:$G$27,MATCH(Prioritization!I445,'Subdecision matrices'!$B$23:$B$27,0),MATCH('CalcEng 2'!$L$6,'Subdecision matrices'!$C$22:$G$22,0)),0)</f>
        <v>0</v>
      </c>
      <c r="M873" s="2">
        <f>_xlfn.IFERROR(INDEX('Subdecision matrices'!$C$23:$G$27,MATCH(Prioritization!I445,'Subdecision matrices'!$B$23:$B$27,0),MATCH('CalcEng 2'!$M$6,'Subdecision matrices'!$C$30:$G$30,0)),0)</f>
        <v>0</v>
      </c>
      <c r="N873" s="2">
        <f>_xlfn.IFERROR(INDEX('Subdecision matrices'!$C$23:$G$27,MATCH(Prioritization!I445,'Subdecision matrices'!$B$23:$B$27,0),MATCH('CalcEng 2'!$N$6,'Subdecision matrices'!$C$22:$G$22,0)),0)</f>
        <v>0</v>
      </c>
      <c r="O873" s="2">
        <f>_xlfn.IFERROR(INDEX('Subdecision matrices'!$C$23:$G$27,MATCH(Prioritization!I445,'Subdecision matrices'!$B$23:$B$27,0),MATCH('CalcEng 2'!$O$6,'Subdecision matrices'!$C$22:$G$22,0)),0)</f>
        <v>0</v>
      </c>
      <c r="P873" s="2">
        <f>_xlfn.IFERROR(INDEX('Subdecision matrices'!$C$23:$G$27,MATCH(Prioritization!I445,'Subdecision matrices'!$B$23:$B$27,0),MATCH('CalcEng 2'!$P$6,'Subdecision matrices'!$C$22:$G$22,0)),0)</f>
        <v>0</v>
      </c>
      <c r="Q873" s="2">
        <f>_xlfn.IFERROR(INDEX('Subdecision matrices'!$C$31:$G$33,MATCH(Prioritization!J445,'Subdecision matrices'!$B$31:$B$33,0),MATCH('CalcEng 2'!$Q$6,'Subdecision matrices'!$C$30:$G$30,0)),0)</f>
        <v>0</v>
      </c>
      <c r="R873" s="2">
        <f>_xlfn.IFERROR(INDEX('Subdecision matrices'!$C$31:$G$33,MATCH(Prioritization!J445,'Subdecision matrices'!$B$31:$B$33,0),MATCH('CalcEng 2'!$R$6,'Subdecision matrices'!$C$30:$G$30,0)),0)</f>
        <v>0</v>
      </c>
      <c r="S873" s="2">
        <f>_xlfn.IFERROR(INDEX('Subdecision matrices'!$C$31:$G$33,MATCH(Prioritization!J445,'Subdecision matrices'!$B$31:$B$33,0),MATCH('CalcEng 2'!$S$6,'Subdecision matrices'!$C$30:$G$30,0)),0)</f>
        <v>0</v>
      </c>
      <c r="T873" s="2">
        <f>_xlfn.IFERROR(INDEX('Subdecision matrices'!$C$31:$G$33,MATCH(Prioritization!J445,'Subdecision matrices'!$B$31:$B$33,0),MATCH('CalcEng 2'!$T$6,'Subdecision matrices'!$C$30:$G$30,0)),0)</f>
        <v>0</v>
      </c>
      <c r="U873" s="2">
        <f>_xlfn.IFERROR(INDEX('Subdecision matrices'!$C$31:$G$33,MATCH(Prioritization!J445,'Subdecision matrices'!$B$31:$B$33,0),MATCH('CalcEng 2'!$U$6,'Subdecision matrices'!$C$30:$G$30,0)),0)</f>
        <v>0</v>
      </c>
      <c r="V873" s="2">
        <f>_xlfn.IFERROR(VLOOKUP(Prioritization!K445,'Subdecision matrices'!$A$37:$C$41,3,TRUE),0)</f>
        <v>0</v>
      </c>
      <c r="W873" s="2">
        <f>_xlfn.IFERROR(VLOOKUP(Prioritization!K445,'Subdecision matrices'!$A$37:$D$41,4),0)</f>
        <v>0</v>
      </c>
      <c r="X873" s="2">
        <f>_xlfn.IFERROR(VLOOKUP(Prioritization!K445,'Subdecision matrices'!$A$37:$E$41,5),0)</f>
        <v>0</v>
      </c>
      <c r="Y873" s="2">
        <f>_xlfn.IFERROR(VLOOKUP(Prioritization!K445,'Subdecision matrices'!$A$37:$F$41,6),0)</f>
        <v>0</v>
      </c>
      <c r="Z873" s="2">
        <f>_xlfn.IFERROR(VLOOKUP(Prioritization!K445,'Subdecision matrices'!$A$37:$G$41,7),0)</f>
        <v>0</v>
      </c>
      <c r="AA873" s="2">
        <f>_xlfn.IFERROR(INDEX('Subdecision matrices'!$K$8:$O$11,MATCH(Prioritization!L445,'Subdecision matrices'!$J$8:$J$11,0),MATCH('CalcEng 2'!$AA$6,'Subdecision matrices'!$K$7:$O$7,0)),0)</f>
        <v>0</v>
      </c>
      <c r="AB873" s="2">
        <f>_xlfn.IFERROR(INDEX('Subdecision matrices'!$K$8:$O$11,MATCH(Prioritization!L445,'Subdecision matrices'!$J$8:$J$11,0),MATCH('CalcEng 2'!$AB$6,'Subdecision matrices'!$K$7:$O$7,0)),0)</f>
        <v>0</v>
      </c>
      <c r="AC873" s="2">
        <f>_xlfn.IFERROR(INDEX('Subdecision matrices'!$K$8:$O$11,MATCH(Prioritization!L445,'Subdecision matrices'!$J$8:$J$11,0),MATCH('CalcEng 2'!$AC$6,'Subdecision matrices'!$K$7:$O$7,0)),0)</f>
        <v>0</v>
      </c>
      <c r="AD873" s="2">
        <f>_xlfn.IFERROR(INDEX('Subdecision matrices'!$K$8:$O$11,MATCH(Prioritization!L445,'Subdecision matrices'!$J$8:$J$11,0),MATCH('CalcEng 2'!$AD$6,'Subdecision matrices'!$K$7:$O$7,0)),0)</f>
        <v>0</v>
      </c>
      <c r="AE873" s="2">
        <f>_xlfn.IFERROR(INDEX('Subdecision matrices'!$K$8:$O$11,MATCH(Prioritization!L445,'Subdecision matrices'!$J$8:$J$11,0),MATCH('CalcEng 2'!$AE$6,'Subdecision matrices'!$K$7:$O$7,0)),0)</f>
        <v>0</v>
      </c>
      <c r="AF873" s="2">
        <f>_xlfn.IFERROR(VLOOKUP(Prioritization!M445,'Subdecision matrices'!$I$15:$K$17,3,TRUE),0)</f>
        <v>0</v>
      </c>
      <c r="AG873" s="2">
        <f>_xlfn.IFERROR(VLOOKUP(Prioritization!M445,'Subdecision matrices'!$I$15:$L$17,4,TRUE),0)</f>
        <v>0</v>
      </c>
      <c r="AH873" s="2">
        <f>_xlfn.IFERROR(VLOOKUP(Prioritization!M445,'Subdecision matrices'!$I$15:$M$17,5,TRUE),0)</f>
        <v>0</v>
      </c>
      <c r="AI873" s="2">
        <f>_xlfn.IFERROR(VLOOKUP(Prioritization!M445,'Subdecision matrices'!$I$15:$N$17,6,TRUE),0)</f>
        <v>0</v>
      </c>
      <c r="AJ873" s="2">
        <f>_xlfn.IFERROR(VLOOKUP(Prioritization!M445,'Subdecision matrices'!$I$15:$O$17,7,TRUE),0)</f>
        <v>0</v>
      </c>
      <c r="AK873" s="2">
        <f>_xlfn.IFERROR(INDEX('Subdecision matrices'!$K$22:$O$24,MATCH(Prioritization!N445,'Subdecision matrices'!$J$22:$J$24,0),MATCH($AK$6,'Subdecision matrices'!$K$21:$O$21,0)),0)</f>
        <v>0</v>
      </c>
      <c r="AL873" s="2">
        <f>_xlfn.IFERROR(INDEX('Subdecision matrices'!$K$22:$O$24,MATCH(Prioritization!N445,'Subdecision matrices'!$J$22:$J$24,0),MATCH($AL$6,'Subdecision matrices'!$K$21:$O$21,0)),0)</f>
        <v>0</v>
      </c>
      <c r="AM873" s="2">
        <f>_xlfn.IFERROR(INDEX('Subdecision matrices'!$K$22:$O$24,MATCH(Prioritization!N445,'Subdecision matrices'!$J$22:$J$24,0),MATCH($AM$6,'Subdecision matrices'!$K$21:$O$21,0)),0)</f>
        <v>0</v>
      </c>
      <c r="AN873" s="2">
        <f>_xlfn.IFERROR(INDEX('Subdecision matrices'!$K$22:$O$24,MATCH(Prioritization!N445,'Subdecision matrices'!$J$22:$J$24,0),MATCH($AN$6,'Subdecision matrices'!$K$21:$O$21,0)),0)</f>
        <v>0</v>
      </c>
      <c r="AO873" s="2">
        <f>_xlfn.IFERROR(INDEX('Subdecision matrices'!$K$22:$O$24,MATCH(Prioritization!N445,'Subdecision matrices'!$J$22:$J$24,0),MATCH($AO$6,'Subdecision matrices'!$K$21:$O$21,0)),0)</f>
        <v>0</v>
      </c>
      <c r="AP873" s="2">
        <f>_xlfn.IFERROR(INDEX('Subdecision matrices'!$K$27:$O$30,MATCH(Prioritization!O445,'Subdecision matrices'!$J$27:$J$30,0),MATCH('CalcEng 2'!$AP$6,'Subdecision matrices'!$K$27:$O$27,0)),0)</f>
        <v>0</v>
      </c>
      <c r="AQ873" s="2">
        <f>_xlfn.IFERROR(INDEX('Subdecision matrices'!$K$27:$O$30,MATCH(Prioritization!O445,'Subdecision matrices'!$J$27:$J$30,0),MATCH('CalcEng 2'!$AQ$6,'Subdecision matrices'!$K$27:$O$27,0)),0)</f>
        <v>0</v>
      </c>
      <c r="AR873" s="2">
        <f>_xlfn.IFERROR(INDEX('Subdecision matrices'!$K$27:$O$30,MATCH(Prioritization!O445,'Subdecision matrices'!$J$27:$J$30,0),MATCH('CalcEng 2'!$AR$6,'Subdecision matrices'!$K$27:$O$27,0)),0)</f>
        <v>0</v>
      </c>
      <c r="AS873" s="2">
        <f>_xlfn.IFERROR(INDEX('Subdecision matrices'!$K$27:$O$30,MATCH(Prioritization!O445,'Subdecision matrices'!$J$27:$J$30,0),MATCH('CalcEng 2'!$AS$6,'Subdecision matrices'!$K$27:$O$27,0)),0)</f>
        <v>0</v>
      </c>
      <c r="AT873" s="2">
        <f>_xlfn.IFERROR(INDEX('Subdecision matrices'!$K$27:$O$30,MATCH(Prioritization!O445,'Subdecision matrices'!$J$27:$J$30,0),MATCH('CalcEng 2'!$AT$6,'Subdecision matrices'!$K$27:$O$27,0)),0)</f>
        <v>0</v>
      </c>
      <c r="AU873" s="2">
        <f>_xlfn.IFERROR(INDEX('Subdecision matrices'!$K$34:$O$36,MATCH(Prioritization!P445,'Subdecision matrices'!$J$34:$J$36,0),MATCH('CalcEng 2'!$AU$6,'Subdecision matrices'!$K$33:$O$33,0)),0)</f>
        <v>0</v>
      </c>
      <c r="AV873" s="2">
        <f>_xlfn.IFERROR(INDEX('Subdecision matrices'!$K$34:$O$36,MATCH(Prioritization!P445,'Subdecision matrices'!$J$34:$J$36,0),MATCH('CalcEng 2'!$AV$6,'Subdecision matrices'!$K$33:$O$33,0)),0)</f>
        <v>0</v>
      </c>
      <c r="AW873" s="2">
        <f>_xlfn.IFERROR(INDEX('Subdecision matrices'!$K$34:$O$36,MATCH(Prioritization!P445,'Subdecision matrices'!$J$34:$J$36,0),MATCH('CalcEng 2'!$AW$6,'Subdecision matrices'!$K$33:$O$33,0)),0)</f>
        <v>0</v>
      </c>
      <c r="AX873" s="2">
        <f>_xlfn.IFERROR(INDEX('Subdecision matrices'!$K$34:$O$36,MATCH(Prioritization!P445,'Subdecision matrices'!$J$34:$J$36,0),MATCH('CalcEng 2'!$AX$6,'Subdecision matrices'!$K$33:$O$33,0)),0)</f>
        <v>0</v>
      </c>
      <c r="AY873" s="2">
        <f>_xlfn.IFERROR(INDEX('Subdecision matrices'!$K$34:$O$36,MATCH(Prioritization!P445,'Subdecision matrices'!$J$34:$J$36,0),MATCH('CalcEng 2'!$AY$6,'Subdecision matrices'!$K$33:$O$33,0)),0)</f>
        <v>0</v>
      </c>
      <c r="AZ873" s="2"/>
      <c r="BA873" s="2"/>
      <c r="BB873" s="110">
        <f>((B873*B874)+(G873*G874)+(L873*L874)+(Q873*Q874)+(V873*V874)+(AA873*AA874)+(AF874*AF873)+(AK873*AK874)+(AP873*AP874)+(AU873*AU874))*10</f>
        <v>0</v>
      </c>
      <c r="BC873" s="110">
        <f aca="true" t="shared" si="2192" ref="BC873">((C873*C874)+(H873*H874)+(M873*M874)+(R873*R874)+(W873*W874)+(AB873*AB874)+(AG874*AG873)+(AL873*AL874)+(AQ873*AQ874)+(AV873*AV874))*10</f>
        <v>0</v>
      </c>
      <c r="BD873" s="110">
        <f aca="true" t="shared" si="2193" ref="BD873">((D873*D874)+(I873*I874)+(N873*N874)+(S873*S874)+(X873*X874)+(AC873*AC874)+(AH874*AH873)+(AM873*AM874)+(AR873*AR874)+(AW873*AW874))*10</f>
        <v>0</v>
      </c>
      <c r="BE873" s="110">
        <f aca="true" t="shared" si="2194" ref="BE873">((E873*E874)+(J873*J874)+(O873*O874)+(T873*T874)+(Y873*Y874)+(AD873*AD874)+(AI874*AI873)+(AN873*AN874)+(AS873*AS874)+(AX873*AX874))*10</f>
        <v>0</v>
      </c>
      <c r="BF873" s="110">
        <f aca="true" t="shared" si="2195" ref="BF873">((F873*F874)+(K873*K874)+(P873*P874)+(U873*U874)+(Z873*Z874)+(AE873*AE874)+(AJ874*AJ873)+(AO873*AO874)+(AT873*AT874)+(AY873*AY874))*10</f>
        <v>0</v>
      </c>
    </row>
    <row r="874" spans="1:58" ht="15.75" thickBot="1">
      <c r="A874" s="94"/>
      <c r="B874" s="5">
        <f>'Subdecision matrices'!$S$12</f>
        <v>0.1</v>
      </c>
      <c r="C874" s="5">
        <f>'Subdecision matrices'!$S$13</f>
        <v>0.1</v>
      </c>
      <c r="D874" s="5">
        <f>'Subdecision matrices'!$S$14</f>
        <v>0.1</v>
      </c>
      <c r="E874" s="5">
        <f>'Subdecision matrices'!$S$15</f>
        <v>0.1</v>
      </c>
      <c r="F874" s="5">
        <f>'Subdecision matrices'!$S$16</f>
        <v>0.1</v>
      </c>
      <c r="G874" s="5">
        <f>'Subdecision matrices'!$T$12</f>
        <v>0.1</v>
      </c>
      <c r="H874" s="5">
        <f>'Subdecision matrices'!$T$13</f>
        <v>0.1</v>
      </c>
      <c r="I874" s="5">
        <f>'Subdecision matrices'!$T$14</f>
        <v>0.1</v>
      </c>
      <c r="J874" s="5">
        <f>'Subdecision matrices'!$T$15</f>
        <v>0.1</v>
      </c>
      <c r="K874" s="5">
        <f>'Subdecision matrices'!$T$16</f>
        <v>0.1</v>
      </c>
      <c r="L874" s="5">
        <f>'Subdecision matrices'!$U$12</f>
        <v>0.05</v>
      </c>
      <c r="M874" s="5">
        <f>'Subdecision matrices'!$U$13</f>
        <v>0.05</v>
      </c>
      <c r="N874" s="5">
        <f>'Subdecision matrices'!$U$14</f>
        <v>0.05</v>
      </c>
      <c r="O874" s="5">
        <f>'Subdecision matrices'!$U$15</f>
        <v>0.05</v>
      </c>
      <c r="P874" s="5">
        <f>'Subdecision matrices'!$U$16</f>
        <v>0.05</v>
      </c>
      <c r="Q874" s="5">
        <f>'Subdecision matrices'!$V$12</f>
        <v>0.1</v>
      </c>
      <c r="R874" s="5">
        <f>'Subdecision matrices'!$V$13</f>
        <v>0.1</v>
      </c>
      <c r="S874" s="5">
        <f>'Subdecision matrices'!$V$14</f>
        <v>0.1</v>
      </c>
      <c r="T874" s="5">
        <f>'Subdecision matrices'!$V$15</f>
        <v>0.1</v>
      </c>
      <c r="U874" s="5">
        <f>'Subdecision matrices'!$V$16</f>
        <v>0.1</v>
      </c>
      <c r="V874" s="5">
        <f>'Subdecision matrices'!$W$12</f>
        <v>0.1</v>
      </c>
      <c r="W874" s="5">
        <f>'Subdecision matrices'!$W$13</f>
        <v>0.1</v>
      </c>
      <c r="X874" s="5">
        <f>'Subdecision matrices'!$W$14</f>
        <v>0.1</v>
      </c>
      <c r="Y874" s="5">
        <f>'Subdecision matrices'!$W$15</f>
        <v>0.1</v>
      </c>
      <c r="Z874" s="5">
        <f>'Subdecision matrices'!$W$16</f>
        <v>0.1</v>
      </c>
      <c r="AA874" s="5">
        <f>'Subdecision matrices'!$X$12</f>
        <v>0.05</v>
      </c>
      <c r="AB874" s="5">
        <f>'Subdecision matrices'!$X$13</f>
        <v>0.1</v>
      </c>
      <c r="AC874" s="5">
        <f>'Subdecision matrices'!$X$14</f>
        <v>0.1</v>
      </c>
      <c r="AD874" s="5">
        <f>'Subdecision matrices'!$X$15</f>
        <v>0.1</v>
      </c>
      <c r="AE874" s="5">
        <f>'Subdecision matrices'!$X$16</f>
        <v>0.1</v>
      </c>
      <c r="AF874" s="5">
        <f>'Subdecision matrices'!$Y$12</f>
        <v>0.1</v>
      </c>
      <c r="AG874" s="5">
        <f>'Subdecision matrices'!$Y$13</f>
        <v>0.1</v>
      </c>
      <c r="AH874" s="5">
        <f>'Subdecision matrices'!$Y$14</f>
        <v>0.1</v>
      </c>
      <c r="AI874" s="5">
        <f>'Subdecision matrices'!$Y$15</f>
        <v>0.05</v>
      </c>
      <c r="AJ874" s="5">
        <f>'Subdecision matrices'!$Y$16</f>
        <v>0.05</v>
      </c>
      <c r="AK874" s="5">
        <f>'Subdecision matrices'!$Z$12</f>
        <v>0.15</v>
      </c>
      <c r="AL874" s="5">
        <f>'Subdecision matrices'!$Z$13</f>
        <v>0.15</v>
      </c>
      <c r="AM874" s="5">
        <f>'Subdecision matrices'!$Z$14</f>
        <v>0.15</v>
      </c>
      <c r="AN874" s="5">
        <f>'Subdecision matrices'!$Z$15</f>
        <v>0.15</v>
      </c>
      <c r="AO874" s="5">
        <f>'Subdecision matrices'!$Z$16</f>
        <v>0.15</v>
      </c>
      <c r="AP874" s="5">
        <f>'Subdecision matrices'!$AA$12</f>
        <v>0.1</v>
      </c>
      <c r="AQ874" s="5">
        <f>'Subdecision matrices'!$AA$13</f>
        <v>0.1</v>
      </c>
      <c r="AR874" s="5">
        <f>'Subdecision matrices'!$AA$14</f>
        <v>0.1</v>
      </c>
      <c r="AS874" s="5">
        <f>'Subdecision matrices'!$AA$15</f>
        <v>0.1</v>
      </c>
      <c r="AT874" s="5">
        <f>'Subdecision matrices'!$AA$16</f>
        <v>0.15</v>
      </c>
      <c r="AU874" s="5">
        <f>'Subdecision matrices'!$AB$12</f>
        <v>0.15</v>
      </c>
      <c r="AV874" s="5">
        <f>'Subdecision matrices'!$AB$13</f>
        <v>0.1</v>
      </c>
      <c r="AW874" s="5">
        <f>'Subdecision matrices'!$AB$14</f>
        <v>0.1</v>
      </c>
      <c r="AX874" s="5">
        <f>'Subdecision matrices'!$AB$15</f>
        <v>0.15</v>
      </c>
      <c r="AY874" s="5">
        <f>'Subdecision matrices'!$AB$16</f>
        <v>0.1</v>
      </c>
      <c r="AZ874" s="3">
        <f aca="true" t="shared" si="2196" ref="AZ874">SUM(L874:AY874)</f>
        <v>4</v>
      </c>
      <c r="BA874" s="3"/>
      <c r="BB874" s="114"/>
      <c r="BC874" s="114"/>
      <c r="BD874" s="114"/>
      <c r="BE874" s="114"/>
      <c r="BF874" s="114"/>
    </row>
    <row r="875" spans="1:58" ht="15">
      <c r="A875" s="94">
        <v>435</v>
      </c>
      <c r="B875" s="44">
        <f>_xlfn.IFERROR(VLOOKUP(Prioritization!G446,'Subdecision matrices'!$B$7:$C$8,2,TRUE),0)</f>
        <v>0</v>
      </c>
      <c r="C875" s="44">
        <f>_xlfn.IFERROR(VLOOKUP(Prioritization!G446,'Subdecision matrices'!$B$7:$D$8,3,TRUE),0)</f>
        <v>0</v>
      </c>
      <c r="D875" s="44">
        <f>_xlfn.IFERROR(VLOOKUP(Prioritization!G446,'Subdecision matrices'!$B$7:$E$8,4,TRUE),0)</f>
        <v>0</v>
      </c>
      <c r="E875" s="44">
        <f>_xlfn.IFERROR(VLOOKUP(Prioritization!G446,'Subdecision matrices'!$B$7:$F$8,5,TRUE),0)</f>
        <v>0</v>
      </c>
      <c r="F875" s="44">
        <f>_xlfn.IFERROR(VLOOKUP(Prioritization!G446,'Subdecision matrices'!$B$7:$G$8,6,TRUE),0)</f>
        <v>0</v>
      </c>
      <c r="G875" s="44">
        <f>VLOOKUP(Prioritization!H446,'Subdecision matrices'!$B$12:$C$19,2,TRUE)</f>
        <v>0</v>
      </c>
      <c r="H875" s="44">
        <f>VLOOKUP(Prioritization!H446,'Subdecision matrices'!$B$12:$D$19,3,TRUE)</f>
        <v>0</v>
      </c>
      <c r="I875" s="44">
        <f>VLOOKUP(Prioritization!H446,'Subdecision matrices'!$B$12:$E$19,4,TRUE)</f>
        <v>0</v>
      </c>
      <c r="J875" s="44">
        <f>VLOOKUP(Prioritization!H446,'Subdecision matrices'!$B$12:$F$19,5,TRUE)</f>
        <v>0</v>
      </c>
      <c r="K875" s="44">
        <f>VLOOKUP(Prioritization!H446,'Subdecision matrices'!$B$12:$G$19,6,TRUE)</f>
        <v>0</v>
      </c>
      <c r="L875" s="2">
        <f>_xlfn.IFERROR(INDEX('Subdecision matrices'!$C$23:$G$27,MATCH(Prioritization!I446,'Subdecision matrices'!$B$23:$B$27,0),MATCH('CalcEng 2'!$L$6,'Subdecision matrices'!$C$22:$G$22,0)),0)</f>
        <v>0</v>
      </c>
      <c r="M875" s="2">
        <f>_xlfn.IFERROR(INDEX('Subdecision matrices'!$C$23:$G$27,MATCH(Prioritization!I446,'Subdecision matrices'!$B$23:$B$27,0),MATCH('CalcEng 2'!$M$6,'Subdecision matrices'!$C$30:$G$30,0)),0)</f>
        <v>0</v>
      </c>
      <c r="N875" s="2">
        <f>_xlfn.IFERROR(INDEX('Subdecision matrices'!$C$23:$G$27,MATCH(Prioritization!I446,'Subdecision matrices'!$B$23:$B$27,0),MATCH('CalcEng 2'!$N$6,'Subdecision matrices'!$C$22:$G$22,0)),0)</f>
        <v>0</v>
      </c>
      <c r="O875" s="2">
        <f>_xlfn.IFERROR(INDEX('Subdecision matrices'!$C$23:$G$27,MATCH(Prioritization!I446,'Subdecision matrices'!$B$23:$B$27,0),MATCH('CalcEng 2'!$O$6,'Subdecision matrices'!$C$22:$G$22,0)),0)</f>
        <v>0</v>
      </c>
      <c r="P875" s="2">
        <f>_xlfn.IFERROR(INDEX('Subdecision matrices'!$C$23:$G$27,MATCH(Prioritization!I446,'Subdecision matrices'!$B$23:$B$27,0),MATCH('CalcEng 2'!$P$6,'Subdecision matrices'!$C$22:$G$22,0)),0)</f>
        <v>0</v>
      </c>
      <c r="Q875" s="2">
        <f>_xlfn.IFERROR(INDEX('Subdecision matrices'!$C$31:$G$33,MATCH(Prioritization!J446,'Subdecision matrices'!$B$31:$B$33,0),MATCH('CalcEng 2'!$Q$6,'Subdecision matrices'!$C$30:$G$30,0)),0)</f>
        <v>0</v>
      </c>
      <c r="R875" s="2">
        <f>_xlfn.IFERROR(INDEX('Subdecision matrices'!$C$31:$G$33,MATCH(Prioritization!J446,'Subdecision matrices'!$B$31:$B$33,0),MATCH('CalcEng 2'!$R$6,'Subdecision matrices'!$C$30:$G$30,0)),0)</f>
        <v>0</v>
      </c>
      <c r="S875" s="2">
        <f>_xlfn.IFERROR(INDEX('Subdecision matrices'!$C$31:$G$33,MATCH(Prioritization!J446,'Subdecision matrices'!$B$31:$B$33,0),MATCH('CalcEng 2'!$S$6,'Subdecision matrices'!$C$30:$G$30,0)),0)</f>
        <v>0</v>
      </c>
      <c r="T875" s="2">
        <f>_xlfn.IFERROR(INDEX('Subdecision matrices'!$C$31:$G$33,MATCH(Prioritization!J446,'Subdecision matrices'!$B$31:$B$33,0),MATCH('CalcEng 2'!$T$6,'Subdecision matrices'!$C$30:$G$30,0)),0)</f>
        <v>0</v>
      </c>
      <c r="U875" s="2">
        <f>_xlfn.IFERROR(INDEX('Subdecision matrices'!$C$31:$G$33,MATCH(Prioritization!J446,'Subdecision matrices'!$B$31:$B$33,0),MATCH('CalcEng 2'!$U$6,'Subdecision matrices'!$C$30:$G$30,0)),0)</f>
        <v>0</v>
      </c>
      <c r="V875" s="2">
        <f>_xlfn.IFERROR(VLOOKUP(Prioritization!K446,'Subdecision matrices'!$A$37:$C$41,3,TRUE),0)</f>
        <v>0</v>
      </c>
      <c r="W875" s="2">
        <f>_xlfn.IFERROR(VLOOKUP(Prioritization!K446,'Subdecision matrices'!$A$37:$D$41,4),0)</f>
        <v>0</v>
      </c>
      <c r="X875" s="2">
        <f>_xlfn.IFERROR(VLOOKUP(Prioritization!K446,'Subdecision matrices'!$A$37:$E$41,5),0)</f>
        <v>0</v>
      </c>
      <c r="Y875" s="2">
        <f>_xlfn.IFERROR(VLOOKUP(Prioritization!K446,'Subdecision matrices'!$A$37:$F$41,6),0)</f>
        <v>0</v>
      </c>
      <c r="Z875" s="2">
        <f>_xlfn.IFERROR(VLOOKUP(Prioritization!K446,'Subdecision matrices'!$A$37:$G$41,7),0)</f>
        <v>0</v>
      </c>
      <c r="AA875" s="2">
        <f>_xlfn.IFERROR(INDEX('Subdecision matrices'!$K$8:$O$11,MATCH(Prioritization!L446,'Subdecision matrices'!$J$8:$J$11,0),MATCH('CalcEng 2'!$AA$6,'Subdecision matrices'!$K$7:$O$7,0)),0)</f>
        <v>0</v>
      </c>
      <c r="AB875" s="2">
        <f>_xlfn.IFERROR(INDEX('Subdecision matrices'!$K$8:$O$11,MATCH(Prioritization!L446,'Subdecision matrices'!$J$8:$J$11,0),MATCH('CalcEng 2'!$AB$6,'Subdecision matrices'!$K$7:$O$7,0)),0)</f>
        <v>0</v>
      </c>
      <c r="AC875" s="2">
        <f>_xlfn.IFERROR(INDEX('Subdecision matrices'!$K$8:$O$11,MATCH(Prioritization!L446,'Subdecision matrices'!$J$8:$J$11,0),MATCH('CalcEng 2'!$AC$6,'Subdecision matrices'!$K$7:$O$7,0)),0)</f>
        <v>0</v>
      </c>
      <c r="AD875" s="2">
        <f>_xlfn.IFERROR(INDEX('Subdecision matrices'!$K$8:$O$11,MATCH(Prioritization!L446,'Subdecision matrices'!$J$8:$J$11,0),MATCH('CalcEng 2'!$AD$6,'Subdecision matrices'!$K$7:$O$7,0)),0)</f>
        <v>0</v>
      </c>
      <c r="AE875" s="2">
        <f>_xlfn.IFERROR(INDEX('Subdecision matrices'!$K$8:$O$11,MATCH(Prioritization!L446,'Subdecision matrices'!$J$8:$J$11,0),MATCH('CalcEng 2'!$AE$6,'Subdecision matrices'!$K$7:$O$7,0)),0)</f>
        <v>0</v>
      </c>
      <c r="AF875" s="2">
        <f>_xlfn.IFERROR(VLOOKUP(Prioritization!M446,'Subdecision matrices'!$I$15:$K$17,3,TRUE),0)</f>
        <v>0</v>
      </c>
      <c r="AG875" s="2">
        <f>_xlfn.IFERROR(VLOOKUP(Prioritization!M446,'Subdecision matrices'!$I$15:$L$17,4,TRUE),0)</f>
        <v>0</v>
      </c>
      <c r="AH875" s="2">
        <f>_xlfn.IFERROR(VLOOKUP(Prioritization!M446,'Subdecision matrices'!$I$15:$M$17,5,TRUE),0)</f>
        <v>0</v>
      </c>
      <c r="AI875" s="2">
        <f>_xlfn.IFERROR(VLOOKUP(Prioritization!M446,'Subdecision matrices'!$I$15:$N$17,6,TRUE),0)</f>
        <v>0</v>
      </c>
      <c r="AJ875" s="2">
        <f>_xlfn.IFERROR(VLOOKUP(Prioritization!M446,'Subdecision matrices'!$I$15:$O$17,7,TRUE),0)</f>
        <v>0</v>
      </c>
      <c r="AK875" s="2">
        <f>_xlfn.IFERROR(INDEX('Subdecision matrices'!$K$22:$O$24,MATCH(Prioritization!N446,'Subdecision matrices'!$J$22:$J$24,0),MATCH($AK$6,'Subdecision matrices'!$K$21:$O$21,0)),0)</f>
        <v>0</v>
      </c>
      <c r="AL875" s="2">
        <f>_xlfn.IFERROR(INDEX('Subdecision matrices'!$K$22:$O$24,MATCH(Prioritization!N446,'Subdecision matrices'!$J$22:$J$24,0),MATCH($AL$6,'Subdecision matrices'!$K$21:$O$21,0)),0)</f>
        <v>0</v>
      </c>
      <c r="AM875" s="2">
        <f>_xlfn.IFERROR(INDEX('Subdecision matrices'!$K$22:$O$24,MATCH(Prioritization!N446,'Subdecision matrices'!$J$22:$J$24,0),MATCH($AM$6,'Subdecision matrices'!$K$21:$O$21,0)),0)</f>
        <v>0</v>
      </c>
      <c r="AN875" s="2">
        <f>_xlfn.IFERROR(INDEX('Subdecision matrices'!$K$22:$O$24,MATCH(Prioritization!N446,'Subdecision matrices'!$J$22:$J$24,0),MATCH($AN$6,'Subdecision matrices'!$K$21:$O$21,0)),0)</f>
        <v>0</v>
      </c>
      <c r="AO875" s="2">
        <f>_xlfn.IFERROR(INDEX('Subdecision matrices'!$K$22:$O$24,MATCH(Prioritization!N446,'Subdecision matrices'!$J$22:$J$24,0),MATCH($AO$6,'Subdecision matrices'!$K$21:$O$21,0)),0)</f>
        <v>0</v>
      </c>
      <c r="AP875" s="2">
        <f>_xlfn.IFERROR(INDEX('Subdecision matrices'!$K$27:$O$30,MATCH(Prioritization!O446,'Subdecision matrices'!$J$27:$J$30,0),MATCH('CalcEng 2'!$AP$6,'Subdecision matrices'!$K$27:$O$27,0)),0)</f>
        <v>0</v>
      </c>
      <c r="AQ875" s="2">
        <f>_xlfn.IFERROR(INDEX('Subdecision matrices'!$K$27:$O$30,MATCH(Prioritization!O446,'Subdecision matrices'!$J$27:$J$30,0),MATCH('CalcEng 2'!$AQ$6,'Subdecision matrices'!$K$27:$O$27,0)),0)</f>
        <v>0</v>
      </c>
      <c r="AR875" s="2">
        <f>_xlfn.IFERROR(INDEX('Subdecision matrices'!$K$27:$O$30,MATCH(Prioritization!O446,'Subdecision matrices'!$J$27:$J$30,0),MATCH('CalcEng 2'!$AR$6,'Subdecision matrices'!$K$27:$O$27,0)),0)</f>
        <v>0</v>
      </c>
      <c r="AS875" s="2">
        <f>_xlfn.IFERROR(INDEX('Subdecision matrices'!$K$27:$O$30,MATCH(Prioritization!O446,'Subdecision matrices'!$J$27:$J$30,0),MATCH('CalcEng 2'!$AS$6,'Subdecision matrices'!$K$27:$O$27,0)),0)</f>
        <v>0</v>
      </c>
      <c r="AT875" s="2">
        <f>_xlfn.IFERROR(INDEX('Subdecision matrices'!$K$27:$O$30,MATCH(Prioritization!O446,'Subdecision matrices'!$J$27:$J$30,0),MATCH('CalcEng 2'!$AT$6,'Subdecision matrices'!$K$27:$O$27,0)),0)</f>
        <v>0</v>
      </c>
      <c r="AU875" s="2">
        <f>_xlfn.IFERROR(INDEX('Subdecision matrices'!$K$34:$O$36,MATCH(Prioritization!P446,'Subdecision matrices'!$J$34:$J$36,0),MATCH('CalcEng 2'!$AU$6,'Subdecision matrices'!$K$33:$O$33,0)),0)</f>
        <v>0</v>
      </c>
      <c r="AV875" s="2">
        <f>_xlfn.IFERROR(INDEX('Subdecision matrices'!$K$34:$O$36,MATCH(Prioritization!P446,'Subdecision matrices'!$J$34:$J$36,0),MATCH('CalcEng 2'!$AV$6,'Subdecision matrices'!$K$33:$O$33,0)),0)</f>
        <v>0</v>
      </c>
      <c r="AW875" s="2">
        <f>_xlfn.IFERROR(INDEX('Subdecision matrices'!$K$34:$O$36,MATCH(Prioritization!P446,'Subdecision matrices'!$J$34:$J$36,0),MATCH('CalcEng 2'!$AW$6,'Subdecision matrices'!$K$33:$O$33,0)),0)</f>
        <v>0</v>
      </c>
      <c r="AX875" s="2">
        <f>_xlfn.IFERROR(INDEX('Subdecision matrices'!$K$34:$O$36,MATCH(Prioritization!P446,'Subdecision matrices'!$J$34:$J$36,0),MATCH('CalcEng 2'!$AX$6,'Subdecision matrices'!$K$33:$O$33,0)),0)</f>
        <v>0</v>
      </c>
      <c r="AY875" s="2">
        <f>_xlfn.IFERROR(INDEX('Subdecision matrices'!$K$34:$O$36,MATCH(Prioritization!P446,'Subdecision matrices'!$J$34:$J$36,0),MATCH('CalcEng 2'!$AY$6,'Subdecision matrices'!$K$33:$O$33,0)),0)</f>
        <v>0</v>
      </c>
      <c r="AZ875" s="2"/>
      <c r="BA875" s="2"/>
      <c r="BB875" s="110">
        <f>((B875*B876)+(G875*G876)+(L875*L876)+(Q875*Q876)+(V875*V876)+(AA875*AA876)+(AF876*AF875)+(AK875*AK876)+(AP875*AP876)+(AU875*AU876))*10</f>
        <v>0</v>
      </c>
      <c r="BC875" s="110">
        <f aca="true" t="shared" si="2197" ref="BC875">((C875*C876)+(H875*H876)+(M875*M876)+(R875*R876)+(W875*W876)+(AB875*AB876)+(AG876*AG875)+(AL875*AL876)+(AQ875*AQ876)+(AV875*AV876))*10</f>
        <v>0</v>
      </c>
      <c r="BD875" s="110">
        <f aca="true" t="shared" si="2198" ref="BD875">((D875*D876)+(I875*I876)+(N875*N876)+(S875*S876)+(X875*X876)+(AC875*AC876)+(AH876*AH875)+(AM875*AM876)+(AR875*AR876)+(AW875*AW876))*10</f>
        <v>0</v>
      </c>
      <c r="BE875" s="110">
        <f aca="true" t="shared" si="2199" ref="BE875">((E875*E876)+(J875*J876)+(O875*O876)+(T875*T876)+(Y875*Y876)+(AD875*AD876)+(AI876*AI875)+(AN875*AN876)+(AS875*AS876)+(AX875*AX876))*10</f>
        <v>0</v>
      </c>
      <c r="BF875" s="110">
        <f aca="true" t="shared" si="2200" ref="BF875">((F875*F876)+(K875*K876)+(P875*P876)+(U875*U876)+(Z875*Z876)+(AE875*AE876)+(AJ876*AJ875)+(AO875*AO876)+(AT875*AT876)+(AY875*AY876))*10</f>
        <v>0</v>
      </c>
    </row>
    <row r="876" spans="1:58" ht="15.75" thickBot="1">
      <c r="A876" s="94"/>
      <c r="B876" s="5">
        <f>'Subdecision matrices'!$S$12</f>
        <v>0.1</v>
      </c>
      <c r="C876" s="5">
        <f>'Subdecision matrices'!$S$13</f>
        <v>0.1</v>
      </c>
      <c r="D876" s="5">
        <f>'Subdecision matrices'!$S$14</f>
        <v>0.1</v>
      </c>
      <c r="E876" s="5">
        <f>'Subdecision matrices'!$S$15</f>
        <v>0.1</v>
      </c>
      <c r="F876" s="5">
        <f>'Subdecision matrices'!$S$16</f>
        <v>0.1</v>
      </c>
      <c r="G876" s="5">
        <f>'Subdecision matrices'!$T$12</f>
        <v>0.1</v>
      </c>
      <c r="H876" s="5">
        <f>'Subdecision matrices'!$T$13</f>
        <v>0.1</v>
      </c>
      <c r="I876" s="5">
        <f>'Subdecision matrices'!$T$14</f>
        <v>0.1</v>
      </c>
      <c r="J876" s="5">
        <f>'Subdecision matrices'!$T$15</f>
        <v>0.1</v>
      </c>
      <c r="K876" s="5">
        <f>'Subdecision matrices'!$T$16</f>
        <v>0.1</v>
      </c>
      <c r="L876" s="5">
        <f>'Subdecision matrices'!$U$12</f>
        <v>0.05</v>
      </c>
      <c r="M876" s="5">
        <f>'Subdecision matrices'!$U$13</f>
        <v>0.05</v>
      </c>
      <c r="N876" s="5">
        <f>'Subdecision matrices'!$U$14</f>
        <v>0.05</v>
      </c>
      <c r="O876" s="5">
        <f>'Subdecision matrices'!$U$15</f>
        <v>0.05</v>
      </c>
      <c r="P876" s="5">
        <f>'Subdecision matrices'!$U$16</f>
        <v>0.05</v>
      </c>
      <c r="Q876" s="5">
        <f>'Subdecision matrices'!$V$12</f>
        <v>0.1</v>
      </c>
      <c r="R876" s="5">
        <f>'Subdecision matrices'!$V$13</f>
        <v>0.1</v>
      </c>
      <c r="S876" s="5">
        <f>'Subdecision matrices'!$V$14</f>
        <v>0.1</v>
      </c>
      <c r="T876" s="5">
        <f>'Subdecision matrices'!$V$15</f>
        <v>0.1</v>
      </c>
      <c r="U876" s="5">
        <f>'Subdecision matrices'!$V$16</f>
        <v>0.1</v>
      </c>
      <c r="V876" s="5">
        <f>'Subdecision matrices'!$W$12</f>
        <v>0.1</v>
      </c>
      <c r="W876" s="5">
        <f>'Subdecision matrices'!$W$13</f>
        <v>0.1</v>
      </c>
      <c r="X876" s="5">
        <f>'Subdecision matrices'!$W$14</f>
        <v>0.1</v>
      </c>
      <c r="Y876" s="5">
        <f>'Subdecision matrices'!$W$15</f>
        <v>0.1</v>
      </c>
      <c r="Z876" s="5">
        <f>'Subdecision matrices'!$W$16</f>
        <v>0.1</v>
      </c>
      <c r="AA876" s="5">
        <f>'Subdecision matrices'!$X$12</f>
        <v>0.05</v>
      </c>
      <c r="AB876" s="5">
        <f>'Subdecision matrices'!$X$13</f>
        <v>0.1</v>
      </c>
      <c r="AC876" s="5">
        <f>'Subdecision matrices'!$X$14</f>
        <v>0.1</v>
      </c>
      <c r="AD876" s="5">
        <f>'Subdecision matrices'!$X$15</f>
        <v>0.1</v>
      </c>
      <c r="AE876" s="5">
        <f>'Subdecision matrices'!$X$16</f>
        <v>0.1</v>
      </c>
      <c r="AF876" s="5">
        <f>'Subdecision matrices'!$Y$12</f>
        <v>0.1</v>
      </c>
      <c r="AG876" s="5">
        <f>'Subdecision matrices'!$Y$13</f>
        <v>0.1</v>
      </c>
      <c r="AH876" s="5">
        <f>'Subdecision matrices'!$Y$14</f>
        <v>0.1</v>
      </c>
      <c r="AI876" s="5">
        <f>'Subdecision matrices'!$Y$15</f>
        <v>0.05</v>
      </c>
      <c r="AJ876" s="5">
        <f>'Subdecision matrices'!$Y$16</f>
        <v>0.05</v>
      </c>
      <c r="AK876" s="5">
        <f>'Subdecision matrices'!$Z$12</f>
        <v>0.15</v>
      </c>
      <c r="AL876" s="5">
        <f>'Subdecision matrices'!$Z$13</f>
        <v>0.15</v>
      </c>
      <c r="AM876" s="5">
        <f>'Subdecision matrices'!$Z$14</f>
        <v>0.15</v>
      </c>
      <c r="AN876" s="5">
        <f>'Subdecision matrices'!$Z$15</f>
        <v>0.15</v>
      </c>
      <c r="AO876" s="5">
        <f>'Subdecision matrices'!$Z$16</f>
        <v>0.15</v>
      </c>
      <c r="AP876" s="5">
        <f>'Subdecision matrices'!$AA$12</f>
        <v>0.1</v>
      </c>
      <c r="AQ876" s="5">
        <f>'Subdecision matrices'!$AA$13</f>
        <v>0.1</v>
      </c>
      <c r="AR876" s="5">
        <f>'Subdecision matrices'!$AA$14</f>
        <v>0.1</v>
      </c>
      <c r="AS876" s="5">
        <f>'Subdecision matrices'!$AA$15</f>
        <v>0.1</v>
      </c>
      <c r="AT876" s="5">
        <f>'Subdecision matrices'!$AA$16</f>
        <v>0.15</v>
      </c>
      <c r="AU876" s="5">
        <f>'Subdecision matrices'!$AB$12</f>
        <v>0.15</v>
      </c>
      <c r="AV876" s="5">
        <f>'Subdecision matrices'!$AB$13</f>
        <v>0.1</v>
      </c>
      <c r="AW876" s="5">
        <f>'Subdecision matrices'!$AB$14</f>
        <v>0.1</v>
      </c>
      <c r="AX876" s="5">
        <f>'Subdecision matrices'!$AB$15</f>
        <v>0.15</v>
      </c>
      <c r="AY876" s="5">
        <f>'Subdecision matrices'!$AB$16</f>
        <v>0.1</v>
      </c>
      <c r="AZ876" s="3">
        <f aca="true" t="shared" si="2201" ref="AZ876">SUM(L876:AY876)</f>
        <v>4</v>
      </c>
      <c r="BA876" s="3"/>
      <c r="BB876" s="114"/>
      <c r="BC876" s="114"/>
      <c r="BD876" s="114"/>
      <c r="BE876" s="114"/>
      <c r="BF876" s="114"/>
    </row>
    <row r="877" spans="1:58" ht="15">
      <c r="A877" s="94">
        <v>436</v>
      </c>
      <c r="B877" s="44">
        <f>_xlfn.IFERROR(VLOOKUP(Prioritization!G447,'Subdecision matrices'!$B$7:$C$8,2,TRUE),0)</f>
        <v>0</v>
      </c>
      <c r="C877" s="44">
        <f>_xlfn.IFERROR(VLOOKUP(Prioritization!G447,'Subdecision matrices'!$B$7:$D$8,3,TRUE),0)</f>
        <v>0</v>
      </c>
      <c r="D877" s="44">
        <f>_xlfn.IFERROR(VLOOKUP(Prioritization!G447,'Subdecision matrices'!$B$7:$E$8,4,TRUE),0)</f>
        <v>0</v>
      </c>
      <c r="E877" s="44">
        <f>_xlfn.IFERROR(VLOOKUP(Prioritization!G447,'Subdecision matrices'!$B$7:$F$8,5,TRUE),0)</f>
        <v>0</v>
      </c>
      <c r="F877" s="44">
        <f>_xlfn.IFERROR(VLOOKUP(Prioritization!G447,'Subdecision matrices'!$B$7:$G$8,6,TRUE),0)</f>
        <v>0</v>
      </c>
      <c r="G877" s="44">
        <f>VLOOKUP(Prioritization!H447,'Subdecision matrices'!$B$12:$C$19,2,TRUE)</f>
        <v>0</v>
      </c>
      <c r="H877" s="44">
        <f>VLOOKUP(Prioritization!H447,'Subdecision matrices'!$B$12:$D$19,3,TRUE)</f>
        <v>0</v>
      </c>
      <c r="I877" s="44">
        <f>VLOOKUP(Prioritization!H447,'Subdecision matrices'!$B$12:$E$19,4,TRUE)</f>
        <v>0</v>
      </c>
      <c r="J877" s="44">
        <f>VLOOKUP(Prioritization!H447,'Subdecision matrices'!$B$12:$F$19,5,TRUE)</f>
        <v>0</v>
      </c>
      <c r="K877" s="44">
        <f>VLOOKUP(Prioritization!H447,'Subdecision matrices'!$B$12:$G$19,6,TRUE)</f>
        <v>0</v>
      </c>
      <c r="L877" s="2">
        <f>_xlfn.IFERROR(INDEX('Subdecision matrices'!$C$23:$G$27,MATCH(Prioritization!I447,'Subdecision matrices'!$B$23:$B$27,0),MATCH('CalcEng 2'!$L$6,'Subdecision matrices'!$C$22:$G$22,0)),0)</f>
        <v>0</v>
      </c>
      <c r="M877" s="2">
        <f>_xlfn.IFERROR(INDEX('Subdecision matrices'!$C$23:$G$27,MATCH(Prioritization!I447,'Subdecision matrices'!$B$23:$B$27,0),MATCH('CalcEng 2'!$M$6,'Subdecision matrices'!$C$30:$G$30,0)),0)</f>
        <v>0</v>
      </c>
      <c r="N877" s="2">
        <f>_xlfn.IFERROR(INDEX('Subdecision matrices'!$C$23:$G$27,MATCH(Prioritization!I447,'Subdecision matrices'!$B$23:$B$27,0),MATCH('CalcEng 2'!$N$6,'Subdecision matrices'!$C$22:$G$22,0)),0)</f>
        <v>0</v>
      </c>
      <c r="O877" s="2">
        <f>_xlfn.IFERROR(INDEX('Subdecision matrices'!$C$23:$G$27,MATCH(Prioritization!I447,'Subdecision matrices'!$B$23:$B$27,0),MATCH('CalcEng 2'!$O$6,'Subdecision matrices'!$C$22:$G$22,0)),0)</f>
        <v>0</v>
      </c>
      <c r="P877" s="2">
        <f>_xlfn.IFERROR(INDEX('Subdecision matrices'!$C$23:$G$27,MATCH(Prioritization!I447,'Subdecision matrices'!$B$23:$B$27,0),MATCH('CalcEng 2'!$P$6,'Subdecision matrices'!$C$22:$G$22,0)),0)</f>
        <v>0</v>
      </c>
      <c r="Q877" s="2">
        <f>_xlfn.IFERROR(INDEX('Subdecision matrices'!$C$31:$G$33,MATCH(Prioritization!J447,'Subdecision matrices'!$B$31:$B$33,0),MATCH('CalcEng 2'!$Q$6,'Subdecision matrices'!$C$30:$G$30,0)),0)</f>
        <v>0</v>
      </c>
      <c r="R877" s="2">
        <f>_xlfn.IFERROR(INDEX('Subdecision matrices'!$C$31:$G$33,MATCH(Prioritization!J447,'Subdecision matrices'!$B$31:$B$33,0),MATCH('CalcEng 2'!$R$6,'Subdecision matrices'!$C$30:$G$30,0)),0)</f>
        <v>0</v>
      </c>
      <c r="S877" s="2">
        <f>_xlfn.IFERROR(INDEX('Subdecision matrices'!$C$31:$G$33,MATCH(Prioritization!J447,'Subdecision matrices'!$B$31:$B$33,0),MATCH('CalcEng 2'!$S$6,'Subdecision matrices'!$C$30:$G$30,0)),0)</f>
        <v>0</v>
      </c>
      <c r="T877" s="2">
        <f>_xlfn.IFERROR(INDEX('Subdecision matrices'!$C$31:$G$33,MATCH(Prioritization!J447,'Subdecision matrices'!$B$31:$B$33,0),MATCH('CalcEng 2'!$T$6,'Subdecision matrices'!$C$30:$G$30,0)),0)</f>
        <v>0</v>
      </c>
      <c r="U877" s="2">
        <f>_xlfn.IFERROR(INDEX('Subdecision matrices'!$C$31:$G$33,MATCH(Prioritization!J447,'Subdecision matrices'!$B$31:$B$33,0),MATCH('CalcEng 2'!$U$6,'Subdecision matrices'!$C$30:$G$30,0)),0)</f>
        <v>0</v>
      </c>
      <c r="V877" s="2">
        <f>_xlfn.IFERROR(VLOOKUP(Prioritization!K447,'Subdecision matrices'!$A$37:$C$41,3,TRUE),0)</f>
        <v>0</v>
      </c>
      <c r="W877" s="2">
        <f>_xlfn.IFERROR(VLOOKUP(Prioritization!K447,'Subdecision matrices'!$A$37:$D$41,4),0)</f>
        <v>0</v>
      </c>
      <c r="X877" s="2">
        <f>_xlfn.IFERROR(VLOOKUP(Prioritization!K447,'Subdecision matrices'!$A$37:$E$41,5),0)</f>
        <v>0</v>
      </c>
      <c r="Y877" s="2">
        <f>_xlfn.IFERROR(VLOOKUP(Prioritization!K447,'Subdecision matrices'!$A$37:$F$41,6),0)</f>
        <v>0</v>
      </c>
      <c r="Z877" s="2">
        <f>_xlfn.IFERROR(VLOOKUP(Prioritization!K447,'Subdecision matrices'!$A$37:$G$41,7),0)</f>
        <v>0</v>
      </c>
      <c r="AA877" s="2">
        <f>_xlfn.IFERROR(INDEX('Subdecision matrices'!$K$8:$O$11,MATCH(Prioritization!L447,'Subdecision matrices'!$J$8:$J$11,0),MATCH('CalcEng 2'!$AA$6,'Subdecision matrices'!$K$7:$O$7,0)),0)</f>
        <v>0</v>
      </c>
      <c r="AB877" s="2">
        <f>_xlfn.IFERROR(INDEX('Subdecision matrices'!$K$8:$O$11,MATCH(Prioritization!L447,'Subdecision matrices'!$J$8:$J$11,0),MATCH('CalcEng 2'!$AB$6,'Subdecision matrices'!$K$7:$O$7,0)),0)</f>
        <v>0</v>
      </c>
      <c r="AC877" s="2">
        <f>_xlfn.IFERROR(INDEX('Subdecision matrices'!$K$8:$O$11,MATCH(Prioritization!L447,'Subdecision matrices'!$J$8:$J$11,0),MATCH('CalcEng 2'!$AC$6,'Subdecision matrices'!$K$7:$O$7,0)),0)</f>
        <v>0</v>
      </c>
      <c r="AD877" s="2">
        <f>_xlfn.IFERROR(INDEX('Subdecision matrices'!$K$8:$O$11,MATCH(Prioritization!L447,'Subdecision matrices'!$J$8:$J$11,0),MATCH('CalcEng 2'!$AD$6,'Subdecision matrices'!$K$7:$O$7,0)),0)</f>
        <v>0</v>
      </c>
      <c r="AE877" s="2">
        <f>_xlfn.IFERROR(INDEX('Subdecision matrices'!$K$8:$O$11,MATCH(Prioritization!L447,'Subdecision matrices'!$J$8:$J$11,0),MATCH('CalcEng 2'!$AE$6,'Subdecision matrices'!$K$7:$O$7,0)),0)</f>
        <v>0</v>
      </c>
      <c r="AF877" s="2">
        <f>_xlfn.IFERROR(VLOOKUP(Prioritization!M447,'Subdecision matrices'!$I$15:$K$17,3,TRUE),0)</f>
        <v>0</v>
      </c>
      <c r="AG877" s="2">
        <f>_xlfn.IFERROR(VLOOKUP(Prioritization!M447,'Subdecision matrices'!$I$15:$L$17,4,TRUE),0)</f>
        <v>0</v>
      </c>
      <c r="AH877" s="2">
        <f>_xlfn.IFERROR(VLOOKUP(Prioritization!M447,'Subdecision matrices'!$I$15:$M$17,5,TRUE),0)</f>
        <v>0</v>
      </c>
      <c r="AI877" s="2">
        <f>_xlfn.IFERROR(VLOOKUP(Prioritization!M447,'Subdecision matrices'!$I$15:$N$17,6,TRUE),0)</f>
        <v>0</v>
      </c>
      <c r="AJ877" s="2">
        <f>_xlfn.IFERROR(VLOOKUP(Prioritization!M447,'Subdecision matrices'!$I$15:$O$17,7,TRUE),0)</f>
        <v>0</v>
      </c>
      <c r="AK877" s="2">
        <f>_xlfn.IFERROR(INDEX('Subdecision matrices'!$K$22:$O$24,MATCH(Prioritization!N447,'Subdecision matrices'!$J$22:$J$24,0),MATCH($AK$6,'Subdecision matrices'!$K$21:$O$21,0)),0)</f>
        <v>0</v>
      </c>
      <c r="AL877" s="2">
        <f>_xlfn.IFERROR(INDEX('Subdecision matrices'!$K$22:$O$24,MATCH(Prioritization!N447,'Subdecision matrices'!$J$22:$J$24,0),MATCH($AL$6,'Subdecision matrices'!$K$21:$O$21,0)),0)</f>
        <v>0</v>
      </c>
      <c r="AM877" s="2">
        <f>_xlfn.IFERROR(INDEX('Subdecision matrices'!$K$22:$O$24,MATCH(Prioritization!N447,'Subdecision matrices'!$J$22:$J$24,0),MATCH($AM$6,'Subdecision matrices'!$K$21:$O$21,0)),0)</f>
        <v>0</v>
      </c>
      <c r="AN877" s="2">
        <f>_xlfn.IFERROR(INDEX('Subdecision matrices'!$K$22:$O$24,MATCH(Prioritization!N447,'Subdecision matrices'!$J$22:$J$24,0),MATCH($AN$6,'Subdecision matrices'!$K$21:$O$21,0)),0)</f>
        <v>0</v>
      </c>
      <c r="AO877" s="2">
        <f>_xlfn.IFERROR(INDEX('Subdecision matrices'!$K$22:$O$24,MATCH(Prioritization!N447,'Subdecision matrices'!$J$22:$J$24,0),MATCH($AO$6,'Subdecision matrices'!$K$21:$O$21,0)),0)</f>
        <v>0</v>
      </c>
      <c r="AP877" s="2">
        <f>_xlfn.IFERROR(INDEX('Subdecision matrices'!$K$27:$O$30,MATCH(Prioritization!O447,'Subdecision matrices'!$J$27:$J$30,0),MATCH('CalcEng 2'!$AP$6,'Subdecision matrices'!$K$27:$O$27,0)),0)</f>
        <v>0</v>
      </c>
      <c r="AQ877" s="2">
        <f>_xlfn.IFERROR(INDEX('Subdecision matrices'!$K$27:$O$30,MATCH(Prioritization!O447,'Subdecision matrices'!$J$27:$J$30,0),MATCH('CalcEng 2'!$AQ$6,'Subdecision matrices'!$K$27:$O$27,0)),0)</f>
        <v>0</v>
      </c>
      <c r="AR877" s="2">
        <f>_xlfn.IFERROR(INDEX('Subdecision matrices'!$K$27:$O$30,MATCH(Prioritization!O447,'Subdecision matrices'!$J$27:$J$30,0),MATCH('CalcEng 2'!$AR$6,'Subdecision matrices'!$K$27:$O$27,0)),0)</f>
        <v>0</v>
      </c>
      <c r="AS877" s="2">
        <f>_xlfn.IFERROR(INDEX('Subdecision matrices'!$K$27:$O$30,MATCH(Prioritization!O447,'Subdecision matrices'!$J$27:$J$30,0),MATCH('CalcEng 2'!$AS$6,'Subdecision matrices'!$K$27:$O$27,0)),0)</f>
        <v>0</v>
      </c>
      <c r="AT877" s="2">
        <f>_xlfn.IFERROR(INDEX('Subdecision matrices'!$K$27:$O$30,MATCH(Prioritization!O447,'Subdecision matrices'!$J$27:$J$30,0),MATCH('CalcEng 2'!$AT$6,'Subdecision matrices'!$K$27:$O$27,0)),0)</f>
        <v>0</v>
      </c>
      <c r="AU877" s="2">
        <f>_xlfn.IFERROR(INDEX('Subdecision matrices'!$K$34:$O$36,MATCH(Prioritization!P447,'Subdecision matrices'!$J$34:$J$36,0),MATCH('CalcEng 2'!$AU$6,'Subdecision matrices'!$K$33:$O$33,0)),0)</f>
        <v>0</v>
      </c>
      <c r="AV877" s="2">
        <f>_xlfn.IFERROR(INDEX('Subdecision matrices'!$K$34:$O$36,MATCH(Prioritization!P447,'Subdecision matrices'!$J$34:$J$36,0),MATCH('CalcEng 2'!$AV$6,'Subdecision matrices'!$K$33:$O$33,0)),0)</f>
        <v>0</v>
      </c>
      <c r="AW877" s="2">
        <f>_xlfn.IFERROR(INDEX('Subdecision matrices'!$K$34:$O$36,MATCH(Prioritization!P447,'Subdecision matrices'!$J$34:$J$36,0),MATCH('CalcEng 2'!$AW$6,'Subdecision matrices'!$K$33:$O$33,0)),0)</f>
        <v>0</v>
      </c>
      <c r="AX877" s="2">
        <f>_xlfn.IFERROR(INDEX('Subdecision matrices'!$K$34:$O$36,MATCH(Prioritization!P447,'Subdecision matrices'!$J$34:$J$36,0),MATCH('CalcEng 2'!$AX$6,'Subdecision matrices'!$K$33:$O$33,0)),0)</f>
        <v>0</v>
      </c>
      <c r="AY877" s="2">
        <f>_xlfn.IFERROR(INDEX('Subdecision matrices'!$K$34:$O$36,MATCH(Prioritization!P447,'Subdecision matrices'!$J$34:$J$36,0),MATCH('CalcEng 2'!$AY$6,'Subdecision matrices'!$K$33:$O$33,0)),0)</f>
        <v>0</v>
      </c>
      <c r="AZ877" s="2"/>
      <c r="BA877" s="2"/>
      <c r="BB877" s="110">
        <f>((B877*B878)+(G877*G878)+(L877*L878)+(Q877*Q878)+(V877*V878)+(AA877*AA878)+(AF878*AF877)+(AK877*AK878)+(AP877*AP878)+(AU877*AU878))*10</f>
        <v>0</v>
      </c>
      <c r="BC877" s="110">
        <f aca="true" t="shared" si="2202" ref="BC877">((C877*C878)+(H877*H878)+(M877*M878)+(R877*R878)+(W877*W878)+(AB877*AB878)+(AG878*AG877)+(AL877*AL878)+(AQ877*AQ878)+(AV877*AV878))*10</f>
        <v>0</v>
      </c>
      <c r="BD877" s="110">
        <f aca="true" t="shared" si="2203" ref="BD877">((D877*D878)+(I877*I878)+(N877*N878)+(S877*S878)+(X877*X878)+(AC877*AC878)+(AH878*AH877)+(AM877*AM878)+(AR877*AR878)+(AW877*AW878))*10</f>
        <v>0</v>
      </c>
      <c r="BE877" s="110">
        <f aca="true" t="shared" si="2204" ref="BE877">((E877*E878)+(J877*J878)+(O877*O878)+(T877*T878)+(Y877*Y878)+(AD877*AD878)+(AI878*AI877)+(AN877*AN878)+(AS877*AS878)+(AX877*AX878))*10</f>
        <v>0</v>
      </c>
      <c r="BF877" s="110">
        <f aca="true" t="shared" si="2205" ref="BF877">((F877*F878)+(K877*K878)+(P877*P878)+(U877*U878)+(Z877*Z878)+(AE877*AE878)+(AJ878*AJ877)+(AO877*AO878)+(AT877*AT878)+(AY877*AY878))*10</f>
        <v>0</v>
      </c>
    </row>
    <row r="878" spans="1:58" ht="15.75" thickBot="1">
      <c r="A878" s="94"/>
      <c r="B878" s="5">
        <f>'Subdecision matrices'!$S$12</f>
        <v>0.1</v>
      </c>
      <c r="C878" s="5">
        <f>'Subdecision matrices'!$S$13</f>
        <v>0.1</v>
      </c>
      <c r="D878" s="5">
        <f>'Subdecision matrices'!$S$14</f>
        <v>0.1</v>
      </c>
      <c r="E878" s="5">
        <f>'Subdecision matrices'!$S$15</f>
        <v>0.1</v>
      </c>
      <c r="F878" s="5">
        <f>'Subdecision matrices'!$S$16</f>
        <v>0.1</v>
      </c>
      <c r="G878" s="5">
        <f>'Subdecision matrices'!$T$12</f>
        <v>0.1</v>
      </c>
      <c r="H878" s="5">
        <f>'Subdecision matrices'!$T$13</f>
        <v>0.1</v>
      </c>
      <c r="I878" s="5">
        <f>'Subdecision matrices'!$T$14</f>
        <v>0.1</v>
      </c>
      <c r="J878" s="5">
        <f>'Subdecision matrices'!$T$15</f>
        <v>0.1</v>
      </c>
      <c r="K878" s="5">
        <f>'Subdecision matrices'!$T$16</f>
        <v>0.1</v>
      </c>
      <c r="L878" s="5">
        <f>'Subdecision matrices'!$U$12</f>
        <v>0.05</v>
      </c>
      <c r="M878" s="5">
        <f>'Subdecision matrices'!$U$13</f>
        <v>0.05</v>
      </c>
      <c r="N878" s="5">
        <f>'Subdecision matrices'!$U$14</f>
        <v>0.05</v>
      </c>
      <c r="O878" s="5">
        <f>'Subdecision matrices'!$U$15</f>
        <v>0.05</v>
      </c>
      <c r="P878" s="5">
        <f>'Subdecision matrices'!$U$16</f>
        <v>0.05</v>
      </c>
      <c r="Q878" s="5">
        <f>'Subdecision matrices'!$V$12</f>
        <v>0.1</v>
      </c>
      <c r="R878" s="5">
        <f>'Subdecision matrices'!$V$13</f>
        <v>0.1</v>
      </c>
      <c r="S878" s="5">
        <f>'Subdecision matrices'!$V$14</f>
        <v>0.1</v>
      </c>
      <c r="T878" s="5">
        <f>'Subdecision matrices'!$V$15</f>
        <v>0.1</v>
      </c>
      <c r="U878" s="5">
        <f>'Subdecision matrices'!$V$16</f>
        <v>0.1</v>
      </c>
      <c r="V878" s="5">
        <f>'Subdecision matrices'!$W$12</f>
        <v>0.1</v>
      </c>
      <c r="W878" s="5">
        <f>'Subdecision matrices'!$W$13</f>
        <v>0.1</v>
      </c>
      <c r="X878" s="5">
        <f>'Subdecision matrices'!$W$14</f>
        <v>0.1</v>
      </c>
      <c r="Y878" s="5">
        <f>'Subdecision matrices'!$W$15</f>
        <v>0.1</v>
      </c>
      <c r="Z878" s="5">
        <f>'Subdecision matrices'!$W$16</f>
        <v>0.1</v>
      </c>
      <c r="AA878" s="5">
        <f>'Subdecision matrices'!$X$12</f>
        <v>0.05</v>
      </c>
      <c r="AB878" s="5">
        <f>'Subdecision matrices'!$X$13</f>
        <v>0.1</v>
      </c>
      <c r="AC878" s="5">
        <f>'Subdecision matrices'!$X$14</f>
        <v>0.1</v>
      </c>
      <c r="AD878" s="5">
        <f>'Subdecision matrices'!$X$15</f>
        <v>0.1</v>
      </c>
      <c r="AE878" s="5">
        <f>'Subdecision matrices'!$X$16</f>
        <v>0.1</v>
      </c>
      <c r="AF878" s="5">
        <f>'Subdecision matrices'!$Y$12</f>
        <v>0.1</v>
      </c>
      <c r="AG878" s="5">
        <f>'Subdecision matrices'!$Y$13</f>
        <v>0.1</v>
      </c>
      <c r="AH878" s="5">
        <f>'Subdecision matrices'!$Y$14</f>
        <v>0.1</v>
      </c>
      <c r="AI878" s="5">
        <f>'Subdecision matrices'!$Y$15</f>
        <v>0.05</v>
      </c>
      <c r="AJ878" s="5">
        <f>'Subdecision matrices'!$Y$16</f>
        <v>0.05</v>
      </c>
      <c r="AK878" s="5">
        <f>'Subdecision matrices'!$Z$12</f>
        <v>0.15</v>
      </c>
      <c r="AL878" s="5">
        <f>'Subdecision matrices'!$Z$13</f>
        <v>0.15</v>
      </c>
      <c r="AM878" s="5">
        <f>'Subdecision matrices'!$Z$14</f>
        <v>0.15</v>
      </c>
      <c r="AN878" s="5">
        <f>'Subdecision matrices'!$Z$15</f>
        <v>0.15</v>
      </c>
      <c r="AO878" s="5">
        <f>'Subdecision matrices'!$Z$16</f>
        <v>0.15</v>
      </c>
      <c r="AP878" s="5">
        <f>'Subdecision matrices'!$AA$12</f>
        <v>0.1</v>
      </c>
      <c r="AQ878" s="5">
        <f>'Subdecision matrices'!$AA$13</f>
        <v>0.1</v>
      </c>
      <c r="AR878" s="5">
        <f>'Subdecision matrices'!$AA$14</f>
        <v>0.1</v>
      </c>
      <c r="AS878" s="5">
        <f>'Subdecision matrices'!$AA$15</f>
        <v>0.1</v>
      </c>
      <c r="AT878" s="5">
        <f>'Subdecision matrices'!$AA$16</f>
        <v>0.15</v>
      </c>
      <c r="AU878" s="5">
        <f>'Subdecision matrices'!$AB$12</f>
        <v>0.15</v>
      </c>
      <c r="AV878" s="5">
        <f>'Subdecision matrices'!$AB$13</f>
        <v>0.1</v>
      </c>
      <c r="AW878" s="5">
        <f>'Subdecision matrices'!$AB$14</f>
        <v>0.1</v>
      </c>
      <c r="AX878" s="5">
        <f>'Subdecision matrices'!$AB$15</f>
        <v>0.15</v>
      </c>
      <c r="AY878" s="5">
        <f>'Subdecision matrices'!$AB$16</f>
        <v>0.1</v>
      </c>
      <c r="AZ878" s="3">
        <f aca="true" t="shared" si="2206" ref="AZ878">SUM(L878:AY878)</f>
        <v>4</v>
      </c>
      <c r="BA878" s="3"/>
      <c r="BB878" s="114"/>
      <c r="BC878" s="114"/>
      <c r="BD878" s="114"/>
      <c r="BE878" s="114"/>
      <c r="BF878" s="114"/>
    </row>
    <row r="879" spans="1:58" ht="15">
      <c r="A879" s="94">
        <v>437</v>
      </c>
      <c r="B879" s="44">
        <f>_xlfn.IFERROR(VLOOKUP(Prioritization!G448,'Subdecision matrices'!$B$7:$C$8,2,TRUE),0)</f>
        <v>0</v>
      </c>
      <c r="C879" s="44">
        <f>_xlfn.IFERROR(VLOOKUP(Prioritization!G448,'Subdecision matrices'!$B$7:$D$8,3,TRUE),0)</f>
        <v>0</v>
      </c>
      <c r="D879" s="44">
        <f>_xlfn.IFERROR(VLOOKUP(Prioritization!G448,'Subdecision matrices'!$B$7:$E$8,4,TRUE),0)</f>
        <v>0</v>
      </c>
      <c r="E879" s="44">
        <f>_xlfn.IFERROR(VLOOKUP(Prioritization!G448,'Subdecision matrices'!$B$7:$F$8,5,TRUE),0)</f>
        <v>0</v>
      </c>
      <c r="F879" s="44">
        <f>_xlfn.IFERROR(VLOOKUP(Prioritization!G448,'Subdecision matrices'!$B$7:$G$8,6,TRUE),0)</f>
        <v>0</v>
      </c>
      <c r="G879" s="44">
        <f>VLOOKUP(Prioritization!H448,'Subdecision matrices'!$B$12:$C$19,2,TRUE)</f>
        <v>0</v>
      </c>
      <c r="H879" s="44">
        <f>VLOOKUP(Prioritization!H448,'Subdecision matrices'!$B$12:$D$19,3,TRUE)</f>
        <v>0</v>
      </c>
      <c r="I879" s="44">
        <f>VLOOKUP(Prioritization!H448,'Subdecision matrices'!$B$12:$E$19,4,TRUE)</f>
        <v>0</v>
      </c>
      <c r="J879" s="44">
        <f>VLOOKUP(Prioritization!H448,'Subdecision matrices'!$B$12:$F$19,5,TRUE)</f>
        <v>0</v>
      </c>
      <c r="K879" s="44">
        <f>VLOOKUP(Prioritization!H448,'Subdecision matrices'!$B$12:$G$19,6,TRUE)</f>
        <v>0</v>
      </c>
      <c r="L879" s="2">
        <f>_xlfn.IFERROR(INDEX('Subdecision matrices'!$C$23:$G$27,MATCH(Prioritization!I448,'Subdecision matrices'!$B$23:$B$27,0),MATCH('CalcEng 2'!$L$6,'Subdecision matrices'!$C$22:$G$22,0)),0)</f>
        <v>0</v>
      </c>
      <c r="M879" s="2">
        <f>_xlfn.IFERROR(INDEX('Subdecision matrices'!$C$23:$G$27,MATCH(Prioritization!I448,'Subdecision matrices'!$B$23:$B$27,0),MATCH('CalcEng 2'!$M$6,'Subdecision matrices'!$C$30:$G$30,0)),0)</f>
        <v>0</v>
      </c>
      <c r="N879" s="2">
        <f>_xlfn.IFERROR(INDEX('Subdecision matrices'!$C$23:$G$27,MATCH(Prioritization!I448,'Subdecision matrices'!$B$23:$B$27,0),MATCH('CalcEng 2'!$N$6,'Subdecision matrices'!$C$22:$G$22,0)),0)</f>
        <v>0</v>
      </c>
      <c r="O879" s="2">
        <f>_xlfn.IFERROR(INDEX('Subdecision matrices'!$C$23:$G$27,MATCH(Prioritization!I448,'Subdecision matrices'!$B$23:$B$27,0),MATCH('CalcEng 2'!$O$6,'Subdecision matrices'!$C$22:$G$22,0)),0)</f>
        <v>0</v>
      </c>
      <c r="P879" s="2">
        <f>_xlfn.IFERROR(INDEX('Subdecision matrices'!$C$23:$G$27,MATCH(Prioritization!I448,'Subdecision matrices'!$B$23:$B$27,0),MATCH('CalcEng 2'!$P$6,'Subdecision matrices'!$C$22:$G$22,0)),0)</f>
        <v>0</v>
      </c>
      <c r="Q879" s="2">
        <f>_xlfn.IFERROR(INDEX('Subdecision matrices'!$C$31:$G$33,MATCH(Prioritization!J448,'Subdecision matrices'!$B$31:$B$33,0),MATCH('CalcEng 2'!$Q$6,'Subdecision matrices'!$C$30:$G$30,0)),0)</f>
        <v>0</v>
      </c>
      <c r="R879" s="2">
        <f>_xlfn.IFERROR(INDEX('Subdecision matrices'!$C$31:$G$33,MATCH(Prioritization!J448,'Subdecision matrices'!$B$31:$B$33,0),MATCH('CalcEng 2'!$R$6,'Subdecision matrices'!$C$30:$G$30,0)),0)</f>
        <v>0</v>
      </c>
      <c r="S879" s="2">
        <f>_xlfn.IFERROR(INDEX('Subdecision matrices'!$C$31:$G$33,MATCH(Prioritization!J448,'Subdecision matrices'!$B$31:$B$33,0),MATCH('CalcEng 2'!$S$6,'Subdecision matrices'!$C$30:$G$30,0)),0)</f>
        <v>0</v>
      </c>
      <c r="T879" s="2">
        <f>_xlfn.IFERROR(INDEX('Subdecision matrices'!$C$31:$G$33,MATCH(Prioritization!J448,'Subdecision matrices'!$B$31:$B$33,0),MATCH('CalcEng 2'!$T$6,'Subdecision matrices'!$C$30:$G$30,0)),0)</f>
        <v>0</v>
      </c>
      <c r="U879" s="2">
        <f>_xlfn.IFERROR(INDEX('Subdecision matrices'!$C$31:$G$33,MATCH(Prioritization!J448,'Subdecision matrices'!$B$31:$B$33,0),MATCH('CalcEng 2'!$U$6,'Subdecision matrices'!$C$30:$G$30,0)),0)</f>
        <v>0</v>
      </c>
      <c r="V879" s="2">
        <f>_xlfn.IFERROR(VLOOKUP(Prioritization!K448,'Subdecision matrices'!$A$37:$C$41,3,TRUE),0)</f>
        <v>0</v>
      </c>
      <c r="W879" s="2">
        <f>_xlfn.IFERROR(VLOOKUP(Prioritization!K448,'Subdecision matrices'!$A$37:$D$41,4),0)</f>
        <v>0</v>
      </c>
      <c r="X879" s="2">
        <f>_xlfn.IFERROR(VLOOKUP(Prioritization!K448,'Subdecision matrices'!$A$37:$E$41,5),0)</f>
        <v>0</v>
      </c>
      <c r="Y879" s="2">
        <f>_xlfn.IFERROR(VLOOKUP(Prioritization!K448,'Subdecision matrices'!$A$37:$F$41,6),0)</f>
        <v>0</v>
      </c>
      <c r="Z879" s="2">
        <f>_xlfn.IFERROR(VLOOKUP(Prioritization!K448,'Subdecision matrices'!$A$37:$G$41,7),0)</f>
        <v>0</v>
      </c>
      <c r="AA879" s="2">
        <f>_xlfn.IFERROR(INDEX('Subdecision matrices'!$K$8:$O$11,MATCH(Prioritization!L448,'Subdecision matrices'!$J$8:$J$11,0),MATCH('CalcEng 2'!$AA$6,'Subdecision matrices'!$K$7:$O$7,0)),0)</f>
        <v>0</v>
      </c>
      <c r="AB879" s="2">
        <f>_xlfn.IFERROR(INDEX('Subdecision matrices'!$K$8:$O$11,MATCH(Prioritization!L448,'Subdecision matrices'!$J$8:$J$11,0),MATCH('CalcEng 2'!$AB$6,'Subdecision matrices'!$K$7:$O$7,0)),0)</f>
        <v>0</v>
      </c>
      <c r="AC879" s="2">
        <f>_xlfn.IFERROR(INDEX('Subdecision matrices'!$K$8:$O$11,MATCH(Prioritization!L448,'Subdecision matrices'!$J$8:$J$11,0),MATCH('CalcEng 2'!$AC$6,'Subdecision matrices'!$K$7:$O$7,0)),0)</f>
        <v>0</v>
      </c>
      <c r="AD879" s="2">
        <f>_xlfn.IFERROR(INDEX('Subdecision matrices'!$K$8:$O$11,MATCH(Prioritization!L448,'Subdecision matrices'!$J$8:$J$11,0),MATCH('CalcEng 2'!$AD$6,'Subdecision matrices'!$K$7:$O$7,0)),0)</f>
        <v>0</v>
      </c>
      <c r="AE879" s="2">
        <f>_xlfn.IFERROR(INDEX('Subdecision matrices'!$K$8:$O$11,MATCH(Prioritization!L448,'Subdecision matrices'!$J$8:$J$11,0),MATCH('CalcEng 2'!$AE$6,'Subdecision matrices'!$K$7:$O$7,0)),0)</f>
        <v>0</v>
      </c>
      <c r="AF879" s="2">
        <f>_xlfn.IFERROR(VLOOKUP(Prioritization!M448,'Subdecision matrices'!$I$15:$K$17,3,TRUE),0)</f>
        <v>0</v>
      </c>
      <c r="AG879" s="2">
        <f>_xlfn.IFERROR(VLOOKUP(Prioritization!M448,'Subdecision matrices'!$I$15:$L$17,4,TRUE),0)</f>
        <v>0</v>
      </c>
      <c r="AH879" s="2">
        <f>_xlfn.IFERROR(VLOOKUP(Prioritization!M448,'Subdecision matrices'!$I$15:$M$17,5,TRUE),0)</f>
        <v>0</v>
      </c>
      <c r="AI879" s="2">
        <f>_xlfn.IFERROR(VLOOKUP(Prioritization!M448,'Subdecision matrices'!$I$15:$N$17,6,TRUE),0)</f>
        <v>0</v>
      </c>
      <c r="AJ879" s="2">
        <f>_xlfn.IFERROR(VLOOKUP(Prioritization!M448,'Subdecision matrices'!$I$15:$O$17,7,TRUE),0)</f>
        <v>0</v>
      </c>
      <c r="AK879" s="2">
        <f>_xlfn.IFERROR(INDEX('Subdecision matrices'!$K$22:$O$24,MATCH(Prioritization!N448,'Subdecision matrices'!$J$22:$J$24,0),MATCH($AK$6,'Subdecision matrices'!$K$21:$O$21,0)),0)</f>
        <v>0</v>
      </c>
      <c r="AL879" s="2">
        <f>_xlfn.IFERROR(INDEX('Subdecision matrices'!$K$22:$O$24,MATCH(Prioritization!N448,'Subdecision matrices'!$J$22:$J$24,0),MATCH($AL$6,'Subdecision matrices'!$K$21:$O$21,0)),0)</f>
        <v>0</v>
      </c>
      <c r="AM879" s="2">
        <f>_xlfn.IFERROR(INDEX('Subdecision matrices'!$K$22:$O$24,MATCH(Prioritization!N448,'Subdecision matrices'!$J$22:$J$24,0),MATCH($AM$6,'Subdecision matrices'!$K$21:$O$21,0)),0)</f>
        <v>0</v>
      </c>
      <c r="AN879" s="2">
        <f>_xlfn.IFERROR(INDEX('Subdecision matrices'!$K$22:$O$24,MATCH(Prioritization!N448,'Subdecision matrices'!$J$22:$J$24,0),MATCH($AN$6,'Subdecision matrices'!$K$21:$O$21,0)),0)</f>
        <v>0</v>
      </c>
      <c r="AO879" s="2">
        <f>_xlfn.IFERROR(INDEX('Subdecision matrices'!$K$22:$O$24,MATCH(Prioritization!N448,'Subdecision matrices'!$J$22:$J$24,0),MATCH($AO$6,'Subdecision matrices'!$K$21:$O$21,0)),0)</f>
        <v>0</v>
      </c>
      <c r="AP879" s="2">
        <f>_xlfn.IFERROR(INDEX('Subdecision matrices'!$K$27:$O$30,MATCH(Prioritization!O448,'Subdecision matrices'!$J$27:$J$30,0),MATCH('CalcEng 2'!$AP$6,'Subdecision matrices'!$K$27:$O$27,0)),0)</f>
        <v>0</v>
      </c>
      <c r="AQ879" s="2">
        <f>_xlfn.IFERROR(INDEX('Subdecision matrices'!$K$27:$O$30,MATCH(Prioritization!O448,'Subdecision matrices'!$J$27:$J$30,0),MATCH('CalcEng 2'!$AQ$6,'Subdecision matrices'!$K$27:$O$27,0)),0)</f>
        <v>0</v>
      </c>
      <c r="AR879" s="2">
        <f>_xlfn.IFERROR(INDEX('Subdecision matrices'!$K$27:$O$30,MATCH(Prioritization!O448,'Subdecision matrices'!$J$27:$J$30,0),MATCH('CalcEng 2'!$AR$6,'Subdecision matrices'!$K$27:$O$27,0)),0)</f>
        <v>0</v>
      </c>
      <c r="AS879" s="2">
        <f>_xlfn.IFERROR(INDEX('Subdecision matrices'!$K$27:$O$30,MATCH(Prioritization!O448,'Subdecision matrices'!$J$27:$J$30,0),MATCH('CalcEng 2'!$AS$6,'Subdecision matrices'!$K$27:$O$27,0)),0)</f>
        <v>0</v>
      </c>
      <c r="AT879" s="2">
        <f>_xlfn.IFERROR(INDEX('Subdecision matrices'!$K$27:$O$30,MATCH(Prioritization!O448,'Subdecision matrices'!$J$27:$J$30,0),MATCH('CalcEng 2'!$AT$6,'Subdecision matrices'!$K$27:$O$27,0)),0)</f>
        <v>0</v>
      </c>
      <c r="AU879" s="2">
        <f>_xlfn.IFERROR(INDEX('Subdecision matrices'!$K$34:$O$36,MATCH(Prioritization!P448,'Subdecision matrices'!$J$34:$J$36,0),MATCH('CalcEng 2'!$AU$6,'Subdecision matrices'!$K$33:$O$33,0)),0)</f>
        <v>0</v>
      </c>
      <c r="AV879" s="2">
        <f>_xlfn.IFERROR(INDEX('Subdecision matrices'!$K$34:$O$36,MATCH(Prioritization!P448,'Subdecision matrices'!$J$34:$J$36,0),MATCH('CalcEng 2'!$AV$6,'Subdecision matrices'!$K$33:$O$33,0)),0)</f>
        <v>0</v>
      </c>
      <c r="AW879" s="2">
        <f>_xlfn.IFERROR(INDEX('Subdecision matrices'!$K$34:$O$36,MATCH(Prioritization!P448,'Subdecision matrices'!$J$34:$J$36,0),MATCH('CalcEng 2'!$AW$6,'Subdecision matrices'!$K$33:$O$33,0)),0)</f>
        <v>0</v>
      </c>
      <c r="AX879" s="2">
        <f>_xlfn.IFERROR(INDEX('Subdecision matrices'!$K$34:$O$36,MATCH(Prioritization!P448,'Subdecision matrices'!$J$34:$J$36,0),MATCH('CalcEng 2'!$AX$6,'Subdecision matrices'!$K$33:$O$33,0)),0)</f>
        <v>0</v>
      </c>
      <c r="AY879" s="2">
        <f>_xlfn.IFERROR(INDEX('Subdecision matrices'!$K$34:$O$36,MATCH(Prioritization!P448,'Subdecision matrices'!$J$34:$J$36,0),MATCH('CalcEng 2'!$AY$6,'Subdecision matrices'!$K$33:$O$33,0)),0)</f>
        <v>0</v>
      </c>
      <c r="AZ879" s="2"/>
      <c r="BA879" s="2"/>
      <c r="BB879" s="110">
        <f>((B879*B880)+(G879*G880)+(L879*L880)+(Q879*Q880)+(V879*V880)+(AA879*AA880)+(AF880*AF879)+(AK879*AK880)+(AP879*AP880)+(AU879*AU880))*10</f>
        <v>0</v>
      </c>
      <c r="BC879" s="110">
        <f aca="true" t="shared" si="2207" ref="BC879">((C879*C880)+(H879*H880)+(M879*M880)+(R879*R880)+(W879*W880)+(AB879*AB880)+(AG880*AG879)+(AL879*AL880)+(AQ879*AQ880)+(AV879*AV880))*10</f>
        <v>0</v>
      </c>
      <c r="BD879" s="110">
        <f aca="true" t="shared" si="2208" ref="BD879">((D879*D880)+(I879*I880)+(N879*N880)+(S879*S880)+(X879*X880)+(AC879*AC880)+(AH880*AH879)+(AM879*AM880)+(AR879*AR880)+(AW879*AW880))*10</f>
        <v>0</v>
      </c>
      <c r="BE879" s="110">
        <f aca="true" t="shared" si="2209" ref="BE879">((E879*E880)+(J879*J880)+(O879*O880)+(T879*T880)+(Y879*Y880)+(AD879*AD880)+(AI880*AI879)+(AN879*AN880)+(AS879*AS880)+(AX879*AX880))*10</f>
        <v>0</v>
      </c>
      <c r="BF879" s="110">
        <f aca="true" t="shared" si="2210" ref="BF879">((F879*F880)+(K879*K880)+(P879*P880)+(U879*U880)+(Z879*Z880)+(AE879*AE880)+(AJ880*AJ879)+(AO879*AO880)+(AT879*AT880)+(AY879*AY880))*10</f>
        <v>0</v>
      </c>
    </row>
    <row r="880" spans="1:58" ht="15.75" thickBot="1">
      <c r="A880" s="94"/>
      <c r="B880" s="5">
        <f>'Subdecision matrices'!$S$12</f>
        <v>0.1</v>
      </c>
      <c r="C880" s="5">
        <f>'Subdecision matrices'!$S$13</f>
        <v>0.1</v>
      </c>
      <c r="D880" s="5">
        <f>'Subdecision matrices'!$S$14</f>
        <v>0.1</v>
      </c>
      <c r="E880" s="5">
        <f>'Subdecision matrices'!$S$15</f>
        <v>0.1</v>
      </c>
      <c r="F880" s="5">
        <f>'Subdecision matrices'!$S$16</f>
        <v>0.1</v>
      </c>
      <c r="G880" s="5">
        <f>'Subdecision matrices'!$T$12</f>
        <v>0.1</v>
      </c>
      <c r="H880" s="5">
        <f>'Subdecision matrices'!$T$13</f>
        <v>0.1</v>
      </c>
      <c r="I880" s="5">
        <f>'Subdecision matrices'!$T$14</f>
        <v>0.1</v>
      </c>
      <c r="J880" s="5">
        <f>'Subdecision matrices'!$T$15</f>
        <v>0.1</v>
      </c>
      <c r="K880" s="5">
        <f>'Subdecision matrices'!$T$16</f>
        <v>0.1</v>
      </c>
      <c r="L880" s="5">
        <f>'Subdecision matrices'!$U$12</f>
        <v>0.05</v>
      </c>
      <c r="M880" s="5">
        <f>'Subdecision matrices'!$U$13</f>
        <v>0.05</v>
      </c>
      <c r="N880" s="5">
        <f>'Subdecision matrices'!$U$14</f>
        <v>0.05</v>
      </c>
      <c r="O880" s="5">
        <f>'Subdecision matrices'!$U$15</f>
        <v>0.05</v>
      </c>
      <c r="P880" s="5">
        <f>'Subdecision matrices'!$U$16</f>
        <v>0.05</v>
      </c>
      <c r="Q880" s="5">
        <f>'Subdecision matrices'!$V$12</f>
        <v>0.1</v>
      </c>
      <c r="R880" s="5">
        <f>'Subdecision matrices'!$V$13</f>
        <v>0.1</v>
      </c>
      <c r="S880" s="5">
        <f>'Subdecision matrices'!$V$14</f>
        <v>0.1</v>
      </c>
      <c r="T880" s="5">
        <f>'Subdecision matrices'!$V$15</f>
        <v>0.1</v>
      </c>
      <c r="U880" s="5">
        <f>'Subdecision matrices'!$V$16</f>
        <v>0.1</v>
      </c>
      <c r="V880" s="5">
        <f>'Subdecision matrices'!$W$12</f>
        <v>0.1</v>
      </c>
      <c r="W880" s="5">
        <f>'Subdecision matrices'!$W$13</f>
        <v>0.1</v>
      </c>
      <c r="X880" s="5">
        <f>'Subdecision matrices'!$W$14</f>
        <v>0.1</v>
      </c>
      <c r="Y880" s="5">
        <f>'Subdecision matrices'!$W$15</f>
        <v>0.1</v>
      </c>
      <c r="Z880" s="5">
        <f>'Subdecision matrices'!$W$16</f>
        <v>0.1</v>
      </c>
      <c r="AA880" s="5">
        <f>'Subdecision matrices'!$X$12</f>
        <v>0.05</v>
      </c>
      <c r="AB880" s="5">
        <f>'Subdecision matrices'!$X$13</f>
        <v>0.1</v>
      </c>
      <c r="AC880" s="5">
        <f>'Subdecision matrices'!$X$14</f>
        <v>0.1</v>
      </c>
      <c r="AD880" s="5">
        <f>'Subdecision matrices'!$X$15</f>
        <v>0.1</v>
      </c>
      <c r="AE880" s="5">
        <f>'Subdecision matrices'!$X$16</f>
        <v>0.1</v>
      </c>
      <c r="AF880" s="5">
        <f>'Subdecision matrices'!$Y$12</f>
        <v>0.1</v>
      </c>
      <c r="AG880" s="5">
        <f>'Subdecision matrices'!$Y$13</f>
        <v>0.1</v>
      </c>
      <c r="AH880" s="5">
        <f>'Subdecision matrices'!$Y$14</f>
        <v>0.1</v>
      </c>
      <c r="AI880" s="5">
        <f>'Subdecision matrices'!$Y$15</f>
        <v>0.05</v>
      </c>
      <c r="AJ880" s="5">
        <f>'Subdecision matrices'!$Y$16</f>
        <v>0.05</v>
      </c>
      <c r="AK880" s="5">
        <f>'Subdecision matrices'!$Z$12</f>
        <v>0.15</v>
      </c>
      <c r="AL880" s="5">
        <f>'Subdecision matrices'!$Z$13</f>
        <v>0.15</v>
      </c>
      <c r="AM880" s="5">
        <f>'Subdecision matrices'!$Z$14</f>
        <v>0.15</v>
      </c>
      <c r="AN880" s="5">
        <f>'Subdecision matrices'!$Z$15</f>
        <v>0.15</v>
      </c>
      <c r="AO880" s="5">
        <f>'Subdecision matrices'!$Z$16</f>
        <v>0.15</v>
      </c>
      <c r="AP880" s="5">
        <f>'Subdecision matrices'!$AA$12</f>
        <v>0.1</v>
      </c>
      <c r="AQ880" s="5">
        <f>'Subdecision matrices'!$AA$13</f>
        <v>0.1</v>
      </c>
      <c r="AR880" s="5">
        <f>'Subdecision matrices'!$AA$14</f>
        <v>0.1</v>
      </c>
      <c r="AS880" s="5">
        <f>'Subdecision matrices'!$AA$15</f>
        <v>0.1</v>
      </c>
      <c r="AT880" s="5">
        <f>'Subdecision matrices'!$AA$16</f>
        <v>0.15</v>
      </c>
      <c r="AU880" s="5">
        <f>'Subdecision matrices'!$AB$12</f>
        <v>0.15</v>
      </c>
      <c r="AV880" s="5">
        <f>'Subdecision matrices'!$AB$13</f>
        <v>0.1</v>
      </c>
      <c r="AW880" s="5">
        <f>'Subdecision matrices'!$AB$14</f>
        <v>0.1</v>
      </c>
      <c r="AX880" s="5">
        <f>'Subdecision matrices'!$AB$15</f>
        <v>0.15</v>
      </c>
      <c r="AY880" s="5">
        <f>'Subdecision matrices'!$AB$16</f>
        <v>0.1</v>
      </c>
      <c r="AZ880" s="3">
        <f aca="true" t="shared" si="2211" ref="AZ880">SUM(L880:AY880)</f>
        <v>4</v>
      </c>
      <c r="BA880" s="3"/>
      <c r="BB880" s="114"/>
      <c r="BC880" s="114"/>
      <c r="BD880" s="114"/>
      <c r="BE880" s="114"/>
      <c r="BF880" s="114"/>
    </row>
    <row r="881" spans="1:58" ht="15">
      <c r="A881" s="94">
        <v>438</v>
      </c>
      <c r="B881" s="44">
        <f>_xlfn.IFERROR(VLOOKUP(Prioritization!G449,'Subdecision matrices'!$B$7:$C$8,2,TRUE),0)</f>
        <v>0</v>
      </c>
      <c r="C881" s="44">
        <f>_xlfn.IFERROR(VLOOKUP(Prioritization!G449,'Subdecision matrices'!$B$7:$D$8,3,TRUE),0)</f>
        <v>0</v>
      </c>
      <c r="D881" s="44">
        <f>_xlfn.IFERROR(VLOOKUP(Prioritization!G449,'Subdecision matrices'!$B$7:$E$8,4,TRUE),0)</f>
        <v>0</v>
      </c>
      <c r="E881" s="44">
        <f>_xlfn.IFERROR(VLOOKUP(Prioritization!G449,'Subdecision matrices'!$B$7:$F$8,5,TRUE),0)</f>
        <v>0</v>
      </c>
      <c r="F881" s="44">
        <f>_xlfn.IFERROR(VLOOKUP(Prioritization!G449,'Subdecision matrices'!$B$7:$G$8,6,TRUE),0)</f>
        <v>0</v>
      </c>
      <c r="G881" s="44">
        <f>VLOOKUP(Prioritization!H449,'Subdecision matrices'!$B$12:$C$19,2,TRUE)</f>
        <v>0</v>
      </c>
      <c r="H881" s="44">
        <f>VLOOKUP(Prioritization!H449,'Subdecision matrices'!$B$12:$D$19,3,TRUE)</f>
        <v>0</v>
      </c>
      <c r="I881" s="44">
        <f>VLOOKUP(Prioritization!H449,'Subdecision matrices'!$B$12:$E$19,4,TRUE)</f>
        <v>0</v>
      </c>
      <c r="J881" s="44">
        <f>VLOOKUP(Prioritization!H449,'Subdecision matrices'!$B$12:$F$19,5,TRUE)</f>
        <v>0</v>
      </c>
      <c r="K881" s="44">
        <f>VLOOKUP(Prioritization!H449,'Subdecision matrices'!$B$12:$G$19,6,TRUE)</f>
        <v>0</v>
      </c>
      <c r="L881" s="2">
        <f>_xlfn.IFERROR(INDEX('Subdecision matrices'!$C$23:$G$27,MATCH(Prioritization!I449,'Subdecision matrices'!$B$23:$B$27,0),MATCH('CalcEng 2'!$L$6,'Subdecision matrices'!$C$22:$G$22,0)),0)</f>
        <v>0</v>
      </c>
      <c r="M881" s="2">
        <f>_xlfn.IFERROR(INDEX('Subdecision matrices'!$C$23:$G$27,MATCH(Prioritization!I449,'Subdecision matrices'!$B$23:$B$27,0),MATCH('CalcEng 2'!$M$6,'Subdecision matrices'!$C$30:$G$30,0)),0)</f>
        <v>0</v>
      </c>
      <c r="N881" s="2">
        <f>_xlfn.IFERROR(INDEX('Subdecision matrices'!$C$23:$G$27,MATCH(Prioritization!I449,'Subdecision matrices'!$B$23:$B$27,0),MATCH('CalcEng 2'!$N$6,'Subdecision matrices'!$C$22:$G$22,0)),0)</f>
        <v>0</v>
      </c>
      <c r="O881" s="2">
        <f>_xlfn.IFERROR(INDEX('Subdecision matrices'!$C$23:$G$27,MATCH(Prioritization!I449,'Subdecision matrices'!$B$23:$B$27,0),MATCH('CalcEng 2'!$O$6,'Subdecision matrices'!$C$22:$G$22,0)),0)</f>
        <v>0</v>
      </c>
      <c r="P881" s="2">
        <f>_xlfn.IFERROR(INDEX('Subdecision matrices'!$C$23:$G$27,MATCH(Prioritization!I449,'Subdecision matrices'!$B$23:$B$27,0),MATCH('CalcEng 2'!$P$6,'Subdecision matrices'!$C$22:$G$22,0)),0)</f>
        <v>0</v>
      </c>
      <c r="Q881" s="2">
        <f>_xlfn.IFERROR(INDEX('Subdecision matrices'!$C$31:$G$33,MATCH(Prioritization!J449,'Subdecision matrices'!$B$31:$B$33,0),MATCH('CalcEng 2'!$Q$6,'Subdecision matrices'!$C$30:$G$30,0)),0)</f>
        <v>0</v>
      </c>
      <c r="R881" s="2">
        <f>_xlfn.IFERROR(INDEX('Subdecision matrices'!$C$31:$G$33,MATCH(Prioritization!J449,'Subdecision matrices'!$B$31:$B$33,0),MATCH('CalcEng 2'!$R$6,'Subdecision matrices'!$C$30:$G$30,0)),0)</f>
        <v>0</v>
      </c>
      <c r="S881" s="2">
        <f>_xlfn.IFERROR(INDEX('Subdecision matrices'!$C$31:$G$33,MATCH(Prioritization!J449,'Subdecision matrices'!$B$31:$B$33,0),MATCH('CalcEng 2'!$S$6,'Subdecision matrices'!$C$30:$G$30,0)),0)</f>
        <v>0</v>
      </c>
      <c r="T881" s="2">
        <f>_xlfn.IFERROR(INDEX('Subdecision matrices'!$C$31:$G$33,MATCH(Prioritization!J449,'Subdecision matrices'!$B$31:$B$33,0),MATCH('CalcEng 2'!$T$6,'Subdecision matrices'!$C$30:$G$30,0)),0)</f>
        <v>0</v>
      </c>
      <c r="U881" s="2">
        <f>_xlfn.IFERROR(INDEX('Subdecision matrices'!$C$31:$G$33,MATCH(Prioritization!J449,'Subdecision matrices'!$B$31:$B$33,0),MATCH('CalcEng 2'!$U$6,'Subdecision matrices'!$C$30:$G$30,0)),0)</f>
        <v>0</v>
      </c>
      <c r="V881" s="2">
        <f>_xlfn.IFERROR(VLOOKUP(Prioritization!K449,'Subdecision matrices'!$A$37:$C$41,3,TRUE),0)</f>
        <v>0</v>
      </c>
      <c r="W881" s="2">
        <f>_xlfn.IFERROR(VLOOKUP(Prioritization!K449,'Subdecision matrices'!$A$37:$D$41,4),0)</f>
        <v>0</v>
      </c>
      <c r="X881" s="2">
        <f>_xlfn.IFERROR(VLOOKUP(Prioritization!K449,'Subdecision matrices'!$A$37:$E$41,5),0)</f>
        <v>0</v>
      </c>
      <c r="Y881" s="2">
        <f>_xlfn.IFERROR(VLOOKUP(Prioritization!K449,'Subdecision matrices'!$A$37:$F$41,6),0)</f>
        <v>0</v>
      </c>
      <c r="Z881" s="2">
        <f>_xlfn.IFERROR(VLOOKUP(Prioritization!K449,'Subdecision matrices'!$A$37:$G$41,7),0)</f>
        <v>0</v>
      </c>
      <c r="AA881" s="2">
        <f>_xlfn.IFERROR(INDEX('Subdecision matrices'!$K$8:$O$11,MATCH(Prioritization!L449,'Subdecision matrices'!$J$8:$J$11,0),MATCH('CalcEng 2'!$AA$6,'Subdecision matrices'!$K$7:$O$7,0)),0)</f>
        <v>0</v>
      </c>
      <c r="AB881" s="2">
        <f>_xlfn.IFERROR(INDEX('Subdecision matrices'!$K$8:$O$11,MATCH(Prioritization!L449,'Subdecision matrices'!$J$8:$J$11,0),MATCH('CalcEng 2'!$AB$6,'Subdecision matrices'!$K$7:$O$7,0)),0)</f>
        <v>0</v>
      </c>
      <c r="AC881" s="2">
        <f>_xlfn.IFERROR(INDEX('Subdecision matrices'!$K$8:$O$11,MATCH(Prioritization!L449,'Subdecision matrices'!$J$8:$J$11,0),MATCH('CalcEng 2'!$AC$6,'Subdecision matrices'!$K$7:$O$7,0)),0)</f>
        <v>0</v>
      </c>
      <c r="AD881" s="2">
        <f>_xlfn.IFERROR(INDEX('Subdecision matrices'!$K$8:$O$11,MATCH(Prioritization!L449,'Subdecision matrices'!$J$8:$J$11,0),MATCH('CalcEng 2'!$AD$6,'Subdecision matrices'!$K$7:$O$7,0)),0)</f>
        <v>0</v>
      </c>
      <c r="AE881" s="2">
        <f>_xlfn.IFERROR(INDEX('Subdecision matrices'!$K$8:$O$11,MATCH(Prioritization!L449,'Subdecision matrices'!$J$8:$J$11,0),MATCH('CalcEng 2'!$AE$6,'Subdecision matrices'!$K$7:$O$7,0)),0)</f>
        <v>0</v>
      </c>
      <c r="AF881" s="2">
        <f>_xlfn.IFERROR(VLOOKUP(Prioritization!M449,'Subdecision matrices'!$I$15:$K$17,3,TRUE),0)</f>
        <v>0</v>
      </c>
      <c r="AG881" s="2">
        <f>_xlfn.IFERROR(VLOOKUP(Prioritization!M449,'Subdecision matrices'!$I$15:$L$17,4,TRUE),0)</f>
        <v>0</v>
      </c>
      <c r="AH881" s="2">
        <f>_xlfn.IFERROR(VLOOKUP(Prioritization!M449,'Subdecision matrices'!$I$15:$M$17,5,TRUE),0)</f>
        <v>0</v>
      </c>
      <c r="AI881" s="2">
        <f>_xlfn.IFERROR(VLOOKUP(Prioritization!M449,'Subdecision matrices'!$I$15:$N$17,6,TRUE),0)</f>
        <v>0</v>
      </c>
      <c r="AJ881" s="2">
        <f>_xlfn.IFERROR(VLOOKUP(Prioritization!M449,'Subdecision matrices'!$I$15:$O$17,7,TRUE),0)</f>
        <v>0</v>
      </c>
      <c r="AK881" s="2">
        <f>_xlfn.IFERROR(INDEX('Subdecision matrices'!$K$22:$O$24,MATCH(Prioritization!N449,'Subdecision matrices'!$J$22:$J$24,0),MATCH($AK$6,'Subdecision matrices'!$K$21:$O$21,0)),0)</f>
        <v>0</v>
      </c>
      <c r="AL881" s="2">
        <f>_xlfn.IFERROR(INDEX('Subdecision matrices'!$K$22:$O$24,MATCH(Prioritization!N449,'Subdecision matrices'!$J$22:$J$24,0),MATCH($AL$6,'Subdecision matrices'!$K$21:$O$21,0)),0)</f>
        <v>0</v>
      </c>
      <c r="AM881" s="2">
        <f>_xlfn.IFERROR(INDEX('Subdecision matrices'!$K$22:$O$24,MATCH(Prioritization!N449,'Subdecision matrices'!$J$22:$J$24,0),MATCH($AM$6,'Subdecision matrices'!$K$21:$O$21,0)),0)</f>
        <v>0</v>
      </c>
      <c r="AN881" s="2">
        <f>_xlfn.IFERROR(INDEX('Subdecision matrices'!$K$22:$O$24,MATCH(Prioritization!N449,'Subdecision matrices'!$J$22:$J$24,0),MATCH($AN$6,'Subdecision matrices'!$K$21:$O$21,0)),0)</f>
        <v>0</v>
      </c>
      <c r="AO881" s="2">
        <f>_xlfn.IFERROR(INDEX('Subdecision matrices'!$K$22:$O$24,MATCH(Prioritization!N449,'Subdecision matrices'!$J$22:$J$24,0),MATCH($AO$6,'Subdecision matrices'!$K$21:$O$21,0)),0)</f>
        <v>0</v>
      </c>
      <c r="AP881" s="2">
        <f>_xlfn.IFERROR(INDEX('Subdecision matrices'!$K$27:$O$30,MATCH(Prioritization!O449,'Subdecision matrices'!$J$27:$J$30,0),MATCH('CalcEng 2'!$AP$6,'Subdecision matrices'!$K$27:$O$27,0)),0)</f>
        <v>0</v>
      </c>
      <c r="AQ881" s="2">
        <f>_xlfn.IFERROR(INDEX('Subdecision matrices'!$K$27:$O$30,MATCH(Prioritization!O449,'Subdecision matrices'!$J$27:$J$30,0),MATCH('CalcEng 2'!$AQ$6,'Subdecision matrices'!$K$27:$O$27,0)),0)</f>
        <v>0</v>
      </c>
      <c r="AR881" s="2">
        <f>_xlfn.IFERROR(INDEX('Subdecision matrices'!$K$27:$O$30,MATCH(Prioritization!O449,'Subdecision matrices'!$J$27:$J$30,0),MATCH('CalcEng 2'!$AR$6,'Subdecision matrices'!$K$27:$O$27,0)),0)</f>
        <v>0</v>
      </c>
      <c r="AS881" s="2">
        <f>_xlfn.IFERROR(INDEX('Subdecision matrices'!$K$27:$O$30,MATCH(Prioritization!O449,'Subdecision matrices'!$J$27:$J$30,0),MATCH('CalcEng 2'!$AS$6,'Subdecision matrices'!$K$27:$O$27,0)),0)</f>
        <v>0</v>
      </c>
      <c r="AT881" s="2">
        <f>_xlfn.IFERROR(INDEX('Subdecision matrices'!$K$27:$O$30,MATCH(Prioritization!O449,'Subdecision matrices'!$J$27:$J$30,0),MATCH('CalcEng 2'!$AT$6,'Subdecision matrices'!$K$27:$O$27,0)),0)</f>
        <v>0</v>
      </c>
      <c r="AU881" s="2">
        <f>_xlfn.IFERROR(INDEX('Subdecision matrices'!$K$34:$O$36,MATCH(Prioritization!P449,'Subdecision matrices'!$J$34:$J$36,0),MATCH('CalcEng 2'!$AU$6,'Subdecision matrices'!$K$33:$O$33,0)),0)</f>
        <v>0</v>
      </c>
      <c r="AV881" s="2">
        <f>_xlfn.IFERROR(INDEX('Subdecision matrices'!$K$34:$O$36,MATCH(Prioritization!P449,'Subdecision matrices'!$J$34:$J$36,0),MATCH('CalcEng 2'!$AV$6,'Subdecision matrices'!$K$33:$O$33,0)),0)</f>
        <v>0</v>
      </c>
      <c r="AW881" s="2">
        <f>_xlfn.IFERROR(INDEX('Subdecision matrices'!$K$34:$O$36,MATCH(Prioritization!P449,'Subdecision matrices'!$J$34:$J$36,0),MATCH('CalcEng 2'!$AW$6,'Subdecision matrices'!$K$33:$O$33,0)),0)</f>
        <v>0</v>
      </c>
      <c r="AX881" s="2">
        <f>_xlfn.IFERROR(INDEX('Subdecision matrices'!$K$34:$O$36,MATCH(Prioritization!P449,'Subdecision matrices'!$J$34:$J$36,0),MATCH('CalcEng 2'!$AX$6,'Subdecision matrices'!$K$33:$O$33,0)),0)</f>
        <v>0</v>
      </c>
      <c r="AY881" s="2">
        <f>_xlfn.IFERROR(INDEX('Subdecision matrices'!$K$34:$O$36,MATCH(Prioritization!P449,'Subdecision matrices'!$J$34:$J$36,0),MATCH('CalcEng 2'!$AY$6,'Subdecision matrices'!$K$33:$O$33,0)),0)</f>
        <v>0</v>
      </c>
      <c r="AZ881" s="2"/>
      <c r="BA881" s="2"/>
      <c r="BB881" s="110">
        <f>((B881*B882)+(G881*G882)+(L881*L882)+(Q881*Q882)+(V881*V882)+(AA881*AA882)+(AF882*AF881)+(AK881*AK882)+(AP881*AP882)+(AU881*AU882))*10</f>
        <v>0</v>
      </c>
      <c r="BC881" s="110">
        <f aca="true" t="shared" si="2212" ref="BC881">((C881*C882)+(H881*H882)+(M881*M882)+(R881*R882)+(W881*W882)+(AB881*AB882)+(AG882*AG881)+(AL881*AL882)+(AQ881*AQ882)+(AV881*AV882))*10</f>
        <v>0</v>
      </c>
      <c r="BD881" s="110">
        <f aca="true" t="shared" si="2213" ref="BD881">((D881*D882)+(I881*I882)+(N881*N882)+(S881*S882)+(X881*X882)+(AC881*AC882)+(AH882*AH881)+(AM881*AM882)+(AR881*AR882)+(AW881*AW882))*10</f>
        <v>0</v>
      </c>
      <c r="BE881" s="110">
        <f aca="true" t="shared" si="2214" ref="BE881">((E881*E882)+(J881*J882)+(O881*O882)+(T881*T882)+(Y881*Y882)+(AD881*AD882)+(AI882*AI881)+(AN881*AN882)+(AS881*AS882)+(AX881*AX882))*10</f>
        <v>0</v>
      </c>
      <c r="BF881" s="110">
        <f aca="true" t="shared" si="2215" ref="BF881">((F881*F882)+(K881*K882)+(P881*P882)+(U881*U882)+(Z881*Z882)+(AE881*AE882)+(AJ882*AJ881)+(AO881*AO882)+(AT881*AT882)+(AY881*AY882))*10</f>
        <v>0</v>
      </c>
    </row>
    <row r="882" spans="1:58" ht="15.75" thickBot="1">
      <c r="A882" s="94"/>
      <c r="B882" s="5">
        <f>'Subdecision matrices'!$S$12</f>
        <v>0.1</v>
      </c>
      <c r="C882" s="5">
        <f>'Subdecision matrices'!$S$13</f>
        <v>0.1</v>
      </c>
      <c r="D882" s="5">
        <f>'Subdecision matrices'!$S$14</f>
        <v>0.1</v>
      </c>
      <c r="E882" s="5">
        <f>'Subdecision matrices'!$S$15</f>
        <v>0.1</v>
      </c>
      <c r="F882" s="5">
        <f>'Subdecision matrices'!$S$16</f>
        <v>0.1</v>
      </c>
      <c r="G882" s="5">
        <f>'Subdecision matrices'!$T$12</f>
        <v>0.1</v>
      </c>
      <c r="H882" s="5">
        <f>'Subdecision matrices'!$T$13</f>
        <v>0.1</v>
      </c>
      <c r="I882" s="5">
        <f>'Subdecision matrices'!$T$14</f>
        <v>0.1</v>
      </c>
      <c r="J882" s="5">
        <f>'Subdecision matrices'!$T$15</f>
        <v>0.1</v>
      </c>
      <c r="K882" s="5">
        <f>'Subdecision matrices'!$T$16</f>
        <v>0.1</v>
      </c>
      <c r="L882" s="5">
        <f>'Subdecision matrices'!$U$12</f>
        <v>0.05</v>
      </c>
      <c r="M882" s="5">
        <f>'Subdecision matrices'!$U$13</f>
        <v>0.05</v>
      </c>
      <c r="N882" s="5">
        <f>'Subdecision matrices'!$U$14</f>
        <v>0.05</v>
      </c>
      <c r="O882" s="5">
        <f>'Subdecision matrices'!$U$15</f>
        <v>0.05</v>
      </c>
      <c r="P882" s="5">
        <f>'Subdecision matrices'!$U$16</f>
        <v>0.05</v>
      </c>
      <c r="Q882" s="5">
        <f>'Subdecision matrices'!$V$12</f>
        <v>0.1</v>
      </c>
      <c r="R882" s="5">
        <f>'Subdecision matrices'!$V$13</f>
        <v>0.1</v>
      </c>
      <c r="S882" s="5">
        <f>'Subdecision matrices'!$V$14</f>
        <v>0.1</v>
      </c>
      <c r="T882" s="5">
        <f>'Subdecision matrices'!$V$15</f>
        <v>0.1</v>
      </c>
      <c r="U882" s="5">
        <f>'Subdecision matrices'!$V$16</f>
        <v>0.1</v>
      </c>
      <c r="V882" s="5">
        <f>'Subdecision matrices'!$W$12</f>
        <v>0.1</v>
      </c>
      <c r="W882" s="5">
        <f>'Subdecision matrices'!$W$13</f>
        <v>0.1</v>
      </c>
      <c r="X882" s="5">
        <f>'Subdecision matrices'!$W$14</f>
        <v>0.1</v>
      </c>
      <c r="Y882" s="5">
        <f>'Subdecision matrices'!$W$15</f>
        <v>0.1</v>
      </c>
      <c r="Z882" s="5">
        <f>'Subdecision matrices'!$W$16</f>
        <v>0.1</v>
      </c>
      <c r="AA882" s="5">
        <f>'Subdecision matrices'!$X$12</f>
        <v>0.05</v>
      </c>
      <c r="AB882" s="5">
        <f>'Subdecision matrices'!$X$13</f>
        <v>0.1</v>
      </c>
      <c r="AC882" s="5">
        <f>'Subdecision matrices'!$X$14</f>
        <v>0.1</v>
      </c>
      <c r="AD882" s="5">
        <f>'Subdecision matrices'!$X$15</f>
        <v>0.1</v>
      </c>
      <c r="AE882" s="5">
        <f>'Subdecision matrices'!$X$16</f>
        <v>0.1</v>
      </c>
      <c r="AF882" s="5">
        <f>'Subdecision matrices'!$Y$12</f>
        <v>0.1</v>
      </c>
      <c r="AG882" s="5">
        <f>'Subdecision matrices'!$Y$13</f>
        <v>0.1</v>
      </c>
      <c r="AH882" s="5">
        <f>'Subdecision matrices'!$Y$14</f>
        <v>0.1</v>
      </c>
      <c r="AI882" s="5">
        <f>'Subdecision matrices'!$Y$15</f>
        <v>0.05</v>
      </c>
      <c r="AJ882" s="5">
        <f>'Subdecision matrices'!$Y$16</f>
        <v>0.05</v>
      </c>
      <c r="AK882" s="5">
        <f>'Subdecision matrices'!$Z$12</f>
        <v>0.15</v>
      </c>
      <c r="AL882" s="5">
        <f>'Subdecision matrices'!$Z$13</f>
        <v>0.15</v>
      </c>
      <c r="AM882" s="5">
        <f>'Subdecision matrices'!$Z$14</f>
        <v>0.15</v>
      </c>
      <c r="AN882" s="5">
        <f>'Subdecision matrices'!$Z$15</f>
        <v>0.15</v>
      </c>
      <c r="AO882" s="5">
        <f>'Subdecision matrices'!$Z$16</f>
        <v>0.15</v>
      </c>
      <c r="AP882" s="5">
        <f>'Subdecision matrices'!$AA$12</f>
        <v>0.1</v>
      </c>
      <c r="AQ882" s="5">
        <f>'Subdecision matrices'!$AA$13</f>
        <v>0.1</v>
      </c>
      <c r="AR882" s="5">
        <f>'Subdecision matrices'!$AA$14</f>
        <v>0.1</v>
      </c>
      <c r="AS882" s="5">
        <f>'Subdecision matrices'!$AA$15</f>
        <v>0.1</v>
      </c>
      <c r="AT882" s="5">
        <f>'Subdecision matrices'!$AA$16</f>
        <v>0.15</v>
      </c>
      <c r="AU882" s="5">
        <f>'Subdecision matrices'!$AB$12</f>
        <v>0.15</v>
      </c>
      <c r="AV882" s="5">
        <f>'Subdecision matrices'!$AB$13</f>
        <v>0.1</v>
      </c>
      <c r="AW882" s="5">
        <f>'Subdecision matrices'!$AB$14</f>
        <v>0.1</v>
      </c>
      <c r="AX882" s="5">
        <f>'Subdecision matrices'!$AB$15</f>
        <v>0.15</v>
      </c>
      <c r="AY882" s="5">
        <f>'Subdecision matrices'!$AB$16</f>
        <v>0.1</v>
      </c>
      <c r="AZ882" s="3">
        <f aca="true" t="shared" si="2216" ref="AZ882">SUM(L882:AY882)</f>
        <v>4</v>
      </c>
      <c r="BA882" s="3"/>
      <c r="BB882" s="114"/>
      <c r="BC882" s="114"/>
      <c r="BD882" s="114"/>
      <c r="BE882" s="114"/>
      <c r="BF882" s="114"/>
    </row>
    <row r="883" spans="1:58" ht="15">
      <c r="A883" s="94">
        <v>439</v>
      </c>
      <c r="B883" s="44">
        <f>_xlfn.IFERROR(VLOOKUP(Prioritization!G450,'Subdecision matrices'!$B$7:$C$8,2,TRUE),0)</f>
        <v>0</v>
      </c>
      <c r="C883" s="44">
        <f>_xlfn.IFERROR(VLOOKUP(Prioritization!G450,'Subdecision matrices'!$B$7:$D$8,3,TRUE),0)</f>
        <v>0</v>
      </c>
      <c r="D883" s="44">
        <f>_xlfn.IFERROR(VLOOKUP(Prioritization!G450,'Subdecision matrices'!$B$7:$E$8,4,TRUE),0)</f>
        <v>0</v>
      </c>
      <c r="E883" s="44">
        <f>_xlfn.IFERROR(VLOOKUP(Prioritization!G450,'Subdecision matrices'!$B$7:$F$8,5,TRUE),0)</f>
        <v>0</v>
      </c>
      <c r="F883" s="44">
        <f>_xlfn.IFERROR(VLOOKUP(Prioritization!G450,'Subdecision matrices'!$B$7:$G$8,6,TRUE),0)</f>
        <v>0</v>
      </c>
      <c r="G883" s="44">
        <f>VLOOKUP(Prioritization!H450,'Subdecision matrices'!$B$12:$C$19,2,TRUE)</f>
        <v>0</v>
      </c>
      <c r="H883" s="44">
        <f>VLOOKUP(Prioritization!H450,'Subdecision matrices'!$B$12:$D$19,3,TRUE)</f>
        <v>0</v>
      </c>
      <c r="I883" s="44">
        <f>VLOOKUP(Prioritization!H450,'Subdecision matrices'!$B$12:$E$19,4,TRUE)</f>
        <v>0</v>
      </c>
      <c r="J883" s="44">
        <f>VLOOKUP(Prioritization!H450,'Subdecision matrices'!$B$12:$F$19,5,TRUE)</f>
        <v>0</v>
      </c>
      <c r="K883" s="44">
        <f>VLOOKUP(Prioritization!H450,'Subdecision matrices'!$B$12:$G$19,6,TRUE)</f>
        <v>0</v>
      </c>
      <c r="L883" s="2">
        <f>_xlfn.IFERROR(INDEX('Subdecision matrices'!$C$23:$G$27,MATCH(Prioritization!I450,'Subdecision matrices'!$B$23:$B$27,0),MATCH('CalcEng 2'!$L$6,'Subdecision matrices'!$C$22:$G$22,0)),0)</f>
        <v>0</v>
      </c>
      <c r="M883" s="2">
        <f>_xlfn.IFERROR(INDEX('Subdecision matrices'!$C$23:$G$27,MATCH(Prioritization!I450,'Subdecision matrices'!$B$23:$B$27,0),MATCH('CalcEng 2'!$M$6,'Subdecision matrices'!$C$30:$G$30,0)),0)</f>
        <v>0</v>
      </c>
      <c r="N883" s="2">
        <f>_xlfn.IFERROR(INDEX('Subdecision matrices'!$C$23:$G$27,MATCH(Prioritization!I450,'Subdecision matrices'!$B$23:$B$27,0),MATCH('CalcEng 2'!$N$6,'Subdecision matrices'!$C$22:$G$22,0)),0)</f>
        <v>0</v>
      </c>
      <c r="O883" s="2">
        <f>_xlfn.IFERROR(INDEX('Subdecision matrices'!$C$23:$G$27,MATCH(Prioritization!I450,'Subdecision matrices'!$B$23:$B$27,0),MATCH('CalcEng 2'!$O$6,'Subdecision matrices'!$C$22:$G$22,0)),0)</f>
        <v>0</v>
      </c>
      <c r="P883" s="2">
        <f>_xlfn.IFERROR(INDEX('Subdecision matrices'!$C$23:$G$27,MATCH(Prioritization!I450,'Subdecision matrices'!$B$23:$B$27,0),MATCH('CalcEng 2'!$P$6,'Subdecision matrices'!$C$22:$G$22,0)),0)</f>
        <v>0</v>
      </c>
      <c r="Q883" s="2">
        <f>_xlfn.IFERROR(INDEX('Subdecision matrices'!$C$31:$G$33,MATCH(Prioritization!J450,'Subdecision matrices'!$B$31:$B$33,0),MATCH('CalcEng 2'!$Q$6,'Subdecision matrices'!$C$30:$G$30,0)),0)</f>
        <v>0</v>
      </c>
      <c r="R883" s="2">
        <f>_xlfn.IFERROR(INDEX('Subdecision matrices'!$C$31:$G$33,MATCH(Prioritization!J450,'Subdecision matrices'!$B$31:$B$33,0),MATCH('CalcEng 2'!$R$6,'Subdecision matrices'!$C$30:$G$30,0)),0)</f>
        <v>0</v>
      </c>
      <c r="S883" s="2">
        <f>_xlfn.IFERROR(INDEX('Subdecision matrices'!$C$31:$G$33,MATCH(Prioritization!J450,'Subdecision matrices'!$B$31:$B$33,0),MATCH('CalcEng 2'!$S$6,'Subdecision matrices'!$C$30:$G$30,0)),0)</f>
        <v>0</v>
      </c>
      <c r="T883" s="2">
        <f>_xlfn.IFERROR(INDEX('Subdecision matrices'!$C$31:$G$33,MATCH(Prioritization!J450,'Subdecision matrices'!$B$31:$B$33,0),MATCH('CalcEng 2'!$T$6,'Subdecision matrices'!$C$30:$G$30,0)),0)</f>
        <v>0</v>
      </c>
      <c r="U883" s="2">
        <f>_xlfn.IFERROR(INDEX('Subdecision matrices'!$C$31:$G$33,MATCH(Prioritization!J450,'Subdecision matrices'!$B$31:$B$33,0),MATCH('CalcEng 2'!$U$6,'Subdecision matrices'!$C$30:$G$30,0)),0)</f>
        <v>0</v>
      </c>
      <c r="V883" s="2">
        <f>_xlfn.IFERROR(VLOOKUP(Prioritization!K450,'Subdecision matrices'!$A$37:$C$41,3,TRUE),0)</f>
        <v>0</v>
      </c>
      <c r="W883" s="2">
        <f>_xlfn.IFERROR(VLOOKUP(Prioritization!K450,'Subdecision matrices'!$A$37:$D$41,4),0)</f>
        <v>0</v>
      </c>
      <c r="X883" s="2">
        <f>_xlfn.IFERROR(VLOOKUP(Prioritization!K450,'Subdecision matrices'!$A$37:$E$41,5),0)</f>
        <v>0</v>
      </c>
      <c r="Y883" s="2">
        <f>_xlfn.IFERROR(VLOOKUP(Prioritization!K450,'Subdecision matrices'!$A$37:$F$41,6),0)</f>
        <v>0</v>
      </c>
      <c r="Z883" s="2">
        <f>_xlfn.IFERROR(VLOOKUP(Prioritization!K450,'Subdecision matrices'!$A$37:$G$41,7),0)</f>
        <v>0</v>
      </c>
      <c r="AA883" s="2">
        <f>_xlfn.IFERROR(INDEX('Subdecision matrices'!$K$8:$O$11,MATCH(Prioritization!L450,'Subdecision matrices'!$J$8:$J$11,0),MATCH('CalcEng 2'!$AA$6,'Subdecision matrices'!$K$7:$O$7,0)),0)</f>
        <v>0</v>
      </c>
      <c r="AB883" s="2">
        <f>_xlfn.IFERROR(INDEX('Subdecision matrices'!$K$8:$O$11,MATCH(Prioritization!L450,'Subdecision matrices'!$J$8:$J$11,0),MATCH('CalcEng 2'!$AB$6,'Subdecision matrices'!$K$7:$O$7,0)),0)</f>
        <v>0</v>
      </c>
      <c r="AC883" s="2">
        <f>_xlfn.IFERROR(INDEX('Subdecision matrices'!$K$8:$O$11,MATCH(Prioritization!L450,'Subdecision matrices'!$J$8:$J$11,0),MATCH('CalcEng 2'!$AC$6,'Subdecision matrices'!$K$7:$O$7,0)),0)</f>
        <v>0</v>
      </c>
      <c r="AD883" s="2">
        <f>_xlfn.IFERROR(INDEX('Subdecision matrices'!$K$8:$O$11,MATCH(Prioritization!L450,'Subdecision matrices'!$J$8:$J$11,0),MATCH('CalcEng 2'!$AD$6,'Subdecision matrices'!$K$7:$O$7,0)),0)</f>
        <v>0</v>
      </c>
      <c r="AE883" s="2">
        <f>_xlfn.IFERROR(INDEX('Subdecision matrices'!$K$8:$O$11,MATCH(Prioritization!L450,'Subdecision matrices'!$J$8:$J$11,0),MATCH('CalcEng 2'!$AE$6,'Subdecision matrices'!$K$7:$O$7,0)),0)</f>
        <v>0</v>
      </c>
      <c r="AF883" s="2">
        <f>_xlfn.IFERROR(VLOOKUP(Prioritization!M450,'Subdecision matrices'!$I$15:$K$17,3,TRUE),0)</f>
        <v>0</v>
      </c>
      <c r="AG883" s="2">
        <f>_xlfn.IFERROR(VLOOKUP(Prioritization!M450,'Subdecision matrices'!$I$15:$L$17,4,TRUE),0)</f>
        <v>0</v>
      </c>
      <c r="AH883" s="2">
        <f>_xlfn.IFERROR(VLOOKUP(Prioritization!M450,'Subdecision matrices'!$I$15:$M$17,5,TRUE),0)</f>
        <v>0</v>
      </c>
      <c r="AI883" s="2">
        <f>_xlfn.IFERROR(VLOOKUP(Prioritization!M450,'Subdecision matrices'!$I$15:$N$17,6,TRUE),0)</f>
        <v>0</v>
      </c>
      <c r="AJ883" s="2">
        <f>_xlfn.IFERROR(VLOOKUP(Prioritization!M450,'Subdecision matrices'!$I$15:$O$17,7,TRUE),0)</f>
        <v>0</v>
      </c>
      <c r="AK883" s="2">
        <f>_xlfn.IFERROR(INDEX('Subdecision matrices'!$K$22:$O$24,MATCH(Prioritization!N450,'Subdecision matrices'!$J$22:$J$24,0),MATCH($AK$6,'Subdecision matrices'!$K$21:$O$21,0)),0)</f>
        <v>0</v>
      </c>
      <c r="AL883" s="2">
        <f>_xlfn.IFERROR(INDEX('Subdecision matrices'!$K$22:$O$24,MATCH(Prioritization!N450,'Subdecision matrices'!$J$22:$J$24,0),MATCH($AL$6,'Subdecision matrices'!$K$21:$O$21,0)),0)</f>
        <v>0</v>
      </c>
      <c r="AM883" s="2">
        <f>_xlfn.IFERROR(INDEX('Subdecision matrices'!$K$22:$O$24,MATCH(Prioritization!N450,'Subdecision matrices'!$J$22:$J$24,0),MATCH($AM$6,'Subdecision matrices'!$K$21:$O$21,0)),0)</f>
        <v>0</v>
      </c>
      <c r="AN883" s="2">
        <f>_xlfn.IFERROR(INDEX('Subdecision matrices'!$K$22:$O$24,MATCH(Prioritization!N450,'Subdecision matrices'!$J$22:$J$24,0),MATCH($AN$6,'Subdecision matrices'!$K$21:$O$21,0)),0)</f>
        <v>0</v>
      </c>
      <c r="AO883" s="2">
        <f>_xlfn.IFERROR(INDEX('Subdecision matrices'!$K$22:$O$24,MATCH(Prioritization!N450,'Subdecision matrices'!$J$22:$J$24,0),MATCH($AO$6,'Subdecision matrices'!$K$21:$O$21,0)),0)</f>
        <v>0</v>
      </c>
      <c r="AP883" s="2">
        <f>_xlfn.IFERROR(INDEX('Subdecision matrices'!$K$27:$O$30,MATCH(Prioritization!O450,'Subdecision matrices'!$J$27:$J$30,0),MATCH('CalcEng 2'!$AP$6,'Subdecision matrices'!$K$27:$O$27,0)),0)</f>
        <v>0</v>
      </c>
      <c r="AQ883" s="2">
        <f>_xlfn.IFERROR(INDEX('Subdecision matrices'!$K$27:$O$30,MATCH(Prioritization!O450,'Subdecision matrices'!$J$27:$J$30,0),MATCH('CalcEng 2'!$AQ$6,'Subdecision matrices'!$K$27:$O$27,0)),0)</f>
        <v>0</v>
      </c>
      <c r="AR883" s="2">
        <f>_xlfn.IFERROR(INDEX('Subdecision matrices'!$K$27:$O$30,MATCH(Prioritization!O450,'Subdecision matrices'!$J$27:$J$30,0),MATCH('CalcEng 2'!$AR$6,'Subdecision matrices'!$K$27:$O$27,0)),0)</f>
        <v>0</v>
      </c>
      <c r="AS883" s="2">
        <f>_xlfn.IFERROR(INDEX('Subdecision matrices'!$K$27:$O$30,MATCH(Prioritization!O450,'Subdecision matrices'!$J$27:$J$30,0),MATCH('CalcEng 2'!$AS$6,'Subdecision matrices'!$K$27:$O$27,0)),0)</f>
        <v>0</v>
      </c>
      <c r="AT883" s="2">
        <f>_xlfn.IFERROR(INDEX('Subdecision matrices'!$K$27:$O$30,MATCH(Prioritization!O450,'Subdecision matrices'!$J$27:$J$30,0),MATCH('CalcEng 2'!$AT$6,'Subdecision matrices'!$K$27:$O$27,0)),0)</f>
        <v>0</v>
      </c>
      <c r="AU883" s="2">
        <f>_xlfn.IFERROR(INDEX('Subdecision matrices'!$K$34:$O$36,MATCH(Prioritization!P450,'Subdecision matrices'!$J$34:$J$36,0),MATCH('CalcEng 2'!$AU$6,'Subdecision matrices'!$K$33:$O$33,0)),0)</f>
        <v>0</v>
      </c>
      <c r="AV883" s="2">
        <f>_xlfn.IFERROR(INDEX('Subdecision matrices'!$K$34:$O$36,MATCH(Prioritization!P450,'Subdecision matrices'!$J$34:$J$36,0),MATCH('CalcEng 2'!$AV$6,'Subdecision matrices'!$K$33:$O$33,0)),0)</f>
        <v>0</v>
      </c>
      <c r="AW883" s="2">
        <f>_xlfn.IFERROR(INDEX('Subdecision matrices'!$K$34:$O$36,MATCH(Prioritization!P450,'Subdecision matrices'!$J$34:$J$36,0),MATCH('CalcEng 2'!$AW$6,'Subdecision matrices'!$K$33:$O$33,0)),0)</f>
        <v>0</v>
      </c>
      <c r="AX883" s="2">
        <f>_xlfn.IFERROR(INDEX('Subdecision matrices'!$K$34:$O$36,MATCH(Prioritization!P450,'Subdecision matrices'!$J$34:$J$36,0),MATCH('CalcEng 2'!$AX$6,'Subdecision matrices'!$K$33:$O$33,0)),0)</f>
        <v>0</v>
      </c>
      <c r="AY883" s="2">
        <f>_xlfn.IFERROR(INDEX('Subdecision matrices'!$K$34:$O$36,MATCH(Prioritization!P450,'Subdecision matrices'!$J$34:$J$36,0),MATCH('CalcEng 2'!$AY$6,'Subdecision matrices'!$K$33:$O$33,0)),0)</f>
        <v>0</v>
      </c>
      <c r="AZ883" s="2"/>
      <c r="BA883" s="2"/>
      <c r="BB883" s="110">
        <f>((B883*B884)+(G883*G884)+(L883*L884)+(Q883*Q884)+(V883*V884)+(AA883*AA884)+(AF884*AF883)+(AK883*AK884)+(AP883*AP884)+(AU883*AU884))*10</f>
        <v>0</v>
      </c>
      <c r="BC883" s="110">
        <f aca="true" t="shared" si="2217" ref="BC883">((C883*C884)+(H883*H884)+(M883*M884)+(R883*R884)+(W883*W884)+(AB883*AB884)+(AG884*AG883)+(AL883*AL884)+(AQ883*AQ884)+(AV883*AV884))*10</f>
        <v>0</v>
      </c>
      <c r="BD883" s="110">
        <f aca="true" t="shared" si="2218" ref="BD883">((D883*D884)+(I883*I884)+(N883*N884)+(S883*S884)+(X883*X884)+(AC883*AC884)+(AH884*AH883)+(AM883*AM884)+(AR883*AR884)+(AW883*AW884))*10</f>
        <v>0</v>
      </c>
      <c r="BE883" s="110">
        <f aca="true" t="shared" si="2219" ref="BE883">((E883*E884)+(J883*J884)+(O883*O884)+(T883*T884)+(Y883*Y884)+(AD883*AD884)+(AI884*AI883)+(AN883*AN884)+(AS883*AS884)+(AX883*AX884))*10</f>
        <v>0</v>
      </c>
      <c r="BF883" s="110">
        <f aca="true" t="shared" si="2220" ref="BF883">((F883*F884)+(K883*K884)+(P883*P884)+(U883*U884)+(Z883*Z884)+(AE883*AE884)+(AJ884*AJ883)+(AO883*AO884)+(AT883*AT884)+(AY883*AY884))*10</f>
        <v>0</v>
      </c>
    </row>
    <row r="884" spans="1:58" ht="15.75" thickBot="1">
      <c r="A884" s="94"/>
      <c r="B884" s="5">
        <f>'Subdecision matrices'!$S$12</f>
        <v>0.1</v>
      </c>
      <c r="C884" s="5">
        <f>'Subdecision matrices'!$S$13</f>
        <v>0.1</v>
      </c>
      <c r="D884" s="5">
        <f>'Subdecision matrices'!$S$14</f>
        <v>0.1</v>
      </c>
      <c r="E884" s="5">
        <f>'Subdecision matrices'!$S$15</f>
        <v>0.1</v>
      </c>
      <c r="F884" s="5">
        <f>'Subdecision matrices'!$S$16</f>
        <v>0.1</v>
      </c>
      <c r="G884" s="5">
        <f>'Subdecision matrices'!$T$12</f>
        <v>0.1</v>
      </c>
      <c r="H884" s="5">
        <f>'Subdecision matrices'!$T$13</f>
        <v>0.1</v>
      </c>
      <c r="I884" s="5">
        <f>'Subdecision matrices'!$T$14</f>
        <v>0.1</v>
      </c>
      <c r="J884" s="5">
        <f>'Subdecision matrices'!$T$15</f>
        <v>0.1</v>
      </c>
      <c r="K884" s="5">
        <f>'Subdecision matrices'!$T$16</f>
        <v>0.1</v>
      </c>
      <c r="L884" s="5">
        <f>'Subdecision matrices'!$U$12</f>
        <v>0.05</v>
      </c>
      <c r="M884" s="5">
        <f>'Subdecision matrices'!$U$13</f>
        <v>0.05</v>
      </c>
      <c r="N884" s="5">
        <f>'Subdecision matrices'!$U$14</f>
        <v>0.05</v>
      </c>
      <c r="O884" s="5">
        <f>'Subdecision matrices'!$U$15</f>
        <v>0.05</v>
      </c>
      <c r="P884" s="5">
        <f>'Subdecision matrices'!$U$16</f>
        <v>0.05</v>
      </c>
      <c r="Q884" s="5">
        <f>'Subdecision matrices'!$V$12</f>
        <v>0.1</v>
      </c>
      <c r="R884" s="5">
        <f>'Subdecision matrices'!$V$13</f>
        <v>0.1</v>
      </c>
      <c r="S884" s="5">
        <f>'Subdecision matrices'!$V$14</f>
        <v>0.1</v>
      </c>
      <c r="T884" s="5">
        <f>'Subdecision matrices'!$V$15</f>
        <v>0.1</v>
      </c>
      <c r="U884" s="5">
        <f>'Subdecision matrices'!$V$16</f>
        <v>0.1</v>
      </c>
      <c r="V884" s="5">
        <f>'Subdecision matrices'!$W$12</f>
        <v>0.1</v>
      </c>
      <c r="W884" s="5">
        <f>'Subdecision matrices'!$W$13</f>
        <v>0.1</v>
      </c>
      <c r="X884" s="5">
        <f>'Subdecision matrices'!$W$14</f>
        <v>0.1</v>
      </c>
      <c r="Y884" s="5">
        <f>'Subdecision matrices'!$W$15</f>
        <v>0.1</v>
      </c>
      <c r="Z884" s="5">
        <f>'Subdecision matrices'!$W$16</f>
        <v>0.1</v>
      </c>
      <c r="AA884" s="5">
        <f>'Subdecision matrices'!$X$12</f>
        <v>0.05</v>
      </c>
      <c r="AB884" s="5">
        <f>'Subdecision matrices'!$X$13</f>
        <v>0.1</v>
      </c>
      <c r="AC884" s="5">
        <f>'Subdecision matrices'!$X$14</f>
        <v>0.1</v>
      </c>
      <c r="AD884" s="5">
        <f>'Subdecision matrices'!$X$15</f>
        <v>0.1</v>
      </c>
      <c r="AE884" s="5">
        <f>'Subdecision matrices'!$X$16</f>
        <v>0.1</v>
      </c>
      <c r="AF884" s="5">
        <f>'Subdecision matrices'!$Y$12</f>
        <v>0.1</v>
      </c>
      <c r="AG884" s="5">
        <f>'Subdecision matrices'!$Y$13</f>
        <v>0.1</v>
      </c>
      <c r="AH884" s="5">
        <f>'Subdecision matrices'!$Y$14</f>
        <v>0.1</v>
      </c>
      <c r="AI884" s="5">
        <f>'Subdecision matrices'!$Y$15</f>
        <v>0.05</v>
      </c>
      <c r="AJ884" s="5">
        <f>'Subdecision matrices'!$Y$16</f>
        <v>0.05</v>
      </c>
      <c r="AK884" s="5">
        <f>'Subdecision matrices'!$Z$12</f>
        <v>0.15</v>
      </c>
      <c r="AL884" s="5">
        <f>'Subdecision matrices'!$Z$13</f>
        <v>0.15</v>
      </c>
      <c r="AM884" s="5">
        <f>'Subdecision matrices'!$Z$14</f>
        <v>0.15</v>
      </c>
      <c r="AN884" s="5">
        <f>'Subdecision matrices'!$Z$15</f>
        <v>0.15</v>
      </c>
      <c r="AO884" s="5">
        <f>'Subdecision matrices'!$Z$16</f>
        <v>0.15</v>
      </c>
      <c r="AP884" s="5">
        <f>'Subdecision matrices'!$AA$12</f>
        <v>0.1</v>
      </c>
      <c r="AQ884" s="5">
        <f>'Subdecision matrices'!$AA$13</f>
        <v>0.1</v>
      </c>
      <c r="AR884" s="5">
        <f>'Subdecision matrices'!$AA$14</f>
        <v>0.1</v>
      </c>
      <c r="AS884" s="5">
        <f>'Subdecision matrices'!$AA$15</f>
        <v>0.1</v>
      </c>
      <c r="AT884" s="5">
        <f>'Subdecision matrices'!$AA$16</f>
        <v>0.15</v>
      </c>
      <c r="AU884" s="5">
        <f>'Subdecision matrices'!$AB$12</f>
        <v>0.15</v>
      </c>
      <c r="AV884" s="5">
        <f>'Subdecision matrices'!$AB$13</f>
        <v>0.1</v>
      </c>
      <c r="AW884" s="5">
        <f>'Subdecision matrices'!$AB$14</f>
        <v>0.1</v>
      </c>
      <c r="AX884" s="5">
        <f>'Subdecision matrices'!$AB$15</f>
        <v>0.15</v>
      </c>
      <c r="AY884" s="5">
        <f>'Subdecision matrices'!$AB$16</f>
        <v>0.1</v>
      </c>
      <c r="AZ884" s="3">
        <f aca="true" t="shared" si="2221" ref="AZ884">SUM(L884:AY884)</f>
        <v>4</v>
      </c>
      <c r="BA884" s="3"/>
      <c r="BB884" s="114"/>
      <c r="BC884" s="114"/>
      <c r="BD884" s="114"/>
      <c r="BE884" s="114"/>
      <c r="BF884" s="114"/>
    </row>
    <row r="885" spans="1:58" ht="15">
      <c r="A885" s="94">
        <v>440</v>
      </c>
      <c r="B885" s="44">
        <f>_xlfn.IFERROR(VLOOKUP(Prioritization!G451,'Subdecision matrices'!$B$7:$C$8,2,TRUE),0)</f>
        <v>0</v>
      </c>
      <c r="C885" s="44">
        <f>_xlfn.IFERROR(VLOOKUP(Prioritization!G451,'Subdecision matrices'!$B$7:$D$8,3,TRUE),0)</f>
        <v>0</v>
      </c>
      <c r="D885" s="44">
        <f>_xlfn.IFERROR(VLOOKUP(Prioritization!G451,'Subdecision matrices'!$B$7:$E$8,4,TRUE),0)</f>
        <v>0</v>
      </c>
      <c r="E885" s="44">
        <f>_xlfn.IFERROR(VLOOKUP(Prioritization!G451,'Subdecision matrices'!$B$7:$F$8,5,TRUE),0)</f>
        <v>0</v>
      </c>
      <c r="F885" s="44">
        <f>_xlfn.IFERROR(VLOOKUP(Prioritization!G451,'Subdecision matrices'!$B$7:$G$8,6,TRUE),0)</f>
        <v>0</v>
      </c>
      <c r="G885" s="44">
        <f>VLOOKUP(Prioritization!H451,'Subdecision matrices'!$B$12:$C$19,2,TRUE)</f>
        <v>0</v>
      </c>
      <c r="H885" s="44">
        <f>VLOOKUP(Prioritization!H451,'Subdecision matrices'!$B$12:$D$19,3,TRUE)</f>
        <v>0</v>
      </c>
      <c r="I885" s="44">
        <f>VLOOKUP(Prioritization!H451,'Subdecision matrices'!$B$12:$E$19,4,TRUE)</f>
        <v>0</v>
      </c>
      <c r="J885" s="44">
        <f>VLOOKUP(Prioritization!H451,'Subdecision matrices'!$B$12:$F$19,5,TRUE)</f>
        <v>0</v>
      </c>
      <c r="K885" s="44">
        <f>VLOOKUP(Prioritization!H451,'Subdecision matrices'!$B$12:$G$19,6,TRUE)</f>
        <v>0</v>
      </c>
      <c r="L885" s="2">
        <f>_xlfn.IFERROR(INDEX('Subdecision matrices'!$C$23:$G$27,MATCH(Prioritization!I451,'Subdecision matrices'!$B$23:$B$27,0),MATCH('CalcEng 2'!$L$6,'Subdecision matrices'!$C$22:$G$22,0)),0)</f>
        <v>0</v>
      </c>
      <c r="M885" s="2">
        <f>_xlfn.IFERROR(INDEX('Subdecision matrices'!$C$23:$G$27,MATCH(Prioritization!I451,'Subdecision matrices'!$B$23:$B$27,0),MATCH('CalcEng 2'!$M$6,'Subdecision matrices'!$C$30:$G$30,0)),0)</f>
        <v>0</v>
      </c>
      <c r="N885" s="2">
        <f>_xlfn.IFERROR(INDEX('Subdecision matrices'!$C$23:$G$27,MATCH(Prioritization!I451,'Subdecision matrices'!$B$23:$B$27,0),MATCH('CalcEng 2'!$N$6,'Subdecision matrices'!$C$22:$G$22,0)),0)</f>
        <v>0</v>
      </c>
      <c r="O885" s="2">
        <f>_xlfn.IFERROR(INDEX('Subdecision matrices'!$C$23:$G$27,MATCH(Prioritization!I451,'Subdecision matrices'!$B$23:$B$27,0),MATCH('CalcEng 2'!$O$6,'Subdecision matrices'!$C$22:$G$22,0)),0)</f>
        <v>0</v>
      </c>
      <c r="P885" s="2">
        <f>_xlfn.IFERROR(INDEX('Subdecision matrices'!$C$23:$G$27,MATCH(Prioritization!I451,'Subdecision matrices'!$B$23:$B$27,0),MATCH('CalcEng 2'!$P$6,'Subdecision matrices'!$C$22:$G$22,0)),0)</f>
        <v>0</v>
      </c>
      <c r="Q885" s="2">
        <f>_xlfn.IFERROR(INDEX('Subdecision matrices'!$C$31:$G$33,MATCH(Prioritization!J451,'Subdecision matrices'!$B$31:$B$33,0),MATCH('CalcEng 2'!$Q$6,'Subdecision matrices'!$C$30:$G$30,0)),0)</f>
        <v>0</v>
      </c>
      <c r="R885" s="2">
        <f>_xlfn.IFERROR(INDEX('Subdecision matrices'!$C$31:$G$33,MATCH(Prioritization!J451,'Subdecision matrices'!$B$31:$B$33,0),MATCH('CalcEng 2'!$R$6,'Subdecision matrices'!$C$30:$G$30,0)),0)</f>
        <v>0</v>
      </c>
      <c r="S885" s="2">
        <f>_xlfn.IFERROR(INDEX('Subdecision matrices'!$C$31:$G$33,MATCH(Prioritization!J451,'Subdecision matrices'!$B$31:$B$33,0),MATCH('CalcEng 2'!$S$6,'Subdecision matrices'!$C$30:$G$30,0)),0)</f>
        <v>0</v>
      </c>
      <c r="T885" s="2">
        <f>_xlfn.IFERROR(INDEX('Subdecision matrices'!$C$31:$G$33,MATCH(Prioritization!J451,'Subdecision matrices'!$B$31:$B$33,0),MATCH('CalcEng 2'!$T$6,'Subdecision matrices'!$C$30:$G$30,0)),0)</f>
        <v>0</v>
      </c>
      <c r="U885" s="2">
        <f>_xlfn.IFERROR(INDEX('Subdecision matrices'!$C$31:$G$33,MATCH(Prioritization!J451,'Subdecision matrices'!$B$31:$B$33,0),MATCH('CalcEng 2'!$U$6,'Subdecision matrices'!$C$30:$G$30,0)),0)</f>
        <v>0</v>
      </c>
      <c r="V885" s="2">
        <f>_xlfn.IFERROR(VLOOKUP(Prioritization!K451,'Subdecision matrices'!$A$37:$C$41,3,TRUE),0)</f>
        <v>0</v>
      </c>
      <c r="W885" s="2">
        <f>_xlfn.IFERROR(VLOOKUP(Prioritization!K451,'Subdecision matrices'!$A$37:$D$41,4),0)</f>
        <v>0</v>
      </c>
      <c r="X885" s="2">
        <f>_xlfn.IFERROR(VLOOKUP(Prioritization!K451,'Subdecision matrices'!$A$37:$E$41,5),0)</f>
        <v>0</v>
      </c>
      <c r="Y885" s="2">
        <f>_xlfn.IFERROR(VLOOKUP(Prioritization!K451,'Subdecision matrices'!$A$37:$F$41,6),0)</f>
        <v>0</v>
      </c>
      <c r="Z885" s="2">
        <f>_xlfn.IFERROR(VLOOKUP(Prioritization!K451,'Subdecision matrices'!$A$37:$G$41,7),0)</f>
        <v>0</v>
      </c>
      <c r="AA885" s="2">
        <f>_xlfn.IFERROR(INDEX('Subdecision matrices'!$K$8:$O$11,MATCH(Prioritization!L451,'Subdecision matrices'!$J$8:$J$11,0),MATCH('CalcEng 2'!$AA$6,'Subdecision matrices'!$K$7:$O$7,0)),0)</f>
        <v>0</v>
      </c>
      <c r="AB885" s="2">
        <f>_xlfn.IFERROR(INDEX('Subdecision matrices'!$K$8:$O$11,MATCH(Prioritization!L451,'Subdecision matrices'!$J$8:$J$11,0),MATCH('CalcEng 2'!$AB$6,'Subdecision matrices'!$K$7:$O$7,0)),0)</f>
        <v>0</v>
      </c>
      <c r="AC885" s="2">
        <f>_xlfn.IFERROR(INDEX('Subdecision matrices'!$K$8:$O$11,MATCH(Prioritization!L451,'Subdecision matrices'!$J$8:$J$11,0),MATCH('CalcEng 2'!$AC$6,'Subdecision matrices'!$K$7:$O$7,0)),0)</f>
        <v>0</v>
      </c>
      <c r="AD885" s="2">
        <f>_xlfn.IFERROR(INDEX('Subdecision matrices'!$K$8:$O$11,MATCH(Prioritization!L451,'Subdecision matrices'!$J$8:$J$11,0),MATCH('CalcEng 2'!$AD$6,'Subdecision matrices'!$K$7:$O$7,0)),0)</f>
        <v>0</v>
      </c>
      <c r="AE885" s="2">
        <f>_xlfn.IFERROR(INDEX('Subdecision matrices'!$K$8:$O$11,MATCH(Prioritization!L451,'Subdecision matrices'!$J$8:$J$11,0),MATCH('CalcEng 2'!$AE$6,'Subdecision matrices'!$K$7:$O$7,0)),0)</f>
        <v>0</v>
      </c>
      <c r="AF885" s="2">
        <f>_xlfn.IFERROR(VLOOKUP(Prioritization!M451,'Subdecision matrices'!$I$15:$K$17,3,TRUE),0)</f>
        <v>0</v>
      </c>
      <c r="AG885" s="2">
        <f>_xlfn.IFERROR(VLOOKUP(Prioritization!M451,'Subdecision matrices'!$I$15:$L$17,4,TRUE),0)</f>
        <v>0</v>
      </c>
      <c r="AH885" s="2">
        <f>_xlfn.IFERROR(VLOOKUP(Prioritization!M451,'Subdecision matrices'!$I$15:$M$17,5,TRUE),0)</f>
        <v>0</v>
      </c>
      <c r="AI885" s="2">
        <f>_xlfn.IFERROR(VLOOKUP(Prioritization!M451,'Subdecision matrices'!$I$15:$N$17,6,TRUE),0)</f>
        <v>0</v>
      </c>
      <c r="AJ885" s="2">
        <f>_xlfn.IFERROR(VLOOKUP(Prioritization!M451,'Subdecision matrices'!$I$15:$O$17,7,TRUE),0)</f>
        <v>0</v>
      </c>
      <c r="AK885" s="2">
        <f>_xlfn.IFERROR(INDEX('Subdecision matrices'!$K$22:$O$24,MATCH(Prioritization!N451,'Subdecision matrices'!$J$22:$J$24,0),MATCH($AK$6,'Subdecision matrices'!$K$21:$O$21,0)),0)</f>
        <v>0</v>
      </c>
      <c r="AL885" s="2">
        <f>_xlfn.IFERROR(INDEX('Subdecision matrices'!$K$22:$O$24,MATCH(Prioritization!N451,'Subdecision matrices'!$J$22:$J$24,0),MATCH($AL$6,'Subdecision matrices'!$K$21:$O$21,0)),0)</f>
        <v>0</v>
      </c>
      <c r="AM885" s="2">
        <f>_xlfn.IFERROR(INDEX('Subdecision matrices'!$K$22:$O$24,MATCH(Prioritization!N451,'Subdecision matrices'!$J$22:$J$24,0),MATCH($AM$6,'Subdecision matrices'!$K$21:$O$21,0)),0)</f>
        <v>0</v>
      </c>
      <c r="AN885" s="2">
        <f>_xlfn.IFERROR(INDEX('Subdecision matrices'!$K$22:$O$24,MATCH(Prioritization!N451,'Subdecision matrices'!$J$22:$J$24,0),MATCH($AN$6,'Subdecision matrices'!$K$21:$O$21,0)),0)</f>
        <v>0</v>
      </c>
      <c r="AO885" s="2">
        <f>_xlfn.IFERROR(INDEX('Subdecision matrices'!$K$22:$O$24,MATCH(Prioritization!N451,'Subdecision matrices'!$J$22:$J$24,0),MATCH($AO$6,'Subdecision matrices'!$K$21:$O$21,0)),0)</f>
        <v>0</v>
      </c>
      <c r="AP885" s="2">
        <f>_xlfn.IFERROR(INDEX('Subdecision matrices'!$K$27:$O$30,MATCH(Prioritization!O451,'Subdecision matrices'!$J$27:$J$30,0),MATCH('CalcEng 2'!$AP$6,'Subdecision matrices'!$K$27:$O$27,0)),0)</f>
        <v>0</v>
      </c>
      <c r="AQ885" s="2">
        <f>_xlfn.IFERROR(INDEX('Subdecision matrices'!$K$27:$O$30,MATCH(Prioritization!O451,'Subdecision matrices'!$J$27:$J$30,0),MATCH('CalcEng 2'!$AQ$6,'Subdecision matrices'!$K$27:$O$27,0)),0)</f>
        <v>0</v>
      </c>
      <c r="AR885" s="2">
        <f>_xlfn.IFERROR(INDEX('Subdecision matrices'!$K$27:$O$30,MATCH(Prioritization!O451,'Subdecision matrices'!$J$27:$J$30,0),MATCH('CalcEng 2'!$AR$6,'Subdecision matrices'!$K$27:$O$27,0)),0)</f>
        <v>0</v>
      </c>
      <c r="AS885" s="2">
        <f>_xlfn.IFERROR(INDEX('Subdecision matrices'!$K$27:$O$30,MATCH(Prioritization!O451,'Subdecision matrices'!$J$27:$J$30,0),MATCH('CalcEng 2'!$AS$6,'Subdecision matrices'!$K$27:$O$27,0)),0)</f>
        <v>0</v>
      </c>
      <c r="AT885" s="2">
        <f>_xlfn.IFERROR(INDEX('Subdecision matrices'!$K$27:$O$30,MATCH(Prioritization!O451,'Subdecision matrices'!$J$27:$J$30,0),MATCH('CalcEng 2'!$AT$6,'Subdecision matrices'!$K$27:$O$27,0)),0)</f>
        <v>0</v>
      </c>
      <c r="AU885" s="2">
        <f>_xlfn.IFERROR(INDEX('Subdecision matrices'!$K$34:$O$36,MATCH(Prioritization!P451,'Subdecision matrices'!$J$34:$J$36,0),MATCH('CalcEng 2'!$AU$6,'Subdecision matrices'!$K$33:$O$33,0)),0)</f>
        <v>0</v>
      </c>
      <c r="AV885" s="2">
        <f>_xlfn.IFERROR(INDEX('Subdecision matrices'!$K$34:$O$36,MATCH(Prioritization!P451,'Subdecision matrices'!$J$34:$J$36,0),MATCH('CalcEng 2'!$AV$6,'Subdecision matrices'!$K$33:$O$33,0)),0)</f>
        <v>0</v>
      </c>
      <c r="AW885" s="2">
        <f>_xlfn.IFERROR(INDEX('Subdecision matrices'!$K$34:$O$36,MATCH(Prioritization!P451,'Subdecision matrices'!$J$34:$J$36,0),MATCH('CalcEng 2'!$AW$6,'Subdecision matrices'!$K$33:$O$33,0)),0)</f>
        <v>0</v>
      </c>
      <c r="AX885" s="2">
        <f>_xlfn.IFERROR(INDEX('Subdecision matrices'!$K$34:$O$36,MATCH(Prioritization!P451,'Subdecision matrices'!$J$34:$J$36,0),MATCH('CalcEng 2'!$AX$6,'Subdecision matrices'!$K$33:$O$33,0)),0)</f>
        <v>0</v>
      </c>
      <c r="AY885" s="2">
        <f>_xlfn.IFERROR(INDEX('Subdecision matrices'!$K$34:$O$36,MATCH(Prioritization!P451,'Subdecision matrices'!$J$34:$J$36,0),MATCH('CalcEng 2'!$AY$6,'Subdecision matrices'!$K$33:$O$33,0)),0)</f>
        <v>0</v>
      </c>
      <c r="AZ885" s="2"/>
      <c r="BA885" s="2"/>
      <c r="BB885" s="110">
        <f>((B885*B886)+(G885*G886)+(L885*L886)+(Q885*Q886)+(V885*V886)+(AA885*AA886)+(AF886*AF885)+(AK885*AK886)+(AP885*AP886)+(AU885*AU886))*10</f>
        <v>0</v>
      </c>
      <c r="BC885" s="110">
        <f aca="true" t="shared" si="2222" ref="BC885">((C885*C886)+(H885*H886)+(M885*M886)+(R885*R886)+(W885*W886)+(AB885*AB886)+(AG886*AG885)+(AL885*AL886)+(AQ885*AQ886)+(AV885*AV886))*10</f>
        <v>0</v>
      </c>
      <c r="BD885" s="110">
        <f aca="true" t="shared" si="2223" ref="BD885">((D885*D886)+(I885*I886)+(N885*N886)+(S885*S886)+(X885*X886)+(AC885*AC886)+(AH886*AH885)+(AM885*AM886)+(AR885*AR886)+(AW885*AW886))*10</f>
        <v>0</v>
      </c>
      <c r="BE885" s="110">
        <f aca="true" t="shared" si="2224" ref="BE885">((E885*E886)+(J885*J886)+(O885*O886)+(T885*T886)+(Y885*Y886)+(AD885*AD886)+(AI886*AI885)+(AN885*AN886)+(AS885*AS886)+(AX885*AX886))*10</f>
        <v>0</v>
      </c>
      <c r="BF885" s="110">
        <f aca="true" t="shared" si="2225" ref="BF885">((F885*F886)+(K885*K886)+(P885*P886)+(U885*U886)+(Z885*Z886)+(AE885*AE886)+(AJ886*AJ885)+(AO885*AO886)+(AT885*AT886)+(AY885*AY886))*10</f>
        <v>0</v>
      </c>
    </row>
    <row r="886" spans="1:58" ht="15.75" thickBot="1">
      <c r="A886" s="94"/>
      <c r="B886" s="5">
        <f>'Subdecision matrices'!$S$12</f>
        <v>0.1</v>
      </c>
      <c r="C886" s="5">
        <f>'Subdecision matrices'!$S$13</f>
        <v>0.1</v>
      </c>
      <c r="D886" s="5">
        <f>'Subdecision matrices'!$S$14</f>
        <v>0.1</v>
      </c>
      <c r="E886" s="5">
        <f>'Subdecision matrices'!$S$15</f>
        <v>0.1</v>
      </c>
      <c r="F886" s="5">
        <f>'Subdecision matrices'!$S$16</f>
        <v>0.1</v>
      </c>
      <c r="G886" s="5">
        <f>'Subdecision matrices'!$T$12</f>
        <v>0.1</v>
      </c>
      <c r="H886" s="5">
        <f>'Subdecision matrices'!$T$13</f>
        <v>0.1</v>
      </c>
      <c r="I886" s="5">
        <f>'Subdecision matrices'!$T$14</f>
        <v>0.1</v>
      </c>
      <c r="J886" s="5">
        <f>'Subdecision matrices'!$T$15</f>
        <v>0.1</v>
      </c>
      <c r="K886" s="5">
        <f>'Subdecision matrices'!$T$16</f>
        <v>0.1</v>
      </c>
      <c r="L886" s="5">
        <f>'Subdecision matrices'!$U$12</f>
        <v>0.05</v>
      </c>
      <c r="M886" s="5">
        <f>'Subdecision matrices'!$U$13</f>
        <v>0.05</v>
      </c>
      <c r="N886" s="5">
        <f>'Subdecision matrices'!$U$14</f>
        <v>0.05</v>
      </c>
      <c r="O886" s="5">
        <f>'Subdecision matrices'!$U$15</f>
        <v>0.05</v>
      </c>
      <c r="P886" s="5">
        <f>'Subdecision matrices'!$U$16</f>
        <v>0.05</v>
      </c>
      <c r="Q886" s="5">
        <f>'Subdecision matrices'!$V$12</f>
        <v>0.1</v>
      </c>
      <c r="R886" s="5">
        <f>'Subdecision matrices'!$V$13</f>
        <v>0.1</v>
      </c>
      <c r="S886" s="5">
        <f>'Subdecision matrices'!$V$14</f>
        <v>0.1</v>
      </c>
      <c r="T886" s="5">
        <f>'Subdecision matrices'!$V$15</f>
        <v>0.1</v>
      </c>
      <c r="U886" s="5">
        <f>'Subdecision matrices'!$V$16</f>
        <v>0.1</v>
      </c>
      <c r="V886" s="5">
        <f>'Subdecision matrices'!$W$12</f>
        <v>0.1</v>
      </c>
      <c r="W886" s="5">
        <f>'Subdecision matrices'!$W$13</f>
        <v>0.1</v>
      </c>
      <c r="X886" s="5">
        <f>'Subdecision matrices'!$W$14</f>
        <v>0.1</v>
      </c>
      <c r="Y886" s="5">
        <f>'Subdecision matrices'!$W$15</f>
        <v>0.1</v>
      </c>
      <c r="Z886" s="5">
        <f>'Subdecision matrices'!$W$16</f>
        <v>0.1</v>
      </c>
      <c r="AA886" s="5">
        <f>'Subdecision matrices'!$X$12</f>
        <v>0.05</v>
      </c>
      <c r="AB886" s="5">
        <f>'Subdecision matrices'!$X$13</f>
        <v>0.1</v>
      </c>
      <c r="AC886" s="5">
        <f>'Subdecision matrices'!$X$14</f>
        <v>0.1</v>
      </c>
      <c r="AD886" s="5">
        <f>'Subdecision matrices'!$X$15</f>
        <v>0.1</v>
      </c>
      <c r="AE886" s="5">
        <f>'Subdecision matrices'!$X$16</f>
        <v>0.1</v>
      </c>
      <c r="AF886" s="5">
        <f>'Subdecision matrices'!$Y$12</f>
        <v>0.1</v>
      </c>
      <c r="AG886" s="5">
        <f>'Subdecision matrices'!$Y$13</f>
        <v>0.1</v>
      </c>
      <c r="AH886" s="5">
        <f>'Subdecision matrices'!$Y$14</f>
        <v>0.1</v>
      </c>
      <c r="AI886" s="5">
        <f>'Subdecision matrices'!$Y$15</f>
        <v>0.05</v>
      </c>
      <c r="AJ886" s="5">
        <f>'Subdecision matrices'!$Y$16</f>
        <v>0.05</v>
      </c>
      <c r="AK886" s="5">
        <f>'Subdecision matrices'!$Z$12</f>
        <v>0.15</v>
      </c>
      <c r="AL886" s="5">
        <f>'Subdecision matrices'!$Z$13</f>
        <v>0.15</v>
      </c>
      <c r="AM886" s="5">
        <f>'Subdecision matrices'!$Z$14</f>
        <v>0.15</v>
      </c>
      <c r="AN886" s="5">
        <f>'Subdecision matrices'!$Z$15</f>
        <v>0.15</v>
      </c>
      <c r="AO886" s="5">
        <f>'Subdecision matrices'!$Z$16</f>
        <v>0.15</v>
      </c>
      <c r="AP886" s="5">
        <f>'Subdecision matrices'!$AA$12</f>
        <v>0.1</v>
      </c>
      <c r="AQ886" s="5">
        <f>'Subdecision matrices'!$AA$13</f>
        <v>0.1</v>
      </c>
      <c r="AR886" s="5">
        <f>'Subdecision matrices'!$AA$14</f>
        <v>0.1</v>
      </c>
      <c r="AS886" s="5">
        <f>'Subdecision matrices'!$AA$15</f>
        <v>0.1</v>
      </c>
      <c r="AT886" s="5">
        <f>'Subdecision matrices'!$AA$16</f>
        <v>0.15</v>
      </c>
      <c r="AU886" s="5">
        <f>'Subdecision matrices'!$AB$12</f>
        <v>0.15</v>
      </c>
      <c r="AV886" s="5">
        <f>'Subdecision matrices'!$AB$13</f>
        <v>0.1</v>
      </c>
      <c r="AW886" s="5">
        <f>'Subdecision matrices'!$AB$14</f>
        <v>0.1</v>
      </c>
      <c r="AX886" s="5">
        <f>'Subdecision matrices'!$AB$15</f>
        <v>0.15</v>
      </c>
      <c r="AY886" s="5">
        <f>'Subdecision matrices'!$AB$16</f>
        <v>0.1</v>
      </c>
      <c r="AZ886" s="3">
        <f aca="true" t="shared" si="2226" ref="AZ886">SUM(L886:AY886)</f>
        <v>4</v>
      </c>
      <c r="BA886" s="3"/>
      <c r="BB886" s="114"/>
      <c r="BC886" s="114"/>
      <c r="BD886" s="114"/>
      <c r="BE886" s="114"/>
      <c r="BF886" s="114"/>
    </row>
    <row r="887" spans="1:58" ht="15">
      <c r="A887" s="94">
        <v>441</v>
      </c>
      <c r="B887" s="44">
        <f>_xlfn.IFERROR(VLOOKUP(Prioritization!G452,'Subdecision matrices'!$B$7:$C$8,2,TRUE),0)</f>
        <v>0</v>
      </c>
      <c r="C887" s="44">
        <f>_xlfn.IFERROR(VLOOKUP(Prioritization!G452,'Subdecision matrices'!$B$7:$D$8,3,TRUE),0)</f>
        <v>0</v>
      </c>
      <c r="D887" s="44">
        <f>_xlfn.IFERROR(VLOOKUP(Prioritization!G452,'Subdecision matrices'!$B$7:$E$8,4,TRUE),0)</f>
        <v>0</v>
      </c>
      <c r="E887" s="44">
        <f>_xlfn.IFERROR(VLOOKUP(Prioritization!G452,'Subdecision matrices'!$B$7:$F$8,5,TRUE),0)</f>
        <v>0</v>
      </c>
      <c r="F887" s="44">
        <f>_xlfn.IFERROR(VLOOKUP(Prioritization!G452,'Subdecision matrices'!$B$7:$G$8,6,TRUE),0)</f>
        <v>0</v>
      </c>
      <c r="G887" s="44">
        <f>VLOOKUP(Prioritization!H452,'Subdecision matrices'!$B$12:$C$19,2,TRUE)</f>
        <v>0</v>
      </c>
      <c r="H887" s="44">
        <f>VLOOKUP(Prioritization!H452,'Subdecision matrices'!$B$12:$D$19,3,TRUE)</f>
        <v>0</v>
      </c>
      <c r="I887" s="44">
        <f>VLOOKUP(Prioritization!H452,'Subdecision matrices'!$B$12:$E$19,4,TRUE)</f>
        <v>0</v>
      </c>
      <c r="J887" s="44">
        <f>VLOOKUP(Prioritization!H452,'Subdecision matrices'!$B$12:$F$19,5,TRUE)</f>
        <v>0</v>
      </c>
      <c r="K887" s="44">
        <f>VLOOKUP(Prioritization!H452,'Subdecision matrices'!$B$12:$G$19,6,TRUE)</f>
        <v>0</v>
      </c>
      <c r="L887" s="2">
        <f>_xlfn.IFERROR(INDEX('Subdecision matrices'!$C$23:$G$27,MATCH(Prioritization!I452,'Subdecision matrices'!$B$23:$B$27,0),MATCH('CalcEng 2'!$L$6,'Subdecision matrices'!$C$22:$G$22,0)),0)</f>
        <v>0</v>
      </c>
      <c r="M887" s="2">
        <f>_xlfn.IFERROR(INDEX('Subdecision matrices'!$C$23:$G$27,MATCH(Prioritization!I452,'Subdecision matrices'!$B$23:$B$27,0),MATCH('CalcEng 2'!$M$6,'Subdecision matrices'!$C$30:$G$30,0)),0)</f>
        <v>0</v>
      </c>
      <c r="N887" s="2">
        <f>_xlfn.IFERROR(INDEX('Subdecision matrices'!$C$23:$G$27,MATCH(Prioritization!I452,'Subdecision matrices'!$B$23:$B$27,0),MATCH('CalcEng 2'!$N$6,'Subdecision matrices'!$C$22:$G$22,0)),0)</f>
        <v>0</v>
      </c>
      <c r="O887" s="2">
        <f>_xlfn.IFERROR(INDEX('Subdecision matrices'!$C$23:$G$27,MATCH(Prioritization!I452,'Subdecision matrices'!$B$23:$B$27,0),MATCH('CalcEng 2'!$O$6,'Subdecision matrices'!$C$22:$G$22,0)),0)</f>
        <v>0</v>
      </c>
      <c r="P887" s="2">
        <f>_xlfn.IFERROR(INDEX('Subdecision matrices'!$C$23:$G$27,MATCH(Prioritization!I452,'Subdecision matrices'!$B$23:$B$27,0),MATCH('CalcEng 2'!$P$6,'Subdecision matrices'!$C$22:$G$22,0)),0)</f>
        <v>0</v>
      </c>
      <c r="Q887" s="2">
        <f>_xlfn.IFERROR(INDEX('Subdecision matrices'!$C$31:$G$33,MATCH(Prioritization!J452,'Subdecision matrices'!$B$31:$B$33,0),MATCH('CalcEng 2'!$Q$6,'Subdecision matrices'!$C$30:$G$30,0)),0)</f>
        <v>0</v>
      </c>
      <c r="R887" s="2">
        <f>_xlfn.IFERROR(INDEX('Subdecision matrices'!$C$31:$G$33,MATCH(Prioritization!J452,'Subdecision matrices'!$B$31:$B$33,0),MATCH('CalcEng 2'!$R$6,'Subdecision matrices'!$C$30:$G$30,0)),0)</f>
        <v>0</v>
      </c>
      <c r="S887" s="2">
        <f>_xlfn.IFERROR(INDEX('Subdecision matrices'!$C$31:$G$33,MATCH(Prioritization!J452,'Subdecision matrices'!$B$31:$B$33,0),MATCH('CalcEng 2'!$S$6,'Subdecision matrices'!$C$30:$G$30,0)),0)</f>
        <v>0</v>
      </c>
      <c r="T887" s="2">
        <f>_xlfn.IFERROR(INDEX('Subdecision matrices'!$C$31:$G$33,MATCH(Prioritization!J452,'Subdecision matrices'!$B$31:$B$33,0),MATCH('CalcEng 2'!$T$6,'Subdecision matrices'!$C$30:$G$30,0)),0)</f>
        <v>0</v>
      </c>
      <c r="U887" s="2">
        <f>_xlfn.IFERROR(INDEX('Subdecision matrices'!$C$31:$G$33,MATCH(Prioritization!J452,'Subdecision matrices'!$B$31:$B$33,0),MATCH('CalcEng 2'!$U$6,'Subdecision matrices'!$C$30:$G$30,0)),0)</f>
        <v>0</v>
      </c>
      <c r="V887" s="2">
        <f>_xlfn.IFERROR(VLOOKUP(Prioritization!K452,'Subdecision matrices'!$A$37:$C$41,3,TRUE),0)</f>
        <v>0</v>
      </c>
      <c r="W887" s="2">
        <f>_xlfn.IFERROR(VLOOKUP(Prioritization!K452,'Subdecision matrices'!$A$37:$D$41,4),0)</f>
        <v>0</v>
      </c>
      <c r="X887" s="2">
        <f>_xlfn.IFERROR(VLOOKUP(Prioritization!K452,'Subdecision matrices'!$A$37:$E$41,5),0)</f>
        <v>0</v>
      </c>
      <c r="Y887" s="2">
        <f>_xlfn.IFERROR(VLOOKUP(Prioritization!K452,'Subdecision matrices'!$A$37:$F$41,6),0)</f>
        <v>0</v>
      </c>
      <c r="Z887" s="2">
        <f>_xlfn.IFERROR(VLOOKUP(Prioritization!K452,'Subdecision matrices'!$A$37:$G$41,7),0)</f>
        <v>0</v>
      </c>
      <c r="AA887" s="2">
        <f>_xlfn.IFERROR(INDEX('Subdecision matrices'!$K$8:$O$11,MATCH(Prioritization!L452,'Subdecision matrices'!$J$8:$J$11,0),MATCH('CalcEng 2'!$AA$6,'Subdecision matrices'!$K$7:$O$7,0)),0)</f>
        <v>0</v>
      </c>
      <c r="AB887" s="2">
        <f>_xlfn.IFERROR(INDEX('Subdecision matrices'!$K$8:$O$11,MATCH(Prioritization!L452,'Subdecision matrices'!$J$8:$J$11,0),MATCH('CalcEng 2'!$AB$6,'Subdecision matrices'!$K$7:$O$7,0)),0)</f>
        <v>0</v>
      </c>
      <c r="AC887" s="2">
        <f>_xlfn.IFERROR(INDEX('Subdecision matrices'!$K$8:$O$11,MATCH(Prioritization!L452,'Subdecision matrices'!$J$8:$J$11,0),MATCH('CalcEng 2'!$AC$6,'Subdecision matrices'!$K$7:$O$7,0)),0)</f>
        <v>0</v>
      </c>
      <c r="AD887" s="2">
        <f>_xlfn.IFERROR(INDEX('Subdecision matrices'!$K$8:$O$11,MATCH(Prioritization!L452,'Subdecision matrices'!$J$8:$J$11,0),MATCH('CalcEng 2'!$AD$6,'Subdecision matrices'!$K$7:$O$7,0)),0)</f>
        <v>0</v>
      </c>
      <c r="AE887" s="2">
        <f>_xlfn.IFERROR(INDEX('Subdecision matrices'!$K$8:$O$11,MATCH(Prioritization!L452,'Subdecision matrices'!$J$8:$J$11,0),MATCH('CalcEng 2'!$AE$6,'Subdecision matrices'!$K$7:$O$7,0)),0)</f>
        <v>0</v>
      </c>
      <c r="AF887" s="2">
        <f>_xlfn.IFERROR(VLOOKUP(Prioritization!M452,'Subdecision matrices'!$I$15:$K$17,3,TRUE),0)</f>
        <v>0</v>
      </c>
      <c r="AG887" s="2">
        <f>_xlfn.IFERROR(VLOOKUP(Prioritization!M452,'Subdecision matrices'!$I$15:$L$17,4,TRUE),0)</f>
        <v>0</v>
      </c>
      <c r="AH887" s="2">
        <f>_xlfn.IFERROR(VLOOKUP(Prioritization!M452,'Subdecision matrices'!$I$15:$M$17,5,TRUE),0)</f>
        <v>0</v>
      </c>
      <c r="AI887" s="2">
        <f>_xlfn.IFERROR(VLOOKUP(Prioritization!M452,'Subdecision matrices'!$I$15:$N$17,6,TRUE),0)</f>
        <v>0</v>
      </c>
      <c r="AJ887" s="2">
        <f>_xlfn.IFERROR(VLOOKUP(Prioritization!M452,'Subdecision matrices'!$I$15:$O$17,7,TRUE),0)</f>
        <v>0</v>
      </c>
      <c r="AK887" s="2">
        <f>_xlfn.IFERROR(INDEX('Subdecision matrices'!$K$22:$O$24,MATCH(Prioritization!N452,'Subdecision matrices'!$J$22:$J$24,0),MATCH($AK$6,'Subdecision matrices'!$K$21:$O$21,0)),0)</f>
        <v>0</v>
      </c>
      <c r="AL887" s="2">
        <f>_xlfn.IFERROR(INDEX('Subdecision matrices'!$K$22:$O$24,MATCH(Prioritization!N452,'Subdecision matrices'!$J$22:$J$24,0),MATCH($AL$6,'Subdecision matrices'!$K$21:$O$21,0)),0)</f>
        <v>0</v>
      </c>
      <c r="AM887" s="2">
        <f>_xlfn.IFERROR(INDEX('Subdecision matrices'!$K$22:$O$24,MATCH(Prioritization!N452,'Subdecision matrices'!$J$22:$J$24,0),MATCH($AM$6,'Subdecision matrices'!$K$21:$O$21,0)),0)</f>
        <v>0</v>
      </c>
      <c r="AN887" s="2">
        <f>_xlfn.IFERROR(INDEX('Subdecision matrices'!$K$22:$O$24,MATCH(Prioritization!N452,'Subdecision matrices'!$J$22:$J$24,0),MATCH($AN$6,'Subdecision matrices'!$K$21:$O$21,0)),0)</f>
        <v>0</v>
      </c>
      <c r="AO887" s="2">
        <f>_xlfn.IFERROR(INDEX('Subdecision matrices'!$K$22:$O$24,MATCH(Prioritization!N452,'Subdecision matrices'!$J$22:$J$24,0),MATCH($AO$6,'Subdecision matrices'!$K$21:$O$21,0)),0)</f>
        <v>0</v>
      </c>
      <c r="AP887" s="2">
        <f>_xlfn.IFERROR(INDEX('Subdecision matrices'!$K$27:$O$30,MATCH(Prioritization!O452,'Subdecision matrices'!$J$27:$J$30,0),MATCH('CalcEng 2'!$AP$6,'Subdecision matrices'!$K$27:$O$27,0)),0)</f>
        <v>0</v>
      </c>
      <c r="AQ887" s="2">
        <f>_xlfn.IFERROR(INDEX('Subdecision matrices'!$K$27:$O$30,MATCH(Prioritization!O452,'Subdecision matrices'!$J$27:$J$30,0),MATCH('CalcEng 2'!$AQ$6,'Subdecision matrices'!$K$27:$O$27,0)),0)</f>
        <v>0</v>
      </c>
      <c r="AR887" s="2">
        <f>_xlfn.IFERROR(INDEX('Subdecision matrices'!$K$27:$O$30,MATCH(Prioritization!O452,'Subdecision matrices'!$J$27:$J$30,0),MATCH('CalcEng 2'!$AR$6,'Subdecision matrices'!$K$27:$O$27,0)),0)</f>
        <v>0</v>
      </c>
      <c r="AS887" s="2">
        <f>_xlfn.IFERROR(INDEX('Subdecision matrices'!$K$27:$O$30,MATCH(Prioritization!O452,'Subdecision matrices'!$J$27:$J$30,0),MATCH('CalcEng 2'!$AS$6,'Subdecision matrices'!$K$27:$O$27,0)),0)</f>
        <v>0</v>
      </c>
      <c r="AT887" s="2">
        <f>_xlfn.IFERROR(INDEX('Subdecision matrices'!$K$27:$O$30,MATCH(Prioritization!O452,'Subdecision matrices'!$J$27:$J$30,0),MATCH('CalcEng 2'!$AT$6,'Subdecision matrices'!$K$27:$O$27,0)),0)</f>
        <v>0</v>
      </c>
      <c r="AU887" s="2">
        <f>_xlfn.IFERROR(INDEX('Subdecision matrices'!$K$34:$O$36,MATCH(Prioritization!P452,'Subdecision matrices'!$J$34:$J$36,0),MATCH('CalcEng 2'!$AU$6,'Subdecision matrices'!$K$33:$O$33,0)),0)</f>
        <v>0</v>
      </c>
      <c r="AV887" s="2">
        <f>_xlfn.IFERROR(INDEX('Subdecision matrices'!$K$34:$O$36,MATCH(Prioritization!P452,'Subdecision matrices'!$J$34:$J$36,0),MATCH('CalcEng 2'!$AV$6,'Subdecision matrices'!$K$33:$O$33,0)),0)</f>
        <v>0</v>
      </c>
      <c r="AW887" s="2">
        <f>_xlfn.IFERROR(INDEX('Subdecision matrices'!$K$34:$O$36,MATCH(Prioritization!P452,'Subdecision matrices'!$J$34:$J$36,0),MATCH('CalcEng 2'!$AW$6,'Subdecision matrices'!$K$33:$O$33,0)),0)</f>
        <v>0</v>
      </c>
      <c r="AX887" s="2">
        <f>_xlfn.IFERROR(INDEX('Subdecision matrices'!$K$34:$O$36,MATCH(Prioritization!P452,'Subdecision matrices'!$J$34:$J$36,0),MATCH('CalcEng 2'!$AX$6,'Subdecision matrices'!$K$33:$O$33,0)),0)</f>
        <v>0</v>
      </c>
      <c r="AY887" s="2">
        <f>_xlfn.IFERROR(INDEX('Subdecision matrices'!$K$34:$O$36,MATCH(Prioritization!P452,'Subdecision matrices'!$J$34:$J$36,0),MATCH('CalcEng 2'!$AY$6,'Subdecision matrices'!$K$33:$O$33,0)),0)</f>
        <v>0</v>
      </c>
      <c r="AZ887" s="2"/>
      <c r="BA887" s="2"/>
      <c r="BB887" s="110">
        <f>((B887*B888)+(G887*G888)+(L887*L888)+(Q887*Q888)+(V887*V888)+(AA887*AA888)+(AF888*AF887)+(AK887*AK888)+(AP887*AP888)+(AU887*AU888))*10</f>
        <v>0</v>
      </c>
      <c r="BC887" s="110">
        <f aca="true" t="shared" si="2227" ref="BC887">((C887*C888)+(H887*H888)+(M887*M888)+(R887*R888)+(W887*W888)+(AB887*AB888)+(AG888*AG887)+(AL887*AL888)+(AQ887*AQ888)+(AV887*AV888))*10</f>
        <v>0</v>
      </c>
      <c r="BD887" s="110">
        <f aca="true" t="shared" si="2228" ref="BD887">((D887*D888)+(I887*I888)+(N887*N888)+(S887*S888)+(X887*X888)+(AC887*AC888)+(AH888*AH887)+(AM887*AM888)+(AR887*AR888)+(AW887*AW888))*10</f>
        <v>0</v>
      </c>
      <c r="BE887" s="110">
        <f aca="true" t="shared" si="2229" ref="BE887">((E887*E888)+(J887*J888)+(O887*O888)+(T887*T888)+(Y887*Y888)+(AD887*AD888)+(AI888*AI887)+(AN887*AN888)+(AS887*AS888)+(AX887*AX888))*10</f>
        <v>0</v>
      </c>
      <c r="BF887" s="110">
        <f aca="true" t="shared" si="2230" ref="BF887">((F887*F888)+(K887*K888)+(P887*P888)+(U887*U888)+(Z887*Z888)+(AE887*AE888)+(AJ888*AJ887)+(AO887*AO888)+(AT887*AT888)+(AY887*AY888))*10</f>
        <v>0</v>
      </c>
    </row>
    <row r="888" spans="1:58" ht="15.75" thickBot="1">
      <c r="A888" s="94"/>
      <c r="B888" s="5">
        <f>'Subdecision matrices'!$S$12</f>
        <v>0.1</v>
      </c>
      <c r="C888" s="5">
        <f>'Subdecision matrices'!$S$13</f>
        <v>0.1</v>
      </c>
      <c r="D888" s="5">
        <f>'Subdecision matrices'!$S$14</f>
        <v>0.1</v>
      </c>
      <c r="E888" s="5">
        <f>'Subdecision matrices'!$S$15</f>
        <v>0.1</v>
      </c>
      <c r="F888" s="5">
        <f>'Subdecision matrices'!$S$16</f>
        <v>0.1</v>
      </c>
      <c r="G888" s="5">
        <f>'Subdecision matrices'!$T$12</f>
        <v>0.1</v>
      </c>
      <c r="H888" s="5">
        <f>'Subdecision matrices'!$T$13</f>
        <v>0.1</v>
      </c>
      <c r="I888" s="5">
        <f>'Subdecision matrices'!$T$14</f>
        <v>0.1</v>
      </c>
      <c r="J888" s="5">
        <f>'Subdecision matrices'!$T$15</f>
        <v>0.1</v>
      </c>
      <c r="K888" s="5">
        <f>'Subdecision matrices'!$T$16</f>
        <v>0.1</v>
      </c>
      <c r="L888" s="5">
        <f>'Subdecision matrices'!$U$12</f>
        <v>0.05</v>
      </c>
      <c r="M888" s="5">
        <f>'Subdecision matrices'!$U$13</f>
        <v>0.05</v>
      </c>
      <c r="N888" s="5">
        <f>'Subdecision matrices'!$U$14</f>
        <v>0.05</v>
      </c>
      <c r="O888" s="5">
        <f>'Subdecision matrices'!$U$15</f>
        <v>0.05</v>
      </c>
      <c r="P888" s="5">
        <f>'Subdecision matrices'!$U$16</f>
        <v>0.05</v>
      </c>
      <c r="Q888" s="5">
        <f>'Subdecision matrices'!$V$12</f>
        <v>0.1</v>
      </c>
      <c r="R888" s="5">
        <f>'Subdecision matrices'!$V$13</f>
        <v>0.1</v>
      </c>
      <c r="S888" s="5">
        <f>'Subdecision matrices'!$V$14</f>
        <v>0.1</v>
      </c>
      <c r="T888" s="5">
        <f>'Subdecision matrices'!$V$15</f>
        <v>0.1</v>
      </c>
      <c r="U888" s="5">
        <f>'Subdecision matrices'!$V$16</f>
        <v>0.1</v>
      </c>
      <c r="V888" s="5">
        <f>'Subdecision matrices'!$W$12</f>
        <v>0.1</v>
      </c>
      <c r="W888" s="5">
        <f>'Subdecision matrices'!$W$13</f>
        <v>0.1</v>
      </c>
      <c r="X888" s="5">
        <f>'Subdecision matrices'!$W$14</f>
        <v>0.1</v>
      </c>
      <c r="Y888" s="5">
        <f>'Subdecision matrices'!$W$15</f>
        <v>0.1</v>
      </c>
      <c r="Z888" s="5">
        <f>'Subdecision matrices'!$W$16</f>
        <v>0.1</v>
      </c>
      <c r="AA888" s="5">
        <f>'Subdecision matrices'!$X$12</f>
        <v>0.05</v>
      </c>
      <c r="AB888" s="5">
        <f>'Subdecision matrices'!$X$13</f>
        <v>0.1</v>
      </c>
      <c r="AC888" s="5">
        <f>'Subdecision matrices'!$X$14</f>
        <v>0.1</v>
      </c>
      <c r="AD888" s="5">
        <f>'Subdecision matrices'!$X$15</f>
        <v>0.1</v>
      </c>
      <c r="AE888" s="5">
        <f>'Subdecision matrices'!$X$16</f>
        <v>0.1</v>
      </c>
      <c r="AF888" s="5">
        <f>'Subdecision matrices'!$Y$12</f>
        <v>0.1</v>
      </c>
      <c r="AG888" s="5">
        <f>'Subdecision matrices'!$Y$13</f>
        <v>0.1</v>
      </c>
      <c r="AH888" s="5">
        <f>'Subdecision matrices'!$Y$14</f>
        <v>0.1</v>
      </c>
      <c r="AI888" s="5">
        <f>'Subdecision matrices'!$Y$15</f>
        <v>0.05</v>
      </c>
      <c r="AJ888" s="5">
        <f>'Subdecision matrices'!$Y$16</f>
        <v>0.05</v>
      </c>
      <c r="AK888" s="5">
        <f>'Subdecision matrices'!$Z$12</f>
        <v>0.15</v>
      </c>
      <c r="AL888" s="5">
        <f>'Subdecision matrices'!$Z$13</f>
        <v>0.15</v>
      </c>
      <c r="AM888" s="5">
        <f>'Subdecision matrices'!$Z$14</f>
        <v>0.15</v>
      </c>
      <c r="AN888" s="5">
        <f>'Subdecision matrices'!$Z$15</f>
        <v>0.15</v>
      </c>
      <c r="AO888" s="5">
        <f>'Subdecision matrices'!$Z$16</f>
        <v>0.15</v>
      </c>
      <c r="AP888" s="5">
        <f>'Subdecision matrices'!$AA$12</f>
        <v>0.1</v>
      </c>
      <c r="AQ888" s="5">
        <f>'Subdecision matrices'!$AA$13</f>
        <v>0.1</v>
      </c>
      <c r="AR888" s="5">
        <f>'Subdecision matrices'!$AA$14</f>
        <v>0.1</v>
      </c>
      <c r="AS888" s="5">
        <f>'Subdecision matrices'!$AA$15</f>
        <v>0.1</v>
      </c>
      <c r="AT888" s="5">
        <f>'Subdecision matrices'!$AA$16</f>
        <v>0.15</v>
      </c>
      <c r="AU888" s="5">
        <f>'Subdecision matrices'!$AB$12</f>
        <v>0.15</v>
      </c>
      <c r="AV888" s="5">
        <f>'Subdecision matrices'!$AB$13</f>
        <v>0.1</v>
      </c>
      <c r="AW888" s="5">
        <f>'Subdecision matrices'!$AB$14</f>
        <v>0.1</v>
      </c>
      <c r="AX888" s="5">
        <f>'Subdecision matrices'!$AB$15</f>
        <v>0.15</v>
      </c>
      <c r="AY888" s="5">
        <f>'Subdecision matrices'!$AB$16</f>
        <v>0.1</v>
      </c>
      <c r="AZ888" s="3">
        <f aca="true" t="shared" si="2231" ref="AZ888">SUM(L888:AY888)</f>
        <v>4</v>
      </c>
      <c r="BA888" s="3"/>
      <c r="BB888" s="114"/>
      <c r="BC888" s="114"/>
      <c r="BD888" s="114"/>
      <c r="BE888" s="114"/>
      <c r="BF888" s="114"/>
    </row>
    <row r="889" spans="1:58" ht="15">
      <c r="A889" s="94">
        <v>442</v>
      </c>
      <c r="B889" s="44">
        <f>_xlfn.IFERROR(VLOOKUP(Prioritization!G453,'Subdecision matrices'!$B$7:$C$8,2,TRUE),0)</f>
        <v>0</v>
      </c>
      <c r="C889" s="44">
        <f>_xlfn.IFERROR(VLOOKUP(Prioritization!G453,'Subdecision matrices'!$B$7:$D$8,3,TRUE),0)</f>
        <v>0</v>
      </c>
      <c r="D889" s="44">
        <f>_xlfn.IFERROR(VLOOKUP(Prioritization!G453,'Subdecision matrices'!$B$7:$E$8,4,TRUE),0)</f>
        <v>0</v>
      </c>
      <c r="E889" s="44">
        <f>_xlfn.IFERROR(VLOOKUP(Prioritization!G453,'Subdecision matrices'!$B$7:$F$8,5,TRUE),0)</f>
        <v>0</v>
      </c>
      <c r="F889" s="44">
        <f>_xlfn.IFERROR(VLOOKUP(Prioritization!G453,'Subdecision matrices'!$B$7:$G$8,6,TRUE),0)</f>
        <v>0</v>
      </c>
      <c r="G889" s="44">
        <f>VLOOKUP(Prioritization!H453,'Subdecision matrices'!$B$12:$C$19,2,TRUE)</f>
        <v>0</v>
      </c>
      <c r="H889" s="44">
        <f>VLOOKUP(Prioritization!H453,'Subdecision matrices'!$B$12:$D$19,3,TRUE)</f>
        <v>0</v>
      </c>
      <c r="I889" s="44">
        <f>VLOOKUP(Prioritization!H453,'Subdecision matrices'!$B$12:$E$19,4,TRUE)</f>
        <v>0</v>
      </c>
      <c r="J889" s="44">
        <f>VLOOKUP(Prioritization!H453,'Subdecision matrices'!$B$12:$F$19,5,TRUE)</f>
        <v>0</v>
      </c>
      <c r="K889" s="44">
        <f>VLOOKUP(Prioritization!H453,'Subdecision matrices'!$B$12:$G$19,6,TRUE)</f>
        <v>0</v>
      </c>
      <c r="L889" s="2">
        <f>_xlfn.IFERROR(INDEX('Subdecision matrices'!$C$23:$G$27,MATCH(Prioritization!I453,'Subdecision matrices'!$B$23:$B$27,0),MATCH('CalcEng 2'!$L$6,'Subdecision matrices'!$C$22:$G$22,0)),0)</f>
        <v>0</v>
      </c>
      <c r="M889" s="2">
        <f>_xlfn.IFERROR(INDEX('Subdecision matrices'!$C$23:$G$27,MATCH(Prioritization!I453,'Subdecision matrices'!$B$23:$B$27,0),MATCH('CalcEng 2'!$M$6,'Subdecision matrices'!$C$30:$G$30,0)),0)</f>
        <v>0</v>
      </c>
      <c r="N889" s="2">
        <f>_xlfn.IFERROR(INDEX('Subdecision matrices'!$C$23:$G$27,MATCH(Prioritization!I453,'Subdecision matrices'!$B$23:$B$27,0),MATCH('CalcEng 2'!$N$6,'Subdecision matrices'!$C$22:$G$22,0)),0)</f>
        <v>0</v>
      </c>
      <c r="O889" s="2">
        <f>_xlfn.IFERROR(INDEX('Subdecision matrices'!$C$23:$G$27,MATCH(Prioritization!I453,'Subdecision matrices'!$B$23:$B$27,0),MATCH('CalcEng 2'!$O$6,'Subdecision matrices'!$C$22:$G$22,0)),0)</f>
        <v>0</v>
      </c>
      <c r="P889" s="2">
        <f>_xlfn.IFERROR(INDEX('Subdecision matrices'!$C$23:$G$27,MATCH(Prioritization!I453,'Subdecision matrices'!$B$23:$B$27,0),MATCH('CalcEng 2'!$P$6,'Subdecision matrices'!$C$22:$G$22,0)),0)</f>
        <v>0</v>
      </c>
      <c r="Q889" s="2">
        <f>_xlfn.IFERROR(INDEX('Subdecision matrices'!$C$31:$G$33,MATCH(Prioritization!J453,'Subdecision matrices'!$B$31:$B$33,0),MATCH('CalcEng 2'!$Q$6,'Subdecision matrices'!$C$30:$G$30,0)),0)</f>
        <v>0</v>
      </c>
      <c r="R889" s="2">
        <f>_xlfn.IFERROR(INDEX('Subdecision matrices'!$C$31:$G$33,MATCH(Prioritization!J453,'Subdecision matrices'!$B$31:$B$33,0),MATCH('CalcEng 2'!$R$6,'Subdecision matrices'!$C$30:$G$30,0)),0)</f>
        <v>0</v>
      </c>
      <c r="S889" s="2">
        <f>_xlfn.IFERROR(INDEX('Subdecision matrices'!$C$31:$G$33,MATCH(Prioritization!J453,'Subdecision matrices'!$B$31:$B$33,0),MATCH('CalcEng 2'!$S$6,'Subdecision matrices'!$C$30:$G$30,0)),0)</f>
        <v>0</v>
      </c>
      <c r="T889" s="2">
        <f>_xlfn.IFERROR(INDEX('Subdecision matrices'!$C$31:$G$33,MATCH(Prioritization!J453,'Subdecision matrices'!$B$31:$B$33,0),MATCH('CalcEng 2'!$T$6,'Subdecision matrices'!$C$30:$G$30,0)),0)</f>
        <v>0</v>
      </c>
      <c r="U889" s="2">
        <f>_xlfn.IFERROR(INDEX('Subdecision matrices'!$C$31:$G$33,MATCH(Prioritization!J453,'Subdecision matrices'!$B$31:$B$33,0),MATCH('CalcEng 2'!$U$6,'Subdecision matrices'!$C$30:$G$30,0)),0)</f>
        <v>0</v>
      </c>
      <c r="V889" s="2">
        <f>_xlfn.IFERROR(VLOOKUP(Prioritization!K453,'Subdecision matrices'!$A$37:$C$41,3,TRUE),0)</f>
        <v>0</v>
      </c>
      <c r="W889" s="2">
        <f>_xlfn.IFERROR(VLOOKUP(Prioritization!K453,'Subdecision matrices'!$A$37:$D$41,4),0)</f>
        <v>0</v>
      </c>
      <c r="X889" s="2">
        <f>_xlfn.IFERROR(VLOOKUP(Prioritization!K453,'Subdecision matrices'!$A$37:$E$41,5),0)</f>
        <v>0</v>
      </c>
      <c r="Y889" s="2">
        <f>_xlfn.IFERROR(VLOOKUP(Prioritization!K453,'Subdecision matrices'!$A$37:$F$41,6),0)</f>
        <v>0</v>
      </c>
      <c r="Z889" s="2">
        <f>_xlfn.IFERROR(VLOOKUP(Prioritization!K453,'Subdecision matrices'!$A$37:$G$41,7),0)</f>
        <v>0</v>
      </c>
      <c r="AA889" s="2">
        <f>_xlfn.IFERROR(INDEX('Subdecision matrices'!$K$8:$O$11,MATCH(Prioritization!L453,'Subdecision matrices'!$J$8:$J$11,0),MATCH('CalcEng 2'!$AA$6,'Subdecision matrices'!$K$7:$O$7,0)),0)</f>
        <v>0</v>
      </c>
      <c r="AB889" s="2">
        <f>_xlfn.IFERROR(INDEX('Subdecision matrices'!$K$8:$O$11,MATCH(Prioritization!L453,'Subdecision matrices'!$J$8:$J$11,0),MATCH('CalcEng 2'!$AB$6,'Subdecision matrices'!$K$7:$O$7,0)),0)</f>
        <v>0</v>
      </c>
      <c r="AC889" s="2">
        <f>_xlfn.IFERROR(INDEX('Subdecision matrices'!$K$8:$O$11,MATCH(Prioritization!L453,'Subdecision matrices'!$J$8:$J$11,0),MATCH('CalcEng 2'!$AC$6,'Subdecision matrices'!$K$7:$O$7,0)),0)</f>
        <v>0</v>
      </c>
      <c r="AD889" s="2">
        <f>_xlfn.IFERROR(INDEX('Subdecision matrices'!$K$8:$O$11,MATCH(Prioritization!L453,'Subdecision matrices'!$J$8:$J$11,0),MATCH('CalcEng 2'!$AD$6,'Subdecision matrices'!$K$7:$O$7,0)),0)</f>
        <v>0</v>
      </c>
      <c r="AE889" s="2">
        <f>_xlfn.IFERROR(INDEX('Subdecision matrices'!$K$8:$O$11,MATCH(Prioritization!L453,'Subdecision matrices'!$J$8:$J$11,0),MATCH('CalcEng 2'!$AE$6,'Subdecision matrices'!$K$7:$O$7,0)),0)</f>
        <v>0</v>
      </c>
      <c r="AF889" s="2">
        <f>_xlfn.IFERROR(VLOOKUP(Prioritization!M453,'Subdecision matrices'!$I$15:$K$17,3,TRUE),0)</f>
        <v>0</v>
      </c>
      <c r="AG889" s="2">
        <f>_xlfn.IFERROR(VLOOKUP(Prioritization!M453,'Subdecision matrices'!$I$15:$L$17,4,TRUE),0)</f>
        <v>0</v>
      </c>
      <c r="AH889" s="2">
        <f>_xlfn.IFERROR(VLOOKUP(Prioritization!M453,'Subdecision matrices'!$I$15:$M$17,5,TRUE),0)</f>
        <v>0</v>
      </c>
      <c r="AI889" s="2">
        <f>_xlfn.IFERROR(VLOOKUP(Prioritization!M453,'Subdecision matrices'!$I$15:$N$17,6,TRUE),0)</f>
        <v>0</v>
      </c>
      <c r="AJ889" s="2">
        <f>_xlfn.IFERROR(VLOOKUP(Prioritization!M453,'Subdecision matrices'!$I$15:$O$17,7,TRUE),0)</f>
        <v>0</v>
      </c>
      <c r="AK889" s="2">
        <f>_xlfn.IFERROR(INDEX('Subdecision matrices'!$K$22:$O$24,MATCH(Prioritization!N453,'Subdecision matrices'!$J$22:$J$24,0),MATCH($AK$6,'Subdecision matrices'!$K$21:$O$21,0)),0)</f>
        <v>0</v>
      </c>
      <c r="AL889" s="2">
        <f>_xlfn.IFERROR(INDEX('Subdecision matrices'!$K$22:$O$24,MATCH(Prioritization!N453,'Subdecision matrices'!$J$22:$J$24,0),MATCH($AL$6,'Subdecision matrices'!$K$21:$O$21,0)),0)</f>
        <v>0</v>
      </c>
      <c r="AM889" s="2">
        <f>_xlfn.IFERROR(INDEX('Subdecision matrices'!$K$22:$O$24,MATCH(Prioritization!N453,'Subdecision matrices'!$J$22:$J$24,0),MATCH($AM$6,'Subdecision matrices'!$K$21:$O$21,0)),0)</f>
        <v>0</v>
      </c>
      <c r="AN889" s="2">
        <f>_xlfn.IFERROR(INDEX('Subdecision matrices'!$K$22:$O$24,MATCH(Prioritization!N453,'Subdecision matrices'!$J$22:$J$24,0),MATCH($AN$6,'Subdecision matrices'!$K$21:$O$21,0)),0)</f>
        <v>0</v>
      </c>
      <c r="AO889" s="2">
        <f>_xlfn.IFERROR(INDEX('Subdecision matrices'!$K$22:$O$24,MATCH(Prioritization!N453,'Subdecision matrices'!$J$22:$J$24,0),MATCH($AO$6,'Subdecision matrices'!$K$21:$O$21,0)),0)</f>
        <v>0</v>
      </c>
      <c r="AP889" s="2">
        <f>_xlfn.IFERROR(INDEX('Subdecision matrices'!$K$27:$O$30,MATCH(Prioritization!O453,'Subdecision matrices'!$J$27:$J$30,0),MATCH('CalcEng 2'!$AP$6,'Subdecision matrices'!$K$27:$O$27,0)),0)</f>
        <v>0</v>
      </c>
      <c r="AQ889" s="2">
        <f>_xlfn.IFERROR(INDEX('Subdecision matrices'!$K$27:$O$30,MATCH(Prioritization!O453,'Subdecision matrices'!$J$27:$J$30,0),MATCH('CalcEng 2'!$AQ$6,'Subdecision matrices'!$K$27:$O$27,0)),0)</f>
        <v>0</v>
      </c>
      <c r="AR889" s="2">
        <f>_xlfn.IFERROR(INDEX('Subdecision matrices'!$K$27:$O$30,MATCH(Prioritization!O453,'Subdecision matrices'!$J$27:$J$30,0),MATCH('CalcEng 2'!$AR$6,'Subdecision matrices'!$K$27:$O$27,0)),0)</f>
        <v>0</v>
      </c>
      <c r="AS889" s="2">
        <f>_xlfn.IFERROR(INDEX('Subdecision matrices'!$K$27:$O$30,MATCH(Prioritization!O453,'Subdecision matrices'!$J$27:$J$30,0),MATCH('CalcEng 2'!$AS$6,'Subdecision matrices'!$K$27:$O$27,0)),0)</f>
        <v>0</v>
      </c>
      <c r="AT889" s="2">
        <f>_xlfn.IFERROR(INDEX('Subdecision matrices'!$K$27:$O$30,MATCH(Prioritization!O453,'Subdecision matrices'!$J$27:$J$30,0),MATCH('CalcEng 2'!$AT$6,'Subdecision matrices'!$K$27:$O$27,0)),0)</f>
        <v>0</v>
      </c>
      <c r="AU889" s="2">
        <f>_xlfn.IFERROR(INDEX('Subdecision matrices'!$K$34:$O$36,MATCH(Prioritization!P453,'Subdecision matrices'!$J$34:$J$36,0),MATCH('CalcEng 2'!$AU$6,'Subdecision matrices'!$K$33:$O$33,0)),0)</f>
        <v>0</v>
      </c>
      <c r="AV889" s="2">
        <f>_xlfn.IFERROR(INDEX('Subdecision matrices'!$K$34:$O$36,MATCH(Prioritization!P453,'Subdecision matrices'!$J$34:$J$36,0),MATCH('CalcEng 2'!$AV$6,'Subdecision matrices'!$K$33:$O$33,0)),0)</f>
        <v>0</v>
      </c>
      <c r="AW889" s="2">
        <f>_xlfn.IFERROR(INDEX('Subdecision matrices'!$K$34:$O$36,MATCH(Prioritization!P453,'Subdecision matrices'!$J$34:$J$36,0),MATCH('CalcEng 2'!$AW$6,'Subdecision matrices'!$K$33:$O$33,0)),0)</f>
        <v>0</v>
      </c>
      <c r="AX889" s="2">
        <f>_xlfn.IFERROR(INDEX('Subdecision matrices'!$K$34:$O$36,MATCH(Prioritization!P453,'Subdecision matrices'!$J$34:$J$36,0),MATCH('CalcEng 2'!$AX$6,'Subdecision matrices'!$K$33:$O$33,0)),0)</f>
        <v>0</v>
      </c>
      <c r="AY889" s="2">
        <f>_xlfn.IFERROR(INDEX('Subdecision matrices'!$K$34:$O$36,MATCH(Prioritization!P453,'Subdecision matrices'!$J$34:$J$36,0),MATCH('CalcEng 2'!$AY$6,'Subdecision matrices'!$K$33:$O$33,0)),0)</f>
        <v>0</v>
      </c>
      <c r="AZ889" s="2"/>
      <c r="BA889" s="2"/>
      <c r="BB889" s="110">
        <f>((B889*B890)+(G889*G890)+(L889*L890)+(Q889*Q890)+(V889*V890)+(AA889*AA890)+(AF890*AF889)+(AK889*AK890)+(AP889*AP890)+(AU889*AU890))*10</f>
        <v>0</v>
      </c>
      <c r="BC889" s="110">
        <f aca="true" t="shared" si="2232" ref="BC889">((C889*C890)+(H889*H890)+(M889*M890)+(R889*R890)+(W889*W890)+(AB889*AB890)+(AG890*AG889)+(AL889*AL890)+(AQ889*AQ890)+(AV889*AV890))*10</f>
        <v>0</v>
      </c>
      <c r="BD889" s="110">
        <f aca="true" t="shared" si="2233" ref="BD889">((D889*D890)+(I889*I890)+(N889*N890)+(S889*S890)+(X889*X890)+(AC889*AC890)+(AH890*AH889)+(AM889*AM890)+(AR889*AR890)+(AW889*AW890))*10</f>
        <v>0</v>
      </c>
      <c r="BE889" s="110">
        <f aca="true" t="shared" si="2234" ref="BE889">((E889*E890)+(J889*J890)+(O889*O890)+(T889*T890)+(Y889*Y890)+(AD889*AD890)+(AI890*AI889)+(AN889*AN890)+(AS889*AS890)+(AX889*AX890))*10</f>
        <v>0</v>
      </c>
      <c r="BF889" s="110">
        <f aca="true" t="shared" si="2235" ref="BF889">((F889*F890)+(K889*K890)+(P889*P890)+(U889*U890)+(Z889*Z890)+(AE889*AE890)+(AJ890*AJ889)+(AO889*AO890)+(AT889*AT890)+(AY889*AY890))*10</f>
        <v>0</v>
      </c>
    </row>
    <row r="890" spans="1:58" ht="15.75" thickBot="1">
      <c r="A890" s="94"/>
      <c r="B890" s="5">
        <f>'Subdecision matrices'!$S$12</f>
        <v>0.1</v>
      </c>
      <c r="C890" s="5">
        <f>'Subdecision matrices'!$S$13</f>
        <v>0.1</v>
      </c>
      <c r="D890" s="5">
        <f>'Subdecision matrices'!$S$14</f>
        <v>0.1</v>
      </c>
      <c r="E890" s="5">
        <f>'Subdecision matrices'!$S$15</f>
        <v>0.1</v>
      </c>
      <c r="F890" s="5">
        <f>'Subdecision matrices'!$S$16</f>
        <v>0.1</v>
      </c>
      <c r="G890" s="5">
        <f>'Subdecision matrices'!$T$12</f>
        <v>0.1</v>
      </c>
      <c r="H890" s="5">
        <f>'Subdecision matrices'!$T$13</f>
        <v>0.1</v>
      </c>
      <c r="I890" s="5">
        <f>'Subdecision matrices'!$T$14</f>
        <v>0.1</v>
      </c>
      <c r="J890" s="5">
        <f>'Subdecision matrices'!$T$15</f>
        <v>0.1</v>
      </c>
      <c r="K890" s="5">
        <f>'Subdecision matrices'!$T$16</f>
        <v>0.1</v>
      </c>
      <c r="L890" s="5">
        <f>'Subdecision matrices'!$U$12</f>
        <v>0.05</v>
      </c>
      <c r="M890" s="5">
        <f>'Subdecision matrices'!$U$13</f>
        <v>0.05</v>
      </c>
      <c r="N890" s="5">
        <f>'Subdecision matrices'!$U$14</f>
        <v>0.05</v>
      </c>
      <c r="O890" s="5">
        <f>'Subdecision matrices'!$U$15</f>
        <v>0.05</v>
      </c>
      <c r="P890" s="5">
        <f>'Subdecision matrices'!$U$16</f>
        <v>0.05</v>
      </c>
      <c r="Q890" s="5">
        <f>'Subdecision matrices'!$V$12</f>
        <v>0.1</v>
      </c>
      <c r="R890" s="5">
        <f>'Subdecision matrices'!$V$13</f>
        <v>0.1</v>
      </c>
      <c r="S890" s="5">
        <f>'Subdecision matrices'!$V$14</f>
        <v>0.1</v>
      </c>
      <c r="T890" s="5">
        <f>'Subdecision matrices'!$V$15</f>
        <v>0.1</v>
      </c>
      <c r="U890" s="5">
        <f>'Subdecision matrices'!$V$16</f>
        <v>0.1</v>
      </c>
      <c r="V890" s="5">
        <f>'Subdecision matrices'!$W$12</f>
        <v>0.1</v>
      </c>
      <c r="W890" s="5">
        <f>'Subdecision matrices'!$W$13</f>
        <v>0.1</v>
      </c>
      <c r="X890" s="5">
        <f>'Subdecision matrices'!$W$14</f>
        <v>0.1</v>
      </c>
      <c r="Y890" s="5">
        <f>'Subdecision matrices'!$W$15</f>
        <v>0.1</v>
      </c>
      <c r="Z890" s="5">
        <f>'Subdecision matrices'!$W$16</f>
        <v>0.1</v>
      </c>
      <c r="AA890" s="5">
        <f>'Subdecision matrices'!$X$12</f>
        <v>0.05</v>
      </c>
      <c r="AB890" s="5">
        <f>'Subdecision matrices'!$X$13</f>
        <v>0.1</v>
      </c>
      <c r="AC890" s="5">
        <f>'Subdecision matrices'!$X$14</f>
        <v>0.1</v>
      </c>
      <c r="AD890" s="5">
        <f>'Subdecision matrices'!$X$15</f>
        <v>0.1</v>
      </c>
      <c r="AE890" s="5">
        <f>'Subdecision matrices'!$X$16</f>
        <v>0.1</v>
      </c>
      <c r="AF890" s="5">
        <f>'Subdecision matrices'!$Y$12</f>
        <v>0.1</v>
      </c>
      <c r="AG890" s="5">
        <f>'Subdecision matrices'!$Y$13</f>
        <v>0.1</v>
      </c>
      <c r="AH890" s="5">
        <f>'Subdecision matrices'!$Y$14</f>
        <v>0.1</v>
      </c>
      <c r="AI890" s="5">
        <f>'Subdecision matrices'!$Y$15</f>
        <v>0.05</v>
      </c>
      <c r="AJ890" s="5">
        <f>'Subdecision matrices'!$Y$16</f>
        <v>0.05</v>
      </c>
      <c r="AK890" s="5">
        <f>'Subdecision matrices'!$Z$12</f>
        <v>0.15</v>
      </c>
      <c r="AL890" s="5">
        <f>'Subdecision matrices'!$Z$13</f>
        <v>0.15</v>
      </c>
      <c r="AM890" s="5">
        <f>'Subdecision matrices'!$Z$14</f>
        <v>0.15</v>
      </c>
      <c r="AN890" s="5">
        <f>'Subdecision matrices'!$Z$15</f>
        <v>0.15</v>
      </c>
      <c r="AO890" s="5">
        <f>'Subdecision matrices'!$Z$16</f>
        <v>0.15</v>
      </c>
      <c r="AP890" s="5">
        <f>'Subdecision matrices'!$AA$12</f>
        <v>0.1</v>
      </c>
      <c r="AQ890" s="5">
        <f>'Subdecision matrices'!$AA$13</f>
        <v>0.1</v>
      </c>
      <c r="AR890" s="5">
        <f>'Subdecision matrices'!$AA$14</f>
        <v>0.1</v>
      </c>
      <c r="AS890" s="5">
        <f>'Subdecision matrices'!$AA$15</f>
        <v>0.1</v>
      </c>
      <c r="AT890" s="5">
        <f>'Subdecision matrices'!$AA$16</f>
        <v>0.15</v>
      </c>
      <c r="AU890" s="5">
        <f>'Subdecision matrices'!$AB$12</f>
        <v>0.15</v>
      </c>
      <c r="AV890" s="5">
        <f>'Subdecision matrices'!$AB$13</f>
        <v>0.1</v>
      </c>
      <c r="AW890" s="5">
        <f>'Subdecision matrices'!$AB$14</f>
        <v>0.1</v>
      </c>
      <c r="AX890" s="5">
        <f>'Subdecision matrices'!$AB$15</f>
        <v>0.15</v>
      </c>
      <c r="AY890" s="5">
        <f>'Subdecision matrices'!$AB$16</f>
        <v>0.1</v>
      </c>
      <c r="AZ890" s="3">
        <f aca="true" t="shared" si="2236" ref="AZ890">SUM(L890:AY890)</f>
        <v>4</v>
      </c>
      <c r="BA890" s="3"/>
      <c r="BB890" s="114"/>
      <c r="BC890" s="114"/>
      <c r="BD890" s="114"/>
      <c r="BE890" s="114"/>
      <c r="BF890" s="114"/>
    </row>
    <row r="891" spans="1:58" ht="15">
      <c r="A891" s="94">
        <v>443</v>
      </c>
      <c r="B891" s="44">
        <f>_xlfn.IFERROR(VLOOKUP(Prioritization!G454,'Subdecision matrices'!$B$7:$C$8,2,TRUE),0)</f>
        <v>0</v>
      </c>
      <c r="C891" s="44">
        <f>_xlfn.IFERROR(VLOOKUP(Prioritization!G454,'Subdecision matrices'!$B$7:$D$8,3,TRUE),0)</f>
        <v>0</v>
      </c>
      <c r="D891" s="44">
        <f>_xlfn.IFERROR(VLOOKUP(Prioritization!G454,'Subdecision matrices'!$B$7:$E$8,4,TRUE),0)</f>
        <v>0</v>
      </c>
      <c r="E891" s="44">
        <f>_xlfn.IFERROR(VLOOKUP(Prioritization!G454,'Subdecision matrices'!$B$7:$F$8,5,TRUE),0)</f>
        <v>0</v>
      </c>
      <c r="F891" s="44">
        <f>_xlfn.IFERROR(VLOOKUP(Prioritization!G454,'Subdecision matrices'!$B$7:$G$8,6,TRUE),0)</f>
        <v>0</v>
      </c>
      <c r="G891" s="44">
        <f>VLOOKUP(Prioritization!H454,'Subdecision matrices'!$B$12:$C$19,2,TRUE)</f>
        <v>0</v>
      </c>
      <c r="H891" s="44">
        <f>VLOOKUP(Prioritization!H454,'Subdecision matrices'!$B$12:$D$19,3,TRUE)</f>
        <v>0</v>
      </c>
      <c r="I891" s="44">
        <f>VLOOKUP(Prioritization!H454,'Subdecision matrices'!$B$12:$E$19,4,TRUE)</f>
        <v>0</v>
      </c>
      <c r="J891" s="44">
        <f>VLOOKUP(Prioritization!H454,'Subdecision matrices'!$B$12:$F$19,5,TRUE)</f>
        <v>0</v>
      </c>
      <c r="K891" s="44">
        <f>VLOOKUP(Prioritization!H454,'Subdecision matrices'!$B$12:$G$19,6,TRUE)</f>
        <v>0</v>
      </c>
      <c r="L891" s="2">
        <f>_xlfn.IFERROR(INDEX('Subdecision matrices'!$C$23:$G$27,MATCH(Prioritization!I454,'Subdecision matrices'!$B$23:$B$27,0),MATCH('CalcEng 2'!$L$6,'Subdecision matrices'!$C$22:$G$22,0)),0)</f>
        <v>0</v>
      </c>
      <c r="M891" s="2">
        <f>_xlfn.IFERROR(INDEX('Subdecision matrices'!$C$23:$G$27,MATCH(Prioritization!I454,'Subdecision matrices'!$B$23:$B$27,0),MATCH('CalcEng 2'!$M$6,'Subdecision matrices'!$C$30:$G$30,0)),0)</f>
        <v>0</v>
      </c>
      <c r="N891" s="2">
        <f>_xlfn.IFERROR(INDEX('Subdecision matrices'!$C$23:$G$27,MATCH(Prioritization!I454,'Subdecision matrices'!$B$23:$B$27,0),MATCH('CalcEng 2'!$N$6,'Subdecision matrices'!$C$22:$G$22,0)),0)</f>
        <v>0</v>
      </c>
      <c r="O891" s="2">
        <f>_xlfn.IFERROR(INDEX('Subdecision matrices'!$C$23:$G$27,MATCH(Prioritization!I454,'Subdecision matrices'!$B$23:$B$27,0),MATCH('CalcEng 2'!$O$6,'Subdecision matrices'!$C$22:$G$22,0)),0)</f>
        <v>0</v>
      </c>
      <c r="P891" s="2">
        <f>_xlfn.IFERROR(INDEX('Subdecision matrices'!$C$23:$G$27,MATCH(Prioritization!I454,'Subdecision matrices'!$B$23:$B$27,0),MATCH('CalcEng 2'!$P$6,'Subdecision matrices'!$C$22:$G$22,0)),0)</f>
        <v>0</v>
      </c>
      <c r="Q891" s="2">
        <f>_xlfn.IFERROR(INDEX('Subdecision matrices'!$C$31:$G$33,MATCH(Prioritization!J454,'Subdecision matrices'!$B$31:$B$33,0),MATCH('CalcEng 2'!$Q$6,'Subdecision matrices'!$C$30:$G$30,0)),0)</f>
        <v>0</v>
      </c>
      <c r="R891" s="2">
        <f>_xlfn.IFERROR(INDEX('Subdecision matrices'!$C$31:$G$33,MATCH(Prioritization!J454,'Subdecision matrices'!$B$31:$B$33,0),MATCH('CalcEng 2'!$R$6,'Subdecision matrices'!$C$30:$G$30,0)),0)</f>
        <v>0</v>
      </c>
      <c r="S891" s="2">
        <f>_xlfn.IFERROR(INDEX('Subdecision matrices'!$C$31:$G$33,MATCH(Prioritization!J454,'Subdecision matrices'!$B$31:$B$33,0),MATCH('CalcEng 2'!$S$6,'Subdecision matrices'!$C$30:$G$30,0)),0)</f>
        <v>0</v>
      </c>
      <c r="T891" s="2">
        <f>_xlfn.IFERROR(INDEX('Subdecision matrices'!$C$31:$G$33,MATCH(Prioritization!J454,'Subdecision matrices'!$B$31:$B$33,0),MATCH('CalcEng 2'!$T$6,'Subdecision matrices'!$C$30:$G$30,0)),0)</f>
        <v>0</v>
      </c>
      <c r="U891" s="2">
        <f>_xlfn.IFERROR(INDEX('Subdecision matrices'!$C$31:$G$33,MATCH(Prioritization!J454,'Subdecision matrices'!$B$31:$B$33,0),MATCH('CalcEng 2'!$U$6,'Subdecision matrices'!$C$30:$G$30,0)),0)</f>
        <v>0</v>
      </c>
      <c r="V891" s="2">
        <f>_xlfn.IFERROR(VLOOKUP(Prioritization!K454,'Subdecision matrices'!$A$37:$C$41,3,TRUE),0)</f>
        <v>0</v>
      </c>
      <c r="W891" s="2">
        <f>_xlfn.IFERROR(VLOOKUP(Prioritization!K454,'Subdecision matrices'!$A$37:$D$41,4),0)</f>
        <v>0</v>
      </c>
      <c r="X891" s="2">
        <f>_xlfn.IFERROR(VLOOKUP(Prioritization!K454,'Subdecision matrices'!$A$37:$E$41,5),0)</f>
        <v>0</v>
      </c>
      <c r="Y891" s="2">
        <f>_xlfn.IFERROR(VLOOKUP(Prioritization!K454,'Subdecision matrices'!$A$37:$F$41,6),0)</f>
        <v>0</v>
      </c>
      <c r="Z891" s="2">
        <f>_xlfn.IFERROR(VLOOKUP(Prioritization!K454,'Subdecision matrices'!$A$37:$G$41,7),0)</f>
        <v>0</v>
      </c>
      <c r="AA891" s="2">
        <f>_xlfn.IFERROR(INDEX('Subdecision matrices'!$K$8:$O$11,MATCH(Prioritization!L454,'Subdecision matrices'!$J$8:$J$11,0),MATCH('CalcEng 2'!$AA$6,'Subdecision matrices'!$K$7:$O$7,0)),0)</f>
        <v>0</v>
      </c>
      <c r="AB891" s="2">
        <f>_xlfn.IFERROR(INDEX('Subdecision matrices'!$K$8:$O$11,MATCH(Prioritization!L454,'Subdecision matrices'!$J$8:$J$11,0),MATCH('CalcEng 2'!$AB$6,'Subdecision matrices'!$K$7:$O$7,0)),0)</f>
        <v>0</v>
      </c>
      <c r="AC891" s="2">
        <f>_xlfn.IFERROR(INDEX('Subdecision matrices'!$K$8:$O$11,MATCH(Prioritization!L454,'Subdecision matrices'!$J$8:$J$11,0),MATCH('CalcEng 2'!$AC$6,'Subdecision matrices'!$K$7:$O$7,0)),0)</f>
        <v>0</v>
      </c>
      <c r="AD891" s="2">
        <f>_xlfn.IFERROR(INDEX('Subdecision matrices'!$K$8:$O$11,MATCH(Prioritization!L454,'Subdecision matrices'!$J$8:$J$11,0),MATCH('CalcEng 2'!$AD$6,'Subdecision matrices'!$K$7:$O$7,0)),0)</f>
        <v>0</v>
      </c>
      <c r="AE891" s="2">
        <f>_xlfn.IFERROR(INDEX('Subdecision matrices'!$K$8:$O$11,MATCH(Prioritization!L454,'Subdecision matrices'!$J$8:$J$11,0),MATCH('CalcEng 2'!$AE$6,'Subdecision matrices'!$K$7:$O$7,0)),0)</f>
        <v>0</v>
      </c>
      <c r="AF891" s="2">
        <f>_xlfn.IFERROR(VLOOKUP(Prioritization!M454,'Subdecision matrices'!$I$15:$K$17,3,TRUE),0)</f>
        <v>0</v>
      </c>
      <c r="AG891" s="2">
        <f>_xlfn.IFERROR(VLOOKUP(Prioritization!M454,'Subdecision matrices'!$I$15:$L$17,4,TRUE),0)</f>
        <v>0</v>
      </c>
      <c r="AH891" s="2">
        <f>_xlfn.IFERROR(VLOOKUP(Prioritization!M454,'Subdecision matrices'!$I$15:$M$17,5,TRUE),0)</f>
        <v>0</v>
      </c>
      <c r="AI891" s="2">
        <f>_xlfn.IFERROR(VLOOKUP(Prioritization!M454,'Subdecision matrices'!$I$15:$N$17,6,TRUE),0)</f>
        <v>0</v>
      </c>
      <c r="AJ891" s="2">
        <f>_xlfn.IFERROR(VLOOKUP(Prioritization!M454,'Subdecision matrices'!$I$15:$O$17,7,TRUE),0)</f>
        <v>0</v>
      </c>
      <c r="AK891" s="2">
        <f>_xlfn.IFERROR(INDEX('Subdecision matrices'!$K$22:$O$24,MATCH(Prioritization!N454,'Subdecision matrices'!$J$22:$J$24,0),MATCH($AK$6,'Subdecision matrices'!$K$21:$O$21,0)),0)</f>
        <v>0</v>
      </c>
      <c r="AL891" s="2">
        <f>_xlfn.IFERROR(INDEX('Subdecision matrices'!$K$22:$O$24,MATCH(Prioritization!N454,'Subdecision matrices'!$J$22:$J$24,0),MATCH($AL$6,'Subdecision matrices'!$K$21:$O$21,0)),0)</f>
        <v>0</v>
      </c>
      <c r="AM891" s="2">
        <f>_xlfn.IFERROR(INDEX('Subdecision matrices'!$K$22:$O$24,MATCH(Prioritization!N454,'Subdecision matrices'!$J$22:$J$24,0),MATCH($AM$6,'Subdecision matrices'!$K$21:$O$21,0)),0)</f>
        <v>0</v>
      </c>
      <c r="AN891" s="2">
        <f>_xlfn.IFERROR(INDEX('Subdecision matrices'!$K$22:$O$24,MATCH(Prioritization!N454,'Subdecision matrices'!$J$22:$J$24,0),MATCH($AN$6,'Subdecision matrices'!$K$21:$O$21,0)),0)</f>
        <v>0</v>
      </c>
      <c r="AO891" s="2">
        <f>_xlfn.IFERROR(INDEX('Subdecision matrices'!$K$22:$O$24,MATCH(Prioritization!N454,'Subdecision matrices'!$J$22:$J$24,0),MATCH($AO$6,'Subdecision matrices'!$K$21:$O$21,0)),0)</f>
        <v>0</v>
      </c>
      <c r="AP891" s="2">
        <f>_xlfn.IFERROR(INDEX('Subdecision matrices'!$K$27:$O$30,MATCH(Prioritization!O454,'Subdecision matrices'!$J$27:$J$30,0),MATCH('CalcEng 2'!$AP$6,'Subdecision matrices'!$K$27:$O$27,0)),0)</f>
        <v>0</v>
      </c>
      <c r="AQ891" s="2">
        <f>_xlfn.IFERROR(INDEX('Subdecision matrices'!$K$27:$O$30,MATCH(Prioritization!O454,'Subdecision matrices'!$J$27:$J$30,0),MATCH('CalcEng 2'!$AQ$6,'Subdecision matrices'!$K$27:$O$27,0)),0)</f>
        <v>0</v>
      </c>
      <c r="AR891" s="2">
        <f>_xlfn.IFERROR(INDEX('Subdecision matrices'!$K$27:$O$30,MATCH(Prioritization!O454,'Subdecision matrices'!$J$27:$J$30,0),MATCH('CalcEng 2'!$AR$6,'Subdecision matrices'!$K$27:$O$27,0)),0)</f>
        <v>0</v>
      </c>
      <c r="AS891" s="2">
        <f>_xlfn.IFERROR(INDEX('Subdecision matrices'!$K$27:$O$30,MATCH(Prioritization!O454,'Subdecision matrices'!$J$27:$J$30,0),MATCH('CalcEng 2'!$AS$6,'Subdecision matrices'!$K$27:$O$27,0)),0)</f>
        <v>0</v>
      </c>
      <c r="AT891" s="2">
        <f>_xlfn.IFERROR(INDEX('Subdecision matrices'!$K$27:$O$30,MATCH(Prioritization!O454,'Subdecision matrices'!$J$27:$J$30,0),MATCH('CalcEng 2'!$AT$6,'Subdecision matrices'!$K$27:$O$27,0)),0)</f>
        <v>0</v>
      </c>
      <c r="AU891" s="2">
        <f>_xlfn.IFERROR(INDEX('Subdecision matrices'!$K$34:$O$36,MATCH(Prioritization!P454,'Subdecision matrices'!$J$34:$J$36,0),MATCH('CalcEng 2'!$AU$6,'Subdecision matrices'!$K$33:$O$33,0)),0)</f>
        <v>0</v>
      </c>
      <c r="AV891" s="2">
        <f>_xlfn.IFERROR(INDEX('Subdecision matrices'!$K$34:$O$36,MATCH(Prioritization!P454,'Subdecision matrices'!$J$34:$J$36,0),MATCH('CalcEng 2'!$AV$6,'Subdecision matrices'!$K$33:$O$33,0)),0)</f>
        <v>0</v>
      </c>
      <c r="AW891" s="2">
        <f>_xlfn.IFERROR(INDEX('Subdecision matrices'!$K$34:$O$36,MATCH(Prioritization!P454,'Subdecision matrices'!$J$34:$J$36,0),MATCH('CalcEng 2'!$AW$6,'Subdecision matrices'!$K$33:$O$33,0)),0)</f>
        <v>0</v>
      </c>
      <c r="AX891" s="2">
        <f>_xlfn.IFERROR(INDEX('Subdecision matrices'!$K$34:$O$36,MATCH(Prioritization!P454,'Subdecision matrices'!$J$34:$J$36,0),MATCH('CalcEng 2'!$AX$6,'Subdecision matrices'!$K$33:$O$33,0)),0)</f>
        <v>0</v>
      </c>
      <c r="AY891" s="2">
        <f>_xlfn.IFERROR(INDEX('Subdecision matrices'!$K$34:$O$36,MATCH(Prioritization!P454,'Subdecision matrices'!$J$34:$J$36,0),MATCH('CalcEng 2'!$AY$6,'Subdecision matrices'!$K$33:$O$33,0)),0)</f>
        <v>0</v>
      </c>
      <c r="AZ891" s="2"/>
      <c r="BA891" s="2"/>
      <c r="BB891" s="110">
        <f>((B891*B892)+(G891*G892)+(L891*L892)+(Q891*Q892)+(V891*V892)+(AA891*AA892)+(AF892*AF891)+(AK891*AK892)+(AP891*AP892)+(AU891*AU892))*10</f>
        <v>0</v>
      </c>
      <c r="BC891" s="110">
        <f aca="true" t="shared" si="2237" ref="BC891">((C891*C892)+(H891*H892)+(M891*M892)+(R891*R892)+(W891*W892)+(AB891*AB892)+(AG892*AG891)+(AL891*AL892)+(AQ891*AQ892)+(AV891*AV892))*10</f>
        <v>0</v>
      </c>
      <c r="BD891" s="110">
        <f aca="true" t="shared" si="2238" ref="BD891">((D891*D892)+(I891*I892)+(N891*N892)+(S891*S892)+(X891*X892)+(AC891*AC892)+(AH892*AH891)+(AM891*AM892)+(AR891*AR892)+(AW891*AW892))*10</f>
        <v>0</v>
      </c>
      <c r="BE891" s="110">
        <f aca="true" t="shared" si="2239" ref="BE891">((E891*E892)+(J891*J892)+(O891*O892)+(T891*T892)+(Y891*Y892)+(AD891*AD892)+(AI892*AI891)+(AN891*AN892)+(AS891*AS892)+(AX891*AX892))*10</f>
        <v>0</v>
      </c>
      <c r="BF891" s="110">
        <f aca="true" t="shared" si="2240" ref="BF891">((F891*F892)+(K891*K892)+(P891*P892)+(U891*U892)+(Z891*Z892)+(AE891*AE892)+(AJ892*AJ891)+(AO891*AO892)+(AT891*AT892)+(AY891*AY892))*10</f>
        <v>0</v>
      </c>
    </row>
    <row r="892" spans="1:58" ht="15.75" thickBot="1">
      <c r="A892" s="94"/>
      <c r="B892" s="5">
        <f>'Subdecision matrices'!$S$12</f>
        <v>0.1</v>
      </c>
      <c r="C892" s="5">
        <f>'Subdecision matrices'!$S$13</f>
        <v>0.1</v>
      </c>
      <c r="D892" s="5">
        <f>'Subdecision matrices'!$S$14</f>
        <v>0.1</v>
      </c>
      <c r="E892" s="5">
        <f>'Subdecision matrices'!$S$15</f>
        <v>0.1</v>
      </c>
      <c r="F892" s="5">
        <f>'Subdecision matrices'!$S$16</f>
        <v>0.1</v>
      </c>
      <c r="G892" s="5">
        <f>'Subdecision matrices'!$T$12</f>
        <v>0.1</v>
      </c>
      <c r="H892" s="5">
        <f>'Subdecision matrices'!$T$13</f>
        <v>0.1</v>
      </c>
      <c r="I892" s="5">
        <f>'Subdecision matrices'!$T$14</f>
        <v>0.1</v>
      </c>
      <c r="J892" s="5">
        <f>'Subdecision matrices'!$T$15</f>
        <v>0.1</v>
      </c>
      <c r="K892" s="5">
        <f>'Subdecision matrices'!$T$16</f>
        <v>0.1</v>
      </c>
      <c r="L892" s="5">
        <f>'Subdecision matrices'!$U$12</f>
        <v>0.05</v>
      </c>
      <c r="M892" s="5">
        <f>'Subdecision matrices'!$U$13</f>
        <v>0.05</v>
      </c>
      <c r="N892" s="5">
        <f>'Subdecision matrices'!$U$14</f>
        <v>0.05</v>
      </c>
      <c r="O892" s="5">
        <f>'Subdecision matrices'!$U$15</f>
        <v>0.05</v>
      </c>
      <c r="P892" s="5">
        <f>'Subdecision matrices'!$U$16</f>
        <v>0.05</v>
      </c>
      <c r="Q892" s="5">
        <f>'Subdecision matrices'!$V$12</f>
        <v>0.1</v>
      </c>
      <c r="R892" s="5">
        <f>'Subdecision matrices'!$V$13</f>
        <v>0.1</v>
      </c>
      <c r="S892" s="5">
        <f>'Subdecision matrices'!$V$14</f>
        <v>0.1</v>
      </c>
      <c r="T892" s="5">
        <f>'Subdecision matrices'!$V$15</f>
        <v>0.1</v>
      </c>
      <c r="U892" s="5">
        <f>'Subdecision matrices'!$V$16</f>
        <v>0.1</v>
      </c>
      <c r="V892" s="5">
        <f>'Subdecision matrices'!$W$12</f>
        <v>0.1</v>
      </c>
      <c r="W892" s="5">
        <f>'Subdecision matrices'!$W$13</f>
        <v>0.1</v>
      </c>
      <c r="X892" s="5">
        <f>'Subdecision matrices'!$W$14</f>
        <v>0.1</v>
      </c>
      <c r="Y892" s="5">
        <f>'Subdecision matrices'!$W$15</f>
        <v>0.1</v>
      </c>
      <c r="Z892" s="5">
        <f>'Subdecision matrices'!$W$16</f>
        <v>0.1</v>
      </c>
      <c r="AA892" s="5">
        <f>'Subdecision matrices'!$X$12</f>
        <v>0.05</v>
      </c>
      <c r="AB892" s="5">
        <f>'Subdecision matrices'!$X$13</f>
        <v>0.1</v>
      </c>
      <c r="AC892" s="5">
        <f>'Subdecision matrices'!$X$14</f>
        <v>0.1</v>
      </c>
      <c r="AD892" s="5">
        <f>'Subdecision matrices'!$X$15</f>
        <v>0.1</v>
      </c>
      <c r="AE892" s="5">
        <f>'Subdecision matrices'!$X$16</f>
        <v>0.1</v>
      </c>
      <c r="AF892" s="5">
        <f>'Subdecision matrices'!$Y$12</f>
        <v>0.1</v>
      </c>
      <c r="AG892" s="5">
        <f>'Subdecision matrices'!$Y$13</f>
        <v>0.1</v>
      </c>
      <c r="AH892" s="5">
        <f>'Subdecision matrices'!$Y$14</f>
        <v>0.1</v>
      </c>
      <c r="AI892" s="5">
        <f>'Subdecision matrices'!$Y$15</f>
        <v>0.05</v>
      </c>
      <c r="AJ892" s="5">
        <f>'Subdecision matrices'!$Y$16</f>
        <v>0.05</v>
      </c>
      <c r="AK892" s="5">
        <f>'Subdecision matrices'!$Z$12</f>
        <v>0.15</v>
      </c>
      <c r="AL892" s="5">
        <f>'Subdecision matrices'!$Z$13</f>
        <v>0.15</v>
      </c>
      <c r="AM892" s="5">
        <f>'Subdecision matrices'!$Z$14</f>
        <v>0.15</v>
      </c>
      <c r="AN892" s="5">
        <f>'Subdecision matrices'!$Z$15</f>
        <v>0.15</v>
      </c>
      <c r="AO892" s="5">
        <f>'Subdecision matrices'!$Z$16</f>
        <v>0.15</v>
      </c>
      <c r="AP892" s="5">
        <f>'Subdecision matrices'!$AA$12</f>
        <v>0.1</v>
      </c>
      <c r="AQ892" s="5">
        <f>'Subdecision matrices'!$AA$13</f>
        <v>0.1</v>
      </c>
      <c r="AR892" s="5">
        <f>'Subdecision matrices'!$AA$14</f>
        <v>0.1</v>
      </c>
      <c r="AS892" s="5">
        <f>'Subdecision matrices'!$AA$15</f>
        <v>0.1</v>
      </c>
      <c r="AT892" s="5">
        <f>'Subdecision matrices'!$AA$16</f>
        <v>0.15</v>
      </c>
      <c r="AU892" s="5">
        <f>'Subdecision matrices'!$AB$12</f>
        <v>0.15</v>
      </c>
      <c r="AV892" s="5">
        <f>'Subdecision matrices'!$AB$13</f>
        <v>0.1</v>
      </c>
      <c r="AW892" s="5">
        <f>'Subdecision matrices'!$AB$14</f>
        <v>0.1</v>
      </c>
      <c r="AX892" s="5">
        <f>'Subdecision matrices'!$AB$15</f>
        <v>0.15</v>
      </c>
      <c r="AY892" s="5">
        <f>'Subdecision matrices'!$AB$16</f>
        <v>0.1</v>
      </c>
      <c r="AZ892" s="3">
        <f aca="true" t="shared" si="2241" ref="AZ892">SUM(L892:AY892)</f>
        <v>4</v>
      </c>
      <c r="BA892" s="3"/>
      <c r="BB892" s="114"/>
      <c r="BC892" s="114"/>
      <c r="BD892" s="114"/>
      <c r="BE892" s="114"/>
      <c r="BF892" s="114"/>
    </row>
    <row r="893" spans="1:58" ht="15">
      <c r="A893" s="94">
        <v>444</v>
      </c>
      <c r="B893" s="44">
        <f>_xlfn.IFERROR(VLOOKUP(Prioritization!G455,'Subdecision matrices'!$B$7:$C$8,2,TRUE),0)</f>
        <v>0</v>
      </c>
      <c r="C893" s="44">
        <f>_xlfn.IFERROR(VLOOKUP(Prioritization!G455,'Subdecision matrices'!$B$7:$D$8,3,TRUE),0)</f>
        <v>0</v>
      </c>
      <c r="D893" s="44">
        <f>_xlfn.IFERROR(VLOOKUP(Prioritization!G455,'Subdecision matrices'!$B$7:$E$8,4,TRUE),0)</f>
        <v>0</v>
      </c>
      <c r="E893" s="44">
        <f>_xlfn.IFERROR(VLOOKUP(Prioritization!G455,'Subdecision matrices'!$B$7:$F$8,5,TRUE),0)</f>
        <v>0</v>
      </c>
      <c r="F893" s="44">
        <f>_xlfn.IFERROR(VLOOKUP(Prioritization!G455,'Subdecision matrices'!$B$7:$G$8,6,TRUE),0)</f>
        <v>0</v>
      </c>
      <c r="G893" s="44">
        <f>VLOOKUP(Prioritization!H455,'Subdecision matrices'!$B$12:$C$19,2,TRUE)</f>
        <v>0</v>
      </c>
      <c r="H893" s="44">
        <f>VLOOKUP(Prioritization!H455,'Subdecision matrices'!$B$12:$D$19,3,TRUE)</f>
        <v>0</v>
      </c>
      <c r="I893" s="44">
        <f>VLOOKUP(Prioritization!H455,'Subdecision matrices'!$B$12:$E$19,4,TRUE)</f>
        <v>0</v>
      </c>
      <c r="J893" s="44">
        <f>VLOOKUP(Prioritization!H455,'Subdecision matrices'!$B$12:$F$19,5,TRUE)</f>
        <v>0</v>
      </c>
      <c r="K893" s="44">
        <f>VLOOKUP(Prioritization!H455,'Subdecision matrices'!$B$12:$G$19,6,TRUE)</f>
        <v>0</v>
      </c>
      <c r="L893" s="2">
        <f>_xlfn.IFERROR(INDEX('Subdecision matrices'!$C$23:$G$27,MATCH(Prioritization!I455,'Subdecision matrices'!$B$23:$B$27,0),MATCH('CalcEng 2'!$L$6,'Subdecision matrices'!$C$22:$G$22,0)),0)</f>
        <v>0</v>
      </c>
      <c r="M893" s="2">
        <f>_xlfn.IFERROR(INDEX('Subdecision matrices'!$C$23:$G$27,MATCH(Prioritization!I455,'Subdecision matrices'!$B$23:$B$27,0),MATCH('CalcEng 2'!$M$6,'Subdecision matrices'!$C$30:$G$30,0)),0)</f>
        <v>0</v>
      </c>
      <c r="N893" s="2">
        <f>_xlfn.IFERROR(INDEX('Subdecision matrices'!$C$23:$G$27,MATCH(Prioritization!I455,'Subdecision matrices'!$B$23:$B$27,0),MATCH('CalcEng 2'!$N$6,'Subdecision matrices'!$C$22:$G$22,0)),0)</f>
        <v>0</v>
      </c>
      <c r="O893" s="2">
        <f>_xlfn.IFERROR(INDEX('Subdecision matrices'!$C$23:$G$27,MATCH(Prioritization!I455,'Subdecision matrices'!$B$23:$B$27,0),MATCH('CalcEng 2'!$O$6,'Subdecision matrices'!$C$22:$G$22,0)),0)</f>
        <v>0</v>
      </c>
      <c r="P893" s="2">
        <f>_xlfn.IFERROR(INDEX('Subdecision matrices'!$C$23:$G$27,MATCH(Prioritization!I455,'Subdecision matrices'!$B$23:$B$27,0),MATCH('CalcEng 2'!$P$6,'Subdecision matrices'!$C$22:$G$22,0)),0)</f>
        <v>0</v>
      </c>
      <c r="Q893" s="2">
        <f>_xlfn.IFERROR(INDEX('Subdecision matrices'!$C$31:$G$33,MATCH(Prioritization!J455,'Subdecision matrices'!$B$31:$B$33,0),MATCH('CalcEng 2'!$Q$6,'Subdecision matrices'!$C$30:$G$30,0)),0)</f>
        <v>0</v>
      </c>
      <c r="R893" s="2">
        <f>_xlfn.IFERROR(INDEX('Subdecision matrices'!$C$31:$G$33,MATCH(Prioritization!J455,'Subdecision matrices'!$B$31:$B$33,0),MATCH('CalcEng 2'!$R$6,'Subdecision matrices'!$C$30:$G$30,0)),0)</f>
        <v>0</v>
      </c>
      <c r="S893" s="2">
        <f>_xlfn.IFERROR(INDEX('Subdecision matrices'!$C$31:$G$33,MATCH(Prioritization!J455,'Subdecision matrices'!$B$31:$B$33,0),MATCH('CalcEng 2'!$S$6,'Subdecision matrices'!$C$30:$G$30,0)),0)</f>
        <v>0</v>
      </c>
      <c r="T893" s="2">
        <f>_xlfn.IFERROR(INDEX('Subdecision matrices'!$C$31:$G$33,MATCH(Prioritization!J455,'Subdecision matrices'!$B$31:$B$33,0),MATCH('CalcEng 2'!$T$6,'Subdecision matrices'!$C$30:$G$30,0)),0)</f>
        <v>0</v>
      </c>
      <c r="U893" s="2">
        <f>_xlfn.IFERROR(INDEX('Subdecision matrices'!$C$31:$G$33,MATCH(Prioritization!J455,'Subdecision matrices'!$B$31:$B$33,0),MATCH('CalcEng 2'!$U$6,'Subdecision matrices'!$C$30:$G$30,0)),0)</f>
        <v>0</v>
      </c>
      <c r="V893" s="2">
        <f>_xlfn.IFERROR(VLOOKUP(Prioritization!K455,'Subdecision matrices'!$A$37:$C$41,3,TRUE),0)</f>
        <v>0</v>
      </c>
      <c r="W893" s="2">
        <f>_xlfn.IFERROR(VLOOKUP(Prioritization!K455,'Subdecision matrices'!$A$37:$D$41,4),0)</f>
        <v>0</v>
      </c>
      <c r="X893" s="2">
        <f>_xlfn.IFERROR(VLOOKUP(Prioritization!K455,'Subdecision matrices'!$A$37:$E$41,5),0)</f>
        <v>0</v>
      </c>
      <c r="Y893" s="2">
        <f>_xlfn.IFERROR(VLOOKUP(Prioritization!K455,'Subdecision matrices'!$A$37:$F$41,6),0)</f>
        <v>0</v>
      </c>
      <c r="Z893" s="2">
        <f>_xlfn.IFERROR(VLOOKUP(Prioritization!K455,'Subdecision matrices'!$A$37:$G$41,7),0)</f>
        <v>0</v>
      </c>
      <c r="AA893" s="2">
        <f>_xlfn.IFERROR(INDEX('Subdecision matrices'!$K$8:$O$11,MATCH(Prioritization!L455,'Subdecision matrices'!$J$8:$J$11,0),MATCH('CalcEng 2'!$AA$6,'Subdecision matrices'!$K$7:$O$7,0)),0)</f>
        <v>0</v>
      </c>
      <c r="AB893" s="2">
        <f>_xlfn.IFERROR(INDEX('Subdecision matrices'!$K$8:$O$11,MATCH(Prioritization!L455,'Subdecision matrices'!$J$8:$J$11,0),MATCH('CalcEng 2'!$AB$6,'Subdecision matrices'!$K$7:$O$7,0)),0)</f>
        <v>0</v>
      </c>
      <c r="AC893" s="2">
        <f>_xlfn.IFERROR(INDEX('Subdecision matrices'!$K$8:$O$11,MATCH(Prioritization!L455,'Subdecision matrices'!$J$8:$J$11,0),MATCH('CalcEng 2'!$AC$6,'Subdecision matrices'!$K$7:$O$7,0)),0)</f>
        <v>0</v>
      </c>
      <c r="AD893" s="2">
        <f>_xlfn.IFERROR(INDEX('Subdecision matrices'!$K$8:$O$11,MATCH(Prioritization!L455,'Subdecision matrices'!$J$8:$J$11,0),MATCH('CalcEng 2'!$AD$6,'Subdecision matrices'!$K$7:$O$7,0)),0)</f>
        <v>0</v>
      </c>
      <c r="AE893" s="2">
        <f>_xlfn.IFERROR(INDEX('Subdecision matrices'!$K$8:$O$11,MATCH(Prioritization!L455,'Subdecision matrices'!$J$8:$J$11,0),MATCH('CalcEng 2'!$AE$6,'Subdecision matrices'!$K$7:$O$7,0)),0)</f>
        <v>0</v>
      </c>
      <c r="AF893" s="2">
        <f>_xlfn.IFERROR(VLOOKUP(Prioritization!M455,'Subdecision matrices'!$I$15:$K$17,3,TRUE),0)</f>
        <v>0</v>
      </c>
      <c r="AG893" s="2">
        <f>_xlfn.IFERROR(VLOOKUP(Prioritization!M455,'Subdecision matrices'!$I$15:$L$17,4,TRUE),0)</f>
        <v>0</v>
      </c>
      <c r="AH893" s="2">
        <f>_xlfn.IFERROR(VLOOKUP(Prioritization!M455,'Subdecision matrices'!$I$15:$M$17,5,TRUE),0)</f>
        <v>0</v>
      </c>
      <c r="AI893" s="2">
        <f>_xlfn.IFERROR(VLOOKUP(Prioritization!M455,'Subdecision matrices'!$I$15:$N$17,6,TRUE),0)</f>
        <v>0</v>
      </c>
      <c r="AJ893" s="2">
        <f>_xlfn.IFERROR(VLOOKUP(Prioritization!M455,'Subdecision matrices'!$I$15:$O$17,7,TRUE),0)</f>
        <v>0</v>
      </c>
      <c r="AK893" s="2">
        <f>_xlfn.IFERROR(INDEX('Subdecision matrices'!$K$22:$O$24,MATCH(Prioritization!N455,'Subdecision matrices'!$J$22:$J$24,0),MATCH($AK$6,'Subdecision matrices'!$K$21:$O$21,0)),0)</f>
        <v>0</v>
      </c>
      <c r="AL893" s="2">
        <f>_xlfn.IFERROR(INDEX('Subdecision matrices'!$K$22:$O$24,MATCH(Prioritization!N455,'Subdecision matrices'!$J$22:$J$24,0),MATCH($AL$6,'Subdecision matrices'!$K$21:$O$21,0)),0)</f>
        <v>0</v>
      </c>
      <c r="AM893" s="2">
        <f>_xlfn.IFERROR(INDEX('Subdecision matrices'!$K$22:$O$24,MATCH(Prioritization!N455,'Subdecision matrices'!$J$22:$J$24,0),MATCH($AM$6,'Subdecision matrices'!$K$21:$O$21,0)),0)</f>
        <v>0</v>
      </c>
      <c r="AN893" s="2">
        <f>_xlfn.IFERROR(INDEX('Subdecision matrices'!$K$22:$O$24,MATCH(Prioritization!N455,'Subdecision matrices'!$J$22:$J$24,0),MATCH($AN$6,'Subdecision matrices'!$K$21:$O$21,0)),0)</f>
        <v>0</v>
      </c>
      <c r="AO893" s="2">
        <f>_xlfn.IFERROR(INDEX('Subdecision matrices'!$K$22:$O$24,MATCH(Prioritization!N455,'Subdecision matrices'!$J$22:$J$24,0),MATCH($AO$6,'Subdecision matrices'!$K$21:$O$21,0)),0)</f>
        <v>0</v>
      </c>
      <c r="AP893" s="2">
        <f>_xlfn.IFERROR(INDEX('Subdecision matrices'!$K$27:$O$30,MATCH(Prioritization!O455,'Subdecision matrices'!$J$27:$J$30,0),MATCH('CalcEng 2'!$AP$6,'Subdecision matrices'!$K$27:$O$27,0)),0)</f>
        <v>0</v>
      </c>
      <c r="AQ893" s="2">
        <f>_xlfn.IFERROR(INDEX('Subdecision matrices'!$K$27:$O$30,MATCH(Prioritization!O455,'Subdecision matrices'!$J$27:$J$30,0),MATCH('CalcEng 2'!$AQ$6,'Subdecision matrices'!$K$27:$O$27,0)),0)</f>
        <v>0</v>
      </c>
      <c r="AR893" s="2">
        <f>_xlfn.IFERROR(INDEX('Subdecision matrices'!$K$27:$O$30,MATCH(Prioritization!O455,'Subdecision matrices'!$J$27:$J$30,0),MATCH('CalcEng 2'!$AR$6,'Subdecision matrices'!$K$27:$O$27,0)),0)</f>
        <v>0</v>
      </c>
      <c r="AS893" s="2">
        <f>_xlfn.IFERROR(INDEX('Subdecision matrices'!$K$27:$O$30,MATCH(Prioritization!O455,'Subdecision matrices'!$J$27:$J$30,0),MATCH('CalcEng 2'!$AS$6,'Subdecision matrices'!$K$27:$O$27,0)),0)</f>
        <v>0</v>
      </c>
      <c r="AT893" s="2">
        <f>_xlfn.IFERROR(INDEX('Subdecision matrices'!$K$27:$O$30,MATCH(Prioritization!O455,'Subdecision matrices'!$J$27:$J$30,0),MATCH('CalcEng 2'!$AT$6,'Subdecision matrices'!$K$27:$O$27,0)),0)</f>
        <v>0</v>
      </c>
      <c r="AU893" s="2">
        <f>_xlfn.IFERROR(INDEX('Subdecision matrices'!$K$34:$O$36,MATCH(Prioritization!P455,'Subdecision matrices'!$J$34:$J$36,0),MATCH('CalcEng 2'!$AU$6,'Subdecision matrices'!$K$33:$O$33,0)),0)</f>
        <v>0</v>
      </c>
      <c r="AV893" s="2">
        <f>_xlfn.IFERROR(INDEX('Subdecision matrices'!$K$34:$O$36,MATCH(Prioritization!P455,'Subdecision matrices'!$J$34:$J$36,0),MATCH('CalcEng 2'!$AV$6,'Subdecision matrices'!$K$33:$O$33,0)),0)</f>
        <v>0</v>
      </c>
      <c r="AW893" s="2">
        <f>_xlfn.IFERROR(INDEX('Subdecision matrices'!$K$34:$O$36,MATCH(Prioritization!P455,'Subdecision matrices'!$J$34:$J$36,0),MATCH('CalcEng 2'!$AW$6,'Subdecision matrices'!$K$33:$O$33,0)),0)</f>
        <v>0</v>
      </c>
      <c r="AX893" s="2">
        <f>_xlfn.IFERROR(INDEX('Subdecision matrices'!$K$34:$O$36,MATCH(Prioritization!P455,'Subdecision matrices'!$J$34:$J$36,0),MATCH('CalcEng 2'!$AX$6,'Subdecision matrices'!$K$33:$O$33,0)),0)</f>
        <v>0</v>
      </c>
      <c r="AY893" s="2">
        <f>_xlfn.IFERROR(INDEX('Subdecision matrices'!$K$34:$O$36,MATCH(Prioritization!P455,'Subdecision matrices'!$J$34:$J$36,0),MATCH('CalcEng 2'!$AY$6,'Subdecision matrices'!$K$33:$O$33,0)),0)</f>
        <v>0</v>
      </c>
      <c r="AZ893" s="2"/>
      <c r="BA893" s="2"/>
      <c r="BB893" s="110">
        <f>((B893*B894)+(G893*G894)+(L893*L894)+(Q893*Q894)+(V893*V894)+(AA893*AA894)+(AF894*AF893)+(AK893*AK894)+(AP893*AP894)+(AU893*AU894))*10</f>
        <v>0</v>
      </c>
      <c r="BC893" s="110">
        <f aca="true" t="shared" si="2242" ref="BC893">((C893*C894)+(H893*H894)+(M893*M894)+(R893*R894)+(W893*W894)+(AB893*AB894)+(AG894*AG893)+(AL893*AL894)+(AQ893*AQ894)+(AV893*AV894))*10</f>
        <v>0</v>
      </c>
      <c r="BD893" s="110">
        <f aca="true" t="shared" si="2243" ref="BD893">((D893*D894)+(I893*I894)+(N893*N894)+(S893*S894)+(X893*X894)+(AC893*AC894)+(AH894*AH893)+(AM893*AM894)+(AR893*AR894)+(AW893*AW894))*10</f>
        <v>0</v>
      </c>
      <c r="BE893" s="110">
        <f aca="true" t="shared" si="2244" ref="BE893">((E893*E894)+(J893*J894)+(O893*O894)+(T893*T894)+(Y893*Y894)+(AD893*AD894)+(AI894*AI893)+(AN893*AN894)+(AS893*AS894)+(AX893*AX894))*10</f>
        <v>0</v>
      </c>
      <c r="BF893" s="110">
        <f aca="true" t="shared" si="2245" ref="BF893">((F893*F894)+(K893*K894)+(P893*P894)+(U893*U894)+(Z893*Z894)+(AE893*AE894)+(AJ894*AJ893)+(AO893*AO894)+(AT893*AT894)+(AY893*AY894))*10</f>
        <v>0</v>
      </c>
    </row>
    <row r="894" spans="1:58" ht="15.75" thickBot="1">
      <c r="A894" s="94"/>
      <c r="B894" s="5">
        <f>'Subdecision matrices'!$S$12</f>
        <v>0.1</v>
      </c>
      <c r="C894" s="5">
        <f>'Subdecision matrices'!$S$13</f>
        <v>0.1</v>
      </c>
      <c r="D894" s="5">
        <f>'Subdecision matrices'!$S$14</f>
        <v>0.1</v>
      </c>
      <c r="E894" s="5">
        <f>'Subdecision matrices'!$S$15</f>
        <v>0.1</v>
      </c>
      <c r="F894" s="5">
        <f>'Subdecision matrices'!$S$16</f>
        <v>0.1</v>
      </c>
      <c r="G894" s="5">
        <f>'Subdecision matrices'!$T$12</f>
        <v>0.1</v>
      </c>
      <c r="H894" s="5">
        <f>'Subdecision matrices'!$T$13</f>
        <v>0.1</v>
      </c>
      <c r="I894" s="5">
        <f>'Subdecision matrices'!$T$14</f>
        <v>0.1</v>
      </c>
      <c r="J894" s="5">
        <f>'Subdecision matrices'!$T$15</f>
        <v>0.1</v>
      </c>
      <c r="K894" s="5">
        <f>'Subdecision matrices'!$T$16</f>
        <v>0.1</v>
      </c>
      <c r="L894" s="5">
        <f>'Subdecision matrices'!$U$12</f>
        <v>0.05</v>
      </c>
      <c r="M894" s="5">
        <f>'Subdecision matrices'!$U$13</f>
        <v>0.05</v>
      </c>
      <c r="N894" s="5">
        <f>'Subdecision matrices'!$U$14</f>
        <v>0.05</v>
      </c>
      <c r="O894" s="5">
        <f>'Subdecision matrices'!$U$15</f>
        <v>0.05</v>
      </c>
      <c r="P894" s="5">
        <f>'Subdecision matrices'!$U$16</f>
        <v>0.05</v>
      </c>
      <c r="Q894" s="5">
        <f>'Subdecision matrices'!$V$12</f>
        <v>0.1</v>
      </c>
      <c r="R894" s="5">
        <f>'Subdecision matrices'!$V$13</f>
        <v>0.1</v>
      </c>
      <c r="S894" s="5">
        <f>'Subdecision matrices'!$V$14</f>
        <v>0.1</v>
      </c>
      <c r="T894" s="5">
        <f>'Subdecision matrices'!$V$15</f>
        <v>0.1</v>
      </c>
      <c r="U894" s="5">
        <f>'Subdecision matrices'!$V$16</f>
        <v>0.1</v>
      </c>
      <c r="V894" s="5">
        <f>'Subdecision matrices'!$W$12</f>
        <v>0.1</v>
      </c>
      <c r="W894" s="5">
        <f>'Subdecision matrices'!$W$13</f>
        <v>0.1</v>
      </c>
      <c r="X894" s="5">
        <f>'Subdecision matrices'!$W$14</f>
        <v>0.1</v>
      </c>
      <c r="Y894" s="5">
        <f>'Subdecision matrices'!$W$15</f>
        <v>0.1</v>
      </c>
      <c r="Z894" s="5">
        <f>'Subdecision matrices'!$W$16</f>
        <v>0.1</v>
      </c>
      <c r="AA894" s="5">
        <f>'Subdecision matrices'!$X$12</f>
        <v>0.05</v>
      </c>
      <c r="AB894" s="5">
        <f>'Subdecision matrices'!$X$13</f>
        <v>0.1</v>
      </c>
      <c r="AC894" s="5">
        <f>'Subdecision matrices'!$X$14</f>
        <v>0.1</v>
      </c>
      <c r="AD894" s="5">
        <f>'Subdecision matrices'!$X$15</f>
        <v>0.1</v>
      </c>
      <c r="AE894" s="5">
        <f>'Subdecision matrices'!$X$16</f>
        <v>0.1</v>
      </c>
      <c r="AF894" s="5">
        <f>'Subdecision matrices'!$Y$12</f>
        <v>0.1</v>
      </c>
      <c r="AG894" s="5">
        <f>'Subdecision matrices'!$Y$13</f>
        <v>0.1</v>
      </c>
      <c r="AH894" s="5">
        <f>'Subdecision matrices'!$Y$14</f>
        <v>0.1</v>
      </c>
      <c r="AI894" s="5">
        <f>'Subdecision matrices'!$Y$15</f>
        <v>0.05</v>
      </c>
      <c r="AJ894" s="5">
        <f>'Subdecision matrices'!$Y$16</f>
        <v>0.05</v>
      </c>
      <c r="AK894" s="5">
        <f>'Subdecision matrices'!$Z$12</f>
        <v>0.15</v>
      </c>
      <c r="AL894" s="5">
        <f>'Subdecision matrices'!$Z$13</f>
        <v>0.15</v>
      </c>
      <c r="AM894" s="5">
        <f>'Subdecision matrices'!$Z$14</f>
        <v>0.15</v>
      </c>
      <c r="AN894" s="5">
        <f>'Subdecision matrices'!$Z$15</f>
        <v>0.15</v>
      </c>
      <c r="AO894" s="5">
        <f>'Subdecision matrices'!$Z$16</f>
        <v>0.15</v>
      </c>
      <c r="AP894" s="5">
        <f>'Subdecision matrices'!$AA$12</f>
        <v>0.1</v>
      </c>
      <c r="AQ894" s="5">
        <f>'Subdecision matrices'!$AA$13</f>
        <v>0.1</v>
      </c>
      <c r="AR894" s="5">
        <f>'Subdecision matrices'!$AA$14</f>
        <v>0.1</v>
      </c>
      <c r="AS894" s="5">
        <f>'Subdecision matrices'!$AA$15</f>
        <v>0.1</v>
      </c>
      <c r="AT894" s="5">
        <f>'Subdecision matrices'!$AA$16</f>
        <v>0.15</v>
      </c>
      <c r="AU894" s="5">
        <f>'Subdecision matrices'!$AB$12</f>
        <v>0.15</v>
      </c>
      <c r="AV894" s="5">
        <f>'Subdecision matrices'!$AB$13</f>
        <v>0.1</v>
      </c>
      <c r="AW894" s="5">
        <f>'Subdecision matrices'!$AB$14</f>
        <v>0.1</v>
      </c>
      <c r="AX894" s="5">
        <f>'Subdecision matrices'!$AB$15</f>
        <v>0.15</v>
      </c>
      <c r="AY894" s="5">
        <f>'Subdecision matrices'!$AB$16</f>
        <v>0.1</v>
      </c>
      <c r="AZ894" s="3">
        <f aca="true" t="shared" si="2246" ref="AZ894">SUM(L894:AY894)</f>
        <v>4</v>
      </c>
      <c r="BA894" s="3"/>
      <c r="BB894" s="114"/>
      <c r="BC894" s="114"/>
      <c r="BD894" s="114"/>
      <c r="BE894" s="114"/>
      <c r="BF894" s="114"/>
    </row>
    <row r="895" spans="1:58" ht="15">
      <c r="A895" s="94">
        <v>445</v>
      </c>
      <c r="B895" s="44">
        <f>_xlfn.IFERROR(VLOOKUP(Prioritization!G456,'Subdecision matrices'!$B$7:$C$8,2,TRUE),0)</f>
        <v>0</v>
      </c>
      <c r="C895" s="44">
        <f>_xlfn.IFERROR(VLOOKUP(Prioritization!G456,'Subdecision matrices'!$B$7:$D$8,3,TRUE),0)</f>
        <v>0</v>
      </c>
      <c r="D895" s="44">
        <f>_xlfn.IFERROR(VLOOKUP(Prioritization!G456,'Subdecision matrices'!$B$7:$E$8,4,TRUE),0)</f>
        <v>0</v>
      </c>
      <c r="E895" s="44">
        <f>_xlfn.IFERROR(VLOOKUP(Prioritization!G456,'Subdecision matrices'!$B$7:$F$8,5,TRUE),0)</f>
        <v>0</v>
      </c>
      <c r="F895" s="44">
        <f>_xlfn.IFERROR(VLOOKUP(Prioritization!G456,'Subdecision matrices'!$B$7:$G$8,6,TRUE),0)</f>
        <v>0</v>
      </c>
      <c r="G895" s="44">
        <f>VLOOKUP(Prioritization!H456,'Subdecision matrices'!$B$12:$C$19,2,TRUE)</f>
        <v>0</v>
      </c>
      <c r="H895" s="44">
        <f>VLOOKUP(Prioritization!H456,'Subdecision matrices'!$B$12:$D$19,3,TRUE)</f>
        <v>0</v>
      </c>
      <c r="I895" s="44">
        <f>VLOOKUP(Prioritization!H456,'Subdecision matrices'!$B$12:$E$19,4,TRUE)</f>
        <v>0</v>
      </c>
      <c r="J895" s="44">
        <f>VLOOKUP(Prioritization!H456,'Subdecision matrices'!$B$12:$F$19,5,TRUE)</f>
        <v>0</v>
      </c>
      <c r="K895" s="44">
        <f>VLOOKUP(Prioritization!H456,'Subdecision matrices'!$B$12:$G$19,6,TRUE)</f>
        <v>0</v>
      </c>
      <c r="L895" s="2">
        <f>_xlfn.IFERROR(INDEX('Subdecision matrices'!$C$23:$G$27,MATCH(Prioritization!I456,'Subdecision matrices'!$B$23:$B$27,0),MATCH('CalcEng 2'!$L$6,'Subdecision matrices'!$C$22:$G$22,0)),0)</f>
        <v>0</v>
      </c>
      <c r="M895" s="2">
        <f>_xlfn.IFERROR(INDEX('Subdecision matrices'!$C$23:$G$27,MATCH(Prioritization!I456,'Subdecision matrices'!$B$23:$B$27,0),MATCH('CalcEng 2'!$M$6,'Subdecision matrices'!$C$30:$G$30,0)),0)</f>
        <v>0</v>
      </c>
      <c r="N895" s="2">
        <f>_xlfn.IFERROR(INDEX('Subdecision matrices'!$C$23:$G$27,MATCH(Prioritization!I456,'Subdecision matrices'!$B$23:$B$27,0),MATCH('CalcEng 2'!$N$6,'Subdecision matrices'!$C$22:$G$22,0)),0)</f>
        <v>0</v>
      </c>
      <c r="O895" s="2">
        <f>_xlfn.IFERROR(INDEX('Subdecision matrices'!$C$23:$G$27,MATCH(Prioritization!I456,'Subdecision matrices'!$B$23:$B$27,0),MATCH('CalcEng 2'!$O$6,'Subdecision matrices'!$C$22:$G$22,0)),0)</f>
        <v>0</v>
      </c>
      <c r="P895" s="2">
        <f>_xlfn.IFERROR(INDEX('Subdecision matrices'!$C$23:$G$27,MATCH(Prioritization!I456,'Subdecision matrices'!$B$23:$B$27,0),MATCH('CalcEng 2'!$P$6,'Subdecision matrices'!$C$22:$G$22,0)),0)</f>
        <v>0</v>
      </c>
      <c r="Q895" s="2">
        <f>_xlfn.IFERROR(INDEX('Subdecision matrices'!$C$31:$G$33,MATCH(Prioritization!J456,'Subdecision matrices'!$B$31:$B$33,0),MATCH('CalcEng 2'!$Q$6,'Subdecision matrices'!$C$30:$G$30,0)),0)</f>
        <v>0</v>
      </c>
      <c r="R895" s="2">
        <f>_xlfn.IFERROR(INDEX('Subdecision matrices'!$C$31:$G$33,MATCH(Prioritization!J456,'Subdecision matrices'!$B$31:$B$33,0),MATCH('CalcEng 2'!$R$6,'Subdecision matrices'!$C$30:$G$30,0)),0)</f>
        <v>0</v>
      </c>
      <c r="S895" s="2">
        <f>_xlfn.IFERROR(INDEX('Subdecision matrices'!$C$31:$G$33,MATCH(Prioritization!J456,'Subdecision matrices'!$B$31:$B$33,0),MATCH('CalcEng 2'!$S$6,'Subdecision matrices'!$C$30:$G$30,0)),0)</f>
        <v>0</v>
      </c>
      <c r="T895" s="2">
        <f>_xlfn.IFERROR(INDEX('Subdecision matrices'!$C$31:$G$33,MATCH(Prioritization!J456,'Subdecision matrices'!$B$31:$B$33,0),MATCH('CalcEng 2'!$T$6,'Subdecision matrices'!$C$30:$G$30,0)),0)</f>
        <v>0</v>
      </c>
      <c r="U895" s="2">
        <f>_xlfn.IFERROR(INDEX('Subdecision matrices'!$C$31:$G$33,MATCH(Prioritization!J456,'Subdecision matrices'!$B$31:$B$33,0),MATCH('CalcEng 2'!$U$6,'Subdecision matrices'!$C$30:$G$30,0)),0)</f>
        <v>0</v>
      </c>
      <c r="V895" s="2">
        <f>_xlfn.IFERROR(VLOOKUP(Prioritization!K456,'Subdecision matrices'!$A$37:$C$41,3,TRUE),0)</f>
        <v>0</v>
      </c>
      <c r="W895" s="2">
        <f>_xlfn.IFERROR(VLOOKUP(Prioritization!K456,'Subdecision matrices'!$A$37:$D$41,4),0)</f>
        <v>0</v>
      </c>
      <c r="X895" s="2">
        <f>_xlfn.IFERROR(VLOOKUP(Prioritization!K456,'Subdecision matrices'!$A$37:$E$41,5),0)</f>
        <v>0</v>
      </c>
      <c r="Y895" s="2">
        <f>_xlfn.IFERROR(VLOOKUP(Prioritization!K456,'Subdecision matrices'!$A$37:$F$41,6),0)</f>
        <v>0</v>
      </c>
      <c r="Z895" s="2">
        <f>_xlfn.IFERROR(VLOOKUP(Prioritization!K456,'Subdecision matrices'!$A$37:$G$41,7),0)</f>
        <v>0</v>
      </c>
      <c r="AA895" s="2">
        <f>_xlfn.IFERROR(INDEX('Subdecision matrices'!$K$8:$O$11,MATCH(Prioritization!L456,'Subdecision matrices'!$J$8:$J$11,0),MATCH('CalcEng 2'!$AA$6,'Subdecision matrices'!$K$7:$O$7,0)),0)</f>
        <v>0</v>
      </c>
      <c r="AB895" s="2">
        <f>_xlfn.IFERROR(INDEX('Subdecision matrices'!$K$8:$O$11,MATCH(Prioritization!L456,'Subdecision matrices'!$J$8:$J$11,0),MATCH('CalcEng 2'!$AB$6,'Subdecision matrices'!$K$7:$O$7,0)),0)</f>
        <v>0</v>
      </c>
      <c r="AC895" s="2">
        <f>_xlfn.IFERROR(INDEX('Subdecision matrices'!$K$8:$O$11,MATCH(Prioritization!L456,'Subdecision matrices'!$J$8:$J$11,0),MATCH('CalcEng 2'!$AC$6,'Subdecision matrices'!$K$7:$O$7,0)),0)</f>
        <v>0</v>
      </c>
      <c r="AD895" s="2">
        <f>_xlfn.IFERROR(INDEX('Subdecision matrices'!$K$8:$O$11,MATCH(Prioritization!L456,'Subdecision matrices'!$J$8:$J$11,0),MATCH('CalcEng 2'!$AD$6,'Subdecision matrices'!$K$7:$O$7,0)),0)</f>
        <v>0</v>
      </c>
      <c r="AE895" s="2">
        <f>_xlfn.IFERROR(INDEX('Subdecision matrices'!$K$8:$O$11,MATCH(Prioritization!L456,'Subdecision matrices'!$J$8:$J$11,0),MATCH('CalcEng 2'!$AE$6,'Subdecision matrices'!$K$7:$O$7,0)),0)</f>
        <v>0</v>
      </c>
      <c r="AF895" s="2">
        <f>_xlfn.IFERROR(VLOOKUP(Prioritization!M456,'Subdecision matrices'!$I$15:$K$17,3,TRUE),0)</f>
        <v>0</v>
      </c>
      <c r="AG895" s="2">
        <f>_xlfn.IFERROR(VLOOKUP(Prioritization!M456,'Subdecision matrices'!$I$15:$L$17,4,TRUE),0)</f>
        <v>0</v>
      </c>
      <c r="AH895" s="2">
        <f>_xlfn.IFERROR(VLOOKUP(Prioritization!M456,'Subdecision matrices'!$I$15:$M$17,5,TRUE),0)</f>
        <v>0</v>
      </c>
      <c r="AI895" s="2">
        <f>_xlfn.IFERROR(VLOOKUP(Prioritization!M456,'Subdecision matrices'!$I$15:$N$17,6,TRUE),0)</f>
        <v>0</v>
      </c>
      <c r="AJ895" s="2">
        <f>_xlfn.IFERROR(VLOOKUP(Prioritization!M456,'Subdecision matrices'!$I$15:$O$17,7,TRUE),0)</f>
        <v>0</v>
      </c>
      <c r="AK895" s="2">
        <f>_xlfn.IFERROR(INDEX('Subdecision matrices'!$K$22:$O$24,MATCH(Prioritization!N456,'Subdecision matrices'!$J$22:$J$24,0),MATCH($AK$6,'Subdecision matrices'!$K$21:$O$21,0)),0)</f>
        <v>0</v>
      </c>
      <c r="AL895" s="2">
        <f>_xlfn.IFERROR(INDEX('Subdecision matrices'!$K$22:$O$24,MATCH(Prioritization!N456,'Subdecision matrices'!$J$22:$J$24,0),MATCH($AL$6,'Subdecision matrices'!$K$21:$O$21,0)),0)</f>
        <v>0</v>
      </c>
      <c r="AM895" s="2">
        <f>_xlfn.IFERROR(INDEX('Subdecision matrices'!$K$22:$O$24,MATCH(Prioritization!N456,'Subdecision matrices'!$J$22:$J$24,0),MATCH($AM$6,'Subdecision matrices'!$K$21:$O$21,0)),0)</f>
        <v>0</v>
      </c>
      <c r="AN895" s="2">
        <f>_xlfn.IFERROR(INDEX('Subdecision matrices'!$K$22:$O$24,MATCH(Prioritization!N456,'Subdecision matrices'!$J$22:$J$24,0),MATCH($AN$6,'Subdecision matrices'!$K$21:$O$21,0)),0)</f>
        <v>0</v>
      </c>
      <c r="AO895" s="2">
        <f>_xlfn.IFERROR(INDEX('Subdecision matrices'!$K$22:$O$24,MATCH(Prioritization!N456,'Subdecision matrices'!$J$22:$J$24,0),MATCH($AO$6,'Subdecision matrices'!$K$21:$O$21,0)),0)</f>
        <v>0</v>
      </c>
      <c r="AP895" s="2">
        <f>_xlfn.IFERROR(INDEX('Subdecision matrices'!$K$27:$O$30,MATCH(Prioritization!O456,'Subdecision matrices'!$J$27:$J$30,0),MATCH('CalcEng 2'!$AP$6,'Subdecision matrices'!$K$27:$O$27,0)),0)</f>
        <v>0</v>
      </c>
      <c r="AQ895" s="2">
        <f>_xlfn.IFERROR(INDEX('Subdecision matrices'!$K$27:$O$30,MATCH(Prioritization!O456,'Subdecision matrices'!$J$27:$J$30,0),MATCH('CalcEng 2'!$AQ$6,'Subdecision matrices'!$K$27:$O$27,0)),0)</f>
        <v>0</v>
      </c>
      <c r="AR895" s="2">
        <f>_xlfn.IFERROR(INDEX('Subdecision matrices'!$K$27:$O$30,MATCH(Prioritization!O456,'Subdecision matrices'!$J$27:$J$30,0),MATCH('CalcEng 2'!$AR$6,'Subdecision matrices'!$K$27:$O$27,0)),0)</f>
        <v>0</v>
      </c>
      <c r="AS895" s="2">
        <f>_xlfn.IFERROR(INDEX('Subdecision matrices'!$K$27:$O$30,MATCH(Prioritization!O456,'Subdecision matrices'!$J$27:$J$30,0),MATCH('CalcEng 2'!$AS$6,'Subdecision matrices'!$K$27:$O$27,0)),0)</f>
        <v>0</v>
      </c>
      <c r="AT895" s="2">
        <f>_xlfn.IFERROR(INDEX('Subdecision matrices'!$K$27:$O$30,MATCH(Prioritization!O456,'Subdecision matrices'!$J$27:$J$30,0),MATCH('CalcEng 2'!$AT$6,'Subdecision matrices'!$K$27:$O$27,0)),0)</f>
        <v>0</v>
      </c>
      <c r="AU895" s="2">
        <f>_xlfn.IFERROR(INDEX('Subdecision matrices'!$K$34:$O$36,MATCH(Prioritization!P456,'Subdecision matrices'!$J$34:$J$36,0),MATCH('CalcEng 2'!$AU$6,'Subdecision matrices'!$K$33:$O$33,0)),0)</f>
        <v>0</v>
      </c>
      <c r="AV895" s="2">
        <f>_xlfn.IFERROR(INDEX('Subdecision matrices'!$K$34:$O$36,MATCH(Prioritization!P456,'Subdecision matrices'!$J$34:$J$36,0),MATCH('CalcEng 2'!$AV$6,'Subdecision matrices'!$K$33:$O$33,0)),0)</f>
        <v>0</v>
      </c>
      <c r="AW895" s="2">
        <f>_xlfn.IFERROR(INDEX('Subdecision matrices'!$K$34:$O$36,MATCH(Prioritization!P456,'Subdecision matrices'!$J$34:$J$36,0),MATCH('CalcEng 2'!$AW$6,'Subdecision matrices'!$K$33:$O$33,0)),0)</f>
        <v>0</v>
      </c>
      <c r="AX895" s="2">
        <f>_xlfn.IFERROR(INDEX('Subdecision matrices'!$K$34:$O$36,MATCH(Prioritization!P456,'Subdecision matrices'!$J$34:$J$36,0),MATCH('CalcEng 2'!$AX$6,'Subdecision matrices'!$K$33:$O$33,0)),0)</f>
        <v>0</v>
      </c>
      <c r="AY895" s="2">
        <f>_xlfn.IFERROR(INDEX('Subdecision matrices'!$K$34:$O$36,MATCH(Prioritization!P456,'Subdecision matrices'!$J$34:$J$36,0),MATCH('CalcEng 2'!$AY$6,'Subdecision matrices'!$K$33:$O$33,0)),0)</f>
        <v>0</v>
      </c>
      <c r="AZ895" s="2"/>
      <c r="BA895" s="2"/>
      <c r="BB895" s="110">
        <f>((B895*B896)+(G895*G896)+(L895*L896)+(Q895*Q896)+(V895*V896)+(AA895*AA896)+(AF896*AF895)+(AK895*AK896)+(AP895*AP896)+(AU895*AU896))*10</f>
        <v>0</v>
      </c>
      <c r="BC895" s="110">
        <f aca="true" t="shared" si="2247" ref="BC895">((C895*C896)+(H895*H896)+(M895*M896)+(R895*R896)+(W895*W896)+(AB895*AB896)+(AG896*AG895)+(AL895*AL896)+(AQ895*AQ896)+(AV895*AV896))*10</f>
        <v>0</v>
      </c>
      <c r="BD895" s="110">
        <f aca="true" t="shared" si="2248" ref="BD895">((D895*D896)+(I895*I896)+(N895*N896)+(S895*S896)+(X895*X896)+(AC895*AC896)+(AH896*AH895)+(AM895*AM896)+(AR895*AR896)+(AW895*AW896))*10</f>
        <v>0</v>
      </c>
      <c r="BE895" s="110">
        <f aca="true" t="shared" si="2249" ref="BE895">((E895*E896)+(J895*J896)+(O895*O896)+(T895*T896)+(Y895*Y896)+(AD895*AD896)+(AI896*AI895)+(AN895*AN896)+(AS895*AS896)+(AX895*AX896))*10</f>
        <v>0</v>
      </c>
      <c r="BF895" s="110">
        <f aca="true" t="shared" si="2250" ref="BF895">((F895*F896)+(K895*K896)+(P895*P896)+(U895*U896)+(Z895*Z896)+(AE895*AE896)+(AJ896*AJ895)+(AO895*AO896)+(AT895*AT896)+(AY895*AY896))*10</f>
        <v>0</v>
      </c>
    </row>
    <row r="896" spans="1:58" ht="15.75" thickBot="1">
      <c r="A896" s="94"/>
      <c r="B896" s="5">
        <f>'Subdecision matrices'!$S$12</f>
        <v>0.1</v>
      </c>
      <c r="C896" s="5">
        <f>'Subdecision matrices'!$S$13</f>
        <v>0.1</v>
      </c>
      <c r="D896" s="5">
        <f>'Subdecision matrices'!$S$14</f>
        <v>0.1</v>
      </c>
      <c r="E896" s="5">
        <f>'Subdecision matrices'!$S$15</f>
        <v>0.1</v>
      </c>
      <c r="F896" s="5">
        <f>'Subdecision matrices'!$S$16</f>
        <v>0.1</v>
      </c>
      <c r="G896" s="5">
        <f>'Subdecision matrices'!$T$12</f>
        <v>0.1</v>
      </c>
      <c r="H896" s="5">
        <f>'Subdecision matrices'!$T$13</f>
        <v>0.1</v>
      </c>
      <c r="I896" s="5">
        <f>'Subdecision matrices'!$T$14</f>
        <v>0.1</v>
      </c>
      <c r="J896" s="5">
        <f>'Subdecision matrices'!$T$15</f>
        <v>0.1</v>
      </c>
      <c r="K896" s="5">
        <f>'Subdecision matrices'!$T$16</f>
        <v>0.1</v>
      </c>
      <c r="L896" s="5">
        <f>'Subdecision matrices'!$U$12</f>
        <v>0.05</v>
      </c>
      <c r="M896" s="5">
        <f>'Subdecision matrices'!$U$13</f>
        <v>0.05</v>
      </c>
      <c r="N896" s="5">
        <f>'Subdecision matrices'!$U$14</f>
        <v>0.05</v>
      </c>
      <c r="O896" s="5">
        <f>'Subdecision matrices'!$U$15</f>
        <v>0.05</v>
      </c>
      <c r="P896" s="5">
        <f>'Subdecision matrices'!$U$16</f>
        <v>0.05</v>
      </c>
      <c r="Q896" s="5">
        <f>'Subdecision matrices'!$V$12</f>
        <v>0.1</v>
      </c>
      <c r="R896" s="5">
        <f>'Subdecision matrices'!$V$13</f>
        <v>0.1</v>
      </c>
      <c r="S896" s="5">
        <f>'Subdecision matrices'!$V$14</f>
        <v>0.1</v>
      </c>
      <c r="T896" s="5">
        <f>'Subdecision matrices'!$V$15</f>
        <v>0.1</v>
      </c>
      <c r="U896" s="5">
        <f>'Subdecision matrices'!$V$16</f>
        <v>0.1</v>
      </c>
      <c r="V896" s="5">
        <f>'Subdecision matrices'!$W$12</f>
        <v>0.1</v>
      </c>
      <c r="W896" s="5">
        <f>'Subdecision matrices'!$W$13</f>
        <v>0.1</v>
      </c>
      <c r="X896" s="5">
        <f>'Subdecision matrices'!$W$14</f>
        <v>0.1</v>
      </c>
      <c r="Y896" s="5">
        <f>'Subdecision matrices'!$W$15</f>
        <v>0.1</v>
      </c>
      <c r="Z896" s="5">
        <f>'Subdecision matrices'!$W$16</f>
        <v>0.1</v>
      </c>
      <c r="AA896" s="5">
        <f>'Subdecision matrices'!$X$12</f>
        <v>0.05</v>
      </c>
      <c r="AB896" s="5">
        <f>'Subdecision matrices'!$X$13</f>
        <v>0.1</v>
      </c>
      <c r="AC896" s="5">
        <f>'Subdecision matrices'!$X$14</f>
        <v>0.1</v>
      </c>
      <c r="AD896" s="5">
        <f>'Subdecision matrices'!$X$15</f>
        <v>0.1</v>
      </c>
      <c r="AE896" s="5">
        <f>'Subdecision matrices'!$X$16</f>
        <v>0.1</v>
      </c>
      <c r="AF896" s="5">
        <f>'Subdecision matrices'!$Y$12</f>
        <v>0.1</v>
      </c>
      <c r="AG896" s="5">
        <f>'Subdecision matrices'!$Y$13</f>
        <v>0.1</v>
      </c>
      <c r="AH896" s="5">
        <f>'Subdecision matrices'!$Y$14</f>
        <v>0.1</v>
      </c>
      <c r="AI896" s="5">
        <f>'Subdecision matrices'!$Y$15</f>
        <v>0.05</v>
      </c>
      <c r="AJ896" s="5">
        <f>'Subdecision matrices'!$Y$16</f>
        <v>0.05</v>
      </c>
      <c r="AK896" s="5">
        <f>'Subdecision matrices'!$Z$12</f>
        <v>0.15</v>
      </c>
      <c r="AL896" s="5">
        <f>'Subdecision matrices'!$Z$13</f>
        <v>0.15</v>
      </c>
      <c r="AM896" s="5">
        <f>'Subdecision matrices'!$Z$14</f>
        <v>0.15</v>
      </c>
      <c r="AN896" s="5">
        <f>'Subdecision matrices'!$Z$15</f>
        <v>0.15</v>
      </c>
      <c r="AO896" s="5">
        <f>'Subdecision matrices'!$Z$16</f>
        <v>0.15</v>
      </c>
      <c r="AP896" s="5">
        <f>'Subdecision matrices'!$AA$12</f>
        <v>0.1</v>
      </c>
      <c r="AQ896" s="5">
        <f>'Subdecision matrices'!$AA$13</f>
        <v>0.1</v>
      </c>
      <c r="AR896" s="5">
        <f>'Subdecision matrices'!$AA$14</f>
        <v>0.1</v>
      </c>
      <c r="AS896" s="5">
        <f>'Subdecision matrices'!$AA$15</f>
        <v>0.1</v>
      </c>
      <c r="AT896" s="5">
        <f>'Subdecision matrices'!$AA$16</f>
        <v>0.15</v>
      </c>
      <c r="AU896" s="5">
        <f>'Subdecision matrices'!$AB$12</f>
        <v>0.15</v>
      </c>
      <c r="AV896" s="5">
        <f>'Subdecision matrices'!$AB$13</f>
        <v>0.1</v>
      </c>
      <c r="AW896" s="5">
        <f>'Subdecision matrices'!$AB$14</f>
        <v>0.1</v>
      </c>
      <c r="AX896" s="5">
        <f>'Subdecision matrices'!$AB$15</f>
        <v>0.15</v>
      </c>
      <c r="AY896" s="5">
        <f>'Subdecision matrices'!$AB$16</f>
        <v>0.1</v>
      </c>
      <c r="AZ896" s="3">
        <f aca="true" t="shared" si="2251" ref="AZ896">SUM(L896:AY896)</f>
        <v>4</v>
      </c>
      <c r="BA896" s="3"/>
      <c r="BB896" s="114"/>
      <c r="BC896" s="114"/>
      <c r="BD896" s="114"/>
      <c r="BE896" s="114"/>
      <c r="BF896" s="114"/>
    </row>
    <row r="897" spans="1:58" ht="15">
      <c r="A897" s="94">
        <v>446</v>
      </c>
      <c r="B897" s="44">
        <f>_xlfn.IFERROR(VLOOKUP(Prioritization!G457,'Subdecision matrices'!$B$7:$C$8,2,TRUE),0)</f>
        <v>0</v>
      </c>
      <c r="C897" s="44">
        <f>_xlfn.IFERROR(VLOOKUP(Prioritization!G457,'Subdecision matrices'!$B$7:$D$8,3,TRUE),0)</f>
        <v>0</v>
      </c>
      <c r="D897" s="44">
        <f>_xlfn.IFERROR(VLOOKUP(Prioritization!G457,'Subdecision matrices'!$B$7:$E$8,4,TRUE),0)</f>
        <v>0</v>
      </c>
      <c r="E897" s="44">
        <f>_xlfn.IFERROR(VLOOKUP(Prioritization!G457,'Subdecision matrices'!$B$7:$F$8,5,TRUE),0)</f>
        <v>0</v>
      </c>
      <c r="F897" s="44">
        <f>_xlfn.IFERROR(VLOOKUP(Prioritization!G457,'Subdecision matrices'!$B$7:$G$8,6,TRUE),0)</f>
        <v>0</v>
      </c>
      <c r="G897" s="44">
        <f>VLOOKUP(Prioritization!H457,'Subdecision matrices'!$B$12:$C$19,2,TRUE)</f>
        <v>0</v>
      </c>
      <c r="H897" s="44">
        <f>VLOOKUP(Prioritization!H457,'Subdecision matrices'!$B$12:$D$19,3,TRUE)</f>
        <v>0</v>
      </c>
      <c r="I897" s="44">
        <f>VLOOKUP(Prioritization!H457,'Subdecision matrices'!$B$12:$E$19,4,TRUE)</f>
        <v>0</v>
      </c>
      <c r="J897" s="44">
        <f>VLOOKUP(Prioritization!H457,'Subdecision matrices'!$B$12:$F$19,5,TRUE)</f>
        <v>0</v>
      </c>
      <c r="K897" s="44">
        <f>VLOOKUP(Prioritization!H457,'Subdecision matrices'!$B$12:$G$19,6,TRUE)</f>
        <v>0</v>
      </c>
      <c r="L897" s="2">
        <f>_xlfn.IFERROR(INDEX('Subdecision matrices'!$C$23:$G$27,MATCH(Prioritization!I457,'Subdecision matrices'!$B$23:$B$27,0),MATCH('CalcEng 2'!$L$6,'Subdecision matrices'!$C$22:$G$22,0)),0)</f>
        <v>0</v>
      </c>
      <c r="M897" s="2">
        <f>_xlfn.IFERROR(INDEX('Subdecision matrices'!$C$23:$G$27,MATCH(Prioritization!I457,'Subdecision matrices'!$B$23:$B$27,0),MATCH('CalcEng 2'!$M$6,'Subdecision matrices'!$C$30:$G$30,0)),0)</f>
        <v>0</v>
      </c>
      <c r="N897" s="2">
        <f>_xlfn.IFERROR(INDEX('Subdecision matrices'!$C$23:$G$27,MATCH(Prioritization!I457,'Subdecision matrices'!$B$23:$B$27,0),MATCH('CalcEng 2'!$N$6,'Subdecision matrices'!$C$22:$G$22,0)),0)</f>
        <v>0</v>
      </c>
      <c r="O897" s="2">
        <f>_xlfn.IFERROR(INDEX('Subdecision matrices'!$C$23:$G$27,MATCH(Prioritization!I457,'Subdecision matrices'!$B$23:$B$27,0),MATCH('CalcEng 2'!$O$6,'Subdecision matrices'!$C$22:$G$22,0)),0)</f>
        <v>0</v>
      </c>
      <c r="P897" s="2">
        <f>_xlfn.IFERROR(INDEX('Subdecision matrices'!$C$23:$G$27,MATCH(Prioritization!I457,'Subdecision matrices'!$B$23:$B$27,0),MATCH('CalcEng 2'!$P$6,'Subdecision matrices'!$C$22:$G$22,0)),0)</f>
        <v>0</v>
      </c>
      <c r="Q897" s="2">
        <f>_xlfn.IFERROR(INDEX('Subdecision matrices'!$C$31:$G$33,MATCH(Prioritization!J457,'Subdecision matrices'!$B$31:$B$33,0),MATCH('CalcEng 2'!$Q$6,'Subdecision matrices'!$C$30:$G$30,0)),0)</f>
        <v>0</v>
      </c>
      <c r="R897" s="2">
        <f>_xlfn.IFERROR(INDEX('Subdecision matrices'!$C$31:$G$33,MATCH(Prioritization!J457,'Subdecision matrices'!$B$31:$B$33,0),MATCH('CalcEng 2'!$R$6,'Subdecision matrices'!$C$30:$G$30,0)),0)</f>
        <v>0</v>
      </c>
      <c r="S897" s="2">
        <f>_xlfn.IFERROR(INDEX('Subdecision matrices'!$C$31:$G$33,MATCH(Prioritization!J457,'Subdecision matrices'!$B$31:$B$33,0),MATCH('CalcEng 2'!$S$6,'Subdecision matrices'!$C$30:$G$30,0)),0)</f>
        <v>0</v>
      </c>
      <c r="T897" s="2">
        <f>_xlfn.IFERROR(INDEX('Subdecision matrices'!$C$31:$G$33,MATCH(Prioritization!J457,'Subdecision matrices'!$B$31:$B$33,0),MATCH('CalcEng 2'!$T$6,'Subdecision matrices'!$C$30:$G$30,0)),0)</f>
        <v>0</v>
      </c>
      <c r="U897" s="2">
        <f>_xlfn.IFERROR(INDEX('Subdecision matrices'!$C$31:$G$33,MATCH(Prioritization!J457,'Subdecision matrices'!$B$31:$B$33,0),MATCH('CalcEng 2'!$U$6,'Subdecision matrices'!$C$30:$G$30,0)),0)</f>
        <v>0</v>
      </c>
      <c r="V897" s="2">
        <f>_xlfn.IFERROR(VLOOKUP(Prioritization!K457,'Subdecision matrices'!$A$37:$C$41,3,TRUE),0)</f>
        <v>0</v>
      </c>
      <c r="W897" s="2">
        <f>_xlfn.IFERROR(VLOOKUP(Prioritization!K457,'Subdecision matrices'!$A$37:$D$41,4),0)</f>
        <v>0</v>
      </c>
      <c r="X897" s="2">
        <f>_xlfn.IFERROR(VLOOKUP(Prioritization!K457,'Subdecision matrices'!$A$37:$E$41,5),0)</f>
        <v>0</v>
      </c>
      <c r="Y897" s="2">
        <f>_xlfn.IFERROR(VLOOKUP(Prioritization!K457,'Subdecision matrices'!$A$37:$F$41,6),0)</f>
        <v>0</v>
      </c>
      <c r="Z897" s="2">
        <f>_xlfn.IFERROR(VLOOKUP(Prioritization!K457,'Subdecision matrices'!$A$37:$G$41,7),0)</f>
        <v>0</v>
      </c>
      <c r="AA897" s="2">
        <f>_xlfn.IFERROR(INDEX('Subdecision matrices'!$K$8:$O$11,MATCH(Prioritization!L457,'Subdecision matrices'!$J$8:$J$11,0),MATCH('CalcEng 2'!$AA$6,'Subdecision matrices'!$K$7:$O$7,0)),0)</f>
        <v>0</v>
      </c>
      <c r="AB897" s="2">
        <f>_xlfn.IFERROR(INDEX('Subdecision matrices'!$K$8:$O$11,MATCH(Prioritization!L457,'Subdecision matrices'!$J$8:$J$11,0),MATCH('CalcEng 2'!$AB$6,'Subdecision matrices'!$K$7:$O$7,0)),0)</f>
        <v>0</v>
      </c>
      <c r="AC897" s="2">
        <f>_xlfn.IFERROR(INDEX('Subdecision matrices'!$K$8:$O$11,MATCH(Prioritization!L457,'Subdecision matrices'!$J$8:$J$11,0),MATCH('CalcEng 2'!$AC$6,'Subdecision matrices'!$K$7:$O$7,0)),0)</f>
        <v>0</v>
      </c>
      <c r="AD897" s="2">
        <f>_xlfn.IFERROR(INDEX('Subdecision matrices'!$K$8:$O$11,MATCH(Prioritization!L457,'Subdecision matrices'!$J$8:$J$11,0),MATCH('CalcEng 2'!$AD$6,'Subdecision matrices'!$K$7:$O$7,0)),0)</f>
        <v>0</v>
      </c>
      <c r="AE897" s="2">
        <f>_xlfn.IFERROR(INDEX('Subdecision matrices'!$K$8:$O$11,MATCH(Prioritization!L457,'Subdecision matrices'!$J$8:$J$11,0),MATCH('CalcEng 2'!$AE$6,'Subdecision matrices'!$K$7:$O$7,0)),0)</f>
        <v>0</v>
      </c>
      <c r="AF897" s="2">
        <f>_xlfn.IFERROR(VLOOKUP(Prioritization!M457,'Subdecision matrices'!$I$15:$K$17,3,TRUE),0)</f>
        <v>0</v>
      </c>
      <c r="AG897" s="2">
        <f>_xlfn.IFERROR(VLOOKUP(Prioritization!M457,'Subdecision matrices'!$I$15:$L$17,4,TRUE),0)</f>
        <v>0</v>
      </c>
      <c r="AH897" s="2">
        <f>_xlfn.IFERROR(VLOOKUP(Prioritization!M457,'Subdecision matrices'!$I$15:$M$17,5,TRUE),0)</f>
        <v>0</v>
      </c>
      <c r="AI897" s="2">
        <f>_xlfn.IFERROR(VLOOKUP(Prioritization!M457,'Subdecision matrices'!$I$15:$N$17,6,TRUE),0)</f>
        <v>0</v>
      </c>
      <c r="AJ897" s="2">
        <f>_xlfn.IFERROR(VLOOKUP(Prioritization!M457,'Subdecision matrices'!$I$15:$O$17,7,TRUE),0)</f>
        <v>0</v>
      </c>
      <c r="AK897" s="2">
        <f>_xlfn.IFERROR(INDEX('Subdecision matrices'!$K$22:$O$24,MATCH(Prioritization!N457,'Subdecision matrices'!$J$22:$J$24,0),MATCH($AK$6,'Subdecision matrices'!$K$21:$O$21,0)),0)</f>
        <v>0</v>
      </c>
      <c r="AL897" s="2">
        <f>_xlfn.IFERROR(INDEX('Subdecision matrices'!$K$22:$O$24,MATCH(Prioritization!N457,'Subdecision matrices'!$J$22:$J$24,0),MATCH($AL$6,'Subdecision matrices'!$K$21:$O$21,0)),0)</f>
        <v>0</v>
      </c>
      <c r="AM897" s="2">
        <f>_xlfn.IFERROR(INDEX('Subdecision matrices'!$K$22:$O$24,MATCH(Prioritization!N457,'Subdecision matrices'!$J$22:$J$24,0),MATCH($AM$6,'Subdecision matrices'!$K$21:$O$21,0)),0)</f>
        <v>0</v>
      </c>
      <c r="AN897" s="2">
        <f>_xlfn.IFERROR(INDEX('Subdecision matrices'!$K$22:$O$24,MATCH(Prioritization!N457,'Subdecision matrices'!$J$22:$J$24,0),MATCH($AN$6,'Subdecision matrices'!$K$21:$O$21,0)),0)</f>
        <v>0</v>
      </c>
      <c r="AO897" s="2">
        <f>_xlfn.IFERROR(INDEX('Subdecision matrices'!$K$22:$O$24,MATCH(Prioritization!N457,'Subdecision matrices'!$J$22:$J$24,0),MATCH($AO$6,'Subdecision matrices'!$K$21:$O$21,0)),0)</f>
        <v>0</v>
      </c>
      <c r="AP897" s="2">
        <f>_xlfn.IFERROR(INDEX('Subdecision matrices'!$K$27:$O$30,MATCH(Prioritization!O457,'Subdecision matrices'!$J$27:$J$30,0),MATCH('CalcEng 2'!$AP$6,'Subdecision matrices'!$K$27:$O$27,0)),0)</f>
        <v>0</v>
      </c>
      <c r="AQ897" s="2">
        <f>_xlfn.IFERROR(INDEX('Subdecision matrices'!$K$27:$O$30,MATCH(Prioritization!O457,'Subdecision matrices'!$J$27:$J$30,0),MATCH('CalcEng 2'!$AQ$6,'Subdecision matrices'!$K$27:$O$27,0)),0)</f>
        <v>0</v>
      </c>
      <c r="AR897" s="2">
        <f>_xlfn.IFERROR(INDEX('Subdecision matrices'!$K$27:$O$30,MATCH(Prioritization!O457,'Subdecision matrices'!$J$27:$J$30,0),MATCH('CalcEng 2'!$AR$6,'Subdecision matrices'!$K$27:$O$27,0)),0)</f>
        <v>0</v>
      </c>
      <c r="AS897" s="2">
        <f>_xlfn.IFERROR(INDEX('Subdecision matrices'!$K$27:$O$30,MATCH(Prioritization!O457,'Subdecision matrices'!$J$27:$J$30,0),MATCH('CalcEng 2'!$AS$6,'Subdecision matrices'!$K$27:$O$27,0)),0)</f>
        <v>0</v>
      </c>
      <c r="AT897" s="2">
        <f>_xlfn.IFERROR(INDEX('Subdecision matrices'!$K$27:$O$30,MATCH(Prioritization!O457,'Subdecision matrices'!$J$27:$J$30,0),MATCH('CalcEng 2'!$AT$6,'Subdecision matrices'!$K$27:$O$27,0)),0)</f>
        <v>0</v>
      </c>
      <c r="AU897" s="2">
        <f>_xlfn.IFERROR(INDEX('Subdecision matrices'!$K$34:$O$36,MATCH(Prioritization!P457,'Subdecision matrices'!$J$34:$J$36,0),MATCH('CalcEng 2'!$AU$6,'Subdecision matrices'!$K$33:$O$33,0)),0)</f>
        <v>0</v>
      </c>
      <c r="AV897" s="2">
        <f>_xlfn.IFERROR(INDEX('Subdecision matrices'!$K$34:$O$36,MATCH(Prioritization!P457,'Subdecision matrices'!$J$34:$J$36,0),MATCH('CalcEng 2'!$AV$6,'Subdecision matrices'!$K$33:$O$33,0)),0)</f>
        <v>0</v>
      </c>
      <c r="AW897" s="2">
        <f>_xlfn.IFERROR(INDEX('Subdecision matrices'!$K$34:$O$36,MATCH(Prioritization!P457,'Subdecision matrices'!$J$34:$J$36,0),MATCH('CalcEng 2'!$AW$6,'Subdecision matrices'!$K$33:$O$33,0)),0)</f>
        <v>0</v>
      </c>
      <c r="AX897" s="2">
        <f>_xlfn.IFERROR(INDEX('Subdecision matrices'!$K$34:$O$36,MATCH(Prioritization!P457,'Subdecision matrices'!$J$34:$J$36,0),MATCH('CalcEng 2'!$AX$6,'Subdecision matrices'!$K$33:$O$33,0)),0)</f>
        <v>0</v>
      </c>
      <c r="AY897" s="2">
        <f>_xlfn.IFERROR(INDEX('Subdecision matrices'!$K$34:$O$36,MATCH(Prioritization!P457,'Subdecision matrices'!$J$34:$J$36,0),MATCH('CalcEng 2'!$AY$6,'Subdecision matrices'!$K$33:$O$33,0)),0)</f>
        <v>0</v>
      </c>
      <c r="AZ897" s="2"/>
      <c r="BA897" s="2"/>
      <c r="BB897" s="110">
        <f>((B897*B898)+(G897*G898)+(L897*L898)+(Q897*Q898)+(V897*V898)+(AA897*AA898)+(AF898*AF897)+(AK897*AK898)+(AP897*AP898)+(AU897*AU898))*10</f>
        <v>0</v>
      </c>
      <c r="BC897" s="110">
        <f aca="true" t="shared" si="2252" ref="BC897">((C897*C898)+(H897*H898)+(M897*M898)+(R897*R898)+(W897*W898)+(AB897*AB898)+(AG898*AG897)+(AL897*AL898)+(AQ897*AQ898)+(AV897*AV898))*10</f>
        <v>0</v>
      </c>
      <c r="BD897" s="110">
        <f aca="true" t="shared" si="2253" ref="BD897">((D897*D898)+(I897*I898)+(N897*N898)+(S897*S898)+(X897*X898)+(AC897*AC898)+(AH898*AH897)+(AM897*AM898)+(AR897*AR898)+(AW897*AW898))*10</f>
        <v>0</v>
      </c>
      <c r="BE897" s="110">
        <f aca="true" t="shared" si="2254" ref="BE897">((E897*E898)+(J897*J898)+(O897*O898)+(T897*T898)+(Y897*Y898)+(AD897*AD898)+(AI898*AI897)+(AN897*AN898)+(AS897*AS898)+(AX897*AX898))*10</f>
        <v>0</v>
      </c>
      <c r="BF897" s="110">
        <f aca="true" t="shared" si="2255" ref="BF897">((F897*F898)+(K897*K898)+(P897*P898)+(U897*U898)+(Z897*Z898)+(AE897*AE898)+(AJ898*AJ897)+(AO897*AO898)+(AT897*AT898)+(AY897*AY898))*10</f>
        <v>0</v>
      </c>
    </row>
    <row r="898" spans="1:58" ht="15.75" thickBot="1">
      <c r="A898" s="94"/>
      <c r="B898" s="5">
        <f>'Subdecision matrices'!$S$12</f>
        <v>0.1</v>
      </c>
      <c r="C898" s="5">
        <f>'Subdecision matrices'!$S$13</f>
        <v>0.1</v>
      </c>
      <c r="D898" s="5">
        <f>'Subdecision matrices'!$S$14</f>
        <v>0.1</v>
      </c>
      <c r="E898" s="5">
        <f>'Subdecision matrices'!$S$15</f>
        <v>0.1</v>
      </c>
      <c r="F898" s="5">
        <f>'Subdecision matrices'!$S$16</f>
        <v>0.1</v>
      </c>
      <c r="G898" s="5">
        <f>'Subdecision matrices'!$T$12</f>
        <v>0.1</v>
      </c>
      <c r="H898" s="5">
        <f>'Subdecision matrices'!$T$13</f>
        <v>0.1</v>
      </c>
      <c r="I898" s="5">
        <f>'Subdecision matrices'!$T$14</f>
        <v>0.1</v>
      </c>
      <c r="J898" s="5">
        <f>'Subdecision matrices'!$T$15</f>
        <v>0.1</v>
      </c>
      <c r="K898" s="5">
        <f>'Subdecision matrices'!$T$16</f>
        <v>0.1</v>
      </c>
      <c r="L898" s="5">
        <f>'Subdecision matrices'!$U$12</f>
        <v>0.05</v>
      </c>
      <c r="M898" s="5">
        <f>'Subdecision matrices'!$U$13</f>
        <v>0.05</v>
      </c>
      <c r="N898" s="5">
        <f>'Subdecision matrices'!$U$14</f>
        <v>0.05</v>
      </c>
      <c r="O898" s="5">
        <f>'Subdecision matrices'!$U$15</f>
        <v>0.05</v>
      </c>
      <c r="P898" s="5">
        <f>'Subdecision matrices'!$U$16</f>
        <v>0.05</v>
      </c>
      <c r="Q898" s="5">
        <f>'Subdecision matrices'!$V$12</f>
        <v>0.1</v>
      </c>
      <c r="R898" s="5">
        <f>'Subdecision matrices'!$V$13</f>
        <v>0.1</v>
      </c>
      <c r="S898" s="5">
        <f>'Subdecision matrices'!$V$14</f>
        <v>0.1</v>
      </c>
      <c r="T898" s="5">
        <f>'Subdecision matrices'!$V$15</f>
        <v>0.1</v>
      </c>
      <c r="U898" s="5">
        <f>'Subdecision matrices'!$V$16</f>
        <v>0.1</v>
      </c>
      <c r="V898" s="5">
        <f>'Subdecision matrices'!$W$12</f>
        <v>0.1</v>
      </c>
      <c r="W898" s="5">
        <f>'Subdecision matrices'!$W$13</f>
        <v>0.1</v>
      </c>
      <c r="X898" s="5">
        <f>'Subdecision matrices'!$W$14</f>
        <v>0.1</v>
      </c>
      <c r="Y898" s="5">
        <f>'Subdecision matrices'!$W$15</f>
        <v>0.1</v>
      </c>
      <c r="Z898" s="5">
        <f>'Subdecision matrices'!$W$16</f>
        <v>0.1</v>
      </c>
      <c r="AA898" s="5">
        <f>'Subdecision matrices'!$X$12</f>
        <v>0.05</v>
      </c>
      <c r="AB898" s="5">
        <f>'Subdecision matrices'!$X$13</f>
        <v>0.1</v>
      </c>
      <c r="AC898" s="5">
        <f>'Subdecision matrices'!$X$14</f>
        <v>0.1</v>
      </c>
      <c r="AD898" s="5">
        <f>'Subdecision matrices'!$X$15</f>
        <v>0.1</v>
      </c>
      <c r="AE898" s="5">
        <f>'Subdecision matrices'!$X$16</f>
        <v>0.1</v>
      </c>
      <c r="AF898" s="5">
        <f>'Subdecision matrices'!$Y$12</f>
        <v>0.1</v>
      </c>
      <c r="AG898" s="5">
        <f>'Subdecision matrices'!$Y$13</f>
        <v>0.1</v>
      </c>
      <c r="AH898" s="5">
        <f>'Subdecision matrices'!$Y$14</f>
        <v>0.1</v>
      </c>
      <c r="AI898" s="5">
        <f>'Subdecision matrices'!$Y$15</f>
        <v>0.05</v>
      </c>
      <c r="AJ898" s="5">
        <f>'Subdecision matrices'!$Y$16</f>
        <v>0.05</v>
      </c>
      <c r="AK898" s="5">
        <f>'Subdecision matrices'!$Z$12</f>
        <v>0.15</v>
      </c>
      <c r="AL898" s="5">
        <f>'Subdecision matrices'!$Z$13</f>
        <v>0.15</v>
      </c>
      <c r="AM898" s="5">
        <f>'Subdecision matrices'!$Z$14</f>
        <v>0.15</v>
      </c>
      <c r="AN898" s="5">
        <f>'Subdecision matrices'!$Z$15</f>
        <v>0.15</v>
      </c>
      <c r="AO898" s="5">
        <f>'Subdecision matrices'!$Z$16</f>
        <v>0.15</v>
      </c>
      <c r="AP898" s="5">
        <f>'Subdecision matrices'!$AA$12</f>
        <v>0.1</v>
      </c>
      <c r="AQ898" s="5">
        <f>'Subdecision matrices'!$AA$13</f>
        <v>0.1</v>
      </c>
      <c r="AR898" s="5">
        <f>'Subdecision matrices'!$AA$14</f>
        <v>0.1</v>
      </c>
      <c r="AS898" s="5">
        <f>'Subdecision matrices'!$AA$15</f>
        <v>0.1</v>
      </c>
      <c r="AT898" s="5">
        <f>'Subdecision matrices'!$AA$16</f>
        <v>0.15</v>
      </c>
      <c r="AU898" s="5">
        <f>'Subdecision matrices'!$AB$12</f>
        <v>0.15</v>
      </c>
      <c r="AV898" s="5">
        <f>'Subdecision matrices'!$AB$13</f>
        <v>0.1</v>
      </c>
      <c r="AW898" s="5">
        <f>'Subdecision matrices'!$AB$14</f>
        <v>0.1</v>
      </c>
      <c r="AX898" s="5">
        <f>'Subdecision matrices'!$AB$15</f>
        <v>0.15</v>
      </c>
      <c r="AY898" s="5">
        <f>'Subdecision matrices'!$AB$16</f>
        <v>0.1</v>
      </c>
      <c r="AZ898" s="3">
        <f aca="true" t="shared" si="2256" ref="AZ898">SUM(L898:AY898)</f>
        <v>4</v>
      </c>
      <c r="BA898" s="3"/>
      <c r="BB898" s="114"/>
      <c r="BC898" s="114"/>
      <c r="BD898" s="114"/>
      <c r="BE898" s="114"/>
      <c r="BF898" s="114"/>
    </row>
    <row r="899" spans="1:58" ht="15">
      <c r="A899" s="94">
        <v>447</v>
      </c>
      <c r="B899" s="44">
        <f>_xlfn.IFERROR(VLOOKUP(Prioritization!G458,'Subdecision matrices'!$B$7:$C$8,2,TRUE),0)</f>
        <v>0</v>
      </c>
      <c r="C899" s="44">
        <f>_xlfn.IFERROR(VLOOKUP(Prioritization!G458,'Subdecision matrices'!$B$7:$D$8,3,TRUE),0)</f>
        <v>0</v>
      </c>
      <c r="D899" s="44">
        <f>_xlfn.IFERROR(VLOOKUP(Prioritization!G458,'Subdecision matrices'!$B$7:$E$8,4,TRUE),0)</f>
        <v>0</v>
      </c>
      <c r="E899" s="44">
        <f>_xlfn.IFERROR(VLOOKUP(Prioritization!G458,'Subdecision matrices'!$B$7:$F$8,5,TRUE),0)</f>
        <v>0</v>
      </c>
      <c r="F899" s="44">
        <f>_xlfn.IFERROR(VLOOKUP(Prioritization!G458,'Subdecision matrices'!$B$7:$G$8,6,TRUE),0)</f>
        <v>0</v>
      </c>
      <c r="G899" s="44">
        <f>VLOOKUP(Prioritization!H458,'Subdecision matrices'!$B$12:$C$19,2,TRUE)</f>
        <v>0</v>
      </c>
      <c r="H899" s="44">
        <f>VLOOKUP(Prioritization!H458,'Subdecision matrices'!$B$12:$D$19,3,TRUE)</f>
        <v>0</v>
      </c>
      <c r="I899" s="44">
        <f>VLOOKUP(Prioritization!H458,'Subdecision matrices'!$B$12:$E$19,4,TRUE)</f>
        <v>0</v>
      </c>
      <c r="J899" s="44">
        <f>VLOOKUP(Prioritization!H458,'Subdecision matrices'!$B$12:$F$19,5,TRUE)</f>
        <v>0</v>
      </c>
      <c r="K899" s="44">
        <f>VLOOKUP(Prioritization!H458,'Subdecision matrices'!$B$12:$G$19,6,TRUE)</f>
        <v>0</v>
      </c>
      <c r="L899" s="2">
        <f>_xlfn.IFERROR(INDEX('Subdecision matrices'!$C$23:$G$27,MATCH(Prioritization!I458,'Subdecision matrices'!$B$23:$B$27,0),MATCH('CalcEng 2'!$L$6,'Subdecision matrices'!$C$22:$G$22,0)),0)</f>
        <v>0</v>
      </c>
      <c r="M899" s="2">
        <f>_xlfn.IFERROR(INDEX('Subdecision matrices'!$C$23:$G$27,MATCH(Prioritization!I458,'Subdecision matrices'!$B$23:$B$27,0),MATCH('CalcEng 2'!$M$6,'Subdecision matrices'!$C$30:$G$30,0)),0)</f>
        <v>0</v>
      </c>
      <c r="N899" s="2">
        <f>_xlfn.IFERROR(INDEX('Subdecision matrices'!$C$23:$G$27,MATCH(Prioritization!I458,'Subdecision matrices'!$B$23:$B$27,0),MATCH('CalcEng 2'!$N$6,'Subdecision matrices'!$C$22:$G$22,0)),0)</f>
        <v>0</v>
      </c>
      <c r="O899" s="2">
        <f>_xlfn.IFERROR(INDEX('Subdecision matrices'!$C$23:$G$27,MATCH(Prioritization!I458,'Subdecision matrices'!$B$23:$B$27,0),MATCH('CalcEng 2'!$O$6,'Subdecision matrices'!$C$22:$G$22,0)),0)</f>
        <v>0</v>
      </c>
      <c r="P899" s="2">
        <f>_xlfn.IFERROR(INDEX('Subdecision matrices'!$C$23:$G$27,MATCH(Prioritization!I458,'Subdecision matrices'!$B$23:$B$27,0),MATCH('CalcEng 2'!$P$6,'Subdecision matrices'!$C$22:$G$22,0)),0)</f>
        <v>0</v>
      </c>
      <c r="Q899" s="2">
        <f>_xlfn.IFERROR(INDEX('Subdecision matrices'!$C$31:$G$33,MATCH(Prioritization!J458,'Subdecision matrices'!$B$31:$B$33,0),MATCH('CalcEng 2'!$Q$6,'Subdecision matrices'!$C$30:$G$30,0)),0)</f>
        <v>0</v>
      </c>
      <c r="R899" s="2">
        <f>_xlfn.IFERROR(INDEX('Subdecision matrices'!$C$31:$G$33,MATCH(Prioritization!J458,'Subdecision matrices'!$B$31:$B$33,0),MATCH('CalcEng 2'!$R$6,'Subdecision matrices'!$C$30:$G$30,0)),0)</f>
        <v>0</v>
      </c>
      <c r="S899" s="2">
        <f>_xlfn.IFERROR(INDEX('Subdecision matrices'!$C$31:$G$33,MATCH(Prioritization!J458,'Subdecision matrices'!$B$31:$B$33,0),MATCH('CalcEng 2'!$S$6,'Subdecision matrices'!$C$30:$G$30,0)),0)</f>
        <v>0</v>
      </c>
      <c r="T899" s="2">
        <f>_xlfn.IFERROR(INDEX('Subdecision matrices'!$C$31:$G$33,MATCH(Prioritization!J458,'Subdecision matrices'!$B$31:$B$33,0),MATCH('CalcEng 2'!$T$6,'Subdecision matrices'!$C$30:$G$30,0)),0)</f>
        <v>0</v>
      </c>
      <c r="U899" s="2">
        <f>_xlfn.IFERROR(INDEX('Subdecision matrices'!$C$31:$G$33,MATCH(Prioritization!J458,'Subdecision matrices'!$B$31:$B$33,0),MATCH('CalcEng 2'!$U$6,'Subdecision matrices'!$C$30:$G$30,0)),0)</f>
        <v>0</v>
      </c>
      <c r="V899" s="2">
        <f>_xlfn.IFERROR(VLOOKUP(Prioritization!K458,'Subdecision matrices'!$A$37:$C$41,3,TRUE),0)</f>
        <v>0</v>
      </c>
      <c r="W899" s="2">
        <f>_xlfn.IFERROR(VLOOKUP(Prioritization!K458,'Subdecision matrices'!$A$37:$D$41,4),0)</f>
        <v>0</v>
      </c>
      <c r="X899" s="2">
        <f>_xlfn.IFERROR(VLOOKUP(Prioritization!K458,'Subdecision matrices'!$A$37:$E$41,5),0)</f>
        <v>0</v>
      </c>
      <c r="Y899" s="2">
        <f>_xlfn.IFERROR(VLOOKUP(Prioritization!K458,'Subdecision matrices'!$A$37:$F$41,6),0)</f>
        <v>0</v>
      </c>
      <c r="Z899" s="2">
        <f>_xlfn.IFERROR(VLOOKUP(Prioritization!K458,'Subdecision matrices'!$A$37:$G$41,7),0)</f>
        <v>0</v>
      </c>
      <c r="AA899" s="2">
        <f>_xlfn.IFERROR(INDEX('Subdecision matrices'!$K$8:$O$11,MATCH(Prioritization!L458,'Subdecision matrices'!$J$8:$J$11,0),MATCH('CalcEng 2'!$AA$6,'Subdecision matrices'!$K$7:$O$7,0)),0)</f>
        <v>0</v>
      </c>
      <c r="AB899" s="2">
        <f>_xlfn.IFERROR(INDEX('Subdecision matrices'!$K$8:$O$11,MATCH(Prioritization!L458,'Subdecision matrices'!$J$8:$J$11,0),MATCH('CalcEng 2'!$AB$6,'Subdecision matrices'!$K$7:$O$7,0)),0)</f>
        <v>0</v>
      </c>
      <c r="AC899" s="2">
        <f>_xlfn.IFERROR(INDEX('Subdecision matrices'!$K$8:$O$11,MATCH(Prioritization!L458,'Subdecision matrices'!$J$8:$J$11,0),MATCH('CalcEng 2'!$AC$6,'Subdecision matrices'!$K$7:$O$7,0)),0)</f>
        <v>0</v>
      </c>
      <c r="AD899" s="2">
        <f>_xlfn.IFERROR(INDEX('Subdecision matrices'!$K$8:$O$11,MATCH(Prioritization!L458,'Subdecision matrices'!$J$8:$J$11,0),MATCH('CalcEng 2'!$AD$6,'Subdecision matrices'!$K$7:$O$7,0)),0)</f>
        <v>0</v>
      </c>
      <c r="AE899" s="2">
        <f>_xlfn.IFERROR(INDEX('Subdecision matrices'!$K$8:$O$11,MATCH(Prioritization!L458,'Subdecision matrices'!$J$8:$J$11,0),MATCH('CalcEng 2'!$AE$6,'Subdecision matrices'!$K$7:$O$7,0)),0)</f>
        <v>0</v>
      </c>
      <c r="AF899" s="2">
        <f>_xlfn.IFERROR(VLOOKUP(Prioritization!M458,'Subdecision matrices'!$I$15:$K$17,3,TRUE),0)</f>
        <v>0</v>
      </c>
      <c r="AG899" s="2">
        <f>_xlfn.IFERROR(VLOOKUP(Prioritization!M458,'Subdecision matrices'!$I$15:$L$17,4,TRUE),0)</f>
        <v>0</v>
      </c>
      <c r="AH899" s="2">
        <f>_xlfn.IFERROR(VLOOKUP(Prioritization!M458,'Subdecision matrices'!$I$15:$M$17,5,TRUE),0)</f>
        <v>0</v>
      </c>
      <c r="AI899" s="2">
        <f>_xlfn.IFERROR(VLOOKUP(Prioritization!M458,'Subdecision matrices'!$I$15:$N$17,6,TRUE),0)</f>
        <v>0</v>
      </c>
      <c r="AJ899" s="2">
        <f>_xlfn.IFERROR(VLOOKUP(Prioritization!M458,'Subdecision matrices'!$I$15:$O$17,7,TRUE),0)</f>
        <v>0</v>
      </c>
      <c r="AK899" s="2">
        <f>_xlfn.IFERROR(INDEX('Subdecision matrices'!$K$22:$O$24,MATCH(Prioritization!N458,'Subdecision matrices'!$J$22:$J$24,0),MATCH($AK$6,'Subdecision matrices'!$K$21:$O$21,0)),0)</f>
        <v>0</v>
      </c>
      <c r="AL899" s="2">
        <f>_xlfn.IFERROR(INDEX('Subdecision matrices'!$K$22:$O$24,MATCH(Prioritization!N458,'Subdecision matrices'!$J$22:$J$24,0),MATCH($AL$6,'Subdecision matrices'!$K$21:$O$21,0)),0)</f>
        <v>0</v>
      </c>
      <c r="AM899" s="2">
        <f>_xlfn.IFERROR(INDEX('Subdecision matrices'!$K$22:$O$24,MATCH(Prioritization!N458,'Subdecision matrices'!$J$22:$J$24,0),MATCH($AM$6,'Subdecision matrices'!$K$21:$O$21,0)),0)</f>
        <v>0</v>
      </c>
      <c r="AN899" s="2">
        <f>_xlfn.IFERROR(INDEX('Subdecision matrices'!$K$22:$O$24,MATCH(Prioritization!N458,'Subdecision matrices'!$J$22:$J$24,0),MATCH($AN$6,'Subdecision matrices'!$K$21:$O$21,0)),0)</f>
        <v>0</v>
      </c>
      <c r="AO899" s="2">
        <f>_xlfn.IFERROR(INDEX('Subdecision matrices'!$K$22:$O$24,MATCH(Prioritization!N458,'Subdecision matrices'!$J$22:$J$24,0),MATCH($AO$6,'Subdecision matrices'!$K$21:$O$21,0)),0)</f>
        <v>0</v>
      </c>
      <c r="AP899" s="2">
        <f>_xlfn.IFERROR(INDEX('Subdecision matrices'!$K$27:$O$30,MATCH(Prioritization!O458,'Subdecision matrices'!$J$27:$J$30,0),MATCH('CalcEng 2'!$AP$6,'Subdecision matrices'!$K$27:$O$27,0)),0)</f>
        <v>0</v>
      </c>
      <c r="AQ899" s="2">
        <f>_xlfn.IFERROR(INDEX('Subdecision matrices'!$K$27:$O$30,MATCH(Prioritization!O458,'Subdecision matrices'!$J$27:$J$30,0),MATCH('CalcEng 2'!$AQ$6,'Subdecision matrices'!$K$27:$O$27,0)),0)</f>
        <v>0</v>
      </c>
      <c r="AR899" s="2">
        <f>_xlfn.IFERROR(INDEX('Subdecision matrices'!$K$27:$O$30,MATCH(Prioritization!O458,'Subdecision matrices'!$J$27:$J$30,0),MATCH('CalcEng 2'!$AR$6,'Subdecision matrices'!$K$27:$O$27,0)),0)</f>
        <v>0</v>
      </c>
      <c r="AS899" s="2">
        <f>_xlfn.IFERROR(INDEX('Subdecision matrices'!$K$27:$O$30,MATCH(Prioritization!O458,'Subdecision matrices'!$J$27:$J$30,0),MATCH('CalcEng 2'!$AS$6,'Subdecision matrices'!$K$27:$O$27,0)),0)</f>
        <v>0</v>
      </c>
      <c r="AT899" s="2">
        <f>_xlfn.IFERROR(INDEX('Subdecision matrices'!$K$27:$O$30,MATCH(Prioritization!O458,'Subdecision matrices'!$J$27:$J$30,0),MATCH('CalcEng 2'!$AT$6,'Subdecision matrices'!$K$27:$O$27,0)),0)</f>
        <v>0</v>
      </c>
      <c r="AU899" s="2">
        <f>_xlfn.IFERROR(INDEX('Subdecision matrices'!$K$34:$O$36,MATCH(Prioritization!P458,'Subdecision matrices'!$J$34:$J$36,0),MATCH('CalcEng 2'!$AU$6,'Subdecision matrices'!$K$33:$O$33,0)),0)</f>
        <v>0</v>
      </c>
      <c r="AV899" s="2">
        <f>_xlfn.IFERROR(INDEX('Subdecision matrices'!$K$34:$O$36,MATCH(Prioritization!P458,'Subdecision matrices'!$J$34:$J$36,0),MATCH('CalcEng 2'!$AV$6,'Subdecision matrices'!$K$33:$O$33,0)),0)</f>
        <v>0</v>
      </c>
      <c r="AW899" s="2">
        <f>_xlfn.IFERROR(INDEX('Subdecision matrices'!$K$34:$O$36,MATCH(Prioritization!P458,'Subdecision matrices'!$J$34:$J$36,0),MATCH('CalcEng 2'!$AW$6,'Subdecision matrices'!$K$33:$O$33,0)),0)</f>
        <v>0</v>
      </c>
      <c r="AX899" s="2">
        <f>_xlfn.IFERROR(INDEX('Subdecision matrices'!$K$34:$O$36,MATCH(Prioritization!P458,'Subdecision matrices'!$J$34:$J$36,0),MATCH('CalcEng 2'!$AX$6,'Subdecision matrices'!$K$33:$O$33,0)),0)</f>
        <v>0</v>
      </c>
      <c r="AY899" s="2">
        <f>_xlfn.IFERROR(INDEX('Subdecision matrices'!$K$34:$O$36,MATCH(Prioritization!P458,'Subdecision matrices'!$J$34:$J$36,0),MATCH('CalcEng 2'!$AY$6,'Subdecision matrices'!$K$33:$O$33,0)),0)</f>
        <v>0</v>
      </c>
      <c r="AZ899" s="2"/>
      <c r="BA899" s="2"/>
      <c r="BB899" s="110">
        <f>((B899*B900)+(G899*G900)+(L899*L900)+(Q899*Q900)+(V899*V900)+(AA899*AA900)+(AF900*AF899)+(AK899*AK900)+(AP899*AP900)+(AU899*AU900))*10</f>
        <v>0</v>
      </c>
      <c r="BC899" s="110">
        <f aca="true" t="shared" si="2257" ref="BC899">((C899*C900)+(H899*H900)+(M899*M900)+(R899*R900)+(W899*W900)+(AB899*AB900)+(AG900*AG899)+(AL899*AL900)+(AQ899*AQ900)+(AV899*AV900))*10</f>
        <v>0</v>
      </c>
      <c r="BD899" s="110">
        <f aca="true" t="shared" si="2258" ref="BD899">((D899*D900)+(I899*I900)+(N899*N900)+(S899*S900)+(X899*X900)+(AC899*AC900)+(AH900*AH899)+(AM899*AM900)+(AR899*AR900)+(AW899*AW900))*10</f>
        <v>0</v>
      </c>
      <c r="BE899" s="110">
        <f aca="true" t="shared" si="2259" ref="BE899">((E899*E900)+(J899*J900)+(O899*O900)+(T899*T900)+(Y899*Y900)+(AD899*AD900)+(AI900*AI899)+(AN899*AN900)+(AS899*AS900)+(AX899*AX900))*10</f>
        <v>0</v>
      </c>
      <c r="BF899" s="110">
        <f aca="true" t="shared" si="2260" ref="BF899">((F899*F900)+(K899*K900)+(P899*P900)+(U899*U900)+(Z899*Z900)+(AE899*AE900)+(AJ900*AJ899)+(AO899*AO900)+(AT899*AT900)+(AY899*AY900))*10</f>
        <v>0</v>
      </c>
    </row>
    <row r="900" spans="1:58" ht="15.75" thickBot="1">
      <c r="A900" s="94"/>
      <c r="B900" s="5">
        <f>'Subdecision matrices'!$S$12</f>
        <v>0.1</v>
      </c>
      <c r="C900" s="5">
        <f>'Subdecision matrices'!$S$13</f>
        <v>0.1</v>
      </c>
      <c r="D900" s="5">
        <f>'Subdecision matrices'!$S$14</f>
        <v>0.1</v>
      </c>
      <c r="E900" s="5">
        <f>'Subdecision matrices'!$S$15</f>
        <v>0.1</v>
      </c>
      <c r="F900" s="5">
        <f>'Subdecision matrices'!$S$16</f>
        <v>0.1</v>
      </c>
      <c r="G900" s="5">
        <f>'Subdecision matrices'!$T$12</f>
        <v>0.1</v>
      </c>
      <c r="H900" s="5">
        <f>'Subdecision matrices'!$T$13</f>
        <v>0.1</v>
      </c>
      <c r="I900" s="5">
        <f>'Subdecision matrices'!$T$14</f>
        <v>0.1</v>
      </c>
      <c r="J900" s="5">
        <f>'Subdecision matrices'!$T$15</f>
        <v>0.1</v>
      </c>
      <c r="K900" s="5">
        <f>'Subdecision matrices'!$T$16</f>
        <v>0.1</v>
      </c>
      <c r="L900" s="5">
        <f>'Subdecision matrices'!$U$12</f>
        <v>0.05</v>
      </c>
      <c r="M900" s="5">
        <f>'Subdecision matrices'!$U$13</f>
        <v>0.05</v>
      </c>
      <c r="N900" s="5">
        <f>'Subdecision matrices'!$U$14</f>
        <v>0.05</v>
      </c>
      <c r="O900" s="5">
        <f>'Subdecision matrices'!$U$15</f>
        <v>0.05</v>
      </c>
      <c r="P900" s="5">
        <f>'Subdecision matrices'!$U$16</f>
        <v>0.05</v>
      </c>
      <c r="Q900" s="5">
        <f>'Subdecision matrices'!$V$12</f>
        <v>0.1</v>
      </c>
      <c r="R900" s="5">
        <f>'Subdecision matrices'!$V$13</f>
        <v>0.1</v>
      </c>
      <c r="S900" s="5">
        <f>'Subdecision matrices'!$V$14</f>
        <v>0.1</v>
      </c>
      <c r="T900" s="5">
        <f>'Subdecision matrices'!$V$15</f>
        <v>0.1</v>
      </c>
      <c r="U900" s="5">
        <f>'Subdecision matrices'!$V$16</f>
        <v>0.1</v>
      </c>
      <c r="V900" s="5">
        <f>'Subdecision matrices'!$W$12</f>
        <v>0.1</v>
      </c>
      <c r="W900" s="5">
        <f>'Subdecision matrices'!$W$13</f>
        <v>0.1</v>
      </c>
      <c r="X900" s="5">
        <f>'Subdecision matrices'!$W$14</f>
        <v>0.1</v>
      </c>
      <c r="Y900" s="5">
        <f>'Subdecision matrices'!$W$15</f>
        <v>0.1</v>
      </c>
      <c r="Z900" s="5">
        <f>'Subdecision matrices'!$W$16</f>
        <v>0.1</v>
      </c>
      <c r="AA900" s="5">
        <f>'Subdecision matrices'!$X$12</f>
        <v>0.05</v>
      </c>
      <c r="AB900" s="5">
        <f>'Subdecision matrices'!$X$13</f>
        <v>0.1</v>
      </c>
      <c r="AC900" s="5">
        <f>'Subdecision matrices'!$X$14</f>
        <v>0.1</v>
      </c>
      <c r="AD900" s="5">
        <f>'Subdecision matrices'!$X$15</f>
        <v>0.1</v>
      </c>
      <c r="AE900" s="5">
        <f>'Subdecision matrices'!$X$16</f>
        <v>0.1</v>
      </c>
      <c r="AF900" s="5">
        <f>'Subdecision matrices'!$Y$12</f>
        <v>0.1</v>
      </c>
      <c r="AG900" s="5">
        <f>'Subdecision matrices'!$Y$13</f>
        <v>0.1</v>
      </c>
      <c r="AH900" s="5">
        <f>'Subdecision matrices'!$Y$14</f>
        <v>0.1</v>
      </c>
      <c r="AI900" s="5">
        <f>'Subdecision matrices'!$Y$15</f>
        <v>0.05</v>
      </c>
      <c r="AJ900" s="5">
        <f>'Subdecision matrices'!$Y$16</f>
        <v>0.05</v>
      </c>
      <c r="AK900" s="5">
        <f>'Subdecision matrices'!$Z$12</f>
        <v>0.15</v>
      </c>
      <c r="AL900" s="5">
        <f>'Subdecision matrices'!$Z$13</f>
        <v>0.15</v>
      </c>
      <c r="AM900" s="5">
        <f>'Subdecision matrices'!$Z$14</f>
        <v>0.15</v>
      </c>
      <c r="AN900" s="5">
        <f>'Subdecision matrices'!$Z$15</f>
        <v>0.15</v>
      </c>
      <c r="AO900" s="5">
        <f>'Subdecision matrices'!$Z$16</f>
        <v>0.15</v>
      </c>
      <c r="AP900" s="5">
        <f>'Subdecision matrices'!$AA$12</f>
        <v>0.1</v>
      </c>
      <c r="AQ900" s="5">
        <f>'Subdecision matrices'!$AA$13</f>
        <v>0.1</v>
      </c>
      <c r="AR900" s="5">
        <f>'Subdecision matrices'!$AA$14</f>
        <v>0.1</v>
      </c>
      <c r="AS900" s="5">
        <f>'Subdecision matrices'!$AA$15</f>
        <v>0.1</v>
      </c>
      <c r="AT900" s="5">
        <f>'Subdecision matrices'!$AA$16</f>
        <v>0.15</v>
      </c>
      <c r="AU900" s="5">
        <f>'Subdecision matrices'!$AB$12</f>
        <v>0.15</v>
      </c>
      <c r="AV900" s="5">
        <f>'Subdecision matrices'!$AB$13</f>
        <v>0.1</v>
      </c>
      <c r="AW900" s="5">
        <f>'Subdecision matrices'!$AB$14</f>
        <v>0.1</v>
      </c>
      <c r="AX900" s="5">
        <f>'Subdecision matrices'!$AB$15</f>
        <v>0.15</v>
      </c>
      <c r="AY900" s="5">
        <f>'Subdecision matrices'!$AB$16</f>
        <v>0.1</v>
      </c>
      <c r="AZ900" s="3">
        <f aca="true" t="shared" si="2261" ref="AZ900">SUM(L900:AY900)</f>
        <v>4</v>
      </c>
      <c r="BA900" s="3"/>
      <c r="BB900" s="114"/>
      <c r="BC900" s="114"/>
      <c r="BD900" s="114"/>
      <c r="BE900" s="114"/>
      <c r="BF900" s="114"/>
    </row>
    <row r="901" spans="1:58" ht="15">
      <c r="A901" s="94">
        <v>448</v>
      </c>
      <c r="B901" s="44">
        <f>_xlfn.IFERROR(VLOOKUP(Prioritization!G459,'Subdecision matrices'!$B$7:$C$8,2,TRUE),0)</f>
        <v>0</v>
      </c>
      <c r="C901" s="44">
        <f>_xlfn.IFERROR(VLOOKUP(Prioritization!G459,'Subdecision matrices'!$B$7:$D$8,3,TRUE),0)</f>
        <v>0</v>
      </c>
      <c r="D901" s="44">
        <f>_xlfn.IFERROR(VLOOKUP(Prioritization!G459,'Subdecision matrices'!$B$7:$E$8,4,TRUE),0)</f>
        <v>0</v>
      </c>
      <c r="E901" s="44">
        <f>_xlfn.IFERROR(VLOOKUP(Prioritization!G459,'Subdecision matrices'!$B$7:$F$8,5,TRUE),0)</f>
        <v>0</v>
      </c>
      <c r="F901" s="44">
        <f>_xlfn.IFERROR(VLOOKUP(Prioritization!G459,'Subdecision matrices'!$B$7:$G$8,6,TRUE),0)</f>
        <v>0</v>
      </c>
      <c r="G901" s="44">
        <f>VLOOKUP(Prioritization!H459,'Subdecision matrices'!$B$12:$C$19,2,TRUE)</f>
        <v>0</v>
      </c>
      <c r="H901" s="44">
        <f>VLOOKUP(Prioritization!H459,'Subdecision matrices'!$B$12:$D$19,3,TRUE)</f>
        <v>0</v>
      </c>
      <c r="I901" s="44">
        <f>VLOOKUP(Prioritization!H459,'Subdecision matrices'!$B$12:$E$19,4,TRUE)</f>
        <v>0</v>
      </c>
      <c r="J901" s="44">
        <f>VLOOKUP(Prioritization!H459,'Subdecision matrices'!$B$12:$F$19,5,TRUE)</f>
        <v>0</v>
      </c>
      <c r="K901" s="44">
        <f>VLOOKUP(Prioritization!H459,'Subdecision matrices'!$B$12:$G$19,6,TRUE)</f>
        <v>0</v>
      </c>
      <c r="L901" s="2">
        <f>_xlfn.IFERROR(INDEX('Subdecision matrices'!$C$23:$G$27,MATCH(Prioritization!I459,'Subdecision matrices'!$B$23:$B$27,0),MATCH('CalcEng 2'!$L$6,'Subdecision matrices'!$C$22:$G$22,0)),0)</f>
        <v>0</v>
      </c>
      <c r="M901" s="2">
        <f>_xlfn.IFERROR(INDEX('Subdecision matrices'!$C$23:$G$27,MATCH(Prioritization!I459,'Subdecision matrices'!$B$23:$B$27,0),MATCH('CalcEng 2'!$M$6,'Subdecision matrices'!$C$30:$G$30,0)),0)</f>
        <v>0</v>
      </c>
      <c r="N901" s="2">
        <f>_xlfn.IFERROR(INDEX('Subdecision matrices'!$C$23:$G$27,MATCH(Prioritization!I459,'Subdecision matrices'!$B$23:$B$27,0),MATCH('CalcEng 2'!$N$6,'Subdecision matrices'!$C$22:$G$22,0)),0)</f>
        <v>0</v>
      </c>
      <c r="O901" s="2">
        <f>_xlfn.IFERROR(INDEX('Subdecision matrices'!$C$23:$G$27,MATCH(Prioritization!I459,'Subdecision matrices'!$B$23:$B$27,0),MATCH('CalcEng 2'!$O$6,'Subdecision matrices'!$C$22:$G$22,0)),0)</f>
        <v>0</v>
      </c>
      <c r="P901" s="2">
        <f>_xlfn.IFERROR(INDEX('Subdecision matrices'!$C$23:$G$27,MATCH(Prioritization!I459,'Subdecision matrices'!$B$23:$B$27,0),MATCH('CalcEng 2'!$P$6,'Subdecision matrices'!$C$22:$G$22,0)),0)</f>
        <v>0</v>
      </c>
      <c r="Q901" s="2">
        <f>_xlfn.IFERROR(INDEX('Subdecision matrices'!$C$31:$G$33,MATCH(Prioritization!J459,'Subdecision matrices'!$B$31:$B$33,0),MATCH('CalcEng 2'!$Q$6,'Subdecision matrices'!$C$30:$G$30,0)),0)</f>
        <v>0</v>
      </c>
      <c r="R901" s="2">
        <f>_xlfn.IFERROR(INDEX('Subdecision matrices'!$C$31:$G$33,MATCH(Prioritization!J459,'Subdecision matrices'!$B$31:$B$33,0),MATCH('CalcEng 2'!$R$6,'Subdecision matrices'!$C$30:$G$30,0)),0)</f>
        <v>0</v>
      </c>
      <c r="S901" s="2">
        <f>_xlfn.IFERROR(INDEX('Subdecision matrices'!$C$31:$G$33,MATCH(Prioritization!J459,'Subdecision matrices'!$B$31:$B$33,0),MATCH('CalcEng 2'!$S$6,'Subdecision matrices'!$C$30:$G$30,0)),0)</f>
        <v>0</v>
      </c>
      <c r="T901" s="2">
        <f>_xlfn.IFERROR(INDEX('Subdecision matrices'!$C$31:$G$33,MATCH(Prioritization!J459,'Subdecision matrices'!$B$31:$B$33,0),MATCH('CalcEng 2'!$T$6,'Subdecision matrices'!$C$30:$G$30,0)),0)</f>
        <v>0</v>
      </c>
      <c r="U901" s="2">
        <f>_xlfn.IFERROR(INDEX('Subdecision matrices'!$C$31:$G$33,MATCH(Prioritization!J459,'Subdecision matrices'!$B$31:$B$33,0),MATCH('CalcEng 2'!$U$6,'Subdecision matrices'!$C$30:$G$30,0)),0)</f>
        <v>0</v>
      </c>
      <c r="V901" s="2">
        <f>_xlfn.IFERROR(VLOOKUP(Prioritization!K459,'Subdecision matrices'!$A$37:$C$41,3,TRUE),0)</f>
        <v>0</v>
      </c>
      <c r="W901" s="2">
        <f>_xlfn.IFERROR(VLOOKUP(Prioritization!K459,'Subdecision matrices'!$A$37:$D$41,4),0)</f>
        <v>0</v>
      </c>
      <c r="X901" s="2">
        <f>_xlfn.IFERROR(VLOOKUP(Prioritization!K459,'Subdecision matrices'!$A$37:$E$41,5),0)</f>
        <v>0</v>
      </c>
      <c r="Y901" s="2">
        <f>_xlfn.IFERROR(VLOOKUP(Prioritization!K459,'Subdecision matrices'!$A$37:$F$41,6),0)</f>
        <v>0</v>
      </c>
      <c r="Z901" s="2">
        <f>_xlfn.IFERROR(VLOOKUP(Prioritization!K459,'Subdecision matrices'!$A$37:$G$41,7),0)</f>
        <v>0</v>
      </c>
      <c r="AA901" s="2">
        <f>_xlfn.IFERROR(INDEX('Subdecision matrices'!$K$8:$O$11,MATCH(Prioritization!L459,'Subdecision matrices'!$J$8:$J$11,0),MATCH('CalcEng 2'!$AA$6,'Subdecision matrices'!$K$7:$O$7,0)),0)</f>
        <v>0</v>
      </c>
      <c r="AB901" s="2">
        <f>_xlfn.IFERROR(INDEX('Subdecision matrices'!$K$8:$O$11,MATCH(Prioritization!L459,'Subdecision matrices'!$J$8:$J$11,0),MATCH('CalcEng 2'!$AB$6,'Subdecision matrices'!$K$7:$O$7,0)),0)</f>
        <v>0</v>
      </c>
      <c r="AC901" s="2">
        <f>_xlfn.IFERROR(INDEX('Subdecision matrices'!$K$8:$O$11,MATCH(Prioritization!L459,'Subdecision matrices'!$J$8:$J$11,0),MATCH('CalcEng 2'!$AC$6,'Subdecision matrices'!$K$7:$O$7,0)),0)</f>
        <v>0</v>
      </c>
      <c r="AD901" s="2">
        <f>_xlfn.IFERROR(INDEX('Subdecision matrices'!$K$8:$O$11,MATCH(Prioritization!L459,'Subdecision matrices'!$J$8:$J$11,0),MATCH('CalcEng 2'!$AD$6,'Subdecision matrices'!$K$7:$O$7,0)),0)</f>
        <v>0</v>
      </c>
      <c r="AE901" s="2">
        <f>_xlfn.IFERROR(INDEX('Subdecision matrices'!$K$8:$O$11,MATCH(Prioritization!L459,'Subdecision matrices'!$J$8:$J$11,0),MATCH('CalcEng 2'!$AE$6,'Subdecision matrices'!$K$7:$O$7,0)),0)</f>
        <v>0</v>
      </c>
      <c r="AF901" s="2">
        <f>_xlfn.IFERROR(VLOOKUP(Prioritization!M459,'Subdecision matrices'!$I$15:$K$17,3,TRUE),0)</f>
        <v>0</v>
      </c>
      <c r="AG901" s="2">
        <f>_xlfn.IFERROR(VLOOKUP(Prioritization!M459,'Subdecision matrices'!$I$15:$L$17,4,TRUE),0)</f>
        <v>0</v>
      </c>
      <c r="AH901" s="2">
        <f>_xlfn.IFERROR(VLOOKUP(Prioritization!M459,'Subdecision matrices'!$I$15:$M$17,5,TRUE),0)</f>
        <v>0</v>
      </c>
      <c r="AI901" s="2">
        <f>_xlfn.IFERROR(VLOOKUP(Prioritization!M459,'Subdecision matrices'!$I$15:$N$17,6,TRUE),0)</f>
        <v>0</v>
      </c>
      <c r="AJ901" s="2">
        <f>_xlfn.IFERROR(VLOOKUP(Prioritization!M459,'Subdecision matrices'!$I$15:$O$17,7,TRUE),0)</f>
        <v>0</v>
      </c>
      <c r="AK901" s="2">
        <f>_xlfn.IFERROR(INDEX('Subdecision matrices'!$K$22:$O$24,MATCH(Prioritization!N459,'Subdecision matrices'!$J$22:$J$24,0),MATCH($AK$6,'Subdecision matrices'!$K$21:$O$21,0)),0)</f>
        <v>0</v>
      </c>
      <c r="AL901" s="2">
        <f>_xlfn.IFERROR(INDEX('Subdecision matrices'!$K$22:$O$24,MATCH(Prioritization!N459,'Subdecision matrices'!$J$22:$J$24,0),MATCH($AL$6,'Subdecision matrices'!$K$21:$O$21,0)),0)</f>
        <v>0</v>
      </c>
      <c r="AM901" s="2">
        <f>_xlfn.IFERROR(INDEX('Subdecision matrices'!$K$22:$O$24,MATCH(Prioritization!N459,'Subdecision matrices'!$J$22:$J$24,0),MATCH($AM$6,'Subdecision matrices'!$K$21:$O$21,0)),0)</f>
        <v>0</v>
      </c>
      <c r="AN901" s="2">
        <f>_xlfn.IFERROR(INDEX('Subdecision matrices'!$K$22:$O$24,MATCH(Prioritization!N459,'Subdecision matrices'!$J$22:$J$24,0),MATCH($AN$6,'Subdecision matrices'!$K$21:$O$21,0)),0)</f>
        <v>0</v>
      </c>
      <c r="AO901" s="2">
        <f>_xlfn.IFERROR(INDEX('Subdecision matrices'!$K$22:$O$24,MATCH(Prioritization!N459,'Subdecision matrices'!$J$22:$J$24,0),MATCH($AO$6,'Subdecision matrices'!$K$21:$O$21,0)),0)</f>
        <v>0</v>
      </c>
      <c r="AP901" s="2">
        <f>_xlfn.IFERROR(INDEX('Subdecision matrices'!$K$27:$O$30,MATCH(Prioritization!O459,'Subdecision matrices'!$J$27:$J$30,0),MATCH('CalcEng 2'!$AP$6,'Subdecision matrices'!$K$27:$O$27,0)),0)</f>
        <v>0</v>
      </c>
      <c r="AQ901" s="2">
        <f>_xlfn.IFERROR(INDEX('Subdecision matrices'!$K$27:$O$30,MATCH(Prioritization!O459,'Subdecision matrices'!$J$27:$J$30,0),MATCH('CalcEng 2'!$AQ$6,'Subdecision matrices'!$K$27:$O$27,0)),0)</f>
        <v>0</v>
      </c>
      <c r="AR901" s="2">
        <f>_xlfn.IFERROR(INDEX('Subdecision matrices'!$K$27:$O$30,MATCH(Prioritization!O459,'Subdecision matrices'!$J$27:$J$30,0),MATCH('CalcEng 2'!$AR$6,'Subdecision matrices'!$K$27:$O$27,0)),0)</f>
        <v>0</v>
      </c>
      <c r="AS901" s="2">
        <f>_xlfn.IFERROR(INDEX('Subdecision matrices'!$K$27:$O$30,MATCH(Prioritization!O459,'Subdecision matrices'!$J$27:$J$30,0),MATCH('CalcEng 2'!$AS$6,'Subdecision matrices'!$K$27:$O$27,0)),0)</f>
        <v>0</v>
      </c>
      <c r="AT901" s="2">
        <f>_xlfn.IFERROR(INDEX('Subdecision matrices'!$K$27:$O$30,MATCH(Prioritization!O459,'Subdecision matrices'!$J$27:$J$30,0),MATCH('CalcEng 2'!$AT$6,'Subdecision matrices'!$K$27:$O$27,0)),0)</f>
        <v>0</v>
      </c>
      <c r="AU901" s="2">
        <f>_xlfn.IFERROR(INDEX('Subdecision matrices'!$K$34:$O$36,MATCH(Prioritization!P459,'Subdecision matrices'!$J$34:$J$36,0),MATCH('CalcEng 2'!$AU$6,'Subdecision matrices'!$K$33:$O$33,0)),0)</f>
        <v>0</v>
      </c>
      <c r="AV901" s="2">
        <f>_xlfn.IFERROR(INDEX('Subdecision matrices'!$K$34:$O$36,MATCH(Prioritization!P459,'Subdecision matrices'!$J$34:$J$36,0),MATCH('CalcEng 2'!$AV$6,'Subdecision matrices'!$K$33:$O$33,0)),0)</f>
        <v>0</v>
      </c>
      <c r="AW901" s="2">
        <f>_xlfn.IFERROR(INDEX('Subdecision matrices'!$K$34:$O$36,MATCH(Prioritization!P459,'Subdecision matrices'!$J$34:$J$36,0),MATCH('CalcEng 2'!$AW$6,'Subdecision matrices'!$K$33:$O$33,0)),0)</f>
        <v>0</v>
      </c>
      <c r="AX901" s="2">
        <f>_xlfn.IFERROR(INDEX('Subdecision matrices'!$K$34:$O$36,MATCH(Prioritization!P459,'Subdecision matrices'!$J$34:$J$36,0),MATCH('CalcEng 2'!$AX$6,'Subdecision matrices'!$K$33:$O$33,0)),0)</f>
        <v>0</v>
      </c>
      <c r="AY901" s="2">
        <f>_xlfn.IFERROR(INDEX('Subdecision matrices'!$K$34:$O$36,MATCH(Prioritization!P459,'Subdecision matrices'!$J$34:$J$36,0),MATCH('CalcEng 2'!$AY$6,'Subdecision matrices'!$K$33:$O$33,0)),0)</f>
        <v>0</v>
      </c>
      <c r="AZ901" s="2"/>
      <c r="BA901" s="2"/>
      <c r="BB901" s="110">
        <f>((B901*B902)+(G901*G902)+(L901*L902)+(Q901*Q902)+(V901*V902)+(AA901*AA902)+(AF902*AF901)+(AK901*AK902)+(AP901*AP902)+(AU901*AU902))*10</f>
        <v>0</v>
      </c>
      <c r="BC901" s="110">
        <f aca="true" t="shared" si="2262" ref="BC901">((C901*C902)+(H901*H902)+(M901*M902)+(R901*R902)+(W901*W902)+(AB901*AB902)+(AG902*AG901)+(AL901*AL902)+(AQ901*AQ902)+(AV901*AV902))*10</f>
        <v>0</v>
      </c>
      <c r="BD901" s="110">
        <f aca="true" t="shared" si="2263" ref="BD901">((D901*D902)+(I901*I902)+(N901*N902)+(S901*S902)+(X901*X902)+(AC901*AC902)+(AH902*AH901)+(AM901*AM902)+(AR901*AR902)+(AW901*AW902))*10</f>
        <v>0</v>
      </c>
      <c r="BE901" s="110">
        <f aca="true" t="shared" si="2264" ref="BE901">((E901*E902)+(J901*J902)+(O901*O902)+(T901*T902)+(Y901*Y902)+(AD901*AD902)+(AI902*AI901)+(AN901*AN902)+(AS901*AS902)+(AX901*AX902))*10</f>
        <v>0</v>
      </c>
      <c r="BF901" s="110">
        <f aca="true" t="shared" si="2265" ref="BF901">((F901*F902)+(K901*K902)+(P901*P902)+(U901*U902)+(Z901*Z902)+(AE901*AE902)+(AJ902*AJ901)+(AO901*AO902)+(AT901*AT902)+(AY901*AY902))*10</f>
        <v>0</v>
      </c>
    </row>
    <row r="902" spans="1:58" ht="17.25" customHeight="1" thickBot="1">
      <c r="A902" s="94"/>
      <c r="B902" s="5">
        <f>'Subdecision matrices'!$S$12</f>
        <v>0.1</v>
      </c>
      <c r="C902" s="5">
        <f>'Subdecision matrices'!$S$13</f>
        <v>0.1</v>
      </c>
      <c r="D902" s="5">
        <f>'Subdecision matrices'!$S$14</f>
        <v>0.1</v>
      </c>
      <c r="E902" s="5">
        <f>'Subdecision matrices'!$S$15</f>
        <v>0.1</v>
      </c>
      <c r="F902" s="5">
        <f>'Subdecision matrices'!$S$16</f>
        <v>0.1</v>
      </c>
      <c r="G902" s="5">
        <f>'Subdecision matrices'!$T$12</f>
        <v>0.1</v>
      </c>
      <c r="H902" s="5">
        <f>'Subdecision matrices'!$T$13</f>
        <v>0.1</v>
      </c>
      <c r="I902" s="5">
        <f>'Subdecision matrices'!$T$14</f>
        <v>0.1</v>
      </c>
      <c r="J902" s="5">
        <f>'Subdecision matrices'!$T$15</f>
        <v>0.1</v>
      </c>
      <c r="K902" s="5">
        <f>'Subdecision matrices'!$T$16</f>
        <v>0.1</v>
      </c>
      <c r="L902" s="5">
        <f>'Subdecision matrices'!$U$12</f>
        <v>0.05</v>
      </c>
      <c r="M902" s="5">
        <f>'Subdecision matrices'!$U$13</f>
        <v>0.05</v>
      </c>
      <c r="N902" s="5">
        <f>'Subdecision matrices'!$U$14</f>
        <v>0.05</v>
      </c>
      <c r="O902" s="5">
        <f>'Subdecision matrices'!$U$15</f>
        <v>0.05</v>
      </c>
      <c r="P902" s="5">
        <f>'Subdecision matrices'!$U$16</f>
        <v>0.05</v>
      </c>
      <c r="Q902" s="5">
        <f>'Subdecision matrices'!$V$12</f>
        <v>0.1</v>
      </c>
      <c r="R902" s="5">
        <f>'Subdecision matrices'!$V$13</f>
        <v>0.1</v>
      </c>
      <c r="S902" s="5">
        <f>'Subdecision matrices'!$V$14</f>
        <v>0.1</v>
      </c>
      <c r="T902" s="5">
        <f>'Subdecision matrices'!$V$15</f>
        <v>0.1</v>
      </c>
      <c r="U902" s="5">
        <f>'Subdecision matrices'!$V$16</f>
        <v>0.1</v>
      </c>
      <c r="V902" s="5">
        <f>'Subdecision matrices'!$W$12</f>
        <v>0.1</v>
      </c>
      <c r="W902" s="5">
        <f>'Subdecision matrices'!$W$13</f>
        <v>0.1</v>
      </c>
      <c r="X902" s="5">
        <f>'Subdecision matrices'!$W$14</f>
        <v>0.1</v>
      </c>
      <c r="Y902" s="5">
        <f>'Subdecision matrices'!$W$15</f>
        <v>0.1</v>
      </c>
      <c r="Z902" s="5">
        <f>'Subdecision matrices'!$W$16</f>
        <v>0.1</v>
      </c>
      <c r="AA902" s="5">
        <f>'Subdecision matrices'!$X$12</f>
        <v>0.05</v>
      </c>
      <c r="AB902" s="5">
        <f>'Subdecision matrices'!$X$13</f>
        <v>0.1</v>
      </c>
      <c r="AC902" s="5">
        <f>'Subdecision matrices'!$X$14</f>
        <v>0.1</v>
      </c>
      <c r="AD902" s="5">
        <f>'Subdecision matrices'!$X$15</f>
        <v>0.1</v>
      </c>
      <c r="AE902" s="5">
        <f>'Subdecision matrices'!$X$16</f>
        <v>0.1</v>
      </c>
      <c r="AF902" s="5">
        <f>'Subdecision matrices'!$Y$12</f>
        <v>0.1</v>
      </c>
      <c r="AG902" s="5">
        <f>'Subdecision matrices'!$Y$13</f>
        <v>0.1</v>
      </c>
      <c r="AH902" s="5">
        <f>'Subdecision matrices'!$Y$14</f>
        <v>0.1</v>
      </c>
      <c r="AI902" s="5">
        <f>'Subdecision matrices'!$Y$15</f>
        <v>0.05</v>
      </c>
      <c r="AJ902" s="5">
        <f>'Subdecision matrices'!$Y$16</f>
        <v>0.05</v>
      </c>
      <c r="AK902" s="5">
        <f>'Subdecision matrices'!$Z$12</f>
        <v>0.15</v>
      </c>
      <c r="AL902" s="5">
        <f>'Subdecision matrices'!$Z$13</f>
        <v>0.15</v>
      </c>
      <c r="AM902" s="5">
        <f>'Subdecision matrices'!$Z$14</f>
        <v>0.15</v>
      </c>
      <c r="AN902" s="5">
        <f>'Subdecision matrices'!$Z$15</f>
        <v>0.15</v>
      </c>
      <c r="AO902" s="5">
        <f>'Subdecision matrices'!$Z$16</f>
        <v>0.15</v>
      </c>
      <c r="AP902" s="5">
        <f>'Subdecision matrices'!$AA$12</f>
        <v>0.1</v>
      </c>
      <c r="AQ902" s="5">
        <f>'Subdecision matrices'!$AA$13</f>
        <v>0.1</v>
      </c>
      <c r="AR902" s="5">
        <f>'Subdecision matrices'!$AA$14</f>
        <v>0.1</v>
      </c>
      <c r="AS902" s="5">
        <f>'Subdecision matrices'!$AA$15</f>
        <v>0.1</v>
      </c>
      <c r="AT902" s="5">
        <f>'Subdecision matrices'!$AA$16</f>
        <v>0.15</v>
      </c>
      <c r="AU902" s="5">
        <f>'Subdecision matrices'!$AB$12</f>
        <v>0.15</v>
      </c>
      <c r="AV902" s="5">
        <f>'Subdecision matrices'!$AB$13</f>
        <v>0.1</v>
      </c>
      <c r="AW902" s="5">
        <f>'Subdecision matrices'!$AB$14</f>
        <v>0.1</v>
      </c>
      <c r="AX902" s="5">
        <f>'Subdecision matrices'!$AB$15</f>
        <v>0.15</v>
      </c>
      <c r="AY902" s="5">
        <f>'Subdecision matrices'!$AB$16</f>
        <v>0.1</v>
      </c>
      <c r="AZ902" s="3">
        <f aca="true" t="shared" si="2266" ref="AZ902">SUM(L902:AY902)</f>
        <v>4</v>
      </c>
      <c r="BA902" s="3"/>
      <c r="BB902" s="114"/>
      <c r="BC902" s="114"/>
      <c r="BD902" s="114"/>
      <c r="BE902" s="114"/>
      <c r="BF902" s="114"/>
    </row>
    <row r="903" spans="1:58" ht="15">
      <c r="A903" s="94">
        <v>449</v>
      </c>
      <c r="B903" s="44">
        <f>_xlfn.IFERROR(VLOOKUP(Prioritization!G460,'Subdecision matrices'!$B$7:$C$8,2,TRUE),0)</f>
        <v>0</v>
      </c>
      <c r="C903" s="44">
        <f>_xlfn.IFERROR(VLOOKUP(Prioritization!G460,'Subdecision matrices'!$B$7:$D$8,3,TRUE),0)</f>
        <v>0</v>
      </c>
      <c r="D903" s="44">
        <f>_xlfn.IFERROR(VLOOKUP(Prioritization!G460,'Subdecision matrices'!$B$7:$E$8,4,TRUE),0)</f>
        <v>0</v>
      </c>
      <c r="E903" s="44">
        <f>_xlfn.IFERROR(VLOOKUP(Prioritization!G460,'Subdecision matrices'!$B$7:$F$8,5,TRUE),0)</f>
        <v>0</v>
      </c>
      <c r="F903" s="44">
        <f>_xlfn.IFERROR(VLOOKUP(Prioritization!G460,'Subdecision matrices'!$B$7:$G$8,6,TRUE),0)</f>
        <v>0</v>
      </c>
      <c r="G903" s="44">
        <f>VLOOKUP(Prioritization!H460,'Subdecision matrices'!$B$12:$C$19,2,TRUE)</f>
        <v>0</v>
      </c>
      <c r="H903" s="44">
        <f>VLOOKUP(Prioritization!H460,'Subdecision matrices'!$B$12:$D$19,3,TRUE)</f>
        <v>0</v>
      </c>
      <c r="I903" s="44">
        <f>VLOOKUP(Prioritization!H460,'Subdecision matrices'!$B$12:$E$19,4,TRUE)</f>
        <v>0</v>
      </c>
      <c r="J903" s="44">
        <f>VLOOKUP(Prioritization!H460,'Subdecision matrices'!$B$12:$F$19,5,TRUE)</f>
        <v>0</v>
      </c>
      <c r="K903" s="44">
        <f>VLOOKUP(Prioritization!H460,'Subdecision matrices'!$B$12:$G$19,6,TRUE)</f>
        <v>0</v>
      </c>
      <c r="L903" s="2">
        <f>_xlfn.IFERROR(INDEX('Subdecision matrices'!$C$23:$G$27,MATCH(Prioritization!I460,'Subdecision matrices'!$B$23:$B$27,0),MATCH('CalcEng 2'!$L$6,'Subdecision matrices'!$C$22:$G$22,0)),0)</f>
        <v>0</v>
      </c>
      <c r="M903" s="2">
        <f>_xlfn.IFERROR(INDEX('Subdecision matrices'!$C$23:$G$27,MATCH(Prioritization!I460,'Subdecision matrices'!$B$23:$B$27,0),MATCH('CalcEng 2'!$M$6,'Subdecision matrices'!$C$30:$G$30,0)),0)</f>
        <v>0</v>
      </c>
      <c r="N903" s="2">
        <f>_xlfn.IFERROR(INDEX('Subdecision matrices'!$C$23:$G$27,MATCH(Prioritization!I460,'Subdecision matrices'!$B$23:$B$27,0),MATCH('CalcEng 2'!$N$6,'Subdecision matrices'!$C$22:$G$22,0)),0)</f>
        <v>0</v>
      </c>
      <c r="O903" s="2">
        <f>_xlfn.IFERROR(INDEX('Subdecision matrices'!$C$23:$G$27,MATCH(Prioritization!I460,'Subdecision matrices'!$B$23:$B$27,0),MATCH('CalcEng 2'!$O$6,'Subdecision matrices'!$C$22:$G$22,0)),0)</f>
        <v>0</v>
      </c>
      <c r="P903" s="2">
        <f>_xlfn.IFERROR(INDEX('Subdecision matrices'!$C$23:$G$27,MATCH(Prioritization!I460,'Subdecision matrices'!$B$23:$B$27,0),MATCH('CalcEng 2'!$P$6,'Subdecision matrices'!$C$22:$G$22,0)),0)</f>
        <v>0</v>
      </c>
      <c r="Q903" s="2">
        <f>_xlfn.IFERROR(INDEX('Subdecision matrices'!$C$31:$G$33,MATCH(Prioritization!J460,'Subdecision matrices'!$B$31:$B$33,0),MATCH('CalcEng 2'!$Q$6,'Subdecision matrices'!$C$30:$G$30,0)),0)</f>
        <v>0</v>
      </c>
      <c r="R903" s="2">
        <f>_xlfn.IFERROR(INDEX('Subdecision matrices'!$C$31:$G$33,MATCH(Prioritization!J460,'Subdecision matrices'!$B$31:$B$33,0),MATCH('CalcEng 2'!$R$6,'Subdecision matrices'!$C$30:$G$30,0)),0)</f>
        <v>0</v>
      </c>
      <c r="S903" s="2">
        <f>_xlfn.IFERROR(INDEX('Subdecision matrices'!$C$31:$G$33,MATCH(Prioritization!J460,'Subdecision matrices'!$B$31:$B$33,0),MATCH('CalcEng 2'!$S$6,'Subdecision matrices'!$C$30:$G$30,0)),0)</f>
        <v>0</v>
      </c>
      <c r="T903" s="2">
        <f>_xlfn.IFERROR(INDEX('Subdecision matrices'!$C$31:$G$33,MATCH(Prioritization!J460,'Subdecision matrices'!$B$31:$B$33,0),MATCH('CalcEng 2'!$T$6,'Subdecision matrices'!$C$30:$G$30,0)),0)</f>
        <v>0</v>
      </c>
      <c r="U903" s="2">
        <f>_xlfn.IFERROR(INDEX('Subdecision matrices'!$C$31:$G$33,MATCH(Prioritization!J460,'Subdecision matrices'!$B$31:$B$33,0),MATCH('CalcEng 2'!$U$6,'Subdecision matrices'!$C$30:$G$30,0)),0)</f>
        <v>0</v>
      </c>
      <c r="V903" s="2">
        <f>_xlfn.IFERROR(VLOOKUP(Prioritization!K460,'Subdecision matrices'!$A$37:$C$41,3,TRUE),0)</f>
        <v>0</v>
      </c>
      <c r="W903" s="2">
        <f>_xlfn.IFERROR(VLOOKUP(Prioritization!K460,'Subdecision matrices'!$A$37:$D$41,4),0)</f>
        <v>0</v>
      </c>
      <c r="X903" s="2">
        <f>_xlfn.IFERROR(VLOOKUP(Prioritization!K460,'Subdecision matrices'!$A$37:$E$41,5),0)</f>
        <v>0</v>
      </c>
      <c r="Y903" s="2">
        <f>_xlfn.IFERROR(VLOOKUP(Prioritization!K460,'Subdecision matrices'!$A$37:$F$41,6),0)</f>
        <v>0</v>
      </c>
      <c r="Z903" s="2">
        <f>_xlfn.IFERROR(VLOOKUP(Prioritization!K460,'Subdecision matrices'!$A$37:$G$41,7),0)</f>
        <v>0</v>
      </c>
      <c r="AA903" s="2">
        <f>_xlfn.IFERROR(INDEX('Subdecision matrices'!$K$8:$O$11,MATCH(Prioritization!L460,'Subdecision matrices'!$J$8:$J$11,0),MATCH('CalcEng 2'!$AA$6,'Subdecision matrices'!$K$7:$O$7,0)),0)</f>
        <v>0</v>
      </c>
      <c r="AB903" s="2">
        <f>_xlfn.IFERROR(INDEX('Subdecision matrices'!$K$8:$O$11,MATCH(Prioritization!L460,'Subdecision matrices'!$J$8:$J$11,0),MATCH('CalcEng 2'!$AB$6,'Subdecision matrices'!$K$7:$O$7,0)),0)</f>
        <v>0</v>
      </c>
      <c r="AC903" s="2">
        <f>_xlfn.IFERROR(INDEX('Subdecision matrices'!$K$8:$O$11,MATCH(Prioritization!L460,'Subdecision matrices'!$J$8:$J$11,0),MATCH('CalcEng 2'!$AC$6,'Subdecision matrices'!$K$7:$O$7,0)),0)</f>
        <v>0</v>
      </c>
      <c r="AD903" s="2">
        <f>_xlfn.IFERROR(INDEX('Subdecision matrices'!$K$8:$O$11,MATCH(Prioritization!L460,'Subdecision matrices'!$J$8:$J$11,0),MATCH('CalcEng 2'!$AD$6,'Subdecision matrices'!$K$7:$O$7,0)),0)</f>
        <v>0</v>
      </c>
      <c r="AE903" s="2">
        <f>_xlfn.IFERROR(INDEX('Subdecision matrices'!$K$8:$O$11,MATCH(Prioritization!L460,'Subdecision matrices'!$J$8:$J$11,0),MATCH('CalcEng 2'!$AE$6,'Subdecision matrices'!$K$7:$O$7,0)),0)</f>
        <v>0</v>
      </c>
      <c r="AF903" s="2">
        <f>_xlfn.IFERROR(VLOOKUP(Prioritization!M460,'Subdecision matrices'!$I$15:$K$17,3,TRUE),0)</f>
        <v>0</v>
      </c>
      <c r="AG903" s="2">
        <f>_xlfn.IFERROR(VLOOKUP(Prioritization!M460,'Subdecision matrices'!$I$15:$L$17,4,TRUE),0)</f>
        <v>0</v>
      </c>
      <c r="AH903" s="2">
        <f>_xlfn.IFERROR(VLOOKUP(Prioritization!M460,'Subdecision matrices'!$I$15:$M$17,5,TRUE),0)</f>
        <v>0</v>
      </c>
      <c r="AI903" s="2">
        <f>_xlfn.IFERROR(VLOOKUP(Prioritization!M460,'Subdecision matrices'!$I$15:$N$17,6,TRUE),0)</f>
        <v>0</v>
      </c>
      <c r="AJ903" s="2">
        <f>_xlfn.IFERROR(VLOOKUP(Prioritization!M460,'Subdecision matrices'!$I$15:$O$17,7,TRUE),0)</f>
        <v>0</v>
      </c>
      <c r="AK903" s="2">
        <f>_xlfn.IFERROR(INDEX('Subdecision matrices'!$K$22:$O$24,MATCH(Prioritization!N460,'Subdecision matrices'!$J$22:$J$24,0),MATCH($AK$6,'Subdecision matrices'!$K$21:$O$21,0)),0)</f>
        <v>0</v>
      </c>
      <c r="AL903" s="2">
        <f>_xlfn.IFERROR(INDEX('Subdecision matrices'!$K$22:$O$24,MATCH(Prioritization!N460,'Subdecision matrices'!$J$22:$J$24,0),MATCH($AL$6,'Subdecision matrices'!$K$21:$O$21,0)),0)</f>
        <v>0</v>
      </c>
      <c r="AM903" s="2">
        <f>_xlfn.IFERROR(INDEX('Subdecision matrices'!$K$22:$O$24,MATCH(Prioritization!N460,'Subdecision matrices'!$J$22:$J$24,0),MATCH($AM$6,'Subdecision matrices'!$K$21:$O$21,0)),0)</f>
        <v>0</v>
      </c>
      <c r="AN903" s="2">
        <f>_xlfn.IFERROR(INDEX('Subdecision matrices'!$K$22:$O$24,MATCH(Prioritization!N460,'Subdecision matrices'!$J$22:$J$24,0),MATCH($AN$6,'Subdecision matrices'!$K$21:$O$21,0)),0)</f>
        <v>0</v>
      </c>
      <c r="AO903" s="2">
        <f>_xlfn.IFERROR(INDEX('Subdecision matrices'!$K$22:$O$24,MATCH(Prioritization!N460,'Subdecision matrices'!$J$22:$J$24,0),MATCH($AO$6,'Subdecision matrices'!$K$21:$O$21,0)),0)</f>
        <v>0</v>
      </c>
      <c r="AP903" s="2">
        <f>_xlfn.IFERROR(INDEX('Subdecision matrices'!$K$27:$O$30,MATCH(Prioritization!O460,'Subdecision matrices'!$J$27:$J$30,0),MATCH('CalcEng 2'!$AP$6,'Subdecision matrices'!$K$27:$O$27,0)),0)</f>
        <v>0</v>
      </c>
      <c r="AQ903" s="2">
        <f>_xlfn.IFERROR(INDEX('Subdecision matrices'!$K$27:$O$30,MATCH(Prioritization!O460,'Subdecision matrices'!$J$27:$J$30,0),MATCH('CalcEng 2'!$AQ$6,'Subdecision matrices'!$K$27:$O$27,0)),0)</f>
        <v>0</v>
      </c>
      <c r="AR903" s="2">
        <f>_xlfn.IFERROR(INDEX('Subdecision matrices'!$K$27:$O$30,MATCH(Prioritization!O460,'Subdecision matrices'!$J$27:$J$30,0),MATCH('CalcEng 2'!$AR$6,'Subdecision matrices'!$K$27:$O$27,0)),0)</f>
        <v>0</v>
      </c>
      <c r="AS903" s="2">
        <f>_xlfn.IFERROR(INDEX('Subdecision matrices'!$K$27:$O$30,MATCH(Prioritization!O460,'Subdecision matrices'!$J$27:$J$30,0),MATCH('CalcEng 2'!$AS$6,'Subdecision matrices'!$K$27:$O$27,0)),0)</f>
        <v>0</v>
      </c>
      <c r="AT903" s="2">
        <f>_xlfn.IFERROR(INDEX('Subdecision matrices'!$K$27:$O$30,MATCH(Prioritization!O460,'Subdecision matrices'!$J$27:$J$30,0),MATCH('CalcEng 2'!$AT$6,'Subdecision matrices'!$K$27:$O$27,0)),0)</f>
        <v>0</v>
      </c>
      <c r="AU903" s="2">
        <f>_xlfn.IFERROR(INDEX('Subdecision matrices'!$K$34:$O$36,MATCH(Prioritization!P460,'Subdecision matrices'!$J$34:$J$36,0),MATCH('CalcEng 2'!$AU$6,'Subdecision matrices'!$K$33:$O$33,0)),0)</f>
        <v>0</v>
      </c>
      <c r="AV903" s="2">
        <f>_xlfn.IFERROR(INDEX('Subdecision matrices'!$K$34:$O$36,MATCH(Prioritization!P460,'Subdecision matrices'!$J$34:$J$36,0),MATCH('CalcEng 2'!$AV$6,'Subdecision matrices'!$K$33:$O$33,0)),0)</f>
        <v>0</v>
      </c>
      <c r="AW903" s="2">
        <f>_xlfn.IFERROR(INDEX('Subdecision matrices'!$K$34:$O$36,MATCH(Prioritization!P460,'Subdecision matrices'!$J$34:$J$36,0),MATCH('CalcEng 2'!$AW$6,'Subdecision matrices'!$K$33:$O$33,0)),0)</f>
        <v>0</v>
      </c>
      <c r="AX903" s="2">
        <f>_xlfn.IFERROR(INDEX('Subdecision matrices'!$K$34:$O$36,MATCH(Prioritization!P460,'Subdecision matrices'!$J$34:$J$36,0),MATCH('CalcEng 2'!$AX$6,'Subdecision matrices'!$K$33:$O$33,0)),0)</f>
        <v>0</v>
      </c>
      <c r="AY903" s="2">
        <f>_xlfn.IFERROR(INDEX('Subdecision matrices'!$K$34:$O$36,MATCH(Prioritization!P460,'Subdecision matrices'!$J$34:$J$36,0),MATCH('CalcEng 2'!$AY$6,'Subdecision matrices'!$K$33:$O$33,0)),0)</f>
        <v>0</v>
      </c>
      <c r="AZ903" s="2"/>
      <c r="BA903" s="2"/>
      <c r="BB903" s="110">
        <f>((B903*B904)+(G903*G904)+(L903*L904)+(Q903*Q904)+(V903*V904)+(AA903*AA904)+(AF904*AF903)+(AK903*AK904)+(AP903*AP904)+(AU903*AU904))*10</f>
        <v>0</v>
      </c>
      <c r="BC903" s="110">
        <f aca="true" t="shared" si="2267" ref="BC903">((C903*C904)+(H903*H904)+(M903*M904)+(R903*R904)+(W903*W904)+(AB903*AB904)+(AG904*AG903)+(AL903*AL904)+(AQ903*AQ904)+(AV903*AV904))*10</f>
        <v>0</v>
      </c>
      <c r="BD903" s="110">
        <f aca="true" t="shared" si="2268" ref="BD903">((D903*D904)+(I903*I904)+(N903*N904)+(S903*S904)+(X903*X904)+(AC903*AC904)+(AH904*AH903)+(AM903*AM904)+(AR903*AR904)+(AW903*AW904))*10</f>
        <v>0</v>
      </c>
      <c r="BE903" s="110">
        <f aca="true" t="shared" si="2269" ref="BE903">((E903*E904)+(J903*J904)+(O903*O904)+(T903*T904)+(Y903*Y904)+(AD903*AD904)+(AI904*AI903)+(AN903*AN904)+(AS903*AS904)+(AX903*AX904))*10</f>
        <v>0</v>
      </c>
      <c r="BF903" s="110">
        <f aca="true" t="shared" si="2270" ref="BF903">((F903*F904)+(K903*K904)+(P903*P904)+(U903*U904)+(Z903*Z904)+(AE903*AE904)+(AJ904*AJ903)+(AO903*AO904)+(AT903*AT904)+(AY903*AY904))*10</f>
        <v>0</v>
      </c>
    </row>
    <row r="904" spans="1:58" ht="15.75" thickBot="1">
      <c r="A904" s="94"/>
      <c r="B904" s="5">
        <f>'Subdecision matrices'!$S$12</f>
        <v>0.1</v>
      </c>
      <c r="C904" s="5">
        <f>'Subdecision matrices'!$S$13</f>
        <v>0.1</v>
      </c>
      <c r="D904" s="5">
        <f>'Subdecision matrices'!$S$14</f>
        <v>0.1</v>
      </c>
      <c r="E904" s="5">
        <f>'Subdecision matrices'!$S$15</f>
        <v>0.1</v>
      </c>
      <c r="F904" s="5">
        <f>'Subdecision matrices'!$S$16</f>
        <v>0.1</v>
      </c>
      <c r="G904" s="5">
        <f>'Subdecision matrices'!$T$12</f>
        <v>0.1</v>
      </c>
      <c r="H904" s="5">
        <f>'Subdecision matrices'!$T$13</f>
        <v>0.1</v>
      </c>
      <c r="I904" s="5">
        <f>'Subdecision matrices'!$T$14</f>
        <v>0.1</v>
      </c>
      <c r="J904" s="5">
        <f>'Subdecision matrices'!$T$15</f>
        <v>0.1</v>
      </c>
      <c r="K904" s="5">
        <f>'Subdecision matrices'!$T$16</f>
        <v>0.1</v>
      </c>
      <c r="L904" s="5">
        <f>'Subdecision matrices'!$U$12</f>
        <v>0.05</v>
      </c>
      <c r="M904" s="5">
        <f>'Subdecision matrices'!$U$13</f>
        <v>0.05</v>
      </c>
      <c r="N904" s="5">
        <f>'Subdecision matrices'!$U$14</f>
        <v>0.05</v>
      </c>
      <c r="O904" s="5">
        <f>'Subdecision matrices'!$U$15</f>
        <v>0.05</v>
      </c>
      <c r="P904" s="5">
        <f>'Subdecision matrices'!$U$16</f>
        <v>0.05</v>
      </c>
      <c r="Q904" s="5">
        <f>'Subdecision matrices'!$V$12</f>
        <v>0.1</v>
      </c>
      <c r="R904" s="5">
        <f>'Subdecision matrices'!$V$13</f>
        <v>0.1</v>
      </c>
      <c r="S904" s="5">
        <f>'Subdecision matrices'!$V$14</f>
        <v>0.1</v>
      </c>
      <c r="T904" s="5">
        <f>'Subdecision matrices'!$V$15</f>
        <v>0.1</v>
      </c>
      <c r="U904" s="5">
        <f>'Subdecision matrices'!$V$16</f>
        <v>0.1</v>
      </c>
      <c r="V904" s="5">
        <f>'Subdecision matrices'!$W$12</f>
        <v>0.1</v>
      </c>
      <c r="W904" s="5">
        <f>'Subdecision matrices'!$W$13</f>
        <v>0.1</v>
      </c>
      <c r="X904" s="5">
        <f>'Subdecision matrices'!$W$14</f>
        <v>0.1</v>
      </c>
      <c r="Y904" s="5">
        <f>'Subdecision matrices'!$W$15</f>
        <v>0.1</v>
      </c>
      <c r="Z904" s="5">
        <f>'Subdecision matrices'!$W$16</f>
        <v>0.1</v>
      </c>
      <c r="AA904" s="5">
        <f>'Subdecision matrices'!$X$12</f>
        <v>0.05</v>
      </c>
      <c r="AB904" s="5">
        <f>'Subdecision matrices'!$X$13</f>
        <v>0.1</v>
      </c>
      <c r="AC904" s="5">
        <f>'Subdecision matrices'!$X$14</f>
        <v>0.1</v>
      </c>
      <c r="AD904" s="5">
        <f>'Subdecision matrices'!$X$15</f>
        <v>0.1</v>
      </c>
      <c r="AE904" s="5">
        <f>'Subdecision matrices'!$X$16</f>
        <v>0.1</v>
      </c>
      <c r="AF904" s="5">
        <f>'Subdecision matrices'!$Y$12</f>
        <v>0.1</v>
      </c>
      <c r="AG904" s="5">
        <f>'Subdecision matrices'!$Y$13</f>
        <v>0.1</v>
      </c>
      <c r="AH904" s="5">
        <f>'Subdecision matrices'!$Y$14</f>
        <v>0.1</v>
      </c>
      <c r="AI904" s="5">
        <f>'Subdecision matrices'!$Y$15</f>
        <v>0.05</v>
      </c>
      <c r="AJ904" s="5">
        <f>'Subdecision matrices'!$Y$16</f>
        <v>0.05</v>
      </c>
      <c r="AK904" s="5">
        <f>'Subdecision matrices'!$Z$12</f>
        <v>0.15</v>
      </c>
      <c r="AL904" s="5">
        <f>'Subdecision matrices'!$Z$13</f>
        <v>0.15</v>
      </c>
      <c r="AM904" s="5">
        <f>'Subdecision matrices'!$Z$14</f>
        <v>0.15</v>
      </c>
      <c r="AN904" s="5">
        <f>'Subdecision matrices'!$Z$15</f>
        <v>0.15</v>
      </c>
      <c r="AO904" s="5">
        <f>'Subdecision matrices'!$Z$16</f>
        <v>0.15</v>
      </c>
      <c r="AP904" s="5">
        <f>'Subdecision matrices'!$AA$12</f>
        <v>0.1</v>
      </c>
      <c r="AQ904" s="5">
        <f>'Subdecision matrices'!$AA$13</f>
        <v>0.1</v>
      </c>
      <c r="AR904" s="5">
        <f>'Subdecision matrices'!$AA$14</f>
        <v>0.1</v>
      </c>
      <c r="AS904" s="5">
        <f>'Subdecision matrices'!$AA$15</f>
        <v>0.1</v>
      </c>
      <c r="AT904" s="5">
        <f>'Subdecision matrices'!$AA$16</f>
        <v>0.15</v>
      </c>
      <c r="AU904" s="5">
        <f>'Subdecision matrices'!$AB$12</f>
        <v>0.15</v>
      </c>
      <c r="AV904" s="5">
        <f>'Subdecision matrices'!$AB$13</f>
        <v>0.1</v>
      </c>
      <c r="AW904" s="5">
        <f>'Subdecision matrices'!$AB$14</f>
        <v>0.1</v>
      </c>
      <c r="AX904" s="5">
        <f>'Subdecision matrices'!$AB$15</f>
        <v>0.15</v>
      </c>
      <c r="AY904" s="5">
        <f>'Subdecision matrices'!$AB$16</f>
        <v>0.1</v>
      </c>
      <c r="AZ904" s="3">
        <f aca="true" t="shared" si="2271" ref="AZ904">SUM(L904:AY904)</f>
        <v>4</v>
      </c>
      <c r="BA904" s="3"/>
      <c r="BB904" s="114"/>
      <c r="BC904" s="114"/>
      <c r="BD904" s="114"/>
      <c r="BE904" s="114"/>
      <c r="BF904" s="114"/>
    </row>
    <row r="905" spans="1:58" ht="15">
      <c r="A905" s="94">
        <v>450</v>
      </c>
      <c r="B905" s="44">
        <f>_xlfn.IFERROR(VLOOKUP(Prioritization!G461,'Subdecision matrices'!$B$7:$C$8,2,TRUE),0)</f>
        <v>0</v>
      </c>
      <c r="C905" s="44">
        <f>_xlfn.IFERROR(VLOOKUP(Prioritization!G461,'Subdecision matrices'!$B$7:$D$8,3,TRUE),0)</f>
        <v>0</v>
      </c>
      <c r="D905" s="44">
        <f>_xlfn.IFERROR(VLOOKUP(Prioritization!G461,'Subdecision matrices'!$B$7:$E$8,4,TRUE),0)</f>
        <v>0</v>
      </c>
      <c r="E905" s="44">
        <f>_xlfn.IFERROR(VLOOKUP(Prioritization!G461,'Subdecision matrices'!$B$7:$F$8,5,TRUE),0)</f>
        <v>0</v>
      </c>
      <c r="F905" s="44">
        <f>_xlfn.IFERROR(VLOOKUP(Prioritization!G461,'Subdecision matrices'!$B$7:$G$8,6,TRUE),0)</f>
        <v>0</v>
      </c>
      <c r="G905" s="44">
        <f>VLOOKUP(Prioritization!H461,'Subdecision matrices'!$B$12:$C$19,2,TRUE)</f>
        <v>0</v>
      </c>
      <c r="H905" s="44">
        <f>VLOOKUP(Prioritization!H461,'Subdecision matrices'!$B$12:$D$19,3,TRUE)</f>
        <v>0</v>
      </c>
      <c r="I905" s="44">
        <f>VLOOKUP(Prioritization!H461,'Subdecision matrices'!$B$12:$E$19,4,TRUE)</f>
        <v>0</v>
      </c>
      <c r="J905" s="44">
        <f>VLOOKUP(Prioritization!H461,'Subdecision matrices'!$B$12:$F$19,5,TRUE)</f>
        <v>0</v>
      </c>
      <c r="K905" s="44">
        <f>VLOOKUP(Prioritization!H461,'Subdecision matrices'!$B$12:$G$19,6,TRUE)</f>
        <v>0</v>
      </c>
      <c r="L905" s="2">
        <f>_xlfn.IFERROR(INDEX('Subdecision matrices'!$C$23:$G$27,MATCH(Prioritization!I461,'Subdecision matrices'!$B$23:$B$27,0),MATCH('CalcEng 2'!$L$6,'Subdecision matrices'!$C$22:$G$22,0)),0)</f>
        <v>0</v>
      </c>
      <c r="M905" s="2">
        <f>_xlfn.IFERROR(INDEX('Subdecision matrices'!$C$23:$G$27,MATCH(Prioritization!I461,'Subdecision matrices'!$B$23:$B$27,0),MATCH('CalcEng 2'!$M$6,'Subdecision matrices'!$C$30:$G$30,0)),0)</f>
        <v>0</v>
      </c>
      <c r="N905" s="2">
        <f>_xlfn.IFERROR(INDEX('Subdecision matrices'!$C$23:$G$27,MATCH(Prioritization!I461,'Subdecision matrices'!$B$23:$B$27,0),MATCH('CalcEng 2'!$N$6,'Subdecision matrices'!$C$22:$G$22,0)),0)</f>
        <v>0</v>
      </c>
      <c r="O905" s="2">
        <f>_xlfn.IFERROR(INDEX('Subdecision matrices'!$C$23:$G$27,MATCH(Prioritization!I461,'Subdecision matrices'!$B$23:$B$27,0),MATCH('CalcEng 2'!$O$6,'Subdecision matrices'!$C$22:$G$22,0)),0)</f>
        <v>0</v>
      </c>
      <c r="P905" s="2">
        <f>_xlfn.IFERROR(INDEX('Subdecision matrices'!$C$23:$G$27,MATCH(Prioritization!I461,'Subdecision matrices'!$B$23:$B$27,0),MATCH('CalcEng 2'!$P$6,'Subdecision matrices'!$C$22:$G$22,0)),0)</f>
        <v>0</v>
      </c>
      <c r="Q905" s="2">
        <f>_xlfn.IFERROR(INDEX('Subdecision matrices'!$C$31:$G$33,MATCH(Prioritization!J461,'Subdecision matrices'!$B$31:$B$33,0),MATCH('CalcEng 2'!$Q$6,'Subdecision matrices'!$C$30:$G$30,0)),0)</f>
        <v>0</v>
      </c>
      <c r="R905" s="2">
        <f>_xlfn.IFERROR(INDEX('Subdecision matrices'!$C$31:$G$33,MATCH(Prioritization!J461,'Subdecision matrices'!$B$31:$B$33,0),MATCH('CalcEng 2'!$R$6,'Subdecision matrices'!$C$30:$G$30,0)),0)</f>
        <v>0</v>
      </c>
      <c r="S905" s="2">
        <f>_xlfn.IFERROR(INDEX('Subdecision matrices'!$C$31:$G$33,MATCH(Prioritization!J461,'Subdecision matrices'!$B$31:$B$33,0),MATCH('CalcEng 2'!$S$6,'Subdecision matrices'!$C$30:$G$30,0)),0)</f>
        <v>0</v>
      </c>
      <c r="T905" s="2">
        <f>_xlfn.IFERROR(INDEX('Subdecision matrices'!$C$31:$G$33,MATCH(Prioritization!J461,'Subdecision matrices'!$B$31:$B$33,0),MATCH('CalcEng 2'!$T$6,'Subdecision matrices'!$C$30:$G$30,0)),0)</f>
        <v>0</v>
      </c>
      <c r="U905" s="2">
        <f>_xlfn.IFERROR(INDEX('Subdecision matrices'!$C$31:$G$33,MATCH(Prioritization!J461,'Subdecision matrices'!$B$31:$B$33,0),MATCH('CalcEng 2'!$U$6,'Subdecision matrices'!$C$30:$G$30,0)),0)</f>
        <v>0</v>
      </c>
      <c r="V905" s="2">
        <f>_xlfn.IFERROR(VLOOKUP(Prioritization!K461,'Subdecision matrices'!$A$37:$C$41,3,TRUE),0)</f>
        <v>0</v>
      </c>
      <c r="W905" s="2">
        <f>_xlfn.IFERROR(VLOOKUP(Prioritization!K461,'Subdecision matrices'!$A$37:$D$41,4),0)</f>
        <v>0</v>
      </c>
      <c r="X905" s="2">
        <f>_xlfn.IFERROR(VLOOKUP(Prioritization!K461,'Subdecision matrices'!$A$37:$E$41,5),0)</f>
        <v>0</v>
      </c>
      <c r="Y905" s="2">
        <f>_xlfn.IFERROR(VLOOKUP(Prioritization!K461,'Subdecision matrices'!$A$37:$F$41,6),0)</f>
        <v>0</v>
      </c>
      <c r="Z905" s="2">
        <f>_xlfn.IFERROR(VLOOKUP(Prioritization!K461,'Subdecision matrices'!$A$37:$G$41,7),0)</f>
        <v>0</v>
      </c>
      <c r="AA905" s="2">
        <f>_xlfn.IFERROR(INDEX('Subdecision matrices'!$K$8:$O$11,MATCH(Prioritization!L461,'Subdecision matrices'!$J$8:$J$11,0),MATCH('CalcEng 2'!$AA$6,'Subdecision matrices'!$K$7:$O$7,0)),0)</f>
        <v>0</v>
      </c>
      <c r="AB905" s="2">
        <f>_xlfn.IFERROR(INDEX('Subdecision matrices'!$K$8:$O$11,MATCH(Prioritization!L461,'Subdecision matrices'!$J$8:$J$11,0),MATCH('CalcEng 2'!$AB$6,'Subdecision matrices'!$K$7:$O$7,0)),0)</f>
        <v>0</v>
      </c>
      <c r="AC905" s="2">
        <f>_xlfn.IFERROR(INDEX('Subdecision matrices'!$K$8:$O$11,MATCH(Prioritization!L461,'Subdecision matrices'!$J$8:$J$11,0),MATCH('CalcEng 2'!$AC$6,'Subdecision matrices'!$K$7:$O$7,0)),0)</f>
        <v>0</v>
      </c>
      <c r="AD905" s="2">
        <f>_xlfn.IFERROR(INDEX('Subdecision matrices'!$K$8:$O$11,MATCH(Prioritization!L461,'Subdecision matrices'!$J$8:$J$11,0),MATCH('CalcEng 2'!$AD$6,'Subdecision matrices'!$K$7:$O$7,0)),0)</f>
        <v>0</v>
      </c>
      <c r="AE905" s="2">
        <f>_xlfn.IFERROR(INDEX('Subdecision matrices'!$K$8:$O$11,MATCH(Prioritization!L461,'Subdecision matrices'!$J$8:$J$11,0),MATCH('CalcEng 2'!$AE$6,'Subdecision matrices'!$K$7:$O$7,0)),0)</f>
        <v>0</v>
      </c>
      <c r="AF905" s="2">
        <f>_xlfn.IFERROR(VLOOKUP(Prioritization!M461,'Subdecision matrices'!$I$15:$K$17,3,TRUE),0)</f>
        <v>0</v>
      </c>
      <c r="AG905" s="2">
        <f>_xlfn.IFERROR(VLOOKUP(Prioritization!M461,'Subdecision matrices'!$I$15:$L$17,4,TRUE),0)</f>
        <v>0</v>
      </c>
      <c r="AH905" s="2">
        <f>_xlfn.IFERROR(VLOOKUP(Prioritization!M461,'Subdecision matrices'!$I$15:$M$17,5,TRUE),0)</f>
        <v>0</v>
      </c>
      <c r="AI905" s="2">
        <f>_xlfn.IFERROR(VLOOKUP(Prioritization!M461,'Subdecision matrices'!$I$15:$N$17,6,TRUE),0)</f>
        <v>0</v>
      </c>
      <c r="AJ905" s="2">
        <f>_xlfn.IFERROR(VLOOKUP(Prioritization!M461,'Subdecision matrices'!$I$15:$O$17,7,TRUE),0)</f>
        <v>0</v>
      </c>
      <c r="AK905" s="2">
        <f>_xlfn.IFERROR(INDEX('Subdecision matrices'!$K$22:$O$24,MATCH(Prioritization!N461,'Subdecision matrices'!$J$22:$J$24,0),MATCH($AK$6,'Subdecision matrices'!$K$21:$O$21,0)),0)</f>
        <v>0</v>
      </c>
      <c r="AL905" s="2">
        <f>_xlfn.IFERROR(INDEX('Subdecision matrices'!$K$22:$O$24,MATCH(Prioritization!N461,'Subdecision matrices'!$J$22:$J$24,0),MATCH($AL$6,'Subdecision matrices'!$K$21:$O$21,0)),0)</f>
        <v>0</v>
      </c>
      <c r="AM905" s="2">
        <f>_xlfn.IFERROR(INDEX('Subdecision matrices'!$K$22:$O$24,MATCH(Prioritization!N461,'Subdecision matrices'!$J$22:$J$24,0),MATCH($AM$6,'Subdecision matrices'!$K$21:$O$21,0)),0)</f>
        <v>0</v>
      </c>
      <c r="AN905" s="2">
        <f>_xlfn.IFERROR(INDEX('Subdecision matrices'!$K$22:$O$24,MATCH(Prioritization!N461,'Subdecision matrices'!$J$22:$J$24,0),MATCH($AN$6,'Subdecision matrices'!$K$21:$O$21,0)),0)</f>
        <v>0</v>
      </c>
      <c r="AO905" s="2">
        <f>_xlfn.IFERROR(INDEX('Subdecision matrices'!$K$22:$O$24,MATCH(Prioritization!N461,'Subdecision matrices'!$J$22:$J$24,0),MATCH($AO$6,'Subdecision matrices'!$K$21:$O$21,0)),0)</f>
        <v>0</v>
      </c>
      <c r="AP905" s="2">
        <f>_xlfn.IFERROR(INDEX('Subdecision matrices'!$K$27:$O$30,MATCH(Prioritization!O461,'Subdecision matrices'!$J$27:$J$30,0),MATCH('CalcEng 2'!$AP$6,'Subdecision matrices'!$K$27:$O$27,0)),0)</f>
        <v>0</v>
      </c>
      <c r="AQ905" s="2">
        <f>_xlfn.IFERROR(INDEX('Subdecision matrices'!$K$27:$O$30,MATCH(Prioritization!O461,'Subdecision matrices'!$J$27:$J$30,0),MATCH('CalcEng 2'!$AQ$6,'Subdecision matrices'!$K$27:$O$27,0)),0)</f>
        <v>0</v>
      </c>
      <c r="AR905" s="2">
        <f>_xlfn.IFERROR(INDEX('Subdecision matrices'!$K$27:$O$30,MATCH(Prioritization!O461,'Subdecision matrices'!$J$27:$J$30,0),MATCH('CalcEng 2'!$AR$6,'Subdecision matrices'!$K$27:$O$27,0)),0)</f>
        <v>0</v>
      </c>
      <c r="AS905" s="2">
        <f>_xlfn.IFERROR(INDEX('Subdecision matrices'!$K$27:$O$30,MATCH(Prioritization!O461,'Subdecision matrices'!$J$27:$J$30,0),MATCH('CalcEng 2'!$AS$6,'Subdecision matrices'!$K$27:$O$27,0)),0)</f>
        <v>0</v>
      </c>
      <c r="AT905" s="2">
        <f>_xlfn.IFERROR(INDEX('Subdecision matrices'!$K$27:$O$30,MATCH(Prioritization!O461,'Subdecision matrices'!$J$27:$J$30,0),MATCH('CalcEng 2'!$AT$6,'Subdecision matrices'!$K$27:$O$27,0)),0)</f>
        <v>0</v>
      </c>
      <c r="AU905" s="2">
        <f>_xlfn.IFERROR(INDEX('Subdecision matrices'!$K$34:$O$36,MATCH(Prioritization!P461,'Subdecision matrices'!$J$34:$J$36,0),MATCH('CalcEng 2'!$AU$6,'Subdecision matrices'!$K$33:$O$33,0)),0)</f>
        <v>0</v>
      </c>
      <c r="AV905" s="2">
        <f>_xlfn.IFERROR(INDEX('Subdecision matrices'!$K$34:$O$36,MATCH(Prioritization!P461,'Subdecision matrices'!$J$34:$J$36,0),MATCH('CalcEng 2'!$AV$6,'Subdecision matrices'!$K$33:$O$33,0)),0)</f>
        <v>0</v>
      </c>
      <c r="AW905" s="2">
        <f>_xlfn.IFERROR(INDEX('Subdecision matrices'!$K$34:$O$36,MATCH(Prioritization!P461,'Subdecision matrices'!$J$34:$J$36,0),MATCH('CalcEng 2'!$AW$6,'Subdecision matrices'!$K$33:$O$33,0)),0)</f>
        <v>0</v>
      </c>
      <c r="AX905" s="2">
        <f>_xlfn.IFERROR(INDEX('Subdecision matrices'!$K$34:$O$36,MATCH(Prioritization!P461,'Subdecision matrices'!$J$34:$J$36,0),MATCH('CalcEng 2'!$AX$6,'Subdecision matrices'!$K$33:$O$33,0)),0)</f>
        <v>0</v>
      </c>
      <c r="AY905" s="2">
        <f>_xlfn.IFERROR(INDEX('Subdecision matrices'!$K$34:$O$36,MATCH(Prioritization!P461,'Subdecision matrices'!$J$34:$J$36,0),MATCH('CalcEng 2'!$AY$6,'Subdecision matrices'!$K$33:$O$33,0)),0)</f>
        <v>0</v>
      </c>
      <c r="AZ905" s="2"/>
      <c r="BA905" s="2"/>
      <c r="BB905" s="110">
        <f>((B905*B906)+(G905*G906)+(L905*L906)+(Q905*Q906)+(V905*V906)+(AA905*AA906)+(AF906*AF905)+(AK905*AK906)+(AP905*AP906)+(AU905*AU906))*10</f>
        <v>0</v>
      </c>
      <c r="BC905" s="110">
        <f aca="true" t="shared" si="2272" ref="BC905">((C905*C906)+(H905*H906)+(M905*M906)+(R905*R906)+(W905*W906)+(AB905*AB906)+(AG906*AG905)+(AL905*AL906)+(AQ905*AQ906)+(AV905*AV906))*10</f>
        <v>0</v>
      </c>
      <c r="BD905" s="110">
        <f aca="true" t="shared" si="2273" ref="BD905">((D905*D906)+(I905*I906)+(N905*N906)+(S905*S906)+(X905*X906)+(AC905*AC906)+(AH906*AH905)+(AM905*AM906)+(AR905*AR906)+(AW905*AW906))*10</f>
        <v>0</v>
      </c>
      <c r="BE905" s="110">
        <f aca="true" t="shared" si="2274" ref="BE905">((E905*E906)+(J905*J906)+(O905*O906)+(T905*T906)+(Y905*Y906)+(AD905*AD906)+(AI906*AI905)+(AN905*AN906)+(AS905*AS906)+(AX905*AX906))*10</f>
        <v>0</v>
      </c>
      <c r="BF905" s="110">
        <f aca="true" t="shared" si="2275" ref="BF905">((F905*F906)+(K905*K906)+(P905*P906)+(U905*U906)+(Z905*Z906)+(AE905*AE906)+(AJ906*AJ905)+(AO905*AO906)+(AT905*AT906)+(AY905*AY906))*10</f>
        <v>0</v>
      </c>
    </row>
    <row r="906" spans="1:58" ht="15.75" thickBot="1">
      <c r="A906" s="94"/>
      <c r="B906" s="5">
        <f>'Subdecision matrices'!$S$12</f>
        <v>0.1</v>
      </c>
      <c r="C906" s="5">
        <f>'Subdecision matrices'!$S$13</f>
        <v>0.1</v>
      </c>
      <c r="D906" s="5">
        <f>'Subdecision matrices'!$S$14</f>
        <v>0.1</v>
      </c>
      <c r="E906" s="5">
        <f>'Subdecision matrices'!$S$15</f>
        <v>0.1</v>
      </c>
      <c r="F906" s="5">
        <f>'Subdecision matrices'!$S$16</f>
        <v>0.1</v>
      </c>
      <c r="G906" s="5">
        <f>'Subdecision matrices'!$T$12</f>
        <v>0.1</v>
      </c>
      <c r="H906" s="5">
        <f>'Subdecision matrices'!$T$13</f>
        <v>0.1</v>
      </c>
      <c r="I906" s="5">
        <f>'Subdecision matrices'!$T$14</f>
        <v>0.1</v>
      </c>
      <c r="J906" s="5">
        <f>'Subdecision matrices'!$T$15</f>
        <v>0.1</v>
      </c>
      <c r="K906" s="5">
        <f>'Subdecision matrices'!$T$16</f>
        <v>0.1</v>
      </c>
      <c r="L906" s="5">
        <f>'Subdecision matrices'!$U$12</f>
        <v>0.05</v>
      </c>
      <c r="M906" s="5">
        <f>'Subdecision matrices'!$U$13</f>
        <v>0.05</v>
      </c>
      <c r="N906" s="5">
        <f>'Subdecision matrices'!$U$14</f>
        <v>0.05</v>
      </c>
      <c r="O906" s="5">
        <f>'Subdecision matrices'!$U$15</f>
        <v>0.05</v>
      </c>
      <c r="P906" s="5">
        <f>'Subdecision matrices'!$U$16</f>
        <v>0.05</v>
      </c>
      <c r="Q906" s="5">
        <f>'Subdecision matrices'!$V$12</f>
        <v>0.1</v>
      </c>
      <c r="R906" s="5">
        <f>'Subdecision matrices'!$V$13</f>
        <v>0.1</v>
      </c>
      <c r="S906" s="5">
        <f>'Subdecision matrices'!$V$14</f>
        <v>0.1</v>
      </c>
      <c r="T906" s="5">
        <f>'Subdecision matrices'!$V$15</f>
        <v>0.1</v>
      </c>
      <c r="U906" s="5">
        <f>'Subdecision matrices'!$V$16</f>
        <v>0.1</v>
      </c>
      <c r="V906" s="5">
        <f>'Subdecision matrices'!$W$12</f>
        <v>0.1</v>
      </c>
      <c r="W906" s="5">
        <f>'Subdecision matrices'!$W$13</f>
        <v>0.1</v>
      </c>
      <c r="X906" s="5">
        <f>'Subdecision matrices'!$W$14</f>
        <v>0.1</v>
      </c>
      <c r="Y906" s="5">
        <f>'Subdecision matrices'!$W$15</f>
        <v>0.1</v>
      </c>
      <c r="Z906" s="5">
        <f>'Subdecision matrices'!$W$16</f>
        <v>0.1</v>
      </c>
      <c r="AA906" s="5">
        <f>'Subdecision matrices'!$X$12</f>
        <v>0.05</v>
      </c>
      <c r="AB906" s="5">
        <f>'Subdecision matrices'!$X$13</f>
        <v>0.1</v>
      </c>
      <c r="AC906" s="5">
        <f>'Subdecision matrices'!$X$14</f>
        <v>0.1</v>
      </c>
      <c r="AD906" s="5">
        <f>'Subdecision matrices'!$X$15</f>
        <v>0.1</v>
      </c>
      <c r="AE906" s="5">
        <f>'Subdecision matrices'!$X$16</f>
        <v>0.1</v>
      </c>
      <c r="AF906" s="5">
        <f>'Subdecision matrices'!$Y$12</f>
        <v>0.1</v>
      </c>
      <c r="AG906" s="5">
        <f>'Subdecision matrices'!$Y$13</f>
        <v>0.1</v>
      </c>
      <c r="AH906" s="5">
        <f>'Subdecision matrices'!$Y$14</f>
        <v>0.1</v>
      </c>
      <c r="AI906" s="5">
        <f>'Subdecision matrices'!$Y$15</f>
        <v>0.05</v>
      </c>
      <c r="AJ906" s="5">
        <f>'Subdecision matrices'!$Y$16</f>
        <v>0.05</v>
      </c>
      <c r="AK906" s="5">
        <f>'Subdecision matrices'!$Z$12</f>
        <v>0.15</v>
      </c>
      <c r="AL906" s="5">
        <f>'Subdecision matrices'!$Z$13</f>
        <v>0.15</v>
      </c>
      <c r="AM906" s="5">
        <f>'Subdecision matrices'!$Z$14</f>
        <v>0.15</v>
      </c>
      <c r="AN906" s="5">
        <f>'Subdecision matrices'!$Z$15</f>
        <v>0.15</v>
      </c>
      <c r="AO906" s="5">
        <f>'Subdecision matrices'!$Z$16</f>
        <v>0.15</v>
      </c>
      <c r="AP906" s="5">
        <f>'Subdecision matrices'!$AA$12</f>
        <v>0.1</v>
      </c>
      <c r="AQ906" s="5">
        <f>'Subdecision matrices'!$AA$13</f>
        <v>0.1</v>
      </c>
      <c r="AR906" s="5">
        <f>'Subdecision matrices'!$AA$14</f>
        <v>0.1</v>
      </c>
      <c r="AS906" s="5">
        <f>'Subdecision matrices'!$AA$15</f>
        <v>0.1</v>
      </c>
      <c r="AT906" s="5">
        <f>'Subdecision matrices'!$AA$16</f>
        <v>0.15</v>
      </c>
      <c r="AU906" s="5">
        <f>'Subdecision matrices'!$AB$12</f>
        <v>0.15</v>
      </c>
      <c r="AV906" s="5">
        <f>'Subdecision matrices'!$AB$13</f>
        <v>0.1</v>
      </c>
      <c r="AW906" s="5">
        <f>'Subdecision matrices'!$AB$14</f>
        <v>0.1</v>
      </c>
      <c r="AX906" s="5">
        <f>'Subdecision matrices'!$AB$15</f>
        <v>0.15</v>
      </c>
      <c r="AY906" s="5">
        <f>'Subdecision matrices'!$AB$16</f>
        <v>0.1</v>
      </c>
      <c r="AZ906" s="3">
        <f aca="true" t="shared" si="2276" ref="AZ906">SUM(L906:AY906)</f>
        <v>4</v>
      </c>
      <c r="BA906" s="3"/>
      <c r="BB906" s="114"/>
      <c r="BC906" s="114"/>
      <c r="BD906" s="114"/>
      <c r="BE906" s="114"/>
      <c r="BF906" s="114"/>
    </row>
    <row r="907" spans="1:58" ht="15">
      <c r="A907" s="94">
        <v>451</v>
      </c>
      <c r="B907" s="44">
        <f>_xlfn.IFERROR(VLOOKUP(Prioritization!G462,'Subdecision matrices'!$B$7:$C$8,2,TRUE),0)</f>
        <v>0</v>
      </c>
      <c r="C907" s="44">
        <f>_xlfn.IFERROR(VLOOKUP(Prioritization!G462,'Subdecision matrices'!$B$7:$D$8,3,TRUE),0)</f>
        <v>0</v>
      </c>
      <c r="D907" s="44">
        <f>_xlfn.IFERROR(VLOOKUP(Prioritization!G462,'Subdecision matrices'!$B$7:$E$8,4,TRUE),0)</f>
        <v>0</v>
      </c>
      <c r="E907" s="44">
        <f>_xlfn.IFERROR(VLOOKUP(Prioritization!G462,'Subdecision matrices'!$B$7:$F$8,5,TRUE),0)</f>
        <v>0</v>
      </c>
      <c r="F907" s="44">
        <f>_xlfn.IFERROR(VLOOKUP(Prioritization!G462,'Subdecision matrices'!$B$7:$G$8,6,TRUE),0)</f>
        <v>0</v>
      </c>
      <c r="G907" s="44">
        <f>VLOOKUP(Prioritization!H462,'Subdecision matrices'!$B$12:$C$19,2,TRUE)</f>
        <v>0</v>
      </c>
      <c r="H907" s="44">
        <f>VLOOKUP(Prioritization!H462,'Subdecision matrices'!$B$12:$D$19,3,TRUE)</f>
        <v>0</v>
      </c>
      <c r="I907" s="44">
        <f>VLOOKUP(Prioritization!H462,'Subdecision matrices'!$B$12:$E$19,4,TRUE)</f>
        <v>0</v>
      </c>
      <c r="J907" s="44">
        <f>VLOOKUP(Prioritization!H462,'Subdecision matrices'!$B$12:$F$19,5,TRUE)</f>
        <v>0</v>
      </c>
      <c r="K907" s="44">
        <f>VLOOKUP(Prioritization!H462,'Subdecision matrices'!$B$12:$G$19,6,TRUE)</f>
        <v>0</v>
      </c>
      <c r="L907" s="2">
        <f>_xlfn.IFERROR(INDEX('Subdecision matrices'!$C$23:$G$27,MATCH(Prioritization!I462,'Subdecision matrices'!$B$23:$B$27,0),MATCH('CalcEng 2'!$L$6,'Subdecision matrices'!$C$22:$G$22,0)),0)</f>
        <v>0</v>
      </c>
      <c r="M907" s="2">
        <f>_xlfn.IFERROR(INDEX('Subdecision matrices'!$C$23:$G$27,MATCH(Prioritization!I462,'Subdecision matrices'!$B$23:$B$27,0),MATCH('CalcEng 2'!$M$6,'Subdecision matrices'!$C$30:$G$30,0)),0)</f>
        <v>0</v>
      </c>
      <c r="N907" s="2">
        <f>_xlfn.IFERROR(INDEX('Subdecision matrices'!$C$23:$G$27,MATCH(Prioritization!I462,'Subdecision matrices'!$B$23:$B$27,0),MATCH('CalcEng 2'!$N$6,'Subdecision matrices'!$C$22:$G$22,0)),0)</f>
        <v>0</v>
      </c>
      <c r="O907" s="2">
        <f>_xlfn.IFERROR(INDEX('Subdecision matrices'!$C$23:$G$27,MATCH(Prioritization!I462,'Subdecision matrices'!$B$23:$B$27,0),MATCH('CalcEng 2'!$O$6,'Subdecision matrices'!$C$22:$G$22,0)),0)</f>
        <v>0</v>
      </c>
      <c r="P907" s="2">
        <f>_xlfn.IFERROR(INDEX('Subdecision matrices'!$C$23:$G$27,MATCH(Prioritization!I462,'Subdecision matrices'!$B$23:$B$27,0),MATCH('CalcEng 2'!$P$6,'Subdecision matrices'!$C$22:$G$22,0)),0)</f>
        <v>0</v>
      </c>
      <c r="Q907" s="2">
        <f>_xlfn.IFERROR(INDEX('Subdecision matrices'!$C$31:$G$33,MATCH(Prioritization!J462,'Subdecision matrices'!$B$31:$B$33,0),MATCH('CalcEng 2'!$Q$6,'Subdecision matrices'!$C$30:$G$30,0)),0)</f>
        <v>0</v>
      </c>
      <c r="R907" s="2">
        <f>_xlfn.IFERROR(INDEX('Subdecision matrices'!$C$31:$G$33,MATCH(Prioritization!J462,'Subdecision matrices'!$B$31:$B$33,0),MATCH('CalcEng 2'!$R$6,'Subdecision matrices'!$C$30:$G$30,0)),0)</f>
        <v>0</v>
      </c>
      <c r="S907" s="2">
        <f>_xlfn.IFERROR(INDEX('Subdecision matrices'!$C$31:$G$33,MATCH(Prioritization!J462,'Subdecision matrices'!$B$31:$B$33,0),MATCH('CalcEng 2'!$S$6,'Subdecision matrices'!$C$30:$G$30,0)),0)</f>
        <v>0</v>
      </c>
      <c r="T907" s="2">
        <f>_xlfn.IFERROR(INDEX('Subdecision matrices'!$C$31:$G$33,MATCH(Prioritization!J462,'Subdecision matrices'!$B$31:$B$33,0),MATCH('CalcEng 2'!$T$6,'Subdecision matrices'!$C$30:$G$30,0)),0)</f>
        <v>0</v>
      </c>
      <c r="U907" s="2">
        <f>_xlfn.IFERROR(INDEX('Subdecision matrices'!$C$31:$G$33,MATCH(Prioritization!J462,'Subdecision matrices'!$B$31:$B$33,0),MATCH('CalcEng 2'!$U$6,'Subdecision matrices'!$C$30:$G$30,0)),0)</f>
        <v>0</v>
      </c>
      <c r="V907" s="2">
        <f>_xlfn.IFERROR(VLOOKUP(Prioritization!K462,'Subdecision matrices'!$A$37:$C$41,3,TRUE),0)</f>
        <v>0</v>
      </c>
      <c r="W907" s="2">
        <f>_xlfn.IFERROR(VLOOKUP(Prioritization!K462,'Subdecision matrices'!$A$37:$D$41,4),0)</f>
        <v>0</v>
      </c>
      <c r="X907" s="2">
        <f>_xlfn.IFERROR(VLOOKUP(Prioritization!K462,'Subdecision matrices'!$A$37:$E$41,5),0)</f>
        <v>0</v>
      </c>
      <c r="Y907" s="2">
        <f>_xlfn.IFERROR(VLOOKUP(Prioritization!K462,'Subdecision matrices'!$A$37:$F$41,6),0)</f>
        <v>0</v>
      </c>
      <c r="Z907" s="2">
        <f>_xlfn.IFERROR(VLOOKUP(Prioritization!K462,'Subdecision matrices'!$A$37:$G$41,7),0)</f>
        <v>0</v>
      </c>
      <c r="AA907" s="2">
        <f>_xlfn.IFERROR(INDEX('Subdecision matrices'!$K$8:$O$11,MATCH(Prioritization!L462,'Subdecision matrices'!$J$8:$J$11,0),MATCH('CalcEng 2'!$AA$6,'Subdecision matrices'!$K$7:$O$7,0)),0)</f>
        <v>0</v>
      </c>
      <c r="AB907" s="2">
        <f>_xlfn.IFERROR(INDEX('Subdecision matrices'!$K$8:$O$11,MATCH(Prioritization!L462,'Subdecision matrices'!$J$8:$J$11,0),MATCH('CalcEng 2'!$AB$6,'Subdecision matrices'!$K$7:$O$7,0)),0)</f>
        <v>0</v>
      </c>
      <c r="AC907" s="2">
        <f>_xlfn.IFERROR(INDEX('Subdecision matrices'!$K$8:$O$11,MATCH(Prioritization!L462,'Subdecision matrices'!$J$8:$J$11,0),MATCH('CalcEng 2'!$AC$6,'Subdecision matrices'!$K$7:$O$7,0)),0)</f>
        <v>0</v>
      </c>
      <c r="AD907" s="2">
        <f>_xlfn.IFERROR(INDEX('Subdecision matrices'!$K$8:$O$11,MATCH(Prioritization!L462,'Subdecision matrices'!$J$8:$J$11,0),MATCH('CalcEng 2'!$AD$6,'Subdecision matrices'!$K$7:$O$7,0)),0)</f>
        <v>0</v>
      </c>
      <c r="AE907" s="2">
        <f>_xlfn.IFERROR(INDEX('Subdecision matrices'!$K$8:$O$11,MATCH(Prioritization!L462,'Subdecision matrices'!$J$8:$J$11,0),MATCH('CalcEng 2'!$AE$6,'Subdecision matrices'!$K$7:$O$7,0)),0)</f>
        <v>0</v>
      </c>
      <c r="AF907" s="2">
        <f>_xlfn.IFERROR(VLOOKUP(Prioritization!M462,'Subdecision matrices'!$I$15:$K$17,3,TRUE),0)</f>
        <v>0</v>
      </c>
      <c r="AG907" s="2">
        <f>_xlfn.IFERROR(VLOOKUP(Prioritization!M462,'Subdecision matrices'!$I$15:$L$17,4,TRUE),0)</f>
        <v>0</v>
      </c>
      <c r="AH907" s="2">
        <f>_xlfn.IFERROR(VLOOKUP(Prioritization!M462,'Subdecision matrices'!$I$15:$M$17,5,TRUE),0)</f>
        <v>0</v>
      </c>
      <c r="AI907" s="2">
        <f>_xlfn.IFERROR(VLOOKUP(Prioritization!M462,'Subdecision matrices'!$I$15:$N$17,6,TRUE),0)</f>
        <v>0</v>
      </c>
      <c r="AJ907" s="2">
        <f>_xlfn.IFERROR(VLOOKUP(Prioritization!M462,'Subdecision matrices'!$I$15:$O$17,7,TRUE),0)</f>
        <v>0</v>
      </c>
      <c r="AK907" s="2">
        <f>_xlfn.IFERROR(INDEX('Subdecision matrices'!$K$22:$O$24,MATCH(Prioritization!N462,'Subdecision matrices'!$J$22:$J$24,0),MATCH($AK$6,'Subdecision matrices'!$K$21:$O$21,0)),0)</f>
        <v>0</v>
      </c>
      <c r="AL907" s="2">
        <f>_xlfn.IFERROR(INDEX('Subdecision matrices'!$K$22:$O$24,MATCH(Prioritization!N462,'Subdecision matrices'!$J$22:$J$24,0),MATCH($AL$6,'Subdecision matrices'!$K$21:$O$21,0)),0)</f>
        <v>0</v>
      </c>
      <c r="AM907" s="2">
        <f>_xlfn.IFERROR(INDEX('Subdecision matrices'!$K$22:$O$24,MATCH(Prioritization!N462,'Subdecision matrices'!$J$22:$J$24,0),MATCH($AM$6,'Subdecision matrices'!$K$21:$O$21,0)),0)</f>
        <v>0</v>
      </c>
      <c r="AN907" s="2">
        <f>_xlfn.IFERROR(INDEX('Subdecision matrices'!$K$22:$O$24,MATCH(Prioritization!N462,'Subdecision matrices'!$J$22:$J$24,0),MATCH($AN$6,'Subdecision matrices'!$K$21:$O$21,0)),0)</f>
        <v>0</v>
      </c>
      <c r="AO907" s="2">
        <f>_xlfn.IFERROR(INDEX('Subdecision matrices'!$K$22:$O$24,MATCH(Prioritization!N462,'Subdecision matrices'!$J$22:$J$24,0),MATCH($AO$6,'Subdecision matrices'!$K$21:$O$21,0)),0)</f>
        <v>0</v>
      </c>
      <c r="AP907" s="2">
        <f>_xlfn.IFERROR(INDEX('Subdecision matrices'!$K$27:$O$30,MATCH(Prioritization!O462,'Subdecision matrices'!$J$27:$J$30,0),MATCH('CalcEng 2'!$AP$6,'Subdecision matrices'!$K$27:$O$27,0)),0)</f>
        <v>0</v>
      </c>
      <c r="AQ907" s="2">
        <f>_xlfn.IFERROR(INDEX('Subdecision matrices'!$K$27:$O$30,MATCH(Prioritization!O462,'Subdecision matrices'!$J$27:$J$30,0),MATCH('CalcEng 2'!$AQ$6,'Subdecision matrices'!$K$27:$O$27,0)),0)</f>
        <v>0</v>
      </c>
      <c r="AR907" s="2">
        <f>_xlfn.IFERROR(INDEX('Subdecision matrices'!$K$27:$O$30,MATCH(Prioritization!O462,'Subdecision matrices'!$J$27:$J$30,0),MATCH('CalcEng 2'!$AR$6,'Subdecision matrices'!$K$27:$O$27,0)),0)</f>
        <v>0</v>
      </c>
      <c r="AS907" s="2">
        <f>_xlfn.IFERROR(INDEX('Subdecision matrices'!$K$27:$O$30,MATCH(Prioritization!O462,'Subdecision matrices'!$J$27:$J$30,0),MATCH('CalcEng 2'!$AS$6,'Subdecision matrices'!$K$27:$O$27,0)),0)</f>
        <v>0</v>
      </c>
      <c r="AT907" s="2">
        <f>_xlfn.IFERROR(INDEX('Subdecision matrices'!$K$27:$O$30,MATCH(Prioritization!O462,'Subdecision matrices'!$J$27:$J$30,0),MATCH('CalcEng 2'!$AT$6,'Subdecision matrices'!$K$27:$O$27,0)),0)</f>
        <v>0</v>
      </c>
      <c r="AU907" s="2">
        <f>_xlfn.IFERROR(INDEX('Subdecision matrices'!$K$34:$O$36,MATCH(Prioritization!P462,'Subdecision matrices'!$J$34:$J$36,0),MATCH('CalcEng 2'!$AU$6,'Subdecision matrices'!$K$33:$O$33,0)),0)</f>
        <v>0</v>
      </c>
      <c r="AV907" s="2">
        <f>_xlfn.IFERROR(INDEX('Subdecision matrices'!$K$34:$O$36,MATCH(Prioritization!P462,'Subdecision matrices'!$J$34:$J$36,0),MATCH('CalcEng 2'!$AV$6,'Subdecision matrices'!$K$33:$O$33,0)),0)</f>
        <v>0</v>
      </c>
      <c r="AW907" s="2">
        <f>_xlfn.IFERROR(INDEX('Subdecision matrices'!$K$34:$O$36,MATCH(Prioritization!P462,'Subdecision matrices'!$J$34:$J$36,0),MATCH('CalcEng 2'!$AW$6,'Subdecision matrices'!$K$33:$O$33,0)),0)</f>
        <v>0</v>
      </c>
      <c r="AX907" s="2">
        <f>_xlfn.IFERROR(INDEX('Subdecision matrices'!$K$34:$O$36,MATCH(Prioritization!P462,'Subdecision matrices'!$J$34:$J$36,0),MATCH('CalcEng 2'!$AX$6,'Subdecision matrices'!$K$33:$O$33,0)),0)</f>
        <v>0</v>
      </c>
      <c r="AY907" s="2">
        <f>_xlfn.IFERROR(INDEX('Subdecision matrices'!$K$34:$O$36,MATCH(Prioritization!P462,'Subdecision matrices'!$J$34:$J$36,0),MATCH('CalcEng 2'!$AY$6,'Subdecision matrices'!$K$33:$O$33,0)),0)</f>
        <v>0</v>
      </c>
      <c r="AZ907" s="2"/>
      <c r="BA907" s="2"/>
      <c r="BB907" s="110">
        <f>((B907*B908)+(G907*G908)+(L907*L908)+(Q907*Q908)+(V907*V908)+(AA907*AA908)+(AF908*AF907)+(AK907*AK908)+(AP907*AP908)+(AU907*AU908))*10</f>
        <v>0</v>
      </c>
      <c r="BC907" s="110">
        <f aca="true" t="shared" si="2277" ref="BC907">((C907*C908)+(H907*H908)+(M907*M908)+(R907*R908)+(W907*W908)+(AB907*AB908)+(AG908*AG907)+(AL907*AL908)+(AQ907*AQ908)+(AV907*AV908))*10</f>
        <v>0</v>
      </c>
      <c r="BD907" s="110">
        <f aca="true" t="shared" si="2278" ref="BD907">((D907*D908)+(I907*I908)+(N907*N908)+(S907*S908)+(X907*X908)+(AC907*AC908)+(AH908*AH907)+(AM907*AM908)+(AR907*AR908)+(AW907*AW908))*10</f>
        <v>0</v>
      </c>
      <c r="BE907" s="110">
        <f aca="true" t="shared" si="2279" ref="BE907">((E907*E908)+(J907*J908)+(O907*O908)+(T907*T908)+(Y907*Y908)+(AD907*AD908)+(AI908*AI907)+(AN907*AN908)+(AS907*AS908)+(AX907*AX908))*10</f>
        <v>0</v>
      </c>
      <c r="BF907" s="110">
        <f aca="true" t="shared" si="2280" ref="BF907">((F907*F908)+(K907*K908)+(P907*P908)+(U907*U908)+(Z907*Z908)+(AE907*AE908)+(AJ908*AJ907)+(AO907*AO908)+(AT907*AT908)+(AY907*AY908))*10</f>
        <v>0</v>
      </c>
    </row>
    <row r="908" spans="1:58" ht="15.75" thickBot="1">
      <c r="A908" s="94"/>
      <c r="B908" s="5">
        <f>'Subdecision matrices'!$S$12</f>
        <v>0.1</v>
      </c>
      <c r="C908" s="5">
        <f>'Subdecision matrices'!$S$13</f>
        <v>0.1</v>
      </c>
      <c r="D908" s="5">
        <f>'Subdecision matrices'!$S$14</f>
        <v>0.1</v>
      </c>
      <c r="E908" s="5">
        <f>'Subdecision matrices'!$S$15</f>
        <v>0.1</v>
      </c>
      <c r="F908" s="5">
        <f>'Subdecision matrices'!$S$16</f>
        <v>0.1</v>
      </c>
      <c r="G908" s="5">
        <f>'Subdecision matrices'!$T$12</f>
        <v>0.1</v>
      </c>
      <c r="H908" s="5">
        <f>'Subdecision matrices'!$T$13</f>
        <v>0.1</v>
      </c>
      <c r="I908" s="5">
        <f>'Subdecision matrices'!$T$14</f>
        <v>0.1</v>
      </c>
      <c r="J908" s="5">
        <f>'Subdecision matrices'!$T$15</f>
        <v>0.1</v>
      </c>
      <c r="K908" s="5">
        <f>'Subdecision matrices'!$T$16</f>
        <v>0.1</v>
      </c>
      <c r="L908" s="5">
        <f>'Subdecision matrices'!$U$12</f>
        <v>0.05</v>
      </c>
      <c r="M908" s="5">
        <f>'Subdecision matrices'!$U$13</f>
        <v>0.05</v>
      </c>
      <c r="N908" s="5">
        <f>'Subdecision matrices'!$U$14</f>
        <v>0.05</v>
      </c>
      <c r="O908" s="5">
        <f>'Subdecision matrices'!$U$15</f>
        <v>0.05</v>
      </c>
      <c r="P908" s="5">
        <f>'Subdecision matrices'!$U$16</f>
        <v>0.05</v>
      </c>
      <c r="Q908" s="5">
        <f>'Subdecision matrices'!$V$12</f>
        <v>0.1</v>
      </c>
      <c r="R908" s="5">
        <f>'Subdecision matrices'!$V$13</f>
        <v>0.1</v>
      </c>
      <c r="S908" s="5">
        <f>'Subdecision matrices'!$V$14</f>
        <v>0.1</v>
      </c>
      <c r="T908" s="5">
        <f>'Subdecision matrices'!$V$15</f>
        <v>0.1</v>
      </c>
      <c r="U908" s="5">
        <f>'Subdecision matrices'!$V$16</f>
        <v>0.1</v>
      </c>
      <c r="V908" s="5">
        <f>'Subdecision matrices'!$W$12</f>
        <v>0.1</v>
      </c>
      <c r="W908" s="5">
        <f>'Subdecision matrices'!$W$13</f>
        <v>0.1</v>
      </c>
      <c r="X908" s="5">
        <f>'Subdecision matrices'!$W$14</f>
        <v>0.1</v>
      </c>
      <c r="Y908" s="5">
        <f>'Subdecision matrices'!$W$15</f>
        <v>0.1</v>
      </c>
      <c r="Z908" s="5">
        <f>'Subdecision matrices'!$W$16</f>
        <v>0.1</v>
      </c>
      <c r="AA908" s="5">
        <f>'Subdecision matrices'!$X$12</f>
        <v>0.05</v>
      </c>
      <c r="AB908" s="5">
        <f>'Subdecision matrices'!$X$13</f>
        <v>0.1</v>
      </c>
      <c r="AC908" s="5">
        <f>'Subdecision matrices'!$X$14</f>
        <v>0.1</v>
      </c>
      <c r="AD908" s="5">
        <f>'Subdecision matrices'!$X$15</f>
        <v>0.1</v>
      </c>
      <c r="AE908" s="5">
        <f>'Subdecision matrices'!$X$16</f>
        <v>0.1</v>
      </c>
      <c r="AF908" s="5">
        <f>'Subdecision matrices'!$Y$12</f>
        <v>0.1</v>
      </c>
      <c r="AG908" s="5">
        <f>'Subdecision matrices'!$Y$13</f>
        <v>0.1</v>
      </c>
      <c r="AH908" s="5">
        <f>'Subdecision matrices'!$Y$14</f>
        <v>0.1</v>
      </c>
      <c r="AI908" s="5">
        <f>'Subdecision matrices'!$Y$15</f>
        <v>0.05</v>
      </c>
      <c r="AJ908" s="5">
        <f>'Subdecision matrices'!$Y$16</f>
        <v>0.05</v>
      </c>
      <c r="AK908" s="5">
        <f>'Subdecision matrices'!$Z$12</f>
        <v>0.15</v>
      </c>
      <c r="AL908" s="5">
        <f>'Subdecision matrices'!$Z$13</f>
        <v>0.15</v>
      </c>
      <c r="AM908" s="5">
        <f>'Subdecision matrices'!$Z$14</f>
        <v>0.15</v>
      </c>
      <c r="AN908" s="5">
        <f>'Subdecision matrices'!$Z$15</f>
        <v>0.15</v>
      </c>
      <c r="AO908" s="5">
        <f>'Subdecision matrices'!$Z$16</f>
        <v>0.15</v>
      </c>
      <c r="AP908" s="5">
        <f>'Subdecision matrices'!$AA$12</f>
        <v>0.1</v>
      </c>
      <c r="AQ908" s="5">
        <f>'Subdecision matrices'!$AA$13</f>
        <v>0.1</v>
      </c>
      <c r="AR908" s="5">
        <f>'Subdecision matrices'!$AA$14</f>
        <v>0.1</v>
      </c>
      <c r="AS908" s="5">
        <f>'Subdecision matrices'!$AA$15</f>
        <v>0.1</v>
      </c>
      <c r="AT908" s="5">
        <f>'Subdecision matrices'!$AA$16</f>
        <v>0.15</v>
      </c>
      <c r="AU908" s="5">
        <f>'Subdecision matrices'!$AB$12</f>
        <v>0.15</v>
      </c>
      <c r="AV908" s="5">
        <f>'Subdecision matrices'!$AB$13</f>
        <v>0.1</v>
      </c>
      <c r="AW908" s="5">
        <f>'Subdecision matrices'!$AB$14</f>
        <v>0.1</v>
      </c>
      <c r="AX908" s="5">
        <f>'Subdecision matrices'!$AB$15</f>
        <v>0.15</v>
      </c>
      <c r="AY908" s="5">
        <f>'Subdecision matrices'!$AB$16</f>
        <v>0.1</v>
      </c>
      <c r="AZ908" s="3">
        <f aca="true" t="shared" si="2281" ref="AZ908">SUM(L908:AY908)</f>
        <v>4</v>
      </c>
      <c r="BA908" s="3"/>
      <c r="BB908" s="114"/>
      <c r="BC908" s="114"/>
      <c r="BD908" s="114"/>
      <c r="BE908" s="114"/>
      <c r="BF908" s="114"/>
    </row>
    <row r="909" spans="1:58" ht="15">
      <c r="A909" s="94">
        <v>452</v>
      </c>
      <c r="B909" s="44">
        <f>_xlfn.IFERROR(VLOOKUP(Prioritization!G463,'Subdecision matrices'!$B$7:$C$8,2,TRUE),0)</f>
        <v>0</v>
      </c>
      <c r="C909" s="44">
        <f>_xlfn.IFERROR(VLOOKUP(Prioritization!G463,'Subdecision matrices'!$B$7:$D$8,3,TRUE),0)</f>
        <v>0</v>
      </c>
      <c r="D909" s="44">
        <f>_xlfn.IFERROR(VLOOKUP(Prioritization!G463,'Subdecision matrices'!$B$7:$E$8,4,TRUE),0)</f>
        <v>0</v>
      </c>
      <c r="E909" s="44">
        <f>_xlfn.IFERROR(VLOOKUP(Prioritization!G463,'Subdecision matrices'!$B$7:$F$8,5,TRUE),0)</f>
        <v>0</v>
      </c>
      <c r="F909" s="44">
        <f>_xlfn.IFERROR(VLOOKUP(Prioritization!G463,'Subdecision matrices'!$B$7:$G$8,6,TRUE),0)</f>
        <v>0</v>
      </c>
      <c r="G909" s="44">
        <f>VLOOKUP(Prioritization!H463,'Subdecision matrices'!$B$12:$C$19,2,TRUE)</f>
        <v>0</v>
      </c>
      <c r="H909" s="44">
        <f>VLOOKUP(Prioritization!H463,'Subdecision matrices'!$B$12:$D$19,3,TRUE)</f>
        <v>0</v>
      </c>
      <c r="I909" s="44">
        <f>VLOOKUP(Prioritization!H463,'Subdecision matrices'!$B$12:$E$19,4,TRUE)</f>
        <v>0</v>
      </c>
      <c r="J909" s="44">
        <f>VLOOKUP(Prioritization!H463,'Subdecision matrices'!$B$12:$F$19,5,TRUE)</f>
        <v>0</v>
      </c>
      <c r="K909" s="44">
        <f>VLOOKUP(Prioritization!H463,'Subdecision matrices'!$B$12:$G$19,6,TRUE)</f>
        <v>0</v>
      </c>
      <c r="L909" s="2">
        <f>_xlfn.IFERROR(INDEX('Subdecision matrices'!$C$23:$G$27,MATCH(Prioritization!I463,'Subdecision matrices'!$B$23:$B$27,0),MATCH('CalcEng 2'!$L$6,'Subdecision matrices'!$C$22:$G$22,0)),0)</f>
        <v>0</v>
      </c>
      <c r="M909" s="2">
        <f>_xlfn.IFERROR(INDEX('Subdecision matrices'!$C$23:$G$27,MATCH(Prioritization!I463,'Subdecision matrices'!$B$23:$B$27,0),MATCH('CalcEng 2'!$M$6,'Subdecision matrices'!$C$30:$G$30,0)),0)</f>
        <v>0</v>
      </c>
      <c r="N909" s="2">
        <f>_xlfn.IFERROR(INDEX('Subdecision matrices'!$C$23:$G$27,MATCH(Prioritization!I463,'Subdecision matrices'!$B$23:$B$27,0),MATCH('CalcEng 2'!$N$6,'Subdecision matrices'!$C$22:$G$22,0)),0)</f>
        <v>0</v>
      </c>
      <c r="O909" s="2">
        <f>_xlfn.IFERROR(INDEX('Subdecision matrices'!$C$23:$G$27,MATCH(Prioritization!I463,'Subdecision matrices'!$B$23:$B$27,0),MATCH('CalcEng 2'!$O$6,'Subdecision matrices'!$C$22:$G$22,0)),0)</f>
        <v>0</v>
      </c>
      <c r="P909" s="2">
        <f>_xlfn.IFERROR(INDEX('Subdecision matrices'!$C$23:$G$27,MATCH(Prioritization!I463,'Subdecision matrices'!$B$23:$B$27,0),MATCH('CalcEng 2'!$P$6,'Subdecision matrices'!$C$22:$G$22,0)),0)</f>
        <v>0</v>
      </c>
      <c r="Q909" s="2">
        <f>_xlfn.IFERROR(INDEX('Subdecision matrices'!$C$31:$G$33,MATCH(Prioritization!J463,'Subdecision matrices'!$B$31:$B$33,0),MATCH('CalcEng 2'!$Q$6,'Subdecision matrices'!$C$30:$G$30,0)),0)</f>
        <v>0</v>
      </c>
      <c r="R909" s="2">
        <f>_xlfn.IFERROR(INDEX('Subdecision matrices'!$C$31:$G$33,MATCH(Prioritization!J463,'Subdecision matrices'!$B$31:$B$33,0),MATCH('CalcEng 2'!$R$6,'Subdecision matrices'!$C$30:$G$30,0)),0)</f>
        <v>0</v>
      </c>
      <c r="S909" s="2">
        <f>_xlfn.IFERROR(INDEX('Subdecision matrices'!$C$31:$G$33,MATCH(Prioritization!J463,'Subdecision matrices'!$B$31:$B$33,0),MATCH('CalcEng 2'!$S$6,'Subdecision matrices'!$C$30:$G$30,0)),0)</f>
        <v>0</v>
      </c>
      <c r="T909" s="2">
        <f>_xlfn.IFERROR(INDEX('Subdecision matrices'!$C$31:$G$33,MATCH(Prioritization!J463,'Subdecision matrices'!$B$31:$B$33,0),MATCH('CalcEng 2'!$T$6,'Subdecision matrices'!$C$30:$G$30,0)),0)</f>
        <v>0</v>
      </c>
      <c r="U909" s="2">
        <f>_xlfn.IFERROR(INDEX('Subdecision matrices'!$C$31:$G$33,MATCH(Prioritization!J463,'Subdecision matrices'!$B$31:$B$33,0),MATCH('CalcEng 2'!$U$6,'Subdecision matrices'!$C$30:$G$30,0)),0)</f>
        <v>0</v>
      </c>
      <c r="V909" s="2">
        <f>_xlfn.IFERROR(VLOOKUP(Prioritization!K463,'Subdecision matrices'!$A$37:$C$41,3,TRUE),0)</f>
        <v>0</v>
      </c>
      <c r="W909" s="2">
        <f>_xlfn.IFERROR(VLOOKUP(Prioritization!K463,'Subdecision matrices'!$A$37:$D$41,4),0)</f>
        <v>0</v>
      </c>
      <c r="X909" s="2">
        <f>_xlfn.IFERROR(VLOOKUP(Prioritization!K463,'Subdecision matrices'!$A$37:$E$41,5),0)</f>
        <v>0</v>
      </c>
      <c r="Y909" s="2">
        <f>_xlfn.IFERROR(VLOOKUP(Prioritization!K463,'Subdecision matrices'!$A$37:$F$41,6),0)</f>
        <v>0</v>
      </c>
      <c r="Z909" s="2">
        <f>_xlfn.IFERROR(VLOOKUP(Prioritization!K463,'Subdecision matrices'!$A$37:$G$41,7),0)</f>
        <v>0</v>
      </c>
      <c r="AA909" s="2">
        <f>_xlfn.IFERROR(INDEX('Subdecision matrices'!$K$8:$O$11,MATCH(Prioritization!L463,'Subdecision matrices'!$J$8:$J$11,0),MATCH('CalcEng 2'!$AA$6,'Subdecision matrices'!$K$7:$O$7,0)),0)</f>
        <v>0</v>
      </c>
      <c r="AB909" s="2">
        <f>_xlfn.IFERROR(INDEX('Subdecision matrices'!$K$8:$O$11,MATCH(Prioritization!L463,'Subdecision matrices'!$J$8:$J$11,0),MATCH('CalcEng 2'!$AB$6,'Subdecision matrices'!$K$7:$O$7,0)),0)</f>
        <v>0</v>
      </c>
      <c r="AC909" s="2">
        <f>_xlfn.IFERROR(INDEX('Subdecision matrices'!$K$8:$O$11,MATCH(Prioritization!L463,'Subdecision matrices'!$J$8:$J$11,0),MATCH('CalcEng 2'!$AC$6,'Subdecision matrices'!$K$7:$O$7,0)),0)</f>
        <v>0</v>
      </c>
      <c r="AD909" s="2">
        <f>_xlfn.IFERROR(INDEX('Subdecision matrices'!$K$8:$O$11,MATCH(Prioritization!L463,'Subdecision matrices'!$J$8:$J$11,0),MATCH('CalcEng 2'!$AD$6,'Subdecision matrices'!$K$7:$O$7,0)),0)</f>
        <v>0</v>
      </c>
      <c r="AE909" s="2">
        <f>_xlfn.IFERROR(INDEX('Subdecision matrices'!$K$8:$O$11,MATCH(Prioritization!L463,'Subdecision matrices'!$J$8:$J$11,0),MATCH('CalcEng 2'!$AE$6,'Subdecision matrices'!$K$7:$O$7,0)),0)</f>
        <v>0</v>
      </c>
      <c r="AF909" s="2">
        <f>_xlfn.IFERROR(VLOOKUP(Prioritization!M463,'Subdecision matrices'!$I$15:$K$17,3,TRUE),0)</f>
        <v>0</v>
      </c>
      <c r="AG909" s="2">
        <f>_xlfn.IFERROR(VLOOKUP(Prioritization!M463,'Subdecision matrices'!$I$15:$L$17,4,TRUE),0)</f>
        <v>0</v>
      </c>
      <c r="AH909" s="2">
        <f>_xlfn.IFERROR(VLOOKUP(Prioritization!M463,'Subdecision matrices'!$I$15:$M$17,5,TRUE),0)</f>
        <v>0</v>
      </c>
      <c r="AI909" s="2">
        <f>_xlfn.IFERROR(VLOOKUP(Prioritization!M463,'Subdecision matrices'!$I$15:$N$17,6,TRUE),0)</f>
        <v>0</v>
      </c>
      <c r="AJ909" s="2">
        <f>_xlfn.IFERROR(VLOOKUP(Prioritization!M463,'Subdecision matrices'!$I$15:$O$17,7,TRUE),0)</f>
        <v>0</v>
      </c>
      <c r="AK909" s="2">
        <f>_xlfn.IFERROR(INDEX('Subdecision matrices'!$K$22:$O$24,MATCH(Prioritization!N463,'Subdecision matrices'!$J$22:$J$24,0),MATCH($AK$6,'Subdecision matrices'!$K$21:$O$21,0)),0)</f>
        <v>0</v>
      </c>
      <c r="AL909" s="2">
        <f>_xlfn.IFERROR(INDEX('Subdecision matrices'!$K$22:$O$24,MATCH(Prioritization!N463,'Subdecision matrices'!$J$22:$J$24,0),MATCH($AL$6,'Subdecision matrices'!$K$21:$O$21,0)),0)</f>
        <v>0</v>
      </c>
      <c r="AM909" s="2">
        <f>_xlfn.IFERROR(INDEX('Subdecision matrices'!$K$22:$O$24,MATCH(Prioritization!N463,'Subdecision matrices'!$J$22:$J$24,0),MATCH($AM$6,'Subdecision matrices'!$K$21:$O$21,0)),0)</f>
        <v>0</v>
      </c>
      <c r="AN909" s="2">
        <f>_xlfn.IFERROR(INDEX('Subdecision matrices'!$K$22:$O$24,MATCH(Prioritization!N463,'Subdecision matrices'!$J$22:$J$24,0),MATCH($AN$6,'Subdecision matrices'!$K$21:$O$21,0)),0)</f>
        <v>0</v>
      </c>
      <c r="AO909" s="2">
        <f>_xlfn.IFERROR(INDEX('Subdecision matrices'!$K$22:$O$24,MATCH(Prioritization!N463,'Subdecision matrices'!$J$22:$J$24,0),MATCH($AO$6,'Subdecision matrices'!$K$21:$O$21,0)),0)</f>
        <v>0</v>
      </c>
      <c r="AP909" s="2">
        <f>_xlfn.IFERROR(INDEX('Subdecision matrices'!$K$27:$O$30,MATCH(Prioritization!O463,'Subdecision matrices'!$J$27:$J$30,0),MATCH('CalcEng 2'!$AP$6,'Subdecision matrices'!$K$27:$O$27,0)),0)</f>
        <v>0</v>
      </c>
      <c r="AQ909" s="2">
        <f>_xlfn.IFERROR(INDEX('Subdecision matrices'!$K$27:$O$30,MATCH(Prioritization!O463,'Subdecision matrices'!$J$27:$J$30,0),MATCH('CalcEng 2'!$AQ$6,'Subdecision matrices'!$K$27:$O$27,0)),0)</f>
        <v>0</v>
      </c>
      <c r="AR909" s="2">
        <f>_xlfn.IFERROR(INDEX('Subdecision matrices'!$K$27:$O$30,MATCH(Prioritization!O463,'Subdecision matrices'!$J$27:$J$30,0),MATCH('CalcEng 2'!$AR$6,'Subdecision matrices'!$K$27:$O$27,0)),0)</f>
        <v>0</v>
      </c>
      <c r="AS909" s="2">
        <f>_xlfn.IFERROR(INDEX('Subdecision matrices'!$K$27:$O$30,MATCH(Prioritization!O463,'Subdecision matrices'!$J$27:$J$30,0),MATCH('CalcEng 2'!$AS$6,'Subdecision matrices'!$K$27:$O$27,0)),0)</f>
        <v>0</v>
      </c>
      <c r="AT909" s="2">
        <f>_xlfn.IFERROR(INDEX('Subdecision matrices'!$K$27:$O$30,MATCH(Prioritization!O463,'Subdecision matrices'!$J$27:$J$30,0),MATCH('CalcEng 2'!$AT$6,'Subdecision matrices'!$K$27:$O$27,0)),0)</f>
        <v>0</v>
      </c>
      <c r="AU909" s="2">
        <f>_xlfn.IFERROR(INDEX('Subdecision matrices'!$K$34:$O$36,MATCH(Prioritization!P463,'Subdecision matrices'!$J$34:$J$36,0),MATCH('CalcEng 2'!$AU$6,'Subdecision matrices'!$K$33:$O$33,0)),0)</f>
        <v>0</v>
      </c>
      <c r="AV909" s="2">
        <f>_xlfn.IFERROR(INDEX('Subdecision matrices'!$K$34:$O$36,MATCH(Prioritization!P463,'Subdecision matrices'!$J$34:$J$36,0),MATCH('CalcEng 2'!$AV$6,'Subdecision matrices'!$K$33:$O$33,0)),0)</f>
        <v>0</v>
      </c>
      <c r="AW909" s="2">
        <f>_xlfn.IFERROR(INDEX('Subdecision matrices'!$K$34:$O$36,MATCH(Prioritization!P463,'Subdecision matrices'!$J$34:$J$36,0),MATCH('CalcEng 2'!$AW$6,'Subdecision matrices'!$K$33:$O$33,0)),0)</f>
        <v>0</v>
      </c>
      <c r="AX909" s="2">
        <f>_xlfn.IFERROR(INDEX('Subdecision matrices'!$K$34:$O$36,MATCH(Prioritization!P463,'Subdecision matrices'!$J$34:$J$36,0),MATCH('CalcEng 2'!$AX$6,'Subdecision matrices'!$K$33:$O$33,0)),0)</f>
        <v>0</v>
      </c>
      <c r="AY909" s="2">
        <f>_xlfn.IFERROR(INDEX('Subdecision matrices'!$K$34:$O$36,MATCH(Prioritization!P463,'Subdecision matrices'!$J$34:$J$36,0),MATCH('CalcEng 2'!$AY$6,'Subdecision matrices'!$K$33:$O$33,0)),0)</f>
        <v>0</v>
      </c>
      <c r="AZ909" s="2"/>
      <c r="BA909" s="2"/>
      <c r="BB909" s="110">
        <f>((B909*B910)+(G909*G910)+(L909*L910)+(Q909*Q910)+(V909*V910)+(AA909*AA910)+(AF910*AF909)+(AK909*AK910)+(AP909*AP910)+(AU909*AU910))*10</f>
        <v>0</v>
      </c>
      <c r="BC909" s="110">
        <f aca="true" t="shared" si="2282" ref="BC909">((C909*C910)+(H909*H910)+(M909*M910)+(R909*R910)+(W909*W910)+(AB909*AB910)+(AG910*AG909)+(AL909*AL910)+(AQ909*AQ910)+(AV909*AV910))*10</f>
        <v>0</v>
      </c>
      <c r="BD909" s="110">
        <f aca="true" t="shared" si="2283" ref="BD909">((D909*D910)+(I909*I910)+(N909*N910)+(S909*S910)+(X909*X910)+(AC909*AC910)+(AH910*AH909)+(AM909*AM910)+(AR909*AR910)+(AW909*AW910))*10</f>
        <v>0</v>
      </c>
      <c r="BE909" s="110">
        <f aca="true" t="shared" si="2284" ref="BE909">((E909*E910)+(J909*J910)+(O909*O910)+(T909*T910)+(Y909*Y910)+(AD909*AD910)+(AI910*AI909)+(AN909*AN910)+(AS909*AS910)+(AX909*AX910))*10</f>
        <v>0</v>
      </c>
      <c r="BF909" s="110">
        <f aca="true" t="shared" si="2285" ref="BF909">((F909*F910)+(K909*K910)+(P909*P910)+(U909*U910)+(Z909*Z910)+(AE909*AE910)+(AJ910*AJ909)+(AO909*AO910)+(AT909*AT910)+(AY909*AY910))*10</f>
        <v>0</v>
      </c>
    </row>
    <row r="910" spans="1:58" ht="15.75" thickBot="1">
      <c r="A910" s="94"/>
      <c r="B910" s="5">
        <f>'Subdecision matrices'!$S$12</f>
        <v>0.1</v>
      </c>
      <c r="C910" s="5">
        <f>'Subdecision matrices'!$S$13</f>
        <v>0.1</v>
      </c>
      <c r="D910" s="5">
        <f>'Subdecision matrices'!$S$14</f>
        <v>0.1</v>
      </c>
      <c r="E910" s="5">
        <f>'Subdecision matrices'!$S$15</f>
        <v>0.1</v>
      </c>
      <c r="F910" s="5">
        <f>'Subdecision matrices'!$S$16</f>
        <v>0.1</v>
      </c>
      <c r="G910" s="5">
        <f>'Subdecision matrices'!$T$12</f>
        <v>0.1</v>
      </c>
      <c r="H910" s="5">
        <f>'Subdecision matrices'!$T$13</f>
        <v>0.1</v>
      </c>
      <c r="I910" s="5">
        <f>'Subdecision matrices'!$T$14</f>
        <v>0.1</v>
      </c>
      <c r="J910" s="5">
        <f>'Subdecision matrices'!$T$15</f>
        <v>0.1</v>
      </c>
      <c r="K910" s="5">
        <f>'Subdecision matrices'!$T$16</f>
        <v>0.1</v>
      </c>
      <c r="L910" s="5">
        <f>'Subdecision matrices'!$U$12</f>
        <v>0.05</v>
      </c>
      <c r="M910" s="5">
        <f>'Subdecision matrices'!$U$13</f>
        <v>0.05</v>
      </c>
      <c r="N910" s="5">
        <f>'Subdecision matrices'!$U$14</f>
        <v>0.05</v>
      </c>
      <c r="O910" s="5">
        <f>'Subdecision matrices'!$U$15</f>
        <v>0.05</v>
      </c>
      <c r="P910" s="5">
        <f>'Subdecision matrices'!$U$16</f>
        <v>0.05</v>
      </c>
      <c r="Q910" s="5">
        <f>'Subdecision matrices'!$V$12</f>
        <v>0.1</v>
      </c>
      <c r="R910" s="5">
        <f>'Subdecision matrices'!$V$13</f>
        <v>0.1</v>
      </c>
      <c r="S910" s="5">
        <f>'Subdecision matrices'!$V$14</f>
        <v>0.1</v>
      </c>
      <c r="T910" s="5">
        <f>'Subdecision matrices'!$V$15</f>
        <v>0.1</v>
      </c>
      <c r="U910" s="5">
        <f>'Subdecision matrices'!$V$16</f>
        <v>0.1</v>
      </c>
      <c r="V910" s="5">
        <f>'Subdecision matrices'!$W$12</f>
        <v>0.1</v>
      </c>
      <c r="W910" s="5">
        <f>'Subdecision matrices'!$W$13</f>
        <v>0.1</v>
      </c>
      <c r="X910" s="5">
        <f>'Subdecision matrices'!$W$14</f>
        <v>0.1</v>
      </c>
      <c r="Y910" s="5">
        <f>'Subdecision matrices'!$W$15</f>
        <v>0.1</v>
      </c>
      <c r="Z910" s="5">
        <f>'Subdecision matrices'!$W$16</f>
        <v>0.1</v>
      </c>
      <c r="AA910" s="5">
        <f>'Subdecision matrices'!$X$12</f>
        <v>0.05</v>
      </c>
      <c r="AB910" s="5">
        <f>'Subdecision matrices'!$X$13</f>
        <v>0.1</v>
      </c>
      <c r="AC910" s="5">
        <f>'Subdecision matrices'!$X$14</f>
        <v>0.1</v>
      </c>
      <c r="AD910" s="5">
        <f>'Subdecision matrices'!$X$15</f>
        <v>0.1</v>
      </c>
      <c r="AE910" s="5">
        <f>'Subdecision matrices'!$X$16</f>
        <v>0.1</v>
      </c>
      <c r="AF910" s="5">
        <f>'Subdecision matrices'!$Y$12</f>
        <v>0.1</v>
      </c>
      <c r="AG910" s="5">
        <f>'Subdecision matrices'!$Y$13</f>
        <v>0.1</v>
      </c>
      <c r="AH910" s="5">
        <f>'Subdecision matrices'!$Y$14</f>
        <v>0.1</v>
      </c>
      <c r="AI910" s="5">
        <f>'Subdecision matrices'!$Y$15</f>
        <v>0.05</v>
      </c>
      <c r="AJ910" s="5">
        <f>'Subdecision matrices'!$Y$16</f>
        <v>0.05</v>
      </c>
      <c r="AK910" s="5">
        <f>'Subdecision matrices'!$Z$12</f>
        <v>0.15</v>
      </c>
      <c r="AL910" s="5">
        <f>'Subdecision matrices'!$Z$13</f>
        <v>0.15</v>
      </c>
      <c r="AM910" s="5">
        <f>'Subdecision matrices'!$Z$14</f>
        <v>0.15</v>
      </c>
      <c r="AN910" s="5">
        <f>'Subdecision matrices'!$Z$15</f>
        <v>0.15</v>
      </c>
      <c r="AO910" s="5">
        <f>'Subdecision matrices'!$Z$16</f>
        <v>0.15</v>
      </c>
      <c r="AP910" s="5">
        <f>'Subdecision matrices'!$AA$12</f>
        <v>0.1</v>
      </c>
      <c r="AQ910" s="5">
        <f>'Subdecision matrices'!$AA$13</f>
        <v>0.1</v>
      </c>
      <c r="AR910" s="5">
        <f>'Subdecision matrices'!$AA$14</f>
        <v>0.1</v>
      </c>
      <c r="AS910" s="5">
        <f>'Subdecision matrices'!$AA$15</f>
        <v>0.1</v>
      </c>
      <c r="AT910" s="5">
        <f>'Subdecision matrices'!$AA$16</f>
        <v>0.15</v>
      </c>
      <c r="AU910" s="5">
        <f>'Subdecision matrices'!$AB$12</f>
        <v>0.15</v>
      </c>
      <c r="AV910" s="5">
        <f>'Subdecision matrices'!$AB$13</f>
        <v>0.1</v>
      </c>
      <c r="AW910" s="5">
        <f>'Subdecision matrices'!$AB$14</f>
        <v>0.1</v>
      </c>
      <c r="AX910" s="5">
        <f>'Subdecision matrices'!$AB$15</f>
        <v>0.15</v>
      </c>
      <c r="AY910" s="5">
        <f>'Subdecision matrices'!$AB$16</f>
        <v>0.1</v>
      </c>
      <c r="AZ910" s="3">
        <f aca="true" t="shared" si="2286" ref="AZ910">SUM(L910:AY910)</f>
        <v>4</v>
      </c>
      <c r="BA910" s="3"/>
      <c r="BB910" s="114"/>
      <c r="BC910" s="114"/>
      <c r="BD910" s="114"/>
      <c r="BE910" s="114"/>
      <c r="BF910" s="114"/>
    </row>
    <row r="911" spans="1:58" ht="15">
      <c r="A911" s="94">
        <v>453</v>
      </c>
      <c r="B911" s="44">
        <f>_xlfn.IFERROR(VLOOKUP(Prioritization!G464,'Subdecision matrices'!$B$7:$C$8,2,TRUE),0)</f>
        <v>0</v>
      </c>
      <c r="C911" s="44">
        <f>_xlfn.IFERROR(VLOOKUP(Prioritization!G464,'Subdecision matrices'!$B$7:$D$8,3,TRUE),0)</f>
        <v>0</v>
      </c>
      <c r="D911" s="44">
        <f>_xlfn.IFERROR(VLOOKUP(Prioritization!G464,'Subdecision matrices'!$B$7:$E$8,4,TRUE),0)</f>
        <v>0</v>
      </c>
      <c r="E911" s="44">
        <f>_xlfn.IFERROR(VLOOKUP(Prioritization!G464,'Subdecision matrices'!$B$7:$F$8,5,TRUE),0)</f>
        <v>0</v>
      </c>
      <c r="F911" s="44">
        <f>_xlfn.IFERROR(VLOOKUP(Prioritization!G464,'Subdecision matrices'!$B$7:$G$8,6,TRUE),0)</f>
        <v>0</v>
      </c>
      <c r="G911" s="44">
        <f>VLOOKUP(Prioritization!H464,'Subdecision matrices'!$B$12:$C$19,2,TRUE)</f>
        <v>0</v>
      </c>
      <c r="H911" s="44">
        <f>VLOOKUP(Prioritization!H464,'Subdecision matrices'!$B$12:$D$19,3,TRUE)</f>
        <v>0</v>
      </c>
      <c r="I911" s="44">
        <f>VLOOKUP(Prioritization!H464,'Subdecision matrices'!$B$12:$E$19,4,TRUE)</f>
        <v>0</v>
      </c>
      <c r="J911" s="44">
        <f>VLOOKUP(Prioritization!H464,'Subdecision matrices'!$B$12:$F$19,5,TRUE)</f>
        <v>0</v>
      </c>
      <c r="K911" s="44">
        <f>VLOOKUP(Prioritization!H464,'Subdecision matrices'!$B$12:$G$19,6,TRUE)</f>
        <v>0</v>
      </c>
      <c r="L911" s="2">
        <f>_xlfn.IFERROR(INDEX('Subdecision matrices'!$C$23:$G$27,MATCH(Prioritization!I464,'Subdecision matrices'!$B$23:$B$27,0),MATCH('CalcEng 2'!$L$6,'Subdecision matrices'!$C$22:$G$22,0)),0)</f>
        <v>0</v>
      </c>
      <c r="M911" s="2">
        <f>_xlfn.IFERROR(INDEX('Subdecision matrices'!$C$23:$G$27,MATCH(Prioritization!I464,'Subdecision matrices'!$B$23:$B$27,0),MATCH('CalcEng 2'!$M$6,'Subdecision matrices'!$C$30:$G$30,0)),0)</f>
        <v>0</v>
      </c>
      <c r="N911" s="2">
        <f>_xlfn.IFERROR(INDEX('Subdecision matrices'!$C$23:$G$27,MATCH(Prioritization!I464,'Subdecision matrices'!$B$23:$B$27,0),MATCH('CalcEng 2'!$N$6,'Subdecision matrices'!$C$22:$G$22,0)),0)</f>
        <v>0</v>
      </c>
      <c r="O911" s="2">
        <f>_xlfn.IFERROR(INDEX('Subdecision matrices'!$C$23:$G$27,MATCH(Prioritization!I464,'Subdecision matrices'!$B$23:$B$27,0),MATCH('CalcEng 2'!$O$6,'Subdecision matrices'!$C$22:$G$22,0)),0)</f>
        <v>0</v>
      </c>
      <c r="P911" s="2">
        <f>_xlfn.IFERROR(INDEX('Subdecision matrices'!$C$23:$G$27,MATCH(Prioritization!I464,'Subdecision matrices'!$B$23:$B$27,0),MATCH('CalcEng 2'!$P$6,'Subdecision matrices'!$C$22:$G$22,0)),0)</f>
        <v>0</v>
      </c>
      <c r="Q911" s="2">
        <f>_xlfn.IFERROR(INDEX('Subdecision matrices'!$C$31:$G$33,MATCH(Prioritization!J464,'Subdecision matrices'!$B$31:$B$33,0),MATCH('CalcEng 2'!$Q$6,'Subdecision matrices'!$C$30:$G$30,0)),0)</f>
        <v>0</v>
      </c>
      <c r="R911" s="2">
        <f>_xlfn.IFERROR(INDEX('Subdecision matrices'!$C$31:$G$33,MATCH(Prioritization!J464,'Subdecision matrices'!$B$31:$B$33,0),MATCH('CalcEng 2'!$R$6,'Subdecision matrices'!$C$30:$G$30,0)),0)</f>
        <v>0</v>
      </c>
      <c r="S911" s="2">
        <f>_xlfn.IFERROR(INDEX('Subdecision matrices'!$C$31:$G$33,MATCH(Prioritization!J464,'Subdecision matrices'!$B$31:$B$33,0),MATCH('CalcEng 2'!$S$6,'Subdecision matrices'!$C$30:$G$30,0)),0)</f>
        <v>0</v>
      </c>
      <c r="T911" s="2">
        <f>_xlfn.IFERROR(INDEX('Subdecision matrices'!$C$31:$G$33,MATCH(Prioritization!J464,'Subdecision matrices'!$B$31:$B$33,0),MATCH('CalcEng 2'!$T$6,'Subdecision matrices'!$C$30:$G$30,0)),0)</f>
        <v>0</v>
      </c>
      <c r="U911" s="2">
        <f>_xlfn.IFERROR(INDEX('Subdecision matrices'!$C$31:$G$33,MATCH(Prioritization!J464,'Subdecision matrices'!$B$31:$B$33,0),MATCH('CalcEng 2'!$U$6,'Subdecision matrices'!$C$30:$G$30,0)),0)</f>
        <v>0</v>
      </c>
      <c r="V911" s="2">
        <f>_xlfn.IFERROR(VLOOKUP(Prioritization!K464,'Subdecision matrices'!$A$37:$C$41,3,TRUE),0)</f>
        <v>0</v>
      </c>
      <c r="W911" s="2">
        <f>_xlfn.IFERROR(VLOOKUP(Prioritization!K464,'Subdecision matrices'!$A$37:$D$41,4),0)</f>
        <v>0</v>
      </c>
      <c r="X911" s="2">
        <f>_xlfn.IFERROR(VLOOKUP(Prioritization!K464,'Subdecision matrices'!$A$37:$E$41,5),0)</f>
        <v>0</v>
      </c>
      <c r="Y911" s="2">
        <f>_xlfn.IFERROR(VLOOKUP(Prioritization!K464,'Subdecision matrices'!$A$37:$F$41,6),0)</f>
        <v>0</v>
      </c>
      <c r="Z911" s="2">
        <f>_xlfn.IFERROR(VLOOKUP(Prioritization!K464,'Subdecision matrices'!$A$37:$G$41,7),0)</f>
        <v>0</v>
      </c>
      <c r="AA911" s="2">
        <f>_xlfn.IFERROR(INDEX('Subdecision matrices'!$K$8:$O$11,MATCH(Prioritization!L464,'Subdecision matrices'!$J$8:$J$11,0),MATCH('CalcEng 2'!$AA$6,'Subdecision matrices'!$K$7:$O$7,0)),0)</f>
        <v>0</v>
      </c>
      <c r="AB911" s="2">
        <f>_xlfn.IFERROR(INDEX('Subdecision matrices'!$K$8:$O$11,MATCH(Prioritization!L464,'Subdecision matrices'!$J$8:$J$11,0),MATCH('CalcEng 2'!$AB$6,'Subdecision matrices'!$K$7:$O$7,0)),0)</f>
        <v>0</v>
      </c>
      <c r="AC911" s="2">
        <f>_xlfn.IFERROR(INDEX('Subdecision matrices'!$K$8:$O$11,MATCH(Prioritization!L464,'Subdecision matrices'!$J$8:$J$11,0),MATCH('CalcEng 2'!$AC$6,'Subdecision matrices'!$K$7:$O$7,0)),0)</f>
        <v>0</v>
      </c>
      <c r="AD911" s="2">
        <f>_xlfn.IFERROR(INDEX('Subdecision matrices'!$K$8:$O$11,MATCH(Prioritization!L464,'Subdecision matrices'!$J$8:$J$11,0),MATCH('CalcEng 2'!$AD$6,'Subdecision matrices'!$K$7:$O$7,0)),0)</f>
        <v>0</v>
      </c>
      <c r="AE911" s="2">
        <f>_xlfn.IFERROR(INDEX('Subdecision matrices'!$K$8:$O$11,MATCH(Prioritization!L464,'Subdecision matrices'!$J$8:$J$11,0),MATCH('CalcEng 2'!$AE$6,'Subdecision matrices'!$K$7:$O$7,0)),0)</f>
        <v>0</v>
      </c>
      <c r="AF911" s="2">
        <f>_xlfn.IFERROR(VLOOKUP(Prioritization!M464,'Subdecision matrices'!$I$15:$K$17,3,TRUE),0)</f>
        <v>0</v>
      </c>
      <c r="AG911" s="2">
        <f>_xlfn.IFERROR(VLOOKUP(Prioritization!M464,'Subdecision matrices'!$I$15:$L$17,4,TRUE),0)</f>
        <v>0</v>
      </c>
      <c r="AH911" s="2">
        <f>_xlfn.IFERROR(VLOOKUP(Prioritization!M464,'Subdecision matrices'!$I$15:$M$17,5,TRUE),0)</f>
        <v>0</v>
      </c>
      <c r="AI911" s="2">
        <f>_xlfn.IFERROR(VLOOKUP(Prioritization!M464,'Subdecision matrices'!$I$15:$N$17,6,TRUE),0)</f>
        <v>0</v>
      </c>
      <c r="AJ911" s="2">
        <f>_xlfn.IFERROR(VLOOKUP(Prioritization!M464,'Subdecision matrices'!$I$15:$O$17,7,TRUE),0)</f>
        <v>0</v>
      </c>
      <c r="AK911" s="2">
        <f>_xlfn.IFERROR(INDEX('Subdecision matrices'!$K$22:$O$24,MATCH(Prioritization!N464,'Subdecision matrices'!$J$22:$J$24,0),MATCH($AK$6,'Subdecision matrices'!$K$21:$O$21,0)),0)</f>
        <v>0</v>
      </c>
      <c r="AL911" s="2">
        <f>_xlfn.IFERROR(INDEX('Subdecision matrices'!$K$22:$O$24,MATCH(Prioritization!N464,'Subdecision matrices'!$J$22:$J$24,0),MATCH($AL$6,'Subdecision matrices'!$K$21:$O$21,0)),0)</f>
        <v>0</v>
      </c>
      <c r="AM911" s="2">
        <f>_xlfn.IFERROR(INDEX('Subdecision matrices'!$K$22:$O$24,MATCH(Prioritization!N464,'Subdecision matrices'!$J$22:$J$24,0),MATCH($AM$6,'Subdecision matrices'!$K$21:$O$21,0)),0)</f>
        <v>0</v>
      </c>
      <c r="AN911" s="2">
        <f>_xlfn.IFERROR(INDEX('Subdecision matrices'!$K$22:$O$24,MATCH(Prioritization!N464,'Subdecision matrices'!$J$22:$J$24,0),MATCH($AN$6,'Subdecision matrices'!$K$21:$O$21,0)),0)</f>
        <v>0</v>
      </c>
      <c r="AO911" s="2">
        <f>_xlfn.IFERROR(INDEX('Subdecision matrices'!$K$22:$O$24,MATCH(Prioritization!N464,'Subdecision matrices'!$J$22:$J$24,0),MATCH($AO$6,'Subdecision matrices'!$K$21:$O$21,0)),0)</f>
        <v>0</v>
      </c>
      <c r="AP911" s="2">
        <f>_xlfn.IFERROR(INDEX('Subdecision matrices'!$K$27:$O$30,MATCH(Prioritization!O464,'Subdecision matrices'!$J$27:$J$30,0),MATCH('CalcEng 2'!$AP$6,'Subdecision matrices'!$K$27:$O$27,0)),0)</f>
        <v>0</v>
      </c>
      <c r="AQ911" s="2">
        <f>_xlfn.IFERROR(INDEX('Subdecision matrices'!$K$27:$O$30,MATCH(Prioritization!O464,'Subdecision matrices'!$J$27:$J$30,0),MATCH('CalcEng 2'!$AQ$6,'Subdecision matrices'!$K$27:$O$27,0)),0)</f>
        <v>0</v>
      </c>
      <c r="AR911" s="2">
        <f>_xlfn.IFERROR(INDEX('Subdecision matrices'!$K$27:$O$30,MATCH(Prioritization!O464,'Subdecision matrices'!$J$27:$J$30,0),MATCH('CalcEng 2'!$AR$6,'Subdecision matrices'!$K$27:$O$27,0)),0)</f>
        <v>0</v>
      </c>
      <c r="AS911" s="2">
        <f>_xlfn.IFERROR(INDEX('Subdecision matrices'!$K$27:$O$30,MATCH(Prioritization!O464,'Subdecision matrices'!$J$27:$J$30,0),MATCH('CalcEng 2'!$AS$6,'Subdecision matrices'!$K$27:$O$27,0)),0)</f>
        <v>0</v>
      </c>
      <c r="AT911" s="2">
        <f>_xlfn.IFERROR(INDEX('Subdecision matrices'!$K$27:$O$30,MATCH(Prioritization!O464,'Subdecision matrices'!$J$27:$J$30,0),MATCH('CalcEng 2'!$AT$6,'Subdecision matrices'!$K$27:$O$27,0)),0)</f>
        <v>0</v>
      </c>
      <c r="AU911" s="2">
        <f>_xlfn.IFERROR(INDEX('Subdecision matrices'!$K$34:$O$36,MATCH(Prioritization!P464,'Subdecision matrices'!$J$34:$J$36,0),MATCH('CalcEng 2'!$AU$6,'Subdecision matrices'!$K$33:$O$33,0)),0)</f>
        <v>0</v>
      </c>
      <c r="AV911" s="2">
        <f>_xlfn.IFERROR(INDEX('Subdecision matrices'!$K$34:$O$36,MATCH(Prioritization!P464,'Subdecision matrices'!$J$34:$J$36,0),MATCH('CalcEng 2'!$AV$6,'Subdecision matrices'!$K$33:$O$33,0)),0)</f>
        <v>0</v>
      </c>
      <c r="AW911" s="2">
        <f>_xlfn.IFERROR(INDEX('Subdecision matrices'!$K$34:$O$36,MATCH(Prioritization!P464,'Subdecision matrices'!$J$34:$J$36,0),MATCH('CalcEng 2'!$AW$6,'Subdecision matrices'!$K$33:$O$33,0)),0)</f>
        <v>0</v>
      </c>
      <c r="AX911" s="2">
        <f>_xlfn.IFERROR(INDEX('Subdecision matrices'!$K$34:$O$36,MATCH(Prioritization!P464,'Subdecision matrices'!$J$34:$J$36,0),MATCH('CalcEng 2'!$AX$6,'Subdecision matrices'!$K$33:$O$33,0)),0)</f>
        <v>0</v>
      </c>
      <c r="AY911" s="2">
        <f>_xlfn.IFERROR(INDEX('Subdecision matrices'!$K$34:$O$36,MATCH(Prioritization!P464,'Subdecision matrices'!$J$34:$J$36,0),MATCH('CalcEng 2'!$AY$6,'Subdecision matrices'!$K$33:$O$33,0)),0)</f>
        <v>0</v>
      </c>
      <c r="AZ911" s="2"/>
      <c r="BA911" s="2"/>
      <c r="BB911" s="110">
        <f>((B911*B912)+(G911*G912)+(L911*L912)+(Q911*Q912)+(V911*V912)+(AA911*AA912)+(AF912*AF911)+(AK911*AK912)+(AP911*AP912)+(AU911*AU912))*10</f>
        <v>0</v>
      </c>
      <c r="BC911" s="110">
        <f aca="true" t="shared" si="2287" ref="BC911">((C911*C912)+(H911*H912)+(M911*M912)+(R911*R912)+(W911*W912)+(AB911*AB912)+(AG912*AG911)+(AL911*AL912)+(AQ911*AQ912)+(AV911*AV912))*10</f>
        <v>0</v>
      </c>
      <c r="BD911" s="110">
        <f aca="true" t="shared" si="2288" ref="BD911">((D911*D912)+(I911*I912)+(N911*N912)+(S911*S912)+(X911*X912)+(AC911*AC912)+(AH912*AH911)+(AM911*AM912)+(AR911*AR912)+(AW911*AW912))*10</f>
        <v>0</v>
      </c>
      <c r="BE911" s="110">
        <f aca="true" t="shared" si="2289" ref="BE911">((E911*E912)+(J911*J912)+(O911*O912)+(T911*T912)+(Y911*Y912)+(AD911*AD912)+(AI912*AI911)+(AN911*AN912)+(AS911*AS912)+(AX911*AX912))*10</f>
        <v>0</v>
      </c>
      <c r="BF911" s="110">
        <f aca="true" t="shared" si="2290" ref="BF911">((F911*F912)+(K911*K912)+(P911*P912)+(U911*U912)+(Z911*Z912)+(AE911*AE912)+(AJ912*AJ911)+(AO911*AO912)+(AT911*AT912)+(AY911*AY912))*10</f>
        <v>0</v>
      </c>
    </row>
    <row r="912" spans="1:58" ht="15.75" thickBot="1">
      <c r="A912" s="94"/>
      <c r="B912" s="5">
        <f>'Subdecision matrices'!$S$12</f>
        <v>0.1</v>
      </c>
      <c r="C912" s="5">
        <f>'Subdecision matrices'!$S$13</f>
        <v>0.1</v>
      </c>
      <c r="D912" s="5">
        <f>'Subdecision matrices'!$S$14</f>
        <v>0.1</v>
      </c>
      <c r="E912" s="5">
        <f>'Subdecision matrices'!$S$15</f>
        <v>0.1</v>
      </c>
      <c r="F912" s="5">
        <f>'Subdecision matrices'!$S$16</f>
        <v>0.1</v>
      </c>
      <c r="G912" s="5">
        <f>'Subdecision matrices'!$T$12</f>
        <v>0.1</v>
      </c>
      <c r="H912" s="5">
        <f>'Subdecision matrices'!$T$13</f>
        <v>0.1</v>
      </c>
      <c r="I912" s="5">
        <f>'Subdecision matrices'!$T$14</f>
        <v>0.1</v>
      </c>
      <c r="J912" s="5">
        <f>'Subdecision matrices'!$T$15</f>
        <v>0.1</v>
      </c>
      <c r="K912" s="5">
        <f>'Subdecision matrices'!$T$16</f>
        <v>0.1</v>
      </c>
      <c r="L912" s="5">
        <f>'Subdecision matrices'!$U$12</f>
        <v>0.05</v>
      </c>
      <c r="M912" s="5">
        <f>'Subdecision matrices'!$U$13</f>
        <v>0.05</v>
      </c>
      <c r="N912" s="5">
        <f>'Subdecision matrices'!$U$14</f>
        <v>0.05</v>
      </c>
      <c r="O912" s="5">
        <f>'Subdecision matrices'!$U$15</f>
        <v>0.05</v>
      </c>
      <c r="P912" s="5">
        <f>'Subdecision matrices'!$U$16</f>
        <v>0.05</v>
      </c>
      <c r="Q912" s="5">
        <f>'Subdecision matrices'!$V$12</f>
        <v>0.1</v>
      </c>
      <c r="R912" s="5">
        <f>'Subdecision matrices'!$V$13</f>
        <v>0.1</v>
      </c>
      <c r="S912" s="5">
        <f>'Subdecision matrices'!$V$14</f>
        <v>0.1</v>
      </c>
      <c r="T912" s="5">
        <f>'Subdecision matrices'!$V$15</f>
        <v>0.1</v>
      </c>
      <c r="U912" s="5">
        <f>'Subdecision matrices'!$V$16</f>
        <v>0.1</v>
      </c>
      <c r="V912" s="5">
        <f>'Subdecision matrices'!$W$12</f>
        <v>0.1</v>
      </c>
      <c r="W912" s="5">
        <f>'Subdecision matrices'!$W$13</f>
        <v>0.1</v>
      </c>
      <c r="X912" s="5">
        <f>'Subdecision matrices'!$W$14</f>
        <v>0.1</v>
      </c>
      <c r="Y912" s="5">
        <f>'Subdecision matrices'!$W$15</f>
        <v>0.1</v>
      </c>
      <c r="Z912" s="5">
        <f>'Subdecision matrices'!$W$16</f>
        <v>0.1</v>
      </c>
      <c r="AA912" s="5">
        <f>'Subdecision matrices'!$X$12</f>
        <v>0.05</v>
      </c>
      <c r="AB912" s="5">
        <f>'Subdecision matrices'!$X$13</f>
        <v>0.1</v>
      </c>
      <c r="AC912" s="5">
        <f>'Subdecision matrices'!$X$14</f>
        <v>0.1</v>
      </c>
      <c r="AD912" s="5">
        <f>'Subdecision matrices'!$X$15</f>
        <v>0.1</v>
      </c>
      <c r="AE912" s="5">
        <f>'Subdecision matrices'!$X$16</f>
        <v>0.1</v>
      </c>
      <c r="AF912" s="5">
        <f>'Subdecision matrices'!$Y$12</f>
        <v>0.1</v>
      </c>
      <c r="AG912" s="5">
        <f>'Subdecision matrices'!$Y$13</f>
        <v>0.1</v>
      </c>
      <c r="AH912" s="5">
        <f>'Subdecision matrices'!$Y$14</f>
        <v>0.1</v>
      </c>
      <c r="AI912" s="5">
        <f>'Subdecision matrices'!$Y$15</f>
        <v>0.05</v>
      </c>
      <c r="AJ912" s="5">
        <f>'Subdecision matrices'!$Y$16</f>
        <v>0.05</v>
      </c>
      <c r="AK912" s="5">
        <f>'Subdecision matrices'!$Z$12</f>
        <v>0.15</v>
      </c>
      <c r="AL912" s="5">
        <f>'Subdecision matrices'!$Z$13</f>
        <v>0.15</v>
      </c>
      <c r="AM912" s="5">
        <f>'Subdecision matrices'!$Z$14</f>
        <v>0.15</v>
      </c>
      <c r="AN912" s="5">
        <f>'Subdecision matrices'!$Z$15</f>
        <v>0.15</v>
      </c>
      <c r="AO912" s="5">
        <f>'Subdecision matrices'!$Z$16</f>
        <v>0.15</v>
      </c>
      <c r="AP912" s="5">
        <f>'Subdecision matrices'!$AA$12</f>
        <v>0.1</v>
      </c>
      <c r="AQ912" s="5">
        <f>'Subdecision matrices'!$AA$13</f>
        <v>0.1</v>
      </c>
      <c r="AR912" s="5">
        <f>'Subdecision matrices'!$AA$14</f>
        <v>0.1</v>
      </c>
      <c r="AS912" s="5">
        <f>'Subdecision matrices'!$AA$15</f>
        <v>0.1</v>
      </c>
      <c r="AT912" s="5">
        <f>'Subdecision matrices'!$AA$16</f>
        <v>0.15</v>
      </c>
      <c r="AU912" s="5">
        <f>'Subdecision matrices'!$AB$12</f>
        <v>0.15</v>
      </c>
      <c r="AV912" s="5">
        <f>'Subdecision matrices'!$AB$13</f>
        <v>0.1</v>
      </c>
      <c r="AW912" s="5">
        <f>'Subdecision matrices'!$AB$14</f>
        <v>0.1</v>
      </c>
      <c r="AX912" s="5">
        <f>'Subdecision matrices'!$AB$15</f>
        <v>0.15</v>
      </c>
      <c r="AY912" s="5">
        <f>'Subdecision matrices'!$AB$16</f>
        <v>0.1</v>
      </c>
      <c r="AZ912" s="3">
        <f aca="true" t="shared" si="2291" ref="AZ912">SUM(L912:AY912)</f>
        <v>4</v>
      </c>
      <c r="BA912" s="3"/>
      <c r="BB912" s="114"/>
      <c r="BC912" s="114"/>
      <c r="BD912" s="114"/>
      <c r="BE912" s="114"/>
      <c r="BF912" s="114"/>
    </row>
    <row r="913" spans="1:58" ht="15">
      <c r="A913" s="94">
        <v>454</v>
      </c>
      <c r="B913" s="44">
        <f>_xlfn.IFERROR(VLOOKUP(Prioritization!G465,'Subdecision matrices'!$B$7:$C$8,2,TRUE),0)</f>
        <v>0</v>
      </c>
      <c r="C913" s="44">
        <f>_xlfn.IFERROR(VLOOKUP(Prioritization!G465,'Subdecision matrices'!$B$7:$D$8,3,TRUE),0)</f>
        <v>0</v>
      </c>
      <c r="D913" s="44">
        <f>_xlfn.IFERROR(VLOOKUP(Prioritization!G465,'Subdecision matrices'!$B$7:$E$8,4,TRUE),0)</f>
        <v>0</v>
      </c>
      <c r="E913" s="44">
        <f>_xlfn.IFERROR(VLOOKUP(Prioritization!G465,'Subdecision matrices'!$B$7:$F$8,5,TRUE),0)</f>
        <v>0</v>
      </c>
      <c r="F913" s="44">
        <f>_xlfn.IFERROR(VLOOKUP(Prioritization!G465,'Subdecision matrices'!$B$7:$G$8,6,TRUE),0)</f>
        <v>0</v>
      </c>
      <c r="G913" s="44">
        <f>VLOOKUP(Prioritization!H465,'Subdecision matrices'!$B$12:$C$19,2,TRUE)</f>
        <v>0</v>
      </c>
      <c r="H913" s="44">
        <f>VLOOKUP(Prioritization!H465,'Subdecision matrices'!$B$12:$D$19,3,TRUE)</f>
        <v>0</v>
      </c>
      <c r="I913" s="44">
        <f>VLOOKUP(Prioritization!H465,'Subdecision matrices'!$B$12:$E$19,4,TRUE)</f>
        <v>0</v>
      </c>
      <c r="J913" s="44">
        <f>VLOOKUP(Prioritization!H465,'Subdecision matrices'!$B$12:$F$19,5,TRUE)</f>
        <v>0</v>
      </c>
      <c r="K913" s="44">
        <f>VLOOKUP(Prioritization!H465,'Subdecision matrices'!$B$12:$G$19,6,TRUE)</f>
        <v>0</v>
      </c>
      <c r="L913" s="2">
        <f>_xlfn.IFERROR(INDEX('Subdecision matrices'!$C$23:$G$27,MATCH(Prioritization!I465,'Subdecision matrices'!$B$23:$B$27,0),MATCH('CalcEng 2'!$L$6,'Subdecision matrices'!$C$22:$G$22,0)),0)</f>
        <v>0</v>
      </c>
      <c r="M913" s="2">
        <f>_xlfn.IFERROR(INDEX('Subdecision matrices'!$C$23:$G$27,MATCH(Prioritization!I465,'Subdecision matrices'!$B$23:$B$27,0),MATCH('CalcEng 2'!$M$6,'Subdecision matrices'!$C$30:$G$30,0)),0)</f>
        <v>0</v>
      </c>
      <c r="N913" s="2">
        <f>_xlfn.IFERROR(INDEX('Subdecision matrices'!$C$23:$G$27,MATCH(Prioritization!I465,'Subdecision matrices'!$B$23:$B$27,0),MATCH('CalcEng 2'!$N$6,'Subdecision matrices'!$C$22:$G$22,0)),0)</f>
        <v>0</v>
      </c>
      <c r="O913" s="2">
        <f>_xlfn.IFERROR(INDEX('Subdecision matrices'!$C$23:$G$27,MATCH(Prioritization!I465,'Subdecision matrices'!$B$23:$B$27,0),MATCH('CalcEng 2'!$O$6,'Subdecision matrices'!$C$22:$G$22,0)),0)</f>
        <v>0</v>
      </c>
      <c r="P913" s="2">
        <f>_xlfn.IFERROR(INDEX('Subdecision matrices'!$C$23:$G$27,MATCH(Prioritization!I465,'Subdecision matrices'!$B$23:$B$27,0),MATCH('CalcEng 2'!$P$6,'Subdecision matrices'!$C$22:$G$22,0)),0)</f>
        <v>0</v>
      </c>
      <c r="Q913" s="2">
        <f>_xlfn.IFERROR(INDEX('Subdecision matrices'!$C$31:$G$33,MATCH(Prioritization!J465,'Subdecision matrices'!$B$31:$B$33,0),MATCH('CalcEng 2'!$Q$6,'Subdecision matrices'!$C$30:$G$30,0)),0)</f>
        <v>0</v>
      </c>
      <c r="R913" s="2">
        <f>_xlfn.IFERROR(INDEX('Subdecision matrices'!$C$31:$G$33,MATCH(Prioritization!J465,'Subdecision matrices'!$B$31:$B$33,0),MATCH('CalcEng 2'!$R$6,'Subdecision matrices'!$C$30:$G$30,0)),0)</f>
        <v>0</v>
      </c>
      <c r="S913" s="2">
        <f>_xlfn.IFERROR(INDEX('Subdecision matrices'!$C$31:$G$33,MATCH(Prioritization!J465,'Subdecision matrices'!$B$31:$B$33,0),MATCH('CalcEng 2'!$S$6,'Subdecision matrices'!$C$30:$G$30,0)),0)</f>
        <v>0</v>
      </c>
      <c r="T913" s="2">
        <f>_xlfn.IFERROR(INDEX('Subdecision matrices'!$C$31:$G$33,MATCH(Prioritization!J465,'Subdecision matrices'!$B$31:$B$33,0),MATCH('CalcEng 2'!$T$6,'Subdecision matrices'!$C$30:$G$30,0)),0)</f>
        <v>0</v>
      </c>
      <c r="U913" s="2">
        <f>_xlfn.IFERROR(INDEX('Subdecision matrices'!$C$31:$G$33,MATCH(Prioritization!J465,'Subdecision matrices'!$B$31:$B$33,0),MATCH('CalcEng 2'!$U$6,'Subdecision matrices'!$C$30:$G$30,0)),0)</f>
        <v>0</v>
      </c>
      <c r="V913" s="2">
        <f>_xlfn.IFERROR(VLOOKUP(Prioritization!K465,'Subdecision matrices'!$A$37:$C$41,3,TRUE),0)</f>
        <v>0</v>
      </c>
      <c r="W913" s="2">
        <f>_xlfn.IFERROR(VLOOKUP(Prioritization!K465,'Subdecision matrices'!$A$37:$D$41,4),0)</f>
        <v>0</v>
      </c>
      <c r="X913" s="2">
        <f>_xlfn.IFERROR(VLOOKUP(Prioritization!K465,'Subdecision matrices'!$A$37:$E$41,5),0)</f>
        <v>0</v>
      </c>
      <c r="Y913" s="2">
        <f>_xlfn.IFERROR(VLOOKUP(Prioritization!K465,'Subdecision matrices'!$A$37:$F$41,6),0)</f>
        <v>0</v>
      </c>
      <c r="Z913" s="2">
        <f>_xlfn.IFERROR(VLOOKUP(Prioritization!K465,'Subdecision matrices'!$A$37:$G$41,7),0)</f>
        <v>0</v>
      </c>
      <c r="AA913" s="2">
        <f>_xlfn.IFERROR(INDEX('Subdecision matrices'!$K$8:$O$11,MATCH(Prioritization!L465,'Subdecision matrices'!$J$8:$J$11,0),MATCH('CalcEng 2'!$AA$6,'Subdecision matrices'!$K$7:$O$7,0)),0)</f>
        <v>0</v>
      </c>
      <c r="AB913" s="2">
        <f>_xlfn.IFERROR(INDEX('Subdecision matrices'!$K$8:$O$11,MATCH(Prioritization!L465,'Subdecision matrices'!$J$8:$J$11,0),MATCH('CalcEng 2'!$AB$6,'Subdecision matrices'!$K$7:$O$7,0)),0)</f>
        <v>0</v>
      </c>
      <c r="AC913" s="2">
        <f>_xlfn.IFERROR(INDEX('Subdecision matrices'!$K$8:$O$11,MATCH(Prioritization!L465,'Subdecision matrices'!$J$8:$J$11,0),MATCH('CalcEng 2'!$AC$6,'Subdecision matrices'!$K$7:$O$7,0)),0)</f>
        <v>0</v>
      </c>
      <c r="AD913" s="2">
        <f>_xlfn.IFERROR(INDEX('Subdecision matrices'!$K$8:$O$11,MATCH(Prioritization!L465,'Subdecision matrices'!$J$8:$J$11,0),MATCH('CalcEng 2'!$AD$6,'Subdecision matrices'!$K$7:$O$7,0)),0)</f>
        <v>0</v>
      </c>
      <c r="AE913" s="2">
        <f>_xlfn.IFERROR(INDEX('Subdecision matrices'!$K$8:$O$11,MATCH(Prioritization!L465,'Subdecision matrices'!$J$8:$J$11,0),MATCH('CalcEng 2'!$AE$6,'Subdecision matrices'!$K$7:$O$7,0)),0)</f>
        <v>0</v>
      </c>
      <c r="AF913" s="2">
        <f>_xlfn.IFERROR(VLOOKUP(Prioritization!M465,'Subdecision matrices'!$I$15:$K$17,3,TRUE),0)</f>
        <v>0</v>
      </c>
      <c r="AG913" s="2">
        <f>_xlfn.IFERROR(VLOOKUP(Prioritization!M465,'Subdecision matrices'!$I$15:$L$17,4,TRUE),0)</f>
        <v>0</v>
      </c>
      <c r="AH913" s="2">
        <f>_xlfn.IFERROR(VLOOKUP(Prioritization!M465,'Subdecision matrices'!$I$15:$M$17,5,TRUE),0)</f>
        <v>0</v>
      </c>
      <c r="AI913" s="2">
        <f>_xlfn.IFERROR(VLOOKUP(Prioritization!M465,'Subdecision matrices'!$I$15:$N$17,6,TRUE),0)</f>
        <v>0</v>
      </c>
      <c r="AJ913" s="2">
        <f>_xlfn.IFERROR(VLOOKUP(Prioritization!M465,'Subdecision matrices'!$I$15:$O$17,7,TRUE),0)</f>
        <v>0</v>
      </c>
      <c r="AK913" s="2">
        <f>_xlfn.IFERROR(INDEX('Subdecision matrices'!$K$22:$O$24,MATCH(Prioritization!N465,'Subdecision matrices'!$J$22:$J$24,0),MATCH($AK$6,'Subdecision matrices'!$K$21:$O$21,0)),0)</f>
        <v>0</v>
      </c>
      <c r="AL913" s="2">
        <f>_xlfn.IFERROR(INDEX('Subdecision matrices'!$K$22:$O$24,MATCH(Prioritization!N465,'Subdecision matrices'!$J$22:$J$24,0),MATCH($AL$6,'Subdecision matrices'!$K$21:$O$21,0)),0)</f>
        <v>0</v>
      </c>
      <c r="AM913" s="2">
        <f>_xlfn.IFERROR(INDEX('Subdecision matrices'!$K$22:$O$24,MATCH(Prioritization!N465,'Subdecision matrices'!$J$22:$J$24,0),MATCH($AM$6,'Subdecision matrices'!$K$21:$O$21,0)),0)</f>
        <v>0</v>
      </c>
      <c r="AN913" s="2">
        <f>_xlfn.IFERROR(INDEX('Subdecision matrices'!$K$22:$O$24,MATCH(Prioritization!N465,'Subdecision matrices'!$J$22:$J$24,0),MATCH($AN$6,'Subdecision matrices'!$K$21:$O$21,0)),0)</f>
        <v>0</v>
      </c>
      <c r="AO913" s="2">
        <f>_xlfn.IFERROR(INDEX('Subdecision matrices'!$K$22:$O$24,MATCH(Prioritization!N465,'Subdecision matrices'!$J$22:$J$24,0),MATCH($AO$6,'Subdecision matrices'!$K$21:$O$21,0)),0)</f>
        <v>0</v>
      </c>
      <c r="AP913" s="2">
        <f>_xlfn.IFERROR(INDEX('Subdecision matrices'!$K$27:$O$30,MATCH(Prioritization!O465,'Subdecision matrices'!$J$27:$J$30,0),MATCH('CalcEng 2'!$AP$6,'Subdecision matrices'!$K$27:$O$27,0)),0)</f>
        <v>0</v>
      </c>
      <c r="AQ913" s="2">
        <f>_xlfn.IFERROR(INDEX('Subdecision matrices'!$K$27:$O$30,MATCH(Prioritization!O465,'Subdecision matrices'!$J$27:$J$30,0),MATCH('CalcEng 2'!$AQ$6,'Subdecision matrices'!$K$27:$O$27,0)),0)</f>
        <v>0</v>
      </c>
      <c r="AR913" s="2">
        <f>_xlfn.IFERROR(INDEX('Subdecision matrices'!$K$27:$O$30,MATCH(Prioritization!O465,'Subdecision matrices'!$J$27:$J$30,0),MATCH('CalcEng 2'!$AR$6,'Subdecision matrices'!$K$27:$O$27,0)),0)</f>
        <v>0</v>
      </c>
      <c r="AS913" s="2">
        <f>_xlfn.IFERROR(INDEX('Subdecision matrices'!$K$27:$O$30,MATCH(Prioritization!O465,'Subdecision matrices'!$J$27:$J$30,0),MATCH('CalcEng 2'!$AS$6,'Subdecision matrices'!$K$27:$O$27,0)),0)</f>
        <v>0</v>
      </c>
      <c r="AT913" s="2">
        <f>_xlfn.IFERROR(INDEX('Subdecision matrices'!$K$27:$O$30,MATCH(Prioritization!O465,'Subdecision matrices'!$J$27:$J$30,0),MATCH('CalcEng 2'!$AT$6,'Subdecision matrices'!$K$27:$O$27,0)),0)</f>
        <v>0</v>
      </c>
      <c r="AU913" s="2">
        <f>_xlfn.IFERROR(INDEX('Subdecision matrices'!$K$34:$O$36,MATCH(Prioritization!P465,'Subdecision matrices'!$J$34:$J$36,0),MATCH('CalcEng 2'!$AU$6,'Subdecision matrices'!$K$33:$O$33,0)),0)</f>
        <v>0</v>
      </c>
      <c r="AV913" s="2">
        <f>_xlfn.IFERROR(INDEX('Subdecision matrices'!$K$34:$O$36,MATCH(Prioritization!P465,'Subdecision matrices'!$J$34:$J$36,0),MATCH('CalcEng 2'!$AV$6,'Subdecision matrices'!$K$33:$O$33,0)),0)</f>
        <v>0</v>
      </c>
      <c r="AW913" s="2">
        <f>_xlfn.IFERROR(INDEX('Subdecision matrices'!$K$34:$O$36,MATCH(Prioritization!P465,'Subdecision matrices'!$J$34:$J$36,0),MATCH('CalcEng 2'!$AW$6,'Subdecision matrices'!$K$33:$O$33,0)),0)</f>
        <v>0</v>
      </c>
      <c r="AX913" s="2">
        <f>_xlfn.IFERROR(INDEX('Subdecision matrices'!$K$34:$O$36,MATCH(Prioritization!P465,'Subdecision matrices'!$J$34:$J$36,0),MATCH('CalcEng 2'!$AX$6,'Subdecision matrices'!$K$33:$O$33,0)),0)</f>
        <v>0</v>
      </c>
      <c r="AY913" s="2">
        <f>_xlfn.IFERROR(INDEX('Subdecision matrices'!$K$34:$O$36,MATCH(Prioritization!P465,'Subdecision matrices'!$J$34:$J$36,0),MATCH('CalcEng 2'!$AY$6,'Subdecision matrices'!$K$33:$O$33,0)),0)</f>
        <v>0</v>
      </c>
      <c r="AZ913" s="2"/>
      <c r="BA913" s="2"/>
      <c r="BB913" s="110">
        <f>((B913*B914)+(G913*G914)+(L913*L914)+(Q913*Q914)+(V913*V914)+(AA913*AA914)+(AF914*AF913)+(AK913*AK914)+(AP913*AP914)+(AU913*AU914))*10</f>
        <v>0</v>
      </c>
      <c r="BC913" s="110">
        <f aca="true" t="shared" si="2292" ref="BC913">((C913*C914)+(H913*H914)+(M913*M914)+(R913*R914)+(W913*W914)+(AB913*AB914)+(AG914*AG913)+(AL913*AL914)+(AQ913*AQ914)+(AV913*AV914))*10</f>
        <v>0</v>
      </c>
      <c r="BD913" s="110">
        <f aca="true" t="shared" si="2293" ref="BD913">((D913*D914)+(I913*I914)+(N913*N914)+(S913*S914)+(X913*X914)+(AC913*AC914)+(AH914*AH913)+(AM913*AM914)+(AR913*AR914)+(AW913*AW914))*10</f>
        <v>0</v>
      </c>
      <c r="BE913" s="110">
        <f aca="true" t="shared" si="2294" ref="BE913">((E913*E914)+(J913*J914)+(O913*O914)+(T913*T914)+(Y913*Y914)+(AD913*AD914)+(AI914*AI913)+(AN913*AN914)+(AS913*AS914)+(AX913*AX914))*10</f>
        <v>0</v>
      </c>
      <c r="BF913" s="110">
        <f aca="true" t="shared" si="2295" ref="BF913">((F913*F914)+(K913*K914)+(P913*P914)+(U913*U914)+(Z913*Z914)+(AE913*AE914)+(AJ914*AJ913)+(AO913*AO914)+(AT913*AT914)+(AY913*AY914))*10</f>
        <v>0</v>
      </c>
    </row>
    <row r="914" spans="1:58" ht="15.75" thickBot="1">
      <c r="A914" s="94"/>
      <c r="B914" s="5">
        <f>'Subdecision matrices'!$S$12</f>
        <v>0.1</v>
      </c>
      <c r="C914" s="5">
        <f>'Subdecision matrices'!$S$13</f>
        <v>0.1</v>
      </c>
      <c r="D914" s="5">
        <f>'Subdecision matrices'!$S$14</f>
        <v>0.1</v>
      </c>
      <c r="E914" s="5">
        <f>'Subdecision matrices'!$S$15</f>
        <v>0.1</v>
      </c>
      <c r="F914" s="5">
        <f>'Subdecision matrices'!$S$16</f>
        <v>0.1</v>
      </c>
      <c r="G914" s="5">
        <f>'Subdecision matrices'!$T$12</f>
        <v>0.1</v>
      </c>
      <c r="H914" s="5">
        <f>'Subdecision matrices'!$T$13</f>
        <v>0.1</v>
      </c>
      <c r="I914" s="5">
        <f>'Subdecision matrices'!$T$14</f>
        <v>0.1</v>
      </c>
      <c r="J914" s="5">
        <f>'Subdecision matrices'!$T$15</f>
        <v>0.1</v>
      </c>
      <c r="K914" s="5">
        <f>'Subdecision matrices'!$T$16</f>
        <v>0.1</v>
      </c>
      <c r="L914" s="5">
        <f>'Subdecision matrices'!$U$12</f>
        <v>0.05</v>
      </c>
      <c r="M914" s="5">
        <f>'Subdecision matrices'!$U$13</f>
        <v>0.05</v>
      </c>
      <c r="N914" s="5">
        <f>'Subdecision matrices'!$U$14</f>
        <v>0.05</v>
      </c>
      <c r="O914" s="5">
        <f>'Subdecision matrices'!$U$15</f>
        <v>0.05</v>
      </c>
      <c r="P914" s="5">
        <f>'Subdecision matrices'!$U$16</f>
        <v>0.05</v>
      </c>
      <c r="Q914" s="5">
        <f>'Subdecision matrices'!$V$12</f>
        <v>0.1</v>
      </c>
      <c r="R914" s="5">
        <f>'Subdecision matrices'!$V$13</f>
        <v>0.1</v>
      </c>
      <c r="S914" s="5">
        <f>'Subdecision matrices'!$V$14</f>
        <v>0.1</v>
      </c>
      <c r="T914" s="5">
        <f>'Subdecision matrices'!$V$15</f>
        <v>0.1</v>
      </c>
      <c r="U914" s="5">
        <f>'Subdecision matrices'!$V$16</f>
        <v>0.1</v>
      </c>
      <c r="V914" s="5">
        <f>'Subdecision matrices'!$W$12</f>
        <v>0.1</v>
      </c>
      <c r="W914" s="5">
        <f>'Subdecision matrices'!$W$13</f>
        <v>0.1</v>
      </c>
      <c r="X914" s="5">
        <f>'Subdecision matrices'!$W$14</f>
        <v>0.1</v>
      </c>
      <c r="Y914" s="5">
        <f>'Subdecision matrices'!$W$15</f>
        <v>0.1</v>
      </c>
      <c r="Z914" s="5">
        <f>'Subdecision matrices'!$W$16</f>
        <v>0.1</v>
      </c>
      <c r="AA914" s="5">
        <f>'Subdecision matrices'!$X$12</f>
        <v>0.05</v>
      </c>
      <c r="AB914" s="5">
        <f>'Subdecision matrices'!$X$13</f>
        <v>0.1</v>
      </c>
      <c r="AC914" s="5">
        <f>'Subdecision matrices'!$X$14</f>
        <v>0.1</v>
      </c>
      <c r="AD914" s="5">
        <f>'Subdecision matrices'!$X$15</f>
        <v>0.1</v>
      </c>
      <c r="AE914" s="5">
        <f>'Subdecision matrices'!$X$16</f>
        <v>0.1</v>
      </c>
      <c r="AF914" s="5">
        <f>'Subdecision matrices'!$Y$12</f>
        <v>0.1</v>
      </c>
      <c r="AG914" s="5">
        <f>'Subdecision matrices'!$Y$13</f>
        <v>0.1</v>
      </c>
      <c r="AH914" s="5">
        <f>'Subdecision matrices'!$Y$14</f>
        <v>0.1</v>
      </c>
      <c r="AI914" s="5">
        <f>'Subdecision matrices'!$Y$15</f>
        <v>0.05</v>
      </c>
      <c r="AJ914" s="5">
        <f>'Subdecision matrices'!$Y$16</f>
        <v>0.05</v>
      </c>
      <c r="AK914" s="5">
        <f>'Subdecision matrices'!$Z$12</f>
        <v>0.15</v>
      </c>
      <c r="AL914" s="5">
        <f>'Subdecision matrices'!$Z$13</f>
        <v>0.15</v>
      </c>
      <c r="AM914" s="5">
        <f>'Subdecision matrices'!$Z$14</f>
        <v>0.15</v>
      </c>
      <c r="AN914" s="5">
        <f>'Subdecision matrices'!$Z$15</f>
        <v>0.15</v>
      </c>
      <c r="AO914" s="5">
        <f>'Subdecision matrices'!$Z$16</f>
        <v>0.15</v>
      </c>
      <c r="AP914" s="5">
        <f>'Subdecision matrices'!$AA$12</f>
        <v>0.1</v>
      </c>
      <c r="AQ914" s="5">
        <f>'Subdecision matrices'!$AA$13</f>
        <v>0.1</v>
      </c>
      <c r="AR914" s="5">
        <f>'Subdecision matrices'!$AA$14</f>
        <v>0.1</v>
      </c>
      <c r="AS914" s="5">
        <f>'Subdecision matrices'!$AA$15</f>
        <v>0.1</v>
      </c>
      <c r="AT914" s="5">
        <f>'Subdecision matrices'!$AA$16</f>
        <v>0.15</v>
      </c>
      <c r="AU914" s="5">
        <f>'Subdecision matrices'!$AB$12</f>
        <v>0.15</v>
      </c>
      <c r="AV914" s="5">
        <f>'Subdecision matrices'!$AB$13</f>
        <v>0.1</v>
      </c>
      <c r="AW914" s="5">
        <f>'Subdecision matrices'!$AB$14</f>
        <v>0.1</v>
      </c>
      <c r="AX914" s="5">
        <f>'Subdecision matrices'!$AB$15</f>
        <v>0.15</v>
      </c>
      <c r="AY914" s="5">
        <f>'Subdecision matrices'!$AB$16</f>
        <v>0.1</v>
      </c>
      <c r="AZ914" s="3">
        <f aca="true" t="shared" si="2296" ref="AZ914">SUM(L914:AY914)</f>
        <v>4</v>
      </c>
      <c r="BA914" s="3"/>
      <c r="BB914" s="114"/>
      <c r="BC914" s="114"/>
      <c r="BD914" s="114"/>
      <c r="BE914" s="114"/>
      <c r="BF914" s="114"/>
    </row>
    <row r="915" spans="1:58" ht="15">
      <c r="A915" s="94">
        <v>455</v>
      </c>
      <c r="B915" s="44">
        <f>_xlfn.IFERROR(VLOOKUP(Prioritization!G466,'Subdecision matrices'!$B$7:$C$8,2,TRUE),0)</f>
        <v>0</v>
      </c>
      <c r="C915" s="44">
        <f>_xlfn.IFERROR(VLOOKUP(Prioritization!G466,'Subdecision matrices'!$B$7:$D$8,3,TRUE),0)</f>
        <v>0</v>
      </c>
      <c r="D915" s="44">
        <f>_xlfn.IFERROR(VLOOKUP(Prioritization!G466,'Subdecision matrices'!$B$7:$E$8,4,TRUE),0)</f>
        <v>0</v>
      </c>
      <c r="E915" s="44">
        <f>_xlfn.IFERROR(VLOOKUP(Prioritization!G466,'Subdecision matrices'!$B$7:$F$8,5,TRUE),0)</f>
        <v>0</v>
      </c>
      <c r="F915" s="44">
        <f>_xlfn.IFERROR(VLOOKUP(Prioritization!G466,'Subdecision matrices'!$B$7:$G$8,6,TRUE),0)</f>
        <v>0</v>
      </c>
      <c r="G915" s="44">
        <f>VLOOKUP(Prioritization!H466,'Subdecision matrices'!$B$12:$C$19,2,TRUE)</f>
        <v>0</v>
      </c>
      <c r="H915" s="44">
        <f>VLOOKUP(Prioritization!H466,'Subdecision matrices'!$B$12:$D$19,3,TRUE)</f>
        <v>0</v>
      </c>
      <c r="I915" s="44">
        <f>VLOOKUP(Prioritization!H466,'Subdecision matrices'!$B$12:$E$19,4,TRUE)</f>
        <v>0</v>
      </c>
      <c r="J915" s="44">
        <f>VLOOKUP(Prioritization!H466,'Subdecision matrices'!$B$12:$F$19,5,TRUE)</f>
        <v>0</v>
      </c>
      <c r="K915" s="44">
        <f>VLOOKUP(Prioritization!H466,'Subdecision matrices'!$B$12:$G$19,6,TRUE)</f>
        <v>0</v>
      </c>
      <c r="L915" s="2">
        <f>_xlfn.IFERROR(INDEX('Subdecision matrices'!$C$23:$G$27,MATCH(Prioritization!I466,'Subdecision matrices'!$B$23:$B$27,0),MATCH('CalcEng 2'!$L$6,'Subdecision matrices'!$C$22:$G$22,0)),0)</f>
        <v>0</v>
      </c>
      <c r="M915" s="2">
        <f>_xlfn.IFERROR(INDEX('Subdecision matrices'!$C$23:$G$27,MATCH(Prioritization!I466,'Subdecision matrices'!$B$23:$B$27,0),MATCH('CalcEng 2'!$M$6,'Subdecision matrices'!$C$30:$G$30,0)),0)</f>
        <v>0</v>
      </c>
      <c r="N915" s="2">
        <f>_xlfn.IFERROR(INDEX('Subdecision matrices'!$C$23:$G$27,MATCH(Prioritization!I466,'Subdecision matrices'!$B$23:$B$27,0),MATCH('CalcEng 2'!$N$6,'Subdecision matrices'!$C$22:$G$22,0)),0)</f>
        <v>0</v>
      </c>
      <c r="O915" s="2">
        <f>_xlfn.IFERROR(INDEX('Subdecision matrices'!$C$23:$G$27,MATCH(Prioritization!I466,'Subdecision matrices'!$B$23:$B$27,0),MATCH('CalcEng 2'!$O$6,'Subdecision matrices'!$C$22:$G$22,0)),0)</f>
        <v>0</v>
      </c>
      <c r="P915" s="2">
        <f>_xlfn.IFERROR(INDEX('Subdecision matrices'!$C$23:$G$27,MATCH(Prioritization!I466,'Subdecision matrices'!$B$23:$B$27,0),MATCH('CalcEng 2'!$P$6,'Subdecision matrices'!$C$22:$G$22,0)),0)</f>
        <v>0</v>
      </c>
      <c r="Q915" s="2">
        <f>_xlfn.IFERROR(INDEX('Subdecision matrices'!$C$31:$G$33,MATCH(Prioritization!J466,'Subdecision matrices'!$B$31:$B$33,0),MATCH('CalcEng 2'!$Q$6,'Subdecision matrices'!$C$30:$G$30,0)),0)</f>
        <v>0</v>
      </c>
      <c r="R915" s="2">
        <f>_xlfn.IFERROR(INDEX('Subdecision matrices'!$C$31:$G$33,MATCH(Prioritization!J466,'Subdecision matrices'!$B$31:$B$33,0),MATCH('CalcEng 2'!$R$6,'Subdecision matrices'!$C$30:$G$30,0)),0)</f>
        <v>0</v>
      </c>
      <c r="S915" s="2">
        <f>_xlfn.IFERROR(INDEX('Subdecision matrices'!$C$31:$G$33,MATCH(Prioritization!J466,'Subdecision matrices'!$B$31:$B$33,0),MATCH('CalcEng 2'!$S$6,'Subdecision matrices'!$C$30:$G$30,0)),0)</f>
        <v>0</v>
      </c>
      <c r="T915" s="2">
        <f>_xlfn.IFERROR(INDEX('Subdecision matrices'!$C$31:$G$33,MATCH(Prioritization!J466,'Subdecision matrices'!$B$31:$B$33,0),MATCH('CalcEng 2'!$T$6,'Subdecision matrices'!$C$30:$G$30,0)),0)</f>
        <v>0</v>
      </c>
      <c r="U915" s="2">
        <f>_xlfn.IFERROR(INDEX('Subdecision matrices'!$C$31:$G$33,MATCH(Prioritization!J466,'Subdecision matrices'!$B$31:$B$33,0),MATCH('CalcEng 2'!$U$6,'Subdecision matrices'!$C$30:$G$30,0)),0)</f>
        <v>0</v>
      </c>
      <c r="V915" s="2">
        <f>_xlfn.IFERROR(VLOOKUP(Prioritization!K466,'Subdecision matrices'!$A$37:$C$41,3,TRUE),0)</f>
        <v>0</v>
      </c>
      <c r="W915" s="2">
        <f>_xlfn.IFERROR(VLOOKUP(Prioritization!K466,'Subdecision matrices'!$A$37:$D$41,4),0)</f>
        <v>0</v>
      </c>
      <c r="X915" s="2">
        <f>_xlfn.IFERROR(VLOOKUP(Prioritization!K466,'Subdecision matrices'!$A$37:$E$41,5),0)</f>
        <v>0</v>
      </c>
      <c r="Y915" s="2">
        <f>_xlfn.IFERROR(VLOOKUP(Prioritization!K466,'Subdecision matrices'!$A$37:$F$41,6),0)</f>
        <v>0</v>
      </c>
      <c r="Z915" s="2">
        <f>_xlfn.IFERROR(VLOOKUP(Prioritization!K466,'Subdecision matrices'!$A$37:$G$41,7),0)</f>
        <v>0</v>
      </c>
      <c r="AA915" s="2">
        <f>_xlfn.IFERROR(INDEX('Subdecision matrices'!$K$8:$O$11,MATCH(Prioritization!L466,'Subdecision matrices'!$J$8:$J$11,0),MATCH('CalcEng 2'!$AA$6,'Subdecision matrices'!$K$7:$O$7,0)),0)</f>
        <v>0</v>
      </c>
      <c r="AB915" s="2">
        <f>_xlfn.IFERROR(INDEX('Subdecision matrices'!$K$8:$O$11,MATCH(Prioritization!L466,'Subdecision matrices'!$J$8:$J$11,0),MATCH('CalcEng 2'!$AB$6,'Subdecision matrices'!$K$7:$O$7,0)),0)</f>
        <v>0</v>
      </c>
      <c r="AC915" s="2">
        <f>_xlfn.IFERROR(INDEX('Subdecision matrices'!$K$8:$O$11,MATCH(Prioritization!L466,'Subdecision matrices'!$J$8:$J$11,0),MATCH('CalcEng 2'!$AC$6,'Subdecision matrices'!$K$7:$O$7,0)),0)</f>
        <v>0</v>
      </c>
      <c r="AD915" s="2">
        <f>_xlfn.IFERROR(INDEX('Subdecision matrices'!$K$8:$O$11,MATCH(Prioritization!L466,'Subdecision matrices'!$J$8:$J$11,0),MATCH('CalcEng 2'!$AD$6,'Subdecision matrices'!$K$7:$O$7,0)),0)</f>
        <v>0</v>
      </c>
      <c r="AE915" s="2">
        <f>_xlfn.IFERROR(INDEX('Subdecision matrices'!$K$8:$O$11,MATCH(Prioritization!L466,'Subdecision matrices'!$J$8:$J$11,0),MATCH('CalcEng 2'!$AE$6,'Subdecision matrices'!$K$7:$O$7,0)),0)</f>
        <v>0</v>
      </c>
      <c r="AF915" s="2">
        <f>_xlfn.IFERROR(VLOOKUP(Prioritization!M466,'Subdecision matrices'!$I$15:$K$17,3,TRUE),0)</f>
        <v>0</v>
      </c>
      <c r="AG915" s="2">
        <f>_xlfn.IFERROR(VLOOKUP(Prioritization!M466,'Subdecision matrices'!$I$15:$L$17,4,TRUE),0)</f>
        <v>0</v>
      </c>
      <c r="AH915" s="2">
        <f>_xlfn.IFERROR(VLOOKUP(Prioritization!M466,'Subdecision matrices'!$I$15:$M$17,5,TRUE),0)</f>
        <v>0</v>
      </c>
      <c r="AI915" s="2">
        <f>_xlfn.IFERROR(VLOOKUP(Prioritization!M466,'Subdecision matrices'!$I$15:$N$17,6,TRUE),0)</f>
        <v>0</v>
      </c>
      <c r="AJ915" s="2">
        <f>_xlfn.IFERROR(VLOOKUP(Prioritization!M466,'Subdecision matrices'!$I$15:$O$17,7,TRUE),0)</f>
        <v>0</v>
      </c>
      <c r="AK915" s="2">
        <f>_xlfn.IFERROR(INDEX('Subdecision matrices'!$K$22:$O$24,MATCH(Prioritization!N466,'Subdecision matrices'!$J$22:$J$24,0),MATCH($AK$6,'Subdecision matrices'!$K$21:$O$21,0)),0)</f>
        <v>0</v>
      </c>
      <c r="AL915" s="2">
        <f>_xlfn.IFERROR(INDEX('Subdecision matrices'!$K$22:$O$24,MATCH(Prioritization!N466,'Subdecision matrices'!$J$22:$J$24,0),MATCH($AL$6,'Subdecision matrices'!$K$21:$O$21,0)),0)</f>
        <v>0</v>
      </c>
      <c r="AM915" s="2">
        <f>_xlfn.IFERROR(INDEX('Subdecision matrices'!$K$22:$O$24,MATCH(Prioritization!N466,'Subdecision matrices'!$J$22:$J$24,0),MATCH($AM$6,'Subdecision matrices'!$K$21:$O$21,0)),0)</f>
        <v>0</v>
      </c>
      <c r="AN915" s="2">
        <f>_xlfn.IFERROR(INDEX('Subdecision matrices'!$K$22:$O$24,MATCH(Prioritization!N466,'Subdecision matrices'!$J$22:$J$24,0),MATCH($AN$6,'Subdecision matrices'!$K$21:$O$21,0)),0)</f>
        <v>0</v>
      </c>
      <c r="AO915" s="2">
        <f>_xlfn.IFERROR(INDEX('Subdecision matrices'!$K$22:$O$24,MATCH(Prioritization!N466,'Subdecision matrices'!$J$22:$J$24,0),MATCH($AO$6,'Subdecision matrices'!$K$21:$O$21,0)),0)</f>
        <v>0</v>
      </c>
      <c r="AP915" s="2">
        <f>_xlfn.IFERROR(INDEX('Subdecision matrices'!$K$27:$O$30,MATCH(Prioritization!O466,'Subdecision matrices'!$J$27:$J$30,0),MATCH('CalcEng 2'!$AP$6,'Subdecision matrices'!$K$27:$O$27,0)),0)</f>
        <v>0</v>
      </c>
      <c r="AQ915" s="2">
        <f>_xlfn.IFERROR(INDEX('Subdecision matrices'!$K$27:$O$30,MATCH(Prioritization!O466,'Subdecision matrices'!$J$27:$J$30,0),MATCH('CalcEng 2'!$AQ$6,'Subdecision matrices'!$K$27:$O$27,0)),0)</f>
        <v>0</v>
      </c>
      <c r="AR915" s="2">
        <f>_xlfn.IFERROR(INDEX('Subdecision matrices'!$K$27:$O$30,MATCH(Prioritization!O466,'Subdecision matrices'!$J$27:$J$30,0),MATCH('CalcEng 2'!$AR$6,'Subdecision matrices'!$K$27:$O$27,0)),0)</f>
        <v>0</v>
      </c>
      <c r="AS915" s="2">
        <f>_xlfn.IFERROR(INDEX('Subdecision matrices'!$K$27:$O$30,MATCH(Prioritization!O466,'Subdecision matrices'!$J$27:$J$30,0),MATCH('CalcEng 2'!$AS$6,'Subdecision matrices'!$K$27:$O$27,0)),0)</f>
        <v>0</v>
      </c>
      <c r="AT915" s="2">
        <f>_xlfn.IFERROR(INDEX('Subdecision matrices'!$K$27:$O$30,MATCH(Prioritization!O466,'Subdecision matrices'!$J$27:$J$30,0),MATCH('CalcEng 2'!$AT$6,'Subdecision matrices'!$K$27:$O$27,0)),0)</f>
        <v>0</v>
      </c>
      <c r="AU915" s="2">
        <f>_xlfn.IFERROR(INDEX('Subdecision matrices'!$K$34:$O$36,MATCH(Prioritization!P466,'Subdecision matrices'!$J$34:$J$36,0),MATCH('CalcEng 2'!$AU$6,'Subdecision matrices'!$K$33:$O$33,0)),0)</f>
        <v>0</v>
      </c>
      <c r="AV915" s="2">
        <f>_xlfn.IFERROR(INDEX('Subdecision matrices'!$K$34:$O$36,MATCH(Prioritization!P466,'Subdecision matrices'!$J$34:$J$36,0),MATCH('CalcEng 2'!$AV$6,'Subdecision matrices'!$K$33:$O$33,0)),0)</f>
        <v>0</v>
      </c>
      <c r="AW915" s="2">
        <f>_xlfn.IFERROR(INDEX('Subdecision matrices'!$K$34:$O$36,MATCH(Prioritization!P466,'Subdecision matrices'!$J$34:$J$36,0),MATCH('CalcEng 2'!$AW$6,'Subdecision matrices'!$K$33:$O$33,0)),0)</f>
        <v>0</v>
      </c>
      <c r="AX915" s="2">
        <f>_xlfn.IFERROR(INDEX('Subdecision matrices'!$K$34:$O$36,MATCH(Prioritization!P466,'Subdecision matrices'!$J$34:$J$36,0),MATCH('CalcEng 2'!$AX$6,'Subdecision matrices'!$K$33:$O$33,0)),0)</f>
        <v>0</v>
      </c>
      <c r="AY915" s="2">
        <f>_xlfn.IFERROR(INDEX('Subdecision matrices'!$K$34:$O$36,MATCH(Prioritization!P466,'Subdecision matrices'!$J$34:$J$36,0),MATCH('CalcEng 2'!$AY$6,'Subdecision matrices'!$K$33:$O$33,0)),0)</f>
        <v>0</v>
      </c>
      <c r="AZ915" s="2"/>
      <c r="BA915" s="2"/>
      <c r="BB915" s="110">
        <f>((B915*B916)+(G915*G916)+(L915*L916)+(Q915*Q916)+(V915*V916)+(AA915*AA916)+(AF916*AF915)+(AK915*AK916)+(AP915*AP916)+(AU915*AU916))*10</f>
        <v>0</v>
      </c>
      <c r="BC915" s="110">
        <f aca="true" t="shared" si="2297" ref="BC915">((C915*C916)+(H915*H916)+(M915*M916)+(R915*R916)+(W915*W916)+(AB915*AB916)+(AG916*AG915)+(AL915*AL916)+(AQ915*AQ916)+(AV915*AV916))*10</f>
        <v>0</v>
      </c>
      <c r="BD915" s="110">
        <f aca="true" t="shared" si="2298" ref="BD915">((D915*D916)+(I915*I916)+(N915*N916)+(S915*S916)+(X915*X916)+(AC915*AC916)+(AH916*AH915)+(AM915*AM916)+(AR915*AR916)+(AW915*AW916))*10</f>
        <v>0</v>
      </c>
      <c r="BE915" s="110">
        <f aca="true" t="shared" si="2299" ref="BE915">((E915*E916)+(J915*J916)+(O915*O916)+(T915*T916)+(Y915*Y916)+(AD915*AD916)+(AI916*AI915)+(AN915*AN916)+(AS915*AS916)+(AX915*AX916))*10</f>
        <v>0</v>
      </c>
      <c r="BF915" s="110">
        <f aca="true" t="shared" si="2300" ref="BF915">((F915*F916)+(K915*K916)+(P915*P916)+(U915*U916)+(Z915*Z916)+(AE915*AE916)+(AJ916*AJ915)+(AO915*AO916)+(AT915*AT916)+(AY915*AY916))*10</f>
        <v>0</v>
      </c>
    </row>
    <row r="916" spans="1:58" ht="15.75" thickBot="1">
      <c r="A916" s="94"/>
      <c r="B916" s="5">
        <f>'Subdecision matrices'!$S$12</f>
        <v>0.1</v>
      </c>
      <c r="C916" s="5">
        <f>'Subdecision matrices'!$S$13</f>
        <v>0.1</v>
      </c>
      <c r="D916" s="5">
        <f>'Subdecision matrices'!$S$14</f>
        <v>0.1</v>
      </c>
      <c r="E916" s="5">
        <f>'Subdecision matrices'!$S$15</f>
        <v>0.1</v>
      </c>
      <c r="F916" s="5">
        <f>'Subdecision matrices'!$S$16</f>
        <v>0.1</v>
      </c>
      <c r="G916" s="5">
        <f>'Subdecision matrices'!$T$12</f>
        <v>0.1</v>
      </c>
      <c r="H916" s="5">
        <f>'Subdecision matrices'!$T$13</f>
        <v>0.1</v>
      </c>
      <c r="I916" s="5">
        <f>'Subdecision matrices'!$T$14</f>
        <v>0.1</v>
      </c>
      <c r="J916" s="5">
        <f>'Subdecision matrices'!$T$15</f>
        <v>0.1</v>
      </c>
      <c r="K916" s="5">
        <f>'Subdecision matrices'!$T$16</f>
        <v>0.1</v>
      </c>
      <c r="L916" s="5">
        <f>'Subdecision matrices'!$U$12</f>
        <v>0.05</v>
      </c>
      <c r="M916" s="5">
        <f>'Subdecision matrices'!$U$13</f>
        <v>0.05</v>
      </c>
      <c r="N916" s="5">
        <f>'Subdecision matrices'!$U$14</f>
        <v>0.05</v>
      </c>
      <c r="O916" s="5">
        <f>'Subdecision matrices'!$U$15</f>
        <v>0.05</v>
      </c>
      <c r="P916" s="5">
        <f>'Subdecision matrices'!$U$16</f>
        <v>0.05</v>
      </c>
      <c r="Q916" s="5">
        <f>'Subdecision matrices'!$V$12</f>
        <v>0.1</v>
      </c>
      <c r="R916" s="5">
        <f>'Subdecision matrices'!$V$13</f>
        <v>0.1</v>
      </c>
      <c r="S916" s="5">
        <f>'Subdecision matrices'!$V$14</f>
        <v>0.1</v>
      </c>
      <c r="T916" s="5">
        <f>'Subdecision matrices'!$V$15</f>
        <v>0.1</v>
      </c>
      <c r="U916" s="5">
        <f>'Subdecision matrices'!$V$16</f>
        <v>0.1</v>
      </c>
      <c r="V916" s="5">
        <f>'Subdecision matrices'!$W$12</f>
        <v>0.1</v>
      </c>
      <c r="W916" s="5">
        <f>'Subdecision matrices'!$W$13</f>
        <v>0.1</v>
      </c>
      <c r="X916" s="5">
        <f>'Subdecision matrices'!$W$14</f>
        <v>0.1</v>
      </c>
      <c r="Y916" s="5">
        <f>'Subdecision matrices'!$W$15</f>
        <v>0.1</v>
      </c>
      <c r="Z916" s="5">
        <f>'Subdecision matrices'!$W$16</f>
        <v>0.1</v>
      </c>
      <c r="AA916" s="5">
        <f>'Subdecision matrices'!$X$12</f>
        <v>0.05</v>
      </c>
      <c r="AB916" s="5">
        <f>'Subdecision matrices'!$X$13</f>
        <v>0.1</v>
      </c>
      <c r="AC916" s="5">
        <f>'Subdecision matrices'!$X$14</f>
        <v>0.1</v>
      </c>
      <c r="AD916" s="5">
        <f>'Subdecision matrices'!$X$15</f>
        <v>0.1</v>
      </c>
      <c r="AE916" s="5">
        <f>'Subdecision matrices'!$X$16</f>
        <v>0.1</v>
      </c>
      <c r="AF916" s="5">
        <f>'Subdecision matrices'!$Y$12</f>
        <v>0.1</v>
      </c>
      <c r="AG916" s="5">
        <f>'Subdecision matrices'!$Y$13</f>
        <v>0.1</v>
      </c>
      <c r="AH916" s="5">
        <f>'Subdecision matrices'!$Y$14</f>
        <v>0.1</v>
      </c>
      <c r="AI916" s="5">
        <f>'Subdecision matrices'!$Y$15</f>
        <v>0.05</v>
      </c>
      <c r="AJ916" s="5">
        <f>'Subdecision matrices'!$Y$16</f>
        <v>0.05</v>
      </c>
      <c r="AK916" s="5">
        <f>'Subdecision matrices'!$Z$12</f>
        <v>0.15</v>
      </c>
      <c r="AL916" s="5">
        <f>'Subdecision matrices'!$Z$13</f>
        <v>0.15</v>
      </c>
      <c r="AM916" s="5">
        <f>'Subdecision matrices'!$Z$14</f>
        <v>0.15</v>
      </c>
      <c r="AN916" s="5">
        <f>'Subdecision matrices'!$Z$15</f>
        <v>0.15</v>
      </c>
      <c r="AO916" s="5">
        <f>'Subdecision matrices'!$Z$16</f>
        <v>0.15</v>
      </c>
      <c r="AP916" s="5">
        <f>'Subdecision matrices'!$AA$12</f>
        <v>0.1</v>
      </c>
      <c r="AQ916" s="5">
        <f>'Subdecision matrices'!$AA$13</f>
        <v>0.1</v>
      </c>
      <c r="AR916" s="5">
        <f>'Subdecision matrices'!$AA$14</f>
        <v>0.1</v>
      </c>
      <c r="AS916" s="5">
        <f>'Subdecision matrices'!$AA$15</f>
        <v>0.1</v>
      </c>
      <c r="AT916" s="5">
        <f>'Subdecision matrices'!$AA$16</f>
        <v>0.15</v>
      </c>
      <c r="AU916" s="5">
        <f>'Subdecision matrices'!$AB$12</f>
        <v>0.15</v>
      </c>
      <c r="AV916" s="5">
        <f>'Subdecision matrices'!$AB$13</f>
        <v>0.1</v>
      </c>
      <c r="AW916" s="5">
        <f>'Subdecision matrices'!$AB$14</f>
        <v>0.1</v>
      </c>
      <c r="AX916" s="5">
        <f>'Subdecision matrices'!$AB$15</f>
        <v>0.15</v>
      </c>
      <c r="AY916" s="5">
        <f>'Subdecision matrices'!$AB$16</f>
        <v>0.1</v>
      </c>
      <c r="AZ916" s="3">
        <f aca="true" t="shared" si="2301" ref="AZ916">SUM(L916:AY916)</f>
        <v>4</v>
      </c>
      <c r="BA916" s="3"/>
      <c r="BB916" s="114"/>
      <c r="BC916" s="114"/>
      <c r="BD916" s="114"/>
      <c r="BE916" s="114"/>
      <c r="BF916" s="114"/>
    </row>
    <row r="917" spans="1:58" ht="15">
      <c r="A917" s="94">
        <v>456</v>
      </c>
      <c r="B917" s="44">
        <f>_xlfn.IFERROR(VLOOKUP(Prioritization!G467,'Subdecision matrices'!$B$7:$C$8,2,TRUE),0)</f>
        <v>0</v>
      </c>
      <c r="C917" s="44">
        <f>_xlfn.IFERROR(VLOOKUP(Prioritization!G467,'Subdecision matrices'!$B$7:$D$8,3,TRUE),0)</f>
        <v>0</v>
      </c>
      <c r="D917" s="44">
        <f>_xlfn.IFERROR(VLOOKUP(Prioritization!G467,'Subdecision matrices'!$B$7:$E$8,4,TRUE),0)</f>
        <v>0</v>
      </c>
      <c r="E917" s="44">
        <f>_xlfn.IFERROR(VLOOKUP(Prioritization!G467,'Subdecision matrices'!$B$7:$F$8,5,TRUE),0)</f>
        <v>0</v>
      </c>
      <c r="F917" s="44">
        <f>_xlfn.IFERROR(VLOOKUP(Prioritization!G467,'Subdecision matrices'!$B$7:$G$8,6,TRUE),0)</f>
        <v>0</v>
      </c>
      <c r="G917" s="44">
        <f>VLOOKUP(Prioritization!H467,'Subdecision matrices'!$B$12:$C$19,2,TRUE)</f>
        <v>0</v>
      </c>
      <c r="H917" s="44">
        <f>VLOOKUP(Prioritization!H467,'Subdecision matrices'!$B$12:$D$19,3,TRUE)</f>
        <v>0</v>
      </c>
      <c r="I917" s="44">
        <f>VLOOKUP(Prioritization!H467,'Subdecision matrices'!$B$12:$E$19,4,TRUE)</f>
        <v>0</v>
      </c>
      <c r="J917" s="44">
        <f>VLOOKUP(Prioritization!H467,'Subdecision matrices'!$B$12:$F$19,5,TRUE)</f>
        <v>0</v>
      </c>
      <c r="K917" s="44">
        <f>VLOOKUP(Prioritization!H467,'Subdecision matrices'!$B$12:$G$19,6,TRUE)</f>
        <v>0</v>
      </c>
      <c r="L917" s="2">
        <f>_xlfn.IFERROR(INDEX('Subdecision matrices'!$C$23:$G$27,MATCH(Prioritization!I467,'Subdecision matrices'!$B$23:$B$27,0),MATCH('CalcEng 2'!$L$6,'Subdecision matrices'!$C$22:$G$22,0)),0)</f>
        <v>0</v>
      </c>
      <c r="M917" s="2">
        <f>_xlfn.IFERROR(INDEX('Subdecision matrices'!$C$23:$G$27,MATCH(Prioritization!I467,'Subdecision matrices'!$B$23:$B$27,0),MATCH('CalcEng 2'!$M$6,'Subdecision matrices'!$C$30:$G$30,0)),0)</f>
        <v>0</v>
      </c>
      <c r="N917" s="2">
        <f>_xlfn.IFERROR(INDEX('Subdecision matrices'!$C$23:$G$27,MATCH(Prioritization!I467,'Subdecision matrices'!$B$23:$B$27,0),MATCH('CalcEng 2'!$N$6,'Subdecision matrices'!$C$22:$G$22,0)),0)</f>
        <v>0</v>
      </c>
      <c r="O917" s="2">
        <f>_xlfn.IFERROR(INDEX('Subdecision matrices'!$C$23:$G$27,MATCH(Prioritization!I467,'Subdecision matrices'!$B$23:$B$27,0),MATCH('CalcEng 2'!$O$6,'Subdecision matrices'!$C$22:$G$22,0)),0)</f>
        <v>0</v>
      </c>
      <c r="P917" s="2">
        <f>_xlfn.IFERROR(INDEX('Subdecision matrices'!$C$23:$G$27,MATCH(Prioritization!I467,'Subdecision matrices'!$B$23:$B$27,0),MATCH('CalcEng 2'!$P$6,'Subdecision matrices'!$C$22:$G$22,0)),0)</f>
        <v>0</v>
      </c>
      <c r="Q917" s="2">
        <f>_xlfn.IFERROR(INDEX('Subdecision matrices'!$C$31:$G$33,MATCH(Prioritization!J467,'Subdecision matrices'!$B$31:$B$33,0),MATCH('CalcEng 2'!$Q$6,'Subdecision matrices'!$C$30:$G$30,0)),0)</f>
        <v>0</v>
      </c>
      <c r="R917" s="2">
        <f>_xlfn.IFERROR(INDEX('Subdecision matrices'!$C$31:$G$33,MATCH(Prioritization!J467,'Subdecision matrices'!$B$31:$B$33,0),MATCH('CalcEng 2'!$R$6,'Subdecision matrices'!$C$30:$G$30,0)),0)</f>
        <v>0</v>
      </c>
      <c r="S917" s="2">
        <f>_xlfn.IFERROR(INDEX('Subdecision matrices'!$C$31:$G$33,MATCH(Prioritization!J467,'Subdecision matrices'!$B$31:$B$33,0),MATCH('CalcEng 2'!$S$6,'Subdecision matrices'!$C$30:$G$30,0)),0)</f>
        <v>0</v>
      </c>
      <c r="T917" s="2">
        <f>_xlfn.IFERROR(INDEX('Subdecision matrices'!$C$31:$G$33,MATCH(Prioritization!J467,'Subdecision matrices'!$B$31:$B$33,0),MATCH('CalcEng 2'!$T$6,'Subdecision matrices'!$C$30:$G$30,0)),0)</f>
        <v>0</v>
      </c>
      <c r="U917" s="2">
        <f>_xlfn.IFERROR(INDEX('Subdecision matrices'!$C$31:$G$33,MATCH(Prioritization!J467,'Subdecision matrices'!$B$31:$B$33,0),MATCH('CalcEng 2'!$U$6,'Subdecision matrices'!$C$30:$G$30,0)),0)</f>
        <v>0</v>
      </c>
      <c r="V917" s="2">
        <f>_xlfn.IFERROR(VLOOKUP(Prioritization!K467,'Subdecision matrices'!$A$37:$C$41,3,TRUE),0)</f>
        <v>0</v>
      </c>
      <c r="W917" s="2">
        <f>_xlfn.IFERROR(VLOOKUP(Prioritization!K467,'Subdecision matrices'!$A$37:$D$41,4),0)</f>
        <v>0</v>
      </c>
      <c r="X917" s="2">
        <f>_xlfn.IFERROR(VLOOKUP(Prioritization!K467,'Subdecision matrices'!$A$37:$E$41,5),0)</f>
        <v>0</v>
      </c>
      <c r="Y917" s="2">
        <f>_xlfn.IFERROR(VLOOKUP(Prioritization!K467,'Subdecision matrices'!$A$37:$F$41,6),0)</f>
        <v>0</v>
      </c>
      <c r="Z917" s="2">
        <f>_xlfn.IFERROR(VLOOKUP(Prioritization!K467,'Subdecision matrices'!$A$37:$G$41,7),0)</f>
        <v>0</v>
      </c>
      <c r="AA917" s="2">
        <f>_xlfn.IFERROR(INDEX('Subdecision matrices'!$K$8:$O$11,MATCH(Prioritization!L467,'Subdecision matrices'!$J$8:$J$11,0),MATCH('CalcEng 2'!$AA$6,'Subdecision matrices'!$K$7:$O$7,0)),0)</f>
        <v>0</v>
      </c>
      <c r="AB917" s="2">
        <f>_xlfn.IFERROR(INDEX('Subdecision matrices'!$K$8:$O$11,MATCH(Prioritization!L467,'Subdecision matrices'!$J$8:$J$11,0),MATCH('CalcEng 2'!$AB$6,'Subdecision matrices'!$K$7:$O$7,0)),0)</f>
        <v>0</v>
      </c>
      <c r="AC917" s="2">
        <f>_xlfn.IFERROR(INDEX('Subdecision matrices'!$K$8:$O$11,MATCH(Prioritization!L467,'Subdecision matrices'!$J$8:$J$11,0),MATCH('CalcEng 2'!$AC$6,'Subdecision matrices'!$K$7:$O$7,0)),0)</f>
        <v>0</v>
      </c>
      <c r="AD917" s="2">
        <f>_xlfn.IFERROR(INDEX('Subdecision matrices'!$K$8:$O$11,MATCH(Prioritization!L467,'Subdecision matrices'!$J$8:$J$11,0),MATCH('CalcEng 2'!$AD$6,'Subdecision matrices'!$K$7:$O$7,0)),0)</f>
        <v>0</v>
      </c>
      <c r="AE917" s="2">
        <f>_xlfn.IFERROR(INDEX('Subdecision matrices'!$K$8:$O$11,MATCH(Prioritization!L467,'Subdecision matrices'!$J$8:$J$11,0),MATCH('CalcEng 2'!$AE$6,'Subdecision matrices'!$K$7:$O$7,0)),0)</f>
        <v>0</v>
      </c>
      <c r="AF917" s="2">
        <f>_xlfn.IFERROR(VLOOKUP(Prioritization!M467,'Subdecision matrices'!$I$15:$K$17,3,TRUE),0)</f>
        <v>0</v>
      </c>
      <c r="AG917" s="2">
        <f>_xlfn.IFERROR(VLOOKUP(Prioritization!M467,'Subdecision matrices'!$I$15:$L$17,4,TRUE),0)</f>
        <v>0</v>
      </c>
      <c r="AH917" s="2">
        <f>_xlfn.IFERROR(VLOOKUP(Prioritization!M467,'Subdecision matrices'!$I$15:$M$17,5,TRUE),0)</f>
        <v>0</v>
      </c>
      <c r="AI917" s="2">
        <f>_xlfn.IFERROR(VLOOKUP(Prioritization!M467,'Subdecision matrices'!$I$15:$N$17,6,TRUE),0)</f>
        <v>0</v>
      </c>
      <c r="AJ917" s="2">
        <f>_xlfn.IFERROR(VLOOKUP(Prioritization!M467,'Subdecision matrices'!$I$15:$O$17,7,TRUE),0)</f>
        <v>0</v>
      </c>
      <c r="AK917" s="2">
        <f>_xlfn.IFERROR(INDEX('Subdecision matrices'!$K$22:$O$24,MATCH(Prioritization!N467,'Subdecision matrices'!$J$22:$J$24,0),MATCH($AK$6,'Subdecision matrices'!$K$21:$O$21,0)),0)</f>
        <v>0</v>
      </c>
      <c r="AL917" s="2">
        <f>_xlfn.IFERROR(INDEX('Subdecision matrices'!$K$22:$O$24,MATCH(Prioritization!N467,'Subdecision matrices'!$J$22:$J$24,0),MATCH($AL$6,'Subdecision matrices'!$K$21:$O$21,0)),0)</f>
        <v>0</v>
      </c>
      <c r="AM917" s="2">
        <f>_xlfn.IFERROR(INDEX('Subdecision matrices'!$K$22:$O$24,MATCH(Prioritization!N467,'Subdecision matrices'!$J$22:$J$24,0),MATCH($AM$6,'Subdecision matrices'!$K$21:$O$21,0)),0)</f>
        <v>0</v>
      </c>
      <c r="AN917" s="2">
        <f>_xlfn.IFERROR(INDEX('Subdecision matrices'!$K$22:$O$24,MATCH(Prioritization!N467,'Subdecision matrices'!$J$22:$J$24,0),MATCH($AN$6,'Subdecision matrices'!$K$21:$O$21,0)),0)</f>
        <v>0</v>
      </c>
      <c r="AO917" s="2">
        <f>_xlfn.IFERROR(INDEX('Subdecision matrices'!$K$22:$O$24,MATCH(Prioritization!N467,'Subdecision matrices'!$J$22:$J$24,0),MATCH($AO$6,'Subdecision matrices'!$K$21:$O$21,0)),0)</f>
        <v>0</v>
      </c>
      <c r="AP917" s="2">
        <f>_xlfn.IFERROR(INDEX('Subdecision matrices'!$K$27:$O$30,MATCH(Prioritization!O467,'Subdecision matrices'!$J$27:$J$30,0),MATCH('CalcEng 2'!$AP$6,'Subdecision matrices'!$K$27:$O$27,0)),0)</f>
        <v>0</v>
      </c>
      <c r="AQ917" s="2">
        <f>_xlfn.IFERROR(INDEX('Subdecision matrices'!$K$27:$O$30,MATCH(Prioritization!O467,'Subdecision matrices'!$J$27:$J$30,0),MATCH('CalcEng 2'!$AQ$6,'Subdecision matrices'!$K$27:$O$27,0)),0)</f>
        <v>0</v>
      </c>
      <c r="AR917" s="2">
        <f>_xlfn.IFERROR(INDEX('Subdecision matrices'!$K$27:$O$30,MATCH(Prioritization!O467,'Subdecision matrices'!$J$27:$J$30,0),MATCH('CalcEng 2'!$AR$6,'Subdecision matrices'!$K$27:$O$27,0)),0)</f>
        <v>0</v>
      </c>
      <c r="AS917" s="2">
        <f>_xlfn.IFERROR(INDEX('Subdecision matrices'!$K$27:$O$30,MATCH(Prioritization!O467,'Subdecision matrices'!$J$27:$J$30,0),MATCH('CalcEng 2'!$AS$6,'Subdecision matrices'!$K$27:$O$27,0)),0)</f>
        <v>0</v>
      </c>
      <c r="AT917" s="2">
        <f>_xlfn.IFERROR(INDEX('Subdecision matrices'!$K$27:$O$30,MATCH(Prioritization!O467,'Subdecision matrices'!$J$27:$J$30,0),MATCH('CalcEng 2'!$AT$6,'Subdecision matrices'!$K$27:$O$27,0)),0)</f>
        <v>0</v>
      </c>
      <c r="AU917" s="2">
        <f>_xlfn.IFERROR(INDEX('Subdecision matrices'!$K$34:$O$36,MATCH(Prioritization!P467,'Subdecision matrices'!$J$34:$J$36,0),MATCH('CalcEng 2'!$AU$6,'Subdecision matrices'!$K$33:$O$33,0)),0)</f>
        <v>0</v>
      </c>
      <c r="AV917" s="2">
        <f>_xlfn.IFERROR(INDEX('Subdecision matrices'!$K$34:$O$36,MATCH(Prioritization!P467,'Subdecision matrices'!$J$34:$J$36,0),MATCH('CalcEng 2'!$AV$6,'Subdecision matrices'!$K$33:$O$33,0)),0)</f>
        <v>0</v>
      </c>
      <c r="AW917" s="2">
        <f>_xlfn.IFERROR(INDEX('Subdecision matrices'!$K$34:$O$36,MATCH(Prioritization!P467,'Subdecision matrices'!$J$34:$J$36,0),MATCH('CalcEng 2'!$AW$6,'Subdecision matrices'!$K$33:$O$33,0)),0)</f>
        <v>0</v>
      </c>
      <c r="AX917" s="2">
        <f>_xlfn.IFERROR(INDEX('Subdecision matrices'!$K$34:$O$36,MATCH(Prioritization!P467,'Subdecision matrices'!$J$34:$J$36,0),MATCH('CalcEng 2'!$AX$6,'Subdecision matrices'!$K$33:$O$33,0)),0)</f>
        <v>0</v>
      </c>
      <c r="AY917" s="2">
        <f>_xlfn.IFERROR(INDEX('Subdecision matrices'!$K$34:$O$36,MATCH(Prioritization!P467,'Subdecision matrices'!$J$34:$J$36,0),MATCH('CalcEng 2'!$AY$6,'Subdecision matrices'!$K$33:$O$33,0)),0)</f>
        <v>0</v>
      </c>
      <c r="AZ917" s="2"/>
      <c r="BA917" s="2"/>
      <c r="BB917" s="110">
        <f>((B917*B918)+(G917*G918)+(L917*L918)+(Q917*Q918)+(V917*V918)+(AA917*AA918)+(AF918*AF917)+(AK917*AK918)+(AP917*AP918)+(AU917*AU918))*10</f>
        <v>0</v>
      </c>
      <c r="BC917" s="110">
        <f aca="true" t="shared" si="2302" ref="BC917">((C917*C918)+(H917*H918)+(M917*M918)+(R917*R918)+(W917*W918)+(AB917*AB918)+(AG918*AG917)+(AL917*AL918)+(AQ917*AQ918)+(AV917*AV918))*10</f>
        <v>0</v>
      </c>
      <c r="BD917" s="110">
        <f aca="true" t="shared" si="2303" ref="BD917">((D917*D918)+(I917*I918)+(N917*N918)+(S917*S918)+(X917*X918)+(AC917*AC918)+(AH918*AH917)+(AM917*AM918)+(AR917*AR918)+(AW917*AW918))*10</f>
        <v>0</v>
      </c>
      <c r="BE917" s="110">
        <f aca="true" t="shared" si="2304" ref="BE917">((E917*E918)+(J917*J918)+(O917*O918)+(T917*T918)+(Y917*Y918)+(AD917*AD918)+(AI918*AI917)+(AN917*AN918)+(AS917*AS918)+(AX917*AX918))*10</f>
        <v>0</v>
      </c>
      <c r="BF917" s="110">
        <f aca="true" t="shared" si="2305" ref="BF917">((F917*F918)+(K917*K918)+(P917*P918)+(U917*U918)+(Z917*Z918)+(AE917*AE918)+(AJ918*AJ917)+(AO917*AO918)+(AT917*AT918)+(AY917*AY918))*10</f>
        <v>0</v>
      </c>
    </row>
    <row r="918" spans="1:58" ht="15.75" thickBot="1">
      <c r="A918" s="94"/>
      <c r="B918" s="5">
        <f>'Subdecision matrices'!$S$12</f>
        <v>0.1</v>
      </c>
      <c r="C918" s="5">
        <f>'Subdecision matrices'!$S$13</f>
        <v>0.1</v>
      </c>
      <c r="D918" s="5">
        <f>'Subdecision matrices'!$S$14</f>
        <v>0.1</v>
      </c>
      <c r="E918" s="5">
        <f>'Subdecision matrices'!$S$15</f>
        <v>0.1</v>
      </c>
      <c r="F918" s="5">
        <f>'Subdecision matrices'!$S$16</f>
        <v>0.1</v>
      </c>
      <c r="G918" s="5">
        <f>'Subdecision matrices'!$T$12</f>
        <v>0.1</v>
      </c>
      <c r="H918" s="5">
        <f>'Subdecision matrices'!$T$13</f>
        <v>0.1</v>
      </c>
      <c r="I918" s="5">
        <f>'Subdecision matrices'!$T$14</f>
        <v>0.1</v>
      </c>
      <c r="J918" s="5">
        <f>'Subdecision matrices'!$T$15</f>
        <v>0.1</v>
      </c>
      <c r="K918" s="5">
        <f>'Subdecision matrices'!$T$16</f>
        <v>0.1</v>
      </c>
      <c r="L918" s="5">
        <f>'Subdecision matrices'!$U$12</f>
        <v>0.05</v>
      </c>
      <c r="M918" s="5">
        <f>'Subdecision matrices'!$U$13</f>
        <v>0.05</v>
      </c>
      <c r="N918" s="5">
        <f>'Subdecision matrices'!$U$14</f>
        <v>0.05</v>
      </c>
      <c r="O918" s="5">
        <f>'Subdecision matrices'!$U$15</f>
        <v>0.05</v>
      </c>
      <c r="P918" s="5">
        <f>'Subdecision matrices'!$U$16</f>
        <v>0.05</v>
      </c>
      <c r="Q918" s="5">
        <f>'Subdecision matrices'!$V$12</f>
        <v>0.1</v>
      </c>
      <c r="R918" s="5">
        <f>'Subdecision matrices'!$V$13</f>
        <v>0.1</v>
      </c>
      <c r="S918" s="5">
        <f>'Subdecision matrices'!$V$14</f>
        <v>0.1</v>
      </c>
      <c r="T918" s="5">
        <f>'Subdecision matrices'!$V$15</f>
        <v>0.1</v>
      </c>
      <c r="U918" s="5">
        <f>'Subdecision matrices'!$V$16</f>
        <v>0.1</v>
      </c>
      <c r="V918" s="5">
        <f>'Subdecision matrices'!$W$12</f>
        <v>0.1</v>
      </c>
      <c r="W918" s="5">
        <f>'Subdecision matrices'!$W$13</f>
        <v>0.1</v>
      </c>
      <c r="X918" s="5">
        <f>'Subdecision matrices'!$W$14</f>
        <v>0.1</v>
      </c>
      <c r="Y918" s="5">
        <f>'Subdecision matrices'!$W$15</f>
        <v>0.1</v>
      </c>
      <c r="Z918" s="5">
        <f>'Subdecision matrices'!$W$16</f>
        <v>0.1</v>
      </c>
      <c r="AA918" s="5">
        <f>'Subdecision matrices'!$X$12</f>
        <v>0.05</v>
      </c>
      <c r="AB918" s="5">
        <f>'Subdecision matrices'!$X$13</f>
        <v>0.1</v>
      </c>
      <c r="AC918" s="5">
        <f>'Subdecision matrices'!$X$14</f>
        <v>0.1</v>
      </c>
      <c r="AD918" s="5">
        <f>'Subdecision matrices'!$X$15</f>
        <v>0.1</v>
      </c>
      <c r="AE918" s="5">
        <f>'Subdecision matrices'!$X$16</f>
        <v>0.1</v>
      </c>
      <c r="AF918" s="5">
        <f>'Subdecision matrices'!$Y$12</f>
        <v>0.1</v>
      </c>
      <c r="AG918" s="5">
        <f>'Subdecision matrices'!$Y$13</f>
        <v>0.1</v>
      </c>
      <c r="AH918" s="5">
        <f>'Subdecision matrices'!$Y$14</f>
        <v>0.1</v>
      </c>
      <c r="AI918" s="5">
        <f>'Subdecision matrices'!$Y$15</f>
        <v>0.05</v>
      </c>
      <c r="AJ918" s="5">
        <f>'Subdecision matrices'!$Y$16</f>
        <v>0.05</v>
      </c>
      <c r="AK918" s="5">
        <f>'Subdecision matrices'!$Z$12</f>
        <v>0.15</v>
      </c>
      <c r="AL918" s="5">
        <f>'Subdecision matrices'!$Z$13</f>
        <v>0.15</v>
      </c>
      <c r="AM918" s="5">
        <f>'Subdecision matrices'!$Z$14</f>
        <v>0.15</v>
      </c>
      <c r="AN918" s="5">
        <f>'Subdecision matrices'!$Z$15</f>
        <v>0.15</v>
      </c>
      <c r="AO918" s="5">
        <f>'Subdecision matrices'!$Z$16</f>
        <v>0.15</v>
      </c>
      <c r="AP918" s="5">
        <f>'Subdecision matrices'!$AA$12</f>
        <v>0.1</v>
      </c>
      <c r="AQ918" s="5">
        <f>'Subdecision matrices'!$AA$13</f>
        <v>0.1</v>
      </c>
      <c r="AR918" s="5">
        <f>'Subdecision matrices'!$AA$14</f>
        <v>0.1</v>
      </c>
      <c r="AS918" s="5">
        <f>'Subdecision matrices'!$AA$15</f>
        <v>0.1</v>
      </c>
      <c r="AT918" s="5">
        <f>'Subdecision matrices'!$AA$16</f>
        <v>0.15</v>
      </c>
      <c r="AU918" s="5">
        <f>'Subdecision matrices'!$AB$12</f>
        <v>0.15</v>
      </c>
      <c r="AV918" s="5">
        <f>'Subdecision matrices'!$AB$13</f>
        <v>0.1</v>
      </c>
      <c r="AW918" s="5">
        <f>'Subdecision matrices'!$AB$14</f>
        <v>0.1</v>
      </c>
      <c r="AX918" s="5">
        <f>'Subdecision matrices'!$AB$15</f>
        <v>0.15</v>
      </c>
      <c r="AY918" s="5">
        <f>'Subdecision matrices'!$AB$16</f>
        <v>0.1</v>
      </c>
      <c r="AZ918" s="3">
        <f aca="true" t="shared" si="2306" ref="AZ918">SUM(L918:AY918)</f>
        <v>4</v>
      </c>
      <c r="BA918" s="3"/>
      <c r="BB918" s="114"/>
      <c r="BC918" s="114"/>
      <c r="BD918" s="114"/>
      <c r="BE918" s="114"/>
      <c r="BF918" s="114"/>
    </row>
    <row r="919" spans="1:58" ht="15">
      <c r="A919" s="94">
        <v>457</v>
      </c>
      <c r="B919" s="44">
        <f>_xlfn.IFERROR(VLOOKUP(Prioritization!G468,'Subdecision matrices'!$B$7:$C$8,2,TRUE),0)</f>
        <v>0</v>
      </c>
      <c r="C919" s="44">
        <f>_xlfn.IFERROR(VLOOKUP(Prioritization!G468,'Subdecision matrices'!$B$7:$D$8,3,TRUE),0)</f>
        <v>0</v>
      </c>
      <c r="D919" s="44">
        <f>_xlfn.IFERROR(VLOOKUP(Prioritization!G468,'Subdecision matrices'!$B$7:$E$8,4,TRUE),0)</f>
        <v>0</v>
      </c>
      <c r="E919" s="44">
        <f>_xlfn.IFERROR(VLOOKUP(Prioritization!G468,'Subdecision matrices'!$B$7:$F$8,5,TRUE),0)</f>
        <v>0</v>
      </c>
      <c r="F919" s="44">
        <f>_xlfn.IFERROR(VLOOKUP(Prioritization!G468,'Subdecision matrices'!$B$7:$G$8,6,TRUE),0)</f>
        <v>0</v>
      </c>
      <c r="G919" s="44">
        <f>VLOOKUP(Prioritization!H468,'Subdecision matrices'!$B$12:$C$19,2,TRUE)</f>
        <v>0</v>
      </c>
      <c r="H919" s="44">
        <f>VLOOKUP(Prioritization!H468,'Subdecision matrices'!$B$12:$D$19,3,TRUE)</f>
        <v>0</v>
      </c>
      <c r="I919" s="44">
        <f>VLOOKUP(Prioritization!H468,'Subdecision matrices'!$B$12:$E$19,4,TRUE)</f>
        <v>0</v>
      </c>
      <c r="J919" s="44">
        <f>VLOOKUP(Prioritization!H468,'Subdecision matrices'!$B$12:$F$19,5,TRUE)</f>
        <v>0</v>
      </c>
      <c r="K919" s="44">
        <f>VLOOKUP(Prioritization!H468,'Subdecision matrices'!$B$12:$G$19,6,TRUE)</f>
        <v>0</v>
      </c>
      <c r="L919" s="2">
        <f>_xlfn.IFERROR(INDEX('Subdecision matrices'!$C$23:$G$27,MATCH(Prioritization!I468,'Subdecision matrices'!$B$23:$B$27,0),MATCH('CalcEng 2'!$L$6,'Subdecision matrices'!$C$22:$G$22,0)),0)</f>
        <v>0</v>
      </c>
      <c r="M919" s="2">
        <f>_xlfn.IFERROR(INDEX('Subdecision matrices'!$C$23:$G$27,MATCH(Prioritization!I468,'Subdecision matrices'!$B$23:$B$27,0),MATCH('CalcEng 2'!$M$6,'Subdecision matrices'!$C$30:$G$30,0)),0)</f>
        <v>0</v>
      </c>
      <c r="N919" s="2">
        <f>_xlfn.IFERROR(INDEX('Subdecision matrices'!$C$23:$G$27,MATCH(Prioritization!I468,'Subdecision matrices'!$B$23:$B$27,0),MATCH('CalcEng 2'!$N$6,'Subdecision matrices'!$C$22:$G$22,0)),0)</f>
        <v>0</v>
      </c>
      <c r="O919" s="2">
        <f>_xlfn.IFERROR(INDEX('Subdecision matrices'!$C$23:$G$27,MATCH(Prioritization!I468,'Subdecision matrices'!$B$23:$B$27,0),MATCH('CalcEng 2'!$O$6,'Subdecision matrices'!$C$22:$G$22,0)),0)</f>
        <v>0</v>
      </c>
      <c r="P919" s="2">
        <f>_xlfn.IFERROR(INDEX('Subdecision matrices'!$C$23:$G$27,MATCH(Prioritization!I468,'Subdecision matrices'!$B$23:$B$27,0),MATCH('CalcEng 2'!$P$6,'Subdecision matrices'!$C$22:$G$22,0)),0)</f>
        <v>0</v>
      </c>
      <c r="Q919" s="2">
        <f>_xlfn.IFERROR(INDEX('Subdecision matrices'!$C$31:$G$33,MATCH(Prioritization!J468,'Subdecision matrices'!$B$31:$B$33,0),MATCH('CalcEng 2'!$Q$6,'Subdecision matrices'!$C$30:$G$30,0)),0)</f>
        <v>0</v>
      </c>
      <c r="R919" s="2">
        <f>_xlfn.IFERROR(INDEX('Subdecision matrices'!$C$31:$G$33,MATCH(Prioritization!J468,'Subdecision matrices'!$B$31:$B$33,0),MATCH('CalcEng 2'!$R$6,'Subdecision matrices'!$C$30:$G$30,0)),0)</f>
        <v>0</v>
      </c>
      <c r="S919" s="2">
        <f>_xlfn.IFERROR(INDEX('Subdecision matrices'!$C$31:$G$33,MATCH(Prioritization!J468,'Subdecision matrices'!$B$31:$B$33,0),MATCH('CalcEng 2'!$S$6,'Subdecision matrices'!$C$30:$G$30,0)),0)</f>
        <v>0</v>
      </c>
      <c r="T919" s="2">
        <f>_xlfn.IFERROR(INDEX('Subdecision matrices'!$C$31:$G$33,MATCH(Prioritization!J468,'Subdecision matrices'!$B$31:$B$33,0),MATCH('CalcEng 2'!$T$6,'Subdecision matrices'!$C$30:$G$30,0)),0)</f>
        <v>0</v>
      </c>
      <c r="U919" s="2">
        <f>_xlfn.IFERROR(INDEX('Subdecision matrices'!$C$31:$G$33,MATCH(Prioritization!J468,'Subdecision matrices'!$B$31:$B$33,0),MATCH('CalcEng 2'!$U$6,'Subdecision matrices'!$C$30:$G$30,0)),0)</f>
        <v>0</v>
      </c>
      <c r="V919" s="2">
        <f>_xlfn.IFERROR(VLOOKUP(Prioritization!K468,'Subdecision matrices'!$A$37:$C$41,3,TRUE),0)</f>
        <v>0</v>
      </c>
      <c r="W919" s="2">
        <f>_xlfn.IFERROR(VLOOKUP(Prioritization!K468,'Subdecision matrices'!$A$37:$D$41,4),0)</f>
        <v>0</v>
      </c>
      <c r="X919" s="2">
        <f>_xlfn.IFERROR(VLOOKUP(Prioritization!K468,'Subdecision matrices'!$A$37:$E$41,5),0)</f>
        <v>0</v>
      </c>
      <c r="Y919" s="2">
        <f>_xlfn.IFERROR(VLOOKUP(Prioritization!K468,'Subdecision matrices'!$A$37:$F$41,6),0)</f>
        <v>0</v>
      </c>
      <c r="Z919" s="2">
        <f>_xlfn.IFERROR(VLOOKUP(Prioritization!K468,'Subdecision matrices'!$A$37:$G$41,7),0)</f>
        <v>0</v>
      </c>
      <c r="AA919" s="2">
        <f>_xlfn.IFERROR(INDEX('Subdecision matrices'!$K$8:$O$11,MATCH(Prioritization!L468,'Subdecision matrices'!$J$8:$J$11,0),MATCH('CalcEng 2'!$AA$6,'Subdecision matrices'!$K$7:$O$7,0)),0)</f>
        <v>0</v>
      </c>
      <c r="AB919" s="2">
        <f>_xlfn.IFERROR(INDEX('Subdecision matrices'!$K$8:$O$11,MATCH(Prioritization!L468,'Subdecision matrices'!$J$8:$J$11,0),MATCH('CalcEng 2'!$AB$6,'Subdecision matrices'!$K$7:$O$7,0)),0)</f>
        <v>0</v>
      </c>
      <c r="AC919" s="2">
        <f>_xlfn.IFERROR(INDEX('Subdecision matrices'!$K$8:$O$11,MATCH(Prioritization!L468,'Subdecision matrices'!$J$8:$J$11,0),MATCH('CalcEng 2'!$AC$6,'Subdecision matrices'!$K$7:$O$7,0)),0)</f>
        <v>0</v>
      </c>
      <c r="AD919" s="2">
        <f>_xlfn.IFERROR(INDEX('Subdecision matrices'!$K$8:$O$11,MATCH(Prioritization!L468,'Subdecision matrices'!$J$8:$J$11,0),MATCH('CalcEng 2'!$AD$6,'Subdecision matrices'!$K$7:$O$7,0)),0)</f>
        <v>0</v>
      </c>
      <c r="AE919" s="2">
        <f>_xlfn.IFERROR(INDEX('Subdecision matrices'!$K$8:$O$11,MATCH(Prioritization!L468,'Subdecision matrices'!$J$8:$J$11,0),MATCH('CalcEng 2'!$AE$6,'Subdecision matrices'!$K$7:$O$7,0)),0)</f>
        <v>0</v>
      </c>
      <c r="AF919" s="2">
        <f>_xlfn.IFERROR(VLOOKUP(Prioritization!M468,'Subdecision matrices'!$I$15:$K$17,3,TRUE),0)</f>
        <v>0</v>
      </c>
      <c r="AG919" s="2">
        <f>_xlfn.IFERROR(VLOOKUP(Prioritization!M468,'Subdecision matrices'!$I$15:$L$17,4,TRUE),0)</f>
        <v>0</v>
      </c>
      <c r="AH919" s="2">
        <f>_xlfn.IFERROR(VLOOKUP(Prioritization!M468,'Subdecision matrices'!$I$15:$M$17,5,TRUE),0)</f>
        <v>0</v>
      </c>
      <c r="AI919" s="2">
        <f>_xlfn.IFERROR(VLOOKUP(Prioritization!M468,'Subdecision matrices'!$I$15:$N$17,6,TRUE),0)</f>
        <v>0</v>
      </c>
      <c r="AJ919" s="2">
        <f>_xlfn.IFERROR(VLOOKUP(Prioritization!M468,'Subdecision matrices'!$I$15:$O$17,7,TRUE),0)</f>
        <v>0</v>
      </c>
      <c r="AK919" s="2">
        <f>_xlfn.IFERROR(INDEX('Subdecision matrices'!$K$22:$O$24,MATCH(Prioritization!N468,'Subdecision matrices'!$J$22:$J$24,0),MATCH($AK$6,'Subdecision matrices'!$K$21:$O$21,0)),0)</f>
        <v>0</v>
      </c>
      <c r="AL919" s="2">
        <f>_xlfn.IFERROR(INDEX('Subdecision matrices'!$K$22:$O$24,MATCH(Prioritization!N468,'Subdecision matrices'!$J$22:$J$24,0),MATCH($AL$6,'Subdecision matrices'!$K$21:$O$21,0)),0)</f>
        <v>0</v>
      </c>
      <c r="AM919" s="2">
        <f>_xlfn.IFERROR(INDEX('Subdecision matrices'!$K$22:$O$24,MATCH(Prioritization!N468,'Subdecision matrices'!$J$22:$J$24,0),MATCH($AM$6,'Subdecision matrices'!$K$21:$O$21,0)),0)</f>
        <v>0</v>
      </c>
      <c r="AN919" s="2">
        <f>_xlfn.IFERROR(INDEX('Subdecision matrices'!$K$22:$O$24,MATCH(Prioritization!N468,'Subdecision matrices'!$J$22:$J$24,0),MATCH($AN$6,'Subdecision matrices'!$K$21:$O$21,0)),0)</f>
        <v>0</v>
      </c>
      <c r="AO919" s="2">
        <f>_xlfn.IFERROR(INDEX('Subdecision matrices'!$K$22:$O$24,MATCH(Prioritization!N468,'Subdecision matrices'!$J$22:$J$24,0),MATCH($AO$6,'Subdecision matrices'!$K$21:$O$21,0)),0)</f>
        <v>0</v>
      </c>
      <c r="AP919" s="2">
        <f>_xlfn.IFERROR(INDEX('Subdecision matrices'!$K$27:$O$30,MATCH(Prioritization!O468,'Subdecision matrices'!$J$27:$J$30,0),MATCH('CalcEng 2'!$AP$6,'Subdecision matrices'!$K$27:$O$27,0)),0)</f>
        <v>0</v>
      </c>
      <c r="AQ919" s="2">
        <f>_xlfn.IFERROR(INDEX('Subdecision matrices'!$K$27:$O$30,MATCH(Prioritization!O468,'Subdecision matrices'!$J$27:$J$30,0),MATCH('CalcEng 2'!$AQ$6,'Subdecision matrices'!$K$27:$O$27,0)),0)</f>
        <v>0</v>
      </c>
      <c r="AR919" s="2">
        <f>_xlfn.IFERROR(INDEX('Subdecision matrices'!$K$27:$O$30,MATCH(Prioritization!O468,'Subdecision matrices'!$J$27:$J$30,0),MATCH('CalcEng 2'!$AR$6,'Subdecision matrices'!$K$27:$O$27,0)),0)</f>
        <v>0</v>
      </c>
      <c r="AS919" s="2">
        <f>_xlfn.IFERROR(INDEX('Subdecision matrices'!$K$27:$O$30,MATCH(Prioritization!O468,'Subdecision matrices'!$J$27:$J$30,0),MATCH('CalcEng 2'!$AS$6,'Subdecision matrices'!$K$27:$O$27,0)),0)</f>
        <v>0</v>
      </c>
      <c r="AT919" s="2">
        <f>_xlfn.IFERROR(INDEX('Subdecision matrices'!$K$27:$O$30,MATCH(Prioritization!O468,'Subdecision matrices'!$J$27:$J$30,0),MATCH('CalcEng 2'!$AT$6,'Subdecision matrices'!$K$27:$O$27,0)),0)</f>
        <v>0</v>
      </c>
      <c r="AU919" s="2">
        <f>_xlfn.IFERROR(INDEX('Subdecision matrices'!$K$34:$O$36,MATCH(Prioritization!P468,'Subdecision matrices'!$J$34:$J$36,0),MATCH('CalcEng 2'!$AU$6,'Subdecision matrices'!$K$33:$O$33,0)),0)</f>
        <v>0</v>
      </c>
      <c r="AV919" s="2">
        <f>_xlfn.IFERROR(INDEX('Subdecision matrices'!$K$34:$O$36,MATCH(Prioritization!P468,'Subdecision matrices'!$J$34:$J$36,0),MATCH('CalcEng 2'!$AV$6,'Subdecision matrices'!$K$33:$O$33,0)),0)</f>
        <v>0</v>
      </c>
      <c r="AW919" s="2">
        <f>_xlfn.IFERROR(INDEX('Subdecision matrices'!$K$34:$O$36,MATCH(Prioritization!P468,'Subdecision matrices'!$J$34:$J$36,0),MATCH('CalcEng 2'!$AW$6,'Subdecision matrices'!$K$33:$O$33,0)),0)</f>
        <v>0</v>
      </c>
      <c r="AX919" s="2">
        <f>_xlfn.IFERROR(INDEX('Subdecision matrices'!$K$34:$O$36,MATCH(Prioritization!P468,'Subdecision matrices'!$J$34:$J$36,0),MATCH('CalcEng 2'!$AX$6,'Subdecision matrices'!$K$33:$O$33,0)),0)</f>
        <v>0</v>
      </c>
      <c r="AY919" s="2">
        <f>_xlfn.IFERROR(INDEX('Subdecision matrices'!$K$34:$O$36,MATCH(Prioritization!P468,'Subdecision matrices'!$J$34:$J$36,0),MATCH('CalcEng 2'!$AY$6,'Subdecision matrices'!$K$33:$O$33,0)),0)</f>
        <v>0</v>
      </c>
      <c r="AZ919" s="2"/>
      <c r="BA919" s="2"/>
      <c r="BB919" s="110">
        <f>((B919*B920)+(G919*G920)+(L919*L920)+(Q919*Q920)+(V919*V920)+(AA919*AA920)+(AF920*AF919)+(AK919*AK920)+(AP919*AP920)+(AU919*AU920))*10</f>
        <v>0</v>
      </c>
      <c r="BC919" s="110">
        <f aca="true" t="shared" si="2307" ref="BC919">((C919*C920)+(H919*H920)+(M919*M920)+(R919*R920)+(W919*W920)+(AB919*AB920)+(AG920*AG919)+(AL919*AL920)+(AQ919*AQ920)+(AV919*AV920))*10</f>
        <v>0</v>
      </c>
      <c r="BD919" s="110">
        <f aca="true" t="shared" si="2308" ref="BD919">((D919*D920)+(I919*I920)+(N919*N920)+(S919*S920)+(X919*X920)+(AC919*AC920)+(AH920*AH919)+(AM919*AM920)+(AR919*AR920)+(AW919*AW920))*10</f>
        <v>0</v>
      </c>
      <c r="BE919" s="110">
        <f aca="true" t="shared" si="2309" ref="BE919">((E919*E920)+(J919*J920)+(O919*O920)+(T919*T920)+(Y919*Y920)+(AD919*AD920)+(AI920*AI919)+(AN919*AN920)+(AS919*AS920)+(AX919*AX920))*10</f>
        <v>0</v>
      </c>
      <c r="BF919" s="110">
        <f aca="true" t="shared" si="2310" ref="BF919">((F919*F920)+(K919*K920)+(P919*P920)+(U919*U920)+(Z919*Z920)+(AE919*AE920)+(AJ920*AJ919)+(AO919*AO920)+(AT919*AT920)+(AY919*AY920))*10</f>
        <v>0</v>
      </c>
    </row>
    <row r="920" spans="1:58" ht="15.75" thickBot="1">
      <c r="A920" s="94"/>
      <c r="B920" s="5">
        <f>'Subdecision matrices'!$S$12</f>
        <v>0.1</v>
      </c>
      <c r="C920" s="5">
        <f>'Subdecision matrices'!$S$13</f>
        <v>0.1</v>
      </c>
      <c r="D920" s="5">
        <f>'Subdecision matrices'!$S$14</f>
        <v>0.1</v>
      </c>
      <c r="E920" s="5">
        <f>'Subdecision matrices'!$S$15</f>
        <v>0.1</v>
      </c>
      <c r="F920" s="5">
        <f>'Subdecision matrices'!$S$16</f>
        <v>0.1</v>
      </c>
      <c r="G920" s="5">
        <f>'Subdecision matrices'!$T$12</f>
        <v>0.1</v>
      </c>
      <c r="H920" s="5">
        <f>'Subdecision matrices'!$T$13</f>
        <v>0.1</v>
      </c>
      <c r="I920" s="5">
        <f>'Subdecision matrices'!$T$14</f>
        <v>0.1</v>
      </c>
      <c r="J920" s="5">
        <f>'Subdecision matrices'!$T$15</f>
        <v>0.1</v>
      </c>
      <c r="K920" s="5">
        <f>'Subdecision matrices'!$T$16</f>
        <v>0.1</v>
      </c>
      <c r="L920" s="5">
        <f>'Subdecision matrices'!$U$12</f>
        <v>0.05</v>
      </c>
      <c r="M920" s="5">
        <f>'Subdecision matrices'!$U$13</f>
        <v>0.05</v>
      </c>
      <c r="N920" s="5">
        <f>'Subdecision matrices'!$U$14</f>
        <v>0.05</v>
      </c>
      <c r="O920" s="5">
        <f>'Subdecision matrices'!$U$15</f>
        <v>0.05</v>
      </c>
      <c r="P920" s="5">
        <f>'Subdecision matrices'!$U$16</f>
        <v>0.05</v>
      </c>
      <c r="Q920" s="5">
        <f>'Subdecision matrices'!$V$12</f>
        <v>0.1</v>
      </c>
      <c r="R920" s="5">
        <f>'Subdecision matrices'!$V$13</f>
        <v>0.1</v>
      </c>
      <c r="S920" s="5">
        <f>'Subdecision matrices'!$V$14</f>
        <v>0.1</v>
      </c>
      <c r="T920" s="5">
        <f>'Subdecision matrices'!$V$15</f>
        <v>0.1</v>
      </c>
      <c r="U920" s="5">
        <f>'Subdecision matrices'!$V$16</f>
        <v>0.1</v>
      </c>
      <c r="V920" s="5">
        <f>'Subdecision matrices'!$W$12</f>
        <v>0.1</v>
      </c>
      <c r="W920" s="5">
        <f>'Subdecision matrices'!$W$13</f>
        <v>0.1</v>
      </c>
      <c r="X920" s="5">
        <f>'Subdecision matrices'!$W$14</f>
        <v>0.1</v>
      </c>
      <c r="Y920" s="5">
        <f>'Subdecision matrices'!$W$15</f>
        <v>0.1</v>
      </c>
      <c r="Z920" s="5">
        <f>'Subdecision matrices'!$W$16</f>
        <v>0.1</v>
      </c>
      <c r="AA920" s="5">
        <f>'Subdecision matrices'!$X$12</f>
        <v>0.05</v>
      </c>
      <c r="AB920" s="5">
        <f>'Subdecision matrices'!$X$13</f>
        <v>0.1</v>
      </c>
      <c r="AC920" s="5">
        <f>'Subdecision matrices'!$X$14</f>
        <v>0.1</v>
      </c>
      <c r="AD920" s="5">
        <f>'Subdecision matrices'!$X$15</f>
        <v>0.1</v>
      </c>
      <c r="AE920" s="5">
        <f>'Subdecision matrices'!$X$16</f>
        <v>0.1</v>
      </c>
      <c r="AF920" s="5">
        <f>'Subdecision matrices'!$Y$12</f>
        <v>0.1</v>
      </c>
      <c r="AG920" s="5">
        <f>'Subdecision matrices'!$Y$13</f>
        <v>0.1</v>
      </c>
      <c r="AH920" s="5">
        <f>'Subdecision matrices'!$Y$14</f>
        <v>0.1</v>
      </c>
      <c r="AI920" s="5">
        <f>'Subdecision matrices'!$Y$15</f>
        <v>0.05</v>
      </c>
      <c r="AJ920" s="5">
        <f>'Subdecision matrices'!$Y$16</f>
        <v>0.05</v>
      </c>
      <c r="AK920" s="5">
        <f>'Subdecision matrices'!$Z$12</f>
        <v>0.15</v>
      </c>
      <c r="AL920" s="5">
        <f>'Subdecision matrices'!$Z$13</f>
        <v>0.15</v>
      </c>
      <c r="AM920" s="5">
        <f>'Subdecision matrices'!$Z$14</f>
        <v>0.15</v>
      </c>
      <c r="AN920" s="5">
        <f>'Subdecision matrices'!$Z$15</f>
        <v>0.15</v>
      </c>
      <c r="AO920" s="5">
        <f>'Subdecision matrices'!$Z$16</f>
        <v>0.15</v>
      </c>
      <c r="AP920" s="5">
        <f>'Subdecision matrices'!$AA$12</f>
        <v>0.1</v>
      </c>
      <c r="AQ920" s="5">
        <f>'Subdecision matrices'!$AA$13</f>
        <v>0.1</v>
      </c>
      <c r="AR920" s="5">
        <f>'Subdecision matrices'!$AA$14</f>
        <v>0.1</v>
      </c>
      <c r="AS920" s="5">
        <f>'Subdecision matrices'!$AA$15</f>
        <v>0.1</v>
      </c>
      <c r="AT920" s="5">
        <f>'Subdecision matrices'!$AA$16</f>
        <v>0.15</v>
      </c>
      <c r="AU920" s="5">
        <f>'Subdecision matrices'!$AB$12</f>
        <v>0.15</v>
      </c>
      <c r="AV920" s="5">
        <f>'Subdecision matrices'!$AB$13</f>
        <v>0.1</v>
      </c>
      <c r="AW920" s="5">
        <f>'Subdecision matrices'!$AB$14</f>
        <v>0.1</v>
      </c>
      <c r="AX920" s="5">
        <f>'Subdecision matrices'!$AB$15</f>
        <v>0.15</v>
      </c>
      <c r="AY920" s="5">
        <f>'Subdecision matrices'!$AB$16</f>
        <v>0.1</v>
      </c>
      <c r="AZ920" s="3">
        <f aca="true" t="shared" si="2311" ref="AZ920">SUM(L920:AY920)</f>
        <v>4</v>
      </c>
      <c r="BA920" s="3"/>
      <c r="BB920" s="114"/>
      <c r="BC920" s="114"/>
      <c r="BD920" s="114"/>
      <c r="BE920" s="114"/>
      <c r="BF920" s="114"/>
    </row>
    <row r="921" spans="1:58" ht="15">
      <c r="A921" s="94">
        <v>458</v>
      </c>
      <c r="B921" s="44">
        <f>_xlfn.IFERROR(VLOOKUP(Prioritization!G469,'Subdecision matrices'!$B$7:$C$8,2,TRUE),0)</f>
        <v>0</v>
      </c>
      <c r="C921" s="44">
        <f>_xlfn.IFERROR(VLOOKUP(Prioritization!G469,'Subdecision matrices'!$B$7:$D$8,3,TRUE),0)</f>
        <v>0</v>
      </c>
      <c r="D921" s="44">
        <f>_xlfn.IFERROR(VLOOKUP(Prioritization!G469,'Subdecision matrices'!$B$7:$E$8,4,TRUE),0)</f>
        <v>0</v>
      </c>
      <c r="E921" s="44">
        <f>_xlfn.IFERROR(VLOOKUP(Prioritization!G469,'Subdecision matrices'!$B$7:$F$8,5,TRUE),0)</f>
        <v>0</v>
      </c>
      <c r="F921" s="44">
        <f>_xlfn.IFERROR(VLOOKUP(Prioritization!G469,'Subdecision matrices'!$B$7:$G$8,6,TRUE),0)</f>
        <v>0</v>
      </c>
      <c r="G921" s="44">
        <f>VLOOKUP(Prioritization!H469,'Subdecision matrices'!$B$12:$C$19,2,TRUE)</f>
        <v>0</v>
      </c>
      <c r="H921" s="44">
        <f>VLOOKUP(Prioritization!H469,'Subdecision matrices'!$B$12:$D$19,3,TRUE)</f>
        <v>0</v>
      </c>
      <c r="I921" s="44">
        <f>VLOOKUP(Prioritization!H469,'Subdecision matrices'!$B$12:$E$19,4,TRUE)</f>
        <v>0</v>
      </c>
      <c r="J921" s="44">
        <f>VLOOKUP(Prioritization!H469,'Subdecision matrices'!$B$12:$F$19,5,TRUE)</f>
        <v>0</v>
      </c>
      <c r="K921" s="44">
        <f>VLOOKUP(Prioritization!H469,'Subdecision matrices'!$B$12:$G$19,6,TRUE)</f>
        <v>0</v>
      </c>
      <c r="L921" s="2">
        <f>_xlfn.IFERROR(INDEX('Subdecision matrices'!$C$23:$G$27,MATCH(Prioritization!I469,'Subdecision matrices'!$B$23:$B$27,0),MATCH('CalcEng 2'!$L$6,'Subdecision matrices'!$C$22:$G$22,0)),0)</f>
        <v>0</v>
      </c>
      <c r="M921" s="2">
        <f>_xlfn.IFERROR(INDEX('Subdecision matrices'!$C$23:$G$27,MATCH(Prioritization!I469,'Subdecision matrices'!$B$23:$B$27,0),MATCH('CalcEng 2'!$M$6,'Subdecision matrices'!$C$30:$G$30,0)),0)</f>
        <v>0</v>
      </c>
      <c r="N921" s="2">
        <f>_xlfn.IFERROR(INDEX('Subdecision matrices'!$C$23:$G$27,MATCH(Prioritization!I469,'Subdecision matrices'!$B$23:$B$27,0),MATCH('CalcEng 2'!$N$6,'Subdecision matrices'!$C$22:$G$22,0)),0)</f>
        <v>0</v>
      </c>
      <c r="O921" s="2">
        <f>_xlfn.IFERROR(INDEX('Subdecision matrices'!$C$23:$G$27,MATCH(Prioritization!I469,'Subdecision matrices'!$B$23:$B$27,0),MATCH('CalcEng 2'!$O$6,'Subdecision matrices'!$C$22:$G$22,0)),0)</f>
        <v>0</v>
      </c>
      <c r="P921" s="2">
        <f>_xlfn.IFERROR(INDEX('Subdecision matrices'!$C$23:$G$27,MATCH(Prioritization!I469,'Subdecision matrices'!$B$23:$B$27,0),MATCH('CalcEng 2'!$P$6,'Subdecision matrices'!$C$22:$G$22,0)),0)</f>
        <v>0</v>
      </c>
      <c r="Q921" s="2">
        <f>_xlfn.IFERROR(INDEX('Subdecision matrices'!$C$31:$G$33,MATCH(Prioritization!J469,'Subdecision matrices'!$B$31:$B$33,0),MATCH('CalcEng 2'!$Q$6,'Subdecision matrices'!$C$30:$G$30,0)),0)</f>
        <v>0</v>
      </c>
      <c r="R921" s="2">
        <f>_xlfn.IFERROR(INDEX('Subdecision matrices'!$C$31:$G$33,MATCH(Prioritization!J469,'Subdecision matrices'!$B$31:$B$33,0),MATCH('CalcEng 2'!$R$6,'Subdecision matrices'!$C$30:$G$30,0)),0)</f>
        <v>0</v>
      </c>
      <c r="S921" s="2">
        <f>_xlfn.IFERROR(INDEX('Subdecision matrices'!$C$31:$G$33,MATCH(Prioritization!J469,'Subdecision matrices'!$B$31:$B$33,0),MATCH('CalcEng 2'!$S$6,'Subdecision matrices'!$C$30:$G$30,0)),0)</f>
        <v>0</v>
      </c>
      <c r="T921" s="2">
        <f>_xlfn.IFERROR(INDEX('Subdecision matrices'!$C$31:$G$33,MATCH(Prioritization!J469,'Subdecision matrices'!$B$31:$B$33,0),MATCH('CalcEng 2'!$T$6,'Subdecision matrices'!$C$30:$G$30,0)),0)</f>
        <v>0</v>
      </c>
      <c r="U921" s="2">
        <f>_xlfn.IFERROR(INDEX('Subdecision matrices'!$C$31:$G$33,MATCH(Prioritization!J469,'Subdecision matrices'!$B$31:$B$33,0),MATCH('CalcEng 2'!$U$6,'Subdecision matrices'!$C$30:$G$30,0)),0)</f>
        <v>0</v>
      </c>
      <c r="V921" s="2">
        <f>_xlfn.IFERROR(VLOOKUP(Prioritization!K469,'Subdecision matrices'!$A$37:$C$41,3,TRUE),0)</f>
        <v>0</v>
      </c>
      <c r="W921" s="2">
        <f>_xlfn.IFERROR(VLOOKUP(Prioritization!K469,'Subdecision matrices'!$A$37:$D$41,4),0)</f>
        <v>0</v>
      </c>
      <c r="X921" s="2">
        <f>_xlfn.IFERROR(VLOOKUP(Prioritization!K469,'Subdecision matrices'!$A$37:$E$41,5),0)</f>
        <v>0</v>
      </c>
      <c r="Y921" s="2">
        <f>_xlfn.IFERROR(VLOOKUP(Prioritization!K469,'Subdecision matrices'!$A$37:$F$41,6),0)</f>
        <v>0</v>
      </c>
      <c r="Z921" s="2">
        <f>_xlfn.IFERROR(VLOOKUP(Prioritization!K469,'Subdecision matrices'!$A$37:$G$41,7),0)</f>
        <v>0</v>
      </c>
      <c r="AA921" s="2">
        <f>_xlfn.IFERROR(INDEX('Subdecision matrices'!$K$8:$O$11,MATCH(Prioritization!L469,'Subdecision matrices'!$J$8:$J$11,0),MATCH('CalcEng 2'!$AA$6,'Subdecision matrices'!$K$7:$O$7,0)),0)</f>
        <v>0</v>
      </c>
      <c r="AB921" s="2">
        <f>_xlfn.IFERROR(INDEX('Subdecision matrices'!$K$8:$O$11,MATCH(Prioritization!L469,'Subdecision matrices'!$J$8:$J$11,0),MATCH('CalcEng 2'!$AB$6,'Subdecision matrices'!$K$7:$O$7,0)),0)</f>
        <v>0</v>
      </c>
      <c r="AC921" s="2">
        <f>_xlfn.IFERROR(INDEX('Subdecision matrices'!$K$8:$O$11,MATCH(Prioritization!L469,'Subdecision matrices'!$J$8:$J$11,0),MATCH('CalcEng 2'!$AC$6,'Subdecision matrices'!$K$7:$O$7,0)),0)</f>
        <v>0</v>
      </c>
      <c r="AD921" s="2">
        <f>_xlfn.IFERROR(INDEX('Subdecision matrices'!$K$8:$O$11,MATCH(Prioritization!L469,'Subdecision matrices'!$J$8:$J$11,0),MATCH('CalcEng 2'!$AD$6,'Subdecision matrices'!$K$7:$O$7,0)),0)</f>
        <v>0</v>
      </c>
      <c r="AE921" s="2">
        <f>_xlfn.IFERROR(INDEX('Subdecision matrices'!$K$8:$O$11,MATCH(Prioritization!L469,'Subdecision matrices'!$J$8:$J$11,0),MATCH('CalcEng 2'!$AE$6,'Subdecision matrices'!$K$7:$O$7,0)),0)</f>
        <v>0</v>
      </c>
      <c r="AF921" s="2">
        <f>_xlfn.IFERROR(VLOOKUP(Prioritization!M469,'Subdecision matrices'!$I$15:$K$17,3,TRUE),0)</f>
        <v>0</v>
      </c>
      <c r="AG921" s="2">
        <f>_xlfn.IFERROR(VLOOKUP(Prioritization!M469,'Subdecision matrices'!$I$15:$L$17,4,TRUE),0)</f>
        <v>0</v>
      </c>
      <c r="AH921" s="2">
        <f>_xlfn.IFERROR(VLOOKUP(Prioritization!M469,'Subdecision matrices'!$I$15:$M$17,5,TRUE),0)</f>
        <v>0</v>
      </c>
      <c r="AI921" s="2">
        <f>_xlfn.IFERROR(VLOOKUP(Prioritization!M469,'Subdecision matrices'!$I$15:$N$17,6,TRUE),0)</f>
        <v>0</v>
      </c>
      <c r="AJ921" s="2">
        <f>_xlfn.IFERROR(VLOOKUP(Prioritization!M469,'Subdecision matrices'!$I$15:$O$17,7,TRUE),0)</f>
        <v>0</v>
      </c>
      <c r="AK921" s="2">
        <f>_xlfn.IFERROR(INDEX('Subdecision matrices'!$K$22:$O$24,MATCH(Prioritization!N469,'Subdecision matrices'!$J$22:$J$24,0),MATCH($AK$6,'Subdecision matrices'!$K$21:$O$21,0)),0)</f>
        <v>0</v>
      </c>
      <c r="AL921" s="2">
        <f>_xlfn.IFERROR(INDEX('Subdecision matrices'!$K$22:$O$24,MATCH(Prioritization!N469,'Subdecision matrices'!$J$22:$J$24,0),MATCH($AL$6,'Subdecision matrices'!$K$21:$O$21,0)),0)</f>
        <v>0</v>
      </c>
      <c r="AM921" s="2">
        <f>_xlfn.IFERROR(INDEX('Subdecision matrices'!$K$22:$O$24,MATCH(Prioritization!N469,'Subdecision matrices'!$J$22:$J$24,0),MATCH($AM$6,'Subdecision matrices'!$K$21:$O$21,0)),0)</f>
        <v>0</v>
      </c>
      <c r="AN921" s="2">
        <f>_xlfn.IFERROR(INDEX('Subdecision matrices'!$K$22:$O$24,MATCH(Prioritization!N469,'Subdecision matrices'!$J$22:$J$24,0),MATCH($AN$6,'Subdecision matrices'!$K$21:$O$21,0)),0)</f>
        <v>0</v>
      </c>
      <c r="AO921" s="2">
        <f>_xlfn.IFERROR(INDEX('Subdecision matrices'!$K$22:$O$24,MATCH(Prioritization!N469,'Subdecision matrices'!$J$22:$J$24,0),MATCH($AO$6,'Subdecision matrices'!$K$21:$O$21,0)),0)</f>
        <v>0</v>
      </c>
      <c r="AP921" s="2">
        <f>_xlfn.IFERROR(INDEX('Subdecision matrices'!$K$27:$O$30,MATCH(Prioritization!O469,'Subdecision matrices'!$J$27:$J$30,0),MATCH('CalcEng 2'!$AP$6,'Subdecision matrices'!$K$27:$O$27,0)),0)</f>
        <v>0</v>
      </c>
      <c r="AQ921" s="2">
        <f>_xlfn.IFERROR(INDEX('Subdecision matrices'!$K$27:$O$30,MATCH(Prioritization!O469,'Subdecision matrices'!$J$27:$J$30,0),MATCH('CalcEng 2'!$AQ$6,'Subdecision matrices'!$K$27:$O$27,0)),0)</f>
        <v>0</v>
      </c>
      <c r="AR921" s="2">
        <f>_xlfn.IFERROR(INDEX('Subdecision matrices'!$K$27:$O$30,MATCH(Prioritization!O469,'Subdecision matrices'!$J$27:$J$30,0),MATCH('CalcEng 2'!$AR$6,'Subdecision matrices'!$K$27:$O$27,0)),0)</f>
        <v>0</v>
      </c>
      <c r="AS921" s="2">
        <f>_xlfn.IFERROR(INDEX('Subdecision matrices'!$K$27:$O$30,MATCH(Prioritization!O469,'Subdecision matrices'!$J$27:$J$30,0),MATCH('CalcEng 2'!$AS$6,'Subdecision matrices'!$K$27:$O$27,0)),0)</f>
        <v>0</v>
      </c>
      <c r="AT921" s="2">
        <f>_xlfn.IFERROR(INDEX('Subdecision matrices'!$K$27:$O$30,MATCH(Prioritization!O469,'Subdecision matrices'!$J$27:$J$30,0),MATCH('CalcEng 2'!$AT$6,'Subdecision matrices'!$K$27:$O$27,0)),0)</f>
        <v>0</v>
      </c>
      <c r="AU921" s="2">
        <f>_xlfn.IFERROR(INDEX('Subdecision matrices'!$K$34:$O$36,MATCH(Prioritization!P469,'Subdecision matrices'!$J$34:$J$36,0),MATCH('CalcEng 2'!$AU$6,'Subdecision matrices'!$K$33:$O$33,0)),0)</f>
        <v>0</v>
      </c>
      <c r="AV921" s="2">
        <f>_xlfn.IFERROR(INDEX('Subdecision matrices'!$K$34:$O$36,MATCH(Prioritization!P469,'Subdecision matrices'!$J$34:$J$36,0),MATCH('CalcEng 2'!$AV$6,'Subdecision matrices'!$K$33:$O$33,0)),0)</f>
        <v>0</v>
      </c>
      <c r="AW921" s="2">
        <f>_xlfn.IFERROR(INDEX('Subdecision matrices'!$K$34:$O$36,MATCH(Prioritization!P469,'Subdecision matrices'!$J$34:$J$36,0),MATCH('CalcEng 2'!$AW$6,'Subdecision matrices'!$K$33:$O$33,0)),0)</f>
        <v>0</v>
      </c>
      <c r="AX921" s="2">
        <f>_xlfn.IFERROR(INDEX('Subdecision matrices'!$K$34:$O$36,MATCH(Prioritization!P469,'Subdecision matrices'!$J$34:$J$36,0),MATCH('CalcEng 2'!$AX$6,'Subdecision matrices'!$K$33:$O$33,0)),0)</f>
        <v>0</v>
      </c>
      <c r="AY921" s="2">
        <f>_xlfn.IFERROR(INDEX('Subdecision matrices'!$K$34:$O$36,MATCH(Prioritization!P469,'Subdecision matrices'!$J$34:$J$36,0),MATCH('CalcEng 2'!$AY$6,'Subdecision matrices'!$K$33:$O$33,0)),0)</f>
        <v>0</v>
      </c>
      <c r="AZ921" s="2"/>
      <c r="BA921" s="2"/>
      <c r="BB921" s="110">
        <f>((B921*B922)+(G921*G922)+(L921*L922)+(Q921*Q922)+(V921*V922)+(AA921*AA922)+(AF922*AF921)+(AK921*AK922)+(AP921*AP922)+(AU921*AU922))*10</f>
        <v>0</v>
      </c>
      <c r="BC921" s="110">
        <f aca="true" t="shared" si="2312" ref="BC921">((C921*C922)+(H921*H922)+(M921*M922)+(R921*R922)+(W921*W922)+(AB921*AB922)+(AG922*AG921)+(AL921*AL922)+(AQ921*AQ922)+(AV921*AV922))*10</f>
        <v>0</v>
      </c>
      <c r="BD921" s="110">
        <f aca="true" t="shared" si="2313" ref="BD921">((D921*D922)+(I921*I922)+(N921*N922)+(S921*S922)+(X921*X922)+(AC921*AC922)+(AH922*AH921)+(AM921*AM922)+(AR921*AR922)+(AW921*AW922))*10</f>
        <v>0</v>
      </c>
      <c r="BE921" s="110">
        <f aca="true" t="shared" si="2314" ref="BE921">((E921*E922)+(J921*J922)+(O921*O922)+(T921*T922)+(Y921*Y922)+(AD921*AD922)+(AI922*AI921)+(AN921*AN922)+(AS921*AS922)+(AX921*AX922))*10</f>
        <v>0</v>
      </c>
      <c r="BF921" s="110">
        <f aca="true" t="shared" si="2315" ref="BF921">((F921*F922)+(K921*K922)+(P921*P922)+(U921*U922)+(Z921*Z922)+(AE921*AE922)+(AJ922*AJ921)+(AO921*AO922)+(AT921*AT922)+(AY921*AY922))*10</f>
        <v>0</v>
      </c>
    </row>
    <row r="922" spans="1:58" ht="15.75" thickBot="1">
      <c r="A922" s="94"/>
      <c r="B922" s="5">
        <f>'Subdecision matrices'!$S$12</f>
        <v>0.1</v>
      </c>
      <c r="C922" s="5">
        <f>'Subdecision matrices'!$S$13</f>
        <v>0.1</v>
      </c>
      <c r="D922" s="5">
        <f>'Subdecision matrices'!$S$14</f>
        <v>0.1</v>
      </c>
      <c r="E922" s="5">
        <f>'Subdecision matrices'!$S$15</f>
        <v>0.1</v>
      </c>
      <c r="F922" s="5">
        <f>'Subdecision matrices'!$S$16</f>
        <v>0.1</v>
      </c>
      <c r="G922" s="5">
        <f>'Subdecision matrices'!$T$12</f>
        <v>0.1</v>
      </c>
      <c r="H922" s="5">
        <f>'Subdecision matrices'!$T$13</f>
        <v>0.1</v>
      </c>
      <c r="I922" s="5">
        <f>'Subdecision matrices'!$T$14</f>
        <v>0.1</v>
      </c>
      <c r="J922" s="5">
        <f>'Subdecision matrices'!$T$15</f>
        <v>0.1</v>
      </c>
      <c r="K922" s="5">
        <f>'Subdecision matrices'!$T$16</f>
        <v>0.1</v>
      </c>
      <c r="L922" s="5">
        <f>'Subdecision matrices'!$U$12</f>
        <v>0.05</v>
      </c>
      <c r="M922" s="5">
        <f>'Subdecision matrices'!$U$13</f>
        <v>0.05</v>
      </c>
      <c r="N922" s="5">
        <f>'Subdecision matrices'!$U$14</f>
        <v>0.05</v>
      </c>
      <c r="O922" s="5">
        <f>'Subdecision matrices'!$U$15</f>
        <v>0.05</v>
      </c>
      <c r="P922" s="5">
        <f>'Subdecision matrices'!$U$16</f>
        <v>0.05</v>
      </c>
      <c r="Q922" s="5">
        <f>'Subdecision matrices'!$V$12</f>
        <v>0.1</v>
      </c>
      <c r="R922" s="5">
        <f>'Subdecision matrices'!$V$13</f>
        <v>0.1</v>
      </c>
      <c r="S922" s="5">
        <f>'Subdecision matrices'!$V$14</f>
        <v>0.1</v>
      </c>
      <c r="T922" s="5">
        <f>'Subdecision matrices'!$V$15</f>
        <v>0.1</v>
      </c>
      <c r="U922" s="5">
        <f>'Subdecision matrices'!$V$16</f>
        <v>0.1</v>
      </c>
      <c r="V922" s="5">
        <f>'Subdecision matrices'!$W$12</f>
        <v>0.1</v>
      </c>
      <c r="W922" s="5">
        <f>'Subdecision matrices'!$W$13</f>
        <v>0.1</v>
      </c>
      <c r="X922" s="5">
        <f>'Subdecision matrices'!$W$14</f>
        <v>0.1</v>
      </c>
      <c r="Y922" s="5">
        <f>'Subdecision matrices'!$W$15</f>
        <v>0.1</v>
      </c>
      <c r="Z922" s="5">
        <f>'Subdecision matrices'!$W$16</f>
        <v>0.1</v>
      </c>
      <c r="AA922" s="5">
        <f>'Subdecision matrices'!$X$12</f>
        <v>0.05</v>
      </c>
      <c r="AB922" s="5">
        <f>'Subdecision matrices'!$X$13</f>
        <v>0.1</v>
      </c>
      <c r="AC922" s="5">
        <f>'Subdecision matrices'!$X$14</f>
        <v>0.1</v>
      </c>
      <c r="AD922" s="5">
        <f>'Subdecision matrices'!$X$15</f>
        <v>0.1</v>
      </c>
      <c r="AE922" s="5">
        <f>'Subdecision matrices'!$X$16</f>
        <v>0.1</v>
      </c>
      <c r="AF922" s="5">
        <f>'Subdecision matrices'!$Y$12</f>
        <v>0.1</v>
      </c>
      <c r="AG922" s="5">
        <f>'Subdecision matrices'!$Y$13</f>
        <v>0.1</v>
      </c>
      <c r="AH922" s="5">
        <f>'Subdecision matrices'!$Y$14</f>
        <v>0.1</v>
      </c>
      <c r="AI922" s="5">
        <f>'Subdecision matrices'!$Y$15</f>
        <v>0.05</v>
      </c>
      <c r="AJ922" s="5">
        <f>'Subdecision matrices'!$Y$16</f>
        <v>0.05</v>
      </c>
      <c r="AK922" s="5">
        <f>'Subdecision matrices'!$Z$12</f>
        <v>0.15</v>
      </c>
      <c r="AL922" s="5">
        <f>'Subdecision matrices'!$Z$13</f>
        <v>0.15</v>
      </c>
      <c r="AM922" s="5">
        <f>'Subdecision matrices'!$Z$14</f>
        <v>0.15</v>
      </c>
      <c r="AN922" s="5">
        <f>'Subdecision matrices'!$Z$15</f>
        <v>0.15</v>
      </c>
      <c r="AO922" s="5">
        <f>'Subdecision matrices'!$Z$16</f>
        <v>0.15</v>
      </c>
      <c r="AP922" s="5">
        <f>'Subdecision matrices'!$AA$12</f>
        <v>0.1</v>
      </c>
      <c r="AQ922" s="5">
        <f>'Subdecision matrices'!$AA$13</f>
        <v>0.1</v>
      </c>
      <c r="AR922" s="5">
        <f>'Subdecision matrices'!$AA$14</f>
        <v>0.1</v>
      </c>
      <c r="AS922" s="5">
        <f>'Subdecision matrices'!$AA$15</f>
        <v>0.1</v>
      </c>
      <c r="AT922" s="5">
        <f>'Subdecision matrices'!$AA$16</f>
        <v>0.15</v>
      </c>
      <c r="AU922" s="5">
        <f>'Subdecision matrices'!$AB$12</f>
        <v>0.15</v>
      </c>
      <c r="AV922" s="5">
        <f>'Subdecision matrices'!$AB$13</f>
        <v>0.1</v>
      </c>
      <c r="AW922" s="5">
        <f>'Subdecision matrices'!$AB$14</f>
        <v>0.1</v>
      </c>
      <c r="AX922" s="5">
        <f>'Subdecision matrices'!$AB$15</f>
        <v>0.15</v>
      </c>
      <c r="AY922" s="5">
        <f>'Subdecision matrices'!$AB$16</f>
        <v>0.1</v>
      </c>
      <c r="AZ922" s="3">
        <f aca="true" t="shared" si="2316" ref="AZ922">SUM(L922:AY922)</f>
        <v>4</v>
      </c>
      <c r="BA922" s="3"/>
      <c r="BB922" s="114"/>
      <c r="BC922" s="114"/>
      <c r="BD922" s="114"/>
      <c r="BE922" s="114"/>
      <c r="BF922" s="114"/>
    </row>
    <row r="923" spans="1:58" ht="15">
      <c r="A923" s="94">
        <v>459</v>
      </c>
      <c r="B923" s="44">
        <f>_xlfn.IFERROR(VLOOKUP(Prioritization!G470,'Subdecision matrices'!$B$7:$C$8,2,TRUE),0)</f>
        <v>0</v>
      </c>
      <c r="C923" s="44">
        <f>_xlfn.IFERROR(VLOOKUP(Prioritization!G470,'Subdecision matrices'!$B$7:$D$8,3,TRUE),0)</f>
        <v>0</v>
      </c>
      <c r="D923" s="44">
        <f>_xlfn.IFERROR(VLOOKUP(Prioritization!G470,'Subdecision matrices'!$B$7:$E$8,4,TRUE),0)</f>
        <v>0</v>
      </c>
      <c r="E923" s="44">
        <f>_xlfn.IFERROR(VLOOKUP(Prioritization!G470,'Subdecision matrices'!$B$7:$F$8,5,TRUE),0)</f>
        <v>0</v>
      </c>
      <c r="F923" s="44">
        <f>_xlfn.IFERROR(VLOOKUP(Prioritization!G470,'Subdecision matrices'!$B$7:$G$8,6,TRUE),0)</f>
        <v>0</v>
      </c>
      <c r="G923" s="44">
        <f>VLOOKUP(Prioritization!H470,'Subdecision matrices'!$B$12:$C$19,2,TRUE)</f>
        <v>0</v>
      </c>
      <c r="H923" s="44">
        <f>VLOOKUP(Prioritization!H470,'Subdecision matrices'!$B$12:$D$19,3,TRUE)</f>
        <v>0</v>
      </c>
      <c r="I923" s="44">
        <f>VLOOKUP(Prioritization!H470,'Subdecision matrices'!$B$12:$E$19,4,TRUE)</f>
        <v>0</v>
      </c>
      <c r="J923" s="44">
        <f>VLOOKUP(Prioritization!H470,'Subdecision matrices'!$B$12:$F$19,5,TRUE)</f>
        <v>0</v>
      </c>
      <c r="K923" s="44">
        <f>VLOOKUP(Prioritization!H470,'Subdecision matrices'!$B$12:$G$19,6,TRUE)</f>
        <v>0</v>
      </c>
      <c r="L923" s="2">
        <f>_xlfn.IFERROR(INDEX('Subdecision matrices'!$C$23:$G$27,MATCH(Prioritization!I470,'Subdecision matrices'!$B$23:$B$27,0),MATCH('CalcEng 2'!$L$6,'Subdecision matrices'!$C$22:$G$22,0)),0)</f>
        <v>0</v>
      </c>
      <c r="M923" s="2">
        <f>_xlfn.IFERROR(INDEX('Subdecision matrices'!$C$23:$G$27,MATCH(Prioritization!I470,'Subdecision matrices'!$B$23:$B$27,0),MATCH('CalcEng 2'!$M$6,'Subdecision matrices'!$C$30:$G$30,0)),0)</f>
        <v>0</v>
      </c>
      <c r="N923" s="2">
        <f>_xlfn.IFERROR(INDEX('Subdecision matrices'!$C$23:$G$27,MATCH(Prioritization!I470,'Subdecision matrices'!$B$23:$B$27,0),MATCH('CalcEng 2'!$N$6,'Subdecision matrices'!$C$22:$G$22,0)),0)</f>
        <v>0</v>
      </c>
      <c r="O923" s="2">
        <f>_xlfn.IFERROR(INDEX('Subdecision matrices'!$C$23:$G$27,MATCH(Prioritization!I470,'Subdecision matrices'!$B$23:$B$27,0),MATCH('CalcEng 2'!$O$6,'Subdecision matrices'!$C$22:$G$22,0)),0)</f>
        <v>0</v>
      </c>
      <c r="P923" s="2">
        <f>_xlfn.IFERROR(INDEX('Subdecision matrices'!$C$23:$G$27,MATCH(Prioritization!I470,'Subdecision matrices'!$B$23:$B$27,0),MATCH('CalcEng 2'!$P$6,'Subdecision matrices'!$C$22:$G$22,0)),0)</f>
        <v>0</v>
      </c>
      <c r="Q923" s="2">
        <f>_xlfn.IFERROR(INDEX('Subdecision matrices'!$C$31:$G$33,MATCH(Prioritization!J470,'Subdecision matrices'!$B$31:$B$33,0),MATCH('CalcEng 2'!$Q$6,'Subdecision matrices'!$C$30:$G$30,0)),0)</f>
        <v>0</v>
      </c>
      <c r="R923" s="2">
        <f>_xlfn.IFERROR(INDEX('Subdecision matrices'!$C$31:$G$33,MATCH(Prioritization!J470,'Subdecision matrices'!$B$31:$B$33,0),MATCH('CalcEng 2'!$R$6,'Subdecision matrices'!$C$30:$G$30,0)),0)</f>
        <v>0</v>
      </c>
      <c r="S923" s="2">
        <f>_xlfn.IFERROR(INDEX('Subdecision matrices'!$C$31:$G$33,MATCH(Prioritization!J470,'Subdecision matrices'!$B$31:$B$33,0),MATCH('CalcEng 2'!$S$6,'Subdecision matrices'!$C$30:$G$30,0)),0)</f>
        <v>0</v>
      </c>
      <c r="T923" s="2">
        <f>_xlfn.IFERROR(INDEX('Subdecision matrices'!$C$31:$G$33,MATCH(Prioritization!J470,'Subdecision matrices'!$B$31:$B$33,0),MATCH('CalcEng 2'!$T$6,'Subdecision matrices'!$C$30:$G$30,0)),0)</f>
        <v>0</v>
      </c>
      <c r="U923" s="2">
        <f>_xlfn.IFERROR(INDEX('Subdecision matrices'!$C$31:$G$33,MATCH(Prioritization!J470,'Subdecision matrices'!$B$31:$B$33,0),MATCH('CalcEng 2'!$U$6,'Subdecision matrices'!$C$30:$G$30,0)),0)</f>
        <v>0</v>
      </c>
      <c r="V923" s="2">
        <f>_xlfn.IFERROR(VLOOKUP(Prioritization!K470,'Subdecision matrices'!$A$37:$C$41,3,TRUE),0)</f>
        <v>0</v>
      </c>
      <c r="W923" s="2">
        <f>_xlfn.IFERROR(VLOOKUP(Prioritization!K470,'Subdecision matrices'!$A$37:$D$41,4),0)</f>
        <v>0</v>
      </c>
      <c r="X923" s="2">
        <f>_xlfn.IFERROR(VLOOKUP(Prioritization!K470,'Subdecision matrices'!$A$37:$E$41,5),0)</f>
        <v>0</v>
      </c>
      <c r="Y923" s="2">
        <f>_xlfn.IFERROR(VLOOKUP(Prioritization!K470,'Subdecision matrices'!$A$37:$F$41,6),0)</f>
        <v>0</v>
      </c>
      <c r="Z923" s="2">
        <f>_xlfn.IFERROR(VLOOKUP(Prioritization!K470,'Subdecision matrices'!$A$37:$G$41,7),0)</f>
        <v>0</v>
      </c>
      <c r="AA923" s="2">
        <f>_xlfn.IFERROR(INDEX('Subdecision matrices'!$K$8:$O$11,MATCH(Prioritization!L470,'Subdecision matrices'!$J$8:$J$11,0),MATCH('CalcEng 2'!$AA$6,'Subdecision matrices'!$K$7:$O$7,0)),0)</f>
        <v>0</v>
      </c>
      <c r="AB923" s="2">
        <f>_xlfn.IFERROR(INDEX('Subdecision matrices'!$K$8:$O$11,MATCH(Prioritization!L470,'Subdecision matrices'!$J$8:$J$11,0),MATCH('CalcEng 2'!$AB$6,'Subdecision matrices'!$K$7:$O$7,0)),0)</f>
        <v>0</v>
      </c>
      <c r="AC923" s="2">
        <f>_xlfn.IFERROR(INDEX('Subdecision matrices'!$K$8:$O$11,MATCH(Prioritization!L470,'Subdecision matrices'!$J$8:$J$11,0),MATCH('CalcEng 2'!$AC$6,'Subdecision matrices'!$K$7:$O$7,0)),0)</f>
        <v>0</v>
      </c>
      <c r="AD923" s="2">
        <f>_xlfn.IFERROR(INDEX('Subdecision matrices'!$K$8:$O$11,MATCH(Prioritization!L470,'Subdecision matrices'!$J$8:$J$11,0),MATCH('CalcEng 2'!$AD$6,'Subdecision matrices'!$K$7:$O$7,0)),0)</f>
        <v>0</v>
      </c>
      <c r="AE923" s="2">
        <f>_xlfn.IFERROR(INDEX('Subdecision matrices'!$K$8:$O$11,MATCH(Prioritization!L470,'Subdecision matrices'!$J$8:$J$11,0),MATCH('CalcEng 2'!$AE$6,'Subdecision matrices'!$K$7:$O$7,0)),0)</f>
        <v>0</v>
      </c>
      <c r="AF923" s="2">
        <f>_xlfn.IFERROR(VLOOKUP(Prioritization!M470,'Subdecision matrices'!$I$15:$K$17,3,TRUE),0)</f>
        <v>0</v>
      </c>
      <c r="AG923" s="2">
        <f>_xlfn.IFERROR(VLOOKUP(Prioritization!M470,'Subdecision matrices'!$I$15:$L$17,4,TRUE),0)</f>
        <v>0</v>
      </c>
      <c r="AH923" s="2">
        <f>_xlfn.IFERROR(VLOOKUP(Prioritization!M470,'Subdecision matrices'!$I$15:$M$17,5,TRUE),0)</f>
        <v>0</v>
      </c>
      <c r="AI923" s="2">
        <f>_xlfn.IFERROR(VLOOKUP(Prioritization!M470,'Subdecision matrices'!$I$15:$N$17,6,TRUE),0)</f>
        <v>0</v>
      </c>
      <c r="AJ923" s="2">
        <f>_xlfn.IFERROR(VLOOKUP(Prioritization!M470,'Subdecision matrices'!$I$15:$O$17,7,TRUE),0)</f>
        <v>0</v>
      </c>
      <c r="AK923" s="2">
        <f>_xlfn.IFERROR(INDEX('Subdecision matrices'!$K$22:$O$24,MATCH(Prioritization!N470,'Subdecision matrices'!$J$22:$J$24,0),MATCH($AK$6,'Subdecision matrices'!$K$21:$O$21,0)),0)</f>
        <v>0</v>
      </c>
      <c r="AL923" s="2">
        <f>_xlfn.IFERROR(INDEX('Subdecision matrices'!$K$22:$O$24,MATCH(Prioritization!N470,'Subdecision matrices'!$J$22:$J$24,0),MATCH($AL$6,'Subdecision matrices'!$K$21:$O$21,0)),0)</f>
        <v>0</v>
      </c>
      <c r="AM923" s="2">
        <f>_xlfn.IFERROR(INDEX('Subdecision matrices'!$K$22:$O$24,MATCH(Prioritization!N470,'Subdecision matrices'!$J$22:$J$24,0),MATCH($AM$6,'Subdecision matrices'!$K$21:$O$21,0)),0)</f>
        <v>0</v>
      </c>
      <c r="AN923" s="2">
        <f>_xlfn.IFERROR(INDEX('Subdecision matrices'!$K$22:$O$24,MATCH(Prioritization!N470,'Subdecision matrices'!$J$22:$J$24,0),MATCH($AN$6,'Subdecision matrices'!$K$21:$O$21,0)),0)</f>
        <v>0</v>
      </c>
      <c r="AO923" s="2">
        <f>_xlfn.IFERROR(INDEX('Subdecision matrices'!$K$22:$O$24,MATCH(Prioritization!N470,'Subdecision matrices'!$J$22:$J$24,0),MATCH($AO$6,'Subdecision matrices'!$K$21:$O$21,0)),0)</f>
        <v>0</v>
      </c>
      <c r="AP923" s="2">
        <f>_xlfn.IFERROR(INDEX('Subdecision matrices'!$K$27:$O$30,MATCH(Prioritization!O470,'Subdecision matrices'!$J$27:$J$30,0),MATCH('CalcEng 2'!$AP$6,'Subdecision matrices'!$K$27:$O$27,0)),0)</f>
        <v>0</v>
      </c>
      <c r="AQ923" s="2">
        <f>_xlfn.IFERROR(INDEX('Subdecision matrices'!$K$27:$O$30,MATCH(Prioritization!O470,'Subdecision matrices'!$J$27:$J$30,0),MATCH('CalcEng 2'!$AQ$6,'Subdecision matrices'!$K$27:$O$27,0)),0)</f>
        <v>0</v>
      </c>
      <c r="AR923" s="2">
        <f>_xlfn.IFERROR(INDEX('Subdecision matrices'!$K$27:$O$30,MATCH(Prioritization!O470,'Subdecision matrices'!$J$27:$J$30,0),MATCH('CalcEng 2'!$AR$6,'Subdecision matrices'!$K$27:$O$27,0)),0)</f>
        <v>0</v>
      </c>
      <c r="AS923" s="2">
        <f>_xlfn.IFERROR(INDEX('Subdecision matrices'!$K$27:$O$30,MATCH(Prioritization!O470,'Subdecision matrices'!$J$27:$J$30,0),MATCH('CalcEng 2'!$AS$6,'Subdecision matrices'!$K$27:$O$27,0)),0)</f>
        <v>0</v>
      </c>
      <c r="AT923" s="2">
        <f>_xlfn.IFERROR(INDEX('Subdecision matrices'!$K$27:$O$30,MATCH(Prioritization!O470,'Subdecision matrices'!$J$27:$J$30,0),MATCH('CalcEng 2'!$AT$6,'Subdecision matrices'!$K$27:$O$27,0)),0)</f>
        <v>0</v>
      </c>
      <c r="AU923" s="2">
        <f>_xlfn.IFERROR(INDEX('Subdecision matrices'!$K$34:$O$36,MATCH(Prioritization!P470,'Subdecision matrices'!$J$34:$J$36,0),MATCH('CalcEng 2'!$AU$6,'Subdecision matrices'!$K$33:$O$33,0)),0)</f>
        <v>0</v>
      </c>
      <c r="AV923" s="2">
        <f>_xlfn.IFERROR(INDEX('Subdecision matrices'!$K$34:$O$36,MATCH(Prioritization!P470,'Subdecision matrices'!$J$34:$J$36,0),MATCH('CalcEng 2'!$AV$6,'Subdecision matrices'!$K$33:$O$33,0)),0)</f>
        <v>0</v>
      </c>
      <c r="AW923" s="2">
        <f>_xlfn.IFERROR(INDEX('Subdecision matrices'!$K$34:$O$36,MATCH(Prioritization!P470,'Subdecision matrices'!$J$34:$J$36,0),MATCH('CalcEng 2'!$AW$6,'Subdecision matrices'!$K$33:$O$33,0)),0)</f>
        <v>0</v>
      </c>
      <c r="AX923" s="2">
        <f>_xlfn.IFERROR(INDEX('Subdecision matrices'!$K$34:$O$36,MATCH(Prioritization!P470,'Subdecision matrices'!$J$34:$J$36,0),MATCH('CalcEng 2'!$AX$6,'Subdecision matrices'!$K$33:$O$33,0)),0)</f>
        <v>0</v>
      </c>
      <c r="AY923" s="2">
        <f>_xlfn.IFERROR(INDEX('Subdecision matrices'!$K$34:$O$36,MATCH(Prioritization!P470,'Subdecision matrices'!$J$34:$J$36,0),MATCH('CalcEng 2'!$AY$6,'Subdecision matrices'!$K$33:$O$33,0)),0)</f>
        <v>0</v>
      </c>
      <c r="AZ923" s="2"/>
      <c r="BA923" s="2"/>
      <c r="BB923" s="110">
        <f>((B923*B924)+(G923*G924)+(L923*L924)+(Q923*Q924)+(V923*V924)+(AA923*AA924)+(AF924*AF923)+(AK923*AK924)+(AP923*AP924)+(AU923*AU924))*10</f>
        <v>0</v>
      </c>
      <c r="BC923" s="110">
        <f aca="true" t="shared" si="2317" ref="BC923">((C923*C924)+(H923*H924)+(M923*M924)+(R923*R924)+(W923*W924)+(AB923*AB924)+(AG924*AG923)+(AL923*AL924)+(AQ923*AQ924)+(AV923*AV924))*10</f>
        <v>0</v>
      </c>
      <c r="BD923" s="110">
        <f aca="true" t="shared" si="2318" ref="BD923">((D923*D924)+(I923*I924)+(N923*N924)+(S923*S924)+(X923*X924)+(AC923*AC924)+(AH924*AH923)+(AM923*AM924)+(AR923*AR924)+(AW923*AW924))*10</f>
        <v>0</v>
      </c>
      <c r="BE923" s="110">
        <f aca="true" t="shared" si="2319" ref="BE923">((E923*E924)+(J923*J924)+(O923*O924)+(T923*T924)+(Y923*Y924)+(AD923*AD924)+(AI924*AI923)+(AN923*AN924)+(AS923*AS924)+(AX923*AX924))*10</f>
        <v>0</v>
      </c>
      <c r="BF923" s="110">
        <f aca="true" t="shared" si="2320" ref="BF923">((F923*F924)+(K923*K924)+(P923*P924)+(U923*U924)+(Z923*Z924)+(AE923*AE924)+(AJ924*AJ923)+(AO923*AO924)+(AT923*AT924)+(AY923*AY924))*10</f>
        <v>0</v>
      </c>
    </row>
    <row r="924" spans="1:58" ht="15.75" thickBot="1">
      <c r="A924" s="94"/>
      <c r="B924" s="5">
        <f>'Subdecision matrices'!$S$12</f>
        <v>0.1</v>
      </c>
      <c r="C924" s="5">
        <f>'Subdecision matrices'!$S$13</f>
        <v>0.1</v>
      </c>
      <c r="D924" s="5">
        <f>'Subdecision matrices'!$S$14</f>
        <v>0.1</v>
      </c>
      <c r="E924" s="5">
        <f>'Subdecision matrices'!$S$15</f>
        <v>0.1</v>
      </c>
      <c r="F924" s="5">
        <f>'Subdecision matrices'!$S$16</f>
        <v>0.1</v>
      </c>
      <c r="G924" s="5">
        <f>'Subdecision matrices'!$T$12</f>
        <v>0.1</v>
      </c>
      <c r="H924" s="5">
        <f>'Subdecision matrices'!$T$13</f>
        <v>0.1</v>
      </c>
      <c r="I924" s="5">
        <f>'Subdecision matrices'!$T$14</f>
        <v>0.1</v>
      </c>
      <c r="J924" s="5">
        <f>'Subdecision matrices'!$T$15</f>
        <v>0.1</v>
      </c>
      <c r="K924" s="5">
        <f>'Subdecision matrices'!$T$16</f>
        <v>0.1</v>
      </c>
      <c r="L924" s="5">
        <f>'Subdecision matrices'!$U$12</f>
        <v>0.05</v>
      </c>
      <c r="M924" s="5">
        <f>'Subdecision matrices'!$U$13</f>
        <v>0.05</v>
      </c>
      <c r="N924" s="5">
        <f>'Subdecision matrices'!$U$14</f>
        <v>0.05</v>
      </c>
      <c r="O924" s="5">
        <f>'Subdecision matrices'!$U$15</f>
        <v>0.05</v>
      </c>
      <c r="P924" s="5">
        <f>'Subdecision matrices'!$U$16</f>
        <v>0.05</v>
      </c>
      <c r="Q924" s="5">
        <f>'Subdecision matrices'!$V$12</f>
        <v>0.1</v>
      </c>
      <c r="R924" s="5">
        <f>'Subdecision matrices'!$V$13</f>
        <v>0.1</v>
      </c>
      <c r="S924" s="5">
        <f>'Subdecision matrices'!$V$14</f>
        <v>0.1</v>
      </c>
      <c r="T924" s="5">
        <f>'Subdecision matrices'!$V$15</f>
        <v>0.1</v>
      </c>
      <c r="U924" s="5">
        <f>'Subdecision matrices'!$V$16</f>
        <v>0.1</v>
      </c>
      <c r="V924" s="5">
        <f>'Subdecision matrices'!$W$12</f>
        <v>0.1</v>
      </c>
      <c r="W924" s="5">
        <f>'Subdecision matrices'!$W$13</f>
        <v>0.1</v>
      </c>
      <c r="X924" s="5">
        <f>'Subdecision matrices'!$W$14</f>
        <v>0.1</v>
      </c>
      <c r="Y924" s="5">
        <f>'Subdecision matrices'!$W$15</f>
        <v>0.1</v>
      </c>
      <c r="Z924" s="5">
        <f>'Subdecision matrices'!$W$16</f>
        <v>0.1</v>
      </c>
      <c r="AA924" s="5">
        <f>'Subdecision matrices'!$X$12</f>
        <v>0.05</v>
      </c>
      <c r="AB924" s="5">
        <f>'Subdecision matrices'!$X$13</f>
        <v>0.1</v>
      </c>
      <c r="AC924" s="5">
        <f>'Subdecision matrices'!$X$14</f>
        <v>0.1</v>
      </c>
      <c r="AD924" s="5">
        <f>'Subdecision matrices'!$X$15</f>
        <v>0.1</v>
      </c>
      <c r="AE924" s="5">
        <f>'Subdecision matrices'!$X$16</f>
        <v>0.1</v>
      </c>
      <c r="AF924" s="5">
        <f>'Subdecision matrices'!$Y$12</f>
        <v>0.1</v>
      </c>
      <c r="AG924" s="5">
        <f>'Subdecision matrices'!$Y$13</f>
        <v>0.1</v>
      </c>
      <c r="AH924" s="5">
        <f>'Subdecision matrices'!$Y$14</f>
        <v>0.1</v>
      </c>
      <c r="AI924" s="5">
        <f>'Subdecision matrices'!$Y$15</f>
        <v>0.05</v>
      </c>
      <c r="AJ924" s="5">
        <f>'Subdecision matrices'!$Y$16</f>
        <v>0.05</v>
      </c>
      <c r="AK924" s="5">
        <f>'Subdecision matrices'!$Z$12</f>
        <v>0.15</v>
      </c>
      <c r="AL924" s="5">
        <f>'Subdecision matrices'!$Z$13</f>
        <v>0.15</v>
      </c>
      <c r="AM924" s="5">
        <f>'Subdecision matrices'!$Z$14</f>
        <v>0.15</v>
      </c>
      <c r="AN924" s="5">
        <f>'Subdecision matrices'!$Z$15</f>
        <v>0.15</v>
      </c>
      <c r="AO924" s="5">
        <f>'Subdecision matrices'!$Z$16</f>
        <v>0.15</v>
      </c>
      <c r="AP924" s="5">
        <f>'Subdecision matrices'!$AA$12</f>
        <v>0.1</v>
      </c>
      <c r="AQ924" s="5">
        <f>'Subdecision matrices'!$AA$13</f>
        <v>0.1</v>
      </c>
      <c r="AR924" s="5">
        <f>'Subdecision matrices'!$AA$14</f>
        <v>0.1</v>
      </c>
      <c r="AS924" s="5">
        <f>'Subdecision matrices'!$AA$15</f>
        <v>0.1</v>
      </c>
      <c r="AT924" s="5">
        <f>'Subdecision matrices'!$AA$16</f>
        <v>0.15</v>
      </c>
      <c r="AU924" s="5">
        <f>'Subdecision matrices'!$AB$12</f>
        <v>0.15</v>
      </c>
      <c r="AV924" s="5">
        <f>'Subdecision matrices'!$AB$13</f>
        <v>0.1</v>
      </c>
      <c r="AW924" s="5">
        <f>'Subdecision matrices'!$AB$14</f>
        <v>0.1</v>
      </c>
      <c r="AX924" s="5">
        <f>'Subdecision matrices'!$AB$15</f>
        <v>0.15</v>
      </c>
      <c r="AY924" s="5">
        <f>'Subdecision matrices'!$AB$16</f>
        <v>0.1</v>
      </c>
      <c r="AZ924" s="3">
        <f aca="true" t="shared" si="2321" ref="AZ924">SUM(L924:AY924)</f>
        <v>4</v>
      </c>
      <c r="BA924" s="3"/>
      <c r="BB924" s="114"/>
      <c r="BC924" s="114"/>
      <c r="BD924" s="114"/>
      <c r="BE924" s="114"/>
      <c r="BF924" s="114"/>
    </row>
    <row r="925" spans="1:58" ht="15">
      <c r="A925" s="94">
        <v>460</v>
      </c>
      <c r="B925" s="44">
        <f>_xlfn.IFERROR(VLOOKUP(Prioritization!G471,'Subdecision matrices'!$B$7:$C$8,2,TRUE),0)</f>
        <v>0</v>
      </c>
      <c r="C925" s="44">
        <f>_xlfn.IFERROR(VLOOKUP(Prioritization!G471,'Subdecision matrices'!$B$7:$D$8,3,TRUE),0)</f>
        <v>0</v>
      </c>
      <c r="D925" s="44">
        <f>_xlfn.IFERROR(VLOOKUP(Prioritization!G471,'Subdecision matrices'!$B$7:$E$8,4,TRUE),0)</f>
        <v>0</v>
      </c>
      <c r="E925" s="44">
        <f>_xlfn.IFERROR(VLOOKUP(Prioritization!G471,'Subdecision matrices'!$B$7:$F$8,5,TRUE),0)</f>
        <v>0</v>
      </c>
      <c r="F925" s="44">
        <f>_xlfn.IFERROR(VLOOKUP(Prioritization!G471,'Subdecision matrices'!$B$7:$G$8,6,TRUE),0)</f>
        <v>0</v>
      </c>
      <c r="G925" s="44">
        <f>VLOOKUP(Prioritization!H471,'Subdecision matrices'!$B$12:$C$19,2,TRUE)</f>
        <v>0</v>
      </c>
      <c r="H925" s="44">
        <f>VLOOKUP(Prioritization!H471,'Subdecision matrices'!$B$12:$D$19,3,TRUE)</f>
        <v>0</v>
      </c>
      <c r="I925" s="44">
        <f>VLOOKUP(Prioritization!H471,'Subdecision matrices'!$B$12:$E$19,4,TRUE)</f>
        <v>0</v>
      </c>
      <c r="J925" s="44">
        <f>VLOOKUP(Prioritization!H471,'Subdecision matrices'!$B$12:$F$19,5,TRUE)</f>
        <v>0</v>
      </c>
      <c r="K925" s="44">
        <f>VLOOKUP(Prioritization!H471,'Subdecision matrices'!$B$12:$G$19,6,TRUE)</f>
        <v>0</v>
      </c>
      <c r="L925" s="2">
        <f>_xlfn.IFERROR(INDEX('Subdecision matrices'!$C$23:$G$27,MATCH(Prioritization!I471,'Subdecision matrices'!$B$23:$B$27,0),MATCH('CalcEng 2'!$L$6,'Subdecision matrices'!$C$22:$G$22,0)),0)</f>
        <v>0</v>
      </c>
      <c r="M925" s="2">
        <f>_xlfn.IFERROR(INDEX('Subdecision matrices'!$C$23:$G$27,MATCH(Prioritization!I471,'Subdecision matrices'!$B$23:$B$27,0),MATCH('CalcEng 2'!$M$6,'Subdecision matrices'!$C$30:$G$30,0)),0)</f>
        <v>0</v>
      </c>
      <c r="N925" s="2">
        <f>_xlfn.IFERROR(INDEX('Subdecision matrices'!$C$23:$G$27,MATCH(Prioritization!I471,'Subdecision matrices'!$B$23:$B$27,0),MATCH('CalcEng 2'!$N$6,'Subdecision matrices'!$C$22:$G$22,0)),0)</f>
        <v>0</v>
      </c>
      <c r="O925" s="2">
        <f>_xlfn.IFERROR(INDEX('Subdecision matrices'!$C$23:$G$27,MATCH(Prioritization!I471,'Subdecision matrices'!$B$23:$B$27,0),MATCH('CalcEng 2'!$O$6,'Subdecision matrices'!$C$22:$G$22,0)),0)</f>
        <v>0</v>
      </c>
      <c r="P925" s="2">
        <f>_xlfn.IFERROR(INDEX('Subdecision matrices'!$C$23:$G$27,MATCH(Prioritization!I471,'Subdecision matrices'!$B$23:$B$27,0),MATCH('CalcEng 2'!$P$6,'Subdecision matrices'!$C$22:$G$22,0)),0)</f>
        <v>0</v>
      </c>
      <c r="Q925" s="2">
        <f>_xlfn.IFERROR(INDEX('Subdecision matrices'!$C$31:$G$33,MATCH(Prioritization!J471,'Subdecision matrices'!$B$31:$B$33,0),MATCH('CalcEng 2'!$Q$6,'Subdecision matrices'!$C$30:$G$30,0)),0)</f>
        <v>0</v>
      </c>
      <c r="R925" s="2">
        <f>_xlfn.IFERROR(INDEX('Subdecision matrices'!$C$31:$G$33,MATCH(Prioritization!J471,'Subdecision matrices'!$B$31:$B$33,0),MATCH('CalcEng 2'!$R$6,'Subdecision matrices'!$C$30:$G$30,0)),0)</f>
        <v>0</v>
      </c>
      <c r="S925" s="2">
        <f>_xlfn.IFERROR(INDEX('Subdecision matrices'!$C$31:$G$33,MATCH(Prioritization!J471,'Subdecision matrices'!$B$31:$B$33,0),MATCH('CalcEng 2'!$S$6,'Subdecision matrices'!$C$30:$G$30,0)),0)</f>
        <v>0</v>
      </c>
      <c r="T925" s="2">
        <f>_xlfn.IFERROR(INDEX('Subdecision matrices'!$C$31:$G$33,MATCH(Prioritization!J471,'Subdecision matrices'!$B$31:$B$33,0),MATCH('CalcEng 2'!$T$6,'Subdecision matrices'!$C$30:$G$30,0)),0)</f>
        <v>0</v>
      </c>
      <c r="U925" s="2">
        <f>_xlfn.IFERROR(INDEX('Subdecision matrices'!$C$31:$G$33,MATCH(Prioritization!J471,'Subdecision matrices'!$B$31:$B$33,0),MATCH('CalcEng 2'!$U$6,'Subdecision matrices'!$C$30:$G$30,0)),0)</f>
        <v>0</v>
      </c>
      <c r="V925" s="2">
        <f>_xlfn.IFERROR(VLOOKUP(Prioritization!K471,'Subdecision matrices'!$A$37:$C$41,3,TRUE),0)</f>
        <v>0</v>
      </c>
      <c r="W925" s="2">
        <f>_xlfn.IFERROR(VLOOKUP(Prioritization!K471,'Subdecision matrices'!$A$37:$D$41,4),0)</f>
        <v>0</v>
      </c>
      <c r="X925" s="2">
        <f>_xlfn.IFERROR(VLOOKUP(Prioritization!K471,'Subdecision matrices'!$A$37:$E$41,5),0)</f>
        <v>0</v>
      </c>
      <c r="Y925" s="2">
        <f>_xlfn.IFERROR(VLOOKUP(Prioritization!K471,'Subdecision matrices'!$A$37:$F$41,6),0)</f>
        <v>0</v>
      </c>
      <c r="Z925" s="2">
        <f>_xlfn.IFERROR(VLOOKUP(Prioritization!K471,'Subdecision matrices'!$A$37:$G$41,7),0)</f>
        <v>0</v>
      </c>
      <c r="AA925" s="2">
        <f>_xlfn.IFERROR(INDEX('Subdecision matrices'!$K$8:$O$11,MATCH(Prioritization!L471,'Subdecision matrices'!$J$8:$J$11,0),MATCH('CalcEng 2'!$AA$6,'Subdecision matrices'!$K$7:$O$7,0)),0)</f>
        <v>0</v>
      </c>
      <c r="AB925" s="2">
        <f>_xlfn.IFERROR(INDEX('Subdecision matrices'!$K$8:$O$11,MATCH(Prioritization!L471,'Subdecision matrices'!$J$8:$J$11,0),MATCH('CalcEng 2'!$AB$6,'Subdecision matrices'!$K$7:$O$7,0)),0)</f>
        <v>0</v>
      </c>
      <c r="AC925" s="2">
        <f>_xlfn.IFERROR(INDEX('Subdecision matrices'!$K$8:$O$11,MATCH(Prioritization!L471,'Subdecision matrices'!$J$8:$J$11,0),MATCH('CalcEng 2'!$AC$6,'Subdecision matrices'!$K$7:$O$7,0)),0)</f>
        <v>0</v>
      </c>
      <c r="AD925" s="2">
        <f>_xlfn.IFERROR(INDEX('Subdecision matrices'!$K$8:$O$11,MATCH(Prioritization!L471,'Subdecision matrices'!$J$8:$J$11,0),MATCH('CalcEng 2'!$AD$6,'Subdecision matrices'!$K$7:$O$7,0)),0)</f>
        <v>0</v>
      </c>
      <c r="AE925" s="2">
        <f>_xlfn.IFERROR(INDEX('Subdecision matrices'!$K$8:$O$11,MATCH(Prioritization!L471,'Subdecision matrices'!$J$8:$J$11,0),MATCH('CalcEng 2'!$AE$6,'Subdecision matrices'!$K$7:$O$7,0)),0)</f>
        <v>0</v>
      </c>
      <c r="AF925" s="2">
        <f>_xlfn.IFERROR(VLOOKUP(Prioritization!M471,'Subdecision matrices'!$I$15:$K$17,3,TRUE),0)</f>
        <v>0</v>
      </c>
      <c r="AG925" s="2">
        <f>_xlfn.IFERROR(VLOOKUP(Prioritization!M471,'Subdecision matrices'!$I$15:$L$17,4,TRUE),0)</f>
        <v>0</v>
      </c>
      <c r="AH925" s="2">
        <f>_xlfn.IFERROR(VLOOKUP(Prioritization!M471,'Subdecision matrices'!$I$15:$M$17,5,TRUE),0)</f>
        <v>0</v>
      </c>
      <c r="AI925" s="2">
        <f>_xlfn.IFERROR(VLOOKUP(Prioritization!M471,'Subdecision matrices'!$I$15:$N$17,6,TRUE),0)</f>
        <v>0</v>
      </c>
      <c r="AJ925" s="2">
        <f>_xlfn.IFERROR(VLOOKUP(Prioritization!M471,'Subdecision matrices'!$I$15:$O$17,7,TRUE),0)</f>
        <v>0</v>
      </c>
      <c r="AK925" s="2">
        <f>_xlfn.IFERROR(INDEX('Subdecision matrices'!$K$22:$O$24,MATCH(Prioritization!N471,'Subdecision matrices'!$J$22:$J$24,0),MATCH($AK$6,'Subdecision matrices'!$K$21:$O$21,0)),0)</f>
        <v>0</v>
      </c>
      <c r="AL925" s="2">
        <f>_xlfn.IFERROR(INDEX('Subdecision matrices'!$K$22:$O$24,MATCH(Prioritization!N471,'Subdecision matrices'!$J$22:$J$24,0),MATCH($AL$6,'Subdecision matrices'!$K$21:$O$21,0)),0)</f>
        <v>0</v>
      </c>
      <c r="AM925" s="2">
        <f>_xlfn.IFERROR(INDEX('Subdecision matrices'!$K$22:$O$24,MATCH(Prioritization!N471,'Subdecision matrices'!$J$22:$J$24,0),MATCH($AM$6,'Subdecision matrices'!$K$21:$O$21,0)),0)</f>
        <v>0</v>
      </c>
      <c r="AN925" s="2">
        <f>_xlfn.IFERROR(INDEX('Subdecision matrices'!$K$22:$O$24,MATCH(Prioritization!N471,'Subdecision matrices'!$J$22:$J$24,0),MATCH($AN$6,'Subdecision matrices'!$K$21:$O$21,0)),0)</f>
        <v>0</v>
      </c>
      <c r="AO925" s="2">
        <f>_xlfn.IFERROR(INDEX('Subdecision matrices'!$K$22:$O$24,MATCH(Prioritization!N471,'Subdecision matrices'!$J$22:$J$24,0),MATCH($AO$6,'Subdecision matrices'!$K$21:$O$21,0)),0)</f>
        <v>0</v>
      </c>
      <c r="AP925" s="2">
        <f>_xlfn.IFERROR(INDEX('Subdecision matrices'!$K$27:$O$30,MATCH(Prioritization!O471,'Subdecision matrices'!$J$27:$J$30,0),MATCH('CalcEng 2'!$AP$6,'Subdecision matrices'!$K$27:$O$27,0)),0)</f>
        <v>0</v>
      </c>
      <c r="AQ925" s="2">
        <f>_xlfn.IFERROR(INDEX('Subdecision matrices'!$K$27:$O$30,MATCH(Prioritization!O471,'Subdecision matrices'!$J$27:$J$30,0),MATCH('CalcEng 2'!$AQ$6,'Subdecision matrices'!$K$27:$O$27,0)),0)</f>
        <v>0</v>
      </c>
      <c r="AR925" s="2">
        <f>_xlfn.IFERROR(INDEX('Subdecision matrices'!$K$27:$O$30,MATCH(Prioritization!O471,'Subdecision matrices'!$J$27:$J$30,0),MATCH('CalcEng 2'!$AR$6,'Subdecision matrices'!$K$27:$O$27,0)),0)</f>
        <v>0</v>
      </c>
      <c r="AS925" s="2">
        <f>_xlfn.IFERROR(INDEX('Subdecision matrices'!$K$27:$O$30,MATCH(Prioritization!O471,'Subdecision matrices'!$J$27:$J$30,0),MATCH('CalcEng 2'!$AS$6,'Subdecision matrices'!$K$27:$O$27,0)),0)</f>
        <v>0</v>
      </c>
      <c r="AT925" s="2">
        <f>_xlfn.IFERROR(INDEX('Subdecision matrices'!$K$27:$O$30,MATCH(Prioritization!O471,'Subdecision matrices'!$J$27:$J$30,0),MATCH('CalcEng 2'!$AT$6,'Subdecision matrices'!$K$27:$O$27,0)),0)</f>
        <v>0</v>
      </c>
      <c r="AU925" s="2">
        <f>_xlfn.IFERROR(INDEX('Subdecision matrices'!$K$34:$O$36,MATCH(Prioritization!P471,'Subdecision matrices'!$J$34:$J$36,0),MATCH('CalcEng 2'!$AU$6,'Subdecision matrices'!$K$33:$O$33,0)),0)</f>
        <v>0</v>
      </c>
      <c r="AV925" s="2">
        <f>_xlfn.IFERROR(INDEX('Subdecision matrices'!$K$34:$O$36,MATCH(Prioritization!P471,'Subdecision matrices'!$J$34:$J$36,0),MATCH('CalcEng 2'!$AV$6,'Subdecision matrices'!$K$33:$O$33,0)),0)</f>
        <v>0</v>
      </c>
      <c r="AW925" s="2">
        <f>_xlfn.IFERROR(INDEX('Subdecision matrices'!$K$34:$O$36,MATCH(Prioritization!P471,'Subdecision matrices'!$J$34:$J$36,0),MATCH('CalcEng 2'!$AW$6,'Subdecision matrices'!$K$33:$O$33,0)),0)</f>
        <v>0</v>
      </c>
      <c r="AX925" s="2">
        <f>_xlfn.IFERROR(INDEX('Subdecision matrices'!$K$34:$O$36,MATCH(Prioritization!P471,'Subdecision matrices'!$J$34:$J$36,0),MATCH('CalcEng 2'!$AX$6,'Subdecision matrices'!$K$33:$O$33,0)),0)</f>
        <v>0</v>
      </c>
      <c r="AY925" s="2">
        <f>_xlfn.IFERROR(INDEX('Subdecision matrices'!$K$34:$O$36,MATCH(Prioritization!P471,'Subdecision matrices'!$J$34:$J$36,0),MATCH('CalcEng 2'!$AY$6,'Subdecision matrices'!$K$33:$O$33,0)),0)</f>
        <v>0</v>
      </c>
      <c r="AZ925" s="2"/>
      <c r="BA925" s="2"/>
      <c r="BB925" s="110">
        <f>((B925*B926)+(G925*G926)+(L925*L926)+(Q925*Q926)+(V925*V926)+(AA925*AA926)+(AF926*AF925)+(AK925*AK926)+(AP925*AP926)+(AU925*AU926))*10</f>
        <v>0</v>
      </c>
      <c r="BC925" s="110">
        <f aca="true" t="shared" si="2322" ref="BC925">((C925*C926)+(H925*H926)+(M925*M926)+(R925*R926)+(W925*W926)+(AB925*AB926)+(AG926*AG925)+(AL925*AL926)+(AQ925*AQ926)+(AV925*AV926))*10</f>
        <v>0</v>
      </c>
      <c r="BD925" s="110">
        <f aca="true" t="shared" si="2323" ref="BD925">((D925*D926)+(I925*I926)+(N925*N926)+(S925*S926)+(X925*X926)+(AC925*AC926)+(AH926*AH925)+(AM925*AM926)+(AR925*AR926)+(AW925*AW926))*10</f>
        <v>0</v>
      </c>
      <c r="BE925" s="110">
        <f aca="true" t="shared" si="2324" ref="BE925">((E925*E926)+(J925*J926)+(O925*O926)+(T925*T926)+(Y925*Y926)+(AD925*AD926)+(AI926*AI925)+(AN925*AN926)+(AS925*AS926)+(AX925*AX926))*10</f>
        <v>0</v>
      </c>
      <c r="BF925" s="110">
        <f aca="true" t="shared" si="2325" ref="BF925">((F925*F926)+(K925*K926)+(P925*P926)+(U925*U926)+(Z925*Z926)+(AE925*AE926)+(AJ926*AJ925)+(AO925*AO926)+(AT925*AT926)+(AY925*AY926))*10</f>
        <v>0</v>
      </c>
    </row>
    <row r="926" spans="1:58" ht="15.75" thickBot="1">
      <c r="A926" s="94"/>
      <c r="B926" s="5">
        <f>'Subdecision matrices'!$S$12</f>
        <v>0.1</v>
      </c>
      <c r="C926" s="5">
        <f>'Subdecision matrices'!$S$13</f>
        <v>0.1</v>
      </c>
      <c r="D926" s="5">
        <f>'Subdecision matrices'!$S$14</f>
        <v>0.1</v>
      </c>
      <c r="E926" s="5">
        <f>'Subdecision matrices'!$S$15</f>
        <v>0.1</v>
      </c>
      <c r="F926" s="5">
        <f>'Subdecision matrices'!$S$16</f>
        <v>0.1</v>
      </c>
      <c r="G926" s="5">
        <f>'Subdecision matrices'!$T$12</f>
        <v>0.1</v>
      </c>
      <c r="H926" s="5">
        <f>'Subdecision matrices'!$T$13</f>
        <v>0.1</v>
      </c>
      <c r="I926" s="5">
        <f>'Subdecision matrices'!$T$14</f>
        <v>0.1</v>
      </c>
      <c r="J926" s="5">
        <f>'Subdecision matrices'!$T$15</f>
        <v>0.1</v>
      </c>
      <c r="K926" s="5">
        <f>'Subdecision matrices'!$T$16</f>
        <v>0.1</v>
      </c>
      <c r="L926" s="5">
        <f>'Subdecision matrices'!$U$12</f>
        <v>0.05</v>
      </c>
      <c r="M926" s="5">
        <f>'Subdecision matrices'!$U$13</f>
        <v>0.05</v>
      </c>
      <c r="N926" s="5">
        <f>'Subdecision matrices'!$U$14</f>
        <v>0.05</v>
      </c>
      <c r="O926" s="5">
        <f>'Subdecision matrices'!$U$15</f>
        <v>0.05</v>
      </c>
      <c r="P926" s="5">
        <f>'Subdecision matrices'!$U$16</f>
        <v>0.05</v>
      </c>
      <c r="Q926" s="5">
        <f>'Subdecision matrices'!$V$12</f>
        <v>0.1</v>
      </c>
      <c r="R926" s="5">
        <f>'Subdecision matrices'!$V$13</f>
        <v>0.1</v>
      </c>
      <c r="S926" s="5">
        <f>'Subdecision matrices'!$V$14</f>
        <v>0.1</v>
      </c>
      <c r="T926" s="5">
        <f>'Subdecision matrices'!$V$15</f>
        <v>0.1</v>
      </c>
      <c r="U926" s="5">
        <f>'Subdecision matrices'!$V$16</f>
        <v>0.1</v>
      </c>
      <c r="V926" s="5">
        <f>'Subdecision matrices'!$W$12</f>
        <v>0.1</v>
      </c>
      <c r="W926" s="5">
        <f>'Subdecision matrices'!$W$13</f>
        <v>0.1</v>
      </c>
      <c r="X926" s="5">
        <f>'Subdecision matrices'!$W$14</f>
        <v>0.1</v>
      </c>
      <c r="Y926" s="5">
        <f>'Subdecision matrices'!$W$15</f>
        <v>0.1</v>
      </c>
      <c r="Z926" s="5">
        <f>'Subdecision matrices'!$W$16</f>
        <v>0.1</v>
      </c>
      <c r="AA926" s="5">
        <f>'Subdecision matrices'!$X$12</f>
        <v>0.05</v>
      </c>
      <c r="AB926" s="5">
        <f>'Subdecision matrices'!$X$13</f>
        <v>0.1</v>
      </c>
      <c r="AC926" s="5">
        <f>'Subdecision matrices'!$X$14</f>
        <v>0.1</v>
      </c>
      <c r="AD926" s="5">
        <f>'Subdecision matrices'!$X$15</f>
        <v>0.1</v>
      </c>
      <c r="AE926" s="5">
        <f>'Subdecision matrices'!$X$16</f>
        <v>0.1</v>
      </c>
      <c r="AF926" s="5">
        <f>'Subdecision matrices'!$Y$12</f>
        <v>0.1</v>
      </c>
      <c r="AG926" s="5">
        <f>'Subdecision matrices'!$Y$13</f>
        <v>0.1</v>
      </c>
      <c r="AH926" s="5">
        <f>'Subdecision matrices'!$Y$14</f>
        <v>0.1</v>
      </c>
      <c r="AI926" s="5">
        <f>'Subdecision matrices'!$Y$15</f>
        <v>0.05</v>
      </c>
      <c r="AJ926" s="5">
        <f>'Subdecision matrices'!$Y$16</f>
        <v>0.05</v>
      </c>
      <c r="AK926" s="5">
        <f>'Subdecision matrices'!$Z$12</f>
        <v>0.15</v>
      </c>
      <c r="AL926" s="5">
        <f>'Subdecision matrices'!$Z$13</f>
        <v>0.15</v>
      </c>
      <c r="AM926" s="5">
        <f>'Subdecision matrices'!$Z$14</f>
        <v>0.15</v>
      </c>
      <c r="AN926" s="5">
        <f>'Subdecision matrices'!$Z$15</f>
        <v>0.15</v>
      </c>
      <c r="AO926" s="5">
        <f>'Subdecision matrices'!$Z$16</f>
        <v>0.15</v>
      </c>
      <c r="AP926" s="5">
        <f>'Subdecision matrices'!$AA$12</f>
        <v>0.1</v>
      </c>
      <c r="AQ926" s="5">
        <f>'Subdecision matrices'!$AA$13</f>
        <v>0.1</v>
      </c>
      <c r="AR926" s="5">
        <f>'Subdecision matrices'!$AA$14</f>
        <v>0.1</v>
      </c>
      <c r="AS926" s="5">
        <f>'Subdecision matrices'!$AA$15</f>
        <v>0.1</v>
      </c>
      <c r="AT926" s="5">
        <f>'Subdecision matrices'!$AA$16</f>
        <v>0.15</v>
      </c>
      <c r="AU926" s="5">
        <f>'Subdecision matrices'!$AB$12</f>
        <v>0.15</v>
      </c>
      <c r="AV926" s="5">
        <f>'Subdecision matrices'!$AB$13</f>
        <v>0.1</v>
      </c>
      <c r="AW926" s="5">
        <f>'Subdecision matrices'!$AB$14</f>
        <v>0.1</v>
      </c>
      <c r="AX926" s="5">
        <f>'Subdecision matrices'!$AB$15</f>
        <v>0.15</v>
      </c>
      <c r="AY926" s="5">
        <f>'Subdecision matrices'!$AB$16</f>
        <v>0.1</v>
      </c>
      <c r="AZ926" s="3">
        <f aca="true" t="shared" si="2326" ref="AZ926">SUM(L926:AY926)</f>
        <v>4</v>
      </c>
      <c r="BA926" s="3"/>
      <c r="BB926" s="114"/>
      <c r="BC926" s="114"/>
      <c r="BD926" s="114"/>
      <c r="BE926" s="114"/>
      <c r="BF926" s="114"/>
    </row>
    <row r="927" spans="1:58" ht="15">
      <c r="A927" s="94">
        <v>461</v>
      </c>
      <c r="B927" s="44">
        <f>_xlfn.IFERROR(VLOOKUP(Prioritization!G472,'Subdecision matrices'!$B$7:$C$8,2,TRUE),0)</f>
        <v>0</v>
      </c>
      <c r="C927" s="44">
        <f>_xlfn.IFERROR(VLOOKUP(Prioritization!G472,'Subdecision matrices'!$B$7:$D$8,3,TRUE),0)</f>
        <v>0</v>
      </c>
      <c r="D927" s="44">
        <f>_xlfn.IFERROR(VLOOKUP(Prioritization!G472,'Subdecision matrices'!$B$7:$E$8,4,TRUE),0)</f>
        <v>0</v>
      </c>
      <c r="E927" s="44">
        <f>_xlfn.IFERROR(VLOOKUP(Prioritization!G472,'Subdecision matrices'!$B$7:$F$8,5,TRUE),0)</f>
        <v>0</v>
      </c>
      <c r="F927" s="44">
        <f>_xlfn.IFERROR(VLOOKUP(Prioritization!G472,'Subdecision matrices'!$B$7:$G$8,6,TRUE),0)</f>
        <v>0</v>
      </c>
      <c r="G927" s="44">
        <f>VLOOKUP(Prioritization!H472,'Subdecision matrices'!$B$12:$C$19,2,TRUE)</f>
        <v>0</v>
      </c>
      <c r="H927" s="44">
        <f>VLOOKUP(Prioritization!H472,'Subdecision matrices'!$B$12:$D$19,3,TRUE)</f>
        <v>0</v>
      </c>
      <c r="I927" s="44">
        <f>VLOOKUP(Prioritization!H472,'Subdecision matrices'!$B$12:$E$19,4,TRUE)</f>
        <v>0</v>
      </c>
      <c r="J927" s="44">
        <f>VLOOKUP(Prioritization!H472,'Subdecision matrices'!$B$12:$F$19,5,TRUE)</f>
        <v>0</v>
      </c>
      <c r="K927" s="44">
        <f>VLOOKUP(Prioritization!H472,'Subdecision matrices'!$B$12:$G$19,6,TRUE)</f>
        <v>0</v>
      </c>
      <c r="L927" s="2">
        <f>_xlfn.IFERROR(INDEX('Subdecision matrices'!$C$23:$G$27,MATCH(Prioritization!I472,'Subdecision matrices'!$B$23:$B$27,0),MATCH('CalcEng 2'!$L$6,'Subdecision matrices'!$C$22:$G$22,0)),0)</f>
        <v>0</v>
      </c>
      <c r="M927" s="2">
        <f>_xlfn.IFERROR(INDEX('Subdecision matrices'!$C$23:$G$27,MATCH(Prioritization!I472,'Subdecision matrices'!$B$23:$B$27,0),MATCH('CalcEng 2'!$M$6,'Subdecision matrices'!$C$30:$G$30,0)),0)</f>
        <v>0</v>
      </c>
      <c r="N927" s="2">
        <f>_xlfn.IFERROR(INDEX('Subdecision matrices'!$C$23:$G$27,MATCH(Prioritization!I472,'Subdecision matrices'!$B$23:$B$27,0),MATCH('CalcEng 2'!$N$6,'Subdecision matrices'!$C$22:$G$22,0)),0)</f>
        <v>0</v>
      </c>
      <c r="O927" s="2">
        <f>_xlfn.IFERROR(INDEX('Subdecision matrices'!$C$23:$G$27,MATCH(Prioritization!I472,'Subdecision matrices'!$B$23:$B$27,0),MATCH('CalcEng 2'!$O$6,'Subdecision matrices'!$C$22:$G$22,0)),0)</f>
        <v>0</v>
      </c>
      <c r="P927" s="2">
        <f>_xlfn.IFERROR(INDEX('Subdecision matrices'!$C$23:$G$27,MATCH(Prioritization!I472,'Subdecision matrices'!$B$23:$B$27,0),MATCH('CalcEng 2'!$P$6,'Subdecision matrices'!$C$22:$G$22,0)),0)</f>
        <v>0</v>
      </c>
      <c r="Q927" s="2">
        <f>_xlfn.IFERROR(INDEX('Subdecision matrices'!$C$31:$G$33,MATCH(Prioritization!J472,'Subdecision matrices'!$B$31:$B$33,0),MATCH('CalcEng 2'!$Q$6,'Subdecision matrices'!$C$30:$G$30,0)),0)</f>
        <v>0</v>
      </c>
      <c r="R927" s="2">
        <f>_xlfn.IFERROR(INDEX('Subdecision matrices'!$C$31:$G$33,MATCH(Prioritization!J472,'Subdecision matrices'!$B$31:$B$33,0),MATCH('CalcEng 2'!$R$6,'Subdecision matrices'!$C$30:$G$30,0)),0)</f>
        <v>0</v>
      </c>
      <c r="S927" s="2">
        <f>_xlfn.IFERROR(INDEX('Subdecision matrices'!$C$31:$G$33,MATCH(Prioritization!J472,'Subdecision matrices'!$B$31:$B$33,0),MATCH('CalcEng 2'!$S$6,'Subdecision matrices'!$C$30:$G$30,0)),0)</f>
        <v>0</v>
      </c>
      <c r="T927" s="2">
        <f>_xlfn.IFERROR(INDEX('Subdecision matrices'!$C$31:$G$33,MATCH(Prioritization!J472,'Subdecision matrices'!$B$31:$B$33,0),MATCH('CalcEng 2'!$T$6,'Subdecision matrices'!$C$30:$G$30,0)),0)</f>
        <v>0</v>
      </c>
      <c r="U927" s="2">
        <f>_xlfn.IFERROR(INDEX('Subdecision matrices'!$C$31:$G$33,MATCH(Prioritization!J472,'Subdecision matrices'!$B$31:$B$33,0),MATCH('CalcEng 2'!$U$6,'Subdecision matrices'!$C$30:$G$30,0)),0)</f>
        <v>0</v>
      </c>
      <c r="V927" s="2">
        <f>_xlfn.IFERROR(VLOOKUP(Prioritization!K472,'Subdecision matrices'!$A$37:$C$41,3,TRUE),0)</f>
        <v>0</v>
      </c>
      <c r="W927" s="2">
        <f>_xlfn.IFERROR(VLOOKUP(Prioritization!K472,'Subdecision matrices'!$A$37:$D$41,4),0)</f>
        <v>0</v>
      </c>
      <c r="X927" s="2">
        <f>_xlfn.IFERROR(VLOOKUP(Prioritization!K472,'Subdecision matrices'!$A$37:$E$41,5),0)</f>
        <v>0</v>
      </c>
      <c r="Y927" s="2">
        <f>_xlfn.IFERROR(VLOOKUP(Prioritization!K472,'Subdecision matrices'!$A$37:$F$41,6),0)</f>
        <v>0</v>
      </c>
      <c r="Z927" s="2">
        <f>_xlfn.IFERROR(VLOOKUP(Prioritization!K472,'Subdecision matrices'!$A$37:$G$41,7),0)</f>
        <v>0</v>
      </c>
      <c r="AA927" s="2">
        <f>_xlfn.IFERROR(INDEX('Subdecision matrices'!$K$8:$O$11,MATCH(Prioritization!L472,'Subdecision matrices'!$J$8:$J$11,0),MATCH('CalcEng 2'!$AA$6,'Subdecision matrices'!$K$7:$O$7,0)),0)</f>
        <v>0</v>
      </c>
      <c r="AB927" s="2">
        <f>_xlfn.IFERROR(INDEX('Subdecision matrices'!$K$8:$O$11,MATCH(Prioritization!L472,'Subdecision matrices'!$J$8:$J$11,0),MATCH('CalcEng 2'!$AB$6,'Subdecision matrices'!$K$7:$O$7,0)),0)</f>
        <v>0</v>
      </c>
      <c r="AC927" s="2">
        <f>_xlfn.IFERROR(INDEX('Subdecision matrices'!$K$8:$O$11,MATCH(Prioritization!L472,'Subdecision matrices'!$J$8:$J$11,0),MATCH('CalcEng 2'!$AC$6,'Subdecision matrices'!$K$7:$O$7,0)),0)</f>
        <v>0</v>
      </c>
      <c r="AD927" s="2">
        <f>_xlfn.IFERROR(INDEX('Subdecision matrices'!$K$8:$O$11,MATCH(Prioritization!L472,'Subdecision matrices'!$J$8:$J$11,0),MATCH('CalcEng 2'!$AD$6,'Subdecision matrices'!$K$7:$O$7,0)),0)</f>
        <v>0</v>
      </c>
      <c r="AE927" s="2">
        <f>_xlfn.IFERROR(INDEX('Subdecision matrices'!$K$8:$O$11,MATCH(Prioritization!L472,'Subdecision matrices'!$J$8:$J$11,0),MATCH('CalcEng 2'!$AE$6,'Subdecision matrices'!$K$7:$O$7,0)),0)</f>
        <v>0</v>
      </c>
      <c r="AF927" s="2">
        <f>_xlfn.IFERROR(VLOOKUP(Prioritization!M472,'Subdecision matrices'!$I$15:$K$17,3,TRUE),0)</f>
        <v>0</v>
      </c>
      <c r="AG927" s="2">
        <f>_xlfn.IFERROR(VLOOKUP(Prioritization!M472,'Subdecision matrices'!$I$15:$L$17,4,TRUE),0)</f>
        <v>0</v>
      </c>
      <c r="AH927" s="2">
        <f>_xlfn.IFERROR(VLOOKUP(Prioritization!M472,'Subdecision matrices'!$I$15:$M$17,5,TRUE),0)</f>
        <v>0</v>
      </c>
      <c r="AI927" s="2">
        <f>_xlfn.IFERROR(VLOOKUP(Prioritization!M472,'Subdecision matrices'!$I$15:$N$17,6,TRUE),0)</f>
        <v>0</v>
      </c>
      <c r="AJ927" s="2">
        <f>_xlfn.IFERROR(VLOOKUP(Prioritization!M472,'Subdecision matrices'!$I$15:$O$17,7,TRUE),0)</f>
        <v>0</v>
      </c>
      <c r="AK927" s="2">
        <f>_xlfn.IFERROR(INDEX('Subdecision matrices'!$K$22:$O$24,MATCH(Prioritization!N472,'Subdecision matrices'!$J$22:$J$24,0),MATCH($AK$6,'Subdecision matrices'!$K$21:$O$21,0)),0)</f>
        <v>0</v>
      </c>
      <c r="AL927" s="2">
        <f>_xlfn.IFERROR(INDEX('Subdecision matrices'!$K$22:$O$24,MATCH(Prioritization!N472,'Subdecision matrices'!$J$22:$J$24,0),MATCH($AL$6,'Subdecision matrices'!$K$21:$O$21,0)),0)</f>
        <v>0</v>
      </c>
      <c r="AM927" s="2">
        <f>_xlfn.IFERROR(INDEX('Subdecision matrices'!$K$22:$O$24,MATCH(Prioritization!N472,'Subdecision matrices'!$J$22:$J$24,0),MATCH($AM$6,'Subdecision matrices'!$K$21:$O$21,0)),0)</f>
        <v>0</v>
      </c>
      <c r="AN927" s="2">
        <f>_xlfn.IFERROR(INDEX('Subdecision matrices'!$K$22:$O$24,MATCH(Prioritization!N472,'Subdecision matrices'!$J$22:$J$24,0),MATCH($AN$6,'Subdecision matrices'!$K$21:$O$21,0)),0)</f>
        <v>0</v>
      </c>
      <c r="AO927" s="2">
        <f>_xlfn.IFERROR(INDEX('Subdecision matrices'!$K$22:$O$24,MATCH(Prioritization!N472,'Subdecision matrices'!$J$22:$J$24,0),MATCH($AO$6,'Subdecision matrices'!$K$21:$O$21,0)),0)</f>
        <v>0</v>
      </c>
      <c r="AP927" s="2">
        <f>_xlfn.IFERROR(INDEX('Subdecision matrices'!$K$27:$O$30,MATCH(Prioritization!O472,'Subdecision matrices'!$J$27:$J$30,0),MATCH('CalcEng 2'!$AP$6,'Subdecision matrices'!$K$27:$O$27,0)),0)</f>
        <v>0</v>
      </c>
      <c r="AQ927" s="2">
        <f>_xlfn.IFERROR(INDEX('Subdecision matrices'!$K$27:$O$30,MATCH(Prioritization!O472,'Subdecision matrices'!$J$27:$J$30,0),MATCH('CalcEng 2'!$AQ$6,'Subdecision matrices'!$K$27:$O$27,0)),0)</f>
        <v>0</v>
      </c>
      <c r="AR927" s="2">
        <f>_xlfn.IFERROR(INDEX('Subdecision matrices'!$K$27:$O$30,MATCH(Prioritization!O472,'Subdecision matrices'!$J$27:$J$30,0),MATCH('CalcEng 2'!$AR$6,'Subdecision matrices'!$K$27:$O$27,0)),0)</f>
        <v>0</v>
      </c>
      <c r="AS927" s="2">
        <f>_xlfn.IFERROR(INDEX('Subdecision matrices'!$K$27:$O$30,MATCH(Prioritization!O472,'Subdecision matrices'!$J$27:$J$30,0),MATCH('CalcEng 2'!$AS$6,'Subdecision matrices'!$K$27:$O$27,0)),0)</f>
        <v>0</v>
      </c>
      <c r="AT927" s="2">
        <f>_xlfn.IFERROR(INDEX('Subdecision matrices'!$K$27:$O$30,MATCH(Prioritization!O472,'Subdecision matrices'!$J$27:$J$30,0),MATCH('CalcEng 2'!$AT$6,'Subdecision matrices'!$K$27:$O$27,0)),0)</f>
        <v>0</v>
      </c>
      <c r="AU927" s="2">
        <f>_xlfn.IFERROR(INDEX('Subdecision matrices'!$K$34:$O$36,MATCH(Prioritization!P472,'Subdecision matrices'!$J$34:$J$36,0),MATCH('CalcEng 2'!$AU$6,'Subdecision matrices'!$K$33:$O$33,0)),0)</f>
        <v>0</v>
      </c>
      <c r="AV927" s="2">
        <f>_xlfn.IFERROR(INDEX('Subdecision matrices'!$K$34:$O$36,MATCH(Prioritization!P472,'Subdecision matrices'!$J$34:$J$36,0),MATCH('CalcEng 2'!$AV$6,'Subdecision matrices'!$K$33:$O$33,0)),0)</f>
        <v>0</v>
      </c>
      <c r="AW927" s="2">
        <f>_xlfn.IFERROR(INDEX('Subdecision matrices'!$K$34:$O$36,MATCH(Prioritization!P472,'Subdecision matrices'!$J$34:$J$36,0),MATCH('CalcEng 2'!$AW$6,'Subdecision matrices'!$K$33:$O$33,0)),0)</f>
        <v>0</v>
      </c>
      <c r="AX927" s="2">
        <f>_xlfn.IFERROR(INDEX('Subdecision matrices'!$K$34:$O$36,MATCH(Prioritization!P472,'Subdecision matrices'!$J$34:$J$36,0),MATCH('CalcEng 2'!$AX$6,'Subdecision matrices'!$K$33:$O$33,0)),0)</f>
        <v>0</v>
      </c>
      <c r="AY927" s="2">
        <f>_xlfn.IFERROR(INDEX('Subdecision matrices'!$K$34:$O$36,MATCH(Prioritization!P472,'Subdecision matrices'!$J$34:$J$36,0),MATCH('CalcEng 2'!$AY$6,'Subdecision matrices'!$K$33:$O$33,0)),0)</f>
        <v>0</v>
      </c>
      <c r="AZ927" s="2"/>
      <c r="BA927" s="2"/>
      <c r="BB927" s="110">
        <f>((B927*B928)+(G927*G928)+(L927*L928)+(Q927*Q928)+(V927*V928)+(AA927*AA928)+(AF928*AF927)+(AK927*AK928)+(AP927*AP928)+(AU927*AU928))*10</f>
        <v>0</v>
      </c>
      <c r="BC927" s="110">
        <f aca="true" t="shared" si="2327" ref="BC927">((C927*C928)+(H927*H928)+(M927*M928)+(R927*R928)+(W927*W928)+(AB927*AB928)+(AG928*AG927)+(AL927*AL928)+(AQ927*AQ928)+(AV927*AV928))*10</f>
        <v>0</v>
      </c>
      <c r="BD927" s="110">
        <f aca="true" t="shared" si="2328" ref="BD927">((D927*D928)+(I927*I928)+(N927*N928)+(S927*S928)+(X927*X928)+(AC927*AC928)+(AH928*AH927)+(AM927*AM928)+(AR927*AR928)+(AW927*AW928))*10</f>
        <v>0</v>
      </c>
      <c r="BE927" s="110">
        <f aca="true" t="shared" si="2329" ref="BE927">((E927*E928)+(J927*J928)+(O927*O928)+(T927*T928)+(Y927*Y928)+(AD927*AD928)+(AI928*AI927)+(AN927*AN928)+(AS927*AS928)+(AX927*AX928))*10</f>
        <v>0</v>
      </c>
      <c r="BF927" s="110">
        <f aca="true" t="shared" si="2330" ref="BF927">((F927*F928)+(K927*K928)+(P927*P928)+(U927*U928)+(Z927*Z928)+(AE927*AE928)+(AJ928*AJ927)+(AO927*AO928)+(AT927*AT928)+(AY927*AY928))*10</f>
        <v>0</v>
      </c>
    </row>
    <row r="928" spans="1:58" ht="15.75" thickBot="1">
      <c r="A928" s="94"/>
      <c r="B928" s="5">
        <f>'Subdecision matrices'!$S$12</f>
        <v>0.1</v>
      </c>
      <c r="C928" s="5">
        <f>'Subdecision matrices'!$S$13</f>
        <v>0.1</v>
      </c>
      <c r="D928" s="5">
        <f>'Subdecision matrices'!$S$14</f>
        <v>0.1</v>
      </c>
      <c r="E928" s="5">
        <f>'Subdecision matrices'!$S$15</f>
        <v>0.1</v>
      </c>
      <c r="F928" s="5">
        <f>'Subdecision matrices'!$S$16</f>
        <v>0.1</v>
      </c>
      <c r="G928" s="5">
        <f>'Subdecision matrices'!$T$12</f>
        <v>0.1</v>
      </c>
      <c r="H928" s="5">
        <f>'Subdecision matrices'!$T$13</f>
        <v>0.1</v>
      </c>
      <c r="I928" s="5">
        <f>'Subdecision matrices'!$T$14</f>
        <v>0.1</v>
      </c>
      <c r="J928" s="5">
        <f>'Subdecision matrices'!$T$15</f>
        <v>0.1</v>
      </c>
      <c r="K928" s="5">
        <f>'Subdecision matrices'!$T$16</f>
        <v>0.1</v>
      </c>
      <c r="L928" s="5">
        <f>'Subdecision matrices'!$U$12</f>
        <v>0.05</v>
      </c>
      <c r="M928" s="5">
        <f>'Subdecision matrices'!$U$13</f>
        <v>0.05</v>
      </c>
      <c r="N928" s="5">
        <f>'Subdecision matrices'!$U$14</f>
        <v>0.05</v>
      </c>
      <c r="O928" s="5">
        <f>'Subdecision matrices'!$U$15</f>
        <v>0.05</v>
      </c>
      <c r="P928" s="5">
        <f>'Subdecision matrices'!$U$16</f>
        <v>0.05</v>
      </c>
      <c r="Q928" s="5">
        <f>'Subdecision matrices'!$V$12</f>
        <v>0.1</v>
      </c>
      <c r="R928" s="5">
        <f>'Subdecision matrices'!$V$13</f>
        <v>0.1</v>
      </c>
      <c r="S928" s="5">
        <f>'Subdecision matrices'!$V$14</f>
        <v>0.1</v>
      </c>
      <c r="T928" s="5">
        <f>'Subdecision matrices'!$V$15</f>
        <v>0.1</v>
      </c>
      <c r="U928" s="5">
        <f>'Subdecision matrices'!$V$16</f>
        <v>0.1</v>
      </c>
      <c r="V928" s="5">
        <f>'Subdecision matrices'!$W$12</f>
        <v>0.1</v>
      </c>
      <c r="W928" s="5">
        <f>'Subdecision matrices'!$W$13</f>
        <v>0.1</v>
      </c>
      <c r="X928" s="5">
        <f>'Subdecision matrices'!$W$14</f>
        <v>0.1</v>
      </c>
      <c r="Y928" s="5">
        <f>'Subdecision matrices'!$W$15</f>
        <v>0.1</v>
      </c>
      <c r="Z928" s="5">
        <f>'Subdecision matrices'!$W$16</f>
        <v>0.1</v>
      </c>
      <c r="AA928" s="5">
        <f>'Subdecision matrices'!$X$12</f>
        <v>0.05</v>
      </c>
      <c r="AB928" s="5">
        <f>'Subdecision matrices'!$X$13</f>
        <v>0.1</v>
      </c>
      <c r="AC928" s="5">
        <f>'Subdecision matrices'!$X$14</f>
        <v>0.1</v>
      </c>
      <c r="AD928" s="5">
        <f>'Subdecision matrices'!$X$15</f>
        <v>0.1</v>
      </c>
      <c r="AE928" s="5">
        <f>'Subdecision matrices'!$X$16</f>
        <v>0.1</v>
      </c>
      <c r="AF928" s="5">
        <f>'Subdecision matrices'!$Y$12</f>
        <v>0.1</v>
      </c>
      <c r="AG928" s="5">
        <f>'Subdecision matrices'!$Y$13</f>
        <v>0.1</v>
      </c>
      <c r="AH928" s="5">
        <f>'Subdecision matrices'!$Y$14</f>
        <v>0.1</v>
      </c>
      <c r="AI928" s="5">
        <f>'Subdecision matrices'!$Y$15</f>
        <v>0.05</v>
      </c>
      <c r="AJ928" s="5">
        <f>'Subdecision matrices'!$Y$16</f>
        <v>0.05</v>
      </c>
      <c r="AK928" s="5">
        <f>'Subdecision matrices'!$Z$12</f>
        <v>0.15</v>
      </c>
      <c r="AL928" s="5">
        <f>'Subdecision matrices'!$Z$13</f>
        <v>0.15</v>
      </c>
      <c r="AM928" s="5">
        <f>'Subdecision matrices'!$Z$14</f>
        <v>0.15</v>
      </c>
      <c r="AN928" s="5">
        <f>'Subdecision matrices'!$Z$15</f>
        <v>0.15</v>
      </c>
      <c r="AO928" s="5">
        <f>'Subdecision matrices'!$Z$16</f>
        <v>0.15</v>
      </c>
      <c r="AP928" s="5">
        <f>'Subdecision matrices'!$AA$12</f>
        <v>0.1</v>
      </c>
      <c r="AQ928" s="5">
        <f>'Subdecision matrices'!$AA$13</f>
        <v>0.1</v>
      </c>
      <c r="AR928" s="5">
        <f>'Subdecision matrices'!$AA$14</f>
        <v>0.1</v>
      </c>
      <c r="AS928" s="5">
        <f>'Subdecision matrices'!$AA$15</f>
        <v>0.1</v>
      </c>
      <c r="AT928" s="5">
        <f>'Subdecision matrices'!$AA$16</f>
        <v>0.15</v>
      </c>
      <c r="AU928" s="5">
        <f>'Subdecision matrices'!$AB$12</f>
        <v>0.15</v>
      </c>
      <c r="AV928" s="5">
        <f>'Subdecision matrices'!$AB$13</f>
        <v>0.1</v>
      </c>
      <c r="AW928" s="5">
        <f>'Subdecision matrices'!$AB$14</f>
        <v>0.1</v>
      </c>
      <c r="AX928" s="5">
        <f>'Subdecision matrices'!$AB$15</f>
        <v>0.15</v>
      </c>
      <c r="AY928" s="5">
        <f>'Subdecision matrices'!$AB$16</f>
        <v>0.1</v>
      </c>
      <c r="AZ928" s="3">
        <f aca="true" t="shared" si="2331" ref="AZ928">SUM(L928:AY928)</f>
        <v>4</v>
      </c>
      <c r="BA928" s="3"/>
      <c r="BB928" s="114"/>
      <c r="BC928" s="114"/>
      <c r="BD928" s="114"/>
      <c r="BE928" s="114"/>
      <c r="BF928" s="114"/>
    </row>
    <row r="929" spans="1:58" ht="15">
      <c r="A929" s="94">
        <v>462</v>
      </c>
      <c r="B929" s="44">
        <f>_xlfn.IFERROR(VLOOKUP(Prioritization!G473,'Subdecision matrices'!$B$7:$C$8,2,TRUE),0)</f>
        <v>0</v>
      </c>
      <c r="C929" s="44">
        <f>_xlfn.IFERROR(VLOOKUP(Prioritization!G473,'Subdecision matrices'!$B$7:$D$8,3,TRUE),0)</f>
        <v>0</v>
      </c>
      <c r="D929" s="44">
        <f>_xlfn.IFERROR(VLOOKUP(Prioritization!G473,'Subdecision matrices'!$B$7:$E$8,4,TRUE),0)</f>
        <v>0</v>
      </c>
      <c r="E929" s="44">
        <f>_xlfn.IFERROR(VLOOKUP(Prioritization!G473,'Subdecision matrices'!$B$7:$F$8,5,TRUE),0)</f>
        <v>0</v>
      </c>
      <c r="F929" s="44">
        <f>_xlfn.IFERROR(VLOOKUP(Prioritization!G473,'Subdecision matrices'!$B$7:$G$8,6,TRUE),0)</f>
        <v>0</v>
      </c>
      <c r="G929" s="44">
        <f>VLOOKUP(Prioritization!H473,'Subdecision matrices'!$B$12:$C$19,2,TRUE)</f>
        <v>0</v>
      </c>
      <c r="H929" s="44">
        <f>VLOOKUP(Prioritization!H473,'Subdecision matrices'!$B$12:$D$19,3,TRUE)</f>
        <v>0</v>
      </c>
      <c r="I929" s="44">
        <f>VLOOKUP(Prioritization!H473,'Subdecision matrices'!$B$12:$E$19,4,TRUE)</f>
        <v>0</v>
      </c>
      <c r="J929" s="44">
        <f>VLOOKUP(Prioritization!H473,'Subdecision matrices'!$B$12:$F$19,5,TRUE)</f>
        <v>0</v>
      </c>
      <c r="K929" s="44">
        <f>VLOOKUP(Prioritization!H473,'Subdecision matrices'!$B$12:$G$19,6,TRUE)</f>
        <v>0</v>
      </c>
      <c r="L929" s="2">
        <f>_xlfn.IFERROR(INDEX('Subdecision matrices'!$C$23:$G$27,MATCH(Prioritization!I473,'Subdecision matrices'!$B$23:$B$27,0),MATCH('CalcEng 2'!$L$6,'Subdecision matrices'!$C$22:$G$22,0)),0)</f>
        <v>0</v>
      </c>
      <c r="M929" s="2">
        <f>_xlfn.IFERROR(INDEX('Subdecision matrices'!$C$23:$G$27,MATCH(Prioritization!I473,'Subdecision matrices'!$B$23:$B$27,0),MATCH('CalcEng 2'!$M$6,'Subdecision matrices'!$C$30:$G$30,0)),0)</f>
        <v>0</v>
      </c>
      <c r="N929" s="2">
        <f>_xlfn.IFERROR(INDEX('Subdecision matrices'!$C$23:$G$27,MATCH(Prioritization!I473,'Subdecision matrices'!$B$23:$B$27,0),MATCH('CalcEng 2'!$N$6,'Subdecision matrices'!$C$22:$G$22,0)),0)</f>
        <v>0</v>
      </c>
      <c r="O929" s="2">
        <f>_xlfn.IFERROR(INDEX('Subdecision matrices'!$C$23:$G$27,MATCH(Prioritization!I473,'Subdecision matrices'!$B$23:$B$27,0),MATCH('CalcEng 2'!$O$6,'Subdecision matrices'!$C$22:$G$22,0)),0)</f>
        <v>0</v>
      </c>
      <c r="P929" s="2">
        <f>_xlfn.IFERROR(INDEX('Subdecision matrices'!$C$23:$G$27,MATCH(Prioritization!I473,'Subdecision matrices'!$B$23:$B$27,0),MATCH('CalcEng 2'!$P$6,'Subdecision matrices'!$C$22:$G$22,0)),0)</f>
        <v>0</v>
      </c>
      <c r="Q929" s="2">
        <f>_xlfn.IFERROR(INDEX('Subdecision matrices'!$C$31:$G$33,MATCH(Prioritization!J473,'Subdecision matrices'!$B$31:$B$33,0),MATCH('CalcEng 2'!$Q$6,'Subdecision matrices'!$C$30:$G$30,0)),0)</f>
        <v>0</v>
      </c>
      <c r="R929" s="2">
        <f>_xlfn.IFERROR(INDEX('Subdecision matrices'!$C$31:$G$33,MATCH(Prioritization!J473,'Subdecision matrices'!$B$31:$B$33,0),MATCH('CalcEng 2'!$R$6,'Subdecision matrices'!$C$30:$G$30,0)),0)</f>
        <v>0</v>
      </c>
      <c r="S929" s="2">
        <f>_xlfn.IFERROR(INDEX('Subdecision matrices'!$C$31:$G$33,MATCH(Prioritization!J473,'Subdecision matrices'!$B$31:$B$33,0),MATCH('CalcEng 2'!$S$6,'Subdecision matrices'!$C$30:$G$30,0)),0)</f>
        <v>0</v>
      </c>
      <c r="T929" s="2">
        <f>_xlfn.IFERROR(INDEX('Subdecision matrices'!$C$31:$G$33,MATCH(Prioritization!J473,'Subdecision matrices'!$B$31:$B$33,0),MATCH('CalcEng 2'!$T$6,'Subdecision matrices'!$C$30:$G$30,0)),0)</f>
        <v>0</v>
      </c>
      <c r="U929" s="2">
        <f>_xlfn.IFERROR(INDEX('Subdecision matrices'!$C$31:$G$33,MATCH(Prioritization!J473,'Subdecision matrices'!$B$31:$B$33,0),MATCH('CalcEng 2'!$U$6,'Subdecision matrices'!$C$30:$G$30,0)),0)</f>
        <v>0</v>
      </c>
      <c r="V929" s="2">
        <f>_xlfn.IFERROR(VLOOKUP(Prioritization!K473,'Subdecision matrices'!$A$37:$C$41,3,TRUE),0)</f>
        <v>0</v>
      </c>
      <c r="W929" s="2">
        <f>_xlfn.IFERROR(VLOOKUP(Prioritization!K473,'Subdecision matrices'!$A$37:$D$41,4),0)</f>
        <v>0</v>
      </c>
      <c r="X929" s="2">
        <f>_xlfn.IFERROR(VLOOKUP(Prioritization!K473,'Subdecision matrices'!$A$37:$E$41,5),0)</f>
        <v>0</v>
      </c>
      <c r="Y929" s="2">
        <f>_xlfn.IFERROR(VLOOKUP(Prioritization!K473,'Subdecision matrices'!$A$37:$F$41,6),0)</f>
        <v>0</v>
      </c>
      <c r="Z929" s="2">
        <f>_xlfn.IFERROR(VLOOKUP(Prioritization!K473,'Subdecision matrices'!$A$37:$G$41,7),0)</f>
        <v>0</v>
      </c>
      <c r="AA929" s="2">
        <f>_xlfn.IFERROR(INDEX('Subdecision matrices'!$K$8:$O$11,MATCH(Prioritization!L473,'Subdecision matrices'!$J$8:$J$11,0),MATCH('CalcEng 2'!$AA$6,'Subdecision matrices'!$K$7:$O$7,0)),0)</f>
        <v>0</v>
      </c>
      <c r="AB929" s="2">
        <f>_xlfn.IFERROR(INDEX('Subdecision matrices'!$K$8:$O$11,MATCH(Prioritization!L473,'Subdecision matrices'!$J$8:$J$11,0),MATCH('CalcEng 2'!$AB$6,'Subdecision matrices'!$K$7:$O$7,0)),0)</f>
        <v>0</v>
      </c>
      <c r="AC929" s="2">
        <f>_xlfn.IFERROR(INDEX('Subdecision matrices'!$K$8:$O$11,MATCH(Prioritization!L473,'Subdecision matrices'!$J$8:$J$11,0),MATCH('CalcEng 2'!$AC$6,'Subdecision matrices'!$K$7:$O$7,0)),0)</f>
        <v>0</v>
      </c>
      <c r="AD929" s="2">
        <f>_xlfn.IFERROR(INDEX('Subdecision matrices'!$K$8:$O$11,MATCH(Prioritization!L473,'Subdecision matrices'!$J$8:$J$11,0),MATCH('CalcEng 2'!$AD$6,'Subdecision matrices'!$K$7:$O$7,0)),0)</f>
        <v>0</v>
      </c>
      <c r="AE929" s="2">
        <f>_xlfn.IFERROR(INDEX('Subdecision matrices'!$K$8:$O$11,MATCH(Prioritization!L473,'Subdecision matrices'!$J$8:$J$11,0),MATCH('CalcEng 2'!$AE$6,'Subdecision matrices'!$K$7:$O$7,0)),0)</f>
        <v>0</v>
      </c>
      <c r="AF929" s="2">
        <f>_xlfn.IFERROR(VLOOKUP(Prioritization!M473,'Subdecision matrices'!$I$15:$K$17,3,TRUE),0)</f>
        <v>0</v>
      </c>
      <c r="AG929" s="2">
        <f>_xlfn.IFERROR(VLOOKUP(Prioritization!M473,'Subdecision matrices'!$I$15:$L$17,4,TRUE),0)</f>
        <v>0</v>
      </c>
      <c r="AH929" s="2">
        <f>_xlfn.IFERROR(VLOOKUP(Prioritization!M473,'Subdecision matrices'!$I$15:$M$17,5,TRUE),0)</f>
        <v>0</v>
      </c>
      <c r="AI929" s="2">
        <f>_xlfn.IFERROR(VLOOKUP(Prioritization!M473,'Subdecision matrices'!$I$15:$N$17,6,TRUE),0)</f>
        <v>0</v>
      </c>
      <c r="AJ929" s="2">
        <f>_xlfn.IFERROR(VLOOKUP(Prioritization!M473,'Subdecision matrices'!$I$15:$O$17,7,TRUE),0)</f>
        <v>0</v>
      </c>
      <c r="AK929" s="2">
        <f>_xlfn.IFERROR(INDEX('Subdecision matrices'!$K$22:$O$24,MATCH(Prioritization!N473,'Subdecision matrices'!$J$22:$J$24,0),MATCH($AK$6,'Subdecision matrices'!$K$21:$O$21,0)),0)</f>
        <v>0</v>
      </c>
      <c r="AL929" s="2">
        <f>_xlfn.IFERROR(INDEX('Subdecision matrices'!$K$22:$O$24,MATCH(Prioritization!N473,'Subdecision matrices'!$J$22:$J$24,0),MATCH($AL$6,'Subdecision matrices'!$K$21:$O$21,0)),0)</f>
        <v>0</v>
      </c>
      <c r="AM929" s="2">
        <f>_xlfn.IFERROR(INDEX('Subdecision matrices'!$K$22:$O$24,MATCH(Prioritization!N473,'Subdecision matrices'!$J$22:$J$24,0),MATCH($AM$6,'Subdecision matrices'!$K$21:$O$21,0)),0)</f>
        <v>0</v>
      </c>
      <c r="AN929" s="2">
        <f>_xlfn.IFERROR(INDEX('Subdecision matrices'!$K$22:$O$24,MATCH(Prioritization!N473,'Subdecision matrices'!$J$22:$J$24,0),MATCH($AN$6,'Subdecision matrices'!$K$21:$O$21,0)),0)</f>
        <v>0</v>
      </c>
      <c r="AO929" s="2">
        <f>_xlfn.IFERROR(INDEX('Subdecision matrices'!$K$22:$O$24,MATCH(Prioritization!N473,'Subdecision matrices'!$J$22:$J$24,0),MATCH($AO$6,'Subdecision matrices'!$K$21:$O$21,0)),0)</f>
        <v>0</v>
      </c>
      <c r="AP929" s="2">
        <f>_xlfn.IFERROR(INDEX('Subdecision matrices'!$K$27:$O$30,MATCH(Prioritization!O473,'Subdecision matrices'!$J$27:$J$30,0),MATCH('CalcEng 2'!$AP$6,'Subdecision matrices'!$K$27:$O$27,0)),0)</f>
        <v>0</v>
      </c>
      <c r="AQ929" s="2">
        <f>_xlfn.IFERROR(INDEX('Subdecision matrices'!$K$27:$O$30,MATCH(Prioritization!O473,'Subdecision matrices'!$J$27:$J$30,0),MATCH('CalcEng 2'!$AQ$6,'Subdecision matrices'!$K$27:$O$27,0)),0)</f>
        <v>0</v>
      </c>
      <c r="AR929" s="2">
        <f>_xlfn.IFERROR(INDEX('Subdecision matrices'!$K$27:$O$30,MATCH(Prioritization!O473,'Subdecision matrices'!$J$27:$J$30,0),MATCH('CalcEng 2'!$AR$6,'Subdecision matrices'!$K$27:$O$27,0)),0)</f>
        <v>0</v>
      </c>
      <c r="AS929" s="2">
        <f>_xlfn.IFERROR(INDEX('Subdecision matrices'!$K$27:$O$30,MATCH(Prioritization!O473,'Subdecision matrices'!$J$27:$J$30,0),MATCH('CalcEng 2'!$AS$6,'Subdecision matrices'!$K$27:$O$27,0)),0)</f>
        <v>0</v>
      </c>
      <c r="AT929" s="2">
        <f>_xlfn.IFERROR(INDEX('Subdecision matrices'!$K$27:$O$30,MATCH(Prioritization!O473,'Subdecision matrices'!$J$27:$J$30,0),MATCH('CalcEng 2'!$AT$6,'Subdecision matrices'!$K$27:$O$27,0)),0)</f>
        <v>0</v>
      </c>
      <c r="AU929" s="2">
        <f>_xlfn.IFERROR(INDEX('Subdecision matrices'!$K$34:$O$36,MATCH(Prioritization!P473,'Subdecision matrices'!$J$34:$J$36,0),MATCH('CalcEng 2'!$AU$6,'Subdecision matrices'!$K$33:$O$33,0)),0)</f>
        <v>0</v>
      </c>
      <c r="AV929" s="2">
        <f>_xlfn.IFERROR(INDEX('Subdecision matrices'!$K$34:$O$36,MATCH(Prioritization!P473,'Subdecision matrices'!$J$34:$J$36,0),MATCH('CalcEng 2'!$AV$6,'Subdecision matrices'!$K$33:$O$33,0)),0)</f>
        <v>0</v>
      </c>
      <c r="AW929" s="2">
        <f>_xlfn.IFERROR(INDEX('Subdecision matrices'!$K$34:$O$36,MATCH(Prioritization!P473,'Subdecision matrices'!$J$34:$J$36,0),MATCH('CalcEng 2'!$AW$6,'Subdecision matrices'!$K$33:$O$33,0)),0)</f>
        <v>0</v>
      </c>
      <c r="AX929" s="2">
        <f>_xlfn.IFERROR(INDEX('Subdecision matrices'!$K$34:$O$36,MATCH(Prioritization!P473,'Subdecision matrices'!$J$34:$J$36,0),MATCH('CalcEng 2'!$AX$6,'Subdecision matrices'!$K$33:$O$33,0)),0)</f>
        <v>0</v>
      </c>
      <c r="AY929" s="2">
        <f>_xlfn.IFERROR(INDEX('Subdecision matrices'!$K$34:$O$36,MATCH(Prioritization!P473,'Subdecision matrices'!$J$34:$J$36,0),MATCH('CalcEng 2'!$AY$6,'Subdecision matrices'!$K$33:$O$33,0)),0)</f>
        <v>0</v>
      </c>
      <c r="AZ929" s="2"/>
      <c r="BA929" s="2"/>
      <c r="BB929" s="110">
        <f>((B929*B930)+(G929*G930)+(L929*L930)+(Q929*Q930)+(V929*V930)+(AA929*AA930)+(AF930*AF929)+(AK929*AK930)+(AP929*AP930)+(AU929*AU930))*10</f>
        <v>0</v>
      </c>
      <c r="BC929" s="110">
        <f aca="true" t="shared" si="2332" ref="BC929">((C929*C930)+(H929*H930)+(M929*M930)+(R929*R930)+(W929*W930)+(AB929*AB930)+(AG930*AG929)+(AL929*AL930)+(AQ929*AQ930)+(AV929*AV930))*10</f>
        <v>0</v>
      </c>
      <c r="BD929" s="110">
        <f aca="true" t="shared" si="2333" ref="BD929">((D929*D930)+(I929*I930)+(N929*N930)+(S929*S930)+(X929*X930)+(AC929*AC930)+(AH930*AH929)+(AM929*AM930)+(AR929*AR930)+(AW929*AW930))*10</f>
        <v>0</v>
      </c>
      <c r="BE929" s="110">
        <f aca="true" t="shared" si="2334" ref="BE929">((E929*E930)+(J929*J930)+(O929*O930)+(T929*T930)+(Y929*Y930)+(AD929*AD930)+(AI930*AI929)+(AN929*AN930)+(AS929*AS930)+(AX929*AX930))*10</f>
        <v>0</v>
      </c>
      <c r="BF929" s="110">
        <f aca="true" t="shared" si="2335" ref="BF929">((F929*F930)+(K929*K930)+(P929*P930)+(U929*U930)+(Z929*Z930)+(AE929*AE930)+(AJ930*AJ929)+(AO929*AO930)+(AT929*AT930)+(AY929*AY930))*10</f>
        <v>0</v>
      </c>
    </row>
    <row r="930" spans="1:58" ht="15.75" thickBot="1">
      <c r="A930" s="94"/>
      <c r="B930" s="5">
        <f>'Subdecision matrices'!$S$12</f>
        <v>0.1</v>
      </c>
      <c r="C930" s="5">
        <f>'Subdecision matrices'!$S$13</f>
        <v>0.1</v>
      </c>
      <c r="D930" s="5">
        <f>'Subdecision matrices'!$S$14</f>
        <v>0.1</v>
      </c>
      <c r="E930" s="5">
        <f>'Subdecision matrices'!$S$15</f>
        <v>0.1</v>
      </c>
      <c r="F930" s="5">
        <f>'Subdecision matrices'!$S$16</f>
        <v>0.1</v>
      </c>
      <c r="G930" s="5">
        <f>'Subdecision matrices'!$T$12</f>
        <v>0.1</v>
      </c>
      <c r="H930" s="5">
        <f>'Subdecision matrices'!$T$13</f>
        <v>0.1</v>
      </c>
      <c r="I930" s="5">
        <f>'Subdecision matrices'!$T$14</f>
        <v>0.1</v>
      </c>
      <c r="J930" s="5">
        <f>'Subdecision matrices'!$T$15</f>
        <v>0.1</v>
      </c>
      <c r="K930" s="5">
        <f>'Subdecision matrices'!$T$16</f>
        <v>0.1</v>
      </c>
      <c r="L930" s="5">
        <f>'Subdecision matrices'!$U$12</f>
        <v>0.05</v>
      </c>
      <c r="M930" s="5">
        <f>'Subdecision matrices'!$U$13</f>
        <v>0.05</v>
      </c>
      <c r="N930" s="5">
        <f>'Subdecision matrices'!$U$14</f>
        <v>0.05</v>
      </c>
      <c r="O930" s="5">
        <f>'Subdecision matrices'!$U$15</f>
        <v>0.05</v>
      </c>
      <c r="P930" s="5">
        <f>'Subdecision matrices'!$U$16</f>
        <v>0.05</v>
      </c>
      <c r="Q930" s="5">
        <f>'Subdecision matrices'!$V$12</f>
        <v>0.1</v>
      </c>
      <c r="R930" s="5">
        <f>'Subdecision matrices'!$V$13</f>
        <v>0.1</v>
      </c>
      <c r="S930" s="5">
        <f>'Subdecision matrices'!$V$14</f>
        <v>0.1</v>
      </c>
      <c r="T930" s="5">
        <f>'Subdecision matrices'!$V$15</f>
        <v>0.1</v>
      </c>
      <c r="U930" s="5">
        <f>'Subdecision matrices'!$V$16</f>
        <v>0.1</v>
      </c>
      <c r="V930" s="5">
        <f>'Subdecision matrices'!$W$12</f>
        <v>0.1</v>
      </c>
      <c r="W930" s="5">
        <f>'Subdecision matrices'!$W$13</f>
        <v>0.1</v>
      </c>
      <c r="X930" s="5">
        <f>'Subdecision matrices'!$W$14</f>
        <v>0.1</v>
      </c>
      <c r="Y930" s="5">
        <f>'Subdecision matrices'!$W$15</f>
        <v>0.1</v>
      </c>
      <c r="Z930" s="5">
        <f>'Subdecision matrices'!$W$16</f>
        <v>0.1</v>
      </c>
      <c r="AA930" s="5">
        <f>'Subdecision matrices'!$X$12</f>
        <v>0.05</v>
      </c>
      <c r="AB930" s="5">
        <f>'Subdecision matrices'!$X$13</f>
        <v>0.1</v>
      </c>
      <c r="AC930" s="5">
        <f>'Subdecision matrices'!$X$14</f>
        <v>0.1</v>
      </c>
      <c r="AD930" s="5">
        <f>'Subdecision matrices'!$X$15</f>
        <v>0.1</v>
      </c>
      <c r="AE930" s="5">
        <f>'Subdecision matrices'!$X$16</f>
        <v>0.1</v>
      </c>
      <c r="AF930" s="5">
        <f>'Subdecision matrices'!$Y$12</f>
        <v>0.1</v>
      </c>
      <c r="AG930" s="5">
        <f>'Subdecision matrices'!$Y$13</f>
        <v>0.1</v>
      </c>
      <c r="AH930" s="5">
        <f>'Subdecision matrices'!$Y$14</f>
        <v>0.1</v>
      </c>
      <c r="AI930" s="5">
        <f>'Subdecision matrices'!$Y$15</f>
        <v>0.05</v>
      </c>
      <c r="AJ930" s="5">
        <f>'Subdecision matrices'!$Y$16</f>
        <v>0.05</v>
      </c>
      <c r="AK930" s="5">
        <f>'Subdecision matrices'!$Z$12</f>
        <v>0.15</v>
      </c>
      <c r="AL930" s="5">
        <f>'Subdecision matrices'!$Z$13</f>
        <v>0.15</v>
      </c>
      <c r="AM930" s="5">
        <f>'Subdecision matrices'!$Z$14</f>
        <v>0.15</v>
      </c>
      <c r="AN930" s="5">
        <f>'Subdecision matrices'!$Z$15</f>
        <v>0.15</v>
      </c>
      <c r="AO930" s="5">
        <f>'Subdecision matrices'!$Z$16</f>
        <v>0.15</v>
      </c>
      <c r="AP930" s="5">
        <f>'Subdecision matrices'!$AA$12</f>
        <v>0.1</v>
      </c>
      <c r="AQ930" s="5">
        <f>'Subdecision matrices'!$AA$13</f>
        <v>0.1</v>
      </c>
      <c r="AR930" s="5">
        <f>'Subdecision matrices'!$AA$14</f>
        <v>0.1</v>
      </c>
      <c r="AS930" s="5">
        <f>'Subdecision matrices'!$AA$15</f>
        <v>0.1</v>
      </c>
      <c r="AT930" s="5">
        <f>'Subdecision matrices'!$AA$16</f>
        <v>0.15</v>
      </c>
      <c r="AU930" s="5">
        <f>'Subdecision matrices'!$AB$12</f>
        <v>0.15</v>
      </c>
      <c r="AV930" s="5">
        <f>'Subdecision matrices'!$AB$13</f>
        <v>0.1</v>
      </c>
      <c r="AW930" s="5">
        <f>'Subdecision matrices'!$AB$14</f>
        <v>0.1</v>
      </c>
      <c r="AX930" s="5">
        <f>'Subdecision matrices'!$AB$15</f>
        <v>0.15</v>
      </c>
      <c r="AY930" s="5">
        <f>'Subdecision matrices'!$AB$16</f>
        <v>0.1</v>
      </c>
      <c r="AZ930" s="3">
        <f aca="true" t="shared" si="2336" ref="AZ930">SUM(L930:AY930)</f>
        <v>4</v>
      </c>
      <c r="BA930" s="3"/>
      <c r="BB930" s="114"/>
      <c r="BC930" s="114"/>
      <c r="BD930" s="114"/>
      <c r="BE930" s="114"/>
      <c r="BF930" s="114"/>
    </row>
    <row r="931" spans="1:58" ht="15">
      <c r="A931" s="94">
        <v>463</v>
      </c>
      <c r="B931" s="44">
        <f>_xlfn.IFERROR(VLOOKUP(Prioritization!G474,'Subdecision matrices'!$B$7:$C$8,2,TRUE),0)</f>
        <v>0</v>
      </c>
      <c r="C931" s="44">
        <f>_xlfn.IFERROR(VLOOKUP(Prioritization!G474,'Subdecision matrices'!$B$7:$D$8,3,TRUE),0)</f>
        <v>0</v>
      </c>
      <c r="D931" s="44">
        <f>_xlfn.IFERROR(VLOOKUP(Prioritization!G474,'Subdecision matrices'!$B$7:$E$8,4,TRUE),0)</f>
        <v>0</v>
      </c>
      <c r="E931" s="44">
        <f>_xlfn.IFERROR(VLOOKUP(Prioritization!G474,'Subdecision matrices'!$B$7:$F$8,5,TRUE),0)</f>
        <v>0</v>
      </c>
      <c r="F931" s="44">
        <f>_xlfn.IFERROR(VLOOKUP(Prioritization!G474,'Subdecision matrices'!$B$7:$G$8,6,TRUE),0)</f>
        <v>0</v>
      </c>
      <c r="G931" s="44">
        <f>VLOOKUP(Prioritization!H474,'Subdecision matrices'!$B$12:$C$19,2,TRUE)</f>
        <v>0</v>
      </c>
      <c r="H931" s="44">
        <f>VLOOKUP(Prioritization!H474,'Subdecision matrices'!$B$12:$D$19,3,TRUE)</f>
        <v>0</v>
      </c>
      <c r="I931" s="44">
        <f>VLOOKUP(Prioritization!H474,'Subdecision matrices'!$B$12:$E$19,4,TRUE)</f>
        <v>0</v>
      </c>
      <c r="J931" s="44">
        <f>VLOOKUP(Prioritization!H474,'Subdecision matrices'!$B$12:$F$19,5,TRUE)</f>
        <v>0</v>
      </c>
      <c r="K931" s="44">
        <f>VLOOKUP(Prioritization!H474,'Subdecision matrices'!$B$12:$G$19,6,TRUE)</f>
        <v>0</v>
      </c>
      <c r="L931" s="2">
        <f>_xlfn.IFERROR(INDEX('Subdecision matrices'!$C$23:$G$27,MATCH(Prioritization!I474,'Subdecision matrices'!$B$23:$B$27,0),MATCH('CalcEng 2'!$L$6,'Subdecision matrices'!$C$22:$G$22,0)),0)</f>
        <v>0</v>
      </c>
      <c r="M931" s="2">
        <f>_xlfn.IFERROR(INDEX('Subdecision matrices'!$C$23:$G$27,MATCH(Prioritization!I474,'Subdecision matrices'!$B$23:$B$27,0),MATCH('CalcEng 2'!$M$6,'Subdecision matrices'!$C$30:$G$30,0)),0)</f>
        <v>0</v>
      </c>
      <c r="N931" s="2">
        <f>_xlfn.IFERROR(INDEX('Subdecision matrices'!$C$23:$G$27,MATCH(Prioritization!I474,'Subdecision matrices'!$B$23:$B$27,0),MATCH('CalcEng 2'!$N$6,'Subdecision matrices'!$C$22:$G$22,0)),0)</f>
        <v>0</v>
      </c>
      <c r="O931" s="2">
        <f>_xlfn.IFERROR(INDEX('Subdecision matrices'!$C$23:$G$27,MATCH(Prioritization!I474,'Subdecision matrices'!$B$23:$B$27,0),MATCH('CalcEng 2'!$O$6,'Subdecision matrices'!$C$22:$G$22,0)),0)</f>
        <v>0</v>
      </c>
      <c r="P931" s="2">
        <f>_xlfn.IFERROR(INDEX('Subdecision matrices'!$C$23:$G$27,MATCH(Prioritization!I474,'Subdecision matrices'!$B$23:$B$27,0),MATCH('CalcEng 2'!$P$6,'Subdecision matrices'!$C$22:$G$22,0)),0)</f>
        <v>0</v>
      </c>
      <c r="Q931" s="2">
        <f>_xlfn.IFERROR(INDEX('Subdecision matrices'!$C$31:$G$33,MATCH(Prioritization!J474,'Subdecision matrices'!$B$31:$B$33,0),MATCH('CalcEng 2'!$Q$6,'Subdecision matrices'!$C$30:$G$30,0)),0)</f>
        <v>0</v>
      </c>
      <c r="R931" s="2">
        <f>_xlfn.IFERROR(INDEX('Subdecision matrices'!$C$31:$G$33,MATCH(Prioritization!J474,'Subdecision matrices'!$B$31:$B$33,0),MATCH('CalcEng 2'!$R$6,'Subdecision matrices'!$C$30:$G$30,0)),0)</f>
        <v>0</v>
      </c>
      <c r="S931" s="2">
        <f>_xlfn.IFERROR(INDEX('Subdecision matrices'!$C$31:$G$33,MATCH(Prioritization!J474,'Subdecision matrices'!$B$31:$B$33,0),MATCH('CalcEng 2'!$S$6,'Subdecision matrices'!$C$30:$G$30,0)),0)</f>
        <v>0</v>
      </c>
      <c r="T931" s="2">
        <f>_xlfn.IFERROR(INDEX('Subdecision matrices'!$C$31:$G$33,MATCH(Prioritization!J474,'Subdecision matrices'!$B$31:$B$33,0),MATCH('CalcEng 2'!$T$6,'Subdecision matrices'!$C$30:$G$30,0)),0)</f>
        <v>0</v>
      </c>
      <c r="U931" s="2">
        <f>_xlfn.IFERROR(INDEX('Subdecision matrices'!$C$31:$G$33,MATCH(Prioritization!J474,'Subdecision matrices'!$B$31:$B$33,0),MATCH('CalcEng 2'!$U$6,'Subdecision matrices'!$C$30:$G$30,0)),0)</f>
        <v>0</v>
      </c>
      <c r="V931" s="2">
        <f>_xlfn.IFERROR(VLOOKUP(Prioritization!K474,'Subdecision matrices'!$A$37:$C$41,3,TRUE),0)</f>
        <v>0</v>
      </c>
      <c r="W931" s="2">
        <f>_xlfn.IFERROR(VLOOKUP(Prioritization!K474,'Subdecision matrices'!$A$37:$D$41,4),0)</f>
        <v>0</v>
      </c>
      <c r="X931" s="2">
        <f>_xlfn.IFERROR(VLOOKUP(Prioritization!K474,'Subdecision matrices'!$A$37:$E$41,5),0)</f>
        <v>0</v>
      </c>
      <c r="Y931" s="2">
        <f>_xlfn.IFERROR(VLOOKUP(Prioritization!K474,'Subdecision matrices'!$A$37:$F$41,6),0)</f>
        <v>0</v>
      </c>
      <c r="Z931" s="2">
        <f>_xlfn.IFERROR(VLOOKUP(Prioritization!K474,'Subdecision matrices'!$A$37:$G$41,7),0)</f>
        <v>0</v>
      </c>
      <c r="AA931" s="2">
        <f>_xlfn.IFERROR(INDEX('Subdecision matrices'!$K$8:$O$11,MATCH(Prioritization!L474,'Subdecision matrices'!$J$8:$J$11,0),MATCH('CalcEng 2'!$AA$6,'Subdecision matrices'!$K$7:$O$7,0)),0)</f>
        <v>0</v>
      </c>
      <c r="AB931" s="2">
        <f>_xlfn.IFERROR(INDEX('Subdecision matrices'!$K$8:$O$11,MATCH(Prioritization!L474,'Subdecision matrices'!$J$8:$J$11,0),MATCH('CalcEng 2'!$AB$6,'Subdecision matrices'!$K$7:$O$7,0)),0)</f>
        <v>0</v>
      </c>
      <c r="AC931" s="2">
        <f>_xlfn.IFERROR(INDEX('Subdecision matrices'!$K$8:$O$11,MATCH(Prioritization!L474,'Subdecision matrices'!$J$8:$J$11,0),MATCH('CalcEng 2'!$AC$6,'Subdecision matrices'!$K$7:$O$7,0)),0)</f>
        <v>0</v>
      </c>
      <c r="AD931" s="2">
        <f>_xlfn.IFERROR(INDEX('Subdecision matrices'!$K$8:$O$11,MATCH(Prioritization!L474,'Subdecision matrices'!$J$8:$J$11,0),MATCH('CalcEng 2'!$AD$6,'Subdecision matrices'!$K$7:$O$7,0)),0)</f>
        <v>0</v>
      </c>
      <c r="AE931" s="2">
        <f>_xlfn.IFERROR(INDEX('Subdecision matrices'!$K$8:$O$11,MATCH(Prioritization!L474,'Subdecision matrices'!$J$8:$J$11,0),MATCH('CalcEng 2'!$AE$6,'Subdecision matrices'!$K$7:$O$7,0)),0)</f>
        <v>0</v>
      </c>
      <c r="AF931" s="2">
        <f>_xlfn.IFERROR(VLOOKUP(Prioritization!M474,'Subdecision matrices'!$I$15:$K$17,3,TRUE),0)</f>
        <v>0</v>
      </c>
      <c r="AG931" s="2">
        <f>_xlfn.IFERROR(VLOOKUP(Prioritization!M474,'Subdecision matrices'!$I$15:$L$17,4,TRUE),0)</f>
        <v>0</v>
      </c>
      <c r="AH931" s="2">
        <f>_xlfn.IFERROR(VLOOKUP(Prioritization!M474,'Subdecision matrices'!$I$15:$M$17,5,TRUE),0)</f>
        <v>0</v>
      </c>
      <c r="AI931" s="2">
        <f>_xlfn.IFERROR(VLOOKUP(Prioritization!M474,'Subdecision matrices'!$I$15:$N$17,6,TRUE),0)</f>
        <v>0</v>
      </c>
      <c r="AJ931" s="2">
        <f>_xlfn.IFERROR(VLOOKUP(Prioritization!M474,'Subdecision matrices'!$I$15:$O$17,7,TRUE),0)</f>
        <v>0</v>
      </c>
      <c r="AK931" s="2">
        <f>_xlfn.IFERROR(INDEX('Subdecision matrices'!$K$22:$O$24,MATCH(Prioritization!N474,'Subdecision matrices'!$J$22:$J$24,0),MATCH($AK$6,'Subdecision matrices'!$K$21:$O$21,0)),0)</f>
        <v>0</v>
      </c>
      <c r="AL931" s="2">
        <f>_xlfn.IFERROR(INDEX('Subdecision matrices'!$K$22:$O$24,MATCH(Prioritization!N474,'Subdecision matrices'!$J$22:$J$24,0),MATCH($AL$6,'Subdecision matrices'!$K$21:$O$21,0)),0)</f>
        <v>0</v>
      </c>
      <c r="AM931" s="2">
        <f>_xlfn.IFERROR(INDEX('Subdecision matrices'!$K$22:$O$24,MATCH(Prioritization!N474,'Subdecision matrices'!$J$22:$J$24,0),MATCH($AM$6,'Subdecision matrices'!$K$21:$O$21,0)),0)</f>
        <v>0</v>
      </c>
      <c r="AN931" s="2">
        <f>_xlfn.IFERROR(INDEX('Subdecision matrices'!$K$22:$O$24,MATCH(Prioritization!N474,'Subdecision matrices'!$J$22:$J$24,0),MATCH($AN$6,'Subdecision matrices'!$K$21:$O$21,0)),0)</f>
        <v>0</v>
      </c>
      <c r="AO931" s="2">
        <f>_xlfn.IFERROR(INDEX('Subdecision matrices'!$K$22:$O$24,MATCH(Prioritization!N474,'Subdecision matrices'!$J$22:$J$24,0),MATCH($AO$6,'Subdecision matrices'!$K$21:$O$21,0)),0)</f>
        <v>0</v>
      </c>
      <c r="AP931" s="2">
        <f>_xlfn.IFERROR(INDEX('Subdecision matrices'!$K$27:$O$30,MATCH(Prioritization!O474,'Subdecision matrices'!$J$27:$J$30,0),MATCH('CalcEng 2'!$AP$6,'Subdecision matrices'!$K$27:$O$27,0)),0)</f>
        <v>0</v>
      </c>
      <c r="AQ931" s="2">
        <f>_xlfn.IFERROR(INDEX('Subdecision matrices'!$K$27:$O$30,MATCH(Prioritization!O474,'Subdecision matrices'!$J$27:$J$30,0),MATCH('CalcEng 2'!$AQ$6,'Subdecision matrices'!$K$27:$O$27,0)),0)</f>
        <v>0</v>
      </c>
      <c r="AR931" s="2">
        <f>_xlfn.IFERROR(INDEX('Subdecision matrices'!$K$27:$O$30,MATCH(Prioritization!O474,'Subdecision matrices'!$J$27:$J$30,0),MATCH('CalcEng 2'!$AR$6,'Subdecision matrices'!$K$27:$O$27,0)),0)</f>
        <v>0</v>
      </c>
      <c r="AS931" s="2">
        <f>_xlfn.IFERROR(INDEX('Subdecision matrices'!$K$27:$O$30,MATCH(Prioritization!O474,'Subdecision matrices'!$J$27:$J$30,0),MATCH('CalcEng 2'!$AS$6,'Subdecision matrices'!$K$27:$O$27,0)),0)</f>
        <v>0</v>
      </c>
      <c r="AT931" s="2">
        <f>_xlfn.IFERROR(INDEX('Subdecision matrices'!$K$27:$O$30,MATCH(Prioritization!O474,'Subdecision matrices'!$J$27:$J$30,0),MATCH('CalcEng 2'!$AT$6,'Subdecision matrices'!$K$27:$O$27,0)),0)</f>
        <v>0</v>
      </c>
      <c r="AU931" s="2">
        <f>_xlfn.IFERROR(INDEX('Subdecision matrices'!$K$34:$O$36,MATCH(Prioritization!P474,'Subdecision matrices'!$J$34:$J$36,0),MATCH('CalcEng 2'!$AU$6,'Subdecision matrices'!$K$33:$O$33,0)),0)</f>
        <v>0</v>
      </c>
      <c r="AV931" s="2">
        <f>_xlfn.IFERROR(INDEX('Subdecision matrices'!$K$34:$O$36,MATCH(Prioritization!P474,'Subdecision matrices'!$J$34:$J$36,0),MATCH('CalcEng 2'!$AV$6,'Subdecision matrices'!$K$33:$O$33,0)),0)</f>
        <v>0</v>
      </c>
      <c r="AW931" s="2">
        <f>_xlfn.IFERROR(INDEX('Subdecision matrices'!$K$34:$O$36,MATCH(Prioritization!P474,'Subdecision matrices'!$J$34:$J$36,0),MATCH('CalcEng 2'!$AW$6,'Subdecision matrices'!$K$33:$O$33,0)),0)</f>
        <v>0</v>
      </c>
      <c r="AX931" s="2">
        <f>_xlfn.IFERROR(INDEX('Subdecision matrices'!$K$34:$O$36,MATCH(Prioritization!P474,'Subdecision matrices'!$J$34:$J$36,0),MATCH('CalcEng 2'!$AX$6,'Subdecision matrices'!$K$33:$O$33,0)),0)</f>
        <v>0</v>
      </c>
      <c r="AY931" s="2">
        <f>_xlfn.IFERROR(INDEX('Subdecision matrices'!$K$34:$O$36,MATCH(Prioritization!P474,'Subdecision matrices'!$J$34:$J$36,0),MATCH('CalcEng 2'!$AY$6,'Subdecision matrices'!$K$33:$O$33,0)),0)</f>
        <v>0</v>
      </c>
      <c r="AZ931" s="2"/>
      <c r="BA931" s="2"/>
      <c r="BB931" s="110">
        <f>((B931*B932)+(G931*G932)+(L931*L932)+(Q931*Q932)+(V931*V932)+(AA931*AA932)+(AF932*AF931)+(AK931*AK932)+(AP931*AP932)+(AU931*AU932))*10</f>
        <v>0</v>
      </c>
      <c r="BC931" s="110">
        <f aca="true" t="shared" si="2337" ref="BC931">((C931*C932)+(H931*H932)+(M931*M932)+(R931*R932)+(W931*W932)+(AB931*AB932)+(AG932*AG931)+(AL931*AL932)+(AQ931*AQ932)+(AV931*AV932))*10</f>
        <v>0</v>
      </c>
      <c r="BD931" s="110">
        <f aca="true" t="shared" si="2338" ref="BD931">((D931*D932)+(I931*I932)+(N931*N932)+(S931*S932)+(X931*X932)+(AC931*AC932)+(AH932*AH931)+(AM931*AM932)+(AR931*AR932)+(AW931*AW932))*10</f>
        <v>0</v>
      </c>
      <c r="BE931" s="110">
        <f aca="true" t="shared" si="2339" ref="BE931">((E931*E932)+(J931*J932)+(O931*O932)+(T931*T932)+(Y931*Y932)+(AD931*AD932)+(AI932*AI931)+(AN931*AN932)+(AS931*AS932)+(AX931*AX932))*10</f>
        <v>0</v>
      </c>
      <c r="BF931" s="110">
        <f aca="true" t="shared" si="2340" ref="BF931">((F931*F932)+(K931*K932)+(P931*P932)+(U931*U932)+(Z931*Z932)+(AE931*AE932)+(AJ932*AJ931)+(AO931*AO932)+(AT931*AT932)+(AY931*AY932))*10</f>
        <v>0</v>
      </c>
    </row>
    <row r="932" spans="1:58" ht="15.75" thickBot="1">
      <c r="A932" s="94"/>
      <c r="B932" s="5">
        <f>'Subdecision matrices'!$S$12</f>
        <v>0.1</v>
      </c>
      <c r="C932" s="5">
        <f>'Subdecision matrices'!$S$13</f>
        <v>0.1</v>
      </c>
      <c r="D932" s="5">
        <f>'Subdecision matrices'!$S$14</f>
        <v>0.1</v>
      </c>
      <c r="E932" s="5">
        <f>'Subdecision matrices'!$S$15</f>
        <v>0.1</v>
      </c>
      <c r="F932" s="5">
        <f>'Subdecision matrices'!$S$16</f>
        <v>0.1</v>
      </c>
      <c r="G932" s="5">
        <f>'Subdecision matrices'!$T$12</f>
        <v>0.1</v>
      </c>
      <c r="H932" s="5">
        <f>'Subdecision matrices'!$T$13</f>
        <v>0.1</v>
      </c>
      <c r="I932" s="5">
        <f>'Subdecision matrices'!$T$14</f>
        <v>0.1</v>
      </c>
      <c r="J932" s="5">
        <f>'Subdecision matrices'!$T$15</f>
        <v>0.1</v>
      </c>
      <c r="K932" s="5">
        <f>'Subdecision matrices'!$T$16</f>
        <v>0.1</v>
      </c>
      <c r="L932" s="5">
        <f>'Subdecision matrices'!$U$12</f>
        <v>0.05</v>
      </c>
      <c r="M932" s="5">
        <f>'Subdecision matrices'!$U$13</f>
        <v>0.05</v>
      </c>
      <c r="N932" s="5">
        <f>'Subdecision matrices'!$U$14</f>
        <v>0.05</v>
      </c>
      <c r="O932" s="5">
        <f>'Subdecision matrices'!$U$15</f>
        <v>0.05</v>
      </c>
      <c r="P932" s="5">
        <f>'Subdecision matrices'!$U$16</f>
        <v>0.05</v>
      </c>
      <c r="Q932" s="5">
        <f>'Subdecision matrices'!$V$12</f>
        <v>0.1</v>
      </c>
      <c r="R932" s="5">
        <f>'Subdecision matrices'!$V$13</f>
        <v>0.1</v>
      </c>
      <c r="S932" s="5">
        <f>'Subdecision matrices'!$V$14</f>
        <v>0.1</v>
      </c>
      <c r="T932" s="5">
        <f>'Subdecision matrices'!$V$15</f>
        <v>0.1</v>
      </c>
      <c r="U932" s="5">
        <f>'Subdecision matrices'!$V$16</f>
        <v>0.1</v>
      </c>
      <c r="V932" s="5">
        <f>'Subdecision matrices'!$W$12</f>
        <v>0.1</v>
      </c>
      <c r="W932" s="5">
        <f>'Subdecision matrices'!$W$13</f>
        <v>0.1</v>
      </c>
      <c r="X932" s="5">
        <f>'Subdecision matrices'!$W$14</f>
        <v>0.1</v>
      </c>
      <c r="Y932" s="5">
        <f>'Subdecision matrices'!$W$15</f>
        <v>0.1</v>
      </c>
      <c r="Z932" s="5">
        <f>'Subdecision matrices'!$W$16</f>
        <v>0.1</v>
      </c>
      <c r="AA932" s="5">
        <f>'Subdecision matrices'!$X$12</f>
        <v>0.05</v>
      </c>
      <c r="AB932" s="5">
        <f>'Subdecision matrices'!$X$13</f>
        <v>0.1</v>
      </c>
      <c r="AC932" s="5">
        <f>'Subdecision matrices'!$X$14</f>
        <v>0.1</v>
      </c>
      <c r="AD932" s="5">
        <f>'Subdecision matrices'!$X$15</f>
        <v>0.1</v>
      </c>
      <c r="AE932" s="5">
        <f>'Subdecision matrices'!$X$16</f>
        <v>0.1</v>
      </c>
      <c r="AF932" s="5">
        <f>'Subdecision matrices'!$Y$12</f>
        <v>0.1</v>
      </c>
      <c r="AG932" s="5">
        <f>'Subdecision matrices'!$Y$13</f>
        <v>0.1</v>
      </c>
      <c r="AH932" s="5">
        <f>'Subdecision matrices'!$Y$14</f>
        <v>0.1</v>
      </c>
      <c r="AI932" s="5">
        <f>'Subdecision matrices'!$Y$15</f>
        <v>0.05</v>
      </c>
      <c r="AJ932" s="5">
        <f>'Subdecision matrices'!$Y$16</f>
        <v>0.05</v>
      </c>
      <c r="AK932" s="5">
        <f>'Subdecision matrices'!$Z$12</f>
        <v>0.15</v>
      </c>
      <c r="AL932" s="5">
        <f>'Subdecision matrices'!$Z$13</f>
        <v>0.15</v>
      </c>
      <c r="AM932" s="5">
        <f>'Subdecision matrices'!$Z$14</f>
        <v>0.15</v>
      </c>
      <c r="AN932" s="5">
        <f>'Subdecision matrices'!$Z$15</f>
        <v>0.15</v>
      </c>
      <c r="AO932" s="5">
        <f>'Subdecision matrices'!$Z$16</f>
        <v>0.15</v>
      </c>
      <c r="AP932" s="5">
        <f>'Subdecision matrices'!$AA$12</f>
        <v>0.1</v>
      </c>
      <c r="AQ932" s="5">
        <f>'Subdecision matrices'!$AA$13</f>
        <v>0.1</v>
      </c>
      <c r="AR932" s="5">
        <f>'Subdecision matrices'!$AA$14</f>
        <v>0.1</v>
      </c>
      <c r="AS932" s="5">
        <f>'Subdecision matrices'!$AA$15</f>
        <v>0.1</v>
      </c>
      <c r="AT932" s="5">
        <f>'Subdecision matrices'!$AA$16</f>
        <v>0.15</v>
      </c>
      <c r="AU932" s="5">
        <f>'Subdecision matrices'!$AB$12</f>
        <v>0.15</v>
      </c>
      <c r="AV932" s="5">
        <f>'Subdecision matrices'!$AB$13</f>
        <v>0.1</v>
      </c>
      <c r="AW932" s="5">
        <f>'Subdecision matrices'!$AB$14</f>
        <v>0.1</v>
      </c>
      <c r="AX932" s="5">
        <f>'Subdecision matrices'!$AB$15</f>
        <v>0.15</v>
      </c>
      <c r="AY932" s="5">
        <f>'Subdecision matrices'!$AB$16</f>
        <v>0.1</v>
      </c>
      <c r="AZ932" s="3">
        <f aca="true" t="shared" si="2341" ref="AZ932">SUM(L932:AY932)</f>
        <v>4</v>
      </c>
      <c r="BA932" s="3"/>
      <c r="BB932" s="114"/>
      <c r="BC932" s="114"/>
      <c r="BD932" s="114"/>
      <c r="BE932" s="114"/>
      <c r="BF932" s="114"/>
    </row>
    <row r="933" spans="1:58" ht="15">
      <c r="A933" s="94">
        <v>464</v>
      </c>
      <c r="B933" s="44">
        <f>_xlfn.IFERROR(VLOOKUP(Prioritization!G475,'Subdecision matrices'!$B$7:$C$8,2,TRUE),0)</f>
        <v>0</v>
      </c>
      <c r="C933" s="44">
        <f>_xlfn.IFERROR(VLOOKUP(Prioritization!G475,'Subdecision matrices'!$B$7:$D$8,3,TRUE),0)</f>
        <v>0</v>
      </c>
      <c r="D933" s="44">
        <f>_xlfn.IFERROR(VLOOKUP(Prioritization!G475,'Subdecision matrices'!$B$7:$E$8,4,TRUE),0)</f>
        <v>0</v>
      </c>
      <c r="E933" s="44">
        <f>_xlfn.IFERROR(VLOOKUP(Prioritization!G475,'Subdecision matrices'!$B$7:$F$8,5,TRUE),0)</f>
        <v>0</v>
      </c>
      <c r="F933" s="44">
        <f>_xlfn.IFERROR(VLOOKUP(Prioritization!G475,'Subdecision matrices'!$B$7:$G$8,6,TRUE),0)</f>
        <v>0</v>
      </c>
      <c r="G933" s="44">
        <f>VLOOKUP(Prioritization!H475,'Subdecision matrices'!$B$12:$C$19,2,TRUE)</f>
        <v>0</v>
      </c>
      <c r="H933" s="44">
        <f>VLOOKUP(Prioritization!H475,'Subdecision matrices'!$B$12:$D$19,3,TRUE)</f>
        <v>0</v>
      </c>
      <c r="I933" s="44">
        <f>VLOOKUP(Prioritization!H475,'Subdecision matrices'!$B$12:$E$19,4,TRUE)</f>
        <v>0</v>
      </c>
      <c r="J933" s="44">
        <f>VLOOKUP(Prioritization!H475,'Subdecision matrices'!$B$12:$F$19,5,TRUE)</f>
        <v>0</v>
      </c>
      <c r="K933" s="44">
        <f>VLOOKUP(Prioritization!H475,'Subdecision matrices'!$B$12:$G$19,6,TRUE)</f>
        <v>0</v>
      </c>
      <c r="L933" s="2">
        <f>_xlfn.IFERROR(INDEX('Subdecision matrices'!$C$23:$G$27,MATCH(Prioritization!I475,'Subdecision matrices'!$B$23:$B$27,0),MATCH('CalcEng 2'!$L$6,'Subdecision matrices'!$C$22:$G$22,0)),0)</f>
        <v>0</v>
      </c>
      <c r="M933" s="2">
        <f>_xlfn.IFERROR(INDEX('Subdecision matrices'!$C$23:$G$27,MATCH(Prioritization!I475,'Subdecision matrices'!$B$23:$B$27,0),MATCH('CalcEng 2'!$M$6,'Subdecision matrices'!$C$30:$G$30,0)),0)</f>
        <v>0</v>
      </c>
      <c r="N933" s="2">
        <f>_xlfn.IFERROR(INDEX('Subdecision matrices'!$C$23:$G$27,MATCH(Prioritization!I475,'Subdecision matrices'!$B$23:$B$27,0),MATCH('CalcEng 2'!$N$6,'Subdecision matrices'!$C$22:$G$22,0)),0)</f>
        <v>0</v>
      </c>
      <c r="O933" s="2">
        <f>_xlfn.IFERROR(INDEX('Subdecision matrices'!$C$23:$G$27,MATCH(Prioritization!I475,'Subdecision matrices'!$B$23:$B$27,0),MATCH('CalcEng 2'!$O$6,'Subdecision matrices'!$C$22:$G$22,0)),0)</f>
        <v>0</v>
      </c>
      <c r="P933" s="2">
        <f>_xlfn.IFERROR(INDEX('Subdecision matrices'!$C$23:$G$27,MATCH(Prioritization!I475,'Subdecision matrices'!$B$23:$B$27,0),MATCH('CalcEng 2'!$P$6,'Subdecision matrices'!$C$22:$G$22,0)),0)</f>
        <v>0</v>
      </c>
      <c r="Q933" s="2">
        <f>_xlfn.IFERROR(INDEX('Subdecision matrices'!$C$31:$G$33,MATCH(Prioritization!J475,'Subdecision matrices'!$B$31:$B$33,0),MATCH('CalcEng 2'!$Q$6,'Subdecision matrices'!$C$30:$G$30,0)),0)</f>
        <v>0</v>
      </c>
      <c r="R933" s="2">
        <f>_xlfn.IFERROR(INDEX('Subdecision matrices'!$C$31:$G$33,MATCH(Prioritization!J475,'Subdecision matrices'!$B$31:$B$33,0),MATCH('CalcEng 2'!$R$6,'Subdecision matrices'!$C$30:$G$30,0)),0)</f>
        <v>0</v>
      </c>
      <c r="S933" s="2">
        <f>_xlfn.IFERROR(INDEX('Subdecision matrices'!$C$31:$G$33,MATCH(Prioritization!J475,'Subdecision matrices'!$B$31:$B$33,0),MATCH('CalcEng 2'!$S$6,'Subdecision matrices'!$C$30:$G$30,0)),0)</f>
        <v>0</v>
      </c>
      <c r="T933" s="2">
        <f>_xlfn.IFERROR(INDEX('Subdecision matrices'!$C$31:$G$33,MATCH(Prioritization!J475,'Subdecision matrices'!$B$31:$B$33,0),MATCH('CalcEng 2'!$T$6,'Subdecision matrices'!$C$30:$G$30,0)),0)</f>
        <v>0</v>
      </c>
      <c r="U933" s="2">
        <f>_xlfn.IFERROR(INDEX('Subdecision matrices'!$C$31:$G$33,MATCH(Prioritization!J475,'Subdecision matrices'!$B$31:$B$33,0),MATCH('CalcEng 2'!$U$6,'Subdecision matrices'!$C$30:$G$30,0)),0)</f>
        <v>0</v>
      </c>
      <c r="V933" s="2">
        <f>_xlfn.IFERROR(VLOOKUP(Prioritization!K475,'Subdecision matrices'!$A$37:$C$41,3,TRUE),0)</f>
        <v>0</v>
      </c>
      <c r="W933" s="2">
        <f>_xlfn.IFERROR(VLOOKUP(Prioritization!K475,'Subdecision matrices'!$A$37:$D$41,4),0)</f>
        <v>0</v>
      </c>
      <c r="X933" s="2">
        <f>_xlfn.IFERROR(VLOOKUP(Prioritization!K475,'Subdecision matrices'!$A$37:$E$41,5),0)</f>
        <v>0</v>
      </c>
      <c r="Y933" s="2">
        <f>_xlfn.IFERROR(VLOOKUP(Prioritization!K475,'Subdecision matrices'!$A$37:$F$41,6),0)</f>
        <v>0</v>
      </c>
      <c r="Z933" s="2">
        <f>_xlfn.IFERROR(VLOOKUP(Prioritization!K475,'Subdecision matrices'!$A$37:$G$41,7),0)</f>
        <v>0</v>
      </c>
      <c r="AA933" s="2">
        <f>_xlfn.IFERROR(INDEX('Subdecision matrices'!$K$8:$O$11,MATCH(Prioritization!L475,'Subdecision matrices'!$J$8:$J$11,0),MATCH('CalcEng 2'!$AA$6,'Subdecision matrices'!$K$7:$O$7,0)),0)</f>
        <v>0</v>
      </c>
      <c r="AB933" s="2">
        <f>_xlfn.IFERROR(INDEX('Subdecision matrices'!$K$8:$O$11,MATCH(Prioritization!L475,'Subdecision matrices'!$J$8:$J$11,0),MATCH('CalcEng 2'!$AB$6,'Subdecision matrices'!$K$7:$O$7,0)),0)</f>
        <v>0</v>
      </c>
      <c r="AC933" s="2">
        <f>_xlfn.IFERROR(INDEX('Subdecision matrices'!$K$8:$O$11,MATCH(Prioritization!L475,'Subdecision matrices'!$J$8:$J$11,0),MATCH('CalcEng 2'!$AC$6,'Subdecision matrices'!$K$7:$O$7,0)),0)</f>
        <v>0</v>
      </c>
      <c r="AD933" s="2">
        <f>_xlfn.IFERROR(INDEX('Subdecision matrices'!$K$8:$O$11,MATCH(Prioritization!L475,'Subdecision matrices'!$J$8:$J$11,0),MATCH('CalcEng 2'!$AD$6,'Subdecision matrices'!$K$7:$O$7,0)),0)</f>
        <v>0</v>
      </c>
      <c r="AE933" s="2">
        <f>_xlfn.IFERROR(INDEX('Subdecision matrices'!$K$8:$O$11,MATCH(Prioritization!L475,'Subdecision matrices'!$J$8:$J$11,0),MATCH('CalcEng 2'!$AE$6,'Subdecision matrices'!$K$7:$O$7,0)),0)</f>
        <v>0</v>
      </c>
      <c r="AF933" s="2">
        <f>_xlfn.IFERROR(VLOOKUP(Prioritization!M475,'Subdecision matrices'!$I$15:$K$17,3,TRUE),0)</f>
        <v>0</v>
      </c>
      <c r="AG933" s="2">
        <f>_xlfn.IFERROR(VLOOKUP(Prioritization!M475,'Subdecision matrices'!$I$15:$L$17,4,TRUE),0)</f>
        <v>0</v>
      </c>
      <c r="AH933" s="2">
        <f>_xlfn.IFERROR(VLOOKUP(Prioritization!M475,'Subdecision matrices'!$I$15:$M$17,5,TRUE),0)</f>
        <v>0</v>
      </c>
      <c r="AI933" s="2">
        <f>_xlfn.IFERROR(VLOOKUP(Prioritization!M475,'Subdecision matrices'!$I$15:$N$17,6,TRUE),0)</f>
        <v>0</v>
      </c>
      <c r="AJ933" s="2">
        <f>_xlfn.IFERROR(VLOOKUP(Prioritization!M475,'Subdecision matrices'!$I$15:$O$17,7,TRUE),0)</f>
        <v>0</v>
      </c>
      <c r="AK933" s="2">
        <f>_xlfn.IFERROR(INDEX('Subdecision matrices'!$K$22:$O$24,MATCH(Prioritization!N475,'Subdecision matrices'!$J$22:$J$24,0),MATCH($AK$6,'Subdecision matrices'!$K$21:$O$21,0)),0)</f>
        <v>0</v>
      </c>
      <c r="AL933" s="2">
        <f>_xlfn.IFERROR(INDEX('Subdecision matrices'!$K$22:$O$24,MATCH(Prioritization!N475,'Subdecision matrices'!$J$22:$J$24,0),MATCH($AL$6,'Subdecision matrices'!$K$21:$O$21,0)),0)</f>
        <v>0</v>
      </c>
      <c r="AM933" s="2">
        <f>_xlfn.IFERROR(INDEX('Subdecision matrices'!$K$22:$O$24,MATCH(Prioritization!N475,'Subdecision matrices'!$J$22:$J$24,0),MATCH($AM$6,'Subdecision matrices'!$K$21:$O$21,0)),0)</f>
        <v>0</v>
      </c>
      <c r="AN933" s="2">
        <f>_xlfn.IFERROR(INDEX('Subdecision matrices'!$K$22:$O$24,MATCH(Prioritization!N475,'Subdecision matrices'!$J$22:$J$24,0),MATCH($AN$6,'Subdecision matrices'!$K$21:$O$21,0)),0)</f>
        <v>0</v>
      </c>
      <c r="AO933" s="2">
        <f>_xlfn.IFERROR(INDEX('Subdecision matrices'!$K$22:$O$24,MATCH(Prioritization!N475,'Subdecision matrices'!$J$22:$J$24,0),MATCH($AO$6,'Subdecision matrices'!$K$21:$O$21,0)),0)</f>
        <v>0</v>
      </c>
      <c r="AP933" s="2">
        <f>_xlfn.IFERROR(INDEX('Subdecision matrices'!$K$27:$O$30,MATCH(Prioritization!O475,'Subdecision matrices'!$J$27:$J$30,0),MATCH('CalcEng 2'!$AP$6,'Subdecision matrices'!$K$27:$O$27,0)),0)</f>
        <v>0</v>
      </c>
      <c r="AQ933" s="2">
        <f>_xlfn.IFERROR(INDEX('Subdecision matrices'!$K$27:$O$30,MATCH(Prioritization!O475,'Subdecision matrices'!$J$27:$J$30,0),MATCH('CalcEng 2'!$AQ$6,'Subdecision matrices'!$K$27:$O$27,0)),0)</f>
        <v>0</v>
      </c>
      <c r="AR933" s="2">
        <f>_xlfn.IFERROR(INDEX('Subdecision matrices'!$K$27:$O$30,MATCH(Prioritization!O475,'Subdecision matrices'!$J$27:$J$30,0),MATCH('CalcEng 2'!$AR$6,'Subdecision matrices'!$K$27:$O$27,0)),0)</f>
        <v>0</v>
      </c>
      <c r="AS933" s="2">
        <f>_xlfn.IFERROR(INDEX('Subdecision matrices'!$K$27:$O$30,MATCH(Prioritization!O475,'Subdecision matrices'!$J$27:$J$30,0),MATCH('CalcEng 2'!$AS$6,'Subdecision matrices'!$K$27:$O$27,0)),0)</f>
        <v>0</v>
      </c>
      <c r="AT933" s="2">
        <f>_xlfn.IFERROR(INDEX('Subdecision matrices'!$K$27:$O$30,MATCH(Prioritization!O475,'Subdecision matrices'!$J$27:$J$30,0),MATCH('CalcEng 2'!$AT$6,'Subdecision matrices'!$K$27:$O$27,0)),0)</f>
        <v>0</v>
      </c>
      <c r="AU933" s="2">
        <f>_xlfn.IFERROR(INDEX('Subdecision matrices'!$K$34:$O$36,MATCH(Prioritization!P475,'Subdecision matrices'!$J$34:$J$36,0),MATCH('CalcEng 2'!$AU$6,'Subdecision matrices'!$K$33:$O$33,0)),0)</f>
        <v>0</v>
      </c>
      <c r="AV933" s="2">
        <f>_xlfn.IFERROR(INDEX('Subdecision matrices'!$K$34:$O$36,MATCH(Prioritization!P475,'Subdecision matrices'!$J$34:$J$36,0),MATCH('CalcEng 2'!$AV$6,'Subdecision matrices'!$K$33:$O$33,0)),0)</f>
        <v>0</v>
      </c>
      <c r="AW933" s="2">
        <f>_xlfn.IFERROR(INDEX('Subdecision matrices'!$K$34:$O$36,MATCH(Prioritization!P475,'Subdecision matrices'!$J$34:$J$36,0),MATCH('CalcEng 2'!$AW$6,'Subdecision matrices'!$K$33:$O$33,0)),0)</f>
        <v>0</v>
      </c>
      <c r="AX933" s="2">
        <f>_xlfn.IFERROR(INDEX('Subdecision matrices'!$K$34:$O$36,MATCH(Prioritization!P475,'Subdecision matrices'!$J$34:$J$36,0),MATCH('CalcEng 2'!$AX$6,'Subdecision matrices'!$K$33:$O$33,0)),0)</f>
        <v>0</v>
      </c>
      <c r="AY933" s="2">
        <f>_xlfn.IFERROR(INDEX('Subdecision matrices'!$K$34:$O$36,MATCH(Prioritization!P475,'Subdecision matrices'!$J$34:$J$36,0),MATCH('CalcEng 2'!$AY$6,'Subdecision matrices'!$K$33:$O$33,0)),0)</f>
        <v>0</v>
      </c>
      <c r="AZ933" s="2"/>
      <c r="BA933" s="2"/>
      <c r="BB933" s="110">
        <f>((B933*B934)+(G933*G934)+(L933*L934)+(Q933*Q934)+(V933*V934)+(AA933*AA934)+(AF934*AF933)+(AK933*AK934)+(AP933*AP934)+(AU933*AU934))*10</f>
        <v>0</v>
      </c>
      <c r="BC933" s="110">
        <f aca="true" t="shared" si="2342" ref="BC933">((C933*C934)+(H933*H934)+(M933*M934)+(R933*R934)+(W933*W934)+(AB933*AB934)+(AG934*AG933)+(AL933*AL934)+(AQ933*AQ934)+(AV933*AV934))*10</f>
        <v>0</v>
      </c>
      <c r="BD933" s="110">
        <f aca="true" t="shared" si="2343" ref="BD933">((D933*D934)+(I933*I934)+(N933*N934)+(S933*S934)+(X933*X934)+(AC933*AC934)+(AH934*AH933)+(AM933*AM934)+(AR933*AR934)+(AW933*AW934))*10</f>
        <v>0</v>
      </c>
      <c r="BE933" s="110">
        <f aca="true" t="shared" si="2344" ref="BE933">((E933*E934)+(J933*J934)+(O933*O934)+(T933*T934)+(Y933*Y934)+(AD933*AD934)+(AI934*AI933)+(AN933*AN934)+(AS933*AS934)+(AX933*AX934))*10</f>
        <v>0</v>
      </c>
      <c r="BF933" s="110">
        <f aca="true" t="shared" si="2345" ref="BF933">((F933*F934)+(K933*K934)+(P933*P934)+(U933*U934)+(Z933*Z934)+(AE933*AE934)+(AJ934*AJ933)+(AO933*AO934)+(AT933*AT934)+(AY933*AY934))*10</f>
        <v>0</v>
      </c>
    </row>
    <row r="934" spans="1:58" ht="15.75" thickBot="1">
      <c r="A934" s="94"/>
      <c r="B934" s="5">
        <f>'Subdecision matrices'!$S$12</f>
        <v>0.1</v>
      </c>
      <c r="C934" s="5">
        <f>'Subdecision matrices'!$S$13</f>
        <v>0.1</v>
      </c>
      <c r="D934" s="5">
        <f>'Subdecision matrices'!$S$14</f>
        <v>0.1</v>
      </c>
      <c r="E934" s="5">
        <f>'Subdecision matrices'!$S$15</f>
        <v>0.1</v>
      </c>
      <c r="F934" s="5">
        <f>'Subdecision matrices'!$S$16</f>
        <v>0.1</v>
      </c>
      <c r="G934" s="5">
        <f>'Subdecision matrices'!$T$12</f>
        <v>0.1</v>
      </c>
      <c r="H934" s="5">
        <f>'Subdecision matrices'!$T$13</f>
        <v>0.1</v>
      </c>
      <c r="I934" s="5">
        <f>'Subdecision matrices'!$T$14</f>
        <v>0.1</v>
      </c>
      <c r="J934" s="5">
        <f>'Subdecision matrices'!$T$15</f>
        <v>0.1</v>
      </c>
      <c r="K934" s="5">
        <f>'Subdecision matrices'!$T$16</f>
        <v>0.1</v>
      </c>
      <c r="L934" s="5">
        <f>'Subdecision matrices'!$U$12</f>
        <v>0.05</v>
      </c>
      <c r="M934" s="5">
        <f>'Subdecision matrices'!$U$13</f>
        <v>0.05</v>
      </c>
      <c r="N934" s="5">
        <f>'Subdecision matrices'!$U$14</f>
        <v>0.05</v>
      </c>
      <c r="O934" s="5">
        <f>'Subdecision matrices'!$U$15</f>
        <v>0.05</v>
      </c>
      <c r="P934" s="5">
        <f>'Subdecision matrices'!$U$16</f>
        <v>0.05</v>
      </c>
      <c r="Q934" s="5">
        <f>'Subdecision matrices'!$V$12</f>
        <v>0.1</v>
      </c>
      <c r="R934" s="5">
        <f>'Subdecision matrices'!$V$13</f>
        <v>0.1</v>
      </c>
      <c r="S934" s="5">
        <f>'Subdecision matrices'!$V$14</f>
        <v>0.1</v>
      </c>
      <c r="T934" s="5">
        <f>'Subdecision matrices'!$V$15</f>
        <v>0.1</v>
      </c>
      <c r="U934" s="5">
        <f>'Subdecision matrices'!$V$16</f>
        <v>0.1</v>
      </c>
      <c r="V934" s="5">
        <f>'Subdecision matrices'!$W$12</f>
        <v>0.1</v>
      </c>
      <c r="W934" s="5">
        <f>'Subdecision matrices'!$W$13</f>
        <v>0.1</v>
      </c>
      <c r="X934" s="5">
        <f>'Subdecision matrices'!$W$14</f>
        <v>0.1</v>
      </c>
      <c r="Y934" s="5">
        <f>'Subdecision matrices'!$W$15</f>
        <v>0.1</v>
      </c>
      <c r="Z934" s="5">
        <f>'Subdecision matrices'!$W$16</f>
        <v>0.1</v>
      </c>
      <c r="AA934" s="5">
        <f>'Subdecision matrices'!$X$12</f>
        <v>0.05</v>
      </c>
      <c r="AB934" s="5">
        <f>'Subdecision matrices'!$X$13</f>
        <v>0.1</v>
      </c>
      <c r="AC934" s="5">
        <f>'Subdecision matrices'!$X$14</f>
        <v>0.1</v>
      </c>
      <c r="AD934" s="5">
        <f>'Subdecision matrices'!$X$15</f>
        <v>0.1</v>
      </c>
      <c r="AE934" s="5">
        <f>'Subdecision matrices'!$X$16</f>
        <v>0.1</v>
      </c>
      <c r="AF934" s="5">
        <f>'Subdecision matrices'!$Y$12</f>
        <v>0.1</v>
      </c>
      <c r="AG934" s="5">
        <f>'Subdecision matrices'!$Y$13</f>
        <v>0.1</v>
      </c>
      <c r="AH934" s="5">
        <f>'Subdecision matrices'!$Y$14</f>
        <v>0.1</v>
      </c>
      <c r="AI934" s="5">
        <f>'Subdecision matrices'!$Y$15</f>
        <v>0.05</v>
      </c>
      <c r="AJ934" s="5">
        <f>'Subdecision matrices'!$Y$16</f>
        <v>0.05</v>
      </c>
      <c r="AK934" s="5">
        <f>'Subdecision matrices'!$Z$12</f>
        <v>0.15</v>
      </c>
      <c r="AL934" s="5">
        <f>'Subdecision matrices'!$Z$13</f>
        <v>0.15</v>
      </c>
      <c r="AM934" s="5">
        <f>'Subdecision matrices'!$Z$14</f>
        <v>0.15</v>
      </c>
      <c r="AN934" s="5">
        <f>'Subdecision matrices'!$Z$15</f>
        <v>0.15</v>
      </c>
      <c r="AO934" s="5">
        <f>'Subdecision matrices'!$Z$16</f>
        <v>0.15</v>
      </c>
      <c r="AP934" s="5">
        <f>'Subdecision matrices'!$AA$12</f>
        <v>0.1</v>
      </c>
      <c r="AQ934" s="5">
        <f>'Subdecision matrices'!$AA$13</f>
        <v>0.1</v>
      </c>
      <c r="AR934" s="5">
        <f>'Subdecision matrices'!$AA$14</f>
        <v>0.1</v>
      </c>
      <c r="AS934" s="5">
        <f>'Subdecision matrices'!$AA$15</f>
        <v>0.1</v>
      </c>
      <c r="AT934" s="5">
        <f>'Subdecision matrices'!$AA$16</f>
        <v>0.15</v>
      </c>
      <c r="AU934" s="5">
        <f>'Subdecision matrices'!$AB$12</f>
        <v>0.15</v>
      </c>
      <c r="AV934" s="5">
        <f>'Subdecision matrices'!$AB$13</f>
        <v>0.1</v>
      </c>
      <c r="AW934" s="5">
        <f>'Subdecision matrices'!$AB$14</f>
        <v>0.1</v>
      </c>
      <c r="AX934" s="5">
        <f>'Subdecision matrices'!$AB$15</f>
        <v>0.15</v>
      </c>
      <c r="AY934" s="5">
        <f>'Subdecision matrices'!$AB$16</f>
        <v>0.1</v>
      </c>
      <c r="AZ934" s="3">
        <f aca="true" t="shared" si="2346" ref="AZ934">SUM(L934:AY934)</f>
        <v>4</v>
      </c>
      <c r="BA934" s="3"/>
      <c r="BB934" s="114"/>
      <c r="BC934" s="114"/>
      <c r="BD934" s="114"/>
      <c r="BE934" s="114"/>
      <c r="BF934" s="114"/>
    </row>
    <row r="935" spans="1:58" ht="15">
      <c r="A935" s="94">
        <v>465</v>
      </c>
      <c r="B935" s="44">
        <f>_xlfn.IFERROR(VLOOKUP(Prioritization!G476,'Subdecision matrices'!$B$7:$C$8,2,TRUE),0)</f>
        <v>0</v>
      </c>
      <c r="C935" s="44">
        <f>_xlfn.IFERROR(VLOOKUP(Prioritization!G476,'Subdecision matrices'!$B$7:$D$8,3,TRUE),0)</f>
        <v>0</v>
      </c>
      <c r="D935" s="44">
        <f>_xlfn.IFERROR(VLOOKUP(Prioritization!G476,'Subdecision matrices'!$B$7:$E$8,4,TRUE),0)</f>
        <v>0</v>
      </c>
      <c r="E935" s="44">
        <f>_xlfn.IFERROR(VLOOKUP(Prioritization!G476,'Subdecision matrices'!$B$7:$F$8,5,TRUE),0)</f>
        <v>0</v>
      </c>
      <c r="F935" s="44">
        <f>_xlfn.IFERROR(VLOOKUP(Prioritization!G476,'Subdecision matrices'!$B$7:$G$8,6,TRUE),0)</f>
        <v>0</v>
      </c>
      <c r="G935" s="44">
        <f>VLOOKUP(Prioritization!H476,'Subdecision matrices'!$B$12:$C$19,2,TRUE)</f>
        <v>0</v>
      </c>
      <c r="H935" s="44">
        <f>VLOOKUP(Prioritization!H476,'Subdecision matrices'!$B$12:$D$19,3,TRUE)</f>
        <v>0</v>
      </c>
      <c r="I935" s="44">
        <f>VLOOKUP(Prioritization!H476,'Subdecision matrices'!$B$12:$E$19,4,TRUE)</f>
        <v>0</v>
      </c>
      <c r="J935" s="44">
        <f>VLOOKUP(Prioritization!H476,'Subdecision matrices'!$B$12:$F$19,5,TRUE)</f>
        <v>0</v>
      </c>
      <c r="K935" s="44">
        <f>VLOOKUP(Prioritization!H476,'Subdecision matrices'!$B$12:$G$19,6,TRUE)</f>
        <v>0</v>
      </c>
      <c r="L935" s="2">
        <f>_xlfn.IFERROR(INDEX('Subdecision matrices'!$C$23:$G$27,MATCH(Prioritization!I476,'Subdecision matrices'!$B$23:$B$27,0),MATCH('CalcEng 2'!$L$6,'Subdecision matrices'!$C$22:$G$22,0)),0)</f>
        <v>0</v>
      </c>
      <c r="M935" s="2">
        <f>_xlfn.IFERROR(INDEX('Subdecision matrices'!$C$23:$G$27,MATCH(Prioritization!I476,'Subdecision matrices'!$B$23:$B$27,0),MATCH('CalcEng 2'!$M$6,'Subdecision matrices'!$C$30:$G$30,0)),0)</f>
        <v>0</v>
      </c>
      <c r="N935" s="2">
        <f>_xlfn.IFERROR(INDEX('Subdecision matrices'!$C$23:$G$27,MATCH(Prioritization!I476,'Subdecision matrices'!$B$23:$B$27,0),MATCH('CalcEng 2'!$N$6,'Subdecision matrices'!$C$22:$G$22,0)),0)</f>
        <v>0</v>
      </c>
      <c r="O935" s="2">
        <f>_xlfn.IFERROR(INDEX('Subdecision matrices'!$C$23:$G$27,MATCH(Prioritization!I476,'Subdecision matrices'!$B$23:$B$27,0),MATCH('CalcEng 2'!$O$6,'Subdecision matrices'!$C$22:$G$22,0)),0)</f>
        <v>0</v>
      </c>
      <c r="P935" s="2">
        <f>_xlfn.IFERROR(INDEX('Subdecision matrices'!$C$23:$G$27,MATCH(Prioritization!I476,'Subdecision matrices'!$B$23:$B$27,0),MATCH('CalcEng 2'!$P$6,'Subdecision matrices'!$C$22:$G$22,0)),0)</f>
        <v>0</v>
      </c>
      <c r="Q935" s="2">
        <f>_xlfn.IFERROR(INDEX('Subdecision matrices'!$C$31:$G$33,MATCH(Prioritization!J476,'Subdecision matrices'!$B$31:$B$33,0),MATCH('CalcEng 2'!$Q$6,'Subdecision matrices'!$C$30:$G$30,0)),0)</f>
        <v>0</v>
      </c>
      <c r="R935" s="2">
        <f>_xlfn.IFERROR(INDEX('Subdecision matrices'!$C$31:$G$33,MATCH(Prioritization!J476,'Subdecision matrices'!$B$31:$B$33,0),MATCH('CalcEng 2'!$R$6,'Subdecision matrices'!$C$30:$G$30,0)),0)</f>
        <v>0</v>
      </c>
      <c r="S935" s="2">
        <f>_xlfn.IFERROR(INDEX('Subdecision matrices'!$C$31:$G$33,MATCH(Prioritization!J476,'Subdecision matrices'!$B$31:$B$33,0),MATCH('CalcEng 2'!$S$6,'Subdecision matrices'!$C$30:$G$30,0)),0)</f>
        <v>0</v>
      </c>
      <c r="T935" s="2">
        <f>_xlfn.IFERROR(INDEX('Subdecision matrices'!$C$31:$G$33,MATCH(Prioritization!J476,'Subdecision matrices'!$B$31:$B$33,0),MATCH('CalcEng 2'!$T$6,'Subdecision matrices'!$C$30:$G$30,0)),0)</f>
        <v>0</v>
      </c>
      <c r="U935" s="2">
        <f>_xlfn.IFERROR(INDEX('Subdecision matrices'!$C$31:$G$33,MATCH(Prioritization!J476,'Subdecision matrices'!$B$31:$B$33,0),MATCH('CalcEng 2'!$U$6,'Subdecision matrices'!$C$30:$G$30,0)),0)</f>
        <v>0</v>
      </c>
      <c r="V935" s="2">
        <f>_xlfn.IFERROR(VLOOKUP(Prioritization!K476,'Subdecision matrices'!$A$37:$C$41,3,TRUE),0)</f>
        <v>0</v>
      </c>
      <c r="W935" s="2">
        <f>_xlfn.IFERROR(VLOOKUP(Prioritization!K476,'Subdecision matrices'!$A$37:$D$41,4),0)</f>
        <v>0</v>
      </c>
      <c r="X935" s="2">
        <f>_xlfn.IFERROR(VLOOKUP(Prioritization!K476,'Subdecision matrices'!$A$37:$E$41,5),0)</f>
        <v>0</v>
      </c>
      <c r="Y935" s="2">
        <f>_xlfn.IFERROR(VLOOKUP(Prioritization!K476,'Subdecision matrices'!$A$37:$F$41,6),0)</f>
        <v>0</v>
      </c>
      <c r="Z935" s="2">
        <f>_xlfn.IFERROR(VLOOKUP(Prioritization!K476,'Subdecision matrices'!$A$37:$G$41,7),0)</f>
        <v>0</v>
      </c>
      <c r="AA935" s="2">
        <f>_xlfn.IFERROR(INDEX('Subdecision matrices'!$K$8:$O$11,MATCH(Prioritization!L476,'Subdecision matrices'!$J$8:$J$11,0),MATCH('CalcEng 2'!$AA$6,'Subdecision matrices'!$K$7:$O$7,0)),0)</f>
        <v>0</v>
      </c>
      <c r="AB935" s="2">
        <f>_xlfn.IFERROR(INDEX('Subdecision matrices'!$K$8:$O$11,MATCH(Prioritization!L476,'Subdecision matrices'!$J$8:$J$11,0),MATCH('CalcEng 2'!$AB$6,'Subdecision matrices'!$K$7:$O$7,0)),0)</f>
        <v>0</v>
      </c>
      <c r="AC935" s="2">
        <f>_xlfn.IFERROR(INDEX('Subdecision matrices'!$K$8:$O$11,MATCH(Prioritization!L476,'Subdecision matrices'!$J$8:$J$11,0),MATCH('CalcEng 2'!$AC$6,'Subdecision matrices'!$K$7:$O$7,0)),0)</f>
        <v>0</v>
      </c>
      <c r="AD935" s="2">
        <f>_xlfn.IFERROR(INDEX('Subdecision matrices'!$K$8:$O$11,MATCH(Prioritization!L476,'Subdecision matrices'!$J$8:$J$11,0),MATCH('CalcEng 2'!$AD$6,'Subdecision matrices'!$K$7:$O$7,0)),0)</f>
        <v>0</v>
      </c>
      <c r="AE935" s="2">
        <f>_xlfn.IFERROR(INDEX('Subdecision matrices'!$K$8:$O$11,MATCH(Prioritization!L476,'Subdecision matrices'!$J$8:$J$11,0),MATCH('CalcEng 2'!$AE$6,'Subdecision matrices'!$K$7:$O$7,0)),0)</f>
        <v>0</v>
      </c>
      <c r="AF935" s="2">
        <f>_xlfn.IFERROR(VLOOKUP(Prioritization!M476,'Subdecision matrices'!$I$15:$K$17,3,TRUE),0)</f>
        <v>0</v>
      </c>
      <c r="AG935" s="2">
        <f>_xlfn.IFERROR(VLOOKUP(Prioritization!M476,'Subdecision matrices'!$I$15:$L$17,4,TRUE),0)</f>
        <v>0</v>
      </c>
      <c r="AH935" s="2">
        <f>_xlfn.IFERROR(VLOOKUP(Prioritization!M476,'Subdecision matrices'!$I$15:$M$17,5,TRUE),0)</f>
        <v>0</v>
      </c>
      <c r="AI935" s="2">
        <f>_xlfn.IFERROR(VLOOKUP(Prioritization!M476,'Subdecision matrices'!$I$15:$N$17,6,TRUE),0)</f>
        <v>0</v>
      </c>
      <c r="AJ935" s="2">
        <f>_xlfn.IFERROR(VLOOKUP(Prioritization!M476,'Subdecision matrices'!$I$15:$O$17,7,TRUE),0)</f>
        <v>0</v>
      </c>
      <c r="AK935" s="2">
        <f>_xlfn.IFERROR(INDEX('Subdecision matrices'!$K$22:$O$24,MATCH(Prioritization!N476,'Subdecision matrices'!$J$22:$J$24,0),MATCH($AK$6,'Subdecision matrices'!$K$21:$O$21,0)),0)</f>
        <v>0</v>
      </c>
      <c r="AL935" s="2">
        <f>_xlfn.IFERROR(INDEX('Subdecision matrices'!$K$22:$O$24,MATCH(Prioritization!N476,'Subdecision matrices'!$J$22:$J$24,0),MATCH($AL$6,'Subdecision matrices'!$K$21:$O$21,0)),0)</f>
        <v>0</v>
      </c>
      <c r="AM935" s="2">
        <f>_xlfn.IFERROR(INDEX('Subdecision matrices'!$K$22:$O$24,MATCH(Prioritization!N476,'Subdecision matrices'!$J$22:$J$24,0),MATCH($AM$6,'Subdecision matrices'!$K$21:$O$21,0)),0)</f>
        <v>0</v>
      </c>
      <c r="AN935" s="2">
        <f>_xlfn.IFERROR(INDEX('Subdecision matrices'!$K$22:$O$24,MATCH(Prioritization!N476,'Subdecision matrices'!$J$22:$J$24,0),MATCH($AN$6,'Subdecision matrices'!$K$21:$O$21,0)),0)</f>
        <v>0</v>
      </c>
      <c r="AO935" s="2">
        <f>_xlfn.IFERROR(INDEX('Subdecision matrices'!$K$22:$O$24,MATCH(Prioritization!N476,'Subdecision matrices'!$J$22:$J$24,0),MATCH($AO$6,'Subdecision matrices'!$K$21:$O$21,0)),0)</f>
        <v>0</v>
      </c>
      <c r="AP935" s="2">
        <f>_xlfn.IFERROR(INDEX('Subdecision matrices'!$K$27:$O$30,MATCH(Prioritization!O476,'Subdecision matrices'!$J$27:$J$30,0),MATCH('CalcEng 2'!$AP$6,'Subdecision matrices'!$K$27:$O$27,0)),0)</f>
        <v>0</v>
      </c>
      <c r="AQ935" s="2">
        <f>_xlfn.IFERROR(INDEX('Subdecision matrices'!$K$27:$O$30,MATCH(Prioritization!O476,'Subdecision matrices'!$J$27:$J$30,0),MATCH('CalcEng 2'!$AQ$6,'Subdecision matrices'!$K$27:$O$27,0)),0)</f>
        <v>0</v>
      </c>
      <c r="AR935" s="2">
        <f>_xlfn.IFERROR(INDEX('Subdecision matrices'!$K$27:$O$30,MATCH(Prioritization!O476,'Subdecision matrices'!$J$27:$J$30,0),MATCH('CalcEng 2'!$AR$6,'Subdecision matrices'!$K$27:$O$27,0)),0)</f>
        <v>0</v>
      </c>
      <c r="AS935" s="2">
        <f>_xlfn.IFERROR(INDEX('Subdecision matrices'!$K$27:$O$30,MATCH(Prioritization!O476,'Subdecision matrices'!$J$27:$J$30,0),MATCH('CalcEng 2'!$AS$6,'Subdecision matrices'!$K$27:$O$27,0)),0)</f>
        <v>0</v>
      </c>
      <c r="AT935" s="2">
        <f>_xlfn.IFERROR(INDEX('Subdecision matrices'!$K$27:$O$30,MATCH(Prioritization!O476,'Subdecision matrices'!$J$27:$J$30,0),MATCH('CalcEng 2'!$AT$6,'Subdecision matrices'!$K$27:$O$27,0)),0)</f>
        <v>0</v>
      </c>
      <c r="AU935" s="2">
        <f>_xlfn.IFERROR(INDEX('Subdecision matrices'!$K$34:$O$36,MATCH(Prioritization!P476,'Subdecision matrices'!$J$34:$J$36,0),MATCH('CalcEng 2'!$AU$6,'Subdecision matrices'!$K$33:$O$33,0)),0)</f>
        <v>0</v>
      </c>
      <c r="AV935" s="2">
        <f>_xlfn.IFERROR(INDEX('Subdecision matrices'!$K$34:$O$36,MATCH(Prioritization!P476,'Subdecision matrices'!$J$34:$J$36,0),MATCH('CalcEng 2'!$AV$6,'Subdecision matrices'!$K$33:$O$33,0)),0)</f>
        <v>0</v>
      </c>
      <c r="AW935" s="2">
        <f>_xlfn.IFERROR(INDEX('Subdecision matrices'!$K$34:$O$36,MATCH(Prioritization!P476,'Subdecision matrices'!$J$34:$J$36,0),MATCH('CalcEng 2'!$AW$6,'Subdecision matrices'!$K$33:$O$33,0)),0)</f>
        <v>0</v>
      </c>
      <c r="AX935" s="2">
        <f>_xlfn.IFERROR(INDEX('Subdecision matrices'!$K$34:$O$36,MATCH(Prioritization!P476,'Subdecision matrices'!$J$34:$J$36,0),MATCH('CalcEng 2'!$AX$6,'Subdecision matrices'!$K$33:$O$33,0)),0)</f>
        <v>0</v>
      </c>
      <c r="AY935" s="2">
        <f>_xlfn.IFERROR(INDEX('Subdecision matrices'!$K$34:$O$36,MATCH(Prioritization!P476,'Subdecision matrices'!$J$34:$J$36,0),MATCH('CalcEng 2'!$AY$6,'Subdecision matrices'!$K$33:$O$33,0)),0)</f>
        <v>0</v>
      </c>
      <c r="AZ935" s="2"/>
      <c r="BA935" s="2"/>
      <c r="BB935" s="110">
        <f>((B935*B936)+(G935*G936)+(L935*L936)+(Q935*Q936)+(V935*V936)+(AA935*AA936)+(AF936*AF935)+(AK935*AK936)+(AP935*AP936)+(AU935*AU936))*10</f>
        <v>0</v>
      </c>
      <c r="BC935" s="110">
        <f aca="true" t="shared" si="2347" ref="BC935">((C935*C936)+(H935*H936)+(M935*M936)+(R935*R936)+(W935*W936)+(AB935*AB936)+(AG936*AG935)+(AL935*AL936)+(AQ935*AQ936)+(AV935*AV936))*10</f>
        <v>0</v>
      </c>
      <c r="BD935" s="110">
        <f aca="true" t="shared" si="2348" ref="BD935">((D935*D936)+(I935*I936)+(N935*N936)+(S935*S936)+(X935*X936)+(AC935*AC936)+(AH936*AH935)+(AM935*AM936)+(AR935*AR936)+(AW935*AW936))*10</f>
        <v>0</v>
      </c>
      <c r="BE935" s="110">
        <f aca="true" t="shared" si="2349" ref="BE935">((E935*E936)+(J935*J936)+(O935*O936)+(T935*T936)+(Y935*Y936)+(AD935*AD936)+(AI936*AI935)+(AN935*AN936)+(AS935*AS936)+(AX935*AX936))*10</f>
        <v>0</v>
      </c>
      <c r="BF935" s="110">
        <f aca="true" t="shared" si="2350" ref="BF935">((F935*F936)+(K935*K936)+(P935*P936)+(U935*U936)+(Z935*Z936)+(AE935*AE936)+(AJ936*AJ935)+(AO935*AO936)+(AT935*AT936)+(AY935*AY936))*10</f>
        <v>0</v>
      </c>
    </row>
    <row r="936" spans="1:58" ht="15.75" thickBot="1">
      <c r="A936" s="94"/>
      <c r="B936" s="5">
        <f>'Subdecision matrices'!$S$12</f>
        <v>0.1</v>
      </c>
      <c r="C936" s="5">
        <f>'Subdecision matrices'!$S$13</f>
        <v>0.1</v>
      </c>
      <c r="D936" s="5">
        <f>'Subdecision matrices'!$S$14</f>
        <v>0.1</v>
      </c>
      <c r="E936" s="5">
        <f>'Subdecision matrices'!$S$15</f>
        <v>0.1</v>
      </c>
      <c r="F936" s="5">
        <f>'Subdecision matrices'!$S$16</f>
        <v>0.1</v>
      </c>
      <c r="G936" s="5">
        <f>'Subdecision matrices'!$T$12</f>
        <v>0.1</v>
      </c>
      <c r="H936" s="5">
        <f>'Subdecision matrices'!$T$13</f>
        <v>0.1</v>
      </c>
      <c r="I936" s="5">
        <f>'Subdecision matrices'!$T$14</f>
        <v>0.1</v>
      </c>
      <c r="J936" s="5">
        <f>'Subdecision matrices'!$T$15</f>
        <v>0.1</v>
      </c>
      <c r="K936" s="5">
        <f>'Subdecision matrices'!$T$16</f>
        <v>0.1</v>
      </c>
      <c r="L936" s="5">
        <f>'Subdecision matrices'!$U$12</f>
        <v>0.05</v>
      </c>
      <c r="M936" s="5">
        <f>'Subdecision matrices'!$U$13</f>
        <v>0.05</v>
      </c>
      <c r="N936" s="5">
        <f>'Subdecision matrices'!$U$14</f>
        <v>0.05</v>
      </c>
      <c r="O936" s="5">
        <f>'Subdecision matrices'!$U$15</f>
        <v>0.05</v>
      </c>
      <c r="P936" s="5">
        <f>'Subdecision matrices'!$U$16</f>
        <v>0.05</v>
      </c>
      <c r="Q936" s="5">
        <f>'Subdecision matrices'!$V$12</f>
        <v>0.1</v>
      </c>
      <c r="R936" s="5">
        <f>'Subdecision matrices'!$V$13</f>
        <v>0.1</v>
      </c>
      <c r="S936" s="5">
        <f>'Subdecision matrices'!$V$14</f>
        <v>0.1</v>
      </c>
      <c r="T936" s="5">
        <f>'Subdecision matrices'!$V$15</f>
        <v>0.1</v>
      </c>
      <c r="U936" s="5">
        <f>'Subdecision matrices'!$V$16</f>
        <v>0.1</v>
      </c>
      <c r="V936" s="5">
        <f>'Subdecision matrices'!$W$12</f>
        <v>0.1</v>
      </c>
      <c r="W936" s="5">
        <f>'Subdecision matrices'!$W$13</f>
        <v>0.1</v>
      </c>
      <c r="X936" s="5">
        <f>'Subdecision matrices'!$W$14</f>
        <v>0.1</v>
      </c>
      <c r="Y936" s="5">
        <f>'Subdecision matrices'!$W$15</f>
        <v>0.1</v>
      </c>
      <c r="Z936" s="5">
        <f>'Subdecision matrices'!$W$16</f>
        <v>0.1</v>
      </c>
      <c r="AA936" s="5">
        <f>'Subdecision matrices'!$X$12</f>
        <v>0.05</v>
      </c>
      <c r="AB936" s="5">
        <f>'Subdecision matrices'!$X$13</f>
        <v>0.1</v>
      </c>
      <c r="AC936" s="5">
        <f>'Subdecision matrices'!$X$14</f>
        <v>0.1</v>
      </c>
      <c r="AD936" s="5">
        <f>'Subdecision matrices'!$X$15</f>
        <v>0.1</v>
      </c>
      <c r="AE936" s="5">
        <f>'Subdecision matrices'!$X$16</f>
        <v>0.1</v>
      </c>
      <c r="AF936" s="5">
        <f>'Subdecision matrices'!$Y$12</f>
        <v>0.1</v>
      </c>
      <c r="AG936" s="5">
        <f>'Subdecision matrices'!$Y$13</f>
        <v>0.1</v>
      </c>
      <c r="AH936" s="5">
        <f>'Subdecision matrices'!$Y$14</f>
        <v>0.1</v>
      </c>
      <c r="AI936" s="5">
        <f>'Subdecision matrices'!$Y$15</f>
        <v>0.05</v>
      </c>
      <c r="AJ936" s="5">
        <f>'Subdecision matrices'!$Y$16</f>
        <v>0.05</v>
      </c>
      <c r="AK936" s="5">
        <f>'Subdecision matrices'!$Z$12</f>
        <v>0.15</v>
      </c>
      <c r="AL936" s="5">
        <f>'Subdecision matrices'!$Z$13</f>
        <v>0.15</v>
      </c>
      <c r="AM936" s="5">
        <f>'Subdecision matrices'!$Z$14</f>
        <v>0.15</v>
      </c>
      <c r="AN936" s="5">
        <f>'Subdecision matrices'!$Z$15</f>
        <v>0.15</v>
      </c>
      <c r="AO936" s="5">
        <f>'Subdecision matrices'!$Z$16</f>
        <v>0.15</v>
      </c>
      <c r="AP936" s="5">
        <f>'Subdecision matrices'!$AA$12</f>
        <v>0.1</v>
      </c>
      <c r="AQ936" s="5">
        <f>'Subdecision matrices'!$AA$13</f>
        <v>0.1</v>
      </c>
      <c r="AR936" s="5">
        <f>'Subdecision matrices'!$AA$14</f>
        <v>0.1</v>
      </c>
      <c r="AS936" s="5">
        <f>'Subdecision matrices'!$AA$15</f>
        <v>0.1</v>
      </c>
      <c r="AT936" s="5">
        <f>'Subdecision matrices'!$AA$16</f>
        <v>0.15</v>
      </c>
      <c r="AU936" s="5">
        <f>'Subdecision matrices'!$AB$12</f>
        <v>0.15</v>
      </c>
      <c r="AV936" s="5">
        <f>'Subdecision matrices'!$AB$13</f>
        <v>0.1</v>
      </c>
      <c r="AW936" s="5">
        <f>'Subdecision matrices'!$AB$14</f>
        <v>0.1</v>
      </c>
      <c r="AX936" s="5">
        <f>'Subdecision matrices'!$AB$15</f>
        <v>0.15</v>
      </c>
      <c r="AY936" s="5">
        <f>'Subdecision matrices'!$AB$16</f>
        <v>0.1</v>
      </c>
      <c r="AZ936" s="3">
        <f aca="true" t="shared" si="2351" ref="AZ936">SUM(L936:AY936)</f>
        <v>4</v>
      </c>
      <c r="BA936" s="3"/>
      <c r="BB936" s="114"/>
      <c r="BC936" s="114"/>
      <c r="BD936" s="114"/>
      <c r="BE936" s="114"/>
      <c r="BF936" s="114"/>
    </row>
    <row r="937" spans="1:58" ht="15">
      <c r="A937" s="94">
        <v>466</v>
      </c>
      <c r="B937" s="44">
        <f>_xlfn.IFERROR(VLOOKUP(Prioritization!G477,'Subdecision matrices'!$B$7:$C$8,2,TRUE),0)</f>
        <v>0</v>
      </c>
      <c r="C937" s="44">
        <f>_xlfn.IFERROR(VLOOKUP(Prioritization!G477,'Subdecision matrices'!$B$7:$D$8,3,TRUE),0)</f>
        <v>0</v>
      </c>
      <c r="D937" s="44">
        <f>_xlfn.IFERROR(VLOOKUP(Prioritization!G477,'Subdecision matrices'!$B$7:$E$8,4,TRUE),0)</f>
        <v>0</v>
      </c>
      <c r="E937" s="44">
        <f>_xlfn.IFERROR(VLOOKUP(Prioritization!G477,'Subdecision matrices'!$B$7:$F$8,5,TRUE),0)</f>
        <v>0</v>
      </c>
      <c r="F937" s="44">
        <f>_xlfn.IFERROR(VLOOKUP(Prioritization!G477,'Subdecision matrices'!$B$7:$G$8,6,TRUE),0)</f>
        <v>0</v>
      </c>
      <c r="G937" s="44">
        <f>VLOOKUP(Prioritization!H477,'Subdecision matrices'!$B$12:$C$19,2,TRUE)</f>
        <v>0</v>
      </c>
      <c r="H937" s="44">
        <f>VLOOKUP(Prioritization!H477,'Subdecision matrices'!$B$12:$D$19,3,TRUE)</f>
        <v>0</v>
      </c>
      <c r="I937" s="44">
        <f>VLOOKUP(Prioritization!H477,'Subdecision matrices'!$B$12:$E$19,4,TRUE)</f>
        <v>0</v>
      </c>
      <c r="J937" s="44">
        <f>VLOOKUP(Prioritization!H477,'Subdecision matrices'!$B$12:$F$19,5,TRUE)</f>
        <v>0</v>
      </c>
      <c r="K937" s="44">
        <f>VLOOKUP(Prioritization!H477,'Subdecision matrices'!$B$12:$G$19,6,TRUE)</f>
        <v>0</v>
      </c>
      <c r="L937" s="2">
        <f>_xlfn.IFERROR(INDEX('Subdecision matrices'!$C$23:$G$27,MATCH(Prioritization!I477,'Subdecision matrices'!$B$23:$B$27,0),MATCH('CalcEng 2'!$L$6,'Subdecision matrices'!$C$22:$G$22,0)),0)</f>
        <v>0</v>
      </c>
      <c r="M937" s="2">
        <f>_xlfn.IFERROR(INDEX('Subdecision matrices'!$C$23:$G$27,MATCH(Prioritization!I477,'Subdecision matrices'!$B$23:$B$27,0),MATCH('CalcEng 2'!$M$6,'Subdecision matrices'!$C$30:$G$30,0)),0)</f>
        <v>0</v>
      </c>
      <c r="N937" s="2">
        <f>_xlfn.IFERROR(INDEX('Subdecision matrices'!$C$23:$G$27,MATCH(Prioritization!I477,'Subdecision matrices'!$B$23:$B$27,0),MATCH('CalcEng 2'!$N$6,'Subdecision matrices'!$C$22:$G$22,0)),0)</f>
        <v>0</v>
      </c>
      <c r="O937" s="2">
        <f>_xlfn.IFERROR(INDEX('Subdecision matrices'!$C$23:$G$27,MATCH(Prioritization!I477,'Subdecision matrices'!$B$23:$B$27,0),MATCH('CalcEng 2'!$O$6,'Subdecision matrices'!$C$22:$G$22,0)),0)</f>
        <v>0</v>
      </c>
      <c r="P937" s="2">
        <f>_xlfn.IFERROR(INDEX('Subdecision matrices'!$C$23:$G$27,MATCH(Prioritization!I477,'Subdecision matrices'!$B$23:$B$27,0),MATCH('CalcEng 2'!$P$6,'Subdecision matrices'!$C$22:$G$22,0)),0)</f>
        <v>0</v>
      </c>
      <c r="Q937" s="2">
        <f>_xlfn.IFERROR(INDEX('Subdecision matrices'!$C$31:$G$33,MATCH(Prioritization!J477,'Subdecision matrices'!$B$31:$B$33,0),MATCH('CalcEng 2'!$Q$6,'Subdecision matrices'!$C$30:$G$30,0)),0)</f>
        <v>0</v>
      </c>
      <c r="R937" s="2">
        <f>_xlfn.IFERROR(INDEX('Subdecision matrices'!$C$31:$G$33,MATCH(Prioritization!J477,'Subdecision matrices'!$B$31:$B$33,0),MATCH('CalcEng 2'!$R$6,'Subdecision matrices'!$C$30:$G$30,0)),0)</f>
        <v>0</v>
      </c>
      <c r="S937" s="2">
        <f>_xlfn.IFERROR(INDEX('Subdecision matrices'!$C$31:$G$33,MATCH(Prioritization!J477,'Subdecision matrices'!$B$31:$B$33,0),MATCH('CalcEng 2'!$S$6,'Subdecision matrices'!$C$30:$G$30,0)),0)</f>
        <v>0</v>
      </c>
      <c r="T937" s="2">
        <f>_xlfn.IFERROR(INDEX('Subdecision matrices'!$C$31:$G$33,MATCH(Prioritization!J477,'Subdecision matrices'!$B$31:$B$33,0),MATCH('CalcEng 2'!$T$6,'Subdecision matrices'!$C$30:$G$30,0)),0)</f>
        <v>0</v>
      </c>
      <c r="U937" s="2">
        <f>_xlfn.IFERROR(INDEX('Subdecision matrices'!$C$31:$G$33,MATCH(Prioritization!J477,'Subdecision matrices'!$B$31:$B$33,0),MATCH('CalcEng 2'!$U$6,'Subdecision matrices'!$C$30:$G$30,0)),0)</f>
        <v>0</v>
      </c>
      <c r="V937" s="2">
        <f>_xlfn.IFERROR(VLOOKUP(Prioritization!K477,'Subdecision matrices'!$A$37:$C$41,3,TRUE),0)</f>
        <v>0</v>
      </c>
      <c r="W937" s="2">
        <f>_xlfn.IFERROR(VLOOKUP(Prioritization!K477,'Subdecision matrices'!$A$37:$D$41,4),0)</f>
        <v>0</v>
      </c>
      <c r="X937" s="2">
        <f>_xlfn.IFERROR(VLOOKUP(Prioritization!K477,'Subdecision matrices'!$A$37:$E$41,5),0)</f>
        <v>0</v>
      </c>
      <c r="Y937" s="2">
        <f>_xlfn.IFERROR(VLOOKUP(Prioritization!K477,'Subdecision matrices'!$A$37:$F$41,6),0)</f>
        <v>0</v>
      </c>
      <c r="Z937" s="2">
        <f>_xlfn.IFERROR(VLOOKUP(Prioritization!K477,'Subdecision matrices'!$A$37:$G$41,7),0)</f>
        <v>0</v>
      </c>
      <c r="AA937" s="2">
        <f>_xlfn.IFERROR(INDEX('Subdecision matrices'!$K$8:$O$11,MATCH(Prioritization!L477,'Subdecision matrices'!$J$8:$J$11,0),MATCH('CalcEng 2'!$AA$6,'Subdecision matrices'!$K$7:$O$7,0)),0)</f>
        <v>0</v>
      </c>
      <c r="AB937" s="2">
        <f>_xlfn.IFERROR(INDEX('Subdecision matrices'!$K$8:$O$11,MATCH(Prioritization!L477,'Subdecision matrices'!$J$8:$J$11,0),MATCH('CalcEng 2'!$AB$6,'Subdecision matrices'!$K$7:$O$7,0)),0)</f>
        <v>0</v>
      </c>
      <c r="AC937" s="2">
        <f>_xlfn.IFERROR(INDEX('Subdecision matrices'!$K$8:$O$11,MATCH(Prioritization!L477,'Subdecision matrices'!$J$8:$J$11,0),MATCH('CalcEng 2'!$AC$6,'Subdecision matrices'!$K$7:$O$7,0)),0)</f>
        <v>0</v>
      </c>
      <c r="AD937" s="2">
        <f>_xlfn.IFERROR(INDEX('Subdecision matrices'!$K$8:$O$11,MATCH(Prioritization!L477,'Subdecision matrices'!$J$8:$J$11,0),MATCH('CalcEng 2'!$AD$6,'Subdecision matrices'!$K$7:$O$7,0)),0)</f>
        <v>0</v>
      </c>
      <c r="AE937" s="2">
        <f>_xlfn.IFERROR(INDEX('Subdecision matrices'!$K$8:$O$11,MATCH(Prioritization!L477,'Subdecision matrices'!$J$8:$J$11,0),MATCH('CalcEng 2'!$AE$6,'Subdecision matrices'!$K$7:$O$7,0)),0)</f>
        <v>0</v>
      </c>
      <c r="AF937" s="2">
        <f>_xlfn.IFERROR(VLOOKUP(Prioritization!M477,'Subdecision matrices'!$I$15:$K$17,3,TRUE),0)</f>
        <v>0</v>
      </c>
      <c r="AG937" s="2">
        <f>_xlfn.IFERROR(VLOOKUP(Prioritization!M477,'Subdecision matrices'!$I$15:$L$17,4,TRUE),0)</f>
        <v>0</v>
      </c>
      <c r="AH937" s="2">
        <f>_xlfn.IFERROR(VLOOKUP(Prioritization!M477,'Subdecision matrices'!$I$15:$M$17,5,TRUE),0)</f>
        <v>0</v>
      </c>
      <c r="AI937" s="2">
        <f>_xlfn.IFERROR(VLOOKUP(Prioritization!M477,'Subdecision matrices'!$I$15:$N$17,6,TRUE),0)</f>
        <v>0</v>
      </c>
      <c r="AJ937" s="2">
        <f>_xlfn.IFERROR(VLOOKUP(Prioritization!M477,'Subdecision matrices'!$I$15:$O$17,7,TRUE),0)</f>
        <v>0</v>
      </c>
      <c r="AK937" s="2">
        <f>_xlfn.IFERROR(INDEX('Subdecision matrices'!$K$22:$O$24,MATCH(Prioritization!N477,'Subdecision matrices'!$J$22:$J$24,0),MATCH($AK$6,'Subdecision matrices'!$K$21:$O$21,0)),0)</f>
        <v>0</v>
      </c>
      <c r="AL937" s="2">
        <f>_xlfn.IFERROR(INDEX('Subdecision matrices'!$K$22:$O$24,MATCH(Prioritization!N477,'Subdecision matrices'!$J$22:$J$24,0),MATCH($AL$6,'Subdecision matrices'!$K$21:$O$21,0)),0)</f>
        <v>0</v>
      </c>
      <c r="AM937" s="2">
        <f>_xlfn.IFERROR(INDEX('Subdecision matrices'!$K$22:$O$24,MATCH(Prioritization!N477,'Subdecision matrices'!$J$22:$J$24,0),MATCH($AM$6,'Subdecision matrices'!$K$21:$O$21,0)),0)</f>
        <v>0</v>
      </c>
      <c r="AN937" s="2">
        <f>_xlfn.IFERROR(INDEX('Subdecision matrices'!$K$22:$O$24,MATCH(Prioritization!N477,'Subdecision matrices'!$J$22:$J$24,0),MATCH($AN$6,'Subdecision matrices'!$K$21:$O$21,0)),0)</f>
        <v>0</v>
      </c>
      <c r="AO937" s="2">
        <f>_xlfn.IFERROR(INDEX('Subdecision matrices'!$K$22:$O$24,MATCH(Prioritization!N477,'Subdecision matrices'!$J$22:$J$24,0),MATCH($AO$6,'Subdecision matrices'!$K$21:$O$21,0)),0)</f>
        <v>0</v>
      </c>
      <c r="AP937" s="2">
        <f>_xlfn.IFERROR(INDEX('Subdecision matrices'!$K$27:$O$30,MATCH(Prioritization!O477,'Subdecision matrices'!$J$27:$J$30,0),MATCH('CalcEng 2'!$AP$6,'Subdecision matrices'!$K$27:$O$27,0)),0)</f>
        <v>0</v>
      </c>
      <c r="AQ937" s="2">
        <f>_xlfn.IFERROR(INDEX('Subdecision matrices'!$K$27:$O$30,MATCH(Prioritization!O477,'Subdecision matrices'!$J$27:$J$30,0),MATCH('CalcEng 2'!$AQ$6,'Subdecision matrices'!$K$27:$O$27,0)),0)</f>
        <v>0</v>
      </c>
      <c r="AR937" s="2">
        <f>_xlfn.IFERROR(INDEX('Subdecision matrices'!$K$27:$O$30,MATCH(Prioritization!O477,'Subdecision matrices'!$J$27:$J$30,0),MATCH('CalcEng 2'!$AR$6,'Subdecision matrices'!$K$27:$O$27,0)),0)</f>
        <v>0</v>
      </c>
      <c r="AS937" s="2">
        <f>_xlfn.IFERROR(INDEX('Subdecision matrices'!$K$27:$O$30,MATCH(Prioritization!O477,'Subdecision matrices'!$J$27:$J$30,0),MATCH('CalcEng 2'!$AS$6,'Subdecision matrices'!$K$27:$O$27,0)),0)</f>
        <v>0</v>
      </c>
      <c r="AT937" s="2">
        <f>_xlfn.IFERROR(INDEX('Subdecision matrices'!$K$27:$O$30,MATCH(Prioritization!O477,'Subdecision matrices'!$J$27:$J$30,0),MATCH('CalcEng 2'!$AT$6,'Subdecision matrices'!$K$27:$O$27,0)),0)</f>
        <v>0</v>
      </c>
      <c r="AU937" s="2">
        <f>_xlfn.IFERROR(INDEX('Subdecision matrices'!$K$34:$O$36,MATCH(Prioritization!P477,'Subdecision matrices'!$J$34:$J$36,0),MATCH('CalcEng 2'!$AU$6,'Subdecision matrices'!$K$33:$O$33,0)),0)</f>
        <v>0</v>
      </c>
      <c r="AV937" s="2">
        <f>_xlfn.IFERROR(INDEX('Subdecision matrices'!$K$34:$O$36,MATCH(Prioritization!P477,'Subdecision matrices'!$J$34:$J$36,0),MATCH('CalcEng 2'!$AV$6,'Subdecision matrices'!$K$33:$O$33,0)),0)</f>
        <v>0</v>
      </c>
      <c r="AW937" s="2">
        <f>_xlfn.IFERROR(INDEX('Subdecision matrices'!$K$34:$O$36,MATCH(Prioritization!P477,'Subdecision matrices'!$J$34:$J$36,0),MATCH('CalcEng 2'!$AW$6,'Subdecision matrices'!$K$33:$O$33,0)),0)</f>
        <v>0</v>
      </c>
      <c r="AX937" s="2">
        <f>_xlfn.IFERROR(INDEX('Subdecision matrices'!$K$34:$O$36,MATCH(Prioritization!P477,'Subdecision matrices'!$J$34:$J$36,0),MATCH('CalcEng 2'!$AX$6,'Subdecision matrices'!$K$33:$O$33,0)),0)</f>
        <v>0</v>
      </c>
      <c r="AY937" s="2">
        <f>_xlfn.IFERROR(INDEX('Subdecision matrices'!$K$34:$O$36,MATCH(Prioritization!P477,'Subdecision matrices'!$J$34:$J$36,0),MATCH('CalcEng 2'!$AY$6,'Subdecision matrices'!$K$33:$O$33,0)),0)</f>
        <v>0</v>
      </c>
      <c r="AZ937" s="2"/>
      <c r="BA937" s="2"/>
      <c r="BB937" s="110">
        <f>((B937*B938)+(G937*G938)+(L937*L938)+(Q937*Q938)+(V937*V938)+(AA937*AA938)+(AF938*AF937)+(AK937*AK938)+(AP937*AP938)+(AU937*AU938))*10</f>
        <v>0</v>
      </c>
      <c r="BC937" s="110">
        <f aca="true" t="shared" si="2352" ref="BC937">((C937*C938)+(H937*H938)+(M937*M938)+(R937*R938)+(W937*W938)+(AB937*AB938)+(AG938*AG937)+(AL937*AL938)+(AQ937*AQ938)+(AV937*AV938))*10</f>
        <v>0</v>
      </c>
      <c r="BD937" s="110">
        <f aca="true" t="shared" si="2353" ref="BD937">((D937*D938)+(I937*I938)+(N937*N938)+(S937*S938)+(X937*X938)+(AC937*AC938)+(AH938*AH937)+(AM937*AM938)+(AR937*AR938)+(AW937*AW938))*10</f>
        <v>0</v>
      </c>
      <c r="BE937" s="110">
        <f aca="true" t="shared" si="2354" ref="BE937">((E937*E938)+(J937*J938)+(O937*O938)+(T937*T938)+(Y937*Y938)+(AD937*AD938)+(AI938*AI937)+(AN937*AN938)+(AS937*AS938)+(AX937*AX938))*10</f>
        <v>0</v>
      </c>
      <c r="BF937" s="110">
        <f aca="true" t="shared" si="2355" ref="BF937">((F937*F938)+(K937*K938)+(P937*P938)+(U937*U938)+(Z937*Z938)+(AE937*AE938)+(AJ938*AJ937)+(AO937*AO938)+(AT937*AT938)+(AY937*AY938))*10</f>
        <v>0</v>
      </c>
    </row>
    <row r="938" spans="1:58" ht="15.75" thickBot="1">
      <c r="A938" s="94"/>
      <c r="B938" s="5">
        <f>'Subdecision matrices'!$S$12</f>
        <v>0.1</v>
      </c>
      <c r="C938" s="5">
        <f>'Subdecision matrices'!$S$13</f>
        <v>0.1</v>
      </c>
      <c r="D938" s="5">
        <f>'Subdecision matrices'!$S$14</f>
        <v>0.1</v>
      </c>
      <c r="E938" s="5">
        <f>'Subdecision matrices'!$S$15</f>
        <v>0.1</v>
      </c>
      <c r="F938" s="5">
        <f>'Subdecision matrices'!$S$16</f>
        <v>0.1</v>
      </c>
      <c r="G938" s="5">
        <f>'Subdecision matrices'!$T$12</f>
        <v>0.1</v>
      </c>
      <c r="H938" s="5">
        <f>'Subdecision matrices'!$T$13</f>
        <v>0.1</v>
      </c>
      <c r="I938" s="5">
        <f>'Subdecision matrices'!$T$14</f>
        <v>0.1</v>
      </c>
      <c r="J938" s="5">
        <f>'Subdecision matrices'!$T$15</f>
        <v>0.1</v>
      </c>
      <c r="K938" s="5">
        <f>'Subdecision matrices'!$T$16</f>
        <v>0.1</v>
      </c>
      <c r="L938" s="5">
        <f>'Subdecision matrices'!$U$12</f>
        <v>0.05</v>
      </c>
      <c r="M938" s="5">
        <f>'Subdecision matrices'!$U$13</f>
        <v>0.05</v>
      </c>
      <c r="N938" s="5">
        <f>'Subdecision matrices'!$U$14</f>
        <v>0.05</v>
      </c>
      <c r="O938" s="5">
        <f>'Subdecision matrices'!$U$15</f>
        <v>0.05</v>
      </c>
      <c r="P938" s="5">
        <f>'Subdecision matrices'!$U$16</f>
        <v>0.05</v>
      </c>
      <c r="Q938" s="5">
        <f>'Subdecision matrices'!$V$12</f>
        <v>0.1</v>
      </c>
      <c r="R938" s="5">
        <f>'Subdecision matrices'!$V$13</f>
        <v>0.1</v>
      </c>
      <c r="S938" s="5">
        <f>'Subdecision matrices'!$V$14</f>
        <v>0.1</v>
      </c>
      <c r="T938" s="5">
        <f>'Subdecision matrices'!$V$15</f>
        <v>0.1</v>
      </c>
      <c r="U938" s="5">
        <f>'Subdecision matrices'!$V$16</f>
        <v>0.1</v>
      </c>
      <c r="V938" s="5">
        <f>'Subdecision matrices'!$W$12</f>
        <v>0.1</v>
      </c>
      <c r="W938" s="5">
        <f>'Subdecision matrices'!$W$13</f>
        <v>0.1</v>
      </c>
      <c r="X938" s="5">
        <f>'Subdecision matrices'!$W$14</f>
        <v>0.1</v>
      </c>
      <c r="Y938" s="5">
        <f>'Subdecision matrices'!$W$15</f>
        <v>0.1</v>
      </c>
      <c r="Z938" s="5">
        <f>'Subdecision matrices'!$W$16</f>
        <v>0.1</v>
      </c>
      <c r="AA938" s="5">
        <f>'Subdecision matrices'!$X$12</f>
        <v>0.05</v>
      </c>
      <c r="AB938" s="5">
        <f>'Subdecision matrices'!$X$13</f>
        <v>0.1</v>
      </c>
      <c r="AC938" s="5">
        <f>'Subdecision matrices'!$X$14</f>
        <v>0.1</v>
      </c>
      <c r="AD938" s="5">
        <f>'Subdecision matrices'!$X$15</f>
        <v>0.1</v>
      </c>
      <c r="AE938" s="5">
        <f>'Subdecision matrices'!$X$16</f>
        <v>0.1</v>
      </c>
      <c r="AF938" s="5">
        <f>'Subdecision matrices'!$Y$12</f>
        <v>0.1</v>
      </c>
      <c r="AG938" s="5">
        <f>'Subdecision matrices'!$Y$13</f>
        <v>0.1</v>
      </c>
      <c r="AH938" s="5">
        <f>'Subdecision matrices'!$Y$14</f>
        <v>0.1</v>
      </c>
      <c r="AI938" s="5">
        <f>'Subdecision matrices'!$Y$15</f>
        <v>0.05</v>
      </c>
      <c r="AJ938" s="5">
        <f>'Subdecision matrices'!$Y$16</f>
        <v>0.05</v>
      </c>
      <c r="AK938" s="5">
        <f>'Subdecision matrices'!$Z$12</f>
        <v>0.15</v>
      </c>
      <c r="AL938" s="5">
        <f>'Subdecision matrices'!$Z$13</f>
        <v>0.15</v>
      </c>
      <c r="AM938" s="5">
        <f>'Subdecision matrices'!$Z$14</f>
        <v>0.15</v>
      </c>
      <c r="AN938" s="5">
        <f>'Subdecision matrices'!$Z$15</f>
        <v>0.15</v>
      </c>
      <c r="AO938" s="5">
        <f>'Subdecision matrices'!$Z$16</f>
        <v>0.15</v>
      </c>
      <c r="AP938" s="5">
        <f>'Subdecision matrices'!$AA$12</f>
        <v>0.1</v>
      </c>
      <c r="AQ938" s="5">
        <f>'Subdecision matrices'!$AA$13</f>
        <v>0.1</v>
      </c>
      <c r="AR938" s="5">
        <f>'Subdecision matrices'!$AA$14</f>
        <v>0.1</v>
      </c>
      <c r="AS938" s="5">
        <f>'Subdecision matrices'!$AA$15</f>
        <v>0.1</v>
      </c>
      <c r="AT938" s="5">
        <f>'Subdecision matrices'!$AA$16</f>
        <v>0.15</v>
      </c>
      <c r="AU938" s="5">
        <f>'Subdecision matrices'!$AB$12</f>
        <v>0.15</v>
      </c>
      <c r="AV938" s="5">
        <f>'Subdecision matrices'!$AB$13</f>
        <v>0.1</v>
      </c>
      <c r="AW938" s="5">
        <f>'Subdecision matrices'!$AB$14</f>
        <v>0.1</v>
      </c>
      <c r="AX938" s="5">
        <f>'Subdecision matrices'!$AB$15</f>
        <v>0.15</v>
      </c>
      <c r="AY938" s="5">
        <f>'Subdecision matrices'!$AB$16</f>
        <v>0.1</v>
      </c>
      <c r="AZ938" s="3">
        <f aca="true" t="shared" si="2356" ref="AZ938">SUM(L938:AY938)</f>
        <v>4</v>
      </c>
      <c r="BA938" s="3"/>
      <c r="BB938" s="114"/>
      <c r="BC938" s="114"/>
      <c r="BD938" s="114"/>
      <c r="BE938" s="114"/>
      <c r="BF938" s="114"/>
    </row>
    <row r="939" spans="1:58" ht="15">
      <c r="A939" s="94">
        <v>467</v>
      </c>
      <c r="B939" s="44">
        <f>_xlfn.IFERROR(VLOOKUP(Prioritization!G478,'Subdecision matrices'!$B$7:$C$8,2,TRUE),0)</f>
        <v>0</v>
      </c>
      <c r="C939" s="44">
        <f>_xlfn.IFERROR(VLOOKUP(Prioritization!G478,'Subdecision matrices'!$B$7:$D$8,3,TRUE),0)</f>
        <v>0</v>
      </c>
      <c r="D939" s="44">
        <f>_xlfn.IFERROR(VLOOKUP(Prioritization!G478,'Subdecision matrices'!$B$7:$E$8,4,TRUE),0)</f>
        <v>0</v>
      </c>
      <c r="E939" s="44">
        <f>_xlfn.IFERROR(VLOOKUP(Prioritization!G478,'Subdecision matrices'!$B$7:$F$8,5,TRUE),0)</f>
        <v>0</v>
      </c>
      <c r="F939" s="44">
        <f>_xlfn.IFERROR(VLOOKUP(Prioritization!G478,'Subdecision matrices'!$B$7:$G$8,6,TRUE),0)</f>
        <v>0</v>
      </c>
      <c r="G939" s="44">
        <f>VLOOKUP(Prioritization!H478,'Subdecision matrices'!$B$12:$C$19,2,TRUE)</f>
        <v>0</v>
      </c>
      <c r="H939" s="44">
        <f>VLOOKUP(Prioritization!H478,'Subdecision matrices'!$B$12:$D$19,3,TRUE)</f>
        <v>0</v>
      </c>
      <c r="I939" s="44">
        <f>VLOOKUP(Prioritization!H478,'Subdecision matrices'!$B$12:$E$19,4,TRUE)</f>
        <v>0</v>
      </c>
      <c r="J939" s="44">
        <f>VLOOKUP(Prioritization!H478,'Subdecision matrices'!$B$12:$F$19,5,TRUE)</f>
        <v>0</v>
      </c>
      <c r="K939" s="44">
        <f>VLOOKUP(Prioritization!H478,'Subdecision matrices'!$B$12:$G$19,6,TRUE)</f>
        <v>0</v>
      </c>
      <c r="L939" s="2">
        <f>_xlfn.IFERROR(INDEX('Subdecision matrices'!$C$23:$G$27,MATCH(Prioritization!I478,'Subdecision matrices'!$B$23:$B$27,0),MATCH('CalcEng 2'!$L$6,'Subdecision matrices'!$C$22:$G$22,0)),0)</f>
        <v>0</v>
      </c>
      <c r="M939" s="2">
        <f>_xlfn.IFERROR(INDEX('Subdecision matrices'!$C$23:$G$27,MATCH(Prioritization!I478,'Subdecision matrices'!$B$23:$B$27,0),MATCH('CalcEng 2'!$M$6,'Subdecision matrices'!$C$30:$G$30,0)),0)</f>
        <v>0</v>
      </c>
      <c r="N939" s="2">
        <f>_xlfn.IFERROR(INDEX('Subdecision matrices'!$C$23:$G$27,MATCH(Prioritization!I478,'Subdecision matrices'!$B$23:$B$27,0),MATCH('CalcEng 2'!$N$6,'Subdecision matrices'!$C$22:$G$22,0)),0)</f>
        <v>0</v>
      </c>
      <c r="O939" s="2">
        <f>_xlfn.IFERROR(INDEX('Subdecision matrices'!$C$23:$G$27,MATCH(Prioritization!I478,'Subdecision matrices'!$B$23:$B$27,0),MATCH('CalcEng 2'!$O$6,'Subdecision matrices'!$C$22:$G$22,0)),0)</f>
        <v>0</v>
      </c>
      <c r="P939" s="2">
        <f>_xlfn.IFERROR(INDEX('Subdecision matrices'!$C$23:$G$27,MATCH(Prioritization!I478,'Subdecision matrices'!$B$23:$B$27,0),MATCH('CalcEng 2'!$P$6,'Subdecision matrices'!$C$22:$G$22,0)),0)</f>
        <v>0</v>
      </c>
      <c r="Q939" s="2">
        <f>_xlfn.IFERROR(INDEX('Subdecision matrices'!$C$31:$G$33,MATCH(Prioritization!J478,'Subdecision matrices'!$B$31:$B$33,0),MATCH('CalcEng 2'!$Q$6,'Subdecision matrices'!$C$30:$G$30,0)),0)</f>
        <v>0</v>
      </c>
      <c r="R939" s="2">
        <f>_xlfn.IFERROR(INDEX('Subdecision matrices'!$C$31:$G$33,MATCH(Prioritization!J478,'Subdecision matrices'!$B$31:$B$33,0),MATCH('CalcEng 2'!$R$6,'Subdecision matrices'!$C$30:$G$30,0)),0)</f>
        <v>0</v>
      </c>
      <c r="S939" s="2">
        <f>_xlfn.IFERROR(INDEX('Subdecision matrices'!$C$31:$G$33,MATCH(Prioritization!J478,'Subdecision matrices'!$B$31:$B$33,0),MATCH('CalcEng 2'!$S$6,'Subdecision matrices'!$C$30:$G$30,0)),0)</f>
        <v>0</v>
      </c>
      <c r="T939" s="2">
        <f>_xlfn.IFERROR(INDEX('Subdecision matrices'!$C$31:$G$33,MATCH(Prioritization!J478,'Subdecision matrices'!$B$31:$B$33,0),MATCH('CalcEng 2'!$T$6,'Subdecision matrices'!$C$30:$G$30,0)),0)</f>
        <v>0</v>
      </c>
      <c r="U939" s="2">
        <f>_xlfn.IFERROR(INDEX('Subdecision matrices'!$C$31:$G$33,MATCH(Prioritization!J478,'Subdecision matrices'!$B$31:$B$33,0),MATCH('CalcEng 2'!$U$6,'Subdecision matrices'!$C$30:$G$30,0)),0)</f>
        <v>0</v>
      </c>
      <c r="V939" s="2">
        <f>_xlfn.IFERROR(VLOOKUP(Prioritization!K478,'Subdecision matrices'!$A$37:$C$41,3,TRUE),0)</f>
        <v>0</v>
      </c>
      <c r="W939" s="2">
        <f>_xlfn.IFERROR(VLOOKUP(Prioritization!K478,'Subdecision matrices'!$A$37:$D$41,4),0)</f>
        <v>0</v>
      </c>
      <c r="X939" s="2">
        <f>_xlfn.IFERROR(VLOOKUP(Prioritization!K478,'Subdecision matrices'!$A$37:$E$41,5),0)</f>
        <v>0</v>
      </c>
      <c r="Y939" s="2">
        <f>_xlfn.IFERROR(VLOOKUP(Prioritization!K478,'Subdecision matrices'!$A$37:$F$41,6),0)</f>
        <v>0</v>
      </c>
      <c r="Z939" s="2">
        <f>_xlfn.IFERROR(VLOOKUP(Prioritization!K478,'Subdecision matrices'!$A$37:$G$41,7),0)</f>
        <v>0</v>
      </c>
      <c r="AA939" s="2">
        <f>_xlfn.IFERROR(INDEX('Subdecision matrices'!$K$8:$O$11,MATCH(Prioritization!L478,'Subdecision matrices'!$J$8:$J$11,0),MATCH('CalcEng 2'!$AA$6,'Subdecision matrices'!$K$7:$O$7,0)),0)</f>
        <v>0</v>
      </c>
      <c r="AB939" s="2">
        <f>_xlfn.IFERROR(INDEX('Subdecision matrices'!$K$8:$O$11,MATCH(Prioritization!L478,'Subdecision matrices'!$J$8:$J$11,0),MATCH('CalcEng 2'!$AB$6,'Subdecision matrices'!$K$7:$O$7,0)),0)</f>
        <v>0</v>
      </c>
      <c r="AC939" s="2">
        <f>_xlfn.IFERROR(INDEX('Subdecision matrices'!$K$8:$O$11,MATCH(Prioritization!L478,'Subdecision matrices'!$J$8:$J$11,0),MATCH('CalcEng 2'!$AC$6,'Subdecision matrices'!$K$7:$O$7,0)),0)</f>
        <v>0</v>
      </c>
      <c r="AD939" s="2">
        <f>_xlfn.IFERROR(INDEX('Subdecision matrices'!$K$8:$O$11,MATCH(Prioritization!L478,'Subdecision matrices'!$J$8:$J$11,0),MATCH('CalcEng 2'!$AD$6,'Subdecision matrices'!$K$7:$O$7,0)),0)</f>
        <v>0</v>
      </c>
      <c r="AE939" s="2">
        <f>_xlfn.IFERROR(INDEX('Subdecision matrices'!$K$8:$O$11,MATCH(Prioritization!L478,'Subdecision matrices'!$J$8:$J$11,0),MATCH('CalcEng 2'!$AE$6,'Subdecision matrices'!$K$7:$O$7,0)),0)</f>
        <v>0</v>
      </c>
      <c r="AF939" s="2">
        <f>_xlfn.IFERROR(VLOOKUP(Prioritization!M478,'Subdecision matrices'!$I$15:$K$17,3,TRUE),0)</f>
        <v>0</v>
      </c>
      <c r="AG939" s="2">
        <f>_xlfn.IFERROR(VLOOKUP(Prioritization!M478,'Subdecision matrices'!$I$15:$L$17,4,TRUE),0)</f>
        <v>0</v>
      </c>
      <c r="AH939" s="2">
        <f>_xlfn.IFERROR(VLOOKUP(Prioritization!M478,'Subdecision matrices'!$I$15:$M$17,5,TRUE),0)</f>
        <v>0</v>
      </c>
      <c r="AI939" s="2">
        <f>_xlfn.IFERROR(VLOOKUP(Prioritization!M478,'Subdecision matrices'!$I$15:$N$17,6,TRUE),0)</f>
        <v>0</v>
      </c>
      <c r="AJ939" s="2">
        <f>_xlfn.IFERROR(VLOOKUP(Prioritization!M478,'Subdecision matrices'!$I$15:$O$17,7,TRUE),0)</f>
        <v>0</v>
      </c>
      <c r="AK939" s="2">
        <f>_xlfn.IFERROR(INDEX('Subdecision matrices'!$K$22:$O$24,MATCH(Prioritization!N478,'Subdecision matrices'!$J$22:$J$24,0),MATCH($AK$6,'Subdecision matrices'!$K$21:$O$21,0)),0)</f>
        <v>0</v>
      </c>
      <c r="AL939" s="2">
        <f>_xlfn.IFERROR(INDEX('Subdecision matrices'!$K$22:$O$24,MATCH(Prioritization!N478,'Subdecision matrices'!$J$22:$J$24,0),MATCH($AL$6,'Subdecision matrices'!$K$21:$O$21,0)),0)</f>
        <v>0</v>
      </c>
      <c r="AM939" s="2">
        <f>_xlfn.IFERROR(INDEX('Subdecision matrices'!$K$22:$O$24,MATCH(Prioritization!N478,'Subdecision matrices'!$J$22:$J$24,0),MATCH($AM$6,'Subdecision matrices'!$K$21:$O$21,0)),0)</f>
        <v>0</v>
      </c>
      <c r="AN939" s="2">
        <f>_xlfn.IFERROR(INDEX('Subdecision matrices'!$K$22:$O$24,MATCH(Prioritization!N478,'Subdecision matrices'!$J$22:$J$24,0),MATCH($AN$6,'Subdecision matrices'!$K$21:$O$21,0)),0)</f>
        <v>0</v>
      </c>
      <c r="AO939" s="2">
        <f>_xlfn.IFERROR(INDEX('Subdecision matrices'!$K$22:$O$24,MATCH(Prioritization!N478,'Subdecision matrices'!$J$22:$J$24,0),MATCH($AO$6,'Subdecision matrices'!$K$21:$O$21,0)),0)</f>
        <v>0</v>
      </c>
      <c r="AP939" s="2">
        <f>_xlfn.IFERROR(INDEX('Subdecision matrices'!$K$27:$O$30,MATCH(Prioritization!O478,'Subdecision matrices'!$J$27:$J$30,0),MATCH('CalcEng 2'!$AP$6,'Subdecision matrices'!$K$27:$O$27,0)),0)</f>
        <v>0</v>
      </c>
      <c r="AQ939" s="2">
        <f>_xlfn.IFERROR(INDEX('Subdecision matrices'!$K$27:$O$30,MATCH(Prioritization!O478,'Subdecision matrices'!$J$27:$J$30,0),MATCH('CalcEng 2'!$AQ$6,'Subdecision matrices'!$K$27:$O$27,0)),0)</f>
        <v>0</v>
      </c>
      <c r="AR939" s="2">
        <f>_xlfn.IFERROR(INDEX('Subdecision matrices'!$K$27:$O$30,MATCH(Prioritization!O478,'Subdecision matrices'!$J$27:$J$30,0),MATCH('CalcEng 2'!$AR$6,'Subdecision matrices'!$K$27:$O$27,0)),0)</f>
        <v>0</v>
      </c>
      <c r="AS939" s="2">
        <f>_xlfn.IFERROR(INDEX('Subdecision matrices'!$K$27:$O$30,MATCH(Prioritization!O478,'Subdecision matrices'!$J$27:$J$30,0),MATCH('CalcEng 2'!$AS$6,'Subdecision matrices'!$K$27:$O$27,0)),0)</f>
        <v>0</v>
      </c>
      <c r="AT939" s="2">
        <f>_xlfn.IFERROR(INDEX('Subdecision matrices'!$K$27:$O$30,MATCH(Prioritization!O478,'Subdecision matrices'!$J$27:$J$30,0),MATCH('CalcEng 2'!$AT$6,'Subdecision matrices'!$K$27:$O$27,0)),0)</f>
        <v>0</v>
      </c>
      <c r="AU939" s="2">
        <f>_xlfn.IFERROR(INDEX('Subdecision matrices'!$K$34:$O$36,MATCH(Prioritization!P478,'Subdecision matrices'!$J$34:$J$36,0),MATCH('CalcEng 2'!$AU$6,'Subdecision matrices'!$K$33:$O$33,0)),0)</f>
        <v>0</v>
      </c>
      <c r="AV939" s="2">
        <f>_xlfn.IFERROR(INDEX('Subdecision matrices'!$K$34:$O$36,MATCH(Prioritization!P478,'Subdecision matrices'!$J$34:$J$36,0),MATCH('CalcEng 2'!$AV$6,'Subdecision matrices'!$K$33:$O$33,0)),0)</f>
        <v>0</v>
      </c>
      <c r="AW939" s="2">
        <f>_xlfn.IFERROR(INDEX('Subdecision matrices'!$K$34:$O$36,MATCH(Prioritization!P478,'Subdecision matrices'!$J$34:$J$36,0),MATCH('CalcEng 2'!$AW$6,'Subdecision matrices'!$K$33:$O$33,0)),0)</f>
        <v>0</v>
      </c>
      <c r="AX939" s="2">
        <f>_xlfn.IFERROR(INDEX('Subdecision matrices'!$K$34:$O$36,MATCH(Prioritization!P478,'Subdecision matrices'!$J$34:$J$36,0),MATCH('CalcEng 2'!$AX$6,'Subdecision matrices'!$K$33:$O$33,0)),0)</f>
        <v>0</v>
      </c>
      <c r="AY939" s="2">
        <f>_xlfn.IFERROR(INDEX('Subdecision matrices'!$K$34:$O$36,MATCH(Prioritization!P478,'Subdecision matrices'!$J$34:$J$36,0),MATCH('CalcEng 2'!$AY$6,'Subdecision matrices'!$K$33:$O$33,0)),0)</f>
        <v>0</v>
      </c>
      <c r="AZ939" s="2"/>
      <c r="BA939" s="2"/>
      <c r="BB939" s="110">
        <f>((B939*B940)+(G939*G940)+(L939*L940)+(Q939*Q940)+(V939*V940)+(AA939*AA940)+(AF940*AF939)+(AK939*AK940)+(AP939*AP940)+(AU939*AU940))*10</f>
        <v>0</v>
      </c>
      <c r="BC939" s="110">
        <f aca="true" t="shared" si="2357" ref="BC939">((C939*C940)+(H939*H940)+(M939*M940)+(R939*R940)+(W939*W940)+(AB939*AB940)+(AG940*AG939)+(AL939*AL940)+(AQ939*AQ940)+(AV939*AV940))*10</f>
        <v>0</v>
      </c>
      <c r="BD939" s="110">
        <f aca="true" t="shared" si="2358" ref="BD939">((D939*D940)+(I939*I940)+(N939*N940)+(S939*S940)+(X939*X940)+(AC939*AC940)+(AH940*AH939)+(AM939*AM940)+(AR939*AR940)+(AW939*AW940))*10</f>
        <v>0</v>
      </c>
      <c r="BE939" s="110">
        <f aca="true" t="shared" si="2359" ref="BE939">((E939*E940)+(J939*J940)+(O939*O940)+(T939*T940)+(Y939*Y940)+(AD939*AD940)+(AI940*AI939)+(AN939*AN940)+(AS939*AS940)+(AX939*AX940))*10</f>
        <v>0</v>
      </c>
      <c r="BF939" s="110">
        <f aca="true" t="shared" si="2360" ref="BF939">((F939*F940)+(K939*K940)+(P939*P940)+(U939*U940)+(Z939*Z940)+(AE939*AE940)+(AJ940*AJ939)+(AO939*AO940)+(AT939*AT940)+(AY939*AY940))*10</f>
        <v>0</v>
      </c>
    </row>
    <row r="940" spans="1:58" ht="15.75" thickBot="1">
      <c r="A940" s="94"/>
      <c r="B940" s="5">
        <f>'Subdecision matrices'!$S$12</f>
        <v>0.1</v>
      </c>
      <c r="C940" s="5">
        <f>'Subdecision matrices'!$S$13</f>
        <v>0.1</v>
      </c>
      <c r="D940" s="5">
        <f>'Subdecision matrices'!$S$14</f>
        <v>0.1</v>
      </c>
      <c r="E940" s="5">
        <f>'Subdecision matrices'!$S$15</f>
        <v>0.1</v>
      </c>
      <c r="F940" s="5">
        <f>'Subdecision matrices'!$S$16</f>
        <v>0.1</v>
      </c>
      <c r="G940" s="5">
        <f>'Subdecision matrices'!$T$12</f>
        <v>0.1</v>
      </c>
      <c r="H940" s="5">
        <f>'Subdecision matrices'!$T$13</f>
        <v>0.1</v>
      </c>
      <c r="I940" s="5">
        <f>'Subdecision matrices'!$T$14</f>
        <v>0.1</v>
      </c>
      <c r="J940" s="5">
        <f>'Subdecision matrices'!$T$15</f>
        <v>0.1</v>
      </c>
      <c r="K940" s="5">
        <f>'Subdecision matrices'!$T$16</f>
        <v>0.1</v>
      </c>
      <c r="L940" s="5">
        <f>'Subdecision matrices'!$U$12</f>
        <v>0.05</v>
      </c>
      <c r="M940" s="5">
        <f>'Subdecision matrices'!$U$13</f>
        <v>0.05</v>
      </c>
      <c r="N940" s="5">
        <f>'Subdecision matrices'!$U$14</f>
        <v>0.05</v>
      </c>
      <c r="O940" s="5">
        <f>'Subdecision matrices'!$U$15</f>
        <v>0.05</v>
      </c>
      <c r="P940" s="5">
        <f>'Subdecision matrices'!$U$16</f>
        <v>0.05</v>
      </c>
      <c r="Q940" s="5">
        <f>'Subdecision matrices'!$V$12</f>
        <v>0.1</v>
      </c>
      <c r="R940" s="5">
        <f>'Subdecision matrices'!$V$13</f>
        <v>0.1</v>
      </c>
      <c r="S940" s="5">
        <f>'Subdecision matrices'!$V$14</f>
        <v>0.1</v>
      </c>
      <c r="T940" s="5">
        <f>'Subdecision matrices'!$V$15</f>
        <v>0.1</v>
      </c>
      <c r="U940" s="5">
        <f>'Subdecision matrices'!$V$16</f>
        <v>0.1</v>
      </c>
      <c r="V940" s="5">
        <f>'Subdecision matrices'!$W$12</f>
        <v>0.1</v>
      </c>
      <c r="W940" s="5">
        <f>'Subdecision matrices'!$W$13</f>
        <v>0.1</v>
      </c>
      <c r="X940" s="5">
        <f>'Subdecision matrices'!$W$14</f>
        <v>0.1</v>
      </c>
      <c r="Y940" s="5">
        <f>'Subdecision matrices'!$W$15</f>
        <v>0.1</v>
      </c>
      <c r="Z940" s="5">
        <f>'Subdecision matrices'!$W$16</f>
        <v>0.1</v>
      </c>
      <c r="AA940" s="5">
        <f>'Subdecision matrices'!$X$12</f>
        <v>0.05</v>
      </c>
      <c r="AB940" s="5">
        <f>'Subdecision matrices'!$X$13</f>
        <v>0.1</v>
      </c>
      <c r="AC940" s="5">
        <f>'Subdecision matrices'!$X$14</f>
        <v>0.1</v>
      </c>
      <c r="AD940" s="5">
        <f>'Subdecision matrices'!$X$15</f>
        <v>0.1</v>
      </c>
      <c r="AE940" s="5">
        <f>'Subdecision matrices'!$X$16</f>
        <v>0.1</v>
      </c>
      <c r="AF940" s="5">
        <f>'Subdecision matrices'!$Y$12</f>
        <v>0.1</v>
      </c>
      <c r="AG940" s="5">
        <f>'Subdecision matrices'!$Y$13</f>
        <v>0.1</v>
      </c>
      <c r="AH940" s="5">
        <f>'Subdecision matrices'!$Y$14</f>
        <v>0.1</v>
      </c>
      <c r="AI940" s="5">
        <f>'Subdecision matrices'!$Y$15</f>
        <v>0.05</v>
      </c>
      <c r="AJ940" s="5">
        <f>'Subdecision matrices'!$Y$16</f>
        <v>0.05</v>
      </c>
      <c r="AK940" s="5">
        <f>'Subdecision matrices'!$Z$12</f>
        <v>0.15</v>
      </c>
      <c r="AL940" s="5">
        <f>'Subdecision matrices'!$Z$13</f>
        <v>0.15</v>
      </c>
      <c r="AM940" s="5">
        <f>'Subdecision matrices'!$Z$14</f>
        <v>0.15</v>
      </c>
      <c r="AN940" s="5">
        <f>'Subdecision matrices'!$Z$15</f>
        <v>0.15</v>
      </c>
      <c r="AO940" s="5">
        <f>'Subdecision matrices'!$Z$16</f>
        <v>0.15</v>
      </c>
      <c r="AP940" s="5">
        <f>'Subdecision matrices'!$AA$12</f>
        <v>0.1</v>
      </c>
      <c r="AQ940" s="5">
        <f>'Subdecision matrices'!$AA$13</f>
        <v>0.1</v>
      </c>
      <c r="AR940" s="5">
        <f>'Subdecision matrices'!$AA$14</f>
        <v>0.1</v>
      </c>
      <c r="AS940" s="5">
        <f>'Subdecision matrices'!$AA$15</f>
        <v>0.1</v>
      </c>
      <c r="AT940" s="5">
        <f>'Subdecision matrices'!$AA$16</f>
        <v>0.15</v>
      </c>
      <c r="AU940" s="5">
        <f>'Subdecision matrices'!$AB$12</f>
        <v>0.15</v>
      </c>
      <c r="AV940" s="5">
        <f>'Subdecision matrices'!$AB$13</f>
        <v>0.1</v>
      </c>
      <c r="AW940" s="5">
        <f>'Subdecision matrices'!$AB$14</f>
        <v>0.1</v>
      </c>
      <c r="AX940" s="5">
        <f>'Subdecision matrices'!$AB$15</f>
        <v>0.15</v>
      </c>
      <c r="AY940" s="5">
        <f>'Subdecision matrices'!$AB$16</f>
        <v>0.1</v>
      </c>
      <c r="AZ940" s="3">
        <f aca="true" t="shared" si="2361" ref="AZ940">SUM(L940:AY940)</f>
        <v>4</v>
      </c>
      <c r="BA940" s="3"/>
      <c r="BB940" s="114"/>
      <c r="BC940" s="114"/>
      <c r="BD940" s="114"/>
      <c r="BE940" s="114"/>
      <c r="BF940" s="114"/>
    </row>
    <row r="941" spans="1:58" ht="15">
      <c r="A941" s="94">
        <v>468</v>
      </c>
      <c r="B941" s="44">
        <f>_xlfn.IFERROR(VLOOKUP(Prioritization!G479,'Subdecision matrices'!$B$7:$C$8,2,TRUE),0)</f>
        <v>0</v>
      </c>
      <c r="C941" s="44">
        <f>_xlfn.IFERROR(VLOOKUP(Prioritization!G479,'Subdecision matrices'!$B$7:$D$8,3,TRUE),0)</f>
        <v>0</v>
      </c>
      <c r="D941" s="44">
        <f>_xlfn.IFERROR(VLOOKUP(Prioritization!G479,'Subdecision matrices'!$B$7:$E$8,4,TRUE),0)</f>
        <v>0</v>
      </c>
      <c r="E941" s="44">
        <f>_xlfn.IFERROR(VLOOKUP(Prioritization!G479,'Subdecision matrices'!$B$7:$F$8,5,TRUE),0)</f>
        <v>0</v>
      </c>
      <c r="F941" s="44">
        <f>_xlfn.IFERROR(VLOOKUP(Prioritization!G479,'Subdecision matrices'!$B$7:$G$8,6,TRUE),0)</f>
        <v>0</v>
      </c>
      <c r="G941" s="44">
        <f>VLOOKUP(Prioritization!H479,'Subdecision matrices'!$B$12:$C$19,2,TRUE)</f>
        <v>0</v>
      </c>
      <c r="H941" s="44">
        <f>VLOOKUP(Prioritization!H479,'Subdecision matrices'!$B$12:$D$19,3,TRUE)</f>
        <v>0</v>
      </c>
      <c r="I941" s="44">
        <f>VLOOKUP(Prioritization!H479,'Subdecision matrices'!$B$12:$E$19,4,TRUE)</f>
        <v>0</v>
      </c>
      <c r="J941" s="44">
        <f>VLOOKUP(Prioritization!H479,'Subdecision matrices'!$B$12:$F$19,5,TRUE)</f>
        <v>0</v>
      </c>
      <c r="K941" s="44">
        <f>VLOOKUP(Prioritization!H479,'Subdecision matrices'!$B$12:$G$19,6,TRUE)</f>
        <v>0</v>
      </c>
      <c r="L941" s="2">
        <f>_xlfn.IFERROR(INDEX('Subdecision matrices'!$C$23:$G$27,MATCH(Prioritization!I479,'Subdecision matrices'!$B$23:$B$27,0),MATCH('CalcEng 2'!$L$6,'Subdecision matrices'!$C$22:$G$22,0)),0)</f>
        <v>0</v>
      </c>
      <c r="M941" s="2">
        <f>_xlfn.IFERROR(INDEX('Subdecision matrices'!$C$23:$G$27,MATCH(Prioritization!I479,'Subdecision matrices'!$B$23:$B$27,0),MATCH('CalcEng 2'!$M$6,'Subdecision matrices'!$C$30:$G$30,0)),0)</f>
        <v>0</v>
      </c>
      <c r="N941" s="2">
        <f>_xlfn.IFERROR(INDEX('Subdecision matrices'!$C$23:$G$27,MATCH(Prioritization!I479,'Subdecision matrices'!$B$23:$B$27,0),MATCH('CalcEng 2'!$N$6,'Subdecision matrices'!$C$22:$G$22,0)),0)</f>
        <v>0</v>
      </c>
      <c r="O941" s="2">
        <f>_xlfn.IFERROR(INDEX('Subdecision matrices'!$C$23:$G$27,MATCH(Prioritization!I479,'Subdecision matrices'!$B$23:$B$27,0),MATCH('CalcEng 2'!$O$6,'Subdecision matrices'!$C$22:$G$22,0)),0)</f>
        <v>0</v>
      </c>
      <c r="P941" s="2">
        <f>_xlfn.IFERROR(INDEX('Subdecision matrices'!$C$23:$G$27,MATCH(Prioritization!I479,'Subdecision matrices'!$B$23:$B$27,0),MATCH('CalcEng 2'!$P$6,'Subdecision matrices'!$C$22:$G$22,0)),0)</f>
        <v>0</v>
      </c>
      <c r="Q941" s="2">
        <f>_xlfn.IFERROR(INDEX('Subdecision matrices'!$C$31:$G$33,MATCH(Prioritization!J479,'Subdecision matrices'!$B$31:$B$33,0),MATCH('CalcEng 2'!$Q$6,'Subdecision matrices'!$C$30:$G$30,0)),0)</f>
        <v>0</v>
      </c>
      <c r="R941" s="2">
        <f>_xlfn.IFERROR(INDEX('Subdecision matrices'!$C$31:$G$33,MATCH(Prioritization!J479,'Subdecision matrices'!$B$31:$B$33,0),MATCH('CalcEng 2'!$R$6,'Subdecision matrices'!$C$30:$G$30,0)),0)</f>
        <v>0</v>
      </c>
      <c r="S941" s="2">
        <f>_xlfn.IFERROR(INDEX('Subdecision matrices'!$C$31:$G$33,MATCH(Prioritization!J479,'Subdecision matrices'!$B$31:$B$33,0),MATCH('CalcEng 2'!$S$6,'Subdecision matrices'!$C$30:$G$30,0)),0)</f>
        <v>0</v>
      </c>
      <c r="T941" s="2">
        <f>_xlfn.IFERROR(INDEX('Subdecision matrices'!$C$31:$G$33,MATCH(Prioritization!J479,'Subdecision matrices'!$B$31:$B$33,0),MATCH('CalcEng 2'!$T$6,'Subdecision matrices'!$C$30:$G$30,0)),0)</f>
        <v>0</v>
      </c>
      <c r="U941" s="2">
        <f>_xlfn.IFERROR(INDEX('Subdecision matrices'!$C$31:$G$33,MATCH(Prioritization!J479,'Subdecision matrices'!$B$31:$B$33,0),MATCH('CalcEng 2'!$U$6,'Subdecision matrices'!$C$30:$G$30,0)),0)</f>
        <v>0</v>
      </c>
      <c r="V941" s="2">
        <f>_xlfn.IFERROR(VLOOKUP(Prioritization!K479,'Subdecision matrices'!$A$37:$C$41,3,TRUE),0)</f>
        <v>0</v>
      </c>
      <c r="W941" s="2">
        <f>_xlfn.IFERROR(VLOOKUP(Prioritization!K479,'Subdecision matrices'!$A$37:$D$41,4),0)</f>
        <v>0</v>
      </c>
      <c r="X941" s="2">
        <f>_xlfn.IFERROR(VLOOKUP(Prioritization!K479,'Subdecision matrices'!$A$37:$E$41,5),0)</f>
        <v>0</v>
      </c>
      <c r="Y941" s="2">
        <f>_xlfn.IFERROR(VLOOKUP(Prioritization!K479,'Subdecision matrices'!$A$37:$F$41,6),0)</f>
        <v>0</v>
      </c>
      <c r="Z941" s="2">
        <f>_xlfn.IFERROR(VLOOKUP(Prioritization!K479,'Subdecision matrices'!$A$37:$G$41,7),0)</f>
        <v>0</v>
      </c>
      <c r="AA941" s="2">
        <f>_xlfn.IFERROR(INDEX('Subdecision matrices'!$K$8:$O$11,MATCH(Prioritization!L479,'Subdecision matrices'!$J$8:$J$11,0),MATCH('CalcEng 2'!$AA$6,'Subdecision matrices'!$K$7:$O$7,0)),0)</f>
        <v>0</v>
      </c>
      <c r="AB941" s="2">
        <f>_xlfn.IFERROR(INDEX('Subdecision matrices'!$K$8:$O$11,MATCH(Prioritization!L479,'Subdecision matrices'!$J$8:$J$11,0),MATCH('CalcEng 2'!$AB$6,'Subdecision matrices'!$K$7:$O$7,0)),0)</f>
        <v>0</v>
      </c>
      <c r="AC941" s="2">
        <f>_xlfn.IFERROR(INDEX('Subdecision matrices'!$K$8:$O$11,MATCH(Prioritization!L479,'Subdecision matrices'!$J$8:$J$11,0),MATCH('CalcEng 2'!$AC$6,'Subdecision matrices'!$K$7:$O$7,0)),0)</f>
        <v>0</v>
      </c>
      <c r="AD941" s="2">
        <f>_xlfn.IFERROR(INDEX('Subdecision matrices'!$K$8:$O$11,MATCH(Prioritization!L479,'Subdecision matrices'!$J$8:$J$11,0),MATCH('CalcEng 2'!$AD$6,'Subdecision matrices'!$K$7:$O$7,0)),0)</f>
        <v>0</v>
      </c>
      <c r="AE941" s="2">
        <f>_xlfn.IFERROR(INDEX('Subdecision matrices'!$K$8:$O$11,MATCH(Prioritization!L479,'Subdecision matrices'!$J$8:$J$11,0),MATCH('CalcEng 2'!$AE$6,'Subdecision matrices'!$K$7:$O$7,0)),0)</f>
        <v>0</v>
      </c>
      <c r="AF941" s="2">
        <f>_xlfn.IFERROR(VLOOKUP(Prioritization!M479,'Subdecision matrices'!$I$15:$K$17,3,TRUE),0)</f>
        <v>0</v>
      </c>
      <c r="AG941" s="2">
        <f>_xlfn.IFERROR(VLOOKUP(Prioritization!M479,'Subdecision matrices'!$I$15:$L$17,4,TRUE),0)</f>
        <v>0</v>
      </c>
      <c r="AH941" s="2">
        <f>_xlfn.IFERROR(VLOOKUP(Prioritization!M479,'Subdecision matrices'!$I$15:$M$17,5,TRUE),0)</f>
        <v>0</v>
      </c>
      <c r="AI941" s="2">
        <f>_xlfn.IFERROR(VLOOKUP(Prioritization!M479,'Subdecision matrices'!$I$15:$N$17,6,TRUE),0)</f>
        <v>0</v>
      </c>
      <c r="AJ941" s="2">
        <f>_xlfn.IFERROR(VLOOKUP(Prioritization!M479,'Subdecision matrices'!$I$15:$O$17,7,TRUE),0)</f>
        <v>0</v>
      </c>
      <c r="AK941" s="2">
        <f>_xlfn.IFERROR(INDEX('Subdecision matrices'!$K$22:$O$24,MATCH(Prioritization!N479,'Subdecision matrices'!$J$22:$J$24,0),MATCH($AK$6,'Subdecision matrices'!$K$21:$O$21,0)),0)</f>
        <v>0</v>
      </c>
      <c r="AL941" s="2">
        <f>_xlfn.IFERROR(INDEX('Subdecision matrices'!$K$22:$O$24,MATCH(Prioritization!N479,'Subdecision matrices'!$J$22:$J$24,0),MATCH($AL$6,'Subdecision matrices'!$K$21:$O$21,0)),0)</f>
        <v>0</v>
      </c>
      <c r="AM941" s="2">
        <f>_xlfn.IFERROR(INDEX('Subdecision matrices'!$K$22:$O$24,MATCH(Prioritization!N479,'Subdecision matrices'!$J$22:$J$24,0),MATCH($AM$6,'Subdecision matrices'!$K$21:$O$21,0)),0)</f>
        <v>0</v>
      </c>
      <c r="AN941" s="2">
        <f>_xlfn.IFERROR(INDEX('Subdecision matrices'!$K$22:$O$24,MATCH(Prioritization!N479,'Subdecision matrices'!$J$22:$J$24,0),MATCH($AN$6,'Subdecision matrices'!$K$21:$O$21,0)),0)</f>
        <v>0</v>
      </c>
      <c r="AO941" s="2">
        <f>_xlfn.IFERROR(INDEX('Subdecision matrices'!$K$22:$O$24,MATCH(Prioritization!N479,'Subdecision matrices'!$J$22:$J$24,0),MATCH($AO$6,'Subdecision matrices'!$K$21:$O$21,0)),0)</f>
        <v>0</v>
      </c>
      <c r="AP941" s="2">
        <f>_xlfn.IFERROR(INDEX('Subdecision matrices'!$K$27:$O$30,MATCH(Prioritization!O479,'Subdecision matrices'!$J$27:$J$30,0),MATCH('CalcEng 2'!$AP$6,'Subdecision matrices'!$K$27:$O$27,0)),0)</f>
        <v>0</v>
      </c>
      <c r="AQ941" s="2">
        <f>_xlfn.IFERROR(INDEX('Subdecision matrices'!$K$27:$O$30,MATCH(Prioritization!O479,'Subdecision matrices'!$J$27:$J$30,0),MATCH('CalcEng 2'!$AQ$6,'Subdecision matrices'!$K$27:$O$27,0)),0)</f>
        <v>0</v>
      </c>
      <c r="AR941" s="2">
        <f>_xlfn.IFERROR(INDEX('Subdecision matrices'!$K$27:$O$30,MATCH(Prioritization!O479,'Subdecision matrices'!$J$27:$J$30,0),MATCH('CalcEng 2'!$AR$6,'Subdecision matrices'!$K$27:$O$27,0)),0)</f>
        <v>0</v>
      </c>
      <c r="AS941" s="2">
        <f>_xlfn.IFERROR(INDEX('Subdecision matrices'!$K$27:$O$30,MATCH(Prioritization!O479,'Subdecision matrices'!$J$27:$J$30,0),MATCH('CalcEng 2'!$AS$6,'Subdecision matrices'!$K$27:$O$27,0)),0)</f>
        <v>0</v>
      </c>
      <c r="AT941" s="2">
        <f>_xlfn.IFERROR(INDEX('Subdecision matrices'!$K$27:$O$30,MATCH(Prioritization!O479,'Subdecision matrices'!$J$27:$J$30,0),MATCH('CalcEng 2'!$AT$6,'Subdecision matrices'!$K$27:$O$27,0)),0)</f>
        <v>0</v>
      </c>
      <c r="AU941" s="2">
        <f>_xlfn.IFERROR(INDEX('Subdecision matrices'!$K$34:$O$36,MATCH(Prioritization!P479,'Subdecision matrices'!$J$34:$J$36,0),MATCH('CalcEng 2'!$AU$6,'Subdecision matrices'!$K$33:$O$33,0)),0)</f>
        <v>0</v>
      </c>
      <c r="AV941" s="2">
        <f>_xlfn.IFERROR(INDEX('Subdecision matrices'!$K$34:$O$36,MATCH(Prioritization!P479,'Subdecision matrices'!$J$34:$J$36,0),MATCH('CalcEng 2'!$AV$6,'Subdecision matrices'!$K$33:$O$33,0)),0)</f>
        <v>0</v>
      </c>
      <c r="AW941" s="2">
        <f>_xlfn.IFERROR(INDEX('Subdecision matrices'!$K$34:$O$36,MATCH(Prioritization!P479,'Subdecision matrices'!$J$34:$J$36,0),MATCH('CalcEng 2'!$AW$6,'Subdecision matrices'!$K$33:$O$33,0)),0)</f>
        <v>0</v>
      </c>
      <c r="AX941" s="2">
        <f>_xlfn.IFERROR(INDEX('Subdecision matrices'!$K$34:$O$36,MATCH(Prioritization!P479,'Subdecision matrices'!$J$34:$J$36,0),MATCH('CalcEng 2'!$AX$6,'Subdecision matrices'!$K$33:$O$33,0)),0)</f>
        <v>0</v>
      </c>
      <c r="AY941" s="2">
        <f>_xlfn.IFERROR(INDEX('Subdecision matrices'!$K$34:$O$36,MATCH(Prioritization!P479,'Subdecision matrices'!$J$34:$J$36,0),MATCH('CalcEng 2'!$AY$6,'Subdecision matrices'!$K$33:$O$33,0)),0)</f>
        <v>0</v>
      </c>
      <c r="AZ941" s="2"/>
      <c r="BA941" s="2"/>
      <c r="BB941" s="110">
        <f>((B941*B942)+(G941*G942)+(L941*L942)+(Q941*Q942)+(V941*V942)+(AA941*AA942)+(AF942*AF941)+(AK941*AK942)+(AP941*AP942)+(AU941*AU942))*10</f>
        <v>0</v>
      </c>
      <c r="BC941" s="110">
        <f aca="true" t="shared" si="2362" ref="BC941">((C941*C942)+(H941*H942)+(M941*M942)+(R941*R942)+(W941*W942)+(AB941*AB942)+(AG942*AG941)+(AL941*AL942)+(AQ941*AQ942)+(AV941*AV942))*10</f>
        <v>0</v>
      </c>
      <c r="BD941" s="110">
        <f aca="true" t="shared" si="2363" ref="BD941">((D941*D942)+(I941*I942)+(N941*N942)+(S941*S942)+(X941*X942)+(AC941*AC942)+(AH942*AH941)+(AM941*AM942)+(AR941*AR942)+(AW941*AW942))*10</f>
        <v>0</v>
      </c>
      <c r="BE941" s="110">
        <f aca="true" t="shared" si="2364" ref="BE941">((E941*E942)+(J941*J942)+(O941*O942)+(T941*T942)+(Y941*Y942)+(AD941*AD942)+(AI942*AI941)+(AN941*AN942)+(AS941*AS942)+(AX941*AX942))*10</f>
        <v>0</v>
      </c>
      <c r="BF941" s="110">
        <f aca="true" t="shared" si="2365" ref="BF941">((F941*F942)+(K941*K942)+(P941*P942)+(U941*U942)+(Z941*Z942)+(AE941*AE942)+(AJ942*AJ941)+(AO941*AO942)+(AT941*AT942)+(AY941*AY942))*10</f>
        <v>0</v>
      </c>
    </row>
    <row r="942" spans="1:58" ht="15.75" thickBot="1">
      <c r="A942" s="94"/>
      <c r="B942" s="5">
        <f>'Subdecision matrices'!$S$12</f>
        <v>0.1</v>
      </c>
      <c r="C942" s="5">
        <f>'Subdecision matrices'!$S$13</f>
        <v>0.1</v>
      </c>
      <c r="D942" s="5">
        <f>'Subdecision matrices'!$S$14</f>
        <v>0.1</v>
      </c>
      <c r="E942" s="5">
        <f>'Subdecision matrices'!$S$15</f>
        <v>0.1</v>
      </c>
      <c r="F942" s="5">
        <f>'Subdecision matrices'!$S$16</f>
        <v>0.1</v>
      </c>
      <c r="G942" s="5">
        <f>'Subdecision matrices'!$T$12</f>
        <v>0.1</v>
      </c>
      <c r="H942" s="5">
        <f>'Subdecision matrices'!$T$13</f>
        <v>0.1</v>
      </c>
      <c r="I942" s="5">
        <f>'Subdecision matrices'!$T$14</f>
        <v>0.1</v>
      </c>
      <c r="J942" s="5">
        <f>'Subdecision matrices'!$T$15</f>
        <v>0.1</v>
      </c>
      <c r="K942" s="5">
        <f>'Subdecision matrices'!$T$16</f>
        <v>0.1</v>
      </c>
      <c r="L942" s="5">
        <f>'Subdecision matrices'!$U$12</f>
        <v>0.05</v>
      </c>
      <c r="M942" s="5">
        <f>'Subdecision matrices'!$U$13</f>
        <v>0.05</v>
      </c>
      <c r="N942" s="5">
        <f>'Subdecision matrices'!$U$14</f>
        <v>0.05</v>
      </c>
      <c r="O942" s="5">
        <f>'Subdecision matrices'!$U$15</f>
        <v>0.05</v>
      </c>
      <c r="P942" s="5">
        <f>'Subdecision matrices'!$U$16</f>
        <v>0.05</v>
      </c>
      <c r="Q942" s="5">
        <f>'Subdecision matrices'!$V$12</f>
        <v>0.1</v>
      </c>
      <c r="R942" s="5">
        <f>'Subdecision matrices'!$V$13</f>
        <v>0.1</v>
      </c>
      <c r="S942" s="5">
        <f>'Subdecision matrices'!$V$14</f>
        <v>0.1</v>
      </c>
      <c r="T942" s="5">
        <f>'Subdecision matrices'!$V$15</f>
        <v>0.1</v>
      </c>
      <c r="U942" s="5">
        <f>'Subdecision matrices'!$V$16</f>
        <v>0.1</v>
      </c>
      <c r="V942" s="5">
        <f>'Subdecision matrices'!$W$12</f>
        <v>0.1</v>
      </c>
      <c r="W942" s="5">
        <f>'Subdecision matrices'!$W$13</f>
        <v>0.1</v>
      </c>
      <c r="X942" s="5">
        <f>'Subdecision matrices'!$W$14</f>
        <v>0.1</v>
      </c>
      <c r="Y942" s="5">
        <f>'Subdecision matrices'!$W$15</f>
        <v>0.1</v>
      </c>
      <c r="Z942" s="5">
        <f>'Subdecision matrices'!$W$16</f>
        <v>0.1</v>
      </c>
      <c r="AA942" s="5">
        <f>'Subdecision matrices'!$X$12</f>
        <v>0.05</v>
      </c>
      <c r="AB942" s="5">
        <f>'Subdecision matrices'!$X$13</f>
        <v>0.1</v>
      </c>
      <c r="AC942" s="5">
        <f>'Subdecision matrices'!$X$14</f>
        <v>0.1</v>
      </c>
      <c r="AD942" s="5">
        <f>'Subdecision matrices'!$X$15</f>
        <v>0.1</v>
      </c>
      <c r="AE942" s="5">
        <f>'Subdecision matrices'!$X$16</f>
        <v>0.1</v>
      </c>
      <c r="AF942" s="5">
        <f>'Subdecision matrices'!$Y$12</f>
        <v>0.1</v>
      </c>
      <c r="AG942" s="5">
        <f>'Subdecision matrices'!$Y$13</f>
        <v>0.1</v>
      </c>
      <c r="AH942" s="5">
        <f>'Subdecision matrices'!$Y$14</f>
        <v>0.1</v>
      </c>
      <c r="AI942" s="5">
        <f>'Subdecision matrices'!$Y$15</f>
        <v>0.05</v>
      </c>
      <c r="AJ942" s="5">
        <f>'Subdecision matrices'!$Y$16</f>
        <v>0.05</v>
      </c>
      <c r="AK942" s="5">
        <f>'Subdecision matrices'!$Z$12</f>
        <v>0.15</v>
      </c>
      <c r="AL942" s="5">
        <f>'Subdecision matrices'!$Z$13</f>
        <v>0.15</v>
      </c>
      <c r="AM942" s="5">
        <f>'Subdecision matrices'!$Z$14</f>
        <v>0.15</v>
      </c>
      <c r="AN942" s="5">
        <f>'Subdecision matrices'!$Z$15</f>
        <v>0.15</v>
      </c>
      <c r="AO942" s="5">
        <f>'Subdecision matrices'!$Z$16</f>
        <v>0.15</v>
      </c>
      <c r="AP942" s="5">
        <f>'Subdecision matrices'!$AA$12</f>
        <v>0.1</v>
      </c>
      <c r="AQ942" s="5">
        <f>'Subdecision matrices'!$AA$13</f>
        <v>0.1</v>
      </c>
      <c r="AR942" s="5">
        <f>'Subdecision matrices'!$AA$14</f>
        <v>0.1</v>
      </c>
      <c r="AS942" s="5">
        <f>'Subdecision matrices'!$AA$15</f>
        <v>0.1</v>
      </c>
      <c r="AT942" s="5">
        <f>'Subdecision matrices'!$AA$16</f>
        <v>0.15</v>
      </c>
      <c r="AU942" s="5">
        <f>'Subdecision matrices'!$AB$12</f>
        <v>0.15</v>
      </c>
      <c r="AV942" s="5">
        <f>'Subdecision matrices'!$AB$13</f>
        <v>0.1</v>
      </c>
      <c r="AW942" s="5">
        <f>'Subdecision matrices'!$AB$14</f>
        <v>0.1</v>
      </c>
      <c r="AX942" s="5">
        <f>'Subdecision matrices'!$AB$15</f>
        <v>0.15</v>
      </c>
      <c r="AY942" s="5">
        <f>'Subdecision matrices'!$AB$16</f>
        <v>0.1</v>
      </c>
      <c r="AZ942" s="3">
        <f aca="true" t="shared" si="2366" ref="AZ942">SUM(L942:AY942)</f>
        <v>4</v>
      </c>
      <c r="BA942" s="3"/>
      <c r="BB942" s="114"/>
      <c r="BC942" s="114"/>
      <c r="BD942" s="114"/>
      <c r="BE942" s="114"/>
      <c r="BF942" s="114"/>
    </row>
    <row r="943" spans="1:58" ht="15">
      <c r="A943" s="94">
        <v>469</v>
      </c>
      <c r="B943" s="44">
        <f>_xlfn.IFERROR(VLOOKUP(Prioritization!G480,'Subdecision matrices'!$B$7:$C$8,2,TRUE),0)</f>
        <v>0</v>
      </c>
      <c r="C943" s="44">
        <f>_xlfn.IFERROR(VLOOKUP(Prioritization!G480,'Subdecision matrices'!$B$7:$D$8,3,TRUE),0)</f>
        <v>0</v>
      </c>
      <c r="D943" s="44">
        <f>_xlfn.IFERROR(VLOOKUP(Prioritization!G480,'Subdecision matrices'!$B$7:$E$8,4,TRUE),0)</f>
        <v>0</v>
      </c>
      <c r="E943" s="44">
        <f>_xlfn.IFERROR(VLOOKUP(Prioritization!G480,'Subdecision matrices'!$B$7:$F$8,5,TRUE),0)</f>
        <v>0</v>
      </c>
      <c r="F943" s="44">
        <f>_xlfn.IFERROR(VLOOKUP(Prioritization!G480,'Subdecision matrices'!$B$7:$G$8,6,TRUE),0)</f>
        <v>0</v>
      </c>
      <c r="G943" s="44">
        <f>VLOOKUP(Prioritization!H480,'Subdecision matrices'!$B$12:$C$19,2,TRUE)</f>
        <v>0</v>
      </c>
      <c r="H943" s="44">
        <f>VLOOKUP(Prioritization!H480,'Subdecision matrices'!$B$12:$D$19,3,TRUE)</f>
        <v>0</v>
      </c>
      <c r="I943" s="44">
        <f>VLOOKUP(Prioritization!H480,'Subdecision matrices'!$B$12:$E$19,4,TRUE)</f>
        <v>0</v>
      </c>
      <c r="J943" s="44">
        <f>VLOOKUP(Prioritization!H480,'Subdecision matrices'!$B$12:$F$19,5,TRUE)</f>
        <v>0</v>
      </c>
      <c r="K943" s="44">
        <f>VLOOKUP(Prioritization!H480,'Subdecision matrices'!$B$12:$G$19,6,TRUE)</f>
        <v>0</v>
      </c>
      <c r="L943" s="2">
        <f>_xlfn.IFERROR(INDEX('Subdecision matrices'!$C$23:$G$27,MATCH(Prioritization!I480,'Subdecision matrices'!$B$23:$B$27,0),MATCH('CalcEng 2'!$L$6,'Subdecision matrices'!$C$22:$G$22,0)),0)</f>
        <v>0</v>
      </c>
      <c r="M943" s="2">
        <f>_xlfn.IFERROR(INDEX('Subdecision matrices'!$C$23:$G$27,MATCH(Prioritization!I480,'Subdecision matrices'!$B$23:$B$27,0),MATCH('CalcEng 2'!$M$6,'Subdecision matrices'!$C$30:$G$30,0)),0)</f>
        <v>0</v>
      </c>
      <c r="N943" s="2">
        <f>_xlfn.IFERROR(INDEX('Subdecision matrices'!$C$23:$G$27,MATCH(Prioritization!I480,'Subdecision matrices'!$B$23:$B$27,0),MATCH('CalcEng 2'!$N$6,'Subdecision matrices'!$C$22:$G$22,0)),0)</f>
        <v>0</v>
      </c>
      <c r="O943" s="2">
        <f>_xlfn.IFERROR(INDEX('Subdecision matrices'!$C$23:$G$27,MATCH(Prioritization!I480,'Subdecision matrices'!$B$23:$B$27,0),MATCH('CalcEng 2'!$O$6,'Subdecision matrices'!$C$22:$G$22,0)),0)</f>
        <v>0</v>
      </c>
      <c r="P943" s="2">
        <f>_xlfn.IFERROR(INDEX('Subdecision matrices'!$C$23:$G$27,MATCH(Prioritization!I480,'Subdecision matrices'!$B$23:$B$27,0),MATCH('CalcEng 2'!$P$6,'Subdecision matrices'!$C$22:$G$22,0)),0)</f>
        <v>0</v>
      </c>
      <c r="Q943" s="2">
        <f>_xlfn.IFERROR(INDEX('Subdecision matrices'!$C$31:$G$33,MATCH(Prioritization!J480,'Subdecision matrices'!$B$31:$B$33,0),MATCH('CalcEng 2'!$Q$6,'Subdecision matrices'!$C$30:$G$30,0)),0)</f>
        <v>0</v>
      </c>
      <c r="R943" s="2">
        <f>_xlfn.IFERROR(INDEX('Subdecision matrices'!$C$31:$G$33,MATCH(Prioritization!J480,'Subdecision matrices'!$B$31:$B$33,0),MATCH('CalcEng 2'!$R$6,'Subdecision matrices'!$C$30:$G$30,0)),0)</f>
        <v>0</v>
      </c>
      <c r="S943" s="2">
        <f>_xlfn.IFERROR(INDEX('Subdecision matrices'!$C$31:$G$33,MATCH(Prioritization!J480,'Subdecision matrices'!$B$31:$B$33,0),MATCH('CalcEng 2'!$S$6,'Subdecision matrices'!$C$30:$G$30,0)),0)</f>
        <v>0</v>
      </c>
      <c r="T943" s="2">
        <f>_xlfn.IFERROR(INDEX('Subdecision matrices'!$C$31:$G$33,MATCH(Prioritization!J480,'Subdecision matrices'!$B$31:$B$33,0),MATCH('CalcEng 2'!$T$6,'Subdecision matrices'!$C$30:$G$30,0)),0)</f>
        <v>0</v>
      </c>
      <c r="U943" s="2">
        <f>_xlfn.IFERROR(INDEX('Subdecision matrices'!$C$31:$G$33,MATCH(Prioritization!J480,'Subdecision matrices'!$B$31:$B$33,0),MATCH('CalcEng 2'!$U$6,'Subdecision matrices'!$C$30:$G$30,0)),0)</f>
        <v>0</v>
      </c>
      <c r="V943" s="2">
        <f>_xlfn.IFERROR(VLOOKUP(Prioritization!K480,'Subdecision matrices'!$A$37:$C$41,3,TRUE),0)</f>
        <v>0</v>
      </c>
      <c r="W943" s="2">
        <f>_xlfn.IFERROR(VLOOKUP(Prioritization!K480,'Subdecision matrices'!$A$37:$D$41,4),0)</f>
        <v>0</v>
      </c>
      <c r="X943" s="2">
        <f>_xlfn.IFERROR(VLOOKUP(Prioritization!K480,'Subdecision matrices'!$A$37:$E$41,5),0)</f>
        <v>0</v>
      </c>
      <c r="Y943" s="2">
        <f>_xlfn.IFERROR(VLOOKUP(Prioritization!K480,'Subdecision matrices'!$A$37:$F$41,6),0)</f>
        <v>0</v>
      </c>
      <c r="Z943" s="2">
        <f>_xlfn.IFERROR(VLOOKUP(Prioritization!K480,'Subdecision matrices'!$A$37:$G$41,7),0)</f>
        <v>0</v>
      </c>
      <c r="AA943" s="2">
        <f>_xlfn.IFERROR(INDEX('Subdecision matrices'!$K$8:$O$11,MATCH(Prioritization!L480,'Subdecision matrices'!$J$8:$J$11,0),MATCH('CalcEng 2'!$AA$6,'Subdecision matrices'!$K$7:$O$7,0)),0)</f>
        <v>0</v>
      </c>
      <c r="AB943" s="2">
        <f>_xlfn.IFERROR(INDEX('Subdecision matrices'!$K$8:$O$11,MATCH(Prioritization!L480,'Subdecision matrices'!$J$8:$J$11,0),MATCH('CalcEng 2'!$AB$6,'Subdecision matrices'!$K$7:$O$7,0)),0)</f>
        <v>0</v>
      </c>
      <c r="AC943" s="2">
        <f>_xlfn.IFERROR(INDEX('Subdecision matrices'!$K$8:$O$11,MATCH(Prioritization!L480,'Subdecision matrices'!$J$8:$J$11,0),MATCH('CalcEng 2'!$AC$6,'Subdecision matrices'!$K$7:$O$7,0)),0)</f>
        <v>0</v>
      </c>
      <c r="AD943" s="2">
        <f>_xlfn.IFERROR(INDEX('Subdecision matrices'!$K$8:$O$11,MATCH(Prioritization!L480,'Subdecision matrices'!$J$8:$J$11,0),MATCH('CalcEng 2'!$AD$6,'Subdecision matrices'!$K$7:$O$7,0)),0)</f>
        <v>0</v>
      </c>
      <c r="AE943" s="2">
        <f>_xlfn.IFERROR(INDEX('Subdecision matrices'!$K$8:$O$11,MATCH(Prioritization!L480,'Subdecision matrices'!$J$8:$J$11,0),MATCH('CalcEng 2'!$AE$6,'Subdecision matrices'!$K$7:$O$7,0)),0)</f>
        <v>0</v>
      </c>
      <c r="AF943" s="2">
        <f>_xlfn.IFERROR(VLOOKUP(Prioritization!M480,'Subdecision matrices'!$I$15:$K$17,3,TRUE),0)</f>
        <v>0</v>
      </c>
      <c r="AG943" s="2">
        <f>_xlfn.IFERROR(VLOOKUP(Prioritization!M480,'Subdecision matrices'!$I$15:$L$17,4,TRUE),0)</f>
        <v>0</v>
      </c>
      <c r="AH943" s="2">
        <f>_xlfn.IFERROR(VLOOKUP(Prioritization!M480,'Subdecision matrices'!$I$15:$M$17,5,TRUE),0)</f>
        <v>0</v>
      </c>
      <c r="AI943" s="2">
        <f>_xlfn.IFERROR(VLOOKUP(Prioritization!M480,'Subdecision matrices'!$I$15:$N$17,6,TRUE),0)</f>
        <v>0</v>
      </c>
      <c r="AJ943" s="2">
        <f>_xlfn.IFERROR(VLOOKUP(Prioritization!M480,'Subdecision matrices'!$I$15:$O$17,7,TRUE),0)</f>
        <v>0</v>
      </c>
      <c r="AK943" s="2">
        <f>_xlfn.IFERROR(INDEX('Subdecision matrices'!$K$22:$O$24,MATCH(Prioritization!N480,'Subdecision matrices'!$J$22:$J$24,0),MATCH($AK$6,'Subdecision matrices'!$K$21:$O$21,0)),0)</f>
        <v>0</v>
      </c>
      <c r="AL943" s="2">
        <f>_xlfn.IFERROR(INDEX('Subdecision matrices'!$K$22:$O$24,MATCH(Prioritization!N480,'Subdecision matrices'!$J$22:$J$24,0),MATCH($AL$6,'Subdecision matrices'!$K$21:$O$21,0)),0)</f>
        <v>0</v>
      </c>
      <c r="AM943" s="2">
        <f>_xlfn.IFERROR(INDEX('Subdecision matrices'!$K$22:$O$24,MATCH(Prioritization!N480,'Subdecision matrices'!$J$22:$J$24,0),MATCH($AM$6,'Subdecision matrices'!$K$21:$O$21,0)),0)</f>
        <v>0</v>
      </c>
      <c r="AN943" s="2">
        <f>_xlfn.IFERROR(INDEX('Subdecision matrices'!$K$22:$O$24,MATCH(Prioritization!N480,'Subdecision matrices'!$J$22:$J$24,0),MATCH($AN$6,'Subdecision matrices'!$K$21:$O$21,0)),0)</f>
        <v>0</v>
      </c>
      <c r="AO943" s="2">
        <f>_xlfn.IFERROR(INDEX('Subdecision matrices'!$K$22:$O$24,MATCH(Prioritization!N480,'Subdecision matrices'!$J$22:$J$24,0),MATCH($AO$6,'Subdecision matrices'!$K$21:$O$21,0)),0)</f>
        <v>0</v>
      </c>
      <c r="AP943" s="2">
        <f>_xlfn.IFERROR(INDEX('Subdecision matrices'!$K$27:$O$30,MATCH(Prioritization!O480,'Subdecision matrices'!$J$27:$J$30,0),MATCH('CalcEng 2'!$AP$6,'Subdecision matrices'!$K$27:$O$27,0)),0)</f>
        <v>0</v>
      </c>
      <c r="AQ943" s="2">
        <f>_xlfn.IFERROR(INDEX('Subdecision matrices'!$K$27:$O$30,MATCH(Prioritization!O480,'Subdecision matrices'!$J$27:$J$30,0),MATCH('CalcEng 2'!$AQ$6,'Subdecision matrices'!$K$27:$O$27,0)),0)</f>
        <v>0</v>
      </c>
      <c r="AR943" s="2">
        <f>_xlfn.IFERROR(INDEX('Subdecision matrices'!$K$27:$O$30,MATCH(Prioritization!O480,'Subdecision matrices'!$J$27:$J$30,0),MATCH('CalcEng 2'!$AR$6,'Subdecision matrices'!$K$27:$O$27,0)),0)</f>
        <v>0</v>
      </c>
      <c r="AS943" s="2">
        <f>_xlfn.IFERROR(INDEX('Subdecision matrices'!$K$27:$O$30,MATCH(Prioritization!O480,'Subdecision matrices'!$J$27:$J$30,0),MATCH('CalcEng 2'!$AS$6,'Subdecision matrices'!$K$27:$O$27,0)),0)</f>
        <v>0</v>
      </c>
      <c r="AT943" s="2">
        <f>_xlfn.IFERROR(INDEX('Subdecision matrices'!$K$27:$O$30,MATCH(Prioritization!O480,'Subdecision matrices'!$J$27:$J$30,0),MATCH('CalcEng 2'!$AT$6,'Subdecision matrices'!$K$27:$O$27,0)),0)</f>
        <v>0</v>
      </c>
      <c r="AU943" s="2">
        <f>_xlfn.IFERROR(INDEX('Subdecision matrices'!$K$34:$O$36,MATCH(Prioritization!P480,'Subdecision matrices'!$J$34:$J$36,0),MATCH('CalcEng 2'!$AU$6,'Subdecision matrices'!$K$33:$O$33,0)),0)</f>
        <v>0</v>
      </c>
      <c r="AV943" s="2">
        <f>_xlfn.IFERROR(INDEX('Subdecision matrices'!$K$34:$O$36,MATCH(Prioritization!P480,'Subdecision matrices'!$J$34:$J$36,0),MATCH('CalcEng 2'!$AV$6,'Subdecision matrices'!$K$33:$O$33,0)),0)</f>
        <v>0</v>
      </c>
      <c r="AW943" s="2">
        <f>_xlfn.IFERROR(INDEX('Subdecision matrices'!$K$34:$O$36,MATCH(Prioritization!P480,'Subdecision matrices'!$J$34:$J$36,0),MATCH('CalcEng 2'!$AW$6,'Subdecision matrices'!$K$33:$O$33,0)),0)</f>
        <v>0</v>
      </c>
      <c r="AX943" s="2">
        <f>_xlfn.IFERROR(INDEX('Subdecision matrices'!$K$34:$O$36,MATCH(Prioritization!P480,'Subdecision matrices'!$J$34:$J$36,0),MATCH('CalcEng 2'!$AX$6,'Subdecision matrices'!$K$33:$O$33,0)),0)</f>
        <v>0</v>
      </c>
      <c r="AY943" s="2">
        <f>_xlfn.IFERROR(INDEX('Subdecision matrices'!$K$34:$O$36,MATCH(Prioritization!P480,'Subdecision matrices'!$J$34:$J$36,0),MATCH('CalcEng 2'!$AY$6,'Subdecision matrices'!$K$33:$O$33,0)),0)</f>
        <v>0</v>
      </c>
      <c r="AZ943" s="2"/>
      <c r="BA943" s="2"/>
      <c r="BB943" s="110">
        <f>((B943*B944)+(G943*G944)+(L943*L944)+(Q943*Q944)+(V943*V944)+(AA943*AA944)+(AF944*AF943)+(AK943*AK944)+(AP943*AP944)+(AU943*AU944))*10</f>
        <v>0</v>
      </c>
      <c r="BC943" s="110">
        <f aca="true" t="shared" si="2367" ref="BC943">((C943*C944)+(H943*H944)+(M943*M944)+(R943*R944)+(W943*W944)+(AB943*AB944)+(AG944*AG943)+(AL943*AL944)+(AQ943*AQ944)+(AV943*AV944))*10</f>
        <v>0</v>
      </c>
      <c r="BD943" s="110">
        <f aca="true" t="shared" si="2368" ref="BD943">((D943*D944)+(I943*I944)+(N943*N944)+(S943*S944)+(X943*X944)+(AC943*AC944)+(AH944*AH943)+(AM943*AM944)+(AR943*AR944)+(AW943*AW944))*10</f>
        <v>0</v>
      </c>
      <c r="BE943" s="110">
        <f aca="true" t="shared" si="2369" ref="BE943">((E943*E944)+(J943*J944)+(O943*O944)+(T943*T944)+(Y943*Y944)+(AD943*AD944)+(AI944*AI943)+(AN943*AN944)+(AS943*AS944)+(AX943*AX944))*10</f>
        <v>0</v>
      </c>
      <c r="BF943" s="110">
        <f aca="true" t="shared" si="2370" ref="BF943">((F943*F944)+(K943*K944)+(P943*P944)+(U943*U944)+(Z943*Z944)+(AE943*AE944)+(AJ944*AJ943)+(AO943*AO944)+(AT943*AT944)+(AY943*AY944))*10</f>
        <v>0</v>
      </c>
    </row>
    <row r="944" spans="1:58" ht="15.75" thickBot="1">
      <c r="A944" s="94"/>
      <c r="B944" s="5">
        <f>'Subdecision matrices'!$S$12</f>
        <v>0.1</v>
      </c>
      <c r="C944" s="5">
        <f>'Subdecision matrices'!$S$13</f>
        <v>0.1</v>
      </c>
      <c r="D944" s="5">
        <f>'Subdecision matrices'!$S$14</f>
        <v>0.1</v>
      </c>
      <c r="E944" s="5">
        <f>'Subdecision matrices'!$S$15</f>
        <v>0.1</v>
      </c>
      <c r="F944" s="5">
        <f>'Subdecision matrices'!$S$16</f>
        <v>0.1</v>
      </c>
      <c r="G944" s="5">
        <f>'Subdecision matrices'!$T$12</f>
        <v>0.1</v>
      </c>
      <c r="H944" s="5">
        <f>'Subdecision matrices'!$T$13</f>
        <v>0.1</v>
      </c>
      <c r="I944" s="5">
        <f>'Subdecision matrices'!$T$14</f>
        <v>0.1</v>
      </c>
      <c r="J944" s="5">
        <f>'Subdecision matrices'!$T$15</f>
        <v>0.1</v>
      </c>
      <c r="K944" s="5">
        <f>'Subdecision matrices'!$T$16</f>
        <v>0.1</v>
      </c>
      <c r="L944" s="5">
        <f>'Subdecision matrices'!$U$12</f>
        <v>0.05</v>
      </c>
      <c r="M944" s="5">
        <f>'Subdecision matrices'!$U$13</f>
        <v>0.05</v>
      </c>
      <c r="N944" s="5">
        <f>'Subdecision matrices'!$U$14</f>
        <v>0.05</v>
      </c>
      <c r="O944" s="5">
        <f>'Subdecision matrices'!$U$15</f>
        <v>0.05</v>
      </c>
      <c r="P944" s="5">
        <f>'Subdecision matrices'!$U$16</f>
        <v>0.05</v>
      </c>
      <c r="Q944" s="5">
        <f>'Subdecision matrices'!$V$12</f>
        <v>0.1</v>
      </c>
      <c r="R944" s="5">
        <f>'Subdecision matrices'!$V$13</f>
        <v>0.1</v>
      </c>
      <c r="S944" s="5">
        <f>'Subdecision matrices'!$V$14</f>
        <v>0.1</v>
      </c>
      <c r="T944" s="5">
        <f>'Subdecision matrices'!$V$15</f>
        <v>0.1</v>
      </c>
      <c r="U944" s="5">
        <f>'Subdecision matrices'!$V$16</f>
        <v>0.1</v>
      </c>
      <c r="V944" s="5">
        <f>'Subdecision matrices'!$W$12</f>
        <v>0.1</v>
      </c>
      <c r="W944" s="5">
        <f>'Subdecision matrices'!$W$13</f>
        <v>0.1</v>
      </c>
      <c r="X944" s="5">
        <f>'Subdecision matrices'!$W$14</f>
        <v>0.1</v>
      </c>
      <c r="Y944" s="5">
        <f>'Subdecision matrices'!$W$15</f>
        <v>0.1</v>
      </c>
      <c r="Z944" s="5">
        <f>'Subdecision matrices'!$W$16</f>
        <v>0.1</v>
      </c>
      <c r="AA944" s="5">
        <f>'Subdecision matrices'!$X$12</f>
        <v>0.05</v>
      </c>
      <c r="AB944" s="5">
        <f>'Subdecision matrices'!$X$13</f>
        <v>0.1</v>
      </c>
      <c r="AC944" s="5">
        <f>'Subdecision matrices'!$X$14</f>
        <v>0.1</v>
      </c>
      <c r="AD944" s="5">
        <f>'Subdecision matrices'!$X$15</f>
        <v>0.1</v>
      </c>
      <c r="AE944" s="5">
        <f>'Subdecision matrices'!$X$16</f>
        <v>0.1</v>
      </c>
      <c r="AF944" s="5">
        <f>'Subdecision matrices'!$Y$12</f>
        <v>0.1</v>
      </c>
      <c r="AG944" s="5">
        <f>'Subdecision matrices'!$Y$13</f>
        <v>0.1</v>
      </c>
      <c r="AH944" s="5">
        <f>'Subdecision matrices'!$Y$14</f>
        <v>0.1</v>
      </c>
      <c r="AI944" s="5">
        <f>'Subdecision matrices'!$Y$15</f>
        <v>0.05</v>
      </c>
      <c r="AJ944" s="5">
        <f>'Subdecision matrices'!$Y$16</f>
        <v>0.05</v>
      </c>
      <c r="AK944" s="5">
        <f>'Subdecision matrices'!$Z$12</f>
        <v>0.15</v>
      </c>
      <c r="AL944" s="5">
        <f>'Subdecision matrices'!$Z$13</f>
        <v>0.15</v>
      </c>
      <c r="AM944" s="5">
        <f>'Subdecision matrices'!$Z$14</f>
        <v>0.15</v>
      </c>
      <c r="AN944" s="5">
        <f>'Subdecision matrices'!$Z$15</f>
        <v>0.15</v>
      </c>
      <c r="AO944" s="5">
        <f>'Subdecision matrices'!$Z$16</f>
        <v>0.15</v>
      </c>
      <c r="AP944" s="5">
        <f>'Subdecision matrices'!$AA$12</f>
        <v>0.1</v>
      </c>
      <c r="AQ944" s="5">
        <f>'Subdecision matrices'!$AA$13</f>
        <v>0.1</v>
      </c>
      <c r="AR944" s="5">
        <f>'Subdecision matrices'!$AA$14</f>
        <v>0.1</v>
      </c>
      <c r="AS944" s="5">
        <f>'Subdecision matrices'!$AA$15</f>
        <v>0.1</v>
      </c>
      <c r="AT944" s="5">
        <f>'Subdecision matrices'!$AA$16</f>
        <v>0.15</v>
      </c>
      <c r="AU944" s="5">
        <f>'Subdecision matrices'!$AB$12</f>
        <v>0.15</v>
      </c>
      <c r="AV944" s="5">
        <f>'Subdecision matrices'!$AB$13</f>
        <v>0.1</v>
      </c>
      <c r="AW944" s="5">
        <f>'Subdecision matrices'!$AB$14</f>
        <v>0.1</v>
      </c>
      <c r="AX944" s="5">
        <f>'Subdecision matrices'!$AB$15</f>
        <v>0.15</v>
      </c>
      <c r="AY944" s="5">
        <f>'Subdecision matrices'!$AB$16</f>
        <v>0.1</v>
      </c>
      <c r="AZ944" s="3">
        <f aca="true" t="shared" si="2371" ref="AZ944">SUM(L944:AY944)</f>
        <v>4</v>
      </c>
      <c r="BA944" s="3"/>
      <c r="BB944" s="114"/>
      <c r="BC944" s="114"/>
      <c r="BD944" s="114"/>
      <c r="BE944" s="114"/>
      <c r="BF944" s="114"/>
    </row>
    <row r="945" spans="1:58" ht="15">
      <c r="A945" s="94">
        <v>470</v>
      </c>
      <c r="B945" s="44">
        <f>_xlfn.IFERROR(VLOOKUP(Prioritization!G481,'Subdecision matrices'!$B$7:$C$8,2,TRUE),0)</f>
        <v>0</v>
      </c>
      <c r="C945" s="44">
        <f>_xlfn.IFERROR(VLOOKUP(Prioritization!G481,'Subdecision matrices'!$B$7:$D$8,3,TRUE),0)</f>
        <v>0</v>
      </c>
      <c r="D945" s="44">
        <f>_xlfn.IFERROR(VLOOKUP(Prioritization!G481,'Subdecision matrices'!$B$7:$E$8,4,TRUE),0)</f>
        <v>0</v>
      </c>
      <c r="E945" s="44">
        <f>_xlfn.IFERROR(VLOOKUP(Prioritization!G481,'Subdecision matrices'!$B$7:$F$8,5,TRUE),0)</f>
        <v>0</v>
      </c>
      <c r="F945" s="44">
        <f>_xlfn.IFERROR(VLOOKUP(Prioritization!G481,'Subdecision matrices'!$B$7:$G$8,6,TRUE),0)</f>
        <v>0</v>
      </c>
      <c r="G945" s="44">
        <f>VLOOKUP(Prioritization!H481,'Subdecision matrices'!$B$12:$C$19,2,TRUE)</f>
        <v>0</v>
      </c>
      <c r="H945" s="44">
        <f>VLOOKUP(Prioritization!H481,'Subdecision matrices'!$B$12:$D$19,3,TRUE)</f>
        <v>0</v>
      </c>
      <c r="I945" s="44">
        <f>VLOOKUP(Prioritization!H481,'Subdecision matrices'!$B$12:$E$19,4,TRUE)</f>
        <v>0</v>
      </c>
      <c r="J945" s="44">
        <f>VLOOKUP(Prioritization!H481,'Subdecision matrices'!$B$12:$F$19,5,TRUE)</f>
        <v>0</v>
      </c>
      <c r="K945" s="44">
        <f>VLOOKUP(Prioritization!H481,'Subdecision matrices'!$B$12:$G$19,6,TRUE)</f>
        <v>0</v>
      </c>
      <c r="L945" s="2">
        <f>_xlfn.IFERROR(INDEX('Subdecision matrices'!$C$23:$G$27,MATCH(Prioritization!I481,'Subdecision matrices'!$B$23:$B$27,0),MATCH('CalcEng 2'!$L$6,'Subdecision matrices'!$C$22:$G$22,0)),0)</f>
        <v>0</v>
      </c>
      <c r="M945" s="2">
        <f>_xlfn.IFERROR(INDEX('Subdecision matrices'!$C$23:$G$27,MATCH(Prioritization!I481,'Subdecision matrices'!$B$23:$B$27,0),MATCH('CalcEng 2'!$M$6,'Subdecision matrices'!$C$30:$G$30,0)),0)</f>
        <v>0</v>
      </c>
      <c r="N945" s="2">
        <f>_xlfn.IFERROR(INDEX('Subdecision matrices'!$C$23:$G$27,MATCH(Prioritization!I481,'Subdecision matrices'!$B$23:$B$27,0),MATCH('CalcEng 2'!$N$6,'Subdecision matrices'!$C$22:$G$22,0)),0)</f>
        <v>0</v>
      </c>
      <c r="O945" s="2">
        <f>_xlfn.IFERROR(INDEX('Subdecision matrices'!$C$23:$G$27,MATCH(Prioritization!I481,'Subdecision matrices'!$B$23:$B$27,0),MATCH('CalcEng 2'!$O$6,'Subdecision matrices'!$C$22:$G$22,0)),0)</f>
        <v>0</v>
      </c>
      <c r="P945" s="2">
        <f>_xlfn.IFERROR(INDEX('Subdecision matrices'!$C$23:$G$27,MATCH(Prioritization!I481,'Subdecision matrices'!$B$23:$B$27,0),MATCH('CalcEng 2'!$P$6,'Subdecision matrices'!$C$22:$G$22,0)),0)</f>
        <v>0</v>
      </c>
      <c r="Q945" s="2">
        <f>_xlfn.IFERROR(INDEX('Subdecision matrices'!$C$31:$G$33,MATCH(Prioritization!J481,'Subdecision matrices'!$B$31:$B$33,0),MATCH('CalcEng 2'!$Q$6,'Subdecision matrices'!$C$30:$G$30,0)),0)</f>
        <v>0</v>
      </c>
      <c r="R945" s="2">
        <f>_xlfn.IFERROR(INDEX('Subdecision matrices'!$C$31:$G$33,MATCH(Prioritization!J481,'Subdecision matrices'!$B$31:$B$33,0),MATCH('CalcEng 2'!$R$6,'Subdecision matrices'!$C$30:$G$30,0)),0)</f>
        <v>0</v>
      </c>
      <c r="S945" s="2">
        <f>_xlfn.IFERROR(INDEX('Subdecision matrices'!$C$31:$G$33,MATCH(Prioritization!J481,'Subdecision matrices'!$B$31:$B$33,0),MATCH('CalcEng 2'!$S$6,'Subdecision matrices'!$C$30:$G$30,0)),0)</f>
        <v>0</v>
      </c>
      <c r="T945" s="2">
        <f>_xlfn.IFERROR(INDEX('Subdecision matrices'!$C$31:$G$33,MATCH(Prioritization!J481,'Subdecision matrices'!$B$31:$B$33,0),MATCH('CalcEng 2'!$T$6,'Subdecision matrices'!$C$30:$G$30,0)),0)</f>
        <v>0</v>
      </c>
      <c r="U945" s="2">
        <f>_xlfn.IFERROR(INDEX('Subdecision matrices'!$C$31:$G$33,MATCH(Prioritization!J481,'Subdecision matrices'!$B$31:$B$33,0),MATCH('CalcEng 2'!$U$6,'Subdecision matrices'!$C$30:$G$30,0)),0)</f>
        <v>0</v>
      </c>
      <c r="V945" s="2">
        <f>_xlfn.IFERROR(VLOOKUP(Prioritization!K481,'Subdecision matrices'!$A$37:$C$41,3,TRUE),0)</f>
        <v>0</v>
      </c>
      <c r="W945" s="2">
        <f>_xlfn.IFERROR(VLOOKUP(Prioritization!K481,'Subdecision matrices'!$A$37:$D$41,4),0)</f>
        <v>0</v>
      </c>
      <c r="X945" s="2">
        <f>_xlfn.IFERROR(VLOOKUP(Prioritization!K481,'Subdecision matrices'!$A$37:$E$41,5),0)</f>
        <v>0</v>
      </c>
      <c r="Y945" s="2">
        <f>_xlfn.IFERROR(VLOOKUP(Prioritization!K481,'Subdecision matrices'!$A$37:$F$41,6),0)</f>
        <v>0</v>
      </c>
      <c r="Z945" s="2">
        <f>_xlfn.IFERROR(VLOOKUP(Prioritization!K481,'Subdecision matrices'!$A$37:$G$41,7),0)</f>
        <v>0</v>
      </c>
      <c r="AA945" s="2">
        <f>_xlfn.IFERROR(INDEX('Subdecision matrices'!$K$8:$O$11,MATCH(Prioritization!L481,'Subdecision matrices'!$J$8:$J$11,0),MATCH('CalcEng 2'!$AA$6,'Subdecision matrices'!$K$7:$O$7,0)),0)</f>
        <v>0</v>
      </c>
      <c r="AB945" s="2">
        <f>_xlfn.IFERROR(INDEX('Subdecision matrices'!$K$8:$O$11,MATCH(Prioritization!L481,'Subdecision matrices'!$J$8:$J$11,0),MATCH('CalcEng 2'!$AB$6,'Subdecision matrices'!$K$7:$O$7,0)),0)</f>
        <v>0</v>
      </c>
      <c r="AC945" s="2">
        <f>_xlfn.IFERROR(INDEX('Subdecision matrices'!$K$8:$O$11,MATCH(Prioritization!L481,'Subdecision matrices'!$J$8:$J$11,0),MATCH('CalcEng 2'!$AC$6,'Subdecision matrices'!$K$7:$O$7,0)),0)</f>
        <v>0</v>
      </c>
      <c r="AD945" s="2">
        <f>_xlfn.IFERROR(INDEX('Subdecision matrices'!$K$8:$O$11,MATCH(Prioritization!L481,'Subdecision matrices'!$J$8:$J$11,0),MATCH('CalcEng 2'!$AD$6,'Subdecision matrices'!$K$7:$O$7,0)),0)</f>
        <v>0</v>
      </c>
      <c r="AE945" s="2">
        <f>_xlfn.IFERROR(INDEX('Subdecision matrices'!$K$8:$O$11,MATCH(Prioritization!L481,'Subdecision matrices'!$J$8:$J$11,0),MATCH('CalcEng 2'!$AE$6,'Subdecision matrices'!$K$7:$O$7,0)),0)</f>
        <v>0</v>
      </c>
      <c r="AF945" s="2">
        <f>_xlfn.IFERROR(VLOOKUP(Prioritization!M481,'Subdecision matrices'!$I$15:$K$17,3,TRUE),0)</f>
        <v>0</v>
      </c>
      <c r="AG945" s="2">
        <f>_xlfn.IFERROR(VLOOKUP(Prioritization!M481,'Subdecision matrices'!$I$15:$L$17,4,TRUE),0)</f>
        <v>0</v>
      </c>
      <c r="AH945" s="2">
        <f>_xlfn.IFERROR(VLOOKUP(Prioritization!M481,'Subdecision matrices'!$I$15:$M$17,5,TRUE),0)</f>
        <v>0</v>
      </c>
      <c r="AI945" s="2">
        <f>_xlfn.IFERROR(VLOOKUP(Prioritization!M481,'Subdecision matrices'!$I$15:$N$17,6,TRUE),0)</f>
        <v>0</v>
      </c>
      <c r="AJ945" s="2">
        <f>_xlfn.IFERROR(VLOOKUP(Prioritization!M481,'Subdecision matrices'!$I$15:$O$17,7,TRUE),0)</f>
        <v>0</v>
      </c>
      <c r="AK945" s="2">
        <f>_xlfn.IFERROR(INDEX('Subdecision matrices'!$K$22:$O$24,MATCH(Prioritization!N481,'Subdecision matrices'!$J$22:$J$24,0),MATCH($AK$6,'Subdecision matrices'!$K$21:$O$21,0)),0)</f>
        <v>0</v>
      </c>
      <c r="AL945" s="2">
        <f>_xlfn.IFERROR(INDEX('Subdecision matrices'!$K$22:$O$24,MATCH(Prioritization!N481,'Subdecision matrices'!$J$22:$J$24,0),MATCH($AL$6,'Subdecision matrices'!$K$21:$O$21,0)),0)</f>
        <v>0</v>
      </c>
      <c r="AM945" s="2">
        <f>_xlfn.IFERROR(INDEX('Subdecision matrices'!$K$22:$O$24,MATCH(Prioritization!N481,'Subdecision matrices'!$J$22:$J$24,0),MATCH($AM$6,'Subdecision matrices'!$K$21:$O$21,0)),0)</f>
        <v>0</v>
      </c>
      <c r="AN945" s="2">
        <f>_xlfn.IFERROR(INDEX('Subdecision matrices'!$K$22:$O$24,MATCH(Prioritization!N481,'Subdecision matrices'!$J$22:$J$24,0),MATCH($AN$6,'Subdecision matrices'!$K$21:$O$21,0)),0)</f>
        <v>0</v>
      </c>
      <c r="AO945" s="2">
        <f>_xlfn.IFERROR(INDEX('Subdecision matrices'!$K$22:$O$24,MATCH(Prioritization!N481,'Subdecision matrices'!$J$22:$J$24,0),MATCH($AO$6,'Subdecision matrices'!$K$21:$O$21,0)),0)</f>
        <v>0</v>
      </c>
      <c r="AP945" s="2">
        <f>_xlfn.IFERROR(INDEX('Subdecision matrices'!$K$27:$O$30,MATCH(Prioritization!O481,'Subdecision matrices'!$J$27:$J$30,0),MATCH('CalcEng 2'!$AP$6,'Subdecision matrices'!$K$27:$O$27,0)),0)</f>
        <v>0</v>
      </c>
      <c r="AQ945" s="2">
        <f>_xlfn.IFERROR(INDEX('Subdecision matrices'!$K$27:$O$30,MATCH(Prioritization!O481,'Subdecision matrices'!$J$27:$J$30,0),MATCH('CalcEng 2'!$AQ$6,'Subdecision matrices'!$K$27:$O$27,0)),0)</f>
        <v>0</v>
      </c>
      <c r="AR945" s="2">
        <f>_xlfn.IFERROR(INDEX('Subdecision matrices'!$K$27:$O$30,MATCH(Prioritization!O481,'Subdecision matrices'!$J$27:$J$30,0),MATCH('CalcEng 2'!$AR$6,'Subdecision matrices'!$K$27:$O$27,0)),0)</f>
        <v>0</v>
      </c>
      <c r="AS945" s="2">
        <f>_xlfn.IFERROR(INDEX('Subdecision matrices'!$K$27:$O$30,MATCH(Prioritization!O481,'Subdecision matrices'!$J$27:$J$30,0),MATCH('CalcEng 2'!$AS$6,'Subdecision matrices'!$K$27:$O$27,0)),0)</f>
        <v>0</v>
      </c>
      <c r="AT945" s="2">
        <f>_xlfn.IFERROR(INDEX('Subdecision matrices'!$K$27:$O$30,MATCH(Prioritization!O481,'Subdecision matrices'!$J$27:$J$30,0),MATCH('CalcEng 2'!$AT$6,'Subdecision matrices'!$K$27:$O$27,0)),0)</f>
        <v>0</v>
      </c>
      <c r="AU945" s="2">
        <f>_xlfn.IFERROR(INDEX('Subdecision matrices'!$K$34:$O$36,MATCH(Prioritization!P481,'Subdecision matrices'!$J$34:$J$36,0),MATCH('CalcEng 2'!$AU$6,'Subdecision matrices'!$K$33:$O$33,0)),0)</f>
        <v>0</v>
      </c>
      <c r="AV945" s="2">
        <f>_xlfn.IFERROR(INDEX('Subdecision matrices'!$K$34:$O$36,MATCH(Prioritization!P481,'Subdecision matrices'!$J$34:$J$36,0),MATCH('CalcEng 2'!$AV$6,'Subdecision matrices'!$K$33:$O$33,0)),0)</f>
        <v>0</v>
      </c>
      <c r="AW945" s="2">
        <f>_xlfn.IFERROR(INDEX('Subdecision matrices'!$K$34:$O$36,MATCH(Prioritization!P481,'Subdecision matrices'!$J$34:$J$36,0),MATCH('CalcEng 2'!$AW$6,'Subdecision matrices'!$K$33:$O$33,0)),0)</f>
        <v>0</v>
      </c>
      <c r="AX945" s="2">
        <f>_xlfn.IFERROR(INDEX('Subdecision matrices'!$K$34:$O$36,MATCH(Prioritization!P481,'Subdecision matrices'!$J$34:$J$36,0),MATCH('CalcEng 2'!$AX$6,'Subdecision matrices'!$K$33:$O$33,0)),0)</f>
        <v>0</v>
      </c>
      <c r="AY945" s="2">
        <f>_xlfn.IFERROR(INDEX('Subdecision matrices'!$K$34:$O$36,MATCH(Prioritization!P481,'Subdecision matrices'!$J$34:$J$36,0),MATCH('CalcEng 2'!$AY$6,'Subdecision matrices'!$K$33:$O$33,0)),0)</f>
        <v>0</v>
      </c>
      <c r="AZ945" s="2"/>
      <c r="BA945" s="2"/>
      <c r="BB945" s="110">
        <f>((B945*B946)+(G945*G946)+(L945*L946)+(Q945*Q946)+(V945*V946)+(AA945*AA946)+(AF946*AF945)+(AK945*AK946)+(AP945*AP946)+(AU945*AU946))*10</f>
        <v>0</v>
      </c>
      <c r="BC945" s="110">
        <f aca="true" t="shared" si="2372" ref="BC945">((C945*C946)+(H945*H946)+(M945*M946)+(R945*R946)+(W945*W946)+(AB945*AB946)+(AG946*AG945)+(AL945*AL946)+(AQ945*AQ946)+(AV945*AV946))*10</f>
        <v>0</v>
      </c>
      <c r="BD945" s="110">
        <f aca="true" t="shared" si="2373" ref="BD945">((D945*D946)+(I945*I946)+(N945*N946)+(S945*S946)+(X945*X946)+(AC945*AC946)+(AH946*AH945)+(AM945*AM946)+(AR945*AR946)+(AW945*AW946))*10</f>
        <v>0</v>
      </c>
      <c r="BE945" s="110">
        <f aca="true" t="shared" si="2374" ref="BE945">((E945*E946)+(J945*J946)+(O945*O946)+(T945*T946)+(Y945*Y946)+(AD945*AD946)+(AI946*AI945)+(AN945*AN946)+(AS945*AS946)+(AX945*AX946))*10</f>
        <v>0</v>
      </c>
      <c r="BF945" s="110">
        <f aca="true" t="shared" si="2375" ref="BF945">((F945*F946)+(K945*K946)+(P945*P946)+(U945*U946)+(Z945*Z946)+(AE945*AE946)+(AJ946*AJ945)+(AO945*AO946)+(AT945*AT946)+(AY945*AY946))*10</f>
        <v>0</v>
      </c>
    </row>
    <row r="946" spans="1:58" ht="15.75" thickBot="1">
      <c r="A946" s="94"/>
      <c r="B946" s="5">
        <f>'Subdecision matrices'!$S$12</f>
        <v>0.1</v>
      </c>
      <c r="C946" s="5">
        <f>'Subdecision matrices'!$S$13</f>
        <v>0.1</v>
      </c>
      <c r="D946" s="5">
        <f>'Subdecision matrices'!$S$14</f>
        <v>0.1</v>
      </c>
      <c r="E946" s="5">
        <f>'Subdecision matrices'!$S$15</f>
        <v>0.1</v>
      </c>
      <c r="F946" s="5">
        <f>'Subdecision matrices'!$S$16</f>
        <v>0.1</v>
      </c>
      <c r="G946" s="5">
        <f>'Subdecision matrices'!$T$12</f>
        <v>0.1</v>
      </c>
      <c r="H946" s="5">
        <f>'Subdecision matrices'!$T$13</f>
        <v>0.1</v>
      </c>
      <c r="I946" s="5">
        <f>'Subdecision matrices'!$T$14</f>
        <v>0.1</v>
      </c>
      <c r="J946" s="5">
        <f>'Subdecision matrices'!$T$15</f>
        <v>0.1</v>
      </c>
      <c r="K946" s="5">
        <f>'Subdecision matrices'!$T$16</f>
        <v>0.1</v>
      </c>
      <c r="L946" s="5">
        <f>'Subdecision matrices'!$U$12</f>
        <v>0.05</v>
      </c>
      <c r="M946" s="5">
        <f>'Subdecision matrices'!$U$13</f>
        <v>0.05</v>
      </c>
      <c r="N946" s="5">
        <f>'Subdecision matrices'!$U$14</f>
        <v>0.05</v>
      </c>
      <c r="O946" s="5">
        <f>'Subdecision matrices'!$U$15</f>
        <v>0.05</v>
      </c>
      <c r="P946" s="5">
        <f>'Subdecision matrices'!$U$16</f>
        <v>0.05</v>
      </c>
      <c r="Q946" s="5">
        <f>'Subdecision matrices'!$V$12</f>
        <v>0.1</v>
      </c>
      <c r="R946" s="5">
        <f>'Subdecision matrices'!$V$13</f>
        <v>0.1</v>
      </c>
      <c r="S946" s="5">
        <f>'Subdecision matrices'!$V$14</f>
        <v>0.1</v>
      </c>
      <c r="T946" s="5">
        <f>'Subdecision matrices'!$V$15</f>
        <v>0.1</v>
      </c>
      <c r="U946" s="5">
        <f>'Subdecision matrices'!$V$16</f>
        <v>0.1</v>
      </c>
      <c r="V946" s="5">
        <f>'Subdecision matrices'!$W$12</f>
        <v>0.1</v>
      </c>
      <c r="W946" s="5">
        <f>'Subdecision matrices'!$W$13</f>
        <v>0.1</v>
      </c>
      <c r="X946" s="5">
        <f>'Subdecision matrices'!$W$14</f>
        <v>0.1</v>
      </c>
      <c r="Y946" s="5">
        <f>'Subdecision matrices'!$W$15</f>
        <v>0.1</v>
      </c>
      <c r="Z946" s="5">
        <f>'Subdecision matrices'!$W$16</f>
        <v>0.1</v>
      </c>
      <c r="AA946" s="5">
        <f>'Subdecision matrices'!$X$12</f>
        <v>0.05</v>
      </c>
      <c r="AB946" s="5">
        <f>'Subdecision matrices'!$X$13</f>
        <v>0.1</v>
      </c>
      <c r="AC946" s="5">
        <f>'Subdecision matrices'!$X$14</f>
        <v>0.1</v>
      </c>
      <c r="AD946" s="5">
        <f>'Subdecision matrices'!$X$15</f>
        <v>0.1</v>
      </c>
      <c r="AE946" s="5">
        <f>'Subdecision matrices'!$X$16</f>
        <v>0.1</v>
      </c>
      <c r="AF946" s="5">
        <f>'Subdecision matrices'!$Y$12</f>
        <v>0.1</v>
      </c>
      <c r="AG946" s="5">
        <f>'Subdecision matrices'!$Y$13</f>
        <v>0.1</v>
      </c>
      <c r="AH946" s="5">
        <f>'Subdecision matrices'!$Y$14</f>
        <v>0.1</v>
      </c>
      <c r="AI946" s="5">
        <f>'Subdecision matrices'!$Y$15</f>
        <v>0.05</v>
      </c>
      <c r="AJ946" s="5">
        <f>'Subdecision matrices'!$Y$16</f>
        <v>0.05</v>
      </c>
      <c r="AK946" s="5">
        <f>'Subdecision matrices'!$Z$12</f>
        <v>0.15</v>
      </c>
      <c r="AL946" s="5">
        <f>'Subdecision matrices'!$Z$13</f>
        <v>0.15</v>
      </c>
      <c r="AM946" s="5">
        <f>'Subdecision matrices'!$Z$14</f>
        <v>0.15</v>
      </c>
      <c r="AN946" s="5">
        <f>'Subdecision matrices'!$Z$15</f>
        <v>0.15</v>
      </c>
      <c r="AO946" s="5">
        <f>'Subdecision matrices'!$Z$16</f>
        <v>0.15</v>
      </c>
      <c r="AP946" s="5">
        <f>'Subdecision matrices'!$AA$12</f>
        <v>0.1</v>
      </c>
      <c r="AQ946" s="5">
        <f>'Subdecision matrices'!$AA$13</f>
        <v>0.1</v>
      </c>
      <c r="AR946" s="5">
        <f>'Subdecision matrices'!$AA$14</f>
        <v>0.1</v>
      </c>
      <c r="AS946" s="5">
        <f>'Subdecision matrices'!$AA$15</f>
        <v>0.1</v>
      </c>
      <c r="AT946" s="5">
        <f>'Subdecision matrices'!$AA$16</f>
        <v>0.15</v>
      </c>
      <c r="AU946" s="5">
        <f>'Subdecision matrices'!$AB$12</f>
        <v>0.15</v>
      </c>
      <c r="AV946" s="5">
        <f>'Subdecision matrices'!$AB$13</f>
        <v>0.1</v>
      </c>
      <c r="AW946" s="5">
        <f>'Subdecision matrices'!$AB$14</f>
        <v>0.1</v>
      </c>
      <c r="AX946" s="5">
        <f>'Subdecision matrices'!$AB$15</f>
        <v>0.15</v>
      </c>
      <c r="AY946" s="5">
        <f>'Subdecision matrices'!$AB$16</f>
        <v>0.1</v>
      </c>
      <c r="AZ946" s="3">
        <f aca="true" t="shared" si="2376" ref="AZ946">SUM(L946:AY946)</f>
        <v>4</v>
      </c>
      <c r="BA946" s="3"/>
      <c r="BB946" s="114"/>
      <c r="BC946" s="114"/>
      <c r="BD946" s="114"/>
      <c r="BE946" s="114"/>
      <c r="BF946" s="114"/>
    </row>
    <row r="947" spans="1:58" ht="15">
      <c r="A947" s="94">
        <v>471</v>
      </c>
      <c r="B947" s="44">
        <f>_xlfn.IFERROR(VLOOKUP(Prioritization!G482,'Subdecision matrices'!$B$7:$C$8,2,TRUE),0)</f>
        <v>0</v>
      </c>
      <c r="C947" s="44">
        <f>_xlfn.IFERROR(VLOOKUP(Prioritization!G482,'Subdecision matrices'!$B$7:$D$8,3,TRUE),0)</f>
        <v>0</v>
      </c>
      <c r="D947" s="44">
        <f>_xlfn.IFERROR(VLOOKUP(Prioritization!G482,'Subdecision matrices'!$B$7:$E$8,4,TRUE),0)</f>
        <v>0</v>
      </c>
      <c r="E947" s="44">
        <f>_xlfn.IFERROR(VLOOKUP(Prioritization!G482,'Subdecision matrices'!$B$7:$F$8,5,TRUE),0)</f>
        <v>0</v>
      </c>
      <c r="F947" s="44">
        <f>_xlfn.IFERROR(VLOOKUP(Prioritization!G482,'Subdecision matrices'!$B$7:$G$8,6,TRUE),0)</f>
        <v>0</v>
      </c>
      <c r="G947" s="44">
        <f>VLOOKUP(Prioritization!H482,'Subdecision matrices'!$B$12:$C$19,2,TRUE)</f>
        <v>0</v>
      </c>
      <c r="H947" s="44">
        <f>VLOOKUP(Prioritization!H482,'Subdecision matrices'!$B$12:$D$19,3,TRUE)</f>
        <v>0</v>
      </c>
      <c r="I947" s="44">
        <f>VLOOKUP(Prioritization!H482,'Subdecision matrices'!$B$12:$E$19,4,TRUE)</f>
        <v>0</v>
      </c>
      <c r="J947" s="44">
        <f>VLOOKUP(Prioritization!H482,'Subdecision matrices'!$B$12:$F$19,5,TRUE)</f>
        <v>0</v>
      </c>
      <c r="K947" s="44">
        <f>VLOOKUP(Prioritization!H482,'Subdecision matrices'!$B$12:$G$19,6,TRUE)</f>
        <v>0</v>
      </c>
      <c r="L947" s="2">
        <f>_xlfn.IFERROR(INDEX('Subdecision matrices'!$C$23:$G$27,MATCH(Prioritization!I482,'Subdecision matrices'!$B$23:$B$27,0),MATCH('CalcEng 2'!$L$6,'Subdecision matrices'!$C$22:$G$22,0)),0)</f>
        <v>0</v>
      </c>
      <c r="M947" s="2">
        <f>_xlfn.IFERROR(INDEX('Subdecision matrices'!$C$23:$G$27,MATCH(Prioritization!I482,'Subdecision matrices'!$B$23:$B$27,0),MATCH('CalcEng 2'!$M$6,'Subdecision matrices'!$C$30:$G$30,0)),0)</f>
        <v>0</v>
      </c>
      <c r="N947" s="2">
        <f>_xlfn.IFERROR(INDEX('Subdecision matrices'!$C$23:$G$27,MATCH(Prioritization!I482,'Subdecision matrices'!$B$23:$B$27,0),MATCH('CalcEng 2'!$N$6,'Subdecision matrices'!$C$22:$G$22,0)),0)</f>
        <v>0</v>
      </c>
      <c r="O947" s="2">
        <f>_xlfn.IFERROR(INDEX('Subdecision matrices'!$C$23:$G$27,MATCH(Prioritization!I482,'Subdecision matrices'!$B$23:$B$27,0),MATCH('CalcEng 2'!$O$6,'Subdecision matrices'!$C$22:$G$22,0)),0)</f>
        <v>0</v>
      </c>
      <c r="P947" s="2">
        <f>_xlfn.IFERROR(INDEX('Subdecision matrices'!$C$23:$G$27,MATCH(Prioritization!I482,'Subdecision matrices'!$B$23:$B$27,0),MATCH('CalcEng 2'!$P$6,'Subdecision matrices'!$C$22:$G$22,0)),0)</f>
        <v>0</v>
      </c>
      <c r="Q947" s="2">
        <f>_xlfn.IFERROR(INDEX('Subdecision matrices'!$C$31:$G$33,MATCH(Prioritization!J482,'Subdecision matrices'!$B$31:$B$33,0),MATCH('CalcEng 2'!$Q$6,'Subdecision matrices'!$C$30:$G$30,0)),0)</f>
        <v>0</v>
      </c>
      <c r="R947" s="2">
        <f>_xlfn.IFERROR(INDEX('Subdecision matrices'!$C$31:$G$33,MATCH(Prioritization!J482,'Subdecision matrices'!$B$31:$B$33,0),MATCH('CalcEng 2'!$R$6,'Subdecision matrices'!$C$30:$G$30,0)),0)</f>
        <v>0</v>
      </c>
      <c r="S947" s="2">
        <f>_xlfn.IFERROR(INDEX('Subdecision matrices'!$C$31:$G$33,MATCH(Prioritization!J482,'Subdecision matrices'!$B$31:$B$33,0),MATCH('CalcEng 2'!$S$6,'Subdecision matrices'!$C$30:$G$30,0)),0)</f>
        <v>0</v>
      </c>
      <c r="T947" s="2">
        <f>_xlfn.IFERROR(INDEX('Subdecision matrices'!$C$31:$G$33,MATCH(Prioritization!J482,'Subdecision matrices'!$B$31:$B$33,0),MATCH('CalcEng 2'!$T$6,'Subdecision matrices'!$C$30:$G$30,0)),0)</f>
        <v>0</v>
      </c>
      <c r="U947" s="2">
        <f>_xlfn.IFERROR(INDEX('Subdecision matrices'!$C$31:$G$33,MATCH(Prioritization!J482,'Subdecision matrices'!$B$31:$B$33,0),MATCH('CalcEng 2'!$U$6,'Subdecision matrices'!$C$30:$G$30,0)),0)</f>
        <v>0</v>
      </c>
      <c r="V947" s="2">
        <f>_xlfn.IFERROR(VLOOKUP(Prioritization!K482,'Subdecision matrices'!$A$37:$C$41,3,TRUE),0)</f>
        <v>0</v>
      </c>
      <c r="W947" s="2">
        <f>_xlfn.IFERROR(VLOOKUP(Prioritization!K482,'Subdecision matrices'!$A$37:$D$41,4),0)</f>
        <v>0</v>
      </c>
      <c r="X947" s="2">
        <f>_xlfn.IFERROR(VLOOKUP(Prioritization!K482,'Subdecision matrices'!$A$37:$E$41,5),0)</f>
        <v>0</v>
      </c>
      <c r="Y947" s="2">
        <f>_xlfn.IFERROR(VLOOKUP(Prioritization!K482,'Subdecision matrices'!$A$37:$F$41,6),0)</f>
        <v>0</v>
      </c>
      <c r="Z947" s="2">
        <f>_xlfn.IFERROR(VLOOKUP(Prioritization!K482,'Subdecision matrices'!$A$37:$G$41,7),0)</f>
        <v>0</v>
      </c>
      <c r="AA947" s="2">
        <f>_xlfn.IFERROR(INDEX('Subdecision matrices'!$K$8:$O$11,MATCH(Prioritization!L482,'Subdecision matrices'!$J$8:$J$11,0),MATCH('CalcEng 2'!$AA$6,'Subdecision matrices'!$K$7:$O$7,0)),0)</f>
        <v>0</v>
      </c>
      <c r="AB947" s="2">
        <f>_xlfn.IFERROR(INDEX('Subdecision matrices'!$K$8:$O$11,MATCH(Prioritization!L482,'Subdecision matrices'!$J$8:$J$11,0),MATCH('CalcEng 2'!$AB$6,'Subdecision matrices'!$K$7:$O$7,0)),0)</f>
        <v>0</v>
      </c>
      <c r="AC947" s="2">
        <f>_xlfn.IFERROR(INDEX('Subdecision matrices'!$K$8:$O$11,MATCH(Prioritization!L482,'Subdecision matrices'!$J$8:$J$11,0),MATCH('CalcEng 2'!$AC$6,'Subdecision matrices'!$K$7:$O$7,0)),0)</f>
        <v>0</v>
      </c>
      <c r="AD947" s="2">
        <f>_xlfn.IFERROR(INDEX('Subdecision matrices'!$K$8:$O$11,MATCH(Prioritization!L482,'Subdecision matrices'!$J$8:$J$11,0),MATCH('CalcEng 2'!$AD$6,'Subdecision matrices'!$K$7:$O$7,0)),0)</f>
        <v>0</v>
      </c>
      <c r="AE947" s="2">
        <f>_xlfn.IFERROR(INDEX('Subdecision matrices'!$K$8:$O$11,MATCH(Prioritization!L482,'Subdecision matrices'!$J$8:$J$11,0),MATCH('CalcEng 2'!$AE$6,'Subdecision matrices'!$K$7:$O$7,0)),0)</f>
        <v>0</v>
      </c>
      <c r="AF947" s="2">
        <f>_xlfn.IFERROR(VLOOKUP(Prioritization!M482,'Subdecision matrices'!$I$15:$K$17,3,TRUE),0)</f>
        <v>0</v>
      </c>
      <c r="AG947" s="2">
        <f>_xlfn.IFERROR(VLOOKUP(Prioritization!M482,'Subdecision matrices'!$I$15:$L$17,4,TRUE),0)</f>
        <v>0</v>
      </c>
      <c r="AH947" s="2">
        <f>_xlfn.IFERROR(VLOOKUP(Prioritization!M482,'Subdecision matrices'!$I$15:$M$17,5,TRUE),0)</f>
        <v>0</v>
      </c>
      <c r="AI947" s="2">
        <f>_xlfn.IFERROR(VLOOKUP(Prioritization!M482,'Subdecision matrices'!$I$15:$N$17,6,TRUE),0)</f>
        <v>0</v>
      </c>
      <c r="AJ947" s="2">
        <f>_xlfn.IFERROR(VLOOKUP(Prioritization!M482,'Subdecision matrices'!$I$15:$O$17,7,TRUE),0)</f>
        <v>0</v>
      </c>
      <c r="AK947" s="2">
        <f>_xlfn.IFERROR(INDEX('Subdecision matrices'!$K$22:$O$24,MATCH(Prioritization!N482,'Subdecision matrices'!$J$22:$J$24,0),MATCH($AK$6,'Subdecision matrices'!$K$21:$O$21,0)),0)</f>
        <v>0</v>
      </c>
      <c r="AL947" s="2">
        <f>_xlfn.IFERROR(INDEX('Subdecision matrices'!$K$22:$O$24,MATCH(Prioritization!N482,'Subdecision matrices'!$J$22:$J$24,0),MATCH($AL$6,'Subdecision matrices'!$K$21:$O$21,0)),0)</f>
        <v>0</v>
      </c>
      <c r="AM947" s="2">
        <f>_xlfn.IFERROR(INDEX('Subdecision matrices'!$K$22:$O$24,MATCH(Prioritization!N482,'Subdecision matrices'!$J$22:$J$24,0),MATCH($AM$6,'Subdecision matrices'!$K$21:$O$21,0)),0)</f>
        <v>0</v>
      </c>
      <c r="AN947" s="2">
        <f>_xlfn.IFERROR(INDEX('Subdecision matrices'!$K$22:$O$24,MATCH(Prioritization!N482,'Subdecision matrices'!$J$22:$J$24,0),MATCH($AN$6,'Subdecision matrices'!$K$21:$O$21,0)),0)</f>
        <v>0</v>
      </c>
      <c r="AO947" s="2">
        <f>_xlfn.IFERROR(INDEX('Subdecision matrices'!$K$22:$O$24,MATCH(Prioritization!N482,'Subdecision matrices'!$J$22:$J$24,0),MATCH($AO$6,'Subdecision matrices'!$K$21:$O$21,0)),0)</f>
        <v>0</v>
      </c>
      <c r="AP947" s="2">
        <f>_xlfn.IFERROR(INDEX('Subdecision matrices'!$K$27:$O$30,MATCH(Prioritization!O482,'Subdecision matrices'!$J$27:$J$30,0),MATCH('CalcEng 2'!$AP$6,'Subdecision matrices'!$K$27:$O$27,0)),0)</f>
        <v>0</v>
      </c>
      <c r="AQ947" s="2">
        <f>_xlfn.IFERROR(INDEX('Subdecision matrices'!$K$27:$O$30,MATCH(Prioritization!O482,'Subdecision matrices'!$J$27:$J$30,0),MATCH('CalcEng 2'!$AQ$6,'Subdecision matrices'!$K$27:$O$27,0)),0)</f>
        <v>0</v>
      </c>
      <c r="AR947" s="2">
        <f>_xlfn.IFERROR(INDEX('Subdecision matrices'!$K$27:$O$30,MATCH(Prioritization!O482,'Subdecision matrices'!$J$27:$J$30,0),MATCH('CalcEng 2'!$AR$6,'Subdecision matrices'!$K$27:$O$27,0)),0)</f>
        <v>0</v>
      </c>
      <c r="AS947" s="2">
        <f>_xlfn.IFERROR(INDEX('Subdecision matrices'!$K$27:$O$30,MATCH(Prioritization!O482,'Subdecision matrices'!$J$27:$J$30,0),MATCH('CalcEng 2'!$AS$6,'Subdecision matrices'!$K$27:$O$27,0)),0)</f>
        <v>0</v>
      </c>
      <c r="AT947" s="2">
        <f>_xlfn.IFERROR(INDEX('Subdecision matrices'!$K$27:$O$30,MATCH(Prioritization!O482,'Subdecision matrices'!$J$27:$J$30,0),MATCH('CalcEng 2'!$AT$6,'Subdecision matrices'!$K$27:$O$27,0)),0)</f>
        <v>0</v>
      </c>
      <c r="AU947" s="2">
        <f>_xlfn.IFERROR(INDEX('Subdecision matrices'!$K$34:$O$36,MATCH(Prioritization!P482,'Subdecision matrices'!$J$34:$J$36,0),MATCH('CalcEng 2'!$AU$6,'Subdecision matrices'!$K$33:$O$33,0)),0)</f>
        <v>0</v>
      </c>
      <c r="AV947" s="2">
        <f>_xlfn.IFERROR(INDEX('Subdecision matrices'!$K$34:$O$36,MATCH(Prioritization!P482,'Subdecision matrices'!$J$34:$J$36,0),MATCH('CalcEng 2'!$AV$6,'Subdecision matrices'!$K$33:$O$33,0)),0)</f>
        <v>0</v>
      </c>
      <c r="AW947" s="2">
        <f>_xlfn.IFERROR(INDEX('Subdecision matrices'!$K$34:$O$36,MATCH(Prioritization!P482,'Subdecision matrices'!$J$34:$J$36,0),MATCH('CalcEng 2'!$AW$6,'Subdecision matrices'!$K$33:$O$33,0)),0)</f>
        <v>0</v>
      </c>
      <c r="AX947" s="2">
        <f>_xlfn.IFERROR(INDEX('Subdecision matrices'!$K$34:$O$36,MATCH(Prioritization!P482,'Subdecision matrices'!$J$34:$J$36,0),MATCH('CalcEng 2'!$AX$6,'Subdecision matrices'!$K$33:$O$33,0)),0)</f>
        <v>0</v>
      </c>
      <c r="AY947" s="2">
        <f>_xlfn.IFERROR(INDEX('Subdecision matrices'!$K$34:$O$36,MATCH(Prioritization!P482,'Subdecision matrices'!$J$34:$J$36,0),MATCH('CalcEng 2'!$AY$6,'Subdecision matrices'!$K$33:$O$33,0)),0)</f>
        <v>0</v>
      </c>
      <c r="AZ947" s="2"/>
      <c r="BA947" s="2"/>
      <c r="BB947" s="110">
        <f>((B947*B948)+(G947*G948)+(L947*L948)+(Q947*Q948)+(V947*V948)+(AA947*AA948)+(AF948*AF947)+(AK947*AK948)+(AP947*AP948)+(AU947*AU948))*10</f>
        <v>0</v>
      </c>
      <c r="BC947" s="110">
        <f aca="true" t="shared" si="2377" ref="BC947">((C947*C948)+(H947*H948)+(M947*M948)+(R947*R948)+(W947*W948)+(AB947*AB948)+(AG948*AG947)+(AL947*AL948)+(AQ947*AQ948)+(AV947*AV948))*10</f>
        <v>0</v>
      </c>
      <c r="BD947" s="110">
        <f aca="true" t="shared" si="2378" ref="BD947">((D947*D948)+(I947*I948)+(N947*N948)+(S947*S948)+(X947*X948)+(AC947*AC948)+(AH948*AH947)+(AM947*AM948)+(AR947*AR948)+(AW947*AW948))*10</f>
        <v>0</v>
      </c>
      <c r="BE947" s="110">
        <f aca="true" t="shared" si="2379" ref="BE947">((E947*E948)+(J947*J948)+(O947*O948)+(T947*T948)+(Y947*Y948)+(AD947*AD948)+(AI948*AI947)+(AN947*AN948)+(AS947*AS948)+(AX947*AX948))*10</f>
        <v>0</v>
      </c>
      <c r="BF947" s="110">
        <f aca="true" t="shared" si="2380" ref="BF947">((F947*F948)+(K947*K948)+(P947*P948)+(U947*U948)+(Z947*Z948)+(AE947*AE948)+(AJ948*AJ947)+(AO947*AO948)+(AT947*AT948)+(AY947*AY948))*10</f>
        <v>0</v>
      </c>
    </row>
    <row r="948" spans="1:58" ht="15.75" thickBot="1">
      <c r="A948" s="94"/>
      <c r="B948" s="5">
        <f>'Subdecision matrices'!$S$12</f>
        <v>0.1</v>
      </c>
      <c r="C948" s="5">
        <f>'Subdecision matrices'!$S$13</f>
        <v>0.1</v>
      </c>
      <c r="D948" s="5">
        <f>'Subdecision matrices'!$S$14</f>
        <v>0.1</v>
      </c>
      <c r="E948" s="5">
        <f>'Subdecision matrices'!$S$15</f>
        <v>0.1</v>
      </c>
      <c r="F948" s="5">
        <f>'Subdecision matrices'!$S$16</f>
        <v>0.1</v>
      </c>
      <c r="G948" s="5">
        <f>'Subdecision matrices'!$T$12</f>
        <v>0.1</v>
      </c>
      <c r="H948" s="5">
        <f>'Subdecision matrices'!$T$13</f>
        <v>0.1</v>
      </c>
      <c r="I948" s="5">
        <f>'Subdecision matrices'!$T$14</f>
        <v>0.1</v>
      </c>
      <c r="J948" s="5">
        <f>'Subdecision matrices'!$T$15</f>
        <v>0.1</v>
      </c>
      <c r="K948" s="5">
        <f>'Subdecision matrices'!$T$16</f>
        <v>0.1</v>
      </c>
      <c r="L948" s="5">
        <f>'Subdecision matrices'!$U$12</f>
        <v>0.05</v>
      </c>
      <c r="M948" s="5">
        <f>'Subdecision matrices'!$U$13</f>
        <v>0.05</v>
      </c>
      <c r="N948" s="5">
        <f>'Subdecision matrices'!$U$14</f>
        <v>0.05</v>
      </c>
      <c r="O948" s="5">
        <f>'Subdecision matrices'!$U$15</f>
        <v>0.05</v>
      </c>
      <c r="P948" s="5">
        <f>'Subdecision matrices'!$U$16</f>
        <v>0.05</v>
      </c>
      <c r="Q948" s="5">
        <f>'Subdecision matrices'!$V$12</f>
        <v>0.1</v>
      </c>
      <c r="R948" s="5">
        <f>'Subdecision matrices'!$V$13</f>
        <v>0.1</v>
      </c>
      <c r="S948" s="5">
        <f>'Subdecision matrices'!$V$14</f>
        <v>0.1</v>
      </c>
      <c r="T948" s="5">
        <f>'Subdecision matrices'!$V$15</f>
        <v>0.1</v>
      </c>
      <c r="U948" s="5">
        <f>'Subdecision matrices'!$V$16</f>
        <v>0.1</v>
      </c>
      <c r="V948" s="5">
        <f>'Subdecision matrices'!$W$12</f>
        <v>0.1</v>
      </c>
      <c r="W948" s="5">
        <f>'Subdecision matrices'!$W$13</f>
        <v>0.1</v>
      </c>
      <c r="X948" s="5">
        <f>'Subdecision matrices'!$W$14</f>
        <v>0.1</v>
      </c>
      <c r="Y948" s="5">
        <f>'Subdecision matrices'!$W$15</f>
        <v>0.1</v>
      </c>
      <c r="Z948" s="5">
        <f>'Subdecision matrices'!$W$16</f>
        <v>0.1</v>
      </c>
      <c r="AA948" s="5">
        <f>'Subdecision matrices'!$X$12</f>
        <v>0.05</v>
      </c>
      <c r="AB948" s="5">
        <f>'Subdecision matrices'!$X$13</f>
        <v>0.1</v>
      </c>
      <c r="AC948" s="5">
        <f>'Subdecision matrices'!$X$14</f>
        <v>0.1</v>
      </c>
      <c r="AD948" s="5">
        <f>'Subdecision matrices'!$X$15</f>
        <v>0.1</v>
      </c>
      <c r="AE948" s="5">
        <f>'Subdecision matrices'!$X$16</f>
        <v>0.1</v>
      </c>
      <c r="AF948" s="5">
        <f>'Subdecision matrices'!$Y$12</f>
        <v>0.1</v>
      </c>
      <c r="AG948" s="5">
        <f>'Subdecision matrices'!$Y$13</f>
        <v>0.1</v>
      </c>
      <c r="AH948" s="5">
        <f>'Subdecision matrices'!$Y$14</f>
        <v>0.1</v>
      </c>
      <c r="AI948" s="5">
        <f>'Subdecision matrices'!$Y$15</f>
        <v>0.05</v>
      </c>
      <c r="AJ948" s="5">
        <f>'Subdecision matrices'!$Y$16</f>
        <v>0.05</v>
      </c>
      <c r="AK948" s="5">
        <f>'Subdecision matrices'!$Z$12</f>
        <v>0.15</v>
      </c>
      <c r="AL948" s="5">
        <f>'Subdecision matrices'!$Z$13</f>
        <v>0.15</v>
      </c>
      <c r="AM948" s="5">
        <f>'Subdecision matrices'!$Z$14</f>
        <v>0.15</v>
      </c>
      <c r="AN948" s="5">
        <f>'Subdecision matrices'!$Z$15</f>
        <v>0.15</v>
      </c>
      <c r="AO948" s="5">
        <f>'Subdecision matrices'!$Z$16</f>
        <v>0.15</v>
      </c>
      <c r="AP948" s="5">
        <f>'Subdecision matrices'!$AA$12</f>
        <v>0.1</v>
      </c>
      <c r="AQ948" s="5">
        <f>'Subdecision matrices'!$AA$13</f>
        <v>0.1</v>
      </c>
      <c r="AR948" s="5">
        <f>'Subdecision matrices'!$AA$14</f>
        <v>0.1</v>
      </c>
      <c r="AS948" s="5">
        <f>'Subdecision matrices'!$AA$15</f>
        <v>0.1</v>
      </c>
      <c r="AT948" s="5">
        <f>'Subdecision matrices'!$AA$16</f>
        <v>0.15</v>
      </c>
      <c r="AU948" s="5">
        <f>'Subdecision matrices'!$AB$12</f>
        <v>0.15</v>
      </c>
      <c r="AV948" s="5">
        <f>'Subdecision matrices'!$AB$13</f>
        <v>0.1</v>
      </c>
      <c r="AW948" s="5">
        <f>'Subdecision matrices'!$AB$14</f>
        <v>0.1</v>
      </c>
      <c r="AX948" s="5">
        <f>'Subdecision matrices'!$AB$15</f>
        <v>0.15</v>
      </c>
      <c r="AY948" s="5">
        <f>'Subdecision matrices'!$AB$16</f>
        <v>0.1</v>
      </c>
      <c r="AZ948" s="3">
        <f aca="true" t="shared" si="2381" ref="AZ948">SUM(L948:AY948)</f>
        <v>4</v>
      </c>
      <c r="BA948" s="3"/>
      <c r="BB948" s="114"/>
      <c r="BC948" s="114"/>
      <c r="BD948" s="114"/>
      <c r="BE948" s="114"/>
      <c r="BF948" s="114"/>
    </row>
    <row r="949" spans="1:58" ht="15">
      <c r="A949" s="94">
        <v>472</v>
      </c>
      <c r="B949" s="44">
        <f>_xlfn.IFERROR(VLOOKUP(Prioritization!G483,'Subdecision matrices'!$B$7:$C$8,2,TRUE),0)</f>
        <v>0</v>
      </c>
      <c r="C949" s="44">
        <f>_xlfn.IFERROR(VLOOKUP(Prioritization!G483,'Subdecision matrices'!$B$7:$D$8,3,TRUE),0)</f>
        <v>0</v>
      </c>
      <c r="D949" s="44">
        <f>_xlfn.IFERROR(VLOOKUP(Prioritization!G483,'Subdecision matrices'!$B$7:$E$8,4,TRUE),0)</f>
        <v>0</v>
      </c>
      <c r="E949" s="44">
        <f>_xlfn.IFERROR(VLOOKUP(Prioritization!G483,'Subdecision matrices'!$B$7:$F$8,5,TRUE),0)</f>
        <v>0</v>
      </c>
      <c r="F949" s="44">
        <f>_xlfn.IFERROR(VLOOKUP(Prioritization!G483,'Subdecision matrices'!$B$7:$G$8,6,TRUE),0)</f>
        <v>0</v>
      </c>
      <c r="G949" s="44">
        <f>VLOOKUP(Prioritization!H483,'Subdecision matrices'!$B$12:$C$19,2,TRUE)</f>
        <v>0</v>
      </c>
      <c r="H949" s="44">
        <f>VLOOKUP(Prioritization!H483,'Subdecision matrices'!$B$12:$D$19,3,TRUE)</f>
        <v>0</v>
      </c>
      <c r="I949" s="44">
        <f>VLOOKUP(Prioritization!H483,'Subdecision matrices'!$B$12:$E$19,4,TRUE)</f>
        <v>0</v>
      </c>
      <c r="J949" s="44">
        <f>VLOOKUP(Prioritization!H483,'Subdecision matrices'!$B$12:$F$19,5,TRUE)</f>
        <v>0</v>
      </c>
      <c r="K949" s="44">
        <f>VLOOKUP(Prioritization!H483,'Subdecision matrices'!$B$12:$G$19,6,TRUE)</f>
        <v>0</v>
      </c>
      <c r="L949" s="2">
        <f>_xlfn.IFERROR(INDEX('Subdecision matrices'!$C$23:$G$27,MATCH(Prioritization!I483,'Subdecision matrices'!$B$23:$B$27,0),MATCH('CalcEng 2'!$L$6,'Subdecision matrices'!$C$22:$G$22,0)),0)</f>
        <v>0</v>
      </c>
      <c r="M949" s="2">
        <f>_xlfn.IFERROR(INDEX('Subdecision matrices'!$C$23:$G$27,MATCH(Prioritization!I483,'Subdecision matrices'!$B$23:$B$27,0),MATCH('CalcEng 2'!$M$6,'Subdecision matrices'!$C$30:$G$30,0)),0)</f>
        <v>0</v>
      </c>
      <c r="N949" s="2">
        <f>_xlfn.IFERROR(INDEX('Subdecision matrices'!$C$23:$G$27,MATCH(Prioritization!I483,'Subdecision matrices'!$B$23:$B$27,0),MATCH('CalcEng 2'!$N$6,'Subdecision matrices'!$C$22:$G$22,0)),0)</f>
        <v>0</v>
      </c>
      <c r="O949" s="2">
        <f>_xlfn.IFERROR(INDEX('Subdecision matrices'!$C$23:$G$27,MATCH(Prioritization!I483,'Subdecision matrices'!$B$23:$B$27,0),MATCH('CalcEng 2'!$O$6,'Subdecision matrices'!$C$22:$G$22,0)),0)</f>
        <v>0</v>
      </c>
      <c r="P949" s="2">
        <f>_xlfn.IFERROR(INDEX('Subdecision matrices'!$C$23:$G$27,MATCH(Prioritization!I483,'Subdecision matrices'!$B$23:$B$27,0),MATCH('CalcEng 2'!$P$6,'Subdecision matrices'!$C$22:$G$22,0)),0)</f>
        <v>0</v>
      </c>
      <c r="Q949" s="2">
        <f>_xlfn.IFERROR(INDEX('Subdecision matrices'!$C$31:$G$33,MATCH(Prioritization!J483,'Subdecision matrices'!$B$31:$B$33,0),MATCH('CalcEng 2'!$Q$6,'Subdecision matrices'!$C$30:$G$30,0)),0)</f>
        <v>0</v>
      </c>
      <c r="R949" s="2">
        <f>_xlfn.IFERROR(INDEX('Subdecision matrices'!$C$31:$G$33,MATCH(Prioritization!J483,'Subdecision matrices'!$B$31:$B$33,0),MATCH('CalcEng 2'!$R$6,'Subdecision matrices'!$C$30:$G$30,0)),0)</f>
        <v>0</v>
      </c>
      <c r="S949" s="2">
        <f>_xlfn.IFERROR(INDEX('Subdecision matrices'!$C$31:$G$33,MATCH(Prioritization!J483,'Subdecision matrices'!$B$31:$B$33,0),MATCH('CalcEng 2'!$S$6,'Subdecision matrices'!$C$30:$G$30,0)),0)</f>
        <v>0</v>
      </c>
      <c r="T949" s="2">
        <f>_xlfn.IFERROR(INDEX('Subdecision matrices'!$C$31:$G$33,MATCH(Prioritization!J483,'Subdecision matrices'!$B$31:$B$33,0),MATCH('CalcEng 2'!$T$6,'Subdecision matrices'!$C$30:$G$30,0)),0)</f>
        <v>0</v>
      </c>
      <c r="U949" s="2">
        <f>_xlfn.IFERROR(INDEX('Subdecision matrices'!$C$31:$G$33,MATCH(Prioritization!J483,'Subdecision matrices'!$B$31:$B$33,0),MATCH('CalcEng 2'!$U$6,'Subdecision matrices'!$C$30:$G$30,0)),0)</f>
        <v>0</v>
      </c>
      <c r="V949" s="2">
        <f>_xlfn.IFERROR(VLOOKUP(Prioritization!K483,'Subdecision matrices'!$A$37:$C$41,3,TRUE),0)</f>
        <v>0</v>
      </c>
      <c r="W949" s="2">
        <f>_xlfn.IFERROR(VLOOKUP(Prioritization!K483,'Subdecision matrices'!$A$37:$D$41,4),0)</f>
        <v>0</v>
      </c>
      <c r="X949" s="2">
        <f>_xlfn.IFERROR(VLOOKUP(Prioritization!K483,'Subdecision matrices'!$A$37:$E$41,5),0)</f>
        <v>0</v>
      </c>
      <c r="Y949" s="2">
        <f>_xlfn.IFERROR(VLOOKUP(Prioritization!K483,'Subdecision matrices'!$A$37:$F$41,6),0)</f>
        <v>0</v>
      </c>
      <c r="Z949" s="2">
        <f>_xlfn.IFERROR(VLOOKUP(Prioritization!K483,'Subdecision matrices'!$A$37:$G$41,7),0)</f>
        <v>0</v>
      </c>
      <c r="AA949" s="2">
        <f>_xlfn.IFERROR(INDEX('Subdecision matrices'!$K$8:$O$11,MATCH(Prioritization!L483,'Subdecision matrices'!$J$8:$J$11,0),MATCH('CalcEng 2'!$AA$6,'Subdecision matrices'!$K$7:$O$7,0)),0)</f>
        <v>0</v>
      </c>
      <c r="AB949" s="2">
        <f>_xlfn.IFERROR(INDEX('Subdecision matrices'!$K$8:$O$11,MATCH(Prioritization!L483,'Subdecision matrices'!$J$8:$J$11,0),MATCH('CalcEng 2'!$AB$6,'Subdecision matrices'!$K$7:$O$7,0)),0)</f>
        <v>0</v>
      </c>
      <c r="AC949" s="2">
        <f>_xlfn.IFERROR(INDEX('Subdecision matrices'!$K$8:$O$11,MATCH(Prioritization!L483,'Subdecision matrices'!$J$8:$J$11,0),MATCH('CalcEng 2'!$AC$6,'Subdecision matrices'!$K$7:$O$7,0)),0)</f>
        <v>0</v>
      </c>
      <c r="AD949" s="2">
        <f>_xlfn.IFERROR(INDEX('Subdecision matrices'!$K$8:$O$11,MATCH(Prioritization!L483,'Subdecision matrices'!$J$8:$J$11,0),MATCH('CalcEng 2'!$AD$6,'Subdecision matrices'!$K$7:$O$7,0)),0)</f>
        <v>0</v>
      </c>
      <c r="AE949" s="2">
        <f>_xlfn.IFERROR(INDEX('Subdecision matrices'!$K$8:$O$11,MATCH(Prioritization!L483,'Subdecision matrices'!$J$8:$J$11,0),MATCH('CalcEng 2'!$AE$6,'Subdecision matrices'!$K$7:$O$7,0)),0)</f>
        <v>0</v>
      </c>
      <c r="AF949" s="2">
        <f>_xlfn.IFERROR(VLOOKUP(Prioritization!M483,'Subdecision matrices'!$I$15:$K$17,3,TRUE),0)</f>
        <v>0</v>
      </c>
      <c r="AG949" s="2">
        <f>_xlfn.IFERROR(VLOOKUP(Prioritization!M483,'Subdecision matrices'!$I$15:$L$17,4,TRUE),0)</f>
        <v>0</v>
      </c>
      <c r="AH949" s="2">
        <f>_xlfn.IFERROR(VLOOKUP(Prioritization!M483,'Subdecision matrices'!$I$15:$M$17,5,TRUE),0)</f>
        <v>0</v>
      </c>
      <c r="AI949" s="2">
        <f>_xlfn.IFERROR(VLOOKUP(Prioritization!M483,'Subdecision matrices'!$I$15:$N$17,6,TRUE),0)</f>
        <v>0</v>
      </c>
      <c r="AJ949" s="2">
        <f>_xlfn.IFERROR(VLOOKUP(Prioritization!M483,'Subdecision matrices'!$I$15:$O$17,7,TRUE),0)</f>
        <v>0</v>
      </c>
      <c r="AK949" s="2">
        <f>_xlfn.IFERROR(INDEX('Subdecision matrices'!$K$22:$O$24,MATCH(Prioritization!N483,'Subdecision matrices'!$J$22:$J$24,0),MATCH($AK$6,'Subdecision matrices'!$K$21:$O$21,0)),0)</f>
        <v>0</v>
      </c>
      <c r="AL949" s="2">
        <f>_xlfn.IFERROR(INDEX('Subdecision matrices'!$K$22:$O$24,MATCH(Prioritization!N483,'Subdecision matrices'!$J$22:$J$24,0),MATCH($AL$6,'Subdecision matrices'!$K$21:$O$21,0)),0)</f>
        <v>0</v>
      </c>
      <c r="AM949" s="2">
        <f>_xlfn.IFERROR(INDEX('Subdecision matrices'!$K$22:$O$24,MATCH(Prioritization!N483,'Subdecision matrices'!$J$22:$J$24,0),MATCH($AM$6,'Subdecision matrices'!$K$21:$O$21,0)),0)</f>
        <v>0</v>
      </c>
      <c r="AN949" s="2">
        <f>_xlfn.IFERROR(INDEX('Subdecision matrices'!$K$22:$O$24,MATCH(Prioritization!N483,'Subdecision matrices'!$J$22:$J$24,0),MATCH($AN$6,'Subdecision matrices'!$K$21:$O$21,0)),0)</f>
        <v>0</v>
      </c>
      <c r="AO949" s="2">
        <f>_xlfn.IFERROR(INDEX('Subdecision matrices'!$K$22:$O$24,MATCH(Prioritization!N483,'Subdecision matrices'!$J$22:$J$24,0),MATCH($AO$6,'Subdecision matrices'!$K$21:$O$21,0)),0)</f>
        <v>0</v>
      </c>
      <c r="AP949" s="2">
        <f>_xlfn.IFERROR(INDEX('Subdecision matrices'!$K$27:$O$30,MATCH(Prioritization!O483,'Subdecision matrices'!$J$27:$J$30,0),MATCH('CalcEng 2'!$AP$6,'Subdecision matrices'!$K$27:$O$27,0)),0)</f>
        <v>0</v>
      </c>
      <c r="AQ949" s="2">
        <f>_xlfn.IFERROR(INDEX('Subdecision matrices'!$K$27:$O$30,MATCH(Prioritization!O483,'Subdecision matrices'!$J$27:$J$30,0),MATCH('CalcEng 2'!$AQ$6,'Subdecision matrices'!$K$27:$O$27,0)),0)</f>
        <v>0</v>
      </c>
      <c r="AR949" s="2">
        <f>_xlfn.IFERROR(INDEX('Subdecision matrices'!$K$27:$O$30,MATCH(Prioritization!O483,'Subdecision matrices'!$J$27:$J$30,0),MATCH('CalcEng 2'!$AR$6,'Subdecision matrices'!$K$27:$O$27,0)),0)</f>
        <v>0</v>
      </c>
      <c r="AS949" s="2">
        <f>_xlfn.IFERROR(INDEX('Subdecision matrices'!$K$27:$O$30,MATCH(Prioritization!O483,'Subdecision matrices'!$J$27:$J$30,0),MATCH('CalcEng 2'!$AS$6,'Subdecision matrices'!$K$27:$O$27,0)),0)</f>
        <v>0</v>
      </c>
      <c r="AT949" s="2">
        <f>_xlfn.IFERROR(INDEX('Subdecision matrices'!$K$27:$O$30,MATCH(Prioritization!O483,'Subdecision matrices'!$J$27:$J$30,0),MATCH('CalcEng 2'!$AT$6,'Subdecision matrices'!$K$27:$O$27,0)),0)</f>
        <v>0</v>
      </c>
      <c r="AU949" s="2">
        <f>_xlfn.IFERROR(INDEX('Subdecision matrices'!$K$34:$O$36,MATCH(Prioritization!P483,'Subdecision matrices'!$J$34:$J$36,0),MATCH('CalcEng 2'!$AU$6,'Subdecision matrices'!$K$33:$O$33,0)),0)</f>
        <v>0</v>
      </c>
      <c r="AV949" s="2">
        <f>_xlfn.IFERROR(INDEX('Subdecision matrices'!$K$34:$O$36,MATCH(Prioritization!P483,'Subdecision matrices'!$J$34:$J$36,0),MATCH('CalcEng 2'!$AV$6,'Subdecision matrices'!$K$33:$O$33,0)),0)</f>
        <v>0</v>
      </c>
      <c r="AW949" s="2">
        <f>_xlfn.IFERROR(INDEX('Subdecision matrices'!$K$34:$O$36,MATCH(Prioritization!P483,'Subdecision matrices'!$J$34:$J$36,0),MATCH('CalcEng 2'!$AW$6,'Subdecision matrices'!$K$33:$O$33,0)),0)</f>
        <v>0</v>
      </c>
      <c r="AX949" s="2">
        <f>_xlfn.IFERROR(INDEX('Subdecision matrices'!$K$34:$O$36,MATCH(Prioritization!P483,'Subdecision matrices'!$J$34:$J$36,0),MATCH('CalcEng 2'!$AX$6,'Subdecision matrices'!$K$33:$O$33,0)),0)</f>
        <v>0</v>
      </c>
      <c r="AY949" s="2">
        <f>_xlfn.IFERROR(INDEX('Subdecision matrices'!$K$34:$O$36,MATCH(Prioritization!P483,'Subdecision matrices'!$J$34:$J$36,0),MATCH('CalcEng 2'!$AY$6,'Subdecision matrices'!$K$33:$O$33,0)),0)</f>
        <v>0</v>
      </c>
      <c r="AZ949" s="2"/>
      <c r="BA949" s="2"/>
      <c r="BB949" s="110">
        <f>((B949*B950)+(G949*G950)+(L949*L950)+(Q949*Q950)+(V949*V950)+(AA949*AA950)+(AF950*AF949)+(AK949*AK950)+(AP949*AP950)+(AU949*AU950))*10</f>
        <v>0</v>
      </c>
      <c r="BC949" s="110">
        <f aca="true" t="shared" si="2382" ref="BC949">((C949*C950)+(H949*H950)+(M949*M950)+(R949*R950)+(W949*W950)+(AB949*AB950)+(AG950*AG949)+(AL949*AL950)+(AQ949*AQ950)+(AV949*AV950))*10</f>
        <v>0</v>
      </c>
      <c r="BD949" s="110">
        <f aca="true" t="shared" si="2383" ref="BD949">((D949*D950)+(I949*I950)+(N949*N950)+(S949*S950)+(X949*X950)+(AC949*AC950)+(AH950*AH949)+(AM949*AM950)+(AR949*AR950)+(AW949*AW950))*10</f>
        <v>0</v>
      </c>
      <c r="BE949" s="110">
        <f aca="true" t="shared" si="2384" ref="BE949">((E949*E950)+(J949*J950)+(O949*O950)+(T949*T950)+(Y949*Y950)+(AD949*AD950)+(AI950*AI949)+(AN949*AN950)+(AS949*AS950)+(AX949*AX950))*10</f>
        <v>0</v>
      </c>
      <c r="BF949" s="110">
        <f aca="true" t="shared" si="2385" ref="BF949">((F949*F950)+(K949*K950)+(P949*P950)+(U949*U950)+(Z949*Z950)+(AE949*AE950)+(AJ950*AJ949)+(AO949*AO950)+(AT949*AT950)+(AY949*AY950))*10</f>
        <v>0</v>
      </c>
    </row>
    <row r="950" spans="1:58" ht="15.75" thickBot="1">
      <c r="A950" s="94"/>
      <c r="B950" s="5">
        <f>'Subdecision matrices'!$S$12</f>
        <v>0.1</v>
      </c>
      <c r="C950" s="5">
        <f>'Subdecision matrices'!$S$13</f>
        <v>0.1</v>
      </c>
      <c r="D950" s="5">
        <f>'Subdecision matrices'!$S$14</f>
        <v>0.1</v>
      </c>
      <c r="E950" s="5">
        <f>'Subdecision matrices'!$S$15</f>
        <v>0.1</v>
      </c>
      <c r="F950" s="5">
        <f>'Subdecision matrices'!$S$16</f>
        <v>0.1</v>
      </c>
      <c r="G950" s="5">
        <f>'Subdecision matrices'!$T$12</f>
        <v>0.1</v>
      </c>
      <c r="H950" s="5">
        <f>'Subdecision matrices'!$T$13</f>
        <v>0.1</v>
      </c>
      <c r="I950" s="5">
        <f>'Subdecision matrices'!$T$14</f>
        <v>0.1</v>
      </c>
      <c r="J950" s="5">
        <f>'Subdecision matrices'!$T$15</f>
        <v>0.1</v>
      </c>
      <c r="K950" s="5">
        <f>'Subdecision matrices'!$T$16</f>
        <v>0.1</v>
      </c>
      <c r="L950" s="5">
        <f>'Subdecision matrices'!$U$12</f>
        <v>0.05</v>
      </c>
      <c r="M950" s="5">
        <f>'Subdecision matrices'!$U$13</f>
        <v>0.05</v>
      </c>
      <c r="N950" s="5">
        <f>'Subdecision matrices'!$U$14</f>
        <v>0.05</v>
      </c>
      <c r="O950" s="5">
        <f>'Subdecision matrices'!$U$15</f>
        <v>0.05</v>
      </c>
      <c r="P950" s="5">
        <f>'Subdecision matrices'!$U$16</f>
        <v>0.05</v>
      </c>
      <c r="Q950" s="5">
        <f>'Subdecision matrices'!$V$12</f>
        <v>0.1</v>
      </c>
      <c r="R950" s="5">
        <f>'Subdecision matrices'!$V$13</f>
        <v>0.1</v>
      </c>
      <c r="S950" s="5">
        <f>'Subdecision matrices'!$V$14</f>
        <v>0.1</v>
      </c>
      <c r="T950" s="5">
        <f>'Subdecision matrices'!$V$15</f>
        <v>0.1</v>
      </c>
      <c r="U950" s="5">
        <f>'Subdecision matrices'!$V$16</f>
        <v>0.1</v>
      </c>
      <c r="V950" s="5">
        <f>'Subdecision matrices'!$W$12</f>
        <v>0.1</v>
      </c>
      <c r="W950" s="5">
        <f>'Subdecision matrices'!$W$13</f>
        <v>0.1</v>
      </c>
      <c r="X950" s="5">
        <f>'Subdecision matrices'!$W$14</f>
        <v>0.1</v>
      </c>
      <c r="Y950" s="5">
        <f>'Subdecision matrices'!$W$15</f>
        <v>0.1</v>
      </c>
      <c r="Z950" s="5">
        <f>'Subdecision matrices'!$W$16</f>
        <v>0.1</v>
      </c>
      <c r="AA950" s="5">
        <f>'Subdecision matrices'!$X$12</f>
        <v>0.05</v>
      </c>
      <c r="AB950" s="5">
        <f>'Subdecision matrices'!$X$13</f>
        <v>0.1</v>
      </c>
      <c r="AC950" s="5">
        <f>'Subdecision matrices'!$X$14</f>
        <v>0.1</v>
      </c>
      <c r="AD950" s="5">
        <f>'Subdecision matrices'!$X$15</f>
        <v>0.1</v>
      </c>
      <c r="AE950" s="5">
        <f>'Subdecision matrices'!$X$16</f>
        <v>0.1</v>
      </c>
      <c r="AF950" s="5">
        <f>'Subdecision matrices'!$Y$12</f>
        <v>0.1</v>
      </c>
      <c r="AG950" s="5">
        <f>'Subdecision matrices'!$Y$13</f>
        <v>0.1</v>
      </c>
      <c r="AH950" s="5">
        <f>'Subdecision matrices'!$Y$14</f>
        <v>0.1</v>
      </c>
      <c r="AI950" s="5">
        <f>'Subdecision matrices'!$Y$15</f>
        <v>0.05</v>
      </c>
      <c r="AJ950" s="5">
        <f>'Subdecision matrices'!$Y$16</f>
        <v>0.05</v>
      </c>
      <c r="AK950" s="5">
        <f>'Subdecision matrices'!$Z$12</f>
        <v>0.15</v>
      </c>
      <c r="AL950" s="5">
        <f>'Subdecision matrices'!$Z$13</f>
        <v>0.15</v>
      </c>
      <c r="AM950" s="5">
        <f>'Subdecision matrices'!$Z$14</f>
        <v>0.15</v>
      </c>
      <c r="AN950" s="5">
        <f>'Subdecision matrices'!$Z$15</f>
        <v>0.15</v>
      </c>
      <c r="AO950" s="5">
        <f>'Subdecision matrices'!$Z$16</f>
        <v>0.15</v>
      </c>
      <c r="AP950" s="5">
        <f>'Subdecision matrices'!$AA$12</f>
        <v>0.1</v>
      </c>
      <c r="AQ950" s="5">
        <f>'Subdecision matrices'!$AA$13</f>
        <v>0.1</v>
      </c>
      <c r="AR950" s="5">
        <f>'Subdecision matrices'!$AA$14</f>
        <v>0.1</v>
      </c>
      <c r="AS950" s="5">
        <f>'Subdecision matrices'!$AA$15</f>
        <v>0.1</v>
      </c>
      <c r="AT950" s="5">
        <f>'Subdecision matrices'!$AA$16</f>
        <v>0.15</v>
      </c>
      <c r="AU950" s="5">
        <f>'Subdecision matrices'!$AB$12</f>
        <v>0.15</v>
      </c>
      <c r="AV950" s="5">
        <f>'Subdecision matrices'!$AB$13</f>
        <v>0.1</v>
      </c>
      <c r="AW950" s="5">
        <f>'Subdecision matrices'!$AB$14</f>
        <v>0.1</v>
      </c>
      <c r="AX950" s="5">
        <f>'Subdecision matrices'!$AB$15</f>
        <v>0.15</v>
      </c>
      <c r="AY950" s="5">
        <f>'Subdecision matrices'!$AB$16</f>
        <v>0.1</v>
      </c>
      <c r="AZ950" s="3">
        <f aca="true" t="shared" si="2386" ref="AZ950">SUM(L950:AY950)</f>
        <v>4</v>
      </c>
      <c r="BA950" s="3"/>
      <c r="BB950" s="114"/>
      <c r="BC950" s="114"/>
      <c r="BD950" s="114"/>
      <c r="BE950" s="114"/>
      <c r="BF950" s="114"/>
    </row>
    <row r="951" spans="1:58" ht="15">
      <c r="A951" s="94">
        <v>473</v>
      </c>
      <c r="B951" s="44">
        <f>_xlfn.IFERROR(VLOOKUP(Prioritization!G484,'Subdecision matrices'!$B$7:$C$8,2,TRUE),0)</f>
        <v>0</v>
      </c>
      <c r="C951" s="44">
        <f>_xlfn.IFERROR(VLOOKUP(Prioritization!G484,'Subdecision matrices'!$B$7:$D$8,3,TRUE),0)</f>
        <v>0</v>
      </c>
      <c r="D951" s="44">
        <f>_xlfn.IFERROR(VLOOKUP(Prioritization!G484,'Subdecision matrices'!$B$7:$E$8,4,TRUE),0)</f>
        <v>0</v>
      </c>
      <c r="E951" s="44">
        <f>_xlfn.IFERROR(VLOOKUP(Prioritization!G484,'Subdecision matrices'!$B$7:$F$8,5,TRUE),0)</f>
        <v>0</v>
      </c>
      <c r="F951" s="44">
        <f>_xlfn.IFERROR(VLOOKUP(Prioritization!G484,'Subdecision matrices'!$B$7:$G$8,6,TRUE),0)</f>
        <v>0</v>
      </c>
      <c r="G951" s="44">
        <f>VLOOKUP(Prioritization!H484,'Subdecision matrices'!$B$12:$C$19,2,TRUE)</f>
        <v>0</v>
      </c>
      <c r="H951" s="44">
        <f>VLOOKUP(Prioritization!H484,'Subdecision matrices'!$B$12:$D$19,3,TRUE)</f>
        <v>0</v>
      </c>
      <c r="I951" s="44">
        <f>VLOOKUP(Prioritization!H484,'Subdecision matrices'!$B$12:$E$19,4,TRUE)</f>
        <v>0</v>
      </c>
      <c r="J951" s="44">
        <f>VLOOKUP(Prioritization!H484,'Subdecision matrices'!$B$12:$F$19,5,TRUE)</f>
        <v>0</v>
      </c>
      <c r="K951" s="44">
        <f>VLOOKUP(Prioritization!H484,'Subdecision matrices'!$B$12:$G$19,6,TRUE)</f>
        <v>0</v>
      </c>
      <c r="L951" s="2">
        <f>_xlfn.IFERROR(INDEX('Subdecision matrices'!$C$23:$G$27,MATCH(Prioritization!I484,'Subdecision matrices'!$B$23:$B$27,0),MATCH('CalcEng 2'!$L$6,'Subdecision matrices'!$C$22:$G$22,0)),0)</f>
        <v>0</v>
      </c>
      <c r="M951" s="2">
        <f>_xlfn.IFERROR(INDEX('Subdecision matrices'!$C$23:$G$27,MATCH(Prioritization!I484,'Subdecision matrices'!$B$23:$B$27,0),MATCH('CalcEng 2'!$M$6,'Subdecision matrices'!$C$30:$G$30,0)),0)</f>
        <v>0</v>
      </c>
      <c r="N951" s="2">
        <f>_xlfn.IFERROR(INDEX('Subdecision matrices'!$C$23:$G$27,MATCH(Prioritization!I484,'Subdecision matrices'!$B$23:$B$27,0),MATCH('CalcEng 2'!$N$6,'Subdecision matrices'!$C$22:$G$22,0)),0)</f>
        <v>0</v>
      </c>
      <c r="O951" s="2">
        <f>_xlfn.IFERROR(INDEX('Subdecision matrices'!$C$23:$G$27,MATCH(Prioritization!I484,'Subdecision matrices'!$B$23:$B$27,0),MATCH('CalcEng 2'!$O$6,'Subdecision matrices'!$C$22:$G$22,0)),0)</f>
        <v>0</v>
      </c>
      <c r="P951" s="2">
        <f>_xlfn.IFERROR(INDEX('Subdecision matrices'!$C$23:$G$27,MATCH(Prioritization!I484,'Subdecision matrices'!$B$23:$B$27,0),MATCH('CalcEng 2'!$P$6,'Subdecision matrices'!$C$22:$G$22,0)),0)</f>
        <v>0</v>
      </c>
      <c r="Q951" s="2">
        <f>_xlfn.IFERROR(INDEX('Subdecision matrices'!$C$31:$G$33,MATCH(Prioritization!J484,'Subdecision matrices'!$B$31:$B$33,0),MATCH('CalcEng 2'!$Q$6,'Subdecision matrices'!$C$30:$G$30,0)),0)</f>
        <v>0</v>
      </c>
      <c r="R951" s="2">
        <f>_xlfn.IFERROR(INDEX('Subdecision matrices'!$C$31:$G$33,MATCH(Prioritization!J484,'Subdecision matrices'!$B$31:$B$33,0),MATCH('CalcEng 2'!$R$6,'Subdecision matrices'!$C$30:$G$30,0)),0)</f>
        <v>0</v>
      </c>
      <c r="S951" s="2">
        <f>_xlfn.IFERROR(INDEX('Subdecision matrices'!$C$31:$G$33,MATCH(Prioritization!J484,'Subdecision matrices'!$B$31:$B$33,0),MATCH('CalcEng 2'!$S$6,'Subdecision matrices'!$C$30:$G$30,0)),0)</f>
        <v>0</v>
      </c>
      <c r="T951" s="2">
        <f>_xlfn.IFERROR(INDEX('Subdecision matrices'!$C$31:$G$33,MATCH(Prioritization!J484,'Subdecision matrices'!$B$31:$B$33,0),MATCH('CalcEng 2'!$T$6,'Subdecision matrices'!$C$30:$G$30,0)),0)</f>
        <v>0</v>
      </c>
      <c r="U951" s="2">
        <f>_xlfn.IFERROR(INDEX('Subdecision matrices'!$C$31:$G$33,MATCH(Prioritization!J484,'Subdecision matrices'!$B$31:$B$33,0),MATCH('CalcEng 2'!$U$6,'Subdecision matrices'!$C$30:$G$30,0)),0)</f>
        <v>0</v>
      </c>
      <c r="V951" s="2">
        <f>_xlfn.IFERROR(VLOOKUP(Prioritization!K484,'Subdecision matrices'!$A$37:$C$41,3,TRUE),0)</f>
        <v>0</v>
      </c>
      <c r="W951" s="2">
        <f>_xlfn.IFERROR(VLOOKUP(Prioritization!K484,'Subdecision matrices'!$A$37:$D$41,4),0)</f>
        <v>0</v>
      </c>
      <c r="X951" s="2">
        <f>_xlfn.IFERROR(VLOOKUP(Prioritization!K484,'Subdecision matrices'!$A$37:$E$41,5),0)</f>
        <v>0</v>
      </c>
      <c r="Y951" s="2">
        <f>_xlfn.IFERROR(VLOOKUP(Prioritization!K484,'Subdecision matrices'!$A$37:$F$41,6),0)</f>
        <v>0</v>
      </c>
      <c r="Z951" s="2">
        <f>_xlfn.IFERROR(VLOOKUP(Prioritization!K484,'Subdecision matrices'!$A$37:$G$41,7),0)</f>
        <v>0</v>
      </c>
      <c r="AA951" s="2">
        <f>_xlfn.IFERROR(INDEX('Subdecision matrices'!$K$8:$O$11,MATCH(Prioritization!L484,'Subdecision matrices'!$J$8:$J$11,0),MATCH('CalcEng 2'!$AA$6,'Subdecision matrices'!$K$7:$O$7,0)),0)</f>
        <v>0</v>
      </c>
      <c r="AB951" s="2">
        <f>_xlfn.IFERROR(INDEX('Subdecision matrices'!$K$8:$O$11,MATCH(Prioritization!L484,'Subdecision matrices'!$J$8:$J$11,0),MATCH('CalcEng 2'!$AB$6,'Subdecision matrices'!$K$7:$O$7,0)),0)</f>
        <v>0</v>
      </c>
      <c r="AC951" s="2">
        <f>_xlfn.IFERROR(INDEX('Subdecision matrices'!$K$8:$O$11,MATCH(Prioritization!L484,'Subdecision matrices'!$J$8:$J$11,0),MATCH('CalcEng 2'!$AC$6,'Subdecision matrices'!$K$7:$O$7,0)),0)</f>
        <v>0</v>
      </c>
      <c r="AD951" s="2">
        <f>_xlfn.IFERROR(INDEX('Subdecision matrices'!$K$8:$O$11,MATCH(Prioritization!L484,'Subdecision matrices'!$J$8:$J$11,0),MATCH('CalcEng 2'!$AD$6,'Subdecision matrices'!$K$7:$O$7,0)),0)</f>
        <v>0</v>
      </c>
      <c r="AE951" s="2">
        <f>_xlfn.IFERROR(INDEX('Subdecision matrices'!$K$8:$O$11,MATCH(Prioritization!L484,'Subdecision matrices'!$J$8:$J$11,0),MATCH('CalcEng 2'!$AE$6,'Subdecision matrices'!$K$7:$O$7,0)),0)</f>
        <v>0</v>
      </c>
      <c r="AF951" s="2">
        <f>_xlfn.IFERROR(VLOOKUP(Prioritization!M484,'Subdecision matrices'!$I$15:$K$17,3,TRUE),0)</f>
        <v>0</v>
      </c>
      <c r="AG951" s="2">
        <f>_xlfn.IFERROR(VLOOKUP(Prioritization!M484,'Subdecision matrices'!$I$15:$L$17,4,TRUE),0)</f>
        <v>0</v>
      </c>
      <c r="AH951" s="2">
        <f>_xlfn.IFERROR(VLOOKUP(Prioritization!M484,'Subdecision matrices'!$I$15:$M$17,5,TRUE),0)</f>
        <v>0</v>
      </c>
      <c r="AI951" s="2">
        <f>_xlfn.IFERROR(VLOOKUP(Prioritization!M484,'Subdecision matrices'!$I$15:$N$17,6,TRUE),0)</f>
        <v>0</v>
      </c>
      <c r="AJ951" s="2">
        <f>_xlfn.IFERROR(VLOOKUP(Prioritization!M484,'Subdecision matrices'!$I$15:$O$17,7,TRUE),0)</f>
        <v>0</v>
      </c>
      <c r="AK951" s="2">
        <f>_xlfn.IFERROR(INDEX('Subdecision matrices'!$K$22:$O$24,MATCH(Prioritization!N484,'Subdecision matrices'!$J$22:$J$24,0),MATCH($AK$6,'Subdecision matrices'!$K$21:$O$21,0)),0)</f>
        <v>0</v>
      </c>
      <c r="AL951" s="2">
        <f>_xlfn.IFERROR(INDEX('Subdecision matrices'!$K$22:$O$24,MATCH(Prioritization!N484,'Subdecision matrices'!$J$22:$J$24,0),MATCH($AL$6,'Subdecision matrices'!$K$21:$O$21,0)),0)</f>
        <v>0</v>
      </c>
      <c r="AM951" s="2">
        <f>_xlfn.IFERROR(INDEX('Subdecision matrices'!$K$22:$O$24,MATCH(Prioritization!N484,'Subdecision matrices'!$J$22:$J$24,0),MATCH($AM$6,'Subdecision matrices'!$K$21:$O$21,0)),0)</f>
        <v>0</v>
      </c>
      <c r="AN951" s="2">
        <f>_xlfn.IFERROR(INDEX('Subdecision matrices'!$K$22:$O$24,MATCH(Prioritization!N484,'Subdecision matrices'!$J$22:$J$24,0),MATCH($AN$6,'Subdecision matrices'!$K$21:$O$21,0)),0)</f>
        <v>0</v>
      </c>
      <c r="AO951" s="2">
        <f>_xlfn.IFERROR(INDEX('Subdecision matrices'!$K$22:$O$24,MATCH(Prioritization!N484,'Subdecision matrices'!$J$22:$J$24,0),MATCH($AO$6,'Subdecision matrices'!$K$21:$O$21,0)),0)</f>
        <v>0</v>
      </c>
      <c r="AP951" s="2">
        <f>_xlfn.IFERROR(INDEX('Subdecision matrices'!$K$27:$O$30,MATCH(Prioritization!O484,'Subdecision matrices'!$J$27:$J$30,0),MATCH('CalcEng 2'!$AP$6,'Subdecision matrices'!$K$27:$O$27,0)),0)</f>
        <v>0</v>
      </c>
      <c r="AQ951" s="2">
        <f>_xlfn.IFERROR(INDEX('Subdecision matrices'!$K$27:$O$30,MATCH(Prioritization!O484,'Subdecision matrices'!$J$27:$J$30,0),MATCH('CalcEng 2'!$AQ$6,'Subdecision matrices'!$K$27:$O$27,0)),0)</f>
        <v>0</v>
      </c>
      <c r="AR951" s="2">
        <f>_xlfn.IFERROR(INDEX('Subdecision matrices'!$K$27:$O$30,MATCH(Prioritization!O484,'Subdecision matrices'!$J$27:$J$30,0),MATCH('CalcEng 2'!$AR$6,'Subdecision matrices'!$K$27:$O$27,0)),0)</f>
        <v>0</v>
      </c>
      <c r="AS951" s="2">
        <f>_xlfn.IFERROR(INDEX('Subdecision matrices'!$K$27:$O$30,MATCH(Prioritization!O484,'Subdecision matrices'!$J$27:$J$30,0),MATCH('CalcEng 2'!$AS$6,'Subdecision matrices'!$K$27:$O$27,0)),0)</f>
        <v>0</v>
      </c>
      <c r="AT951" s="2">
        <f>_xlfn.IFERROR(INDEX('Subdecision matrices'!$K$27:$O$30,MATCH(Prioritization!O484,'Subdecision matrices'!$J$27:$J$30,0),MATCH('CalcEng 2'!$AT$6,'Subdecision matrices'!$K$27:$O$27,0)),0)</f>
        <v>0</v>
      </c>
      <c r="AU951" s="2">
        <f>_xlfn.IFERROR(INDEX('Subdecision matrices'!$K$34:$O$36,MATCH(Prioritization!P484,'Subdecision matrices'!$J$34:$J$36,0),MATCH('CalcEng 2'!$AU$6,'Subdecision matrices'!$K$33:$O$33,0)),0)</f>
        <v>0</v>
      </c>
      <c r="AV951" s="2">
        <f>_xlfn.IFERROR(INDEX('Subdecision matrices'!$K$34:$O$36,MATCH(Prioritization!P484,'Subdecision matrices'!$J$34:$J$36,0),MATCH('CalcEng 2'!$AV$6,'Subdecision matrices'!$K$33:$O$33,0)),0)</f>
        <v>0</v>
      </c>
      <c r="AW951" s="2">
        <f>_xlfn.IFERROR(INDEX('Subdecision matrices'!$K$34:$O$36,MATCH(Prioritization!P484,'Subdecision matrices'!$J$34:$J$36,0),MATCH('CalcEng 2'!$AW$6,'Subdecision matrices'!$K$33:$O$33,0)),0)</f>
        <v>0</v>
      </c>
      <c r="AX951" s="2">
        <f>_xlfn.IFERROR(INDEX('Subdecision matrices'!$K$34:$O$36,MATCH(Prioritization!P484,'Subdecision matrices'!$J$34:$J$36,0),MATCH('CalcEng 2'!$AX$6,'Subdecision matrices'!$K$33:$O$33,0)),0)</f>
        <v>0</v>
      </c>
      <c r="AY951" s="2">
        <f>_xlfn.IFERROR(INDEX('Subdecision matrices'!$K$34:$O$36,MATCH(Prioritization!P484,'Subdecision matrices'!$J$34:$J$36,0),MATCH('CalcEng 2'!$AY$6,'Subdecision matrices'!$K$33:$O$33,0)),0)</f>
        <v>0</v>
      </c>
      <c r="AZ951" s="2"/>
      <c r="BA951" s="2"/>
      <c r="BB951" s="110">
        <f>((B951*B952)+(G951*G952)+(L951*L952)+(Q951*Q952)+(V951*V952)+(AA951*AA952)+(AF952*AF951)+(AK951*AK952)+(AP951*AP952)+(AU951*AU952))*10</f>
        <v>0</v>
      </c>
      <c r="BC951" s="110">
        <f aca="true" t="shared" si="2387" ref="BC951">((C951*C952)+(H951*H952)+(M951*M952)+(R951*R952)+(W951*W952)+(AB951*AB952)+(AG952*AG951)+(AL951*AL952)+(AQ951*AQ952)+(AV951*AV952))*10</f>
        <v>0</v>
      </c>
      <c r="BD951" s="110">
        <f aca="true" t="shared" si="2388" ref="BD951">((D951*D952)+(I951*I952)+(N951*N952)+(S951*S952)+(X951*X952)+(AC951*AC952)+(AH952*AH951)+(AM951*AM952)+(AR951*AR952)+(AW951*AW952))*10</f>
        <v>0</v>
      </c>
      <c r="BE951" s="110">
        <f aca="true" t="shared" si="2389" ref="BE951">((E951*E952)+(J951*J952)+(O951*O952)+(T951*T952)+(Y951*Y952)+(AD951*AD952)+(AI952*AI951)+(AN951*AN952)+(AS951*AS952)+(AX951*AX952))*10</f>
        <v>0</v>
      </c>
      <c r="BF951" s="110">
        <f aca="true" t="shared" si="2390" ref="BF951">((F951*F952)+(K951*K952)+(P951*P952)+(U951*U952)+(Z951*Z952)+(AE951*AE952)+(AJ952*AJ951)+(AO951*AO952)+(AT951*AT952)+(AY951*AY952))*10</f>
        <v>0</v>
      </c>
    </row>
    <row r="952" spans="1:58" ht="15.75" thickBot="1">
      <c r="A952" s="94"/>
      <c r="B952" s="5">
        <f>'Subdecision matrices'!$S$12</f>
        <v>0.1</v>
      </c>
      <c r="C952" s="5">
        <f>'Subdecision matrices'!$S$13</f>
        <v>0.1</v>
      </c>
      <c r="D952" s="5">
        <f>'Subdecision matrices'!$S$14</f>
        <v>0.1</v>
      </c>
      <c r="E952" s="5">
        <f>'Subdecision matrices'!$S$15</f>
        <v>0.1</v>
      </c>
      <c r="F952" s="5">
        <f>'Subdecision matrices'!$S$16</f>
        <v>0.1</v>
      </c>
      <c r="G952" s="5">
        <f>'Subdecision matrices'!$T$12</f>
        <v>0.1</v>
      </c>
      <c r="H952" s="5">
        <f>'Subdecision matrices'!$T$13</f>
        <v>0.1</v>
      </c>
      <c r="I952" s="5">
        <f>'Subdecision matrices'!$T$14</f>
        <v>0.1</v>
      </c>
      <c r="J952" s="5">
        <f>'Subdecision matrices'!$T$15</f>
        <v>0.1</v>
      </c>
      <c r="K952" s="5">
        <f>'Subdecision matrices'!$T$16</f>
        <v>0.1</v>
      </c>
      <c r="L952" s="5">
        <f>'Subdecision matrices'!$U$12</f>
        <v>0.05</v>
      </c>
      <c r="M952" s="5">
        <f>'Subdecision matrices'!$U$13</f>
        <v>0.05</v>
      </c>
      <c r="N952" s="5">
        <f>'Subdecision matrices'!$U$14</f>
        <v>0.05</v>
      </c>
      <c r="O952" s="5">
        <f>'Subdecision matrices'!$U$15</f>
        <v>0.05</v>
      </c>
      <c r="P952" s="5">
        <f>'Subdecision matrices'!$U$16</f>
        <v>0.05</v>
      </c>
      <c r="Q952" s="5">
        <f>'Subdecision matrices'!$V$12</f>
        <v>0.1</v>
      </c>
      <c r="R952" s="5">
        <f>'Subdecision matrices'!$V$13</f>
        <v>0.1</v>
      </c>
      <c r="S952" s="5">
        <f>'Subdecision matrices'!$V$14</f>
        <v>0.1</v>
      </c>
      <c r="T952" s="5">
        <f>'Subdecision matrices'!$V$15</f>
        <v>0.1</v>
      </c>
      <c r="U952" s="5">
        <f>'Subdecision matrices'!$V$16</f>
        <v>0.1</v>
      </c>
      <c r="V952" s="5">
        <f>'Subdecision matrices'!$W$12</f>
        <v>0.1</v>
      </c>
      <c r="W952" s="5">
        <f>'Subdecision matrices'!$W$13</f>
        <v>0.1</v>
      </c>
      <c r="X952" s="5">
        <f>'Subdecision matrices'!$W$14</f>
        <v>0.1</v>
      </c>
      <c r="Y952" s="5">
        <f>'Subdecision matrices'!$W$15</f>
        <v>0.1</v>
      </c>
      <c r="Z952" s="5">
        <f>'Subdecision matrices'!$W$16</f>
        <v>0.1</v>
      </c>
      <c r="AA952" s="5">
        <f>'Subdecision matrices'!$X$12</f>
        <v>0.05</v>
      </c>
      <c r="AB952" s="5">
        <f>'Subdecision matrices'!$X$13</f>
        <v>0.1</v>
      </c>
      <c r="AC952" s="5">
        <f>'Subdecision matrices'!$X$14</f>
        <v>0.1</v>
      </c>
      <c r="AD952" s="5">
        <f>'Subdecision matrices'!$X$15</f>
        <v>0.1</v>
      </c>
      <c r="AE952" s="5">
        <f>'Subdecision matrices'!$X$16</f>
        <v>0.1</v>
      </c>
      <c r="AF952" s="5">
        <f>'Subdecision matrices'!$Y$12</f>
        <v>0.1</v>
      </c>
      <c r="AG952" s="5">
        <f>'Subdecision matrices'!$Y$13</f>
        <v>0.1</v>
      </c>
      <c r="AH952" s="5">
        <f>'Subdecision matrices'!$Y$14</f>
        <v>0.1</v>
      </c>
      <c r="AI952" s="5">
        <f>'Subdecision matrices'!$Y$15</f>
        <v>0.05</v>
      </c>
      <c r="AJ952" s="5">
        <f>'Subdecision matrices'!$Y$16</f>
        <v>0.05</v>
      </c>
      <c r="AK952" s="5">
        <f>'Subdecision matrices'!$Z$12</f>
        <v>0.15</v>
      </c>
      <c r="AL952" s="5">
        <f>'Subdecision matrices'!$Z$13</f>
        <v>0.15</v>
      </c>
      <c r="AM952" s="5">
        <f>'Subdecision matrices'!$Z$14</f>
        <v>0.15</v>
      </c>
      <c r="AN952" s="5">
        <f>'Subdecision matrices'!$Z$15</f>
        <v>0.15</v>
      </c>
      <c r="AO952" s="5">
        <f>'Subdecision matrices'!$Z$16</f>
        <v>0.15</v>
      </c>
      <c r="AP952" s="5">
        <f>'Subdecision matrices'!$AA$12</f>
        <v>0.1</v>
      </c>
      <c r="AQ952" s="5">
        <f>'Subdecision matrices'!$AA$13</f>
        <v>0.1</v>
      </c>
      <c r="AR952" s="5">
        <f>'Subdecision matrices'!$AA$14</f>
        <v>0.1</v>
      </c>
      <c r="AS952" s="5">
        <f>'Subdecision matrices'!$AA$15</f>
        <v>0.1</v>
      </c>
      <c r="AT952" s="5">
        <f>'Subdecision matrices'!$AA$16</f>
        <v>0.15</v>
      </c>
      <c r="AU952" s="5">
        <f>'Subdecision matrices'!$AB$12</f>
        <v>0.15</v>
      </c>
      <c r="AV952" s="5">
        <f>'Subdecision matrices'!$AB$13</f>
        <v>0.1</v>
      </c>
      <c r="AW952" s="5">
        <f>'Subdecision matrices'!$AB$14</f>
        <v>0.1</v>
      </c>
      <c r="AX952" s="5">
        <f>'Subdecision matrices'!$AB$15</f>
        <v>0.15</v>
      </c>
      <c r="AY952" s="5">
        <f>'Subdecision matrices'!$AB$16</f>
        <v>0.1</v>
      </c>
      <c r="AZ952" s="3">
        <f aca="true" t="shared" si="2391" ref="AZ952">SUM(L952:AY952)</f>
        <v>4</v>
      </c>
      <c r="BA952" s="3"/>
      <c r="BB952" s="114"/>
      <c r="BC952" s="114"/>
      <c r="BD952" s="114"/>
      <c r="BE952" s="114"/>
      <c r="BF952" s="114"/>
    </row>
    <row r="953" spans="1:58" ht="15">
      <c r="A953" s="94">
        <v>474</v>
      </c>
      <c r="B953" s="44">
        <f>_xlfn.IFERROR(VLOOKUP(Prioritization!G485,'Subdecision matrices'!$B$7:$C$8,2,TRUE),0)</f>
        <v>0</v>
      </c>
      <c r="C953" s="44">
        <f>_xlfn.IFERROR(VLOOKUP(Prioritization!G485,'Subdecision matrices'!$B$7:$D$8,3,TRUE),0)</f>
        <v>0</v>
      </c>
      <c r="D953" s="44">
        <f>_xlfn.IFERROR(VLOOKUP(Prioritization!G485,'Subdecision matrices'!$B$7:$E$8,4,TRUE),0)</f>
        <v>0</v>
      </c>
      <c r="E953" s="44">
        <f>_xlfn.IFERROR(VLOOKUP(Prioritization!G485,'Subdecision matrices'!$B$7:$F$8,5,TRUE),0)</f>
        <v>0</v>
      </c>
      <c r="F953" s="44">
        <f>_xlfn.IFERROR(VLOOKUP(Prioritization!G485,'Subdecision matrices'!$B$7:$G$8,6,TRUE),0)</f>
        <v>0</v>
      </c>
      <c r="G953" s="44">
        <f>VLOOKUP(Prioritization!H485,'Subdecision matrices'!$B$12:$C$19,2,TRUE)</f>
        <v>0</v>
      </c>
      <c r="H953" s="44">
        <f>VLOOKUP(Prioritization!H485,'Subdecision matrices'!$B$12:$D$19,3,TRUE)</f>
        <v>0</v>
      </c>
      <c r="I953" s="44">
        <f>VLOOKUP(Prioritization!H485,'Subdecision matrices'!$B$12:$E$19,4,TRUE)</f>
        <v>0</v>
      </c>
      <c r="J953" s="44">
        <f>VLOOKUP(Prioritization!H485,'Subdecision matrices'!$B$12:$F$19,5,TRUE)</f>
        <v>0</v>
      </c>
      <c r="K953" s="44">
        <f>VLOOKUP(Prioritization!H485,'Subdecision matrices'!$B$12:$G$19,6,TRUE)</f>
        <v>0</v>
      </c>
      <c r="L953" s="2">
        <f>_xlfn.IFERROR(INDEX('Subdecision matrices'!$C$23:$G$27,MATCH(Prioritization!I485,'Subdecision matrices'!$B$23:$B$27,0),MATCH('CalcEng 2'!$L$6,'Subdecision matrices'!$C$22:$G$22,0)),0)</f>
        <v>0</v>
      </c>
      <c r="M953" s="2">
        <f>_xlfn.IFERROR(INDEX('Subdecision matrices'!$C$23:$G$27,MATCH(Prioritization!I485,'Subdecision matrices'!$B$23:$B$27,0),MATCH('CalcEng 2'!$M$6,'Subdecision matrices'!$C$30:$G$30,0)),0)</f>
        <v>0</v>
      </c>
      <c r="N953" s="2">
        <f>_xlfn.IFERROR(INDEX('Subdecision matrices'!$C$23:$G$27,MATCH(Prioritization!I485,'Subdecision matrices'!$B$23:$B$27,0),MATCH('CalcEng 2'!$N$6,'Subdecision matrices'!$C$22:$G$22,0)),0)</f>
        <v>0</v>
      </c>
      <c r="O953" s="2">
        <f>_xlfn.IFERROR(INDEX('Subdecision matrices'!$C$23:$G$27,MATCH(Prioritization!I485,'Subdecision matrices'!$B$23:$B$27,0),MATCH('CalcEng 2'!$O$6,'Subdecision matrices'!$C$22:$G$22,0)),0)</f>
        <v>0</v>
      </c>
      <c r="P953" s="2">
        <f>_xlfn.IFERROR(INDEX('Subdecision matrices'!$C$23:$G$27,MATCH(Prioritization!I485,'Subdecision matrices'!$B$23:$B$27,0),MATCH('CalcEng 2'!$P$6,'Subdecision matrices'!$C$22:$G$22,0)),0)</f>
        <v>0</v>
      </c>
      <c r="Q953" s="2">
        <f>_xlfn.IFERROR(INDEX('Subdecision matrices'!$C$31:$G$33,MATCH(Prioritization!J485,'Subdecision matrices'!$B$31:$B$33,0),MATCH('CalcEng 2'!$Q$6,'Subdecision matrices'!$C$30:$G$30,0)),0)</f>
        <v>0</v>
      </c>
      <c r="R953" s="2">
        <f>_xlfn.IFERROR(INDEX('Subdecision matrices'!$C$31:$G$33,MATCH(Prioritization!J485,'Subdecision matrices'!$B$31:$B$33,0),MATCH('CalcEng 2'!$R$6,'Subdecision matrices'!$C$30:$G$30,0)),0)</f>
        <v>0</v>
      </c>
      <c r="S953" s="2">
        <f>_xlfn.IFERROR(INDEX('Subdecision matrices'!$C$31:$G$33,MATCH(Prioritization!J485,'Subdecision matrices'!$B$31:$B$33,0),MATCH('CalcEng 2'!$S$6,'Subdecision matrices'!$C$30:$G$30,0)),0)</f>
        <v>0</v>
      </c>
      <c r="T953" s="2">
        <f>_xlfn.IFERROR(INDEX('Subdecision matrices'!$C$31:$G$33,MATCH(Prioritization!J485,'Subdecision matrices'!$B$31:$B$33,0),MATCH('CalcEng 2'!$T$6,'Subdecision matrices'!$C$30:$G$30,0)),0)</f>
        <v>0</v>
      </c>
      <c r="U953" s="2">
        <f>_xlfn.IFERROR(INDEX('Subdecision matrices'!$C$31:$G$33,MATCH(Prioritization!J485,'Subdecision matrices'!$B$31:$B$33,0),MATCH('CalcEng 2'!$U$6,'Subdecision matrices'!$C$30:$G$30,0)),0)</f>
        <v>0</v>
      </c>
      <c r="V953" s="2">
        <f>_xlfn.IFERROR(VLOOKUP(Prioritization!K485,'Subdecision matrices'!$A$37:$C$41,3,TRUE),0)</f>
        <v>0</v>
      </c>
      <c r="W953" s="2">
        <f>_xlfn.IFERROR(VLOOKUP(Prioritization!K485,'Subdecision matrices'!$A$37:$D$41,4),0)</f>
        <v>0</v>
      </c>
      <c r="X953" s="2">
        <f>_xlfn.IFERROR(VLOOKUP(Prioritization!K485,'Subdecision matrices'!$A$37:$E$41,5),0)</f>
        <v>0</v>
      </c>
      <c r="Y953" s="2">
        <f>_xlfn.IFERROR(VLOOKUP(Prioritization!K485,'Subdecision matrices'!$A$37:$F$41,6),0)</f>
        <v>0</v>
      </c>
      <c r="Z953" s="2">
        <f>_xlfn.IFERROR(VLOOKUP(Prioritization!K485,'Subdecision matrices'!$A$37:$G$41,7),0)</f>
        <v>0</v>
      </c>
      <c r="AA953" s="2">
        <f>_xlfn.IFERROR(INDEX('Subdecision matrices'!$K$8:$O$11,MATCH(Prioritization!L485,'Subdecision matrices'!$J$8:$J$11,0),MATCH('CalcEng 2'!$AA$6,'Subdecision matrices'!$K$7:$O$7,0)),0)</f>
        <v>0</v>
      </c>
      <c r="AB953" s="2">
        <f>_xlfn.IFERROR(INDEX('Subdecision matrices'!$K$8:$O$11,MATCH(Prioritization!L485,'Subdecision matrices'!$J$8:$J$11,0),MATCH('CalcEng 2'!$AB$6,'Subdecision matrices'!$K$7:$O$7,0)),0)</f>
        <v>0</v>
      </c>
      <c r="AC953" s="2">
        <f>_xlfn.IFERROR(INDEX('Subdecision matrices'!$K$8:$O$11,MATCH(Prioritization!L485,'Subdecision matrices'!$J$8:$J$11,0),MATCH('CalcEng 2'!$AC$6,'Subdecision matrices'!$K$7:$O$7,0)),0)</f>
        <v>0</v>
      </c>
      <c r="AD953" s="2">
        <f>_xlfn.IFERROR(INDEX('Subdecision matrices'!$K$8:$O$11,MATCH(Prioritization!L485,'Subdecision matrices'!$J$8:$J$11,0),MATCH('CalcEng 2'!$AD$6,'Subdecision matrices'!$K$7:$O$7,0)),0)</f>
        <v>0</v>
      </c>
      <c r="AE953" s="2">
        <f>_xlfn.IFERROR(INDEX('Subdecision matrices'!$K$8:$O$11,MATCH(Prioritization!L485,'Subdecision matrices'!$J$8:$J$11,0),MATCH('CalcEng 2'!$AE$6,'Subdecision matrices'!$K$7:$O$7,0)),0)</f>
        <v>0</v>
      </c>
      <c r="AF953" s="2">
        <f>_xlfn.IFERROR(VLOOKUP(Prioritization!M485,'Subdecision matrices'!$I$15:$K$17,3,TRUE),0)</f>
        <v>0</v>
      </c>
      <c r="AG953" s="2">
        <f>_xlfn.IFERROR(VLOOKUP(Prioritization!M485,'Subdecision matrices'!$I$15:$L$17,4,TRUE),0)</f>
        <v>0</v>
      </c>
      <c r="AH953" s="2">
        <f>_xlfn.IFERROR(VLOOKUP(Prioritization!M485,'Subdecision matrices'!$I$15:$M$17,5,TRUE),0)</f>
        <v>0</v>
      </c>
      <c r="AI953" s="2">
        <f>_xlfn.IFERROR(VLOOKUP(Prioritization!M485,'Subdecision matrices'!$I$15:$N$17,6,TRUE),0)</f>
        <v>0</v>
      </c>
      <c r="AJ953" s="2">
        <f>_xlfn.IFERROR(VLOOKUP(Prioritization!M485,'Subdecision matrices'!$I$15:$O$17,7,TRUE),0)</f>
        <v>0</v>
      </c>
      <c r="AK953" s="2">
        <f>_xlfn.IFERROR(INDEX('Subdecision matrices'!$K$22:$O$24,MATCH(Prioritization!N485,'Subdecision matrices'!$J$22:$J$24,0),MATCH($AK$6,'Subdecision matrices'!$K$21:$O$21,0)),0)</f>
        <v>0</v>
      </c>
      <c r="AL953" s="2">
        <f>_xlfn.IFERROR(INDEX('Subdecision matrices'!$K$22:$O$24,MATCH(Prioritization!N485,'Subdecision matrices'!$J$22:$J$24,0),MATCH($AL$6,'Subdecision matrices'!$K$21:$O$21,0)),0)</f>
        <v>0</v>
      </c>
      <c r="AM953" s="2">
        <f>_xlfn.IFERROR(INDEX('Subdecision matrices'!$K$22:$O$24,MATCH(Prioritization!N485,'Subdecision matrices'!$J$22:$J$24,0),MATCH($AM$6,'Subdecision matrices'!$K$21:$O$21,0)),0)</f>
        <v>0</v>
      </c>
      <c r="AN953" s="2">
        <f>_xlfn.IFERROR(INDEX('Subdecision matrices'!$K$22:$O$24,MATCH(Prioritization!N485,'Subdecision matrices'!$J$22:$J$24,0),MATCH($AN$6,'Subdecision matrices'!$K$21:$O$21,0)),0)</f>
        <v>0</v>
      </c>
      <c r="AO953" s="2">
        <f>_xlfn.IFERROR(INDEX('Subdecision matrices'!$K$22:$O$24,MATCH(Prioritization!N485,'Subdecision matrices'!$J$22:$J$24,0),MATCH($AO$6,'Subdecision matrices'!$K$21:$O$21,0)),0)</f>
        <v>0</v>
      </c>
      <c r="AP953" s="2">
        <f>_xlfn.IFERROR(INDEX('Subdecision matrices'!$K$27:$O$30,MATCH(Prioritization!O485,'Subdecision matrices'!$J$27:$J$30,0),MATCH('CalcEng 2'!$AP$6,'Subdecision matrices'!$K$27:$O$27,0)),0)</f>
        <v>0</v>
      </c>
      <c r="AQ953" s="2">
        <f>_xlfn.IFERROR(INDEX('Subdecision matrices'!$K$27:$O$30,MATCH(Prioritization!O485,'Subdecision matrices'!$J$27:$J$30,0),MATCH('CalcEng 2'!$AQ$6,'Subdecision matrices'!$K$27:$O$27,0)),0)</f>
        <v>0</v>
      </c>
      <c r="AR953" s="2">
        <f>_xlfn.IFERROR(INDEX('Subdecision matrices'!$K$27:$O$30,MATCH(Prioritization!O485,'Subdecision matrices'!$J$27:$J$30,0),MATCH('CalcEng 2'!$AR$6,'Subdecision matrices'!$K$27:$O$27,0)),0)</f>
        <v>0</v>
      </c>
      <c r="AS953" s="2">
        <f>_xlfn.IFERROR(INDEX('Subdecision matrices'!$K$27:$O$30,MATCH(Prioritization!O485,'Subdecision matrices'!$J$27:$J$30,0),MATCH('CalcEng 2'!$AS$6,'Subdecision matrices'!$K$27:$O$27,0)),0)</f>
        <v>0</v>
      </c>
      <c r="AT953" s="2">
        <f>_xlfn.IFERROR(INDEX('Subdecision matrices'!$K$27:$O$30,MATCH(Prioritization!O485,'Subdecision matrices'!$J$27:$J$30,0),MATCH('CalcEng 2'!$AT$6,'Subdecision matrices'!$K$27:$O$27,0)),0)</f>
        <v>0</v>
      </c>
      <c r="AU953" s="2">
        <f>_xlfn.IFERROR(INDEX('Subdecision matrices'!$K$34:$O$36,MATCH(Prioritization!P485,'Subdecision matrices'!$J$34:$J$36,0),MATCH('CalcEng 2'!$AU$6,'Subdecision matrices'!$K$33:$O$33,0)),0)</f>
        <v>0</v>
      </c>
      <c r="AV953" s="2">
        <f>_xlfn.IFERROR(INDEX('Subdecision matrices'!$K$34:$O$36,MATCH(Prioritization!P485,'Subdecision matrices'!$J$34:$J$36,0),MATCH('CalcEng 2'!$AV$6,'Subdecision matrices'!$K$33:$O$33,0)),0)</f>
        <v>0</v>
      </c>
      <c r="AW953" s="2">
        <f>_xlfn.IFERROR(INDEX('Subdecision matrices'!$K$34:$O$36,MATCH(Prioritization!P485,'Subdecision matrices'!$J$34:$J$36,0),MATCH('CalcEng 2'!$AW$6,'Subdecision matrices'!$K$33:$O$33,0)),0)</f>
        <v>0</v>
      </c>
      <c r="AX953" s="2">
        <f>_xlfn.IFERROR(INDEX('Subdecision matrices'!$K$34:$O$36,MATCH(Prioritization!P485,'Subdecision matrices'!$J$34:$J$36,0),MATCH('CalcEng 2'!$AX$6,'Subdecision matrices'!$K$33:$O$33,0)),0)</f>
        <v>0</v>
      </c>
      <c r="AY953" s="2">
        <f>_xlfn.IFERROR(INDEX('Subdecision matrices'!$K$34:$O$36,MATCH(Prioritization!P485,'Subdecision matrices'!$J$34:$J$36,0),MATCH('CalcEng 2'!$AY$6,'Subdecision matrices'!$K$33:$O$33,0)),0)</f>
        <v>0</v>
      </c>
      <c r="AZ953" s="2"/>
      <c r="BA953" s="2"/>
      <c r="BB953" s="110">
        <f>((B953*B954)+(G953*G954)+(L953*L954)+(Q953*Q954)+(V953*V954)+(AA953*AA954)+(AF954*AF953)+(AK953*AK954)+(AP953*AP954)+(AU953*AU954))*10</f>
        <v>0</v>
      </c>
      <c r="BC953" s="110">
        <f aca="true" t="shared" si="2392" ref="BC953">((C953*C954)+(H953*H954)+(M953*M954)+(R953*R954)+(W953*W954)+(AB953*AB954)+(AG954*AG953)+(AL953*AL954)+(AQ953*AQ954)+(AV953*AV954))*10</f>
        <v>0</v>
      </c>
      <c r="BD953" s="110">
        <f aca="true" t="shared" si="2393" ref="BD953">((D953*D954)+(I953*I954)+(N953*N954)+(S953*S954)+(X953*X954)+(AC953*AC954)+(AH954*AH953)+(AM953*AM954)+(AR953*AR954)+(AW953*AW954))*10</f>
        <v>0</v>
      </c>
      <c r="BE953" s="110">
        <f aca="true" t="shared" si="2394" ref="BE953">((E953*E954)+(J953*J954)+(O953*O954)+(T953*T954)+(Y953*Y954)+(AD953*AD954)+(AI954*AI953)+(AN953*AN954)+(AS953*AS954)+(AX953*AX954))*10</f>
        <v>0</v>
      </c>
      <c r="BF953" s="110">
        <f aca="true" t="shared" si="2395" ref="BF953">((F953*F954)+(K953*K954)+(P953*P954)+(U953*U954)+(Z953*Z954)+(AE953*AE954)+(AJ954*AJ953)+(AO953*AO954)+(AT953*AT954)+(AY953*AY954))*10</f>
        <v>0</v>
      </c>
    </row>
    <row r="954" spans="1:58" ht="15.75" thickBot="1">
      <c r="A954" s="94"/>
      <c r="B954" s="5">
        <f>'Subdecision matrices'!$S$12</f>
        <v>0.1</v>
      </c>
      <c r="C954" s="5">
        <f>'Subdecision matrices'!$S$13</f>
        <v>0.1</v>
      </c>
      <c r="D954" s="5">
        <f>'Subdecision matrices'!$S$14</f>
        <v>0.1</v>
      </c>
      <c r="E954" s="5">
        <f>'Subdecision matrices'!$S$15</f>
        <v>0.1</v>
      </c>
      <c r="F954" s="5">
        <f>'Subdecision matrices'!$S$16</f>
        <v>0.1</v>
      </c>
      <c r="G954" s="5">
        <f>'Subdecision matrices'!$T$12</f>
        <v>0.1</v>
      </c>
      <c r="H954" s="5">
        <f>'Subdecision matrices'!$T$13</f>
        <v>0.1</v>
      </c>
      <c r="I954" s="5">
        <f>'Subdecision matrices'!$T$14</f>
        <v>0.1</v>
      </c>
      <c r="J954" s="5">
        <f>'Subdecision matrices'!$T$15</f>
        <v>0.1</v>
      </c>
      <c r="K954" s="5">
        <f>'Subdecision matrices'!$T$16</f>
        <v>0.1</v>
      </c>
      <c r="L954" s="5">
        <f>'Subdecision matrices'!$U$12</f>
        <v>0.05</v>
      </c>
      <c r="M954" s="5">
        <f>'Subdecision matrices'!$U$13</f>
        <v>0.05</v>
      </c>
      <c r="N954" s="5">
        <f>'Subdecision matrices'!$U$14</f>
        <v>0.05</v>
      </c>
      <c r="O954" s="5">
        <f>'Subdecision matrices'!$U$15</f>
        <v>0.05</v>
      </c>
      <c r="P954" s="5">
        <f>'Subdecision matrices'!$U$16</f>
        <v>0.05</v>
      </c>
      <c r="Q954" s="5">
        <f>'Subdecision matrices'!$V$12</f>
        <v>0.1</v>
      </c>
      <c r="R954" s="5">
        <f>'Subdecision matrices'!$V$13</f>
        <v>0.1</v>
      </c>
      <c r="S954" s="5">
        <f>'Subdecision matrices'!$V$14</f>
        <v>0.1</v>
      </c>
      <c r="T954" s="5">
        <f>'Subdecision matrices'!$V$15</f>
        <v>0.1</v>
      </c>
      <c r="U954" s="5">
        <f>'Subdecision matrices'!$V$16</f>
        <v>0.1</v>
      </c>
      <c r="V954" s="5">
        <f>'Subdecision matrices'!$W$12</f>
        <v>0.1</v>
      </c>
      <c r="W954" s="5">
        <f>'Subdecision matrices'!$W$13</f>
        <v>0.1</v>
      </c>
      <c r="X954" s="5">
        <f>'Subdecision matrices'!$W$14</f>
        <v>0.1</v>
      </c>
      <c r="Y954" s="5">
        <f>'Subdecision matrices'!$W$15</f>
        <v>0.1</v>
      </c>
      <c r="Z954" s="5">
        <f>'Subdecision matrices'!$W$16</f>
        <v>0.1</v>
      </c>
      <c r="AA954" s="5">
        <f>'Subdecision matrices'!$X$12</f>
        <v>0.05</v>
      </c>
      <c r="AB954" s="5">
        <f>'Subdecision matrices'!$X$13</f>
        <v>0.1</v>
      </c>
      <c r="AC954" s="5">
        <f>'Subdecision matrices'!$X$14</f>
        <v>0.1</v>
      </c>
      <c r="AD954" s="5">
        <f>'Subdecision matrices'!$X$15</f>
        <v>0.1</v>
      </c>
      <c r="AE954" s="5">
        <f>'Subdecision matrices'!$X$16</f>
        <v>0.1</v>
      </c>
      <c r="AF954" s="5">
        <f>'Subdecision matrices'!$Y$12</f>
        <v>0.1</v>
      </c>
      <c r="AG954" s="5">
        <f>'Subdecision matrices'!$Y$13</f>
        <v>0.1</v>
      </c>
      <c r="AH954" s="5">
        <f>'Subdecision matrices'!$Y$14</f>
        <v>0.1</v>
      </c>
      <c r="AI954" s="5">
        <f>'Subdecision matrices'!$Y$15</f>
        <v>0.05</v>
      </c>
      <c r="AJ954" s="5">
        <f>'Subdecision matrices'!$Y$16</f>
        <v>0.05</v>
      </c>
      <c r="AK954" s="5">
        <f>'Subdecision matrices'!$Z$12</f>
        <v>0.15</v>
      </c>
      <c r="AL954" s="5">
        <f>'Subdecision matrices'!$Z$13</f>
        <v>0.15</v>
      </c>
      <c r="AM954" s="5">
        <f>'Subdecision matrices'!$Z$14</f>
        <v>0.15</v>
      </c>
      <c r="AN954" s="5">
        <f>'Subdecision matrices'!$Z$15</f>
        <v>0.15</v>
      </c>
      <c r="AO954" s="5">
        <f>'Subdecision matrices'!$Z$16</f>
        <v>0.15</v>
      </c>
      <c r="AP954" s="5">
        <f>'Subdecision matrices'!$AA$12</f>
        <v>0.1</v>
      </c>
      <c r="AQ954" s="5">
        <f>'Subdecision matrices'!$AA$13</f>
        <v>0.1</v>
      </c>
      <c r="AR954" s="5">
        <f>'Subdecision matrices'!$AA$14</f>
        <v>0.1</v>
      </c>
      <c r="AS954" s="5">
        <f>'Subdecision matrices'!$AA$15</f>
        <v>0.1</v>
      </c>
      <c r="AT954" s="5">
        <f>'Subdecision matrices'!$AA$16</f>
        <v>0.15</v>
      </c>
      <c r="AU954" s="5">
        <f>'Subdecision matrices'!$AB$12</f>
        <v>0.15</v>
      </c>
      <c r="AV954" s="5">
        <f>'Subdecision matrices'!$AB$13</f>
        <v>0.1</v>
      </c>
      <c r="AW954" s="5">
        <f>'Subdecision matrices'!$AB$14</f>
        <v>0.1</v>
      </c>
      <c r="AX954" s="5">
        <f>'Subdecision matrices'!$AB$15</f>
        <v>0.15</v>
      </c>
      <c r="AY954" s="5">
        <f>'Subdecision matrices'!$AB$16</f>
        <v>0.1</v>
      </c>
      <c r="AZ954" s="3">
        <f aca="true" t="shared" si="2396" ref="AZ954">SUM(L954:AY954)</f>
        <v>4</v>
      </c>
      <c r="BA954" s="3"/>
      <c r="BB954" s="114"/>
      <c r="BC954" s="114"/>
      <c r="BD954" s="114"/>
      <c r="BE954" s="114"/>
      <c r="BF954" s="114"/>
    </row>
    <row r="955" spans="1:58" ht="15">
      <c r="A955" s="94">
        <v>475</v>
      </c>
      <c r="B955" s="44">
        <f>_xlfn.IFERROR(VLOOKUP(Prioritization!G486,'Subdecision matrices'!$B$7:$C$8,2,TRUE),0)</f>
        <v>0</v>
      </c>
      <c r="C955" s="44">
        <f>_xlfn.IFERROR(VLOOKUP(Prioritization!G486,'Subdecision matrices'!$B$7:$D$8,3,TRUE),0)</f>
        <v>0</v>
      </c>
      <c r="D955" s="44">
        <f>_xlfn.IFERROR(VLOOKUP(Prioritization!G486,'Subdecision matrices'!$B$7:$E$8,4,TRUE),0)</f>
        <v>0</v>
      </c>
      <c r="E955" s="44">
        <f>_xlfn.IFERROR(VLOOKUP(Prioritization!G486,'Subdecision matrices'!$B$7:$F$8,5,TRUE),0)</f>
        <v>0</v>
      </c>
      <c r="F955" s="44">
        <f>_xlfn.IFERROR(VLOOKUP(Prioritization!G486,'Subdecision matrices'!$B$7:$G$8,6,TRUE),0)</f>
        <v>0</v>
      </c>
      <c r="G955" s="44">
        <f>VLOOKUP(Prioritization!H486,'Subdecision matrices'!$B$12:$C$19,2,TRUE)</f>
        <v>0</v>
      </c>
      <c r="H955" s="44">
        <f>VLOOKUP(Prioritization!H486,'Subdecision matrices'!$B$12:$D$19,3,TRUE)</f>
        <v>0</v>
      </c>
      <c r="I955" s="44">
        <f>VLOOKUP(Prioritization!H486,'Subdecision matrices'!$B$12:$E$19,4,TRUE)</f>
        <v>0</v>
      </c>
      <c r="J955" s="44">
        <f>VLOOKUP(Prioritization!H486,'Subdecision matrices'!$B$12:$F$19,5,TRUE)</f>
        <v>0</v>
      </c>
      <c r="K955" s="44">
        <f>VLOOKUP(Prioritization!H486,'Subdecision matrices'!$B$12:$G$19,6,TRUE)</f>
        <v>0</v>
      </c>
      <c r="L955" s="2">
        <f>_xlfn.IFERROR(INDEX('Subdecision matrices'!$C$23:$G$27,MATCH(Prioritization!I486,'Subdecision matrices'!$B$23:$B$27,0),MATCH('CalcEng 2'!$L$6,'Subdecision matrices'!$C$22:$G$22,0)),0)</f>
        <v>0</v>
      </c>
      <c r="M955" s="2">
        <f>_xlfn.IFERROR(INDEX('Subdecision matrices'!$C$23:$G$27,MATCH(Prioritization!I486,'Subdecision matrices'!$B$23:$B$27,0),MATCH('CalcEng 2'!$M$6,'Subdecision matrices'!$C$30:$G$30,0)),0)</f>
        <v>0</v>
      </c>
      <c r="N955" s="2">
        <f>_xlfn.IFERROR(INDEX('Subdecision matrices'!$C$23:$G$27,MATCH(Prioritization!I486,'Subdecision matrices'!$B$23:$B$27,0),MATCH('CalcEng 2'!$N$6,'Subdecision matrices'!$C$22:$G$22,0)),0)</f>
        <v>0</v>
      </c>
      <c r="O955" s="2">
        <f>_xlfn.IFERROR(INDEX('Subdecision matrices'!$C$23:$G$27,MATCH(Prioritization!I486,'Subdecision matrices'!$B$23:$B$27,0),MATCH('CalcEng 2'!$O$6,'Subdecision matrices'!$C$22:$G$22,0)),0)</f>
        <v>0</v>
      </c>
      <c r="P955" s="2">
        <f>_xlfn.IFERROR(INDEX('Subdecision matrices'!$C$23:$G$27,MATCH(Prioritization!I486,'Subdecision matrices'!$B$23:$B$27,0),MATCH('CalcEng 2'!$P$6,'Subdecision matrices'!$C$22:$G$22,0)),0)</f>
        <v>0</v>
      </c>
      <c r="Q955" s="2">
        <f>_xlfn.IFERROR(INDEX('Subdecision matrices'!$C$31:$G$33,MATCH(Prioritization!J486,'Subdecision matrices'!$B$31:$B$33,0),MATCH('CalcEng 2'!$Q$6,'Subdecision matrices'!$C$30:$G$30,0)),0)</f>
        <v>0</v>
      </c>
      <c r="R955" s="2">
        <f>_xlfn.IFERROR(INDEX('Subdecision matrices'!$C$31:$G$33,MATCH(Prioritization!J486,'Subdecision matrices'!$B$31:$B$33,0),MATCH('CalcEng 2'!$R$6,'Subdecision matrices'!$C$30:$G$30,0)),0)</f>
        <v>0</v>
      </c>
      <c r="S955" s="2">
        <f>_xlfn.IFERROR(INDEX('Subdecision matrices'!$C$31:$G$33,MATCH(Prioritization!J486,'Subdecision matrices'!$B$31:$B$33,0),MATCH('CalcEng 2'!$S$6,'Subdecision matrices'!$C$30:$G$30,0)),0)</f>
        <v>0</v>
      </c>
      <c r="T955" s="2">
        <f>_xlfn.IFERROR(INDEX('Subdecision matrices'!$C$31:$G$33,MATCH(Prioritization!J486,'Subdecision matrices'!$B$31:$B$33,0),MATCH('CalcEng 2'!$T$6,'Subdecision matrices'!$C$30:$G$30,0)),0)</f>
        <v>0</v>
      </c>
      <c r="U955" s="2">
        <f>_xlfn.IFERROR(INDEX('Subdecision matrices'!$C$31:$G$33,MATCH(Prioritization!J486,'Subdecision matrices'!$B$31:$B$33,0),MATCH('CalcEng 2'!$U$6,'Subdecision matrices'!$C$30:$G$30,0)),0)</f>
        <v>0</v>
      </c>
      <c r="V955" s="2">
        <f>_xlfn.IFERROR(VLOOKUP(Prioritization!K486,'Subdecision matrices'!$A$37:$C$41,3,TRUE),0)</f>
        <v>0</v>
      </c>
      <c r="W955" s="2">
        <f>_xlfn.IFERROR(VLOOKUP(Prioritization!K486,'Subdecision matrices'!$A$37:$D$41,4),0)</f>
        <v>0</v>
      </c>
      <c r="X955" s="2">
        <f>_xlfn.IFERROR(VLOOKUP(Prioritization!K486,'Subdecision matrices'!$A$37:$E$41,5),0)</f>
        <v>0</v>
      </c>
      <c r="Y955" s="2">
        <f>_xlfn.IFERROR(VLOOKUP(Prioritization!K486,'Subdecision matrices'!$A$37:$F$41,6),0)</f>
        <v>0</v>
      </c>
      <c r="Z955" s="2">
        <f>_xlfn.IFERROR(VLOOKUP(Prioritization!K486,'Subdecision matrices'!$A$37:$G$41,7),0)</f>
        <v>0</v>
      </c>
      <c r="AA955" s="2">
        <f>_xlfn.IFERROR(INDEX('Subdecision matrices'!$K$8:$O$11,MATCH(Prioritization!L486,'Subdecision matrices'!$J$8:$J$11,0),MATCH('CalcEng 2'!$AA$6,'Subdecision matrices'!$K$7:$O$7,0)),0)</f>
        <v>0</v>
      </c>
      <c r="AB955" s="2">
        <f>_xlfn.IFERROR(INDEX('Subdecision matrices'!$K$8:$O$11,MATCH(Prioritization!L486,'Subdecision matrices'!$J$8:$J$11,0),MATCH('CalcEng 2'!$AB$6,'Subdecision matrices'!$K$7:$O$7,0)),0)</f>
        <v>0</v>
      </c>
      <c r="AC955" s="2">
        <f>_xlfn.IFERROR(INDEX('Subdecision matrices'!$K$8:$O$11,MATCH(Prioritization!L486,'Subdecision matrices'!$J$8:$J$11,0),MATCH('CalcEng 2'!$AC$6,'Subdecision matrices'!$K$7:$O$7,0)),0)</f>
        <v>0</v>
      </c>
      <c r="AD955" s="2">
        <f>_xlfn.IFERROR(INDEX('Subdecision matrices'!$K$8:$O$11,MATCH(Prioritization!L486,'Subdecision matrices'!$J$8:$J$11,0),MATCH('CalcEng 2'!$AD$6,'Subdecision matrices'!$K$7:$O$7,0)),0)</f>
        <v>0</v>
      </c>
      <c r="AE955" s="2">
        <f>_xlfn.IFERROR(INDEX('Subdecision matrices'!$K$8:$O$11,MATCH(Prioritization!L486,'Subdecision matrices'!$J$8:$J$11,0),MATCH('CalcEng 2'!$AE$6,'Subdecision matrices'!$K$7:$O$7,0)),0)</f>
        <v>0</v>
      </c>
      <c r="AF955" s="2">
        <f>_xlfn.IFERROR(VLOOKUP(Prioritization!M486,'Subdecision matrices'!$I$15:$K$17,3,TRUE),0)</f>
        <v>0</v>
      </c>
      <c r="AG955" s="2">
        <f>_xlfn.IFERROR(VLOOKUP(Prioritization!M486,'Subdecision matrices'!$I$15:$L$17,4,TRUE),0)</f>
        <v>0</v>
      </c>
      <c r="AH955" s="2">
        <f>_xlfn.IFERROR(VLOOKUP(Prioritization!M486,'Subdecision matrices'!$I$15:$M$17,5,TRUE),0)</f>
        <v>0</v>
      </c>
      <c r="AI955" s="2">
        <f>_xlfn.IFERROR(VLOOKUP(Prioritization!M486,'Subdecision matrices'!$I$15:$N$17,6,TRUE),0)</f>
        <v>0</v>
      </c>
      <c r="AJ955" s="2">
        <f>_xlfn.IFERROR(VLOOKUP(Prioritization!M486,'Subdecision matrices'!$I$15:$O$17,7,TRUE),0)</f>
        <v>0</v>
      </c>
      <c r="AK955" s="2">
        <f>_xlfn.IFERROR(INDEX('Subdecision matrices'!$K$22:$O$24,MATCH(Prioritization!N486,'Subdecision matrices'!$J$22:$J$24,0),MATCH($AK$6,'Subdecision matrices'!$K$21:$O$21,0)),0)</f>
        <v>0</v>
      </c>
      <c r="AL955" s="2">
        <f>_xlfn.IFERROR(INDEX('Subdecision matrices'!$K$22:$O$24,MATCH(Prioritization!N486,'Subdecision matrices'!$J$22:$J$24,0),MATCH($AL$6,'Subdecision matrices'!$K$21:$O$21,0)),0)</f>
        <v>0</v>
      </c>
      <c r="AM955" s="2">
        <f>_xlfn.IFERROR(INDEX('Subdecision matrices'!$K$22:$O$24,MATCH(Prioritization!N486,'Subdecision matrices'!$J$22:$J$24,0),MATCH($AM$6,'Subdecision matrices'!$K$21:$O$21,0)),0)</f>
        <v>0</v>
      </c>
      <c r="AN955" s="2">
        <f>_xlfn.IFERROR(INDEX('Subdecision matrices'!$K$22:$O$24,MATCH(Prioritization!N486,'Subdecision matrices'!$J$22:$J$24,0),MATCH($AN$6,'Subdecision matrices'!$K$21:$O$21,0)),0)</f>
        <v>0</v>
      </c>
      <c r="AO955" s="2">
        <f>_xlfn.IFERROR(INDEX('Subdecision matrices'!$K$22:$O$24,MATCH(Prioritization!N486,'Subdecision matrices'!$J$22:$J$24,0),MATCH($AO$6,'Subdecision matrices'!$K$21:$O$21,0)),0)</f>
        <v>0</v>
      </c>
      <c r="AP955" s="2">
        <f>_xlfn.IFERROR(INDEX('Subdecision matrices'!$K$27:$O$30,MATCH(Prioritization!O486,'Subdecision matrices'!$J$27:$J$30,0),MATCH('CalcEng 2'!$AP$6,'Subdecision matrices'!$K$27:$O$27,0)),0)</f>
        <v>0</v>
      </c>
      <c r="AQ955" s="2">
        <f>_xlfn.IFERROR(INDEX('Subdecision matrices'!$K$27:$O$30,MATCH(Prioritization!O486,'Subdecision matrices'!$J$27:$J$30,0),MATCH('CalcEng 2'!$AQ$6,'Subdecision matrices'!$K$27:$O$27,0)),0)</f>
        <v>0</v>
      </c>
      <c r="AR955" s="2">
        <f>_xlfn.IFERROR(INDEX('Subdecision matrices'!$K$27:$O$30,MATCH(Prioritization!O486,'Subdecision matrices'!$J$27:$J$30,0),MATCH('CalcEng 2'!$AR$6,'Subdecision matrices'!$K$27:$O$27,0)),0)</f>
        <v>0</v>
      </c>
      <c r="AS955" s="2">
        <f>_xlfn.IFERROR(INDEX('Subdecision matrices'!$K$27:$O$30,MATCH(Prioritization!O486,'Subdecision matrices'!$J$27:$J$30,0),MATCH('CalcEng 2'!$AS$6,'Subdecision matrices'!$K$27:$O$27,0)),0)</f>
        <v>0</v>
      </c>
      <c r="AT955" s="2">
        <f>_xlfn.IFERROR(INDEX('Subdecision matrices'!$K$27:$O$30,MATCH(Prioritization!O486,'Subdecision matrices'!$J$27:$J$30,0),MATCH('CalcEng 2'!$AT$6,'Subdecision matrices'!$K$27:$O$27,0)),0)</f>
        <v>0</v>
      </c>
      <c r="AU955" s="2">
        <f>_xlfn.IFERROR(INDEX('Subdecision matrices'!$K$34:$O$36,MATCH(Prioritization!P486,'Subdecision matrices'!$J$34:$J$36,0),MATCH('CalcEng 2'!$AU$6,'Subdecision matrices'!$K$33:$O$33,0)),0)</f>
        <v>0</v>
      </c>
      <c r="AV955" s="2">
        <f>_xlfn.IFERROR(INDEX('Subdecision matrices'!$K$34:$O$36,MATCH(Prioritization!P486,'Subdecision matrices'!$J$34:$J$36,0),MATCH('CalcEng 2'!$AV$6,'Subdecision matrices'!$K$33:$O$33,0)),0)</f>
        <v>0</v>
      </c>
      <c r="AW955" s="2">
        <f>_xlfn.IFERROR(INDEX('Subdecision matrices'!$K$34:$O$36,MATCH(Prioritization!P486,'Subdecision matrices'!$J$34:$J$36,0),MATCH('CalcEng 2'!$AW$6,'Subdecision matrices'!$K$33:$O$33,0)),0)</f>
        <v>0</v>
      </c>
      <c r="AX955" s="2">
        <f>_xlfn.IFERROR(INDEX('Subdecision matrices'!$K$34:$O$36,MATCH(Prioritization!P486,'Subdecision matrices'!$J$34:$J$36,0),MATCH('CalcEng 2'!$AX$6,'Subdecision matrices'!$K$33:$O$33,0)),0)</f>
        <v>0</v>
      </c>
      <c r="AY955" s="2">
        <f>_xlfn.IFERROR(INDEX('Subdecision matrices'!$K$34:$O$36,MATCH(Prioritization!P486,'Subdecision matrices'!$J$34:$J$36,0),MATCH('CalcEng 2'!$AY$6,'Subdecision matrices'!$K$33:$O$33,0)),0)</f>
        <v>0</v>
      </c>
      <c r="AZ955" s="2"/>
      <c r="BA955" s="2"/>
      <c r="BB955" s="110">
        <f>((B955*B956)+(G955*G956)+(L955*L956)+(Q955*Q956)+(V955*V956)+(AA955*AA956)+(AF956*AF955)+(AK955*AK956)+(AP955*AP956)+(AU955*AU956))*10</f>
        <v>0</v>
      </c>
      <c r="BC955" s="110">
        <f aca="true" t="shared" si="2397" ref="BC955">((C955*C956)+(H955*H956)+(M955*M956)+(R955*R956)+(W955*W956)+(AB955*AB956)+(AG956*AG955)+(AL955*AL956)+(AQ955*AQ956)+(AV955*AV956))*10</f>
        <v>0</v>
      </c>
      <c r="BD955" s="110">
        <f aca="true" t="shared" si="2398" ref="BD955">((D955*D956)+(I955*I956)+(N955*N956)+(S955*S956)+(X955*X956)+(AC955*AC956)+(AH956*AH955)+(AM955*AM956)+(AR955*AR956)+(AW955*AW956))*10</f>
        <v>0</v>
      </c>
      <c r="BE955" s="110">
        <f aca="true" t="shared" si="2399" ref="BE955">((E955*E956)+(J955*J956)+(O955*O956)+(T955*T956)+(Y955*Y956)+(AD955*AD956)+(AI956*AI955)+(AN955*AN956)+(AS955*AS956)+(AX955*AX956))*10</f>
        <v>0</v>
      </c>
      <c r="BF955" s="110">
        <f aca="true" t="shared" si="2400" ref="BF955">((F955*F956)+(K955*K956)+(P955*P956)+(U955*U956)+(Z955*Z956)+(AE955*AE956)+(AJ956*AJ955)+(AO955*AO956)+(AT955*AT956)+(AY955*AY956))*10</f>
        <v>0</v>
      </c>
    </row>
    <row r="956" spans="1:58" ht="15.75" thickBot="1">
      <c r="A956" s="94"/>
      <c r="B956" s="5">
        <f>'Subdecision matrices'!$S$12</f>
        <v>0.1</v>
      </c>
      <c r="C956" s="5">
        <f>'Subdecision matrices'!$S$13</f>
        <v>0.1</v>
      </c>
      <c r="D956" s="5">
        <f>'Subdecision matrices'!$S$14</f>
        <v>0.1</v>
      </c>
      <c r="E956" s="5">
        <f>'Subdecision matrices'!$S$15</f>
        <v>0.1</v>
      </c>
      <c r="F956" s="5">
        <f>'Subdecision matrices'!$S$16</f>
        <v>0.1</v>
      </c>
      <c r="G956" s="5">
        <f>'Subdecision matrices'!$T$12</f>
        <v>0.1</v>
      </c>
      <c r="H956" s="5">
        <f>'Subdecision matrices'!$T$13</f>
        <v>0.1</v>
      </c>
      <c r="I956" s="5">
        <f>'Subdecision matrices'!$T$14</f>
        <v>0.1</v>
      </c>
      <c r="J956" s="5">
        <f>'Subdecision matrices'!$T$15</f>
        <v>0.1</v>
      </c>
      <c r="K956" s="5">
        <f>'Subdecision matrices'!$T$16</f>
        <v>0.1</v>
      </c>
      <c r="L956" s="5">
        <f>'Subdecision matrices'!$U$12</f>
        <v>0.05</v>
      </c>
      <c r="M956" s="5">
        <f>'Subdecision matrices'!$U$13</f>
        <v>0.05</v>
      </c>
      <c r="N956" s="5">
        <f>'Subdecision matrices'!$U$14</f>
        <v>0.05</v>
      </c>
      <c r="O956" s="5">
        <f>'Subdecision matrices'!$U$15</f>
        <v>0.05</v>
      </c>
      <c r="P956" s="5">
        <f>'Subdecision matrices'!$U$16</f>
        <v>0.05</v>
      </c>
      <c r="Q956" s="5">
        <f>'Subdecision matrices'!$V$12</f>
        <v>0.1</v>
      </c>
      <c r="R956" s="5">
        <f>'Subdecision matrices'!$V$13</f>
        <v>0.1</v>
      </c>
      <c r="S956" s="5">
        <f>'Subdecision matrices'!$V$14</f>
        <v>0.1</v>
      </c>
      <c r="T956" s="5">
        <f>'Subdecision matrices'!$V$15</f>
        <v>0.1</v>
      </c>
      <c r="U956" s="5">
        <f>'Subdecision matrices'!$V$16</f>
        <v>0.1</v>
      </c>
      <c r="V956" s="5">
        <f>'Subdecision matrices'!$W$12</f>
        <v>0.1</v>
      </c>
      <c r="W956" s="5">
        <f>'Subdecision matrices'!$W$13</f>
        <v>0.1</v>
      </c>
      <c r="X956" s="5">
        <f>'Subdecision matrices'!$W$14</f>
        <v>0.1</v>
      </c>
      <c r="Y956" s="5">
        <f>'Subdecision matrices'!$W$15</f>
        <v>0.1</v>
      </c>
      <c r="Z956" s="5">
        <f>'Subdecision matrices'!$W$16</f>
        <v>0.1</v>
      </c>
      <c r="AA956" s="5">
        <f>'Subdecision matrices'!$X$12</f>
        <v>0.05</v>
      </c>
      <c r="AB956" s="5">
        <f>'Subdecision matrices'!$X$13</f>
        <v>0.1</v>
      </c>
      <c r="AC956" s="5">
        <f>'Subdecision matrices'!$X$14</f>
        <v>0.1</v>
      </c>
      <c r="AD956" s="5">
        <f>'Subdecision matrices'!$X$15</f>
        <v>0.1</v>
      </c>
      <c r="AE956" s="5">
        <f>'Subdecision matrices'!$X$16</f>
        <v>0.1</v>
      </c>
      <c r="AF956" s="5">
        <f>'Subdecision matrices'!$Y$12</f>
        <v>0.1</v>
      </c>
      <c r="AG956" s="5">
        <f>'Subdecision matrices'!$Y$13</f>
        <v>0.1</v>
      </c>
      <c r="AH956" s="5">
        <f>'Subdecision matrices'!$Y$14</f>
        <v>0.1</v>
      </c>
      <c r="AI956" s="5">
        <f>'Subdecision matrices'!$Y$15</f>
        <v>0.05</v>
      </c>
      <c r="AJ956" s="5">
        <f>'Subdecision matrices'!$Y$16</f>
        <v>0.05</v>
      </c>
      <c r="AK956" s="5">
        <f>'Subdecision matrices'!$Z$12</f>
        <v>0.15</v>
      </c>
      <c r="AL956" s="5">
        <f>'Subdecision matrices'!$Z$13</f>
        <v>0.15</v>
      </c>
      <c r="AM956" s="5">
        <f>'Subdecision matrices'!$Z$14</f>
        <v>0.15</v>
      </c>
      <c r="AN956" s="5">
        <f>'Subdecision matrices'!$Z$15</f>
        <v>0.15</v>
      </c>
      <c r="AO956" s="5">
        <f>'Subdecision matrices'!$Z$16</f>
        <v>0.15</v>
      </c>
      <c r="AP956" s="5">
        <f>'Subdecision matrices'!$AA$12</f>
        <v>0.1</v>
      </c>
      <c r="AQ956" s="5">
        <f>'Subdecision matrices'!$AA$13</f>
        <v>0.1</v>
      </c>
      <c r="AR956" s="5">
        <f>'Subdecision matrices'!$AA$14</f>
        <v>0.1</v>
      </c>
      <c r="AS956" s="5">
        <f>'Subdecision matrices'!$AA$15</f>
        <v>0.1</v>
      </c>
      <c r="AT956" s="5">
        <f>'Subdecision matrices'!$AA$16</f>
        <v>0.15</v>
      </c>
      <c r="AU956" s="5">
        <f>'Subdecision matrices'!$AB$12</f>
        <v>0.15</v>
      </c>
      <c r="AV956" s="5">
        <f>'Subdecision matrices'!$AB$13</f>
        <v>0.1</v>
      </c>
      <c r="AW956" s="5">
        <f>'Subdecision matrices'!$AB$14</f>
        <v>0.1</v>
      </c>
      <c r="AX956" s="5">
        <f>'Subdecision matrices'!$AB$15</f>
        <v>0.15</v>
      </c>
      <c r="AY956" s="5">
        <f>'Subdecision matrices'!$AB$16</f>
        <v>0.1</v>
      </c>
      <c r="AZ956" s="3">
        <f aca="true" t="shared" si="2401" ref="AZ956">SUM(L956:AY956)</f>
        <v>4</v>
      </c>
      <c r="BA956" s="3"/>
      <c r="BB956" s="114"/>
      <c r="BC956" s="114"/>
      <c r="BD956" s="114"/>
      <c r="BE956" s="114"/>
      <c r="BF956" s="114"/>
    </row>
    <row r="957" spans="1:58" ht="15">
      <c r="A957" s="94">
        <v>476</v>
      </c>
      <c r="B957" s="44">
        <f>_xlfn.IFERROR(VLOOKUP(Prioritization!G487,'Subdecision matrices'!$B$7:$C$8,2,TRUE),0)</f>
        <v>0</v>
      </c>
      <c r="C957" s="44">
        <f>_xlfn.IFERROR(VLOOKUP(Prioritization!G487,'Subdecision matrices'!$B$7:$D$8,3,TRUE),0)</f>
        <v>0</v>
      </c>
      <c r="D957" s="44">
        <f>_xlfn.IFERROR(VLOOKUP(Prioritization!G487,'Subdecision matrices'!$B$7:$E$8,4,TRUE),0)</f>
        <v>0</v>
      </c>
      <c r="E957" s="44">
        <f>_xlfn.IFERROR(VLOOKUP(Prioritization!G487,'Subdecision matrices'!$B$7:$F$8,5,TRUE),0)</f>
        <v>0</v>
      </c>
      <c r="F957" s="44">
        <f>_xlfn.IFERROR(VLOOKUP(Prioritization!G487,'Subdecision matrices'!$B$7:$G$8,6,TRUE),0)</f>
        <v>0</v>
      </c>
      <c r="G957" s="44">
        <f>VLOOKUP(Prioritization!H487,'Subdecision matrices'!$B$12:$C$19,2,TRUE)</f>
        <v>0</v>
      </c>
      <c r="H957" s="44">
        <f>VLOOKUP(Prioritization!H487,'Subdecision matrices'!$B$12:$D$19,3,TRUE)</f>
        <v>0</v>
      </c>
      <c r="I957" s="44">
        <f>VLOOKUP(Prioritization!H487,'Subdecision matrices'!$B$12:$E$19,4,TRUE)</f>
        <v>0</v>
      </c>
      <c r="J957" s="44">
        <f>VLOOKUP(Prioritization!H487,'Subdecision matrices'!$B$12:$F$19,5,TRUE)</f>
        <v>0</v>
      </c>
      <c r="K957" s="44">
        <f>VLOOKUP(Prioritization!H487,'Subdecision matrices'!$B$12:$G$19,6,TRUE)</f>
        <v>0</v>
      </c>
      <c r="L957" s="2">
        <f>_xlfn.IFERROR(INDEX('Subdecision matrices'!$C$23:$G$27,MATCH(Prioritization!I487,'Subdecision matrices'!$B$23:$B$27,0),MATCH('CalcEng 2'!$L$6,'Subdecision matrices'!$C$22:$G$22,0)),0)</f>
        <v>0</v>
      </c>
      <c r="M957" s="2">
        <f>_xlfn.IFERROR(INDEX('Subdecision matrices'!$C$23:$G$27,MATCH(Prioritization!I487,'Subdecision matrices'!$B$23:$B$27,0),MATCH('CalcEng 2'!$M$6,'Subdecision matrices'!$C$30:$G$30,0)),0)</f>
        <v>0</v>
      </c>
      <c r="N957" s="2">
        <f>_xlfn.IFERROR(INDEX('Subdecision matrices'!$C$23:$G$27,MATCH(Prioritization!I487,'Subdecision matrices'!$B$23:$B$27,0),MATCH('CalcEng 2'!$N$6,'Subdecision matrices'!$C$22:$G$22,0)),0)</f>
        <v>0</v>
      </c>
      <c r="O957" s="2">
        <f>_xlfn.IFERROR(INDEX('Subdecision matrices'!$C$23:$G$27,MATCH(Prioritization!I487,'Subdecision matrices'!$B$23:$B$27,0),MATCH('CalcEng 2'!$O$6,'Subdecision matrices'!$C$22:$G$22,0)),0)</f>
        <v>0</v>
      </c>
      <c r="P957" s="2">
        <f>_xlfn.IFERROR(INDEX('Subdecision matrices'!$C$23:$G$27,MATCH(Prioritization!I487,'Subdecision matrices'!$B$23:$B$27,0),MATCH('CalcEng 2'!$P$6,'Subdecision matrices'!$C$22:$G$22,0)),0)</f>
        <v>0</v>
      </c>
      <c r="Q957" s="2">
        <f>_xlfn.IFERROR(INDEX('Subdecision matrices'!$C$31:$G$33,MATCH(Prioritization!J487,'Subdecision matrices'!$B$31:$B$33,0),MATCH('CalcEng 2'!$Q$6,'Subdecision matrices'!$C$30:$G$30,0)),0)</f>
        <v>0</v>
      </c>
      <c r="R957" s="2">
        <f>_xlfn.IFERROR(INDEX('Subdecision matrices'!$C$31:$G$33,MATCH(Prioritization!J487,'Subdecision matrices'!$B$31:$B$33,0),MATCH('CalcEng 2'!$R$6,'Subdecision matrices'!$C$30:$G$30,0)),0)</f>
        <v>0</v>
      </c>
      <c r="S957" s="2">
        <f>_xlfn.IFERROR(INDEX('Subdecision matrices'!$C$31:$G$33,MATCH(Prioritization!J487,'Subdecision matrices'!$B$31:$B$33,0),MATCH('CalcEng 2'!$S$6,'Subdecision matrices'!$C$30:$G$30,0)),0)</f>
        <v>0</v>
      </c>
      <c r="T957" s="2">
        <f>_xlfn.IFERROR(INDEX('Subdecision matrices'!$C$31:$G$33,MATCH(Prioritization!J487,'Subdecision matrices'!$B$31:$B$33,0),MATCH('CalcEng 2'!$T$6,'Subdecision matrices'!$C$30:$G$30,0)),0)</f>
        <v>0</v>
      </c>
      <c r="U957" s="2">
        <f>_xlfn.IFERROR(INDEX('Subdecision matrices'!$C$31:$G$33,MATCH(Prioritization!J487,'Subdecision matrices'!$B$31:$B$33,0),MATCH('CalcEng 2'!$U$6,'Subdecision matrices'!$C$30:$G$30,0)),0)</f>
        <v>0</v>
      </c>
      <c r="V957" s="2">
        <f>_xlfn.IFERROR(VLOOKUP(Prioritization!K487,'Subdecision matrices'!$A$37:$C$41,3,TRUE),0)</f>
        <v>0</v>
      </c>
      <c r="W957" s="2">
        <f>_xlfn.IFERROR(VLOOKUP(Prioritization!K487,'Subdecision matrices'!$A$37:$D$41,4),0)</f>
        <v>0</v>
      </c>
      <c r="X957" s="2">
        <f>_xlfn.IFERROR(VLOOKUP(Prioritization!K487,'Subdecision matrices'!$A$37:$E$41,5),0)</f>
        <v>0</v>
      </c>
      <c r="Y957" s="2">
        <f>_xlfn.IFERROR(VLOOKUP(Prioritization!K487,'Subdecision matrices'!$A$37:$F$41,6),0)</f>
        <v>0</v>
      </c>
      <c r="Z957" s="2">
        <f>_xlfn.IFERROR(VLOOKUP(Prioritization!K487,'Subdecision matrices'!$A$37:$G$41,7),0)</f>
        <v>0</v>
      </c>
      <c r="AA957" s="2">
        <f>_xlfn.IFERROR(INDEX('Subdecision matrices'!$K$8:$O$11,MATCH(Prioritization!L487,'Subdecision matrices'!$J$8:$J$11,0),MATCH('CalcEng 2'!$AA$6,'Subdecision matrices'!$K$7:$O$7,0)),0)</f>
        <v>0</v>
      </c>
      <c r="AB957" s="2">
        <f>_xlfn.IFERROR(INDEX('Subdecision matrices'!$K$8:$O$11,MATCH(Prioritization!L487,'Subdecision matrices'!$J$8:$J$11,0),MATCH('CalcEng 2'!$AB$6,'Subdecision matrices'!$K$7:$O$7,0)),0)</f>
        <v>0</v>
      </c>
      <c r="AC957" s="2">
        <f>_xlfn.IFERROR(INDEX('Subdecision matrices'!$K$8:$O$11,MATCH(Prioritization!L487,'Subdecision matrices'!$J$8:$J$11,0),MATCH('CalcEng 2'!$AC$6,'Subdecision matrices'!$K$7:$O$7,0)),0)</f>
        <v>0</v>
      </c>
      <c r="AD957" s="2">
        <f>_xlfn.IFERROR(INDEX('Subdecision matrices'!$K$8:$O$11,MATCH(Prioritization!L487,'Subdecision matrices'!$J$8:$J$11,0),MATCH('CalcEng 2'!$AD$6,'Subdecision matrices'!$K$7:$O$7,0)),0)</f>
        <v>0</v>
      </c>
      <c r="AE957" s="2">
        <f>_xlfn.IFERROR(INDEX('Subdecision matrices'!$K$8:$O$11,MATCH(Prioritization!L487,'Subdecision matrices'!$J$8:$J$11,0),MATCH('CalcEng 2'!$AE$6,'Subdecision matrices'!$K$7:$O$7,0)),0)</f>
        <v>0</v>
      </c>
      <c r="AF957" s="2">
        <f>_xlfn.IFERROR(VLOOKUP(Prioritization!M487,'Subdecision matrices'!$I$15:$K$17,3,TRUE),0)</f>
        <v>0</v>
      </c>
      <c r="AG957" s="2">
        <f>_xlfn.IFERROR(VLOOKUP(Prioritization!M487,'Subdecision matrices'!$I$15:$L$17,4,TRUE),0)</f>
        <v>0</v>
      </c>
      <c r="AH957" s="2">
        <f>_xlfn.IFERROR(VLOOKUP(Prioritization!M487,'Subdecision matrices'!$I$15:$M$17,5,TRUE),0)</f>
        <v>0</v>
      </c>
      <c r="AI957" s="2">
        <f>_xlfn.IFERROR(VLOOKUP(Prioritization!M487,'Subdecision matrices'!$I$15:$N$17,6,TRUE),0)</f>
        <v>0</v>
      </c>
      <c r="AJ957" s="2">
        <f>_xlfn.IFERROR(VLOOKUP(Prioritization!M487,'Subdecision matrices'!$I$15:$O$17,7,TRUE),0)</f>
        <v>0</v>
      </c>
      <c r="AK957" s="2">
        <f>_xlfn.IFERROR(INDEX('Subdecision matrices'!$K$22:$O$24,MATCH(Prioritization!N487,'Subdecision matrices'!$J$22:$J$24,0),MATCH($AK$6,'Subdecision matrices'!$K$21:$O$21,0)),0)</f>
        <v>0</v>
      </c>
      <c r="AL957" s="2">
        <f>_xlfn.IFERROR(INDEX('Subdecision matrices'!$K$22:$O$24,MATCH(Prioritization!N487,'Subdecision matrices'!$J$22:$J$24,0),MATCH($AL$6,'Subdecision matrices'!$K$21:$O$21,0)),0)</f>
        <v>0</v>
      </c>
      <c r="AM957" s="2">
        <f>_xlfn.IFERROR(INDEX('Subdecision matrices'!$K$22:$O$24,MATCH(Prioritization!N487,'Subdecision matrices'!$J$22:$J$24,0),MATCH($AM$6,'Subdecision matrices'!$K$21:$O$21,0)),0)</f>
        <v>0</v>
      </c>
      <c r="AN957" s="2">
        <f>_xlfn.IFERROR(INDEX('Subdecision matrices'!$K$22:$O$24,MATCH(Prioritization!N487,'Subdecision matrices'!$J$22:$J$24,0),MATCH($AN$6,'Subdecision matrices'!$K$21:$O$21,0)),0)</f>
        <v>0</v>
      </c>
      <c r="AO957" s="2">
        <f>_xlfn.IFERROR(INDEX('Subdecision matrices'!$K$22:$O$24,MATCH(Prioritization!N487,'Subdecision matrices'!$J$22:$J$24,0),MATCH($AO$6,'Subdecision matrices'!$K$21:$O$21,0)),0)</f>
        <v>0</v>
      </c>
      <c r="AP957" s="2">
        <f>_xlfn.IFERROR(INDEX('Subdecision matrices'!$K$27:$O$30,MATCH(Prioritization!O487,'Subdecision matrices'!$J$27:$J$30,0),MATCH('CalcEng 2'!$AP$6,'Subdecision matrices'!$K$27:$O$27,0)),0)</f>
        <v>0</v>
      </c>
      <c r="AQ957" s="2">
        <f>_xlfn.IFERROR(INDEX('Subdecision matrices'!$K$27:$O$30,MATCH(Prioritization!O487,'Subdecision matrices'!$J$27:$J$30,0),MATCH('CalcEng 2'!$AQ$6,'Subdecision matrices'!$K$27:$O$27,0)),0)</f>
        <v>0</v>
      </c>
      <c r="AR957" s="2">
        <f>_xlfn.IFERROR(INDEX('Subdecision matrices'!$K$27:$O$30,MATCH(Prioritization!O487,'Subdecision matrices'!$J$27:$J$30,0),MATCH('CalcEng 2'!$AR$6,'Subdecision matrices'!$K$27:$O$27,0)),0)</f>
        <v>0</v>
      </c>
      <c r="AS957" s="2">
        <f>_xlfn.IFERROR(INDEX('Subdecision matrices'!$K$27:$O$30,MATCH(Prioritization!O487,'Subdecision matrices'!$J$27:$J$30,0),MATCH('CalcEng 2'!$AS$6,'Subdecision matrices'!$K$27:$O$27,0)),0)</f>
        <v>0</v>
      </c>
      <c r="AT957" s="2">
        <f>_xlfn.IFERROR(INDEX('Subdecision matrices'!$K$27:$O$30,MATCH(Prioritization!O487,'Subdecision matrices'!$J$27:$J$30,0),MATCH('CalcEng 2'!$AT$6,'Subdecision matrices'!$K$27:$O$27,0)),0)</f>
        <v>0</v>
      </c>
      <c r="AU957" s="2">
        <f>_xlfn.IFERROR(INDEX('Subdecision matrices'!$K$34:$O$36,MATCH(Prioritization!P487,'Subdecision matrices'!$J$34:$J$36,0),MATCH('CalcEng 2'!$AU$6,'Subdecision matrices'!$K$33:$O$33,0)),0)</f>
        <v>0</v>
      </c>
      <c r="AV957" s="2">
        <f>_xlfn.IFERROR(INDEX('Subdecision matrices'!$K$34:$O$36,MATCH(Prioritization!P487,'Subdecision matrices'!$J$34:$J$36,0),MATCH('CalcEng 2'!$AV$6,'Subdecision matrices'!$K$33:$O$33,0)),0)</f>
        <v>0</v>
      </c>
      <c r="AW957" s="2">
        <f>_xlfn.IFERROR(INDEX('Subdecision matrices'!$K$34:$O$36,MATCH(Prioritization!P487,'Subdecision matrices'!$J$34:$J$36,0),MATCH('CalcEng 2'!$AW$6,'Subdecision matrices'!$K$33:$O$33,0)),0)</f>
        <v>0</v>
      </c>
      <c r="AX957" s="2">
        <f>_xlfn.IFERROR(INDEX('Subdecision matrices'!$K$34:$O$36,MATCH(Prioritization!P487,'Subdecision matrices'!$J$34:$J$36,0),MATCH('CalcEng 2'!$AX$6,'Subdecision matrices'!$K$33:$O$33,0)),0)</f>
        <v>0</v>
      </c>
      <c r="AY957" s="2">
        <f>_xlfn.IFERROR(INDEX('Subdecision matrices'!$K$34:$O$36,MATCH(Prioritization!P487,'Subdecision matrices'!$J$34:$J$36,0),MATCH('CalcEng 2'!$AY$6,'Subdecision matrices'!$K$33:$O$33,0)),0)</f>
        <v>0</v>
      </c>
      <c r="AZ957" s="2"/>
      <c r="BA957" s="2"/>
      <c r="BB957" s="110">
        <f>((B957*B958)+(G957*G958)+(L957*L958)+(Q957*Q958)+(V957*V958)+(AA957*AA958)+(AF958*AF957)+(AK957*AK958)+(AP957*AP958)+(AU957*AU958))*10</f>
        <v>0</v>
      </c>
      <c r="BC957" s="110">
        <f aca="true" t="shared" si="2402" ref="BC957">((C957*C958)+(H957*H958)+(M957*M958)+(R957*R958)+(W957*W958)+(AB957*AB958)+(AG958*AG957)+(AL957*AL958)+(AQ957*AQ958)+(AV957*AV958))*10</f>
        <v>0</v>
      </c>
      <c r="BD957" s="110">
        <f aca="true" t="shared" si="2403" ref="BD957">((D957*D958)+(I957*I958)+(N957*N958)+(S957*S958)+(X957*X958)+(AC957*AC958)+(AH958*AH957)+(AM957*AM958)+(AR957*AR958)+(AW957*AW958))*10</f>
        <v>0</v>
      </c>
      <c r="BE957" s="110">
        <f aca="true" t="shared" si="2404" ref="BE957">((E957*E958)+(J957*J958)+(O957*O958)+(T957*T958)+(Y957*Y958)+(AD957*AD958)+(AI958*AI957)+(AN957*AN958)+(AS957*AS958)+(AX957*AX958))*10</f>
        <v>0</v>
      </c>
      <c r="BF957" s="110">
        <f aca="true" t="shared" si="2405" ref="BF957">((F957*F958)+(K957*K958)+(P957*P958)+(U957*U958)+(Z957*Z958)+(AE957*AE958)+(AJ958*AJ957)+(AO957*AO958)+(AT957*AT958)+(AY957*AY958))*10</f>
        <v>0</v>
      </c>
    </row>
    <row r="958" spans="1:58" ht="15.75" thickBot="1">
      <c r="A958" s="94"/>
      <c r="B958" s="5">
        <f>'Subdecision matrices'!$S$12</f>
        <v>0.1</v>
      </c>
      <c r="C958" s="5">
        <f>'Subdecision matrices'!$S$13</f>
        <v>0.1</v>
      </c>
      <c r="D958" s="5">
        <f>'Subdecision matrices'!$S$14</f>
        <v>0.1</v>
      </c>
      <c r="E958" s="5">
        <f>'Subdecision matrices'!$S$15</f>
        <v>0.1</v>
      </c>
      <c r="F958" s="5">
        <f>'Subdecision matrices'!$S$16</f>
        <v>0.1</v>
      </c>
      <c r="G958" s="5">
        <f>'Subdecision matrices'!$T$12</f>
        <v>0.1</v>
      </c>
      <c r="H958" s="5">
        <f>'Subdecision matrices'!$T$13</f>
        <v>0.1</v>
      </c>
      <c r="I958" s="5">
        <f>'Subdecision matrices'!$T$14</f>
        <v>0.1</v>
      </c>
      <c r="J958" s="5">
        <f>'Subdecision matrices'!$T$15</f>
        <v>0.1</v>
      </c>
      <c r="K958" s="5">
        <f>'Subdecision matrices'!$T$16</f>
        <v>0.1</v>
      </c>
      <c r="L958" s="5">
        <f>'Subdecision matrices'!$U$12</f>
        <v>0.05</v>
      </c>
      <c r="M958" s="5">
        <f>'Subdecision matrices'!$U$13</f>
        <v>0.05</v>
      </c>
      <c r="N958" s="5">
        <f>'Subdecision matrices'!$U$14</f>
        <v>0.05</v>
      </c>
      <c r="O958" s="5">
        <f>'Subdecision matrices'!$U$15</f>
        <v>0.05</v>
      </c>
      <c r="P958" s="5">
        <f>'Subdecision matrices'!$U$16</f>
        <v>0.05</v>
      </c>
      <c r="Q958" s="5">
        <f>'Subdecision matrices'!$V$12</f>
        <v>0.1</v>
      </c>
      <c r="R958" s="5">
        <f>'Subdecision matrices'!$V$13</f>
        <v>0.1</v>
      </c>
      <c r="S958" s="5">
        <f>'Subdecision matrices'!$V$14</f>
        <v>0.1</v>
      </c>
      <c r="T958" s="5">
        <f>'Subdecision matrices'!$V$15</f>
        <v>0.1</v>
      </c>
      <c r="U958" s="5">
        <f>'Subdecision matrices'!$V$16</f>
        <v>0.1</v>
      </c>
      <c r="V958" s="5">
        <f>'Subdecision matrices'!$W$12</f>
        <v>0.1</v>
      </c>
      <c r="W958" s="5">
        <f>'Subdecision matrices'!$W$13</f>
        <v>0.1</v>
      </c>
      <c r="X958" s="5">
        <f>'Subdecision matrices'!$W$14</f>
        <v>0.1</v>
      </c>
      <c r="Y958" s="5">
        <f>'Subdecision matrices'!$W$15</f>
        <v>0.1</v>
      </c>
      <c r="Z958" s="5">
        <f>'Subdecision matrices'!$W$16</f>
        <v>0.1</v>
      </c>
      <c r="AA958" s="5">
        <f>'Subdecision matrices'!$X$12</f>
        <v>0.05</v>
      </c>
      <c r="AB958" s="5">
        <f>'Subdecision matrices'!$X$13</f>
        <v>0.1</v>
      </c>
      <c r="AC958" s="5">
        <f>'Subdecision matrices'!$X$14</f>
        <v>0.1</v>
      </c>
      <c r="AD958" s="5">
        <f>'Subdecision matrices'!$X$15</f>
        <v>0.1</v>
      </c>
      <c r="AE958" s="5">
        <f>'Subdecision matrices'!$X$16</f>
        <v>0.1</v>
      </c>
      <c r="AF958" s="5">
        <f>'Subdecision matrices'!$Y$12</f>
        <v>0.1</v>
      </c>
      <c r="AG958" s="5">
        <f>'Subdecision matrices'!$Y$13</f>
        <v>0.1</v>
      </c>
      <c r="AH958" s="5">
        <f>'Subdecision matrices'!$Y$14</f>
        <v>0.1</v>
      </c>
      <c r="AI958" s="5">
        <f>'Subdecision matrices'!$Y$15</f>
        <v>0.05</v>
      </c>
      <c r="AJ958" s="5">
        <f>'Subdecision matrices'!$Y$16</f>
        <v>0.05</v>
      </c>
      <c r="AK958" s="5">
        <f>'Subdecision matrices'!$Z$12</f>
        <v>0.15</v>
      </c>
      <c r="AL958" s="5">
        <f>'Subdecision matrices'!$Z$13</f>
        <v>0.15</v>
      </c>
      <c r="AM958" s="5">
        <f>'Subdecision matrices'!$Z$14</f>
        <v>0.15</v>
      </c>
      <c r="AN958" s="5">
        <f>'Subdecision matrices'!$Z$15</f>
        <v>0.15</v>
      </c>
      <c r="AO958" s="5">
        <f>'Subdecision matrices'!$Z$16</f>
        <v>0.15</v>
      </c>
      <c r="AP958" s="5">
        <f>'Subdecision matrices'!$AA$12</f>
        <v>0.1</v>
      </c>
      <c r="AQ958" s="5">
        <f>'Subdecision matrices'!$AA$13</f>
        <v>0.1</v>
      </c>
      <c r="AR958" s="5">
        <f>'Subdecision matrices'!$AA$14</f>
        <v>0.1</v>
      </c>
      <c r="AS958" s="5">
        <f>'Subdecision matrices'!$AA$15</f>
        <v>0.1</v>
      </c>
      <c r="AT958" s="5">
        <f>'Subdecision matrices'!$AA$16</f>
        <v>0.15</v>
      </c>
      <c r="AU958" s="5">
        <f>'Subdecision matrices'!$AB$12</f>
        <v>0.15</v>
      </c>
      <c r="AV958" s="5">
        <f>'Subdecision matrices'!$AB$13</f>
        <v>0.1</v>
      </c>
      <c r="AW958" s="5">
        <f>'Subdecision matrices'!$AB$14</f>
        <v>0.1</v>
      </c>
      <c r="AX958" s="5">
        <f>'Subdecision matrices'!$AB$15</f>
        <v>0.15</v>
      </c>
      <c r="AY958" s="5">
        <f>'Subdecision matrices'!$AB$16</f>
        <v>0.1</v>
      </c>
      <c r="AZ958" s="3">
        <f aca="true" t="shared" si="2406" ref="AZ958">SUM(L958:AY958)</f>
        <v>4</v>
      </c>
      <c r="BA958" s="3"/>
      <c r="BB958" s="114"/>
      <c r="BC958" s="114"/>
      <c r="BD958" s="114"/>
      <c r="BE958" s="114"/>
      <c r="BF958" s="114"/>
    </row>
    <row r="959" spans="1:58" ht="15">
      <c r="A959" s="94">
        <v>477</v>
      </c>
      <c r="B959" s="44">
        <f>_xlfn.IFERROR(VLOOKUP(Prioritization!G488,'Subdecision matrices'!$B$7:$C$8,2,TRUE),0)</f>
        <v>0</v>
      </c>
      <c r="C959" s="44">
        <f>_xlfn.IFERROR(VLOOKUP(Prioritization!G488,'Subdecision matrices'!$B$7:$D$8,3,TRUE),0)</f>
        <v>0</v>
      </c>
      <c r="D959" s="44">
        <f>_xlfn.IFERROR(VLOOKUP(Prioritization!G488,'Subdecision matrices'!$B$7:$E$8,4,TRUE),0)</f>
        <v>0</v>
      </c>
      <c r="E959" s="44">
        <f>_xlfn.IFERROR(VLOOKUP(Prioritization!G488,'Subdecision matrices'!$B$7:$F$8,5,TRUE),0)</f>
        <v>0</v>
      </c>
      <c r="F959" s="44">
        <f>_xlfn.IFERROR(VLOOKUP(Prioritization!G488,'Subdecision matrices'!$B$7:$G$8,6,TRUE),0)</f>
        <v>0</v>
      </c>
      <c r="G959" s="44">
        <f>VLOOKUP(Prioritization!H488,'Subdecision matrices'!$B$12:$C$19,2,TRUE)</f>
        <v>0</v>
      </c>
      <c r="H959" s="44">
        <f>VLOOKUP(Prioritization!H488,'Subdecision matrices'!$B$12:$D$19,3,TRUE)</f>
        <v>0</v>
      </c>
      <c r="I959" s="44">
        <f>VLOOKUP(Prioritization!H488,'Subdecision matrices'!$B$12:$E$19,4,TRUE)</f>
        <v>0</v>
      </c>
      <c r="J959" s="44">
        <f>VLOOKUP(Prioritization!H488,'Subdecision matrices'!$B$12:$F$19,5,TRUE)</f>
        <v>0</v>
      </c>
      <c r="K959" s="44">
        <f>VLOOKUP(Prioritization!H488,'Subdecision matrices'!$B$12:$G$19,6,TRUE)</f>
        <v>0</v>
      </c>
      <c r="L959" s="2">
        <f>_xlfn.IFERROR(INDEX('Subdecision matrices'!$C$23:$G$27,MATCH(Prioritization!I488,'Subdecision matrices'!$B$23:$B$27,0),MATCH('CalcEng 2'!$L$6,'Subdecision matrices'!$C$22:$G$22,0)),0)</f>
        <v>0</v>
      </c>
      <c r="M959" s="2">
        <f>_xlfn.IFERROR(INDEX('Subdecision matrices'!$C$23:$G$27,MATCH(Prioritization!I488,'Subdecision matrices'!$B$23:$B$27,0),MATCH('CalcEng 2'!$M$6,'Subdecision matrices'!$C$30:$G$30,0)),0)</f>
        <v>0</v>
      </c>
      <c r="N959" s="2">
        <f>_xlfn.IFERROR(INDEX('Subdecision matrices'!$C$23:$G$27,MATCH(Prioritization!I488,'Subdecision matrices'!$B$23:$B$27,0),MATCH('CalcEng 2'!$N$6,'Subdecision matrices'!$C$22:$G$22,0)),0)</f>
        <v>0</v>
      </c>
      <c r="O959" s="2">
        <f>_xlfn.IFERROR(INDEX('Subdecision matrices'!$C$23:$G$27,MATCH(Prioritization!I488,'Subdecision matrices'!$B$23:$B$27,0),MATCH('CalcEng 2'!$O$6,'Subdecision matrices'!$C$22:$G$22,0)),0)</f>
        <v>0</v>
      </c>
      <c r="P959" s="2">
        <f>_xlfn.IFERROR(INDEX('Subdecision matrices'!$C$23:$G$27,MATCH(Prioritization!I488,'Subdecision matrices'!$B$23:$B$27,0),MATCH('CalcEng 2'!$P$6,'Subdecision matrices'!$C$22:$G$22,0)),0)</f>
        <v>0</v>
      </c>
      <c r="Q959" s="2">
        <f>_xlfn.IFERROR(INDEX('Subdecision matrices'!$C$31:$G$33,MATCH(Prioritization!J488,'Subdecision matrices'!$B$31:$B$33,0),MATCH('CalcEng 2'!$Q$6,'Subdecision matrices'!$C$30:$G$30,0)),0)</f>
        <v>0</v>
      </c>
      <c r="R959" s="2">
        <f>_xlfn.IFERROR(INDEX('Subdecision matrices'!$C$31:$G$33,MATCH(Prioritization!J488,'Subdecision matrices'!$B$31:$B$33,0),MATCH('CalcEng 2'!$R$6,'Subdecision matrices'!$C$30:$G$30,0)),0)</f>
        <v>0</v>
      </c>
      <c r="S959" s="2">
        <f>_xlfn.IFERROR(INDEX('Subdecision matrices'!$C$31:$G$33,MATCH(Prioritization!J488,'Subdecision matrices'!$B$31:$B$33,0),MATCH('CalcEng 2'!$S$6,'Subdecision matrices'!$C$30:$G$30,0)),0)</f>
        <v>0</v>
      </c>
      <c r="T959" s="2">
        <f>_xlfn.IFERROR(INDEX('Subdecision matrices'!$C$31:$G$33,MATCH(Prioritization!J488,'Subdecision matrices'!$B$31:$B$33,0),MATCH('CalcEng 2'!$T$6,'Subdecision matrices'!$C$30:$G$30,0)),0)</f>
        <v>0</v>
      </c>
      <c r="U959" s="2">
        <f>_xlfn.IFERROR(INDEX('Subdecision matrices'!$C$31:$G$33,MATCH(Prioritization!J488,'Subdecision matrices'!$B$31:$B$33,0),MATCH('CalcEng 2'!$U$6,'Subdecision matrices'!$C$30:$G$30,0)),0)</f>
        <v>0</v>
      </c>
      <c r="V959" s="2">
        <f>_xlfn.IFERROR(VLOOKUP(Prioritization!K488,'Subdecision matrices'!$A$37:$C$41,3,TRUE),0)</f>
        <v>0</v>
      </c>
      <c r="W959" s="2">
        <f>_xlfn.IFERROR(VLOOKUP(Prioritization!K488,'Subdecision matrices'!$A$37:$D$41,4),0)</f>
        <v>0</v>
      </c>
      <c r="X959" s="2">
        <f>_xlfn.IFERROR(VLOOKUP(Prioritization!K488,'Subdecision matrices'!$A$37:$E$41,5),0)</f>
        <v>0</v>
      </c>
      <c r="Y959" s="2">
        <f>_xlfn.IFERROR(VLOOKUP(Prioritization!K488,'Subdecision matrices'!$A$37:$F$41,6),0)</f>
        <v>0</v>
      </c>
      <c r="Z959" s="2">
        <f>_xlfn.IFERROR(VLOOKUP(Prioritization!K488,'Subdecision matrices'!$A$37:$G$41,7),0)</f>
        <v>0</v>
      </c>
      <c r="AA959" s="2">
        <f>_xlfn.IFERROR(INDEX('Subdecision matrices'!$K$8:$O$11,MATCH(Prioritization!L488,'Subdecision matrices'!$J$8:$J$11,0),MATCH('CalcEng 2'!$AA$6,'Subdecision matrices'!$K$7:$O$7,0)),0)</f>
        <v>0</v>
      </c>
      <c r="AB959" s="2">
        <f>_xlfn.IFERROR(INDEX('Subdecision matrices'!$K$8:$O$11,MATCH(Prioritization!L488,'Subdecision matrices'!$J$8:$J$11,0),MATCH('CalcEng 2'!$AB$6,'Subdecision matrices'!$K$7:$O$7,0)),0)</f>
        <v>0</v>
      </c>
      <c r="AC959" s="2">
        <f>_xlfn.IFERROR(INDEX('Subdecision matrices'!$K$8:$O$11,MATCH(Prioritization!L488,'Subdecision matrices'!$J$8:$J$11,0),MATCH('CalcEng 2'!$AC$6,'Subdecision matrices'!$K$7:$O$7,0)),0)</f>
        <v>0</v>
      </c>
      <c r="AD959" s="2">
        <f>_xlfn.IFERROR(INDEX('Subdecision matrices'!$K$8:$O$11,MATCH(Prioritization!L488,'Subdecision matrices'!$J$8:$J$11,0),MATCH('CalcEng 2'!$AD$6,'Subdecision matrices'!$K$7:$O$7,0)),0)</f>
        <v>0</v>
      </c>
      <c r="AE959" s="2">
        <f>_xlfn.IFERROR(INDEX('Subdecision matrices'!$K$8:$O$11,MATCH(Prioritization!L488,'Subdecision matrices'!$J$8:$J$11,0),MATCH('CalcEng 2'!$AE$6,'Subdecision matrices'!$K$7:$O$7,0)),0)</f>
        <v>0</v>
      </c>
      <c r="AF959" s="2">
        <f>_xlfn.IFERROR(VLOOKUP(Prioritization!M488,'Subdecision matrices'!$I$15:$K$17,3,TRUE),0)</f>
        <v>0</v>
      </c>
      <c r="AG959" s="2">
        <f>_xlfn.IFERROR(VLOOKUP(Prioritization!M488,'Subdecision matrices'!$I$15:$L$17,4,TRUE),0)</f>
        <v>0</v>
      </c>
      <c r="AH959" s="2">
        <f>_xlfn.IFERROR(VLOOKUP(Prioritization!M488,'Subdecision matrices'!$I$15:$M$17,5,TRUE),0)</f>
        <v>0</v>
      </c>
      <c r="AI959" s="2">
        <f>_xlfn.IFERROR(VLOOKUP(Prioritization!M488,'Subdecision matrices'!$I$15:$N$17,6,TRUE),0)</f>
        <v>0</v>
      </c>
      <c r="AJ959" s="2">
        <f>_xlfn.IFERROR(VLOOKUP(Prioritization!M488,'Subdecision matrices'!$I$15:$O$17,7,TRUE),0)</f>
        <v>0</v>
      </c>
      <c r="AK959" s="2">
        <f>_xlfn.IFERROR(INDEX('Subdecision matrices'!$K$22:$O$24,MATCH(Prioritization!N488,'Subdecision matrices'!$J$22:$J$24,0),MATCH($AK$6,'Subdecision matrices'!$K$21:$O$21,0)),0)</f>
        <v>0</v>
      </c>
      <c r="AL959" s="2">
        <f>_xlfn.IFERROR(INDEX('Subdecision matrices'!$K$22:$O$24,MATCH(Prioritization!N488,'Subdecision matrices'!$J$22:$J$24,0),MATCH($AL$6,'Subdecision matrices'!$K$21:$O$21,0)),0)</f>
        <v>0</v>
      </c>
      <c r="AM959" s="2">
        <f>_xlfn.IFERROR(INDEX('Subdecision matrices'!$K$22:$O$24,MATCH(Prioritization!N488,'Subdecision matrices'!$J$22:$J$24,0),MATCH($AM$6,'Subdecision matrices'!$K$21:$O$21,0)),0)</f>
        <v>0</v>
      </c>
      <c r="AN959" s="2">
        <f>_xlfn.IFERROR(INDEX('Subdecision matrices'!$K$22:$O$24,MATCH(Prioritization!N488,'Subdecision matrices'!$J$22:$J$24,0),MATCH($AN$6,'Subdecision matrices'!$K$21:$O$21,0)),0)</f>
        <v>0</v>
      </c>
      <c r="AO959" s="2">
        <f>_xlfn.IFERROR(INDEX('Subdecision matrices'!$K$22:$O$24,MATCH(Prioritization!N488,'Subdecision matrices'!$J$22:$J$24,0),MATCH($AO$6,'Subdecision matrices'!$K$21:$O$21,0)),0)</f>
        <v>0</v>
      </c>
      <c r="AP959" s="2">
        <f>_xlfn.IFERROR(INDEX('Subdecision matrices'!$K$27:$O$30,MATCH(Prioritization!O488,'Subdecision matrices'!$J$27:$J$30,0),MATCH('CalcEng 2'!$AP$6,'Subdecision matrices'!$K$27:$O$27,0)),0)</f>
        <v>0</v>
      </c>
      <c r="AQ959" s="2">
        <f>_xlfn.IFERROR(INDEX('Subdecision matrices'!$K$27:$O$30,MATCH(Prioritization!O488,'Subdecision matrices'!$J$27:$J$30,0),MATCH('CalcEng 2'!$AQ$6,'Subdecision matrices'!$K$27:$O$27,0)),0)</f>
        <v>0</v>
      </c>
      <c r="AR959" s="2">
        <f>_xlfn.IFERROR(INDEX('Subdecision matrices'!$K$27:$O$30,MATCH(Prioritization!O488,'Subdecision matrices'!$J$27:$J$30,0),MATCH('CalcEng 2'!$AR$6,'Subdecision matrices'!$K$27:$O$27,0)),0)</f>
        <v>0</v>
      </c>
      <c r="AS959" s="2">
        <f>_xlfn.IFERROR(INDEX('Subdecision matrices'!$K$27:$O$30,MATCH(Prioritization!O488,'Subdecision matrices'!$J$27:$J$30,0),MATCH('CalcEng 2'!$AS$6,'Subdecision matrices'!$K$27:$O$27,0)),0)</f>
        <v>0</v>
      </c>
      <c r="AT959" s="2">
        <f>_xlfn.IFERROR(INDEX('Subdecision matrices'!$K$27:$O$30,MATCH(Prioritization!O488,'Subdecision matrices'!$J$27:$J$30,0),MATCH('CalcEng 2'!$AT$6,'Subdecision matrices'!$K$27:$O$27,0)),0)</f>
        <v>0</v>
      </c>
      <c r="AU959" s="2">
        <f>_xlfn.IFERROR(INDEX('Subdecision matrices'!$K$34:$O$36,MATCH(Prioritization!P488,'Subdecision matrices'!$J$34:$J$36,0),MATCH('CalcEng 2'!$AU$6,'Subdecision matrices'!$K$33:$O$33,0)),0)</f>
        <v>0</v>
      </c>
      <c r="AV959" s="2">
        <f>_xlfn.IFERROR(INDEX('Subdecision matrices'!$K$34:$O$36,MATCH(Prioritization!P488,'Subdecision matrices'!$J$34:$J$36,0),MATCH('CalcEng 2'!$AV$6,'Subdecision matrices'!$K$33:$O$33,0)),0)</f>
        <v>0</v>
      </c>
      <c r="AW959" s="2">
        <f>_xlfn.IFERROR(INDEX('Subdecision matrices'!$K$34:$O$36,MATCH(Prioritization!P488,'Subdecision matrices'!$J$34:$J$36,0),MATCH('CalcEng 2'!$AW$6,'Subdecision matrices'!$K$33:$O$33,0)),0)</f>
        <v>0</v>
      </c>
      <c r="AX959" s="2">
        <f>_xlfn.IFERROR(INDEX('Subdecision matrices'!$K$34:$O$36,MATCH(Prioritization!P488,'Subdecision matrices'!$J$34:$J$36,0),MATCH('CalcEng 2'!$AX$6,'Subdecision matrices'!$K$33:$O$33,0)),0)</f>
        <v>0</v>
      </c>
      <c r="AY959" s="2">
        <f>_xlfn.IFERROR(INDEX('Subdecision matrices'!$K$34:$O$36,MATCH(Prioritization!P488,'Subdecision matrices'!$J$34:$J$36,0),MATCH('CalcEng 2'!$AY$6,'Subdecision matrices'!$K$33:$O$33,0)),0)</f>
        <v>0</v>
      </c>
      <c r="AZ959" s="2"/>
      <c r="BA959" s="2"/>
      <c r="BB959" s="110">
        <f>((B959*B960)+(G959*G960)+(L959*L960)+(Q959*Q960)+(V959*V960)+(AA959*AA960)+(AF960*AF959)+(AK959*AK960)+(AP959*AP960)+(AU959*AU960))*10</f>
        <v>0</v>
      </c>
      <c r="BC959" s="110">
        <f aca="true" t="shared" si="2407" ref="BC959">((C959*C960)+(H959*H960)+(M959*M960)+(R959*R960)+(W959*W960)+(AB959*AB960)+(AG960*AG959)+(AL959*AL960)+(AQ959*AQ960)+(AV959*AV960))*10</f>
        <v>0</v>
      </c>
      <c r="BD959" s="110">
        <f aca="true" t="shared" si="2408" ref="BD959">((D959*D960)+(I959*I960)+(N959*N960)+(S959*S960)+(X959*X960)+(AC959*AC960)+(AH960*AH959)+(AM959*AM960)+(AR959*AR960)+(AW959*AW960))*10</f>
        <v>0</v>
      </c>
      <c r="BE959" s="110">
        <f aca="true" t="shared" si="2409" ref="BE959">((E959*E960)+(J959*J960)+(O959*O960)+(T959*T960)+(Y959*Y960)+(AD959*AD960)+(AI960*AI959)+(AN959*AN960)+(AS959*AS960)+(AX959*AX960))*10</f>
        <v>0</v>
      </c>
      <c r="BF959" s="110">
        <f aca="true" t="shared" si="2410" ref="BF959">((F959*F960)+(K959*K960)+(P959*P960)+(U959*U960)+(Z959*Z960)+(AE959*AE960)+(AJ960*AJ959)+(AO959*AO960)+(AT959*AT960)+(AY959*AY960))*10</f>
        <v>0</v>
      </c>
    </row>
    <row r="960" spans="1:58" ht="15.75" thickBot="1">
      <c r="A960" s="94"/>
      <c r="B960" s="5">
        <f>'Subdecision matrices'!$S$12</f>
        <v>0.1</v>
      </c>
      <c r="C960" s="5">
        <f>'Subdecision matrices'!$S$13</f>
        <v>0.1</v>
      </c>
      <c r="D960" s="5">
        <f>'Subdecision matrices'!$S$14</f>
        <v>0.1</v>
      </c>
      <c r="E960" s="5">
        <f>'Subdecision matrices'!$S$15</f>
        <v>0.1</v>
      </c>
      <c r="F960" s="5">
        <f>'Subdecision matrices'!$S$16</f>
        <v>0.1</v>
      </c>
      <c r="G960" s="5">
        <f>'Subdecision matrices'!$T$12</f>
        <v>0.1</v>
      </c>
      <c r="H960" s="5">
        <f>'Subdecision matrices'!$T$13</f>
        <v>0.1</v>
      </c>
      <c r="I960" s="5">
        <f>'Subdecision matrices'!$T$14</f>
        <v>0.1</v>
      </c>
      <c r="J960" s="5">
        <f>'Subdecision matrices'!$T$15</f>
        <v>0.1</v>
      </c>
      <c r="K960" s="5">
        <f>'Subdecision matrices'!$T$16</f>
        <v>0.1</v>
      </c>
      <c r="L960" s="5">
        <f>'Subdecision matrices'!$U$12</f>
        <v>0.05</v>
      </c>
      <c r="M960" s="5">
        <f>'Subdecision matrices'!$U$13</f>
        <v>0.05</v>
      </c>
      <c r="N960" s="5">
        <f>'Subdecision matrices'!$U$14</f>
        <v>0.05</v>
      </c>
      <c r="O960" s="5">
        <f>'Subdecision matrices'!$U$15</f>
        <v>0.05</v>
      </c>
      <c r="P960" s="5">
        <f>'Subdecision matrices'!$U$16</f>
        <v>0.05</v>
      </c>
      <c r="Q960" s="5">
        <f>'Subdecision matrices'!$V$12</f>
        <v>0.1</v>
      </c>
      <c r="R960" s="5">
        <f>'Subdecision matrices'!$V$13</f>
        <v>0.1</v>
      </c>
      <c r="S960" s="5">
        <f>'Subdecision matrices'!$V$14</f>
        <v>0.1</v>
      </c>
      <c r="T960" s="5">
        <f>'Subdecision matrices'!$V$15</f>
        <v>0.1</v>
      </c>
      <c r="U960" s="5">
        <f>'Subdecision matrices'!$V$16</f>
        <v>0.1</v>
      </c>
      <c r="V960" s="5">
        <f>'Subdecision matrices'!$W$12</f>
        <v>0.1</v>
      </c>
      <c r="W960" s="5">
        <f>'Subdecision matrices'!$W$13</f>
        <v>0.1</v>
      </c>
      <c r="X960" s="5">
        <f>'Subdecision matrices'!$W$14</f>
        <v>0.1</v>
      </c>
      <c r="Y960" s="5">
        <f>'Subdecision matrices'!$W$15</f>
        <v>0.1</v>
      </c>
      <c r="Z960" s="5">
        <f>'Subdecision matrices'!$W$16</f>
        <v>0.1</v>
      </c>
      <c r="AA960" s="5">
        <f>'Subdecision matrices'!$X$12</f>
        <v>0.05</v>
      </c>
      <c r="AB960" s="5">
        <f>'Subdecision matrices'!$X$13</f>
        <v>0.1</v>
      </c>
      <c r="AC960" s="5">
        <f>'Subdecision matrices'!$X$14</f>
        <v>0.1</v>
      </c>
      <c r="AD960" s="5">
        <f>'Subdecision matrices'!$X$15</f>
        <v>0.1</v>
      </c>
      <c r="AE960" s="5">
        <f>'Subdecision matrices'!$X$16</f>
        <v>0.1</v>
      </c>
      <c r="AF960" s="5">
        <f>'Subdecision matrices'!$Y$12</f>
        <v>0.1</v>
      </c>
      <c r="AG960" s="5">
        <f>'Subdecision matrices'!$Y$13</f>
        <v>0.1</v>
      </c>
      <c r="AH960" s="5">
        <f>'Subdecision matrices'!$Y$14</f>
        <v>0.1</v>
      </c>
      <c r="AI960" s="5">
        <f>'Subdecision matrices'!$Y$15</f>
        <v>0.05</v>
      </c>
      <c r="AJ960" s="5">
        <f>'Subdecision matrices'!$Y$16</f>
        <v>0.05</v>
      </c>
      <c r="AK960" s="5">
        <f>'Subdecision matrices'!$Z$12</f>
        <v>0.15</v>
      </c>
      <c r="AL960" s="5">
        <f>'Subdecision matrices'!$Z$13</f>
        <v>0.15</v>
      </c>
      <c r="AM960" s="5">
        <f>'Subdecision matrices'!$Z$14</f>
        <v>0.15</v>
      </c>
      <c r="AN960" s="5">
        <f>'Subdecision matrices'!$Z$15</f>
        <v>0.15</v>
      </c>
      <c r="AO960" s="5">
        <f>'Subdecision matrices'!$Z$16</f>
        <v>0.15</v>
      </c>
      <c r="AP960" s="5">
        <f>'Subdecision matrices'!$AA$12</f>
        <v>0.1</v>
      </c>
      <c r="AQ960" s="5">
        <f>'Subdecision matrices'!$AA$13</f>
        <v>0.1</v>
      </c>
      <c r="AR960" s="5">
        <f>'Subdecision matrices'!$AA$14</f>
        <v>0.1</v>
      </c>
      <c r="AS960" s="5">
        <f>'Subdecision matrices'!$AA$15</f>
        <v>0.1</v>
      </c>
      <c r="AT960" s="5">
        <f>'Subdecision matrices'!$AA$16</f>
        <v>0.15</v>
      </c>
      <c r="AU960" s="5">
        <f>'Subdecision matrices'!$AB$12</f>
        <v>0.15</v>
      </c>
      <c r="AV960" s="5">
        <f>'Subdecision matrices'!$AB$13</f>
        <v>0.1</v>
      </c>
      <c r="AW960" s="5">
        <f>'Subdecision matrices'!$AB$14</f>
        <v>0.1</v>
      </c>
      <c r="AX960" s="5">
        <f>'Subdecision matrices'!$AB$15</f>
        <v>0.15</v>
      </c>
      <c r="AY960" s="5">
        <f>'Subdecision matrices'!$AB$16</f>
        <v>0.1</v>
      </c>
      <c r="AZ960" s="3">
        <f aca="true" t="shared" si="2411" ref="AZ960">SUM(L960:AY960)</f>
        <v>4</v>
      </c>
      <c r="BA960" s="3"/>
      <c r="BB960" s="114"/>
      <c r="BC960" s="114"/>
      <c r="BD960" s="114"/>
      <c r="BE960" s="114"/>
      <c r="BF960" s="114"/>
    </row>
    <row r="961" spans="1:58" ht="15">
      <c r="A961" s="94">
        <v>478</v>
      </c>
      <c r="B961" s="44">
        <f>_xlfn.IFERROR(VLOOKUP(Prioritization!G489,'Subdecision matrices'!$B$7:$C$8,2,TRUE),0)</f>
        <v>0</v>
      </c>
      <c r="C961" s="44">
        <f>_xlfn.IFERROR(VLOOKUP(Prioritization!G489,'Subdecision matrices'!$B$7:$D$8,3,TRUE),0)</f>
        <v>0</v>
      </c>
      <c r="D961" s="44">
        <f>_xlfn.IFERROR(VLOOKUP(Prioritization!G489,'Subdecision matrices'!$B$7:$E$8,4,TRUE),0)</f>
        <v>0</v>
      </c>
      <c r="E961" s="44">
        <f>_xlfn.IFERROR(VLOOKUP(Prioritization!G489,'Subdecision matrices'!$B$7:$F$8,5,TRUE),0)</f>
        <v>0</v>
      </c>
      <c r="F961" s="44">
        <f>_xlfn.IFERROR(VLOOKUP(Prioritization!G489,'Subdecision matrices'!$B$7:$G$8,6,TRUE),0)</f>
        <v>0</v>
      </c>
      <c r="G961" s="44">
        <f>VLOOKUP(Prioritization!H489,'Subdecision matrices'!$B$12:$C$19,2,TRUE)</f>
        <v>0</v>
      </c>
      <c r="H961" s="44">
        <f>VLOOKUP(Prioritization!H489,'Subdecision matrices'!$B$12:$D$19,3,TRUE)</f>
        <v>0</v>
      </c>
      <c r="I961" s="44">
        <f>VLOOKUP(Prioritization!H489,'Subdecision matrices'!$B$12:$E$19,4,TRUE)</f>
        <v>0</v>
      </c>
      <c r="J961" s="44">
        <f>VLOOKUP(Prioritization!H489,'Subdecision matrices'!$B$12:$F$19,5,TRUE)</f>
        <v>0</v>
      </c>
      <c r="K961" s="44">
        <f>VLOOKUP(Prioritization!H489,'Subdecision matrices'!$B$12:$G$19,6,TRUE)</f>
        <v>0</v>
      </c>
      <c r="L961" s="2">
        <f>_xlfn.IFERROR(INDEX('Subdecision matrices'!$C$23:$G$27,MATCH(Prioritization!I489,'Subdecision matrices'!$B$23:$B$27,0),MATCH('CalcEng 2'!$L$6,'Subdecision matrices'!$C$22:$G$22,0)),0)</f>
        <v>0</v>
      </c>
      <c r="M961" s="2">
        <f>_xlfn.IFERROR(INDEX('Subdecision matrices'!$C$23:$G$27,MATCH(Prioritization!I489,'Subdecision matrices'!$B$23:$B$27,0),MATCH('CalcEng 2'!$M$6,'Subdecision matrices'!$C$30:$G$30,0)),0)</f>
        <v>0</v>
      </c>
      <c r="N961" s="2">
        <f>_xlfn.IFERROR(INDEX('Subdecision matrices'!$C$23:$G$27,MATCH(Prioritization!I489,'Subdecision matrices'!$B$23:$B$27,0),MATCH('CalcEng 2'!$N$6,'Subdecision matrices'!$C$22:$G$22,0)),0)</f>
        <v>0</v>
      </c>
      <c r="O961" s="2">
        <f>_xlfn.IFERROR(INDEX('Subdecision matrices'!$C$23:$G$27,MATCH(Prioritization!I489,'Subdecision matrices'!$B$23:$B$27,0),MATCH('CalcEng 2'!$O$6,'Subdecision matrices'!$C$22:$G$22,0)),0)</f>
        <v>0</v>
      </c>
      <c r="P961" s="2">
        <f>_xlfn.IFERROR(INDEX('Subdecision matrices'!$C$23:$G$27,MATCH(Prioritization!I489,'Subdecision matrices'!$B$23:$B$27,0),MATCH('CalcEng 2'!$P$6,'Subdecision matrices'!$C$22:$G$22,0)),0)</f>
        <v>0</v>
      </c>
      <c r="Q961" s="2">
        <f>_xlfn.IFERROR(INDEX('Subdecision matrices'!$C$31:$G$33,MATCH(Prioritization!J489,'Subdecision matrices'!$B$31:$B$33,0),MATCH('CalcEng 2'!$Q$6,'Subdecision matrices'!$C$30:$G$30,0)),0)</f>
        <v>0</v>
      </c>
      <c r="R961" s="2">
        <f>_xlfn.IFERROR(INDEX('Subdecision matrices'!$C$31:$G$33,MATCH(Prioritization!J489,'Subdecision matrices'!$B$31:$B$33,0),MATCH('CalcEng 2'!$R$6,'Subdecision matrices'!$C$30:$G$30,0)),0)</f>
        <v>0</v>
      </c>
      <c r="S961" s="2">
        <f>_xlfn.IFERROR(INDEX('Subdecision matrices'!$C$31:$G$33,MATCH(Prioritization!J489,'Subdecision matrices'!$B$31:$B$33,0),MATCH('CalcEng 2'!$S$6,'Subdecision matrices'!$C$30:$G$30,0)),0)</f>
        <v>0</v>
      </c>
      <c r="T961" s="2">
        <f>_xlfn.IFERROR(INDEX('Subdecision matrices'!$C$31:$G$33,MATCH(Prioritization!J489,'Subdecision matrices'!$B$31:$B$33,0),MATCH('CalcEng 2'!$T$6,'Subdecision matrices'!$C$30:$G$30,0)),0)</f>
        <v>0</v>
      </c>
      <c r="U961" s="2">
        <f>_xlfn.IFERROR(INDEX('Subdecision matrices'!$C$31:$G$33,MATCH(Prioritization!J489,'Subdecision matrices'!$B$31:$B$33,0),MATCH('CalcEng 2'!$U$6,'Subdecision matrices'!$C$30:$G$30,0)),0)</f>
        <v>0</v>
      </c>
      <c r="V961" s="2">
        <f>_xlfn.IFERROR(VLOOKUP(Prioritization!K489,'Subdecision matrices'!$A$37:$C$41,3,TRUE),0)</f>
        <v>0</v>
      </c>
      <c r="W961" s="2">
        <f>_xlfn.IFERROR(VLOOKUP(Prioritization!K489,'Subdecision matrices'!$A$37:$D$41,4),0)</f>
        <v>0</v>
      </c>
      <c r="X961" s="2">
        <f>_xlfn.IFERROR(VLOOKUP(Prioritization!K489,'Subdecision matrices'!$A$37:$E$41,5),0)</f>
        <v>0</v>
      </c>
      <c r="Y961" s="2">
        <f>_xlfn.IFERROR(VLOOKUP(Prioritization!K489,'Subdecision matrices'!$A$37:$F$41,6),0)</f>
        <v>0</v>
      </c>
      <c r="Z961" s="2">
        <f>_xlfn.IFERROR(VLOOKUP(Prioritization!K489,'Subdecision matrices'!$A$37:$G$41,7),0)</f>
        <v>0</v>
      </c>
      <c r="AA961" s="2">
        <f>_xlfn.IFERROR(INDEX('Subdecision matrices'!$K$8:$O$11,MATCH(Prioritization!L489,'Subdecision matrices'!$J$8:$J$11,0),MATCH('CalcEng 2'!$AA$6,'Subdecision matrices'!$K$7:$O$7,0)),0)</f>
        <v>0</v>
      </c>
      <c r="AB961" s="2">
        <f>_xlfn.IFERROR(INDEX('Subdecision matrices'!$K$8:$O$11,MATCH(Prioritization!L489,'Subdecision matrices'!$J$8:$J$11,0),MATCH('CalcEng 2'!$AB$6,'Subdecision matrices'!$K$7:$O$7,0)),0)</f>
        <v>0</v>
      </c>
      <c r="AC961" s="2">
        <f>_xlfn.IFERROR(INDEX('Subdecision matrices'!$K$8:$O$11,MATCH(Prioritization!L489,'Subdecision matrices'!$J$8:$J$11,0),MATCH('CalcEng 2'!$AC$6,'Subdecision matrices'!$K$7:$O$7,0)),0)</f>
        <v>0</v>
      </c>
      <c r="AD961" s="2">
        <f>_xlfn.IFERROR(INDEX('Subdecision matrices'!$K$8:$O$11,MATCH(Prioritization!L489,'Subdecision matrices'!$J$8:$J$11,0),MATCH('CalcEng 2'!$AD$6,'Subdecision matrices'!$K$7:$O$7,0)),0)</f>
        <v>0</v>
      </c>
      <c r="AE961" s="2">
        <f>_xlfn.IFERROR(INDEX('Subdecision matrices'!$K$8:$O$11,MATCH(Prioritization!L489,'Subdecision matrices'!$J$8:$J$11,0),MATCH('CalcEng 2'!$AE$6,'Subdecision matrices'!$K$7:$O$7,0)),0)</f>
        <v>0</v>
      </c>
      <c r="AF961" s="2">
        <f>_xlfn.IFERROR(VLOOKUP(Prioritization!M489,'Subdecision matrices'!$I$15:$K$17,3,TRUE),0)</f>
        <v>0</v>
      </c>
      <c r="AG961" s="2">
        <f>_xlfn.IFERROR(VLOOKUP(Prioritization!M489,'Subdecision matrices'!$I$15:$L$17,4,TRUE),0)</f>
        <v>0</v>
      </c>
      <c r="AH961" s="2">
        <f>_xlfn.IFERROR(VLOOKUP(Prioritization!M489,'Subdecision matrices'!$I$15:$M$17,5,TRUE),0)</f>
        <v>0</v>
      </c>
      <c r="AI961" s="2">
        <f>_xlfn.IFERROR(VLOOKUP(Prioritization!M489,'Subdecision matrices'!$I$15:$N$17,6,TRUE),0)</f>
        <v>0</v>
      </c>
      <c r="AJ961" s="2">
        <f>_xlfn.IFERROR(VLOOKUP(Prioritization!M489,'Subdecision matrices'!$I$15:$O$17,7,TRUE),0)</f>
        <v>0</v>
      </c>
      <c r="AK961" s="2">
        <f>_xlfn.IFERROR(INDEX('Subdecision matrices'!$K$22:$O$24,MATCH(Prioritization!N489,'Subdecision matrices'!$J$22:$J$24,0),MATCH($AK$6,'Subdecision matrices'!$K$21:$O$21,0)),0)</f>
        <v>0</v>
      </c>
      <c r="AL961" s="2">
        <f>_xlfn.IFERROR(INDEX('Subdecision matrices'!$K$22:$O$24,MATCH(Prioritization!N489,'Subdecision matrices'!$J$22:$J$24,0),MATCH($AL$6,'Subdecision matrices'!$K$21:$O$21,0)),0)</f>
        <v>0</v>
      </c>
      <c r="AM961" s="2">
        <f>_xlfn.IFERROR(INDEX('Subdecision matrices'!$K$22:$O$24,MATCH(Prioritization!N489,'Subdecision matrices'!$J$22:$J$24,0),MATCH($AM$6,'Subdecision matrices'!$K$21:$O$21,0)),0)</f>
        <v>0</v>
      </c>
      <c r="AN961" s="2">
        <f>_xlfn.IFERROR(INDEX('Subdecision matrices'!$K$22:$O$24,MATCH(Prioritization!N489,'Subdecision matrices'!$J$22:$J$24,0),MATCH($AN$6,'Subdecision matrices'!$K$21:$O$21,0)),0)</f>
        <v>0</v>
      </c>
      <c r="AO961" s="2">
        <f>_xlfn.IFERROR(INDEX('Subdecision matrices'!$K$22:$O$24,MATCH(Prioritization!N489,'Subdecision matrices'!$J$22:$J$24,0),MATCH($AO$6,'Subdecision matrices'!$K$21:$O$21,0)),0)</f>
        <v>0</v>
      </c>
      <c r="AP961" s="2">
        <f>_xlfn.IFERROR(INDEX('Subdecision matrices'!$K$27:$O$30,MATCH(Prioritization!O489,'Subdecision matrices'!$J$27:$J$30,0),MATCH('CalcEng 2'!$AP$6,'Subdecision matrices'!$K$27:$O$27,0)),0)</f>
        <v>0</v>
      </c>
      <c r="AQ961" s="2">
        <f>_xlfn.IFERROR(INDEX('Subdecision matrices'!$K$27:$O$30,MATCH(Prioritization!O489,'Subdecision matrices'!$J$27:$J$30,0),MATCH('CalcEng 2'!$AQ$6,'Subdecision matrices'!$K$27:$O$27,0)),0)</f>
        <v>0</v>
      </c>
      <c r="AR961" s="2">
        <f>_xlfn.IFERROR(INDEX('Subdecision matrices'!$K$27:$O$30,MATCH(Prioritization!O489,'Subdecision matrices'!$J$27:$J$30,0),MATCH('CalcEng 2'!$AR$6,'Subdecision matrices'!$K$27:$O$27,0)),0)</f>
        <v>0</v>
      </c>
      <c r="AS961" s="2">
        <f>_xlfn.IFERROR(INDEX('Subdecision matrices'!$K$27:$O$30,MATCH(Prioritization!O489,'Subdecision matrices'!$J$27:$J$30,0),MATCH('CalcEng 2'!$AS$6,'Subdecision matrices'!$K$27:$O$27,0)),0)</f>
        <v>0</v>
      </c>
      <c r="AT961" s="2">
        <f>_xlfn.IFERROR(INDEX('Subdecision matrices'!$K$27:$O$30,MATCH(Prioritization!O489,'Subdecision matrices'!$J$27:$J$30,0),MATCH('CalcEng 2'!$AT$6,'Subdecision matrices'!$K$27:$O$27,0)),0)</f>
        <v>0</v>
      </c>
      <c r="AU961" s="2">
        <f>_xlfn.IFERROR(INDEX('Subdecision matrices'!$K$34:$O$36,MATCH(Prioritization!P489,'Subdecision matrices'!$J$34:$J$36,0),MATCH('CalcEng 2'!$AU$6,'Subdecision matrices'!$K$33:$O$33,0)),0)</f>
        <v>0</v>
      </c>
      <c r="AV961" s="2">
        <f>_xlfn.IFERROR(INDEX('Subdecision matrices'!$K$34:$O$36,MATCH(Prioritization!P489,'Subdecision matrices'!$J$34:$J$36,0),MATCH('CalcEng 2'!$AV$6,'Subdecision matrices'!$K$33:$O$33,0)),0)</f>
        <v>0</v>
      </c>
      <c r="AW961" s="2">
        <f>_xlfn.IFERROR(INDEX('Subdecision matrices'!$K$34:$O$36,MATCH(Prioritization!P489,'Subdecision matrices'!$J$34:$J$36,0),MATCH('CalcEng 2'!$AW$6,'Subdecision matrices'!$K$33:$O$33,0)),0)</f>
        <v>0</v>
      </c>
      <c r="AX961" s="2">
        <f>_xlfn.IFERROR(INDEX('Subdecision matrices'!$K$34:$O$36,MATCH(Prioritization!P489,'Subdecision matrices'!$J$34:$J$36,0),MATCH('CalcEng 2'!$AX$6,'Subdecision matrices'!$K$33:$O$33,0)),0)</f>
        <v>0</v>
      </c>
      <c r="AY961" s="2">
        <f>_xlfn.IFERROR(INDEX('Subdecision matrices'!$K$34:$O$36,MATCH(Prioritization!P489,'Subdecision matrices'!$J$34:$J$36,0),MATCH('CalcEng 2'!$AY$6,'Subdecision matrices'!$K$33:$O$33,0)),0)</f>
        <v>0</v>
      </c>
      <c r="AZ961" s="2"/>
      <c r="BA961" s="2"/>
      <c r="BB961" s="110">
        <f>((B961*B962)+(G961*G962)+(L961*L962)+(Q961*Q962)+(V961*V962)+(AA961*AA962)+(AF962*AF961)+(AK961*AK962)+(AP961*AP962)+(AU961*AU962))*10</f>
        <v>0</v>
      </c>
      <c r="BC961" s="110">
        <f aca="true" t="shared" si="2412" ref="BC961">((C961*C962)+(H961*H962)+(M961*M962)+(R961*R962)+(W961*W962)+(AB961*AB962)+(AG962*AG961)+(AL961*AL962)+(AQ961*AQ962)+(AV961*AV962))*10</f>
        <v>0</v>
      </c>
      <c r="BD961" s="110">
        <f aca="true" t="shared" si="2413" ref="BD961">((D961*D962)+(I961*I962)+(N961*N962)+(S961*S962)+(X961*X962)+(AC961*AC962)+(AH962*AH961)+(AM961*AM962)+(AR961*AR962)+(AW961*AW962))*10</f>
        <v>0</v>
      </c>
      <c r="BE961" s="110">
        <f aca="true" t="shared" si="2414" ref="BE961">((E961*E962)+(J961*J962)+(O961*O962)+(T961*T962)+(Y961*Y962)+(AD961*AD962)+(AI962*AI961)+(AN961*AN962)+(AS961*AS962)+(AX961*AX962))*10</f>
        <v>0</v>
      </c>
      <c r="BF961" s="110">
        <f aca="true" t="shared" si="2415" ref="BF961">((F961*F962)+(K961*K962)+(P961*P962)+(U961*U962)+(Z961*Z962)+(AE961*AE962)+(AJ962*AJ961)+(AO961*AO962)+(AT961*AT962)+(AY961*AY962))*10</f>
        <v>0</v>
      </c>
    </row>
    <row r="962" spans="1:58" ht="15.75" thickBot="1">
      <c r="A962" s="94"/>
      <c r="B962" s="5">
        <f>'Subdecision matrices'!$S$12</f>
        <v>0.1</v>
      </c>
      <c r="C962" s="5">
        <f>'Subdecision matrices'!$S$13</f>
        <v>0.1</v>
      </c>
      <c r="D962" s="5">
        <f>'Subdecision matrices'!$S$14</f>
        <v>0.1</v>
      </c>
      <c r="E962" s="5">
        <f>'Subdecision matrices'!$S$15</f>
        <v>0.1</v>
      </c>
      <c r="F962" s="5">
        <f>'Subdecision matrices'!$S$16</f>
        <v>0.1</v>
      </c>
      <c r="G962" s="5">
        <f>'Subdecision matrices'!$T$12</f>
        <v>0.1</v>
      </c>
      <c r="H962" s="5">
        <f>'Subdecision matrices'!$T$13</f>
        <v>0.1</v>
      </c>
      <c r="I962" s="5">
        <f>'Subdecision matrices'!$T$14</f>
        <v>0.1</v>
      </c>
      <c r="J962" s="5">
        <f>'Subdecision matrices'!$T$15</f>
        <v>0.1</v>
      </c>
      <c r="K962" s="5">
        <f>'Subdecision matrices'!$T$16</f>
        <v>0.1</v>
      </c>
      <c r="L962" s="5">
        <f>'Subdecision matrices'!$U$12</f>
        <v>0.05</v>
      </c>
      <c r="M962" s="5">
        <f>'Subdecision matrices'!$U$13</f>
        <v>0.05</v>
      </c>
      <c r="N962" s="5">
        <f>'Subdecision matrices'!$U$14</f>
        <v>0.05</v>
      </c>
      <c r="O962" s="5">
        <f>'Subdecision matrices'!$U$15</f>
        <v>0.05</v>
      </c>
      <c r="P962" s="5">
        <f>'Subdecision matrices'!$U$16</f>
        <v>0.05</v>
      </c>
      <c r="Q962" s="5">
        <f>'Subdecision matrices'!$V$12</f>
        <v>0.1</v>
      </c>
      <c r="R962" s="5">
        <f>'Subdecision matrices'!$V$13</f>
        <v>0.1</v>
      </c>
      <c r="S962" s="5">
        <f>'Subdecision matrices'!$V$14</f>
        <v>0.1</v>
      </c>
      <c r="T962" s="5">
        <f>'Subdecision matrices'!$V$15</f>
        <v>0.1</v>
      </c>
      <c r="U962" s="5">
        <f>'Subdecision matrices'!$V$16</f>
        <v>0.1</v>
      </c>
      <c r="V962" s="5">
        <f>'Subdecision matrices'!$W$12</f>
        <v>0.1</v>
      </c>
      <c r="W962" s="5">
        <f>'Subdecision matrices'!$W$13</f>
        <v>0.1</v>
      </c>
      <c r="X962" s="5">
        <f>'Subdecision matrices'!$W$14</f>
        <v>0.1</v>
      </c>
      <c r="Y962" s="5">
        <f>'Subdecision matrices'!$W$15</f>
        <v>0.1</v>
      </c>
      <c r="Z962" s="5">
        <f>'Subdecision matrices'!$W$16</f>
        <v>0.1</v>
      </c>
      <c r="AA962" s="5">
        <f>'Subdecision matrices'!$X$12</f>
        <v>0.05</v>
      </c>
      <c r="AB962" s="5">
        <f>'Subdecision matrices'!$X$13</f>
        <v>0.1</v>
      </c>
      <c r="AC962" s="5">
        <f>'Subdecision matrices'!$X$14</f>
        <v>0.1</v>
      </c>
      <c r="AD962" s="5">
        <f>'Subdecision matrices'!$X$15</f>
        <v>0.1</v>
      </c>
      <c r="AE962" s="5">
        <f>'Subdecision matrices'!$X$16</f>
        <v>0.1</v>
      </c>
      <c r="AF962" s="5">
        <f>'Subdecision matrices'!$Y$12</f>
        <v>0.1</v>
      </c>
      <c r="AG962" s="5">
        <f>'Subdecision matrices'!$Y$13</f>
        <v>0.1</v>
      </c>
      <c r="AH962" s="5">
        <f>'Subdecision matrices'!$Y$14</f>
        <v>0.1</v>
      </c>
      <c r="AI962" s="5">
        <f>'Subdecision matrices'!$Y$15</f>
        <v>0.05</v>
      </c>
      <c r="AJ962" s="5">
        <f>'Subdecision matrices'!$Y$16</f>
        <v>0.05</v>
      </c>
      <c r="AK962" s="5">
        <f>'Subdecision matrices'!$Z$12</f>
        <v>0.15</v>
      </c>
      <c r="AL962" s="5">
        <f>'Subdecision matrices'!$Z$13</f>
        <v>0.15</v>
      </c>
      <c r="AM962" s="5">
        <f>'Subdecision matrices'!$Z$14</f>
        <v>0.15</v>
      </c>
      <c r="AN962" s="5">
        <f>'Subdecision matrices'!$Z$15</f>
        <v>0.15</v>
      </c>
      <c r="AO962" s="5">
        <f>'Subdecision matrices'!$Z$16</f>
        <v>0.15</v>
      </c>
      <c r="AP962" s="5">
        <f>'Subdecision matrices'!$AA$12</f>
        <v>0.1</v>
      </c>
      <c r="AQ962" s="5">
        <f>'Subdecision matrices'!$AA$13</f>
        <v>0.1</v>
      </c>
      <c r="AR962" s="5">
        <f>'Subdecision matrices'!$AA$14</f>
        <v>0.1</v>
      </c>
      <c r="AS962" s="5">
        <f>'Subdecision matrices'!$AA$15</f>
        <v>0.1</v>
      </c>
      <c r="AT962" s="5">
        <f>'Subdecision matrices'!$AA$16</f>
        <v>0.15</v>
      </c>
      <c r="AU962" s="5">
        <f>'Subdecision matrices'!$AB$12</f>
        <v>0.15</v>
      </c>
      <c r="AV962" s="5">
        <f>'Subdecision matrices'!$AB$13</f>
        <v>0.1</v>
      </c>
      <c r="AW962" s="5">
        <f>'Subdecision matrices'!$AB$14</f>
        <v>0.1</v>
      </c>
      <c r="AX962" s="5">
        <f>'Subdecision matrices'!$AB$15</f>
        <v>0.15</v>
      </c>
      <c r="AY962" s="5">
        <f>'Subdecision matrices'!$AB$16</f>
        <v>0.1</v>
      </c>
      <c r="AZ962" s="3">
        <f aca="true" t="shared" si="2416" ref="AZ962">SUM(L962:AY962)</f>
        <v>4</v>
      </c>
      <c r="BA962" s="3"/>
      <c r="BB962" s="114"/>
      <c r="BC962" s="114"/>
      <c r="BD962" s="114"/>
      <c r="BE962" s="114"/>
      <c r="BF962" s="114"/>
    </row>
    <row r="963" spans="1:58" ht="15">
      <c r="A963" s="94">
        <v>479</v>
      </c>
      <c r="B963" s="44">
        <f>_xlfn.IFERROR(VLOOKUP(Prioritization!G490,'Subdecision matrices'!$B$7:$C$8,2,TRUE),0)</f>
        <v>0</v>
      </c>
      <c r="C963" s="44">
        <f>_xlfn.IFERROR(VLOOKUP(Prioritization!G490,'Subdecision matrices'!$B$7:$D$8,3,TRUE),0)</f>
        <v>0</v>
      </c>
      <c r="D963" s="44">
        <f>_xlfn.IFERROR(VLOOKUP(Prioritization!G490,'Subdecision matrices'!$B$7:$E$8,4,TRUE),0)</f>
        <v>0</v>
      </c>
      <c r="E963" s="44">
        <f>_xlfn.IFERROR(VLOOKUP(Prioritization!G490,'Subdecision matrices'!$B$7:$F$8,5,TRUE),0)</f>
        <v>0</v>
      </c>
      <c r="F963" s="44">
        <f>_xlfn.IFERROR(VLOOKUP(Prioritization!G490,'Subdecision matrices'!$B$7:$G$8,6,TRUE),0)</f>
        <v>0</v>
      </c>
      <c r="G963" s="44">
        <f>VLOOKUP(Prioritization!H490,'Subdecision matrices'!$B$12:$C$19,2,TRUE)</f>
        <v>0</v>
      </c>
      <c r="H963" s="44">
        <f>VLOOKUP(Prioritization!H490,'Subdecision matrices'!$B$12:$D$19,3,TRUE)</f>
        <v>0</v>
      </c>
      <c r="I963" s="44">
        <f>VLOOKUP(Prioritization!H490,'Subdecision matrices'!$B$12:$E$19,4,TRUE)</f>
        <v>0</v>
      </c>
      <c r="J963" s="44">
        <f>VLOOKUP(Prioritization!H490,'Subdecision matrices'!$B$12:$F$19,5,TRUE)</f>
        <v>0</v>
      </c>
      <c r="K963" s="44">
        <f>VLOOKUP(Prioritization!H490,'Subdecision matrices'!$B$12:$G$19,6,TRUE)</f>
        <v>0</v>
      </c>
      <c r="L963" s="2">
        <f>_xlfn.IFERROR(INDEX('Subdecision matrices'!$C$23:$G$27,MATCH(Prioritization!I490,'Subdecision matrices'!$B$23:$B$27,0),MATCH('CalcEng 2'!$L$6,'Subdecision matrices'!$C$22:$G$22,0)),0)</f>
        <v>0</v>
      </c>
      <c r="M963" s="2">
        <f>_xlfn.IFERROR(INDEX('Subdecision matrices'!$C$23:$G$27,MATCH(Prioritization!I490,'Subdecision matrices'!$B$23:$B$27,0),MATCH('CalcEng 2'!$M$6,'Subdecision matrices'!$C$30:$G$30,0)),0)</f>
        <v>0</v>
      </c>
      <c r="N963" s="2">
        <f>_xlfn.IFERROR(INDEX('Subdecision matrices'!$C$23:$G$27,MATCH(Prioritization!I490,'Subdecision matrices'!$B$23:$B$27,0),MATCH('CalcEng 2'!$N$6,'Subdecision matrices'!$C$22:$G$22,0)),0)</f>
        <v>0</v>
      </c>
      <c r="O963" s="2">
        <f>_xlfn.IFERROR(INDEX('Subdecision matrices'!$C$23:$G$27,MATCH(Prioritization!I490,'Subdecision matrices'!$B$23:$B$27,0),MATCH('CalcEng 2'!$O$6,'Subdecision matrices'!$C$22:$G$22,0)),0)</f>
        <v>0</v>
      </c>
      <c r="P963" s="2">
        <f>_xlfn.IFERROR(INDEX('Subdecision matrices'!$C$23:$G$27,MATCH(Prioritization!I490,'Subdecision matrices'!$B$23:$B$27,0),MATCH('CalcEng 2'!$P$6,'Subdecision matrices'!$C$22:$G$22,0)),0)</f>
        <v>0</v>
      </c>
      <c r="Q963" s="2">
        <f>_xlfn.IFERROR(INDEX('Subdecision matrices'!$C$31:$G$33,MATCH(Prioritization!J490,'Subdecision matrices'!$B$31:$B$33,0),MATCH('CalcEng 2'!$Q$6,'Subdecision matrices'!$C$30:$G$30,0)),0)</f>
        <v>0</v>
      </c>
      <c r="R963" s="2">
        <f>_xlfn.IFERROR(INDEX('Subdecision matrices'!$C$31:$G$33,MATCH(Prioritization!J490,'Subdecision matrices'!$B$31:$B$33,0),MATCH('CalcEng 2'!$R$6,'Subdecision matrices'!$C$30:$G$30,0)),0)</f>
        <v>0</v>
      </c>
      <c r="S963" s="2">
        <f>_xlfn.IFERROR(INDEX('Subdecision matrices'!$C$31:$G$33,MATCH(Prioritization!J490,'Subdecision matrices'!$B$31:$B$33,0),MATCH('CalcEng 2'!$S$6,'Subdecision matrices'!$C$30:$G$30,0)),0)</f>
        <v>0</v>
      </c>
      <c r="T963" s="2">
        <f>_xlfn.IFERROR(INDEX('Subdecision matrices'!$C$31:$G$33,MATCH(Prioritization!J490,'Subdecision matrices'!$B$31:$B$33,0),MATCH('CalcEng 2'!$T$6,'Subdecision matrices'!$C$30:$G$30,0)),0)</f>
        <v>0</v>
      </c>
      <c r="U963" s="2">
        <f>_xlfn.IFERROR(INDEX('Subdecision matrices'!$C$31:$G$33,MATCH(Prioritization!J490,'Subdecision matrices'!$B$31:$B$33,0),MATCH('CalcEng 2'!$U$6,'Subdecision matrices'!$C$30:$G$30,0)),0)</f>
        <v>0</v>
      </c>
      <c r="V963" s="2">
        <f>_xlfn.IFERROR(VLOOKUP(Prioritization!K490,'Subdecision matrices'!$A$37:$C$41,3,TRUE),0)</f>
        <v>0</v>
      </c>
      <c r="W963" s="2">
        <f>_xlfn.IFERROR(VLOOKUP(Prioritization!K490,'Subdecision matrices'!$A$37:$D$41,4),0)</f>
        <v>0</v>
      </c>
      <c r="X963" s="2">
        <f>_xlfn.IFERROR(VLOOKUP(Prioritization!K490,'Subdecision matrices'!$A$37:$E$41,5),0)</f>
        <v>0</v>
      </c>
      <c r="Y963" s="2">
        <f>_xlfn.IFERROR(VLOOKUP(Prioritization!K490,'Subdecision matrices'!$A$37:$F$41,6),0)</f>
        <v>0</v>
      </c>
      <c r="Z963" s="2">
        <f>_xlfn.IFERROR(VLOOKUP(Prioritization!K490,'Subdecision matrices'!$A$37:$G$41,7),0)</f>
        <v>0</v>
      </c>
      <c r="AA963" s="2">
        <f>_xlfn.IFERROR(INDEX('Subdecision matrices'!$K$8:$O$11,MATCH(Prioritization!L490,'Subdecision matrices'!$J$8:$J$11,0),MATCH('CalcEng 2'!$AA$6,'Subdecision matrices'!$K$7:$O$7,0)),0)</f>
        <v>0</v>
      </c>
      <c r="AB963" s="2">
        <f>_xlfn.IFERROR(INDEX('Subdecision matrices'!$K$8:$O$11,MATCH(Prioritization!L490,'Subdecision matrices'!$J$8:$J$11,0),MATCH('CalcEng 2'!$AB$6,'Subdecision matrices'!$K$7:$O$7,0)),0)</f>
        <v>0</v>
      </c>
      <c r="AC963" s="2">
        <f>_xlfn.IFERROR(INDEX('Subdecision matrices'!$K$8:$O$11,MATCH(Prioritization!L490,'Subdecision matrices'!$J$8:$J$11,0),MATCH('CalcEng 2'!$AC$6,'Subdecision matrices'!$K$7:$O$7,0)),0)</f>
        <v>0</v>
      </c>
      <c r="AD963" s="2">
        <f>_xlfn.IFERROR(INDEX('Subdecision matrices'!$K$8:$O$11,MATCH(Prioritization!L490,'Subdecision matrices'!$J$8:$J$11,0),MATCH('CalcEng 2'!$AD$6,'Subdecision matrices'!$K$7:$O$7,0)),0)</f>
        <v>0</v>
      </c>
      <c r="AE963" s="2">
        <f>_xlfn.IFERROR(INDEX('Subdecision matrices'!$K$8:$O$11,MATCH(Prioritization!L490,'Subdecision matrices'!$J$8:$J$11,0),MATCH('CalcEng 2'!$AE$6,'Subdecision matrices'!$K$7:$O$7,0)),0)</f>
        <v>0</v>
      </c>
      <c r="AF963" s="2">
        <f>_xlfn.IFERROR(VLOOKUP(Prioritization!M490,'Subdecision matrices'!$I$15:$K$17,3,TRUE),0)</f>
        <v>0</v>
      </c>
      <c r="AG963" s="2">
        <f>_xlfn.IFERROR(VLOOKUP(Prioritization!M490,'Subdecision matrices'!$I$15:$L$17,4,TRUE),0)</f>
        <v>0</v>
      </c>
      <c r="AH963" s="2">
        <f>_xlfn.IFERROR(VLOOKUP(Prioritization!M490,'Subdecision matrices'!$I$15:$M$17,5,TRUE),0)</f>
        <v>0</v>
      </c>
      <c r="AI963" s="2">
        <f>_xlfn.IFERROR(VLOOKUP(Prioritization!M490,'Subdecision matrices'!$I$15:$N$17,6,TRUE),0)</f>
        <v>0</v>
      </c>
      <c r="AJ963" s="2">
        <f>_xlfn.IFERROR(VLOOKUP(Prioritization!M490,'Subdecision matrices'!$I$15:$O$17,7,TRUE),0)</f>
        <v>0</v>
      </c>
      <c r="AK963" s="2">
        <f>_xlfn.IFERROR(INDEX('Subdecision matrices'!$K$22:$O$24,MATCH(Prioritization!N490,'Subdecision matrices'!$J$22:$J$24,0),MATCH($AK$6,'Subdecision matrices'!$K$21:$O$21,0)),0)</f>
        <v>0</v>
      </c>
      <c r="AL963" s="2">
        <f>_xlfn.IFERROR(INDEX('Subdecision matrices'!$K$22:$O$24,MATCH(Prioritization!N490,'Subdecision matrices'!$J$22:$J$24,0),MATCH($AL$6,'Subdecision matrices'!$K$21:$O$21,0)),0)</f>
        <v>0</v>
      </c>
      <c r="AM963" s="2">
        <f>_xlfn.IFERROR(INDEX('Subdecision matrices'!$K$22:$O$24,MATCH(Prioritization!N490,'Subdecision matrices'!$J$22:$J$24,0),MATCH($AM$6,'Subdecision matrices'!$K$21:$O$21,0)),0)</f>
        <v>0</v>
      </c>
      <c r="AN963" s="2">
        <f>_xlfn.IFERROR(INDEX('Subdecision matrices'!$K$22:$O$24,MATCH(Prioritization!N490,'Subdecision matrices'!$J$22:$J$24,0),MATCH($AN$6,'Subdecision matrices'!$K$21:$O$21,0)),0)</f>
        <v>0</v>
      </c>
      <c r="AO963" s="2">
        <f>_xlfn.IFERROR(INDEX('Subdecision matrices'!$K$22:$O$24,MATCH(Prioritization!N490,'Subdecision matrices'!$J$22:$J$24,0),MATCH($AO$6,'Subdecision matrices'!$K$21:$O$21,0)),0)</f>
        <v>0</v>
      </c>
      <c r="AP963" s="2">
        <f>_xlfn.IFERROR(INDEX('Subdecision matrices'!$K$27:$O$30,MATCH(Prioritization!O490,'Subdecision matrices'!$J$27:$J$30,0),MATCH('CalcEng 2'!$AP$6,'Subdecision matrices'!$K$27:$O$27,0)),0)</f>
        <v>0</v>
      </c>
      <c r="AQ963" s="2">
        <f>_xlfn.IFERROR(INDEX('Subdecision matrices'!$K$27:$O$30,MATCH(Prioritization!O490,'Subdecision matrices'!$J$27:$J$30,0),MATCH('CalcEng 2'!$AQ$6,'Subdecision matrices'!$K$27:$O$27,0)),0)</f>
        <v>0</v>
      </c>
      <c r="AR963" s="2">
        <f>_xlfn.IFERROR(INDEX('Subdecision matrices'!$K$27:$O$30,MATCH(Prioritization!O490,'Subdecision matrices'!$J$27:$J$30,0),MATCH('CalcEng 2'!$AR$6,'Subdecision matrices'!$K$27:$O$27,0)),0)</f>
        <v>0</v>
      </c>
      <c r="AS963" s="2">
        <f>_xlfn.IFERROR(INDEX('Subdecision matrices'!$K$27:$O$30,MATCH(Prioritization!O490,'Subdecision matrices'!$J$27:$J$30,0),MATCH('CalcEng 2'!$AS$6,'Subdecision matrices'!$K$27:$O$27,0)),0)</f>
        <v>0</v>
      </c>
      <c r="AT963" s="2">
        <f>_xlfn.IFERROR(INDEX('Subdecision matrices'!$K$27:$O$30,MATCH(Prioritization!O490,'Subdecision matrices'!$J$27:$J$30,0),MATCH('CalcEng 2'!$AT$6,'Subdecision matrices'!$K$27:$O$27,0)),0)</f>
        <v>0</v>
      </c>
      <c r="AU963" s="2">
        <f>_xlfn.IFERROR(INDEX('Subdecision matrices'!$K$34:$O$36,MATCH(Prioritization!P490,'Subdecision matrices'!$J$34:$J$36,0),MATCH('CalcEng 2'!$AU$6,'Subdecision matrices'!$K$33:$O$33,0)),0)</f>
        <v>0</v>
      </c>
      <c r="AV963" s="2">
        <f>_xlfn.IFERROR(INDEX('Subdecision matrices'!$K$34:$O$36,MATCH(Prioritization!P490,'Subdecision matrices'!$J$34:$J$36,0),MATCH('CalcEng 2'!$AV$6,'Subdecision matrices'!$K$33:$O$33,0)),0)</f>
        <v>0</v>
      </c>
      <c r="AW963" s="2">
        <f>_xlfn.IFERROR(INDEX('Subdecision matrices'!$K$34:$O$36,MATCH(Prioritization!P490,'Subdecision matrices'!$J$34:$J$36,0),MATCH('CalcEng 2'!$AW$6,'Subdecision matrices'!$K$33:$O$33,0)),0)</f>
        <v>0</v>
      </c>
      <c r="AX963" s="2">
        <f>_xlfn.IFERROR(INDEX('Subdecision matrices'!$K$34:$O$36,MATCH(Prioritization!P490,'Subdecision matrices'!$J$34:$J$36,0),MATCH('CalcEng 2'!$AX$6,'Subdecision matrices'!$K$33:$O$33,0)),0)</f>
        <v>0</v>
      </c>
      <c r="AY963" s="2">
        <f>_xlfn.IFERROR(INDEX('Subdecision matrices'!$K$34:$O$36,MATCH(Prioritization!P490,'Subdecision matrices'!$J$34:$J$36,0),MATCH('CalcEng 2'!$AY$6,'Subdecision matrices'!$K$33:$O$33,0)),0)</f>
        <v>0</v>
      </c>
      <c r="AZ963" s="2"/>
      <c r="BA963" s="2"/>
      <c r="BB963" s="110">
        <f>((B963*B964)+(G963*G964)+(L963*L964)+(Q963*Q964)+(V963*V964)+(AA963*AA964)+(AF964*AF963)+(AK963*AK964)+(AP963*AP964)+(AU963*AU964))*10</f>
        <v>0</v>
      </c>
      <c r="BC963" s="110">
        <f aca="true" t="shared" si="2417" ref="BC963">((C963*C964)+(H963*H964)+(M963*M964)+(R963*R964)+(W963*W964)+(AB963*AB964)+(AG964*AG963)+(AL963*AL964)+(AQ963*AQ964)+(AV963*AV964))*10</f>
        <v>0</v>
      </c>
      <c r="BD963" s="110">
        <f aca="true" t="shared" si="2418" ref="BD963">((D963*D964)+(I963*I964)+(N963*N964)+(S963*S964)+(X963*X964)+(AC963*AC964)+(AH964*AH963)+(AM963*AM964)+(AR963*AR964)+(AW963*AW964))*10</f>
        <v>0</v>
      </c>
      <c r="BE963" s="110">
        <f aca="true" t="shared" si="2419" ref="BE963">((E963*E964)+(J963*J964)+(O963*O964)+(T963*T964)+(Y963*Y964)+(AD963*AD964)+(AI964*AI963)+(AN963*AN964)+(AS963*AS964)+(AX963*AX964))*10</f>
        <v>0</v>
      </c>
      <c r="BF963" s="110">
        <f aca="true" t="shared" si="2420" ref="BF963">((F963*F964)+(K963*K964)+(P963*P964)+(U963*U964)+(Z963*Z964)+(AE963*AE964)+(AJ964*AJ963)+(AO963*AO964)+(AT963*AT964)+(AY963*AY964))*10</f>
        <v>0</v>
      </c>
    </row>
    <row r="964" spans="1:58" ht="15.75" thickBot="1">
      <c r="A964" s="94"/>
      <c r="B964" s="5">
        <f>'Subdecision matrices'!$S$12</f>
        <v>0.1</v>
      </c>
      <c r="C964" s="5">
        <f>'Subdecision matrices'!$S$13</f>
        <v>0.1</v>
      </c>
      <c r="D964" s="5">
        <f>'Subdecision matrices'!$S$14</f>
        <v>0.1</v>
      </c>
      <c r="E964" s="5">
        <f>'Subdecision matrices'!$S$15</f>
        <v>0.1</v>
      </c>
      <c r="F964" s="5">
        <f>'Subdecision matrices'!$S$16</f>
        <v>0.1</v>
      </c>
      <c r="G964" s="5">
        <f>'Subdecision matrices'!$T$12</f>
        <v>0.1</v>
      </c>
      <c r="H964" s="5">
        <f>'Subdecision matrices'!$T$13</f>
        <v>0.1</v>
      </c>
      <c r="I964" s="5">
        <f>'Subdecision matrices'!$T$14</f>
        <v>0.1</v>
      </c>
      <c r="J964" s="5">
        <f>'Subdecision matrices'!$T$15</f>
        <v>0.1</v>
      </c>
      <c r="K964" s="5">
        <f>'Subdecision matrices'!$T$16</f>
        <v>0.1</v>
      </c>
      <c r="L964" s="5">
        <f>'Subdecision matrices'!$U$12</f>
        <v>0.05</v>
      </c>
      <c r="M964" s="5">
        <f>'Subdecision matrices'!$U$13</f>
        <v>0.05</v>
      </c>
      <c r="N964" s="5">
        <f>'Subdecision matrices'!$U$14</f>
        <v>0.05</v>
      </c>
      <c r="O964" s="5">
        <f>'Subdecision matrices'!$U$15</f>
        <v>0.05</v>
      </c>
      <c r="P964" s="5">
        <f>'Subdecision matrices'!$U$16</f>
        <v>0.05</v>
      </c>
      <c r="Q964" s="5">
        <f>'Subdecision matrices'!$V$12</f>
        <v>0.1</v>
      </c>
      <c r="R964" s="5">
        <f>'Subdecision matrices'!$V$13</f>
        <v>0.1</v>
      </c>
      <c r="S964" s="5">
        <f>'Subdecision matrices'!$V$14</f>
        <v>0.1</v>
      </c>
      <c r="T964" s="5">
        <f>'Subdecision matrices'!$V$15</f>
        <v>0.1</v>
      </c>
      <c r="U964" s="5">
        <f>'Subdecision matrices'!$V$16</f>
        <v>0.1</v>
      </c>
      <c r="V964" s="5">
        <f>'Subdecision matrices'!$W$12</f>
        <v>0.1</v>
      </c>
      <c r="W964" s="5">
        <f>'Subdecision matrices'!$W$13</f>
        <v>0.1</v>
      </c>
      <c r="X964" s="5">
        <f>'Subdecision matrices'!$W$14</f>
        <v>0.1</v>
      </c>
      <c r="Y964" s="5">
        <f>'Subdecision matrices'!$W$15</f>
        <v>0.1</v>
      </c>
      <c r="Z964" s="5">
        <f>'Subdecision matrices'!$W$16</f>
        <v>0.1</v>
      </c>
      <c r="AA964" s="5">
        <f>'Subdecision matrices'!$X$12</f>
        <v>0.05</v>
      </c>
      <c r="AB964" s="5">
        <f>'Subdecision matrices'!$X$13</f>
        <v>0.1</v>
      </c>
      <c r="AC964" s="5">
        <f>'Subdecision matrices'!$X$14</f>
        <v>0.1</v>
      </c>
      <c r="AD964" s="5">
        <f>'Subdecision matrices'!$X$15</f>
        <v>0.1</v>
      </c>
      <c r="AE964" s="5">
        <f>'Subdecision matrices'!$X$16</f>
        <v>0.1</v>
      </c>
      <c r="AF964" s="5">
        <f>'Subdecision matrices'!$Y$12</f>
        <v>0.1</v>
      </c>
      <c r="AG964" s="5">
        <f>'Subdecision matrices'!$Y$13</f>
        <v>0.1</v>
      </c>
      <c r="AH964" s="5">
        <f>'Subdecision matrices'!$Y$14</f>
        <v>0.1</v>
      </c>
      <c r="AI964" s="5">
        <f>'Subdecision matrices'!$Y$15</f>
        <v>0.05</v>
      </c>
      <c r="AJ964" s="5">
        <f>'Subdecision matrices'!$Y$16</f>
        <v>0.05</v>
      </c>
      <c r="AK964" s="5">
        <f>'Subdecision matrices'!$Z$12</f>
        <v>0.15</v>
      </c>
      <c r="AL964" s="5">
        <f>'Subdecision matrices'!$Z$13</f>
        <v>0.15</v>
      </c>
      <c r="AM964" s="5">
        <f>'Subdecision matrices'!$Z$14</f>
        <v>0.15</v>
      </c>
      <c r="AN964" s="5">
        <f>'Subdecision matrices'!$Z$15</f>
        <v>0.15</v>
      </c>
      <c r="AO964" s="5">
        <f>'Subdecision matrices'!$Z$16</f>
        <v>0.15</v>
      </c>
      <c r="AP964" s="5">
        <f>'Subdecision matrices'!$AA$12</f>
        <v>0.1</v>
      </c>
      <c r="AQ964" s="5">
        <f>'Subdecision matrices'!$AA$13</f>
        <v>0.1</v>
      </c>
      <c r="AR964" s="5">
        <f>'Subdecision matrices'!$AA$14</f>
        <v>0.1</v>
      </c>
      <c r="AS964" s="5">
        <f>'Subdecision matrices'!$AA$15</f>
        <v>0.1</v>
      </c>
      <c r="AT964" s="5">
        <f>'Subdecision matrices'!$AA$16</f>
        <v>0.15</v>
      </c>
      <c r="AU964" s="5">
        <f>'Subdecision matrices'!$AB$12</f>
        <v>0.15</v>
      </c>
      <c r="AV964" s="5">
        <f>'Subdecision matrices'!$AB$13</f>
        <v>0.1</v>
      </c>
      <c r="AW964" s="5">
        <f>'Subdecision matrices'!$AB$14</f>
        <v>0.1</v>
      </c>
      <c r="AX964" s="5">
        <f>'Subdecision matrices'!$AB$15</f>
        <v>0.15</v>
      </c>
      <c r="AY964" s="5">
        <f>'Subdecision matrices'!$AB$16</f>
        <v>0.1</v>
      </c>
      <c r="AZ964" s="3">
        <f aca="true" t="shared" si="2421" ref="AZ964">SUM(L964:AY964)</f>
        <v>4</v>
      </c>
      <c r="BA964" s="3"/>
      <c r="BB964" s="114"/>
      <c r="BC964" s="114"/>
      <c r="BD964" s="114"/>
      <c r="BE964" s="114"/>
      <c r="BF964" s="114"/>
    </row>
    <row r="965" spans="1:58" ht="15">
      <c r="A965" s="94">
        <v>480</v>
      </c>
      <c r="B965" s="44">
        <f>_xlfn.IFERROR(VLOOKUP(Prioritization!G491,'Subdecision matrices'!$B$7:$C$8,2,TRUE),0)</f>
        <v>0</v>
      </c>
      <c r="C965" s="44">
        <f>_xlfn.IFERROR(VLOOKUP(Prioritization!G491,'Subdecision matrices'!$B$7:$D$8,3,TRUE),0)</f>
        <v>0</v>
      </c>
      <c r="D965" s="44">
        <f>_xlfn.IFERROR(VLOOKUP(Prioritization!G491,'Subdecision matrices'!$B$7:$E$8,4,TRUE),0)</f>
        <v>0</v>
      </c>
      <c r="E965" s="44">
        <f>_xlfn.IFERROR(VLOOKUP(Prioritization!G491,'Subdecision matrices'!$B$7:$F$8,5,TRUE),0)</f>
        <v>0</v>
      </c>
      <c r="F965" s="44">
        <f>_xlfn.IFERROR(VLOOKUP(Prioritization!G491,'Subdecision matrices'!$B$7:$G$8,6,TRUE),0)</f>
        <v>0</v>
      </c>
      <c r="G965" s="44">
        <f>VLOOKUP(Prioritization!H491,'Subdecision matrices'!$B$12:$C$19,2,TRUE)</f>
        <v>0</v>
      </c>
      <c r="H965" s="44">
        <f>VLOOKUP(Prioritization!H491,'Subdecision matrices'!$B$12:$D$19,3,TRUE)</f>
        <v>0</v>
      </c>
      <c r="I965" s="44">
        <f>VLOOKUP(Prioritization!H491,'Subdecision matrices'!$B$12:$E$19,4,TRUE)</f>
        <v>0</v>
      </c>
      <c r="J965" s="44">
        <f>VLOOKUP(Prioritization!H491,'Subdecision matrices'!$B$12:$F$19,5,TRUE)</f>
        <v>0</v>
      </c>
      <c r="K965" s="44">
        <f>VLOOKUP(Prioritization!H491,'Subdecision matrices'!$B$12:$G$19,6,TRUE)</f>
        <v>0</v>
      </c>
      <c r="L965" s="2">
        <f>_xlfn.IFERROR(INDEX('Subdecision matrices'!$C$23:$G$27,MATCH(Prioritization!I491,'Subdecision matrices'!$B$23:$B$27,0),MATCH('CalcEng 2'!$L$6,'Subdecision matrices'!$C$22:$G$22,0)),0)</f>
        <v>0</v>
      </c>
      <c r="M965" s="2">
        <f>_xlfn.IFERROR(INDEX('Subdecision matrices'!$C$23:$G$27,MATCH(Prioritization!I491,'Subdecision matrices'!$B$23:$B$27,0),MATCH('CalcEng 2'!$M$6,'Subdecision matrices'!$C$30:$G$30,0)),0)</f>
        <v>0</v>
      </c>
      <c r="N965" s="2">
        <f>_xlfn.IFERROR(INDEX('Subdecision matrices'!$C$23:$G$27,MATCH(Prioritization!I491,'Subdecision matrices'!$B$23:$B$27,0),MATCH('CalcEng 2'!$N$6,'Subdecision matrices'!$C$22:$G$22,0)),0)</f>
        <v>0</v>
      </c>
      <c r="O965" s="2">
        <f>_xlfn.IFERROR(INDEX('Subdecision matrices'!$C$23:$G$27,MATCH(Prioritization!I491,'Subdecision matrices'!$B$23:$B$27,0),MATCH('CalcEng 2'!$O$6,'Subdecision matrices'!$C$22:$G$22,0)),0)</f>
        <v>0</v>
      </c>
      <c r="P965" s="2">
        <f>_xlfn.IFERROR(INDEX('Subdecision matrices'!$C$23:$G$27,MATCH(Prioritization!I491,'Subdecision matrices'!$B$23:$B$27,0),MATCH('CalcEng 2'!$P$6,'Subdecision matrices'!$C$22:$G$22,0)),0)</f>
        <v>0</v>
      </c>
      <c r="Q965" s="2">
        <f>_xlfn.IFERROR(INDEX('Subdecision matrices'!$C$31:$G$33,MATCH(Prioritization!J491,'Subdecision matrices'!$B$31:$B$33,0),MATCH('CalcEng 2'!$Q$6,'Subdecision matrices'!$C$30:$G$30,0)),0)</f>
        <v>0</v>
      </c>
      <c r="R965" s="2">
        <f>_xlfn.IFERROR(INDEX('Subdecision matrices'!$C$31:$G$33,MATCH(Prioritization!J491,'Subdecision matrices'!$B$31:$B$33,0),MATCH('CalcEng 2'!$R$6,'Subdecision matrices'!$C$30:$G$30,0)),0)</f>
        <v>0</v>
      </c>
      <c r="S965" s="2">
        <f>_xlfn.IFERROR(INDEX('Subdecision matrices'!$C$31:$G$33,MATCH(Prioritization!J491,'Subdecision matrices'!$B$31:$B$33,0),MATCH('CalcEng 2'!$S$6,'Subdecision matrices'!$C$30:$G$30,0)),0)</f>
        <v>0</v>
      </c>
      <c r="T965" s="2">
        <f>_xlfn.IFERROR(INDEX('Subdecision matrices'!$C$31:$G$33,MATCH(Prioritization!J491,'Subdecision matrices'!$B$31:$B$33,0),MATCH('CalcEng 2'!$T$6,'Subdecision matrices'!$C$30:$G$30,0)),0)</f>
        <v>0</v>
      </c>
      <c r="U965" s="2">
        <f>_xlfn.IFERROR(INDEX('Subdecision matrices'!$C$31:$G$33,MATCH(Prioritization!J491,'Subdecision matrices'!$B$31:$B$33,0),MATCH('CalcEng 2'!$U$6,'Subdecision matrices'!$C$30:$G$30,0)),0)</f>
        <v>0</v>
      </c>
      <c r="V965" s="2">
        <f>_xlfn.IFERROR(VLOOKUP(Prioritization!K491,'Subdecision matrices'!$A$37:$C$41,3,TRUE),0)</f>
        <v>0</v>
      </c>
      <c r="W965" s="2">
        <f>_xlfn.IFERROR(VLOOKUP(Prioritization!K491,'Subdecision matrices'!$A$37:$D$41,4),0)</f>
        <v>0</v>
      </c>
      <c r="X965" s="2">
        <f>_xlfn.IFERROR(VLOOKUP(Prioritization!K491,'Subdecision matrices'!$A$37:$E$41,5),0)</f>
        <v>0</v>
      </c>
      <c r="Y965" s="2">
        <f>_xlfn.IFERROR(VLOOKUP(Prioritization!K491,'Subdecision matrices'!$A$37:$F$41,6),0)</f>
        <v>0</v>
      </c>
      <c r="Z965" s="2">
        <f>_xlfn.IFERROR(VLOOKUP(Prioritization!K491,'Subdecision matrices'!$A$37:$G$41,7),0)</f>
        <v>0</v>
      </c>
      <c r="AA965" s="2">
        <f>_xlfn.IFERROR(INDEX('Subdecision matrices'!$K$8:$O$11,MATCH(Prioritization!L491,'Subdecision matrices'!$J$8:$J$11,0),MATCH('CalcEng 2'!$AA$6,'Subdecision matrices'!$K$7:$O$7,0)),0)</f>
        <v>0</v>
      </c>
      <c r="AB965" s="2">
        <f>_xlfn.IFERROR(INDEX('Subdecision matrices'!$K$8:$O$11,MATCH(Prioritization!L491,'Subdecision matrices'!$J$8:$J$11,0),MATCH('CalcEng 2'!$AB$6,'Subdecision matrices'!$K$7:$O$7,0)),0)</f>
        <v>0</v>
      </c>
      <c r="AC965" s="2">
        <f>_xlfn.IFERROR(INDEX('Subdecision matrices'!$K$8:$O$11,MATCH(Prioritization!L491,'Subdecision matrices'!$J$8:$J$11,0),MATCH('CalcEng 2'!$AC$6,'Subdecision matrices'!$K$7:$O$7,0)),0)</f>
        <v>0</v>
      </c>
      <c r="AD965" s="2">
        <f>_xlfn.IFERROR(INDEX('Subdecision matrices'!$K$8:$O$11,MATCH(Prioritization!L491,'Subdecision matrices'!$J$8:$J$11,0),MATCH('CalcEng 2'!$AD$6,'Subdecision matrices'!$K$7:$O$7,0)),0)</f>
        <v>0</v>
      </c>
      <c r="AE965" s="2">
        <f>_xlfn.IFERROR(INDEX('Subdecision matrices'!$K$8:$O$11,MATCH(Prioritization!L491,'Subdecision matrices'!$J$8:$J$11,0),MATCH('CalcEng 2'!$AE$6,'Subdecision matrices'!$K$7:$O$7,0)),0)</f>
        <v>0</v>
      </c>
      <c r="AF965" s="2">
        <f>_xlfn.IFERROR(VLOOKUP(Prioritization!M491,'Subdecision matrices'!$I$15:$K$17,3,TRUE),0)</f>
        <v>0</v>
      </c>
      <c r="AG965" s="2">
        <f>_xlfn.IFERROR(VLOOKUP(Prioritization!M491,'Subdecision matrices'!$I$15:$L$17,4,TRUE),0)</f>
        <v>0</v>
      </c>
      <c r="AH965" s="2">
        <f>_xlfn.IFERROR(VLOOKUP(Prioritization!M491,'Subdecision matrices'!$I$15:$M$17,5,TRUE),0)</f>
        <v>0</v>
      </c>
      <c r="AI965" s="2">
        <f>_xlfn.IFERROR(VLOOKUP(Prioritization!M491,'Subdecision matrices'!$I$15:$N$17,6,TRUE),0)</f>
        <v>0</v>
      </c>
      <c r="AJ965" s="2">
        <f>_xlfn.IFERROR(VLOOKUP(Prioritization!M491,'Subdecision matrices'!$I$15:$O$17,7,TRUE),0)</f>
        <v>0</v>
      </c>
      <c r="AK965" s="2">
        <f>_xlfn.IFERROR(INDEX('Subdecision matrices'!$K$22:$O$24,MATCH(Prioritization!N491,'Subdecision matrices'!$J$22:$J$24,0),MATCH($AK$6,'Subdecision matrices'!$K$21:$O$21,0)),0)</f>
        <v>0</v>
      </c>
      <c r="AL965" s="2">
        <f>_xlfn.IFERROR(INDEX('Subdecision matrices'!$K$22:$O$24,MATCH(Prioritization!N491,'Subdecision matrices'!$J$22:$J$24,0),MATCH($AL$6,'Subdecision matrices'!$K$21:$O$21,0)),0)</f>
        <v>0</v>
      </c>
      <c r="AM965" s="2">
        <f>_xlfn.IFERROR(INDEX('Subdecision matrices'!$K$22:$O$24,MATCH(Prioritization!N491,'Subdecision matrices'!$J$22:$J$24,0),MATCH($AM$6,'Subdecision matrices'!$K$21:$O$21,0)),0)</f>
        <v>0</v>
      </c>
      <c r="AN965" s="2">
        <f>_xlfn.IFERROR(INDEX('Subdecision matrices'!$K$22:$O$24,MATCH(Prioritization!N491,'Subdecision matrices'!$J$22:$J$24,0),MATCH($AN$6,'Subdecision matrices'!$K$21:$O$21,0)),0)</f>
        <v>0</v>
      </c>
      <c r="AO965" s="2">
        <f>_xlfn.IFERROR(INDEX('Subdecision matrices'!$K$22:$O$24,MATCH(Prioritization!N491,'Subdecision matrices'!$J$22:$J$24,0),MATCH($AO$6,'Subdecision matrices'!$K$21:$O$21,0)),0)</f>
        <v>0</v>
      </c>
      <c r="AP965" s="2">
        <f>_xlfn.IFERROR(INDEX('Subdecision matrices'!$K$27:$O$30,MATCH(Prioritization!O491,'Subdecision matrices'!$J$27:$J$30,0),MATCH('CalcEng 2'!$AP$6,'Subdecision matrices'!$K$27:$O$27,0)),0)</f>
        <v>0</v>
      </c>
      <c r="AQ965" s="2">
        <f>_xlfn.IFERROR(INDEX('Subdecision matrices'!$K$27:$O$30,MATCH(Prioritization!O491,'Subdecision matrices'!$J$27:$J$30,0),MATCH('CalcEng 2'!$AQ$6,'Subdecision matrices'!$K$27:$O$27,0)),0)</f>
        <v>0</v>
      </c>
      <c r="AR965" s="2">
        <f>_xlfn.IFERROR(INDEX('Subdecision matrices'!$K$27:$O$30,MATCH(Prioritization!O491,'Subdecision matrices'!$J$27:$J$30,0),MATCH('CalcEng 2'!$AR$6,'Subdecision matrices'!$K$27:$O$27,0)),0)</f>
        <v>0</v>
      </c>
      <c r="AS965" s="2">
        <f>_xlfn.IFERROR(INDEX('Subdecision matrices'!$K$27:$O$30,MATCH(Prioritization!O491,'Subdecision matrices'!$J$27:$J$30,0),MATCH('CalcEng 2'!$AS$6,'Subdecision matrices'!$K$27:$O$27,0)),0)</f>
        <v>0</v>
      </c>
      <c r="AT965" s="2">
        <f>_xlfn.IFERROR(INDEX('Subdecision matrices'!$K$27:$O$30,MATCH(Prioritization!O491,'Subdecision matrices'!$J$27:$J$30,0),MATCH('CalcEng 2'!$AT$6,'Subdecision matrices'!$K$27:$O$27,0)),0)</f>
        <v>0</v>
      </c>
      <c r="AU965" s="2">
        <f>_xlfn.IFERROR(INDEX('Subdecision matrices'!$K$34:$O$36,MATCH(Prioritization!P491,'Subdecision matrices'!$J$34:$J$36,0),MATCH('CalcEng 2'!$AU$6,'Subdecision matrices'!$K$33:$O$33,0)),0)</f>
        <v>0</v>
      </c>
      <c r="AV965" s="2">
        <f>_xlfn.IFERROR(INDEX('Subdecision matrices'!$K$34:$O$36,MATCH(Prioritization!P491,'Subdecision matrices'!$J$34:$J$36,0),MATCH('CalcEng 2'!$AV$6,'Subdecision matrices'!$K$33:$O$33,0)),0)</f>
        <v>0</v>
      </c>
      <c r="AW965" s="2">
        <f>_xlfn.IFERROR(INDEX('Subdecision matrices'!$K$34:$O$36,MATCH(Prioritization!P491,'Subdecision matrices'!$J$34:$J$36,0),MATCH('CalcEng 2'!$AW$6,'Subdecision matrices'!$K$33:$O$33,0)),0)</f>
        <v>0</v>
      </c>
      <c r="AX965" s="2">
        <f>_xlfn.IFERROR(INDEX('Subdecision matrices'!$K$34:$O$36,MATCH(Prioritization!P491,'Subdecision matrices'!$J$34:$J$36,0),MATCH('CalcEng 2'!$AX$6,'Subdecision matrices'!$K$33:$O$33,0)),0)</f>
        <v>0</v>
      </c>
      <c r="AY965" s="2">
        <f>_xlfn.IFERROR(INDEX('Subdecision matrices'!$K$34:$O$36,MATCH(Prioritization!P491,'Subdecision matrices'!$J$34:$J$36,0),MATCH('CalcEng 2'!$AY$6,'Subdecision matrices'!$K$33:$O$33,0)),0)</f>
        <v>0</v>
      </c>
      <c r="AZ965" s="2"/>
      <c r="BA965" s="2"/>
      <c r="BB965" s="110">
        <f>((B965*B966)+(G965*G966)+(L965*L966)+(Q965*Q966)+(V965*V966)+(AA965*AA966)+(AF966*AF965)+(AK965*AK966)+(AP965*AP966)+(AU965*AU966))*10</f>
        <v>0</v>
      </c>
      <c r="BC965" s="110">
        <f aca="true" t="shared" si="2422" ref="BC965">((C965*C966)+(H965*H966)+(M965*M966)+(R965*R966)+(W965*W966)+(AB965*AB966)+(AG966*AG965)+(AL965*AL966)+(AQ965*AQ966)+(AV965*AV966))*10</f>
        <v>0</v>
      </c>
      <c r="BD965" s="110">
        <f aca="true" t="shared" si="2423" ref="BD965">((D965*D966)+(I965*I966)+(N965*N966)+(S965*S966)+(X965*X966)+(AC965*AC966)+(AH966*AH965)+(AM965*AM966)+(AR965*AR966)+(AW965*AW966))*10</f>
        <v>0</v>
      </c>
      <c r="BE965" s="110">
        <f aca="true" t="shared" si="2424" ref="BE965">((E965*E966)+(J965*J966)+(O965*O966)+(T965*T966)+(Y965*Y966)+(AD965*AD966)+(AI966*AI965)+(AN965*AN966)+(AS965*AS966)+(AX965*AX966))*10</f>
        <v>0</v>
      </c>
      <c r="BF965" s="110">
        <f aca="true" t="shared" si="2425" ref="BF965">((F965*F966)+(K965*K966)+(P965*P966)+(U965*U966)+(Z965*Z966)+(AE965*AE966)+(AJ966*AJ965)+(AO965*AO966)+(AT965*AT966)+(AY965*AY966))*10</f>
        <v>0</v>
      </c>
    </row>
    <row r="966" spans="1:58" ht="15.75" thickBot="1">
      <c r="A966" s="94"/>
      <c r="B966" s="5">
        <f>'Subdecision matrices'!$S$12</f>
        <v>0.1</v>
      </c>
      <c r="C966" s="5">
        <f>'Subdecision matrices'!$S$13</f>
        <v>0.1</v>
      </c>
      <c r="D966" s="5">
        <f>'Subdecision matrices'!$S$14</f>
        <v>0.1</v>
      </c>
      <c r="E966" s="5">
        <f>'Subdecision matrices'!$S$15</f>
        <v>0.1</v>
      </c>
      <c r="F966" s="5">
        <f>'Subdecision matrices'!$S$16</f>
        <v>0.1</v>
      </c>
      <c r="G966" s="5">
        <f>'Subdecision matrices'!$T$12</f>
        <v>0.1</v>
      </c>
      <c r="H966" s="5">
        <f>'Subdecision matrices'!$T$13</f>
        <v>0.1</v>
      </c>
      <c r="I966" s="5">
        <f>'Subdecision matrices'!$T$14</f>
        <v>0.1</v>
      </c>
      <c r="J966" s="5">
        <f>'Subdecision matrices'!$T$15</f>
        <v>0.1</v>
      </c>
      <c r="K966" s="5">
        <f>'Subdecision matrices'!$T$16</f>
        <v>0.1</v>
      </c>
      <c r="L966" s="5">
        <f>'Subdecision matrices'!$U$12</f>
        <v>0.05</v>
      </c>
      <c r="M966" s="5">
        <f>'Subdecision matrices'!$U$13</f>
        <v>0.05</v>
      </c>
      <c r="N966" s="5">
        <f>'Subdecision matrices'!$U$14</f>
        <v>0.05</v>
      </c>
      <c r="O966" s="5">
        <f>'Subdecision matrices'!$U$15</f>
        <v>0.05</v>
      </c>
      <c r="P966" s="5">
        <f>'Subdecision matrices'!$U$16</f>
        <v>0.05</v>
      </c>
      <c r="Q966" s="5">
        <f>'Subdecision matrices'!$V$12</f>
        <v>0.1</v>
      </c>
      <c r="R966" s="5">
        <f>'Subdecision matrices'!$V$13</f>
        <v>0.1</v>
      </c>
      <c r="S966" s="5">
        <f>'Subdecision matrices'!$V$14</f>
        <v>0.1</v>
      </c>
      <c r="T966" s="5">
        <f>'Subdecision matrices'!$V$15</f>
        <v>0.1</v>
      </c>
      <c r="U966" s="5">
        <f>'Subdecision matrices'!$V$16</f>
        <v>0.1</v>
      </c>
      <c r="V966" s="5">
        <f>'Subdecision matrices'!$W$12</f>
        <v>0.1</v>
      </c>
      <c r="W966" s="5">
        <f>'Subdecision matrices'!$W$13</f>
        <v>0.1</v>
      </c>
      <c r="X966" s="5">
        <f>'Subdecision matrices'!$W$14</f>
        <v>0.1</v>
      </c>
      <c r="Y966" s="5">
        <f>'Subdecision matrices'!$W$15</f>
        <v>0.1</v>
      </c>
      <c r="Z966" s="5">
        <f>'Subdecision matrices'!$W$16</f>
        <v>0.1</v>
      </c>
      <c r="AA966" s="5">
        <f>'Subdecision matrices'!$X$12</f>
        <v>0.05</v>
      </c>
      <c r="AB966" s="5">
        <f>'Subdecision matrices'!$X$13</f>
        <v>0.1</v>
      </c>
      <c r="AC966" s="5">
        <f>'Subdecision matrices'!$X$14</f>
        <v>0.1</v>
      </c>
      <c r="AD966" s="5">
        <f>'Subdecision matrices'!$X$15</f>
        <v>0.1</v>
      </c>
      <c r="AE966" s="5">
        <f>'Subdecision matrices'!$X$16</f>
        <v>0.1</v>
      </c>
      <c r="AF966" s="5">
        <f>'Subdecision matrices'!$Y$12</f>
        <v>0.1</v>
      </c>
      <c r="AG966" s="5">
        <f>'Subdecision matrices'!$Y$13</f>
        <v>0.1</v>
      </c>
      <c r="AH966" s="5">
        <f>'Subdecision matrices'!$Y$14</f>
        <v>0.1</v>
      </c>
      <c r="AI966" s="5">
        <f>'Subdecision matrices'!$Y$15</f>
        <v>0.05</v>
      </c>
      <c r="AJ966" s="5">
        <f>'Subdecision matrices'!$Y$16</f>
        <v>0.05</v>
      </c>
      <c r="AK966" s="5">
        <f>'Subdecision matrices'!$Z$12</f>
        <v>0.15</v>
      </c>
      <c r="AL966" s="5">
        <f>'Subdecision matrices'!$Z$13</f>
        <v>0.15</v>
      </c>
      <c r="AM966" s="5">
        <f>'Subdecision matrices'!$Z$14</f>
        <v>0.15</v>
      </c>
      <c r="AN966" s="5">
        <f>'Subdecision matrices'!$Z$15</f>
        <v>0.15</v>
      </c>
      <c r="AO966" s="5">
        <f>'Subdecision matrices'!$Z$16</f>
        <v>0.15</v>
      </c>
      <c r="AP966" s="5">
        <f>'Subdecision matrices'!$AA$12</f>
        <v>0.1</v>
      </c>
      <c r="AQ966" s="5">
        <f>'Subdecision matrices'!$AA$13</f>
        <v>0.1</v>
      </c>
      <c r="AR966" s="5">
        <f>'Subdecision matrices'!$AA$14</f>
        <v>0.1</v>
      </c>
      <c r="AS966" s="5">
        <f>'Subdecision matrices'!$AA$15</f>
        <v>0.1</v>
      </c>
      <c r="AT966" s="5">
        <f>'Subdecision matrices'!$AA$16</f>
        <v>0.15</v>
      </c>
      <c r="AU966" s="5">
        <f>'Subdecision matrices'!$AB$12</f>
        <v>0.15</v>
      </c>
      <c r="AV966" s="5">
        <f>'Subdecision matrices'!$AB$13</f>
        <v>0.1</v>
      </c>
      <c r="AW966" s="5">
        <f>'Subdecision matrices'!$AB$14</f>
        <v>0.1</v>
      </c>
      <c r="AX966" s="5">
        <f>'Subdecision matrices'!$AB$15</f>
        <v>0.15</v>
      </c>
      <c r="AY966" s="5">
        <f>'Subdecision matrices'!$AB$16</f>
        <v>0.1</v>
      </c>
      <c r="AZ966" s="3">
        <f aca="true" t="shared" si="2426" ref="AZ966">SUM(L966:AY966)</f>
        <v>4</v>
      </c>
      <c r="BA966" s="3"/>
      <c r="BB966" s="114"/>
      <c r="BC966" s="114"/>
      <c r="BD966" s="114"/>
      <c r="BE966" s="114"/>
      <c r="BF966" s="114"/>
    </row>
    <row r="967" spans="1:58" ht="15" customHeight="1">
      <c r="A967" s="94">
        <v>481</v>
      </c>
      <c r="B967" s="44">
        <f>_xlfn.IFERROR(VLOOKUP(Prioritization!G492,'Subdecision matrices'!$B$7:$C$8,2,TRUE),0)</f>
        <v>0</v>
      </c>
      <c r="C967" s="44">
        <f>_xlfn.IFERROR(VLOOKUP(Prioritization!G492,'Subdecision matrices'!$B$7:$D$8,3,TRUE),0)</f>
        <v>0</v>
      </c>
      <c r="D967" s="44">
        <f>_xlfn.IFERROR(VLOOKUP(Prioritization!G492,'Subdecision matrices'!$B$7:$E$8,4,TRUE),0)</f>
        <v>0</v>
      </c>
      <c r="E967" s="44">
        <f>_xlfn.IFERROR(VLOOKUP(Prioritization!G492,'Subdecision matrices'!$B$7:$F$8,5,TRUE),0)</f>
        <v>0</v>
      </c>
      <c r="F967" s="44">
        <f>_xlfn.IFERROR(VLOOKUP(Prioritization!G492,'Subdecision matrices'!$B$7:$G$8,6,TRUE),0)</f>
        <v>0</v>
      </c>
      <c r="G967" s="44">
        <f>VLOOKUP(Prioritization!H492,'Subdecision matrices'!$B$12:$C$19,2,TRUE)</f>
        <v>0</v>
      </c>
      <c r="H967" s="44">
        <f>VLOOKUP(Prioritization!H492,'Subdecision matrices'!$B$12:$D$19,3,TRUE)</f>
        <v>0</v>
      </c>
      <c r="I967" s="44">
        <f>VLOOKUP(Prioritization!H492,'Subdecision matrices'!$B$12:$E$19,4,TRUE)</f>
        <v>0</v>
      </c>
      <c r="J967" s="44">
        <f>VLOOKUP(Prioritization!H492,'Subdecision matrices'!$B$12:$F$19,5,TRUE)</f>
        <v>0</v>
      </c>
      <c r="K967" s="44">
        <f>VLOOKUP(Prioritization!H492,'Subdecision matrices'!$B$12:$G$19,6,TRUE)</f>
        <v>0</v>
      </c>
      <c r="L967" s="2">
        <f>_xlfn.IFERROR(INDEX('Subdecision matrices'!$C$23:$G$27,MATCH(Prioritization!I492,'Subdecision matrices'!$B$23:$B$27,0),MATCH('CalcEng 2'!$L$6,'Subdecision matrices'!$C$22:$G$22,0)),0)</f>
        <v>0</v>
      </c>
      <c r="M967" s="2">
        <f>_xlfn.IFERROR(INDEX('Subdecision matrices'!$C$23:$G$27,MATCH(Prioritization!I492,'Subdecision matrices'!$B$23:$B$27,0),MATCH('CalcEng 2'!$M$6,'Subdecision matrices'!$C$30:$G$30,0)),0)</f>
        <v>0</v>
      </c>
      <c r="N967" s="2">
        <f>_xlfn.IFERROR(INDEX('Subdecision matrices'!$C$23:$G$27,MATCH(Prioritization!I492,'Subdecision matrices'!$B$23:$B$27,0),MATCH('CalcEng 2'!$N$6,'Subdecision matrices'!$C$22:$G$22,0)),0)</f>
        <v>0</v>
      </c>
      <c r="O967" s="2">
        <f>_xlfn.IFERROR(INDEX('Subdecision matrices'!$C$23:$G$27,MATCH(Prioritization!I492,'Subdecision matrices'!$B$23:$B$27,0),MATCH('CalcEng 2'!$O$6,'Subdecision matrices'!$C$22:$G$22,0)),0)</f>
        <v>0</v>
      </c>
      <c r="P967" s="2">
        <f>_xlfn.IFERROR(INDEX('Subdecision matrices'!$C$23:$G$27,MATCH(Prioritization!I492,'Subdecision matrices'!$B$23:$B$27,0),MATCH('CalcEng 2'!$P$6,'Subdecision matrices'!$C$22:$G$22,0)),0)</f>
        <v>0</v>
      </c>
      <c r="Q967" s="2">
        <f>_xlfn.IFERROR(INDEX('Subdecision matrices'!$C$31:$G$33,MATCH(Prioritization!J492,'Subdecision matrices'!$B$31:$B$33,0),MATCH('CalcEng 2'!$Q$6,'Subdecision matrices'!$C$30:$G$30,0)),0)</f>
        <v>0</v>
      </c>
      <c r="R967" s="2">
        <f>_xlfn.IFERROR(INDEX('Subdecision matrices'!$C$31:$G$33,MATCH(Prioritization!J492,'Subdecision matrices'!$B$31:$B$33,0),MATCH('CalcEng 2'!$R$6,'Subdecision matrices'!$C$30:$G$30,0)),0)</f>
        <v>0</v>
      </c>
      <c r="S967" s="2">
        <f>_xlfn.IFERROR(INDEX('Subdecision matrices'!$C$31:$G$33,MATCH(Prioritization!J492,'Subdecision matrices'!$B$31:$B$33,0),MATCH('CalcEng 2'!$S$6,'Subdecision matrices'!$C$30:$G$30,0)),0)</f>
        <v>0</v>
      </c>
      <c r="T967" s="2">
        <f>_xlfn.IFERROR(INDEX('Subdecision matrices'!$C$31:$G$33,MATCH(Prioritization!J492,'Subdecision matrices'!$B$31:$B$33,0),MATCH('CalcEng 2'!$T$6,'Subdecision matrices'!$C$30:$G$30,0)),0)</f>
        <v>0</v>
      </c>
      <c r="U967" s="2">
        <f>_xlfn.IFERROR(INDEX('Subdecision matrices'!$C$31:$G$33,MATCH(Prioritization!J492,'Subdecision matrices'!$B$31:$B$33,0),MATCH('CalcEng 2'!$U$6,'Subdecision matrices'!$C$30:$G$30,0)),0)</f>
        <v>0</v>
      </c>
      <c r="V967" s="2">
        <f>_xlfn.IFERROR(VLOOKUP(Prioritization!K492,'Subdecision matrices'!$A$37:$C$41,3,TRUE),0)</f>
        <v>0</v>
      </c>
      <c r="W967" s="2">
        <f>_xlfn.IFERROR(VLOOKUP(Prioritization!K492,'Subdecision matrices'!$A$37:$D$41,4),0)</f>
        <v>0</v>
      </c>
      <c r="X967" s="2">
        <f>_xlfn.IFERROR(VLOOKUP(Prioritization!K492,'Subdecision matrices'!$A$37:$E$41,5),0)</f>
        <v>0</v>
      </c>
      <c r="Y967" s="2">
        <f>_xlfn.IFERROR(VLOOKUP(Prioritization!K492,'Subdecision matrices'!$A$37:$F$41,6),0)</f>
        <v>0</v>
      </c>
      <c r="Z967" s="2">
        <f>_xlfn.IFERROR(VLOOKUP(Prioritization!K492,'Subdecision matrices'!$A$37:$G$41,7),0)</f>
        <v>0</v>
      </c>
      <c r="AA967" s="2">
        <f>_xlfn.IFERROR(INDEX('Subdecision matrices'!$K$8:$O$11,MATCH(Prioritization!L492,'Subdecision matrices'!$J$8:$J$11,0),MATCH('CalcEng 2'!$AA$6,'Subdecision matrices'!$K$7:$O$7,0)),0)</f>
        <v>0</v>
      </c>
      <c r="AB967" s="2">
        <f>_xlfn.IFERROR(INDEX('Subdecision matrices'!$K$8:$O$11,MATCH(Prioritization!L492,'Subdecision matrices'!$J$8:$J$11,0),MATCH('CalcEng 2'!$AB$6,'Subdecision matrices'!$K$7:$O$7,0)),0)</f>
        <v>0</v>
      </c>
      <c r="AC967" s="2">
        <f>_xlfn.IFERROR(INDEX('Subdecision matrices'!$K$8:$O$11,MATCH(Prioritization!L492,'Subdecision matrices'!$J$8:$J$11,0),MATCH('CalcEng 2'!$AC$6,'Subdecision matrices'!$K$7:$O$7,0)),0)</f>
        <v>0</v>
      </c>
      <c r="AD967" s="2">
        <f>_xlfn.IFERROR(INDEX('Subdecision matrices'!$K$8:$O$11,MATCH(Prioritization!L492,'Subdecision matrices'!$J$8:$J$11,0),MATCH('CalcEng 2'!$AD$6,'Subdecision matrices'!$K$7:$O$7,0)),0)</f>
        <v>0</v>
      </c>
      <c r="AE967" s="2">
        <f>_xlfn.IFERROR(INDEX('Subdecision matrices'!$K$8:$O$11,MATCH(Prioritization!L492,'Subdecision matrices'!$J$8:$J$11,0),MATCH('CalcEng 2'!$AE$6,'Subdecision matrices'!$K$7:$O$7,0)),0)</f>
        <v>0</v>
      </c>
      <c r="AF967" s="2">
        <f>_xlfn.IFERROR(VLOOKUP(Prioritization!M492,'Subdecision matrices'!$I$15:$K$17,3,TRUE),0)</f>
        <v>0</v>
      </c>
      <c r="AG967" s="2">
        <f>_xlfn.IFERROR(VLOOKUP(Prioritization!M492,'Subdecision matrices'!$I$15:$L$17,4,TRUE),0)</f>
        <v>0</v>
      </c>
      <c r="AH967" s="2">
        <f>_xlfn.IFERROR(VLOOKUP(Prioritization!M492,'Subdecision matrices'!$I$15:$M$17,5,TRUE),0)</f>
        <v>0</v>
      </c>
      <c r="AI967" s="2">
        <f>_xlfn.IFERROR(VLOOKUP(Prioritization!M492,'Subdecision matrices'!$I$15:$N$17,6,TRUE),0)</f>
        <v>0</v>
      </c>
      <c r="AJ967" s="2">
        <f>_xlfn.IFERROR(VLOOKUP(Prioritization!M492,'Subdecision matrices'!$I$15:$O$17,7,TRUE),0)</f>
        <v>0</v>
      </c>
      <c r="AK967" s="2">
        <f>_xlfn.IFERROR(INDEX('Subdecision matrices'!$K$22:$O$24,MATCH(Prioritization!N492,'Subdecision matrices'!$J$22:$J$24,0),MATCH($AK$6,'Subdecision matrices'!$K$21:$O$21,0)),0)</f>
        <v>0</v>
      </c>
      <c r="AL967" s="2">
        <f>_xlfn.IFERROR(INDEX('Subdecision matrices'!$K$22:$O$24,MATCH(Prioritization!N492,'Subdecision matrices'!$J$22:$J$24,0),MATCH($AL$6,'Subdecision matrices'!$K$21:$O$21,0)),0)</f>
        <v>0</v>
      </c>
      <c r="AM967" s="2">
        <f>_xlfn.IFERROR(INDEX('Subdecision matrices'!$K$22:$O$24,MATCH(Prioritization!N492,'Subdecision matrices'!$J$22:$J$24,0),MATCH($AM$6,'Subdecision matrices'!$K$21:$O$21,0)),0)</f>
        <v>0</v>
      </c>
      <c r="AN967" s="2">
        <f>_xlfn.IFERROR(INDEX('Subdecision matrices'!$K$22:$O$24,MATCH(Prioritization!N492,'Subdecision matrices'!$J$22:$J$24,0),MATCH($AN$6,'Subdecision matrices'!$K$21:$O$21,0)),0)</f>
        <v>0</v>
      </c>
      <c r="AO967" s="2">
        <f>_xlfn.IFERROR(INDEX('Subdecision matrices'!$K$22:$O$24,MATCH(Prioritization!N492,'Subdecision matrices'!$J$22:$J$24,0),MATCH($AO$6,'Subdecision matrices'!$K$21:$O$21,0)),0)</f>
        <v>0</v>
      </c>
      <c r="AP967" s="2">
        <f>_xlfn.IFERROR(INDEX('Subdecision matrices'!$K$27:$O$30,MATCH(Prioritization!O492,'Subdecision matrices'!$J$27:$J$30,0),MATCH('CalcEng 2'!$AP$6,'Subdecision matrices'!$K$27:$O$27,0)),0)</f>
        <v>0</v>
      </c>
      <c r="AQ967" s="2">
        <f>_xlfn.IFERROR(INDEX('Subdecision matrices'!$K$27:$O$30,MATCH(Prioritization!O492,'Subdecision matrices'!$J$27:$J$30,0),MATCH('CalcEng 2'!$AQ$6,'Subdecision matrices'!$K$27:$O$27,0)),0)</f>
        <v>0</v>
      </c>
      <c r="AR967" s="2">
        <f>_xlfn.IFERROR(INDEX('Subdecision matrices'!$K$27:$O$30,MATCH(Prioritization!O492,'Subdecision matrices'!$J$27:$J$30,0),MATCH('CalcEng 2'!$AR$6,'Subdecision matrices'!$K$27:$O$27,0)),0)</f>
        <v>0</v>
      </c>
      <c r="AS967" s="2">
        <f>_xlfn.IFERROR(INDEX('Subdecision matrices'!$K$27:$O$30,MATCH(Prioritization!O492,'Subdecision matrices'!$J$27:$J$30,0),MATCH('CalcEng 2'!$AS$6,'Subdecision matrices'!$K$27:$O$27,0)),0)</f>
        <v>0</v>
      </c>
      <c r="AT967" s="2">
        <f>_xlfn.IFERROR(INDEX('Subdecision matrices'!$K$27:$O$30,MATCH(Prioritization!O492,'Subdecision matrices'!$J$27:$J$30,0),MATCH('CalcEng 2'!$AT$6,'Subdecision matrices'!$K$27:$O$27,0)),0)</f>
        <v>0</v>
      </c>
      <c r="AU967" s="2">
        <f>_xlfn.IFERROR(INDEX('Subdecision matrices'!$K$34:$O$36,MATCH(Prioritization!P492,'Subdecision matrices'!$J$34:$J$36,0),MATCH('CalcEng 2'!$AU$6,'Subdecision matrices'!$K$33:$O$33,0)),0)</f>
        <v>0</v>
      </c>
      <c r="AV967" s="2">
        <f>_xlfn.IFERROR(INDEX('Subdecision matrices'!$K$34:$O$36,MATCH(Prioritization!P492,'Subdecision matrices'!$J$34:$J$36,0),MATCH('CalcEng 2'!$AV$6,'Subdecision matrices'!$K$33:$O$33,0)),0)</f>
        <v>0</v>
      </c>
      <c r="AW967" s="2">
        <f>_xlfn.IFERROR(INDEX('Subdecision matrices'!$K$34:$O$36,MATCH(Prioritization!P492,'Subdecision matrices'!$J$34:$J$36,0),MATCH('CalcEng 2'!$AW$6,'Subdecision matrices'!$K$33:$O$33,0)),0)</f>
        <v>0</v>
      </c>
      <c r="AX967" s="2">
        <f>_xlfn.IFERROR(INDEX('Subdecision matrices'!$K$34:$O$36,MATCH(Prioritization!P492,'Subdecision matrices'!$J$34:$J$36,0),MATCH('CalcEng 2'!$AX$6,'Subdecision matrices'!$K$33:$O$33,0)),0)</f>
        <v>0</v>
      </c>
      <c r="AY967" s="2">
        <f>_xlfn.IFERROR(INDEX('Subdecision matrices'!$K$34:$O$36,MATCH(Prioritization!P492,'Subdecision matrices'!$J$34:$J$36,0),MATCH('CalcEng 2'!$AY$6,'Subdecision matrices'!$K$33:$O$33,0)),0)</f>
        <v>0</v>
      </c>
      <c r="AZ967" s="2"/>
      <c r="BA967" s="2"/>
      <c r="BB967" s="110">
        <f>((B967*B968)+(G967*G968)+(L967*L968)+(Q967*Q968)+(V967*V968)+(AA967*AA968)+(AF968*AF967)+(AK967*AK968)+(AP967*AP968)+(AU967*AU968))*10</f>
        <v>0</v>
      </c>
      <c r="BC967" s="110">
        <f aca="true" t="shared" si="2427" ref="BC967">((C967*C968)+(H967*H968)+(M967*M968)+(R967*R968)+(W967*W968)+(AB967*AB968)+(AG968*AG967)+(AL967*AL968)+(AQ967*AQ968)+(AV967*AV968))*10</f>
        <v>0</v>
      </c>
      <c r="BD967" s="110">
        <f aca="true" t="shared" si="2428" ref="BD967">((D967*D968)+(I967*I968)+(N967*N968)+(S967*S968)+(X967*X968)+(AC967*AC968)+(AH968*AH967)+(AM967*AM968)+(AR967*AR968)+(AW967*AW968))*10</f>
        <v>0</v>
      </c>
      <c r="BE967" s="110">
        <f aca="true" t="shared" si="2429" ref="BE967">((E967*E968)+(J967*J968)+(O967*O968)+(T967*T968)+(Y967*Y968)+(AD967*AD968)+(AI968*AI967)+(AN967*AN968)+(AS967*AS968)+(AX967*AX968))*10</f>
        <v>0</v>
      </c>
      <c r="BF967" s="110">
        <f aca="true" t="shared" si="2430" ref="BF967">((F967*F968)+(K967*K968)+(P967*P968)+(U967*U968)+(Z967*Z968)+(AE967*AE968)+(AJ968*AJ967)+(AO967*AO968)+(AT967*AT968)+(AY967*AY968))*10</f>
        <v>0</v>
      </c>
    </row>
    <row r="968" spans="1:58" ht="15.75" thickBot="1">
      <c r="A968" s="94"/>
      <c r="B968" s="5">
        <f>'Subdecision matrices'!$S$12</f>
        <v>0.1</v>
      </c>
      <c r="C968" s="5">
        <f>'Subdecision matrices'!$S$13</f>
        <v>0.1</v>
      </c>
      <c r="D968" s="5">
        <f>'Subdecision matrices'!$S$14</f>
        <v>0.1</v>
      </c>
      <c r="E968" s="5">
        <f>'Subdecision matrices'!$S$15</f>
        <v>0.1</v>
      </c>
      <c r="F968" s="5">
        <f>'Subdecision matrices'!$S$16</f>
        <v>0.1</v>
      </c>
      <c r="G968" s="5">
        <f>'Subdecision matrices'!$T$12</f>
        <v>0.1</v>
      </c>
      <c r="H968" s="5">
        <f>'Subdecision matrices'!$T$13</f>
        <v>0.1</v>
      </c>
      <c r="I968" s="5">
        <f>'Subdecision matrices'!$T$14</f>
        <v>0.1</v>
      </c>
      <c r="J968" s="5">
        <f>'Subdecision matrices'!$T$15</f>
        <v>0.1</v>
      </c>
      <c r="K968" s="5">
        <f>'Subdecision matrices'!$T$16</f>
        <v>0.1</v>
      </c>
      <c r="L968" s="5">
        <f>'Subdecision matrices'!$U$12</f>
        <v>0.05</v>
      </c>
      <c r="M968" s="5">
        <f>'Subdecision matrices'!$U$13</f>
        <v>0.05</v>
      </c>
      <c r="N968" s="5">
        <f>'Subdecision matrices'!$U$14</f>
        <v>0.05</v>
      </c>
      <c r="O968" s="5">
        <f>'Subdecision matrices'!$U$15</f>
        <v>0.05</v>
      </c>
      <c r="P968" s="5">
        <f>'Subdecision matrices'!$U$16</f>
        <v>0.05</v>
      </c>
      <c r="Q968" s="5">
        <f>'Subdecision matrices'!$V$12</f>
        <v>0.1</v>
      </c>
      <c r="R968" s="5">
        <f>'Subdecision matrices'!$V$13</f>
        <v>0.1</v>
      </c>
      <c r="S968" s="5">
        <f>'Subdecision matrices'!$V$14</f>
        <v>0.1</v>
      </c>
      <c r="T968" s="5">
        <f>'Subdecision matrices'!$V$15</f>
        <v>0.1</v>
      </c>
      <c r="U968" s="5">
        <f>'Subdecision matrices'!$V$16</f>
        <v>0.1</v>
      </c>
      <c r="V968" s="5">
        <f>'Subdecision matrices'!$W$12</f>
        <v>0.1</v>
      </c>
      <c r="W968" s="5">
        <f>'Subdecision matrices'!$W$13</f>
        <v>0.1</v>
      </c>
      <c r="X968" s="5">
        <f>'Subdecision matrices'!$W$14</f>
        <v>0.1</v>
      </c>
      <c r="Y968" s="5">
        <f>'Subdecision matrices'!$W$15</f>
        <v>0.1</v>
      </c>
      <c r="Z968" s="5">
        <f>'Subdecision matrices'!$W$16</f>
        <v>0.1</v>
      </c>
      <c r="AA968" s="5">
        <f>'Subdecision matrices'!$X$12</f>
        <v>0.05</v>
      </c>
      <c r="AB968" s="5">
        <f>'Subdecision matrices'!$X$13</f>
        <v>0.1</v>
      </c>
      <c r="AC968" s="5">
        <f>'Subdecision matrices'!$X$14</f>
        <v>0.1</v>
      </c>
      <c r="AD968" s="5">
        <f>'Subdecision matrices'!$X$15</f>
        <v>0.1</v>
      </c>
      <c r="AE968" s="5">
        <f>'Subdecision matrices'!$X$16</f>
        <v>0.1</v>
      </c>
      <c r="AF968" s="5">
        <f>'Subdecision matrices'!$Y$12</f>
        <v>0.1</v>
      </c>
      <c r="AG968" s="5">
        <f>'Subdecision matrices'!$Y$13</f>
        <v>0.1</v>
      </c>
      <c r="AH968" s="5">
        <f>'Subdecision matrices'!$Y$14</f>
        <v>0.1</v>
      </c>
      <c r="AI968" s="5">
        <f>'Subdecision matrices'!$Y$15</f>
        <v>0.05</v>
      </c>
      <c r="AJ968" s="5">
        <f>'Subdecision matrices'!$Y$16</f>
        <v>0.05</v>
      </c>
      <c r="AK968" s="5">
        <f>'Subdecision matrices'!$Z$12</f>
        <v>0.15</v>
      </c>
      <c r="AL968" s="5">
        <f>'Subdecision matrices'!$Z$13</f>
        <v>0.15</v>
      </c>
      <c r="AM968" s="5">
        <f>'Subdecision matrices'!$Z$14</f>
        <v>0.15</v>
      </c>
      <c r="AN968" s="5">
        <f>'Subdecision matrices'!$Z$15</f>
        <v>0.15</v>
      </c>
      <c r="AO968" s="5">
        <f>'Subdecision matrices'!$Z$16</f>
        <v>0.15</v>
      </c>
      <c r="AP968" s="5">
        <f>'Subdecision matrices'!$AA$12</f>
        <v>0.1</v>
      </c>
      <c r="AQ968" s="5">
        <f>'Subdecision matrices'!$AA$13</f>
        <v>0.1</v>
      </c>
      <c r="AR968" s="5">
        <f>'Subdecision matrices'!$AA$14</f>
        <v>0.1</v>
      </c>
      <c r="AS968" s="5">
        <f>'Subdecision matrices'!$AA$15</f>
        <v>0.1</v>
      </c>
      <c r="AT968" s="5">
        <f>'Subdecision matrices'!$AA$16</f>
        <v>0.15</v>
      </c>
      <c r="AU968" s="5">
        <f>'Subdecision matrices'!$AB$12</f>
        <v>0.15</v>
      </c>
      <c r="AV968" s="5">
        <f>'Subdecision matrices'!$AB$13</f>
        <v>0.1</v>
      </c>
      <c r="AW968" s="5">
        <f>'Subdecision matrices'!$AB$14</f>
        <v>0.1</v>
      </c>
      <c r="AX968" s="5">
        <f>'Subdecision matrices'!$AB$15</f>
        <v>0.15</v>
      </c>
      <c r="AY968" s="5">
        <f>'Subdecision matrices'!$AB$16</f>
        <v>0.1</v>
      </c>
      <c r="AZ968" s="3">
        <f aca="true" t="shared" si="2431" ref="AZ968">SUM(L968:AY968)</f>
        <v>4</v>
      </c>
      <c r="BA968" s="3"/>
      <c r="BB968" s="114"/>
      <c r="BC968" s="114"/>
      <c r="BD968" s="114"/>
      <c r="BE968" s="114"/>
      <c r="BF968" s="114"/>
    </row>
    <row r="969" spans="1:58" ht="15.75" customHeight="1">
      <c r="A969" s="94">
        <v>482</v>
      </c>
      <c r="B969" s="44">
        <f>_xlfn.IFERROR(VLOOKUP(Prioritization!G493,'Subdecision matrices'!$B$7:$C$8,2,TRUE),0)</f>
        <v>0</v>
      </c>
      <c r="C969" s="44">
        <f>_xlfn.IFERROR(VLOOKUP(Prioritization!G493,'Subdecision matrices'!$B$7:$D$8,3,TRUE),0)</f>
        <v>0</v>
      </c>
      <c r="D969" s="44">
        <f>_xlfn.IFERROR(VLOOKUP(Prioritization!G493,'Subdecision matrices'!$B$7:$E$8,4,TRUE),0)</f>
        <v>0</v>
      </c>
      <c r="E969" s="44">
        <f>_xlfn.IFERROR(VLOOKUP(Prioritization!G493,'Subdecision matrices'!$B$7:$F$8,5,TRUE),0)</f>
        <v>0</v>
      </c>
      <c r="F969" s="44">
        <f>_xlfn.IFERROR(VLOOKUP(Prioritization!G493,'Subdecision matrices'!$B$7:$G$8,6,TRUE),0)</f>
        <v>0</v>
      </c>
      <c r="G969" s="44">
        <f>VLOOKUP(Prioritization!H493,'Subdecision matrices'!$B$12:$C$19,2,TRUE)</f>
        <v>0</v>
      </c>
      <c r="H969" s="44">
        <f>VLOOKUP(Prioritization!H493,'Subdecision matrices'!$B$12:$D$19,3,TRUE)</f>
        <v>0</v>
      </c>
      <c r="I969" s="44">
        <f>VLOOKUP(Prioritization!H493,'Subdecision matrices'!$B$12:$E$19,4,TRUE)</f>
        <v>0</v>
      </c>
      <c r="J969" s="44">
        <f>VLOOKUP(Prioritization!H493,'Subdecision matrices'!$B$12:$F$19,5,TRUE)</f>
        <v>0</v>
      </c>
      <c r="K969" s="44">
        <f>VLOOKUP(Prioritization!H493,'Subdecision matrices'!$B$12:$G$19,6,TRUE)</f>
        <v>0</v>
      </c>
      <c r="L969" s="2">
        <f>_xlfn.IFERROR(INDEX('Subdecision matrices'!$C$23:$G$27,MATCH(Prioritization!I493,'Subdecision matrices'!$B$23:$B$27,0),MATCH('CalcEng 2'!$L$6,'Subdecision matrices'!$C$22:$G$22,0)),0)</f>
        <v>0</v>
      </c>
      <c r="M969" s="2">
        <f>_xlfn.IFERROR(INDEX('Subdecision matrices'!$C$23:$G$27,MATCH(Prioritization!I493,'Subdecision matrices'!$B$23:$B$27,0),MATCH('CalcEng 2'!$M$6,'Subdecision matrices'!$C$30:$G$30,0)),0)</f>
        <v>0</v>
      </c>
      <c r="N969" s="2">
        <f>_xlfn.IFERROR(INDEX('Subdecision matrices'!$C$23:$G$27,MATCH(Prioritization!I493,'Subdecision matrices'!$B$23:$B$27,0),MATCH('CalcEng 2'!$N$6,'Subdecision matrices'!$C$22:$G$22,0)),0)</f>
        <v>0</v>
      </c>
      <c r="O969" s="2">
        <f>_xlfn.IFERROR(INDEX('Subdecision matrices'!$C$23:$G$27,MATCH(Prioritization!I493,'Subdecision matrices'!$B$23:$B$27,0),MATCH('CalcEng 2'!$O$6,'Subdecision matrices'!$C$22:$G$22,0)),0)</f>
        <v>0</v>
      </c>
      <c r="P969" s="2">
        <f>_xlfn.IFERROR(INDEX('Subdecision matrices'!$C$23:$G$27,MATCH(Prioritization!I493,'Subdecision matrices'!$B$23:$B$27,0),MATCH('CalcEng 2'!$P$6,'Subdecision matrices'!$C$22:$G$22,0)),0)</f>
        <v>0</v>
      </c>
      <c r="Q969" s="2">
        <f>_xlfn.IFERROR(INDEX('Subdecision matrices'!$C$31:$G$33,MATCH(Prioritization!J493,'Subdecision matrices'!$B$31:$B$33,0),MATCH('CalcEng 2'!$Q$6,'Subdecision matrices'!$C$30:$G$30,0)),0)</f>
        <v>0</v>
      </c>
      <c r="R969" s="2">
        <f>_xlfn.IFERROR(INDEX('Subdecision matrices'!$C$31:$G$33,MATCH(Prioritization!J493,'Subdecision matrices'!$B$31:$B$33,0),MATCH('CalcEng 2'!$R$6,'Subdecision matrices'!$C$30:$G$30,0)),0)</f>
        <v>0</v>
      </c>
      <c r="S969" s="2">
        <f>_xlfn.IFERROR(INDEX('Subdecision matrices'!$C$31:$G$33,MATCH(Prioritization!J493,'Subdecision matrices'!$B$31:$B$33,0),MATCH('CalcEng 2'!$S$6,'Subdecision matrices'!$C$30:$G$30,0)),0)</f>
        <v>0</v>
      </c>
      <c r="T969" s="2">
        <f>_xlfn.IFERROR(INDEX('Subdecision matrices'!$C$31:$G$33,MATCH(Prioritization!J493,'Subdecision matrices'!$B$31:$B$33,0),MATCH('CalcEng 2'!$T$6,'Subdecision matrices'!$C$30:$G$30,0)),0)</f>
        <v>0</v>
      </c>
      <c r="U969" s="2">
        <f>_xlfn.IFERROR(INDEX('Subdecision matrices'!$C$31:$G$33,MATCH(Prioritization!J493,'Subdecision matrices'!$B$31:$B$33,0),MATCH('CalcEng 2'!$U$6,'Subdecision matrices'!$C$30:$G$30,0)),0)</f>
        <v>0</v>
      </c>
      <c r="V969" s="2">
        <f>_xlfn.IFERROR(VLOOKUP(Prioritization!K493,'Subdecision matrices'!$A$37:$C$41,3,TRUE),0)</f>
        <v>0</v>
      </c>
      <c r="W969" s="2">
        <f>_xlfn.IFERROR(VLOOKUP(Prioritization!K493,'Subdecision matrices'!$A$37:$D$41,4),0)</f>
        <v>0</v>
      </c>
      <c r="X969" s="2">
        <f>_xlfn.IFERROR(VLOOKUP(Prioritization!K493,'Subdecision matrices'!$A$37:$E$41,5),0)</f>
        <v>0</v>
      </c>
      <c r="Y969" s="2">
        <f>_xlfn.IFERROR(VLOOKUP(Prioritization!K493,'Subdecision matrices'!$A$37:$F$41,6),0)</f>
        <v>0</v>
      </c>
      <c r="Z969" s="2">
        <f>_xlfn.IFERROR(VLOOKUP(Prioritization!K493,'Subdecision matrices'!$A$37:$G$41,7),0)</f>
        <v>0</v>
      </c>
      <c r="AA969" s="2">
        <f>_xlfn.IFERROR(INDEX('Subdecision matrices'!$K$8:$O$11,MATCH(Prioritization!L493,'Subdecision matrices'!$J$8:$J$11,0),MATCH('CalcEng 2'!$AA$6,'Subdecision matrices'!$K$7:$O$7,0)),0)</f>
        <v>0</v>
      </c>
      <c r="AB969" s="2">
        <f>_xlfn.IFERROR(INDEX('Subdecision matrices'!$K$8:$O$11,MATCH(Prioritization!L493,'Subdecision matrices'!$J$8:$J$11,0),MATCH('CalcEng 2'!$AB$6,'Subdecision matrices'!$K$7:$O$7,0)),0)</f>
        <v>0</v>
      </c>
      <c r="AC969" s="2">
        <f>_xlfn.IFERROR(INDEX('Subdecision matrices'!$K$8:$O$11,MATCH(Prioritization!L493,'Subdecision matrices'!$J$8:$J$11,0),MATCH('CalcEng 2'!$AC$6,'Subdecision matrices'!$K$7:$O$7,0)),0)</f>
        <v>0</v>
      </c>
      <c r="AD969" s="2">
        <f>_xlfn.IFERROR(INDEX('Subdecision matrices'!$K$8:$O$11,MATCH(Prioritization!L493,'Subdecision matrices'!$J$8:$J$11,0),MATCH('CalcEng 2'!$AD$6,'Subdecision matrices'!$K$7:$O$7,0)),0)</f>
        <v>0</v>
      </c>
      <c r="AE969" s="2">
        <f>_xlfn.IFERROR(INDEX('Subdecision matrices'!$K$8:$O$11,MATCH(Prioritization!L493,'Subdecision matrices'!$J$8:$J$11,0),MATCH('CalcEng 2'!$AE$6,'Subdecision matrices'!$K$7:$O$7,0)),0)</f>
        <v>0</v>
      </c>
      <c r="AF969" s="2">
        <f>_xlfn.IFERROR(VLOOKUP(Prioritization!M493,'Subdecision matrices'!$I$15:$K$17,3,TRUE),0)</f>
        <v>0</v>
      </c>
      <c r="AG969" s="2">
        <f>_xlfn.IFERROR(VLOOKUP(Prioritization!M493,'Subdecision matrices'!$I$15:$L$17,4,TRUE),0)</f>
        <v>0</v>
      </c>
      <c r="AH969" s="2">
        <f>_xlfn.IFERROR(VLOOKUP(Prioritization!M493,'Subdecision matrices'!$I$15:$M$17,5,TRUE),0)</f>
        <v>0</v>
      </c>
      <c r="AI969" s="2">
        <f>_xlfn.IFERROR(VLOOKUP(Prioritization!M493,'Subdecision matrices'!$I$15:$N$17,6,TRUE),0)</f>
        <v>0</v>
      </c>
      <c r="AJ969" s="2">
        <f>_xlfn.IFERROR(VLOOKUP(Prioritization!M493,'Subdecision matrices'!$I$15:$O$17,7,TRUE),0)</f>
        <v>0</v>
      </c>
      <c r="AK969" s="2">
        <f>_xlfn.IFERROR(INDEX('Subdecision matrices'!$K$22:$O$24,MATCH(Prioritization!N493,'Subdecision matrices'!$J$22:$J$24,0),MATCH($AK$6,'Subdecision matrices'!$K$21:$O$21,0)),0)</f>
        <v>0</v>
      </c>
      <c r="AL969" s="2">
        <f>_xlfn.IFERROR(INDEX('Subdecision matrices'!$K$22:$O$24,MATCH(Prioritization!N493,'Subdecision matrices'!$J$22:$J$24,0),MATCH($AL$6,'Subdecision matrices'!$K$21:$O$21,0)),0)</f>
        <v>0</v>
      </c>
      <c r="AM969" s="2">
        <f>_xlfn.IFERROR(INDEX('Subdecision matrices'!$K$22:$O$24,MATCH(Prioritization!N493,'Subdecision matrices'!$J$22:$J$24,0),MATCH($AM$6,'Subdecision matrices'!$K$21:$O$21,0)),0)</f>
        <v>0</v>
      </c>
      <c r="AN969" s="2">
        <f>_xlfn.IFERROR(INDEX('Subdecision matrices'!$K$22:$O$24,MATCH(Prioritization!N493,'Subdecision matrices'!$J$22:$J$24,0),MATCH($AN$6,'Subdecision matrices'!$K$21:$O$21,0)),0)</f>
        <v>0</v>
      </c>
      <c r="AO969" s="2">
        <f>_xlfn.IFERROR(INDEX('Subdecision matrices'!$K$22:$O$24,MATCH(Prioritization!N493,'Subdecision matrices'!$J$22:$J$24,0),MATCH($AO$6,'Subdecision matrices'!$K$21:$O$21,0)),0)</f>
        <v>0</v>
      </c>
      <c r="AP969" s="2">
        <f>_xlfn.IFERROR(INDEX('Subdecision matrices'!$K$27:$O$30,MATCH(Prioritization!O493,'Subdecision matrices'!$J$27:$J$30,0),MATCH('CalcEng 2'!$AP$6,'Subdecision matrices'!$K$27:$O$27,0)),0)</f>
        <v>0</v>
      </c>
      <c r="AQ969" s="2">
        <f>_xlfn.IFERROR(INDEX('Subdecision matrices'!$K$27:$O$30,MATCH(Prioritization!O493,'Subdecision matrices'!$J$27:$J$30,0),MATCH('CalcEng 2'!$AQ$6,'Subdecision matrices'!$K$27:$O$27,0)),0)</f>
        <v>0</v>
      </c>
      <c r="AR969" s="2">
        <f>_xlfn.IFERROR(INDEX('Subdecision matrices'!$K$27:$O$30,MATCH(Prioritization!O493,'Subdecision matrices'!$J$27:$J$30,0),MATCH('CalcEng 2'!$AR$6,'Subdecision matrices'!$K$27:$O$27,0)),0)</f>
        <v>0</v>
      </c>
      <c r="AS969" s="2">
        <f>_xlfn.IFERROR(INDEX('Subdecision matrices'!$K$27:$O$30,MATCH(Prioritization!O493,'Subdecision matrices'!$J$27:$J$30,0),MATCH('CalcEng 2'!$AS$6,'Subdecision matrices'!$K$27:$O$27,0)),0)</f>
        <v>0</v>
      </c>
      <c r="AT969" s="2">
        <f>_xlfn.IFERROR(INDEX('Subdecision matrices'!$K$27:$O$30,MATCH(Prioritization!O493,'Subdecision matrices'!$J$27:$J$30,0),MATCH('CalcEng 2'!$AT$6,'Subdecision matrices'!$K$27:$O$27,0)),0)</f>
        <v>0</v>
      </c>
      <c r="AU969" s="2">
        <f>_xlfn.IFERROR(INDEX('Subdecision matrices'!$K$34:$O$36,MATCH(Prioritization!P493,'Subdecision matrices'!$J$34:$J$36,0),MATCH('CalcEng 2'!$AU$6,'Subdecision matrices'!$K$33:$O$33,0)),0)</f>
        <v>0</v>
      </c>
      <c r="AV969" s="2">
        <f>_xlfn.IFERROR(INDEX('Subdecision matrices'!$K$34:$O$36,MATCH(Prioritization!P493,'Subdecision matrices'!$J$34:$J$36,0),MATCH('CalcEng 2'!$AV$6,'Subdecision matrices'!$K$33:$O$33,0)),0)</f>
        <v>0</v>
      </c>
      <c r="AW969" s="2">
        <f>_xlfn.IFERROR(INDEX('Subdecision matrices'!$K$34:$O$36,MATCH(Prioritization!P493,'Subdecision matrices'!$J$34:$J$36,0),MATCH('CalcEng 2'!$AW$6,'Subdecision matrices'!$K$33:$O$33,0)),0)</f>
        <v>0</v>
      </c>
      <c r="AX969" s="2">
        <f>_xlfn.IFERROR(INDEX('Subdecision matrices'!$K$34:$O$36,MATCH(Prioritization!P493,'Subdecision matrices'!$J$34:$J$36,0),MATCH('CalcEng 2'!$AX$6,'Subdecision matrices'!$K$33:$O$33,0)),0)</f>
        <v>0</v>
      </c>
      <c r="AY969" s="2">
        <f>_xlfn.IFERROR(INDEX('Subdecision matrices'!$K$34:$O$36,MATCH(Prioritization!P493,'Subdecision matrices'!$J$34:$J$36,0),MATCH('CalcEng 2'!$AY$6,'Subdecision matrices'!$K$33:$O$33,0)),0)</f>
        <v>0</v>
      </c>
      <c r="AZ969" s="2"/>
      <c r="BA969" s="2"/>
      <c r="BB969" s="110">
        <f>((B969*B970)+(G969*G970)+(L969*L970)+(Q969*Q970)+(V969*V970)+(AA969*AA970)+(AF970*AF969)+(AK969*AK970)+(AP969*AP970)+(AU969*AU970))*10</f>
        <v>0</v>
      </c>
      <c r="BC969" s="110">
        <f aca="true" t="shared" si="2432" ref="BC969">((C969*C970)+(H969*H970)+(M969*M970)+(R969*R970)+(W969*W970)+(AB969*AB970)+(AG970*AG969)+(AL969*AL970)+(AQ969*AQ970)+(AV969*AV970))*10</f>
        <v>0</v>
      </c>
      <c r="BD969" s="110">
        <f aca="true" t="shared" si="2433" ref="BD969">((D969*D970)+(I969*I970)+(N969*N970)+(S969*S970)+(X969*X970)+(AC969*AC970)+(AH970*AH969)+(AM969*AM970)+(AR969*AR970)+(AW969*AW970))*10</f>
        <v>0</v>
      </c>
      <c r="BE969" s="110">
        <f aca="true" t="shared" si="2434" ref="BE969">((E969*E970)+(J969*J970)+(O969*O970)+(T969*T970)+(Y969*Y970)+(AD969*AD970)+(AI970*AI969)+(AN969*AN970)+(AS969*AS970)+(AX969*AX970))*10</f>
        <v>0</v>
      </c>
      <c r="BF969" s="110">
        <f aca="true" t="shared" si="2435" ref="BF969">((F969*F970)+(K969*K970)+(P969*P970)+(U969*U970)+(Z969*Z970)+(AE969*AE970)+(AJ970*AJ969)+(AO969*AO970)+(AT969*AT970)+(AY969*AY970))*10</f>
        <v>0</v>
      </c>
    </row>
    <row r="970" spans="1:58" ht="15.75" thickBot="1">
      <c r="A970" s="94"/>
      <c r="B970" s="5">
        <f>'Subdecision matrices'!$S$12</f>
        <v>0.1</v>
      </c>
      <c r="C970" s="5">
        <f>'Subdecision matrices'!$S$13</f>
        <v>0.1</v>
      </c>
      <c r="D970" s="5">
        <f>'Subdecision matrices'!$S$14</f>
        <v>0.1</v>
      </c>
      <c r="E970" s="5">
        <f>'Subdecision matrices'!$S$15</f>
        <v>0.1</v>
      </c>
      <c r="F970" s="5">
        <f>'Subdecision matrices'!$S$16</f>
        <v>0.1</v>
      </c>
      <c r="G970" s="5">
        <f>'Subdecision matrices'!$T$12</f>
        <v>0.1</v>
      </c>
      <c r="H970" s="5">
        <f>'Subdecision matrices'!$T$13</f>
        <v>0.1</v>
      </c>
      <c r="I970" s="5">
        <f>'Subdecision matrices'!$T$14</f>
        <v>0.1</v>
      </c>
      <c r="J970" s="5">
        <f>'Subdecision matrices'!$T$15</f>
        <v>0.1</v>
      </c>
      <c r="K970" s="5">
        <f>'Subdecision matrices'!$T$16</f>
        <v>0.1</v>
      </c>
      <c r="L970" s="5">
        <f>'Subdecision matrices'!$U$12</f>
        <v>0.05</v>
      </c>
      <c r="M970" s="5">
        <f>'Subdecision matrices'!$U$13</f>
        <v>0.05</v>
      </c>
      <c r="N970" s="5">
        <f>'Subdecision matrices'!$U$14</f>
        <v>0.05</v>
      </c>
      <c r="O970" s="5">
        <f>'Subdecision matrices'!$U$15</f>
        <v>0.05</v>
      </c>
      <c r="P970" s="5">
        <f>'Subdecision matrices'!$U$16</f>
        <v>0.05</v>
      </c>
      <c r="Q970" s="5">
        <f>'Subdecision matrices'!$V$12</f>
        <v>0.1</v>
      </c>
      <c r="R970" s="5">
        <f>'Subdecision matrices'!$V$13</f>
        <v>0.1</v>
      </c>
      <c r="S970" s="5">
        <f>'Subdecision matrices'!$V$14</f>
        <v>0.1</v>
      </c>
      <c r="T970" s="5">
        <f>'Subdecision matrices'!$V$15</f>
        <v>0.1</v>
      </c>
      <c r="U970" s="5">
        <f>'Subdecision matrices'!$V$16</f>
        <v>0.1</v>
      </c>
      <c r="V970" s="5">
        <f>'Subdecision matrices'!$W$12</f>
        <v>0.1</v>
      </c>
      <c r="W970" s="5">
        <f>'Subdecision matrices'!$W$13</f>
        <v>0.1</v>
      </c>
      <c r="X970" s="5">
        <f>'Subdecision matrices'!$W$14</f>
        <v>0.1</v>
      </c>
      <c r="Y970" s="5">
        <f>'Subdecision matrices'!$W$15</f>
        <v>0.1</v>
      </c>
      <c r="Z970" s="5">
        <f>'Subdecision matrices'!$W$16</f>
        <v>0.1</v>
      </c>
      <c r="AA970" s="5">
        <f>'Subdecision matrices'!$X$12</f>
        <v>0.05</v>
      </c>
      <c r="AB970" s="5">
        <f>'Subdecision matrices'!$X$13</f>
        <v>0.1</v>
      </c>
      <c r="AC970" s="5">
        <f>'Subdecision matrices'!$X$14</f>
        <v>0.1</v>
      </c>
      <c r="AD970" s="5">
        <f>'Subdecision matrices'!$X$15</f>
        <v>0.1</v>
      </c>
      <c r="AE970" s="5">
        <f>'Subdecision matrices'!$X$16</f>
        <v>0.1</v>
      </c>
      <c r="AF970" s="5">
        <f>'Subdecision matrices'!$Y$12</f>
        <v>0.1</v>
      </c>
      <c r="AG970" s="5">
        <f>'Subdecision matrices'!$Y$13</f>
        <v>0.1</v>
      </c>
      <c r="AH970" s="5">
        <f>'Subdecision matrices'!$Y$14</f>
        <v>0.1</v>
      </c>
      <c r="AI970" s="5">
        <f>'Subdecision matrices'!$Y$15</f>
        <v>0.05</v>
      </c>
      <c r="AJ970" s="5">
        <f>'Subdecision matrices'!$Y$16</f>
        <v>0.05</v>
      </c>
      <c r="AK970" s="5">
        <f>'Subdecision matrices'!$Z$12</f>
        <v>0.15</v>
      </c>
      <c r="AL970" s="5">
        <f>'Subdecision matrices'!$Z$13</f>
        <v>0.15</v>
      </c>
      <c r="AM970" s="5">
        <f>'Subdecision matrices'!$Z$14</f>
        <v>0.15</v>
      </c>
      <c r="AN970" s="5">
        <f>'Subdecision matrices'!$Z$15</f>
        <v>0.15</v>
      </c>
      <c r="AO970" s="5">
        <f>'Subdecision matrices'!$Z$16</f>
        <v>0.15</v>
      </c>
      <c r="AP970" s="5">
        <f>'Subdecision matrices'!$AA$12</f>
        <v>0.1</v>
      </c>
      <c r="AQ970" s="5">
        <f>'Subdecision matrices'!$AA$13</f>
        <v>0.1</v>
      </c>
      <c r="AR970" s="5">
        <f>'Subdecision matrices'!$AA$14</f>
        <v>0.1</v>
      </c>
      <c r="AS970" s="5">
        <f>'Subdecision matrices'!$AA$15</f>
        <v>0.1</v>
      </c>
      <c r="AT970" s="5">
        <f>'Subdecision matrices'!$AA$16</f>
        <v>0.15</v>
      </c>
      <c r="AU970" s="5">
        <f>'Subdecision matrices'!$AB$12</f>
        <v>0.15</v>
      </c>
      <c r="AV970" s="5">
        <f>'Subdecision matrices'!$AB$13</f>
        <v>0.1</v>
      </c>
      <c r="AW970" s="5">
        <f>'Subdecision matrices'!$AB$14</f>
        <v>0.1</v>
      </c>
      <c r="AX970" s="5">
        <f>'Subdecision matrices'!$AB$15</f>
        <v>0.15</v>
      </c>
      <c r="AY970" s="5">
        <f>'Subdecision matrices'!$AB$16</f>
        <v>0.1</v>
      </c>
      <c r="AZ970" s="3">
        <f aca="true" t="shared" si="2436" ref="AZ970">SUM(L970:AY970)</f>
        <v>4</v>
      </c>
      <c r="BA970" s="3"/>
      <c r="BB970" s="114"/>
      <c r="BC970" s="114"/>
      <c r="BD970" s="114"/>
      <c r="BE970" s="114"/>
      <c r="BF970" s="114"/>
    </row>
    <row r="971" spans="1:58" ht="15.75" customHeight="1">
      <c r="A971" s="94">
        <v>483</v>
      </c>
      <c r="B971" s="44">
        <f>_xlfn.IFERROR(VLOOKUP(Prioritization!G494,'Subdecision matrices'!$B$7:$C$8,2,TRUE),0)</f>
        <v>0</v>
      </c>
      <c r="C971" s="44">
        <f>_xlfn.IFERROR(VLOOKUP(Prioritization!G494,'Subdecision matrices'!$B$7:$D$8,3,TRUE),0)</f>
        <v>0</v>
      </c>
      <c r="D971" s="44">
        <f>_xlfn.IFERROR(VLOOKUP(Prioritization!G494,'Subdecision matrices'!$B$7:$E$8,4,TRUE),0)</f>
        <v>0</v>
      </c>
      <c r="E971" s="44">
        <f>_xlfn.IFERROR(VLOOKUP(Prioritization!G494,'Subdecision matrices'!$B$7:$F$8,5,TRUE),0)</f>
        <v>0</v>
      </c>
      <c r="F971" s="44">
        <f>_xlfn.IFERROR(VLOOKUP(Prioritization!G494,'Subdecision matrices'!$B$7:$G$8,6,TRUE),0)</f>
        <v>0</v>
      </c>
      <c r="G971" s="44">
        <f>VLOOKUP(Prioritization!H494,'Subdecision matrices'!$B$12:$C$19,2,TRUE)</f>
        <v>0</v>
      </c>
      <c r="H971" s="44">
        <f>VLOOKUP(Prioritization!H494,'Subdecision matrices'!$B$12:$D$19,3,TRUE)</f>
        <v>0</v>
      </c>
      <c r="I971" s="44">
        <f>VLOOKUP(Prioritization!H494,'Subdecision matrices'!$B$12:$E$19,4,TRUE)</f>
        <v>0</v>
      </c>
      <c r="J971" s="44">
        <f>VLOOKUP(Prioritization!H494,'Subdecision matrices'!$B$12:$F$19,5,TRUE)</f>
        <v>0</v>
      </c>
      <c r="K971" s="44">
        <f>VLOOKUP(Prioritization!H494,'Subdecision matrices'!$B$12:$G$19,6,TRUE)</f>
        <v>0</v>
      </c>
      <c r="L971" s="2">
        <f>_xlfn.IFERROR(INDEX('Subdecision matrices'!$C$23:$G$27,MATCH(Prioritization!I494,'Subdecision matrices'!$B$23:$B$27,0),MATCH('CalcEng 2'!$L$6,'Subdecision matrices'!$C$22:$G$22,0)),0)</f>
        <v>0</v>
      </c>
      <c r="M971" s="2">
        <f>_xlfn.IFERROR(INDEX('Subdecision matrices'!$C$23:$G$27,MATCH(Prioritization!I494,'Subdecision matrices'!$B$23:$B$27,0),MATCH('CalcEng 2'!$M$6,'Subdecision matrices'!$C$30:$G$30,0)),0)</f>
        <v>0</v>
      </c>
      <c r="N971" s="2">
        <f>_xlfn.IFERROR(INDEX('Subdecision matrices'!$C$23:$G$27,MATCH(Prioritization!I494,'Subdecision matrices'!$B$23:$B$27,0),MATCH('CalcEng 2'!$N$6,'Subdecision matrices'!$C$22:$G$22,0)),0)</f>
        <v>0</v>
      </c>
      <c r="O971" s="2">
        <f>_xlfn.IFERROR(INDEX('Subdecision matrices'!$C$23:$G$27,MATCH(Prioritization!I494,'Subdecision matrices'!$B$23:$B$27,0),MATCH('CalcEng 2'!$O$6,'Subdecision matrices'!$C$22:$G$22,0)),0)</f>
        <v>0</v>
      </c>
      <c r="P971" s="2">
        <f>_xlfn.IFERROR(INDEX('Subdecision matrices'!$C$23:$G$27,MATCH(Prioritization!I494,'Subdecision matrices'!$B$23:$B$27,0),MATCH('CalcEng 2'!$P$6,'Subdecision matrices'!$C$22:$G$22,0)),0)</f>
        <v>0</v>
      </c>
      <c r="Q971" s="2">
        <f>_xlfn.IFERROR(INDEX('Subdecision matrices'!$C$31:$G$33,MATCH(Prioritization!J494,'Subdecision matrices'!$B$31:$B$33,0),MATCH('CalcEng 2'!$Q$6,'Subdecision matrices'!$C$30:$G$30,0)),0)</f>
        <v>0</v>
      </c>
      <c r="R971" s="2">
        <f>_xlfn.IFERROR(INDEX('Subdecision matrices'!$C$31:$G$33,MATCH(Prioritization!J494,'Subdecision matrices'!$B$31:$B$33,0),MATCH('CalcEng 2'!$R$6,'Subdecision matrices'!$C$30:$G$30,0)),0)</f>
        <v>0</v>
      </c>
      <c r="S971" s="2">
        <f>_xlfn.IFERROR(INDEX('Subdecision matrices'!$C$31:$G$33,MATCH(Prioritization!J494,'Subdecision matrices'!$B$31:$B$33,0),MATCH('CalcEng 2'!$S$6,'Subdecision matrices'!$C$30:$G$30,0)),0)</f>
        <v>0</v>
      </c>
      <c r="T971" s="2">
        <f>_xlfn.IFERROR(INDEX('Subdecision matrices'!$C$31:$G$33,MATCH(Prioritization!J494,'Subdecision matrices'!$B$31:$B$33,0),MATCH('CalcEng 2'!$T$6,'Subdecision matrices'!$C$30:$G$30,0)),0)</f>
        <v>0</v>
      </c>
      <c r="U971" s="2">
        <f>_xlfn.IFERROR(INDEX('Subdecision matrices'!$C$31:$G$33,MATCH(Prioritization!J494,'Subdecision matrices'!$B$31:$B$33,0),MATCH('CalcEng 2'!$U$6,'Subdecision matrices'!$C$30:$G$30,0)),0)</f>
        <v>0</v>
      </c>
      <c r="V971" s="2">
        <f>_xlfn.IFERROR(VLOOKUP(Prioritization!K494,'Subdecision matrices'!$A$37:$C$41,3,TRUE),0)</f>
        <v>0</v>
      </c>
      <c r="W971" s="2">
        <f>_xlfn.IFERROR(VLOOKUP(Prioritization!K494,'Subdecision matrices'!$A$37:$D$41,4),0)</f>
        <v>0</v>
      </c>
      <c r="X971" s="2">
        <f>_xlfn.IFERROR(VLOOKUP(Prioritization!K494,'Subdecision matrices'!$A$37:$E$41,5),0)</f>
        <v>0</v>
      </c>
      <c r="Y971" s="2">
        <f>_xlfn.IFERROR(VLOOKUP(Prioritization!K494,'Subdecision matrices'!$A$37:$F$41,6),0)</f>
        <v>0</v>
      </c>
      <c r="Z971" s="2">
        <f>_xlfn.IFERROR(VLOOKUP(Prioritization!K494,'Subdecision matrices'!$A$37:$G$41,7),0)</f>
        <v>0</v>
      </c>
      <c r="AA971" s="2">
        <f>_xlfn.IFERROR(INDEX('Subdecision matrices'!$K$8:$O$11,MATCH(Prioritization!L494,'Subdecision matrices'!$J$8:$J$11,0),MATCH('CalcEng 2'!$AA$6,'Subdecision matrices'!$K$7:$O$7,0)),0)</f>
        <v>0</v>
      </c>
      <c r="AB971" s="2">
        <f>_xlfn.IFERROR(INDEX('Subdecision matrices'!$K$8:$O$11,MATCH(Prioritization!L494,'Subdecision matrices'!$J$8:$J$11,0),MATCH('CalcEng 2'!$AB$6,'Subdecision matrices'!$K$7:$O$7,0)),0)</f>
        <v>0</v>
      </c>
      <c r="AC971" s="2">
        <f>_xlfn.IFERROR(INDEX('Subdecision matrices'!$K$8:$O$11,MATCH(Prioritization!L494,'Subdecision matrices'!$J$8:$J$11,0),MATCH('CalcEng 2'!$AC$6,'Subdecision matrices'!$K$7:$O$7,0)),0)</f>
        <v>0</v>
      </c>
      <c r="AD971" s="2">
        <f>_xlfn.IFERROR(INDEX('Subdecision matrices'!$K$8:$O$11,MATCH(Prioritization!L494,'Subdecision matrices'!$J$8:$J$11,0),MATCH('CalcEng 2'!$AD$6,'Subdecision matrices'!$K$7:$O$7,0)),0)</f>
        <v>0</v>
      </c>
      <c r="AE971" s="2">
        <f>_xlfn.IFERROR(INDEX('Subdecision matrices'!$K$8:$O$11,MATCH(Prioritization!L494,'Subdecision matrices'!$J$8:$J$11,0),MATCH('CalcEng 2'!$AE$6,'Subdecision matrices'!$K$7:$O$7,0)),0)</f>
        <v>0</v>
      </c>
      <c r="AF971" s="2">
        <f>_xlfn.IFERROR(VLOOKUP(Prioritization!M494,'Subdecision matrices'!$I$15:$K$17,3,TRUE),0)</f>
        <v>0</v>
      </c>
      <c r="AG971" s="2">
        <f>_xlfn.IFERROR(VLOOKUP(Prioritization!M494,'Subdecision matrices'!$I$15:$L$17,4,TRUE),0)</f>
        <v>0</v>
      </c>
      <c r="AH971" s="2">
        <f>_xlfn.IFERROR(VLOOKUP(Prioritization!M494,'Subdecision matrices'!$I$15:$M$17,5,TRUE),0)</f>
        <v>0</v>
      </c>
      <c r="AI971" s="2">
        <f>_xlfn.IFERROR(VLOOKUP(Prioritization!M494,'Subdecision matrices'!$I$15:$N$17,6,TRUE),0)</f>
        <v>0</v>
      </c>
      <c r="AJ971" s="2">
        <f>_xlfn.IFERROR(VLOOKUP(Prioritization!M494,'Subdecision matrices'!$I$15:$O$17,7,TRUE),0)</f>
        <v>0</v>
      </c>
      <c r="AK971" s="2">
        <f>_xlfn.IFERROR(INDEX('Subdecision matrices'!$K$22:$O$24,MATCH(Prioritization!N494,'Subdecision matrices'!$J$22:$J$24,0),MATCH($AK$6,'Subdecision matrices'!$K$21:$O$21,0)),0)</f>
        <v>0</v>
      </c>
      <c r="AL971" s="2">
        <f>_xlfn.IFERROR(INDEX('Subdecision matrices'!$K$22:$O$24,MATCH(Prioritization!N494,'Subdecision matrices'!$J$22:$J$24,0),MATCH($AL$6,'Subdecision matrices'!$K$21:$O$21,0)),0)</f>
        <v>0</v>
      </c>
      <c r="AM971" s="2">
        <f>_xlfn.IFERROR(INDEX('Subdecision matrices'!$K$22:$O$24,MATCH(Prioritization!N494,'Subdecision matrices'!$J$22:$J$24,0),MATCH($AM$6,'Subdecision matrices'!$K$21:$O$21,0)),0)</f>
        <v>0</v>
      </c>
      <c r="AN971" s="2">
        <f>_xlfn.IFERROR(INDEX('Subdecision matrices'!$K$22:$O$24,MATCH(Prioritization!N494,'Subdecision matrices'!$J$22:$J$24,0),MATCH($AN$6,'Subdecision matrices'!$K$21:$O$21,0)),0)</f>
        <v>0</v>
      </c>
      <c r="AO971" s="2">
        <f>_xlfn.IFERROR(INDEX('Subdecision matrices'!$K$22:$O$24,MATCH(Prioritization!N494,'Subdecision matrices'!$J$22:$J$24,0),MATCH($AO$6,'Subdecision matrices'!$K$21:$O$21,0)),0)</f>
        <v>0</v>
      </c>
      <c r="AP971" s="2">
        <f>_xlfn.IFERROR(INDEX('Subdecision matrices'!$K$27:$O$30,MATCH(Prioritization!O494,'Subdecision matrices'!$J$27:$J$30,0),MATCH('CalcEng 2'!$AP$6,'Subdecision matrices'!$K$27:$O$27,0)),0)</f>
        <v>0</v>
      </c>
      <c r="AQ971" s="2">
        <f>_xlfn.IFERROR(INDEX('Subdecision matrices'!$K$27:$O$30,MATCH(Prioritization!O494,'Subdecision matrices'!$J$27:$J$30,0),MATCH('CalcEng 2'!$AQ$6,'Subdecision matrices'!$K$27:$O$27,0)),0)</f>
        <v>0</v>
      </c>
      <c r="AR971" s="2">
        <f>_xlfn.IFERROR(INDEX('Subdecision matrices'!$K$27:$O$30,MATCH(Prioritization!O494,'Subdecision matrices'!$J$27:$J$30,0),MATCH('CalcEng 2'!$AR$6,'Subdecision matrices'!$K$27:$O$27,0)),0)</f>
        <v>0</v>
      </c>
      <c r="AS971" s="2">
        <f>_xlfn.IFERROR(INDEX('Subdecision matrices'!$K$27:$O$30,MATCH(Prioritization!O494,'Subdecision matrices'!$J$27:$J$30,0),MATCH('CalcEng 2'!$AS$6,'Subdecision matrices'!$K$27:$O$27,0)),0)</f>
        <v>0</v>
      </c>
      <c r="AT971" s="2">
        <f>_xlfn.IFERROR(INDEX('Subdecision matrices'!$K$27:$O$30,MATCH(Prioritization!O494,'Subdecision matrices'!$J$27:$J$30,0),MATCH('CalcEng 2'!$AT$6,'Subdecision matrices'!$K$27:$O$27,0)),0)</f>
        <v>0</v>
      </c>
      <c r="AU971" s="2">
        <f>_xlfn.IFERROR(INDEX('Subdecision matrices'!$K$34:$O$36,MATCH(Prioritization!P494,'Subdecision matrices'!$J$34:$J$36,0),MATCH('CalcEng 2'!$AU$6,'Subdecision matrices'!$K$33:$O$33,0)),0)</f>
        <v>0</v>
      </c>
      <c r="AV971" s="2">
        <f>_xlfn.IFERROR(INDEX('Subdecision matrices'!$K$34:$O$36,MATCH(Prioritization!P494,'Subdecision matrices'!$J$34:$J$36,0),MATCH('CalcEng 2'!$AV$6,'Subdecision matrices'!$K$33:$O$33,0)),0)</f>
        <v>0</v>
      </c>
      <c r="AW971" s="2">
        <f>_xlfn.IFERROR(INDEX('Subdecision matrices'!$K$34:$O$36,MATCH(Prioritization!P494,'Subdecision matrices'!$J$34:$J$36,0),MATCH('CalcEng 2'!$AW$6,'Subdecision matrices'!$K$33:$O$33,0)),0)</f>
        <v>0</v>
      </c>
      <c r="AX971" s="2">
        <f>_xlfn.IFERROR(INDEX('Subdecision matrices'!$K$34:$O$36,MATCH(Prioritization!P494,'Subdecision matrices'!$J$34:$J$36,0),MATCH('CalcEng 2'!$AX$6,'Subdecision matrices'!$K$33:$O$33,0)),0)</f>
        <v>0</v>
      </c>
      <c r="AY971" s="2">
        <f>_xlfn.IFERROR(INDEX('Subdecision matrices'!$K$34:$O$36,MATCH(Prioritization!P494,'Subdecision matrices'!$J$34:$J$36,0),MATCH('CalcEng 2'!$AY$6,'Subdecision matrices'!$K$33:$O$33,0)),0)</f>
        <v>0</v>
      </c>
      <c r="AZ971" s="2"/>
      <c r="BA971" s="2"/>
      <c r="BB971" s="110">
        <f>((B971*B972)+(G971*G972)+(L971*L972)+(Q971*Q972)+(V971*V972)+(AA971*AA972)+(AF972*AF971)+(AK971*AK972)+(AP971*AP972)+(AU971*AU972))*10</f>
        <v>0</v>
      </c>
      <c r="BC971" s="110">
        <f aca="true" t="shared" si="2437" ref="BC971">((C971*C972)+(H971*H972)+(M971*M972)+(R971*R972)+(W971*W972)+(AB971*AB972)+(AG972*AG971)+(AL971*AL972)+(AQ971*AQ972)+(AV971*AV972))*10</f>
        <v>0</v>
      </c>
      <c r="BD971" s="110">
        <f aca="true" t="shared" si="2438" ref="BD971">((D971*D972)+(I971*I972)+(N971*N972)+(S971*S972)+(X971*X972)+(AC971*AC972)+(AH972*AH971)+(AM971*AM972)+(AR971*AR972)+(AW971*AW972))*10</f>
        <v>0</v>
      </c>
      <c r="BE971" s="110">
        <f aca="true" t="shared" si="2439" ref="BE971">((E971*E972)+(J971*J972)+(O971*O972)+(T971*T972)+(Y971*Y972)+(AD971*AD972)+(AI972*AI971)+(AN971*AN972)+(AS971*AS972)+(AX971*AX972))*10</f>
        <v>0</v>
      </c>
      <c r="BF971" s="110">
        <f aca="true" t="shared" si="2440" ref="BF971">((F971*F972)+(K971*K972)+(P971*P972)+(U971*U972)+(Z971*Z972)+(AE971*AE972)+(AJ972*AJ971)+(AO971*AO972)+(AT971*AT972)+(AY971*AY972))*10</f>
        <v>0</v>
      </c>
    </row>
    <row r="972" spans="1:58" ht="15.75" thickBot="1">
      <c r="A972" s="94"/>
      <c r="B972" s="5">
        <f>'Subdecision matrices'!$S$12</f>
        <v>0.1</v>
      </c>
      <c r="C972" s="5">
        <f>'Subdecision matrices'!$S$13</f>
        <v>0.1</v>
      </c>
      <c r="D972" s="5">
        <f>'Subdecision matrices'!$S$14</f>
        <v>0.1</v>
      </c>
      <c r="E972" s="5">
        <f>'Subdecision matrices'!$S$15</f>
        <v>0.1</v>
      </c>
      <c r="F972" s="5">
        <f>'Subdecision matrices'!$S$16</f>
        <v>0.1</v>
      </c>
      <c r="G972" s="5">
        <f>'Subdecision matrices'!$T$12</f>
        <v>0.1</v>
      </c>
      <c r="H972" s="5">
        <f>'Subdecision matrices'!$T$13</f>
        <v>0.1</v>
      </c>
      <c r="I972" s="5">
        <f>'Subdecision matrices'!$T$14</f>
        <v>0.1</v>
      </c>
      <c r="J972" s="5">
        <f>'Subdecision matrices'!$T$15</f>
        <v>0.1</v>
      </c>
      <c r="K972" s="5">
        <f>'Subdecision matrices'!$T$16</f>
        <v>0.1</v>
      </c>
      <c r="L972" s="5">
        <f>'Subdecision matrices'!$U$12</f>
        <v>0.05</v>
      </c>
      <c r="M972" s="5">
        <f>'Subdecision matrices'!$U$13</f>
        <v>0.05</v>
      </c>
      <c r="N972" s="5">
        <f>'Subdecision matrices'!$U$14</f>
        <v>0.05</v>
      </c>
      <c r="O972" s="5">
        <f>'Subdecision matrices'!$U$15</f>
        <v>0.05</v>
      </c>
      <c r="P972" s="5">
        <f>'Subdecision matrices'!$U$16</f>
        <v>0.05</v>
      </c>
      <c r="Q972" s="5">
        <f>'Subdecision matrices'!$V$12</f>
        <v>0.1</v>
      </c>
      <c r="R972" s="5">
        <f>'Subdecision matrices'!$V$13</f>
        <v>0.1</v>
      </c>
      <c r="S972" s="5">
        <f>'Subdecision matrices'!$V$14</f>
        <v>0.1</v>
      </c>
      <c r="T972" s="5">
        <f>'Subdecision matrices'!$V$15</f>
        <v>0.1</v>
      </c>
      <c r="U972" s="5">
        <f>'Subdecision matrices'!$V$16</f>
        <v>0.1</v>
      </c>
      <c r="V972" s="5">
        <f>'Subdecision matrices'!$W$12</f>
        <v>0.1</v>
      </c>
      <c r="W972" s="5">
        <f>'Subdecision matrices'!$W$13</f>
        <v>0.1</v>
      </c>
      <c r="X972" s="5">
        <f>'Subdecision matrices'!$W$14</f>
        <v>0.1</v>
      </c>
      <c r="Y972" s="5">
        <f>'Subdecision matrices'!$W$15</f>
        <v>0.1</v>
      </c>
      <c r="Z972" s="5">
        <f>'Subdecision matrices'!$W$16</f>
        <v>0.1</v>
      </c>
      <c r="AA972" s="5">
        <f>'Subdecision matrices'!$X$12</f>
        <v>0.05</v>
      </c>
      <c r="AB972" s="5">
        <f>'Subdecision matrices'!$X$13</f>
        <v>0.1</v>
      </c>
      <c r="AC972" s="5">
        <f>'Subdecision matrices'!$X$14</f>
        <v>0.1</v>
      </c>
      <c r="AD972" s="5">
        <f>'Subdecision matrices'!$X$15</f>
        <v>0.1</v>
      </c>
      <c r="AE972" s="5">
        <f>'Subdecision matrices'!$X$16</f>
        <v>0.1</v>
      </c>
      <c r="AF972" s="5">
        <f>'Subdecision matrices'!$Y$12</f>
        <v>0.1</v>
      </c>
      <c r="AG972" s="5">
        <f>'Subdecision matrices'!$Y$13</f>
        <v>0.1</v>
      </c>
      <c r="AH972" s="5">
        <f>'Subdecision matrices'!$Y$14</f>
        <v>0.1</v>
      </c>
      <c r="AI972" s="5">
        <f>'Subdecision matrices'!$Y$15</f>
        <v>0.05</v>
      </c>
      <c r="AJ972" s="5">
        <f>'Subdecision matrices'!$Y$16</f>
        <v>0.05</v>
      </c>
      <c r="AK972" s="5">
        <f>'Subdecision matrices'!$Z$12</f>
        <v>0.15</v>
      </c>
      <c r="AL972" s="5">
        <f>'Subdecision matrices'!$Z$13</f>
        <v>0.15</v>
      </c>
      <c r="AM972" s="5">
        <f>'Subdecision matrices'!$Z$14</f>
        <v>0.15</v>
      </c>
      <c r="AN972" s="5">
        <f>'Subdecision matrices'!$Z$15</f>
        <v>0.15</v>
      </c>
      <c r="AO972" s="5">
        <f>'Subdecision matrices'!$Z$16</f>
        <v>0.15</v>
      </c>
      <c r="AP972" s="5">
        <f>'Subdecision matrices'!$AA$12</f>
        <v>0.1</v>
      </c>
      <c r="AQ972" s="5">
        <f>'Subdecision matrices'!$AA$13</f>
        <v>0.1</v>
      </c>
      <c r="AR972" s="5">
        <f>'Subdecision matrices'!$AA$14</f>
        <v>0.1</v>
      </c>
      <c r="AS972" s="5">
        <f>'Subdecision matrices'!$AA$15</f>
        <v>0.1</v>
      </c>
      <c r="AT972" s="5">
        <f>'Subdecision matrices'!$AA$16</f>
        <v>0.15</v>
      </c>
      <c r="AU972" s="5">
        <f>'Subdecision matrices'!$AB$12</f>
        <v>0.15</v>
      </c>
      <c r="AV972" s="5">
        <f>'Subdecision matrices'!$AB$13</f>
        <v>0.1</v>
      </c>
      <c r="AW972" s="5">
        <f>'Subdecision matrices'!$AB$14</f>
        <v>0.1</v>
      </c>
      <c r="AX972" s="5">
        <f>'Subdecision matrices'!$AB$15</f>
        <v>0.15</v>
      </c>
      <c r="AY972" s="5">
        <f>'Subdecision matrices'!$AB$16</f>
        <v>0.1</v>
      </c>
      <c r="AZ972" s="3">
        <f aca="true" t="shared" si="2441" ref="AZ972">SUM(L972:AY972)</f>
        <v>4</v>
      </c>
      <c r="BA972" s="3"/>
      <c r="BB972" s="114"/>
      <c r="BC972" s="114"/>
      <c r="BD972" s="114"/>
      <c r="BE972" s="114"/>
      <c r="BF972" s="114"/>
    </row>
    <row r="973" spans="1:58" ht="15.75" customHeight="1">
      <c r="A973" s="94">
        <v>484</v>
      </c>
      <c r="B973" s="44">
        <f>_xlfn.IFERROR(VLOOKUP(Prioritization!G495,'Subdecision matrices'!$B$7:$C$8,2,TRUE),0)</f>
        <v>0</v>
      </c>
      <c r="C973" s="44">
        <f>_xlfn.IFERROR(VLOOKUP(Prioritization!G495,'Subdecision matrices'!$B$7:$D$8,3,TRUE),0)</f>
        <v>0</v>
      </c>
      <c r="D973" s="44">
        <f>_xlfn.IFERROR(VLOOKUP(Prioritization!G495,'Subdecision matrices'!$B$7:$E$8,4,TRUE),0)</f>
        <v>0</v>
      </c>
      <c r="E973" s="44">
        <f>_xlfn.IFERROR(VLOOKUP(Prioritization!G495,'Subdecision matrices'!$B$7:$F$8,5,TRUE),0)</f>
        <v>0</v>
      </c>
      <c r="F973" s="44">
        <f>_xlfn.IFERROR(VLOOKUP(Prioritization!G495,'Subdecision matrices'!$B$7:$G$8,6,TRUE),0)</f>
        <v>0</v>
      </c>
      <c r="G973" s="44">
        <f>VLOOKUP(Prioritization!H495,'Subdecision matrices'!$B$12:$C$19,2,TRUE)</f>
        <v>0</v>
      </c>
      <c r="H973" s="44">
        <f>VLOOKUP(Prioritization!H495,'Subdecision matrices'!$B$12:$D$19,3,TRUE)</f>
        <v>0</v>
      </c>
      <c r="I973" s="44">
        <f>VLOOKUP(Prioritization!H495,'Subdecision matrices'!$B$12:$E$19,4,TRUE)</f>
        <v>0</v>
      </c>
      <c r="J973" s="44">
        <f>VLOOKUP(Prioritization!H495,'Subdecision matrices'!$B$12:$F$19,5,TRUE)</f>
        <v>0</v>
      </c>
      <c r="K973" s="44">
        <f>VLOOKUP(Prioritization!H495,'Subdecision matrices'!$B$12:$G$19,6,TRUE)</f>
        <v>0</v>
      </c>
      <c r="L973" s="2">
        <f>_xlfn.IFERROR(INDEX('Subdecision matrices'!$C$23:$G$27,MATCH(Prioritization!I495,'Subdecision matrices'!$B$23:$B$27,0),MATCH('CalcEng 2'!$L$6,'Subdecision matrices'!$C$22:$G$22,0)),0)</f>
        <v>0</v>
      </c>
      <c r="M973" s="2">
        <f>_xlfn.IFERROR(INDEX('Subdecision matrices'!$C$23:$G$27,MATCH(Prioritization!I495,'Subdecision matrices'!$B$23:$B$27,0),MATCH('CalcEng 2'!$M$6,'Subdecision matrices'!$C$30:$G$30,0)),0)</f>
        <v>0</v>
      </c>
      <c r="N973" s="2">
        <f>_xlfn.IFERROR(INDEX('Subdecision matrices'!$C$23:$G$27,MATCH(Prioritization!I495,'Subdecision matrices'!$B$23:$B$27,0),MATCH('CalcEng 2'!$N$6,'Subdecision matrices'!$C$22:$G$22,0)),0)</f>
        <v>0</v>
      </c>
      <c r="O973" s="2">
        <f>_xlfn.IFERROR(INDEX('Subdecision matrices'!$C$23:$G$27,MATCH(Prioritization!I495,'Subdecision matrices'!$B$23:$B$27,0),MATCH('CalcEng 2'!$O$6,'Subdecision matrices'!$C$22:$G$22,0)),0)</f>
        <v>0</v>
      </c>
      <c r="P973" s="2">
        <f>_xlfn.IFERROR(INDEX('Subdecision matrices'!$C$23:$G$27,MATCH(Prioritization!I495,'Subdecision matrices'!$B$23:$B$27,0),MATCH('CalcEng 2'!$P$6,'Subdecision matrices'!$C$22:$G$22,0)),0)</f>
        <v>0</v>
      </c>
      <c r="Q973" s="2">
        <f>_xlfn.IFERROR(INDEX('Subdecision matrices'!$C$31:$G$33,MATCH(Prioritization!J495,'Subdecision matrices'!$B$31:$B$33,0),MATCH('CalcEng 2'!$Q$6,'Subdecision matrices'!$C$30:$G$30,0)),0)</f>
        <v>0</v>
      </c>
      <c r="R973" s="2">
        <f>_xlfn.IFERROR(INDEX('Subdecision matrices'!$C$31:$G$33,MATCH(Prioritization!J495,'Subdecision matrices'!$B$31:$B$33,0),MATCH('CalcEng 2'!$R$6,'Subdecision matrices'!$C$30:$G$30,0)),0)</f>
        <v>0</v>
      </c>
      <c r="S973" s="2">
        <f>_xlfn.IFERROR(INDEX('Subdecision matrices'!$C$31:$G$33,MATCH(Prioritization!J495,'Subdecision matrices'!$B$31:$B$33,0),MATCH('CalcEng 2'!$S$6,'Subdecision matrices'!$C$30:$G$30,0)),0)</f>
        <v>0</v>
      </c>
      <c r="T973" s="2">
        <f>_xlfn.IFERROR(INDEX('Subdecision matrices'!$C$31:$G$33,MATCH(Prioritization!J495,'Subdecision matrices'!$B$31:$B$33,0),MATCH('CalcEng 2'!$T$6,'Subdecision matrices'!$C$30:$G$30,0)),0)</f>
        <v>0</v>
      </c>
      <c r="U973" s="2">
        <f>_xlfn.IFERROR(INDEX('Subdecision matrices'!$C$31:$G$33,MATCH(Prioritization!J495,'Subdecision matrices'!$B$31:$B$33,0),MATCH('CalcEng 2'!$U$6,'Subdecision matrices'!$C$30:$G$30,0)),0)</f>
        <v>0</v>
      </c>
      <c r="V973" s="2">
        <f>_xlfn.IFERROR(VLOOKUP(Prioritization!K495,'Subdecision matrices'!$A$37:$C$41,3,TRUE),0)</f>
        <v>0</v>
      </c>
      <c r="W973" s="2">
        <f>_xlfn.IFERROR(VLOOKUP(Prioritization!K495,'Subdecision matrices'!$A$37:$D$41,4),0)</f>
        <v>0</v>
      </c>
      <c r="X973" s="2">
        <f>_xlfn.IFERROR(VLOOKUP(Prioritization!K495,'Subdecision matrices'!$A$37:$E$41,5),0)</f>
        <v>0</v>
      </c>
      <c r="Y973" s="2">
        <f>_xlfn.IFERROR(VLOOKUP(Prioritization!K495,'Subdecision matrices'!$A$37:$F$41,6),0)</f>
        <v>0</v>
      </c>
      <c r="Z973" s="2">
        <f>_xlfn.IFERROR(VLOOKUP(Prioritization!K495,'Subdecision matrices'!$A$37:$G$41,7),0)</f>
        <v>0</v>
      </c>
      <c r="AA973" s="2">
        <f>_xlfn.IFERROR(INDEX('Subdecision matrices'!$K$8:$O$11,MATCH(Prioritization!L495,'Subdecision matrices'!$J$8:$J$11,0),MATCH('CalcEng 2'!$AA$6,'Subdecision matrices'!$K$7:$O$7,0)),0)</f>
        <v>0</v>
      </c>
      <c r="AB973" s="2">
        <f>_xlfn.IFERROR(INDEX('Subdecision matrices'!$K$8:$O$11,MATCH(Prioritization!L495,'Subdecision matrices'!$J$8:$J$11,0),MATCH('CalcEng 2'!$AB$6,'Subdecision matrices'!$K$7:$O$7,0)),0)</f>
        <v>0</v>
      </c>
      <c r="AC973" s="2">
        <f>_xlfn.IFERROR(INDEX('Subdecision matrices'!$K$8:$O$11,MATCH(Prioritization!L495,'Subdecision matrices'!$J$8:$J$11,0),MATCH('CalcEng 2'!$AC$6,'Subdecision matrices'!$K$7:$O$7,0)),0)</f>
        <v>0</v>
      </c>
      <c r="AD973" s="2">
        <f>_xlfn.IFERROR(INDEX('Subdecision matrices'!$K$8:$O$11,MATCH(Prioritization!L495,'Subdecision matrices'!$J$8:$J$11,0),MATCH('CalcEng 2'!$AD$6,'Subdecision matrices'!$K$7:$O$7,0)),0)</f>
        <v>0</v>
      </c>
      <c r="AE973" s="2">
        <f>_xlfn.IFERROR(INDEX('Subdecision matrices'!$K$8:$O$11,MATCH(Prioritization!L495,'Subdecision matrices'!$J$8:$J$11,0),MATCH('CalcEng 2'!$AE$6,'Subdecision matrices'!$K$7:$O$7,0)),0)</f>
        <v>0</v>
      </c>
      <c r="AF973" s="2">
        <f>_xlfn.IFERROR(VLOOKUP(Prioritization!M495,'Subdecision matrices'!$I$15:$K$17,3,TRUE),0)</f>
        <v>0</v>
      </c>
      <c r="AG973" s="2">
        <f>_xlfn.IFERROR(VLOOKUP(Prioritization!M495,'Subdecision matrices'!$I$15:$L$17,4,TRUE),0)</f>
        <v>0</v>
      </c>
      <c r="AH973" s="2">
        <f>_xlfn.IFERROR(VLOOKUP(Prioritization!M495,'Subdecision matrices'!$I$15:$M$17,5,TRUE),0)</f>
        <v>0</v>
      </c>
      <c r="AI973" s="2">
        <f>_xlfn.IFERROR(VLOOKUP(Prioritization!M495,'Subdecision matrices'!$I$15:$N$17,6,TRUE),0)</f>
        <v>0</v>
      </c>
      <c r="AJ973" s="2">
        <f>_xlfn.IFERROR(VLOOKUP(Prioritization!M495,'Subdecision matrices'!$I$15:$O$17,7,TRUE),0)</f>
        <v>0</v>
      </c>
      <c r="AK973" s="2">
        <f>_xlfn.IFERROR(INDEX('Subdecision matrices'!$K$22:$O$24,MATCH(Prioritization!N495,'Subdecision matrices'!$J$22:$J$24,0),MATCH($AK$6,'Subdecision matrices'!$K$21:$O$21,0)),0)</f>
        <v>0</v>
      </c>
      <c r="AL973" s="2">
        <f>_xlfn.IFERROR(INDEX('Subdecision matrices'!$K$22:$O$24,MATCH(Prioritization!N495,'Subdecision matrices'!$J$22:$J$24,0),MATCH($AL$6,'Subdecision matrices'!$K$21:$O$21,0)),0)</f>
        <v>0</v>
      </c>
      <c r="AM973" s="2">
        <f>_xlfn.IFERROR(INDEX('Subdecision matrices'!$K$22:$O$24,MATCH(Prioritization!N495,'Subdecision matrices'!$J$22:$J$24,0),MATCH($AM$6,'Subdecision matrices'!$K$21:$O$21,0)),0)</f>
        <v>0</v>
      </c>
      <c r="AN973" s="2">
        <f>_xlfn.IFERROR(INDEX('Subdecision matrices'!$K$22:$O$24,MATCH(Prioritization!N495,'Subdecision matrices'!$J$22:$J$24,0),MATCH($AN$6,'Subdecision matrices'!$K$21:$O$21,0)),0)</f>
        <v>0</v>
      </c>
      <c r="AO973" s="2">
        <f>_xlfn.IFERROR(INDEX('Subdecision matrices'!$K$22:$O$24,MATCH(Prioritization!N495,'Subdecision matrices'!$J$22:$J$24,0),MATCH($AO$6,'Subdecision matrices'!$K$21:$O$21,0)),0)</f>
        <v>0</v>
      </c>
      <c r="AP973" s="2">
        <f>_xlfn.IFERROR(INDEX('Subdecision matrices'!$K$27:$O$30,MATCH(Prioritization!O495,'Subdecision matrices'!$J$27:$J$30,0),MATCH('CalcEng 2'!$AP$6,'Subdecision matrices'!$K$27:$O$27,0)),0)</f>
        <v>0</v>
      </c>
      <c r="AQ973" s="2">
        <f>_xlfn.IFERROR(INDEX('Subdecision matrices'!$K$27:$O$30,MATCH(Prioritization!O495,'Subdecision matrices'!$J$27:$J$30,0),MATCH('CalcEng 2'!$AQ$6,'Subdecision matrices'!$K$27:$O$27,0)),0)</f>
        <v>0</v>
      </c>
      <c r="AR973" s="2">
        <f>_xlfn.IFERROR(INDEX('Subdecision matrices'!$K$27:$O$30,MATCH(Prioritization!O495,'Subdecision matrices'!$J$27:$J$30,0),MATCH('CalcEng 2'!$AR$6,'Subdecision matrices'!$K$27:$O$27,0)),0)</f>
        <v>0</v>
      </c>
      <c r="AS973" s="2">
        <f>_xlfn.IFERROR(INDEX('Subdecision matrices'!$K$27:$O$30,MATCH(Prioritization!O495,'Subdecision matrices'!$J$27:$J$30,0),MATCH('CalcEng 2'!$AS$6,'Subdecision matrices'!$K$27:$O$27,0)),0)</f>
        <v>0</v>
      </c>
      <c r="AT973" s="2">
        <f>_xlfn.IFERROR(INDEX('Subdecision matrices'!$K$27:$O$30,MATCH(Prioritization!O495,'Subdecision matrices'!$J$27:$J$30,0),MATCH('CalcEng 2'!$AT$6,'Subdecision matrices'!$K$27:$O$27,0)),0)</f>
        <v>0</v>
      </c>
      <c r="AU973" s="2">
        <f>_xlfn.IFERROR(INDEX('Subdecision matrices'!$K$34:$O$36,MATCH(Prioritization!P495,'Subdecision matrices'!$J$34:$J$36,0),MATCH('CalcEng 2'!$AU$6,'Subdecision matrices'!$K$33:$O$33,0)),0)</f>
        <v>0</v>
      </c>
      <c r="AV973" s="2">
        <f>_xlfn.IFERROR(INDEX('Subdecision matrices'!$K$34:$O$36,MATCH(Prioritization!P495,'Subdecision matrices'!$J$34:$J$36,0),MATCH('CalcEng 2'!$AV$6,'Subdecision matrices'!$K$33:$O$33,0)),0)</f>
        <v>0</v>
      </c>
      <c r="AW973" s="2">
        <f>_xlfn.IFERROR(INDEX('Subdecision matrices'!$K$34:$O$36,MATCH(Prioritization!P495,'Subdecision matrices'!$J$34:$J$36,0),MATCH('CalcEng 2'!$AW$6,'Subdecision matrices'!$K$33:$O$33,0)),0)</f>
        <v>0</v>
      </c>
      <c r="AX973" s="2">
        <f>_xlfn.IFERROR(INDEX('Subdecision matrices'!$K$34:$O$36,MATCH(Prioritization!P495,'Subdecision matrices'!$J$34:$J$36,0),MATCH('CalcEng 2'!$AX$6,'Subdecision matrices'!$K$33:$O$33,0)),0)</f>
        <v>0</v>
      </c>
      <c r="AY973" s="2">
        <f>_xlfn.IFERROR(INDEX('Subdecision matrices'!$K$34:$O$36,MATCH(Prioritization!P495,'Subdecision matrices'!$J$34:$J$36,0),MATCH('CalcEng 2'!$AY$6,'Subdecision matrices'!$K$33:$O$33,0)),0)</f>
        <v>0</v>
      </c>
      <c r="AZ973" s="2"/>
      <c r="BA973" s="2"/>
      <c r="BB973" s="110">
        <f>((B973*B974)+(G973*G974)+(L973*L974)+(Q973*Q974)+(V973*V974)+(AA973*AA974)+(AF974*AF973)+(AK973*AK974)+(AP973*AP974)+(AU973*AU974))*10</f>
        <v>0</v>
      </c>
      <c r="BC973" s="110">
        <f aca="true" t="shared" si="2442" ref="BC973">((C973*C974)+(H973*H974)+(M973*M974)+(R973*R974)+(W973*W974)+(AB973*AB974)+(AG974*AG973)+(AL973*AL974)+(AQ973*AQ974)+(AV973*AV974))*10</f>
        <v>0</v>
      </c>
      <c r="BD973" s="110">
        <f aca="true" t="shared" si="2443" ref="BD973">((D973*D974)+(I973*I974)+(N973*N974)+(S973*S974)+(X973*X974)+(AC973*AC974)+(AH974*AH973)+(AM973*AM974)+(AR973*AR974)+(AW973*AW974))*10</f>
        <v>0</v>
      </c>
      <c r="BE973" s="110">
        <f aca="true" t="shared" si="2444" ref="BE973">((E973*E974)+(J973*J974)+(O973*O974)+(T973*T974)+(Y973*Y974)+(AD973*AD974)+(AI974*AI973)+(AN973*AN974)+(AS973*AS974)+(AX973*AX974))*10</f>
        <v>0</v>
      </c>
      <c r="BF973" s="110">
        <f aca="true" t="shared" si="2445" ref="BF973">((F973*F974)+(K973*K974)+(P973*P974)+(U973*U974)+(Z973*Z974)+(AE973*AE974)+(AJ974*AJ973)+(AO973*AO974)+(AT973*AT974)+(AY973*AY974))*10</f>
        <v>0</v>
      </c>
    </row>
    <row r="974" spans="1:58" ht="15.75" thickBot="1">
      <c r="A974" s="94"/>
      <c r="B974" s="5">
        <f>'Subdecision matrices'!$S$12</f>
        <v>0.1</v>
      </c>
      <c r="C974" s="5">
        <f>'Subdecision matrices'!$S$13</f>
        <v>0.1</v>
      </c>
      <c r="D974" s="5">
        <f>'Subdecision matrices'!$S$14</f>
        <v>0.1</v>
      </c>
      <c r="E974" s="5">
        <f>'Subdecision matrices'!$S$15</f>
        <v>0.1</v>
      </c>
      <c r="F974" s="5">
        <f>'Subdecision matrices'!$S$16</f>
        <v>0.1</v>
      </c>
      <c r="G974" s="5">
        <f>'Subdecision matrices'!$T$12</f>
        <v>0.1</v>
      </c>
      <c r="H974" s="5">
        <f>'Subdecision matrices'!$T$13</f>
        <v>0.1</v>
      </c>
      <c r="I974" s="5">
        <f>'Subdecision matrices'!$T$14</f>
        <v>0.1</v>
      </c>
      <c r="J974" s="5">
        <f>'Subdecision matrices'!$T$15</f>
        <v>0.1</v>
      </c>
      <c r="K974" s="5">
        <f>'Subdecision matrices'!$T$16</f>
        <v>0.1</v>
      </c>
      <c r="L974" s="5">
        <f>'Subdecision matrices'!$U$12</f>
        <v>0.05</v>
      </c>
      <c r="M974" s="5">
        <f>'Subdecision matrices'!$U$13</f>
        <v>0.05</v>
      </c>
      <c r="N974" s="5">
        <f>'Subdecision matrices'!$U$14</f>
        <v>0.05</v>
      </c>
      <c r="O974" s="5">
        <f>'Subdecision matrices'!$U$15</f>
        <v>0.05</v>
      </c>
      <c r="P974" s="5">
        <f>'Subdecision matrices'!$U$16</f>
        <v>0.05</v>
      </c>
      <c r="Q974" s="5">
        <f>'Subdecision matrices'!$V$12</f>
        <v>0.1</v>
      </c>
      <c r="R974" s="5">
        <f>'Subdecision matrices'!$V$13</f>
        <v>0.1</v>
      </c>
      <c r="S974" s="5">
        <f>'Subdecision matrices'!$V$14</f>
        <v>0.1</v>
      </c>
      <c r="T974" s="5">
        <f>'Subdecision matrices'!$V$15</f>
        <v>0.1</v>
      </c>
      <c r="U974" s="5">
        <f>'Subdecision matrices'!$V$16</f>
        <v>0.1</v>
      </c>
      <c r="V974" s="5">
        <f>'Subdecision matrices'!$W$12</f>
        <v>0.1</v>
      </c>
      <c r="W974" s="5">
        <f>'Subdecision matrices'!$W$13</f>
        <v>0.1</v>
      </c>
      <c r="X974" s="5">
        <f>'Subdecision matrices'!$W$14</f>
        <v>0.1</v>
      </c>
      <c r="Y974" s="5">
        <f>'Subdecision matrices'!$W$15</f>
        <v>0.1</v>
      </c>
      <c r="Z974" s="5">
        <f>'Subdecision matrices'!$W$16</f>
        <v>0.1</v>
      </c>
      <c r="AA974" s="5">
        <f>'Subdecision matrices'!$X$12</f>
        <v>0.05</v>
      </c>
      <c r="AB974" s="5">
        <f>'Subdecision matrices'!$X$13</f>
        <v>0.1</v>
      </c>
      <c r="AC974" s="5">
        <f>'Subdecision matrices'!$X$14</f>
        <v>0.1</v>
      </c>
      <c r="AD974" s="5">
        <f>'Subdecision matrices'!$X$15</f>
        <v>0.1</v>
      </c>
      <c r="AE974" s="5">
        <f>'Subdecision matrices'!$X$16</f>
        <v>0.1</v>
      </c>
      <c r="AF974" s="5">
        <f>'Subdecision matrices'!$Y$12</f>
        <v>0.1</v>
      </c>
      <c r="AG974" s="5">
        <f>'Subdecision matrices'!$Y$13</f>
        <v>0.1</v>
      </c>
      <c r="AH974" s="5">
        <f>'Subdecision matrices'!$Y$14</f>
        <v>0.1</v>
      </c>
      <c r="AI974" s="5">
        <f>'Subdecision matrices'!$Y$15</f>
        <v>0.05</v>
      </c>
      <c r="AJ974" s="5">
        <f>'Subdecision matrices'!$Y$16</f>
        <v>0.05</v>
      </c>
      <c r="AK974" s="5">
        <f>'Subdecision matrices'!$Z$12</f>
        <v>0.15</v>
      </c>
      <c r="AL974" s="5">
        <f>'Subdecision matrices'!$Z$13</f>
        <v>0.15</v>
      </c>
      <c r="AM974" s="5">
        <f>'Subdecision matrices'!$Z$14</f>
        <v>0.15</v>
      </c>
      <c r="AN974" s="5">
        <f>'Subdecision matrices'!$Z$15</f>
        <v>0.15</v>
      </c>
      <c r="AO974" s="5">
        <f>'Subdecision matrices'!$Z$16</f>
        <v>0.15</v>
      </c>
      <c r="AP974" s="5">
        <f>'Subdecision matrices'!$AA$12</f>
        <v>0.1</v>
      </c>
      <c r="AQ974" s="5">
        <f>'Subdecision matrices'!$AA$13</f>
        <v>0.1</v>
      </c>
      <c r="AR974" s="5">
        <f>'Subdecision matrices'!$AA$14</f>
        <v>0.1</v>
      </c>
      <c r="AS974" s="5">
        <f>'Subdecision matrices'!$AA$15</f>
        <v>0.1</v>
      </c>
      <c r="AT974" s="5">
        <f>'Subdecision matrices'!$AA$16</f>
        <v>0.15</v>
      </c>
      <c r="AU974" s="5">
        <f>'Subdecision matrices'!$AB$12</f>
        <v>0.15</v>
      </c>
      <c r="AV974" s="5">
        <f>'Subdecision matrices'!$AB$13</f>
        <v>0.1</v>
      </c>
      <c r="AW974" s="5">
        <f>'Subdecision matrices'!$AB$14</f>
        <v>0.1</v>
      </c>
      <c r="AX974" s="5">
        <f>'Subdecision matrices'!$AB$15</f>
        <v>0.15</v>
      </c>
      <c r="AY974" s="5">
        <f>'Subdecision matrices'!$AB$16</f>
        <v>0.1</v>
      </c>
      <c r="AZ974" s="3">
        <f aca="true" t="shared" si="2446" ref="AZ974">SUM(L974:AY974)</f>
        <v>4</v>
      </c>
      <c r="BA974" s="3"/>
      <c r="BB974" s="114"/>
      <c r="BC974" s="114"/>
      <c r="BD974" s="114"/>
      <c r="BE974" s="114"/>
      <c r="BF974" s="114"/>
    </row>
    <row r="975" spans="1:58" ht="15.75" customHeight="1">
      <c r="A975" s="94">
        <v>485</v>
      </c>
      <c r="B975" s="44">
        <f>_xlfn.IFERROR(VLOOKUP(Prioritization!G496,'Subdecision matrices'!$B$7:$C$8,2,TRUE),0)</f>
        <v>0</v>
      </c>
      <c r="C975" s="44">
        <f>_xlfn.IFERROR(VLOOKUP(Prioritization!G496,'Subdecision matrices'!$B$7:$D$8,3,TRUE),0)</f>
        <v>0</v>
      </c>
      <c r="D975" s="44">
        <f>_xlfn.IFERROR(VLOOKUP(Prioritization!G496,'Subdecision matrices'!$B$7:$E$8,4,TRUE),0)</f>
        <v>0</v>
      </c>
      <c r="E975" s="44">
        <f>_xlfn.IFERROR(VLOOKUP(Prioritization!G496,'Subdecision matrices'!$B$7:$F$8,5,TRUE),0)</f>
        <v>0</v>
      </c>
      <c r="F975" s="44">
        <f>_xlfn.IFERROR(VLOOKUP(Prioritization!G496,'Subdecision matrices'!$B$7:$G$8,6,TRUE),0)</f>
        <v>0</v>
      </c>
      <c r="G975" s="44">
        <f>VLOOKUP(Prioritization!H496,'Subdecision matrices'!$B$12:$C$19,2,TRUE)</f>
        <v>0</v>
      </c>
      <c r="H975" s="44">
        <f>VLOOKUP(Prioritization!H496,'Subdecision matrices'!$B$12:$D$19,3,TRUE)</f>
        <v>0</v>
      </c>
      <c r="I975" s="44">
        <f>VLOOKUP(Prioritization!H496,'Subdecision matrices'!$B$12:$E$19,4,TRUE)</f>
        <v>0</v>
      </c>
      <c r="J975" s="44">
        <f>VLOOKUP(Prioritization!H496,'Subdecision matrices'!$B$12:$F$19,5,TRUE)</f>
        <v>0</v>
      </c>
      <c r="K975" s="44">
        <f>VLOOKUP(Prioritization!H496,'Subdecision matrices'!$B$12:$G$19,6,TRUE)</f>
        <v>0</v>
      </c>
      <c r="L975" s="2">
        <f>_xlfn.IFERROR(INDEX('Subdecision matrices'!$C$23:$G$27,MATCH(Prioritization!I496,'Subdecision matrices'!$B$23:$B$27,0),MATCH('CalcEng 2'!$L$6,'Subdecision matrices'!$C$22:$G$22,0)),0)</f>
        <v>0</v>
      </c>
      <c r="M975" s="2">
        <f>_xlfn.IFERROR(INDEX('Subdecision matrices'!$C$23:$G$27,MATCH(Prioritization!I496,'Subdecision matrices'!$B$23:$B$27,0),MATCH('CalcEng 2'!$M$6,'Subdecision matrices'!$C$30:$G$30,0)),0)</f>
        <v>0</v>
      </c>
      <c r="N975" s="2">
        <f>_xlfn.IFERROR(INDEX('Subdecision matrices'!$C$23:$G$27,MATCH(Prioritization!I496,'Subdecision matrices'!$B$23:$B$27,0),MATCH('CalcEng 2'!$N$6,'Subdecision matrices'!$C$22:$G$22,0)),0)</f>
        <v>0</v>
      </c>
      <c r="O975" s="2">
        <f>_xlfn.IFERROR(INDEX('Subdecision matrices'!$C$23:$G$27,MATCH(Prioritization!I496,'Subdecision matrices'!$B$23:$B$27,0),MATCH('CalcEng 2'!$O$6,'Subdecision matrices'!$C$22:$G$22,0)),0)</f>
        <v>0</v>
      </c>
      <c r="P975" s="2">
        <f>_xlfn.IFERROR(INDEX('Subdecision matrices'!$C$23:$G$27,MATCH(Prioritization!I496,'Subdecision matrices'!$B$23:$B$27,0),MATCH('CalcEng 2'!$P$6,'Subdecision matrices'!$C$22:$G$22,0)),0)</f>
        <v>0</v>
      </c>
      <c r="Q975" s="2">
        <f>_xlfn.IFERROR(INDEX('Subdecision matrices'!$C$31:$G$33,MATCH(Prioritization!J496,'Subdecision matrices'!$B$31:$B$33,0),MATCH('CalcEng 2'!$Q$6,'Subdecision matrices'!$C$30:$G$30,0)),0)</f>
        <v>0</v>
      </c>
      <c r="R975" s="2">
        <f>_xlfn.IFERROR(INDEX('Subdecision matrices'!$C$31:$G$33,MATCH(Prioritization!J496,'Subdecision matrices'!$B$31:$B$33,0),MATCH('CalcEng 2'!$R$6,'Subdecision matrices'!$C$30:$G$30,0)),0)</f>
        <v>0</v>
      </c>
      <c r="S975" s="2">
        <f>_xlfn.IFERROR(INDEX('Subdecision matrices'!$C$31:$G$33,MATCH(Prioritization!J496,'Subdecision matrices'!$B$31:$B$33,0),MATCH('CalcEng 2'!$S$6,'Subdecision matrices'!$C$30:$G$30,0)),0)</f>
        <v>0</v>
      </c>
      <c r="T975" s="2">
        <f>_xlfn.IFERROR(INDEX('Subdecision matrices'!$C$31:$G$33,MATCH(Prioritization!J496,'Subdecision matrices'!$B$31:$B$33,0),MATCH('CalcEng 2'!$T$6,'Subdecision matrices'!$C$30:$G$30,0)),0)</f>
        <v>0</v>
      </c>
      <c r="U975" s="2">
        <f>_xlfn.IFERROR(INDEX('Subdecision matrices'!$C$31:$G$33,MATCH(Prioritization!J496,'Subdecision matrices'!$B$31:$B$33,0),MATCH('CalcEng 2'!$U$6,'Subdecision matrices'!$C$30:$G$30,0)),0)</f>
        <v>0</v>
      </c>
      <c r="V975" s="2">
        <f>_xlfn.IFERROR(VLOOKUP(Prioritization!K496,'Subdecision matrices'!$A$37:$C$41,3,TRUE),0)</f>
        <v>0</v>
      </c>
      <c r="W975" s="2">
        <f>_xlfn.IFERROR(VLOOKUP(Prioritization!K496,'Subdecision matrices'!$A$37:$D$41,4),0)</f>
        <v>0</v>
      </c>
      <c r="X975" s="2">
        <f>_xlfn.IFERROR(VLOOKUP(Prioritization!K496,'Subdecision matrices'!$A$37:$E$41,5),0)</f>
        <v>0</v>
      </c>
      <c r="Y975" s="2">
        <f>_xlfn.IFERROR(VLOOKUP(Prioritization!K496,'Subdecision matrices'!$A$37:$F$41,6),0)</f>
        <v>0</v>
      </c>
      <c r="Z975" s="2">
        <f>_xlfn.IFERROR(VLOOKUP(Prioritization!K496,'Subdecision matrices'!$A$37:$G$41,7),0)</f>
        <v>0</v>
      </c>
      <c r="AA975" s="2">
        <f>_xlfn.IFERROR(INDEX('Subdecision matrices'!$K$8:$O$11,MATCH(Prioritization!L496,'Subdecision matrices'!$J$8:$J$11,0),MATCH('CalcEng 2'!$AA$6,'Subdecision matrices'!$K$7:$O$7,0)),0)</f>
        <v>0</v>
      </c>
      <c r="AB975" s="2">
        <f>_xlfn.IFERROR(INDEX('Subdecision matrices'!$K$8:$O$11,MATCH(Prioritization!L496,'Subdecision matrices'!$J$8:$J$11,0),MATCH('CalcEng 2'!$AB$6,'Subdecision matrices'!$K$7:$O$7,0)),0)</f>
        <v>0</v>
      </c>
      <c r="AC975" s="2">
        <f>_xlfn.IFERROR(INDEX('Subdecision matrices'!$K$8:$O$11,MATCH(Prioritization!L496,'Subdecision matrices'!$J$8:$J$11,0),MATCH('CalcEng 2'!$AC$6,'Subdecision matrices'!$K$7:$O$7,0)),0)</f>
        <v>0</v>
      </c>
      <c r="AD975" s="2">
        <f>_xlfn.IFERROR(INDEX('Subdecision matrices'!$K$8:$O$11,MATCH(Prioritization!L496,'Subdecision matrices'!$J$8:$J$11,0),MATCH('CalcEng 2'!$AD$6,'Subdecision matrices'!$K$7:$O$7,0)),0)</f>
        <v>0</v>
      </c>
      <c r="AE975" s="2">
        <f>_xlfn.IFERROR(INDEX('Subdecision matrices'!$K$8:$O$11,MATCH(Prioritization!L496,'Subdecision matrices'!$J$8:$J$11,0),MATCH('CalcEng 2'!$AE$6,'Subdecision matrices'!$K$7:$O$7,0)),0)</f>
        <v>0</v>
      </c>
      <c r="AF975" s="2">
        <f>_xlfn.IFERROR(VLOOKUP(Prioritization!M496,'Subdecision matrices'!$I$15:$K$17,3,TRUE),0)</f>
        <v>0</v>
      </c>
      <c r="AG975" s="2">
        <f>_xlfn.IFERROR(VLOOKUP(Prioritization!M496,'Subdecision matrices'!$I$15:$L$17,4,TRUE),0)</f>
        <v>0</v>
      </c>
      <c r="AH975" s="2">
        <f>_xlfn.IFERROR(VLOOKUP(Prioritization!M496,'Subdecision matrices'!$I$15:$M$17,5,TRUE),0)</f>
        <v>0</v>
      </c>
      <c r="AI975" s="2">
        <f>_xlfn.IFERROR(VLOOKUP(Prioritization!M496,'Subdecision matrices'!$I$15:$N$17,6,TRUE),0)</f>
        <v>0</v>
      </c>
      <c r="AJ975" s="2">
        <f>_xlfn.IFERROR(VLOOKUP(Prioritization!M496,'Subdecision matrices'!$I$15:$O$17,7,TRUE),0)</f>
        <v>0</v>
      </c>
      <c r="AK975" s="2">
        <f>_xlfn.IFERROR(INDEX('Subdecision matrices'!$K$22:$O$24,MATCH(Prioritization!N496,'Subdecision matrices'!$J$22:$J$24,0),MATCH($AK$6,'Subdecision matrices'!$K$21:$O$21,0)),0)</f>
        <v>0</v>
      </c>
      <c r="AL975" s="2">
        <f>_xlfn.IFERROR(INDEX('Subdecision matrices'!$K$22:$O$24,MATCH(Prioritization!N496,'Subdecision matrices'!$J$22:$J$24,0),MATCH($AL$6,'Subdecision matrices'!$K$21:$O$21,0)),0)</f>
        <v>0</v>
      </c>
      <c r="AM975" s="2">
        <f>_xlfn.IFERROR(INDEX('Subdecision matrices'!$K$22:$O$24,MATCH(Prioritization!N496,'Subdecision matrices'!$J$22:$J$24,0),MATCH($AM$6,'Subdecision matrices'!$K$21:$O$21,0)),0)</f>
        <v>0</v>
      </c>
      <c r="AN975" s="2">
        <f>_xlfn.IFERROR(INDEX('Subdecision matrices'!$K$22:$O$24,MATCH(Prioritization!N496,'Subdecision matrices'!$J$22:$J$24,0),MATCH($AN$6,'Subdecision matrices'!$K$21:$O$21,0)),0)</f>
        <v>0</v>
      </c>
      <c r="AO975" s="2">
        <f>_xlfn.IFERROR(INDEX('Subdecision matrices'!$K$22:$O$24,MATCH(Prioritization!N496,'Subdecision matrices'!$J$22:$J$24,0),MATCH($AO$6,'Subdecision matrices'!$K$21:$O$21,0)),0)</f>
        <v>0</v>
      </c>
      <c r="AP975" s="2">
        <f>_xlfn.IFERROR(INDEX('Subdecision matrices'!$K$27:$O$30,MATCH(Prioritization!O496,'Subdecision matrices'!$J$27:$J$30,0),MATCH('CalcEng 2'!$AP$6,'Subdecision matrices'!$K$27:$O$27,0)),0)</f>
        <v>0</v>
      </c>
      <c r="AQ975" s="2">
        <f>_xlfn.IFERROR(INDEX('Subdecision matrices'!$K$27:$O$30,MATCH(Prioritization!O496,'Subdecision matrices'!$J$27:$J$30,0),MATCH('CalcEng 2'!$AQ$6,'Subdecision matrices'!$K$27:$O$27,0)),0)</f>
        <v>0</v>
      </c>
      <c r="AR975" s="2">
        <f>_xlfn.IFERROR(INDEX('Subdecision matrices'!$K$27:$O$30,MATCH(Prioritization!O496,'Subdecision matrices'!$J$27:$J$30,0),MATCH('CalcEng 2'!$AR$6,'Subdecision matrices'!$K$27:$O$27,0)),0)</f>
        <v>0</v>
      </c>
      <c r="AS975" s="2">
        <f>_xlfn.IFERROR(INDEX('Subdecision matrices'!$K$27:$O$30,MATCH(Prioritization!O496,'Subdecision matrices'!$J$27:$J$30,0),MATCH('CalcEng 2'!$AS$6,'Subdecision matrices'!$K$27:$O$27,0)),0)</f>
        <v>0</v>
      </c>
      <c r="AT975" s="2">
        <f>_xlfn.IFERROR(INDEX('Subdecision matrices'!$K$27:$O$30,MATCH(Prioritization!O496,'Subdecision matrices'!$J$27:$J$30,0),MATCH('CalcEng 2'!$AT$6,'Subdecision matrices'!$K$27:$O$27,0)),0)</f>
        <v>0</v>
      </c>
      <c r="AU975" s="2">
        <f>_xlfn.IFERROR(INDEX('Subdecision matrices'!$K$34:$O$36,MATCH(Prioritization!P496,'Subdecision matrices'!$J$34:$J$36,0),MATCH('CalcEng 2'!$AU$6,'Subdecision matrices'!$K$33:$O$33,0)),0)</f>
        <v>0</v>
      </c>
      <c r="AV975" s="2">
        <f>_xlfn.IFERROR(INDEX('Subdecision matrices'!$K$34:$O$36,MATCH(Prioritization!P496,'Subdecision matrices'!$J$34:$J$36,0),MATCH('CalcEng 2'!$AV$6,'Subdecision matrices'!$K$33:$O$33,0)),0)</f>
        <v>0</v>
      </c>
      <c r="AW975" s="2">
        <f>_xlfn.IFERROR(INDEX('Subdecision matrices'!$K$34:$O$36,MATCH(Prioritization!P496,'Subdecision matrices'!$J$34:$J$36,0),MATCH('CalcEng 2'!$AW$6,'Subdecision matrices'!$K$33:$O$33,0)),0)</f>
        <v>0</v>
      </c>
      <c r="AX975" s="2">
        <f>_xlfn.IFERROR(INDEX('Subdecision matrices'!$K$34:$O$36,MATCH(Prioritization!P496,'Subdecision matrices'!$J$34:$J$36,0),MATCH('CalcEng 2'!$AX$6,'Subdecision matrices'!$K$33:$O$33,0)),0)</f>
        <v>0</v>
      </c>
      <c r="AY975" s="2">
        <f>_xlfn.IFERROR(INDEX('Subdecision matrices'!$K$34:$O$36,MATCH(Prioritization!P496,'Subdecision matrices'!$J$34:$J$36,0),MATCH('CalcEng 2'!$AY$6,'Subdecision matrices'!$K$33:$O$33,0)),0)</f>
        <v>0</v>
      </c>
      <c r="AZ975" s="2"/>
      <c r="BA975" s="2"/>
      <c r="BB975" s="110">
        <f>((B975*B976)+(G975*G976)+(L975*L976)+(Q975*Q976)+(V975*V976)+(AA975*AA976)+(AF976*AF975)+(AK975*AK976)+(AP975*AP976)+(AU975*AU976))*10</f>
        <v>0</v>
      </c>
      <c r="BC975" s="110">
        <f aca="true" t="shared" si="2447" ref="BC975">((C975*C976)+(H975*H976)+(M975*M976)+(R975*R976)+(W975*W976)+(AB975*AB976)+(AG976*AG975)+(AL975*AL976)+(AQ975*AQ976)+(AV975*AV976))*10</f>
        <v>0</v>
      </c>
      <c r="BD975" s="110">
        <f aca="true" t="shared" si="2448" ref="BD975">((D975*D976)+(I975*I976)+(N975*N976)+(S975*S976)+(X975*X976)+(AC975*AC976)+(AH976*AH975)+(AM975*AM976)+(AR975*AR976)+(AW975*AW976))*10</f>
        <v>0</v>
      </c>
      <c r="BE975" s="110">
        <f aca="true" t="shared" si="2449" ref="BE975">((E975*E976)+(J975*J976)+(O975*O976)+(T975*T976)+(Y975*Y976)+(AD975*AD976)+(AI976*AI975)+(AN975*AN976)+(AS975*AS976)+(AX975*AX976))*10</f>
        <v>0</v>
      </c>
      <c r="BF975" s="110">
        <f aca="true" t="shared" si="2450" ref="BF975">((F975*F976)+(K975*K976)+(P975*P976)+(U975*U976)+(Z975*Z976)+(AE975*AE976)+(AJ976*AJ975)+(AO975*AO976)+(AT975*AT976)+(AY975*AY976))*10</f>
        <v>0</v>
      </c>
    </row>
    <row r="976" spans="1:58" ht="15.75" thickBot="1">
      <c r="A976" s="94"/>
      <c r="B976" s="5">
        <f>'Subdecision matrices'!$S$12</f>
        <v>0.1</v>
      </c>
      <c r="C976" s="5">
        <f>'Subdecision matrices'!$S$13</f>
        <v>0.1</v>
      </c>
      <c r="D976" s="5">
        <f>'Subdecision matrices'!$S$14</f>
        <v>0.1</v>
      </c>
      <c r="E976" s="5">
        <f>'Subdecision matrices'!$S$15</f>
        <v>0.1</v>
      </c>
      <c r="F976" s="5">
        <f>'Subdecision matrices'!$S$16</f>
        <v>0.1</v>
      </c>
      <c r="G976" s="5">
        <f>'Subdecision matrices'!$T$12</f>
        <v>0.1</v>
      </c>
      <c r="H976" s="5">
        <f>'Subdecision matrices'!$T$13</f>
        <v>0.1</v>
      </c>
      <c r="I976" s="5">
        <f>'Subdecision matrices'!$T$14</f>
        <v>0.1</v>
      </c>
      <c r="J976" s="5">
        <f>'Subdecision matrices'!$T$15</f>
        <v>0.1</v>
      </c>
      <c r="K976" s="5">
        <f>'Subdecision matrices'!$T$16</f>
        <v>0.1</v>
      </c>
      <c r="L976" s="5">
        <f>'Subdecision matrices'!$U$12</f>
        <v>0.05</v>
      </c>
      <c r="M976" s="5">
        <f>'Subdecision matrices'!$U$13</f>
        <v>0.05</v>
      </c>
      <c r="N976" s="5">
        <f>'Subdecision matrices'!$U$14</f>
        <v>0.05</v>
      </c>
      <c r="O976" s="5">
        <f>'Subdecision matrices'!$U$15</f>
        <v>0.05</v>
      </c>
      <c r="P976" s="5">
        <f>'Subdecision matrices'!$U$16</f>
        <v>0.05</v>
      </c>
      <c r="Q976" s="5">
        <f>'Subdecision matrices'!$V$12</f>
        <v>0.1</v>
      </c>
      <c r="R976" s="5">
        <f>'Subdecision matrices'!$V$13</f>
        <v>0.1</v>
      </c>
      <c r="S976" s="5">
        <f>'Subdecision matrices'!$V$14</f>
        <v>0.1</v>
      </c>
      <c r="T976" s="5">
        <f>'Subdecision matrices'!$V$15</f>
        <v>0.1</v>
      </c>
      <c r="U976" s="5">
        <f>'Subdecision matrices'!$V$16</f>
        <v>0.1</v>
      </c>
      <c r="V976" s="5">
        <f>'Subdecision matrices'!$W$12</f>
        <v>0.1</v>
      </c>
      <c r="W976" s="5">
        <f>'Subdecision matrices'!$W$13</f>
        <v>0.1</v>
      </c>
      <c r="X976" s="5">
        <f>'Subdecision matrices'!$W$14</f>
        <v>0.1</v>
      </c>
      <c r="Y976" s="5">
        <f>'Subdecision matrices'!$W$15</f>
        <v>0.1</v>
      </c>
      <c r="Z976" s="5">
        <f>'Subdecision matrices'!$W$16</f>
        <v>0.1</v>
      </c>
      <c r="AA976" s="5">
        <f>'Subdecision matrices'!$X$12</f>
        <v>0.05</v>
      </c>
      <c r="AB976" s="5">
        <f>'Subdecision matrices'!$X$13</f>
        <v>0.1</v>
      </c>
      <c r="AC976" s="5">
        <f>'Subdecision matrices'!$X$14</f>
        <v>0.1</v>
      </c>
      <c r="AD976" s="5">
        <f>'Subdecision matrices'!$X$15</f>
        <v>0.1</v>
      </c>
      <c r="AE976" s="5">
        <f>'Subdecision matrices'!$X$16</f>
        <v>0.1</v>
      </c>
      <c r="AF976" s="5">
        <f>'Subdecision matrices'!$Y$12</f>
        <v>0.1</v>
      </c>
      <c r="AG976" s="5">
        <f>'Subdecision matrices'!$Y$13</f>
        <v>0.1</v>
      </c>
      <c r="AH976" s="5">
        <f>'Subdecision matrices'!$Y$14</f>
        <v>0.1</v>
      </c>
      <c r="AI976" s="5">
        <f>'Subdecision matrices'!$Y$15</f>
        <v>0.05</v>
      </c>
      <c r="AJ976" s="5">
        <f>'Subdecision matrices'!$Y$16</f>
        <v>0.05</v>
      </c>
      <c r="AK976" s="5">
        <f>'Subdecision matrices'!$Z$12</f>
        <v>0.15</v>
      </c>
      <c r="AL976" s="5">
        <f>'Subdecision matrices'!$Z$13</f>
        <v>0.15</v>
      </c>
      <c r="AM976" s="5">
        <f>'Subdecision matrices'!$Z$14</f>
        <v>0.15</v>
      </c>
      <c r="AN976" s="5">
        <f>'Subdecision matrices'!$Z$15</f>
        <v>0.15</v>
      </c>
      <c r="AO976" s="5">
        <f>'Subdecision matrices'!$Z$16</f>
        <v>0.15</v>
      </c>
      <c r="AP976" s="5">
        <f>'Subdecision matrices'!$AA$12</f>
        <v>0.1</v>
      </c>
      <c r="AQ976" s="5">
        <f>'Subdecision matrices'!$AA$13</f>
        <v>0.1</v>
      </c>
      <c r="AR976" s="5">
        <f>'Subdecision matrices'!$AA$14</f>
        <v>0.1</v>
      </c>
      <c r="AS976" s="5">
        <f>'Subdecision matrices'!$AA$15</f>
        <v>0.1</v>
      </c>
      <c r="AT976" s="5">
        <f>'Subdecision matrices'!$AA$16</f>
        <v>0.15</v>
      </c>
      <c r="AU976" s="5">
        <f>'Subdecision matrices'!$AB$12</f>
        <v>0.15</v>
      </c>
      <c r="AV976" s="5">
        <f>'Subdecision matrices'!$AB$13</f>
        <v>0.1</v>
      </c>
      <c r="AW976" s="5">
        <f>'Subdecision matrices'!$AB$14</f>
        <v>0.1</v>
      </c>
      <c r="AX976" s="5">
        <f>'Subdecision matrices'!$AB$15</f>
        <v>0.15</v>
      </c>
      <c r="AY976" s="5">
        <f>'Subdecision matrices'!$AB$16</f>
        <v>0.1</v>
      </c>
      <c r="AZ976" s="3">
        <f aca="true" t="shared" si="2451" ref="AZ976">SUM(L976:AY976)</f>
        <v>4</v>
      </c>
      <c r="BA976" s="3"/>
      <c r="BB976" s="114"/>
      <c r="BC976" s="114"/>
      <c r="BD976" s="114"/>
      <c r="BE976" s="114"/>
      <c r="BF976" s="114"/>
    </row>
    <row r="977" spans="1:58" ht="15.75" customHeight="1">
      <c r="A977" s="94">
        <v>486</v>
      </c>
      <c r="B977" s="44">
        <f>_xlfn.IFERROR(VLOOKUP(Prioritization!G497,'Subdecision matrices'!$B$7:$C$8,2,TRUE),0)</f>
        <v>0</v>
      </c>
      <c r="C977" s="44">
        <f>_xlfn.IFERROR(VLOOKUP(Prioritization!G497,'Subdecision matrices'!$B$7:$D$8,3,TRUE),0)</f>
        <v>0</v>
      </c>
      <c r="D977" s="44">
        <f>_xlfn.IFERROR(VLOOKUP(Prioritization!G497,'Subdecision matrices'!$B$7:$E$8,4,TRUE),0)</f>
        <v>0</v>
      </c>
      <c r="E977" s="44">
        <f>_xlfn.IFERROR(VLOOKUP(Prioritization!G497,'Subdecision matrices'!$B$7:$F$8,5,TRUE),0)</f>
        <v>0</v>
      </c>
      <c r="F977" s="44">
        <f>_xlfn.IFERROR(VLOOKUP(Prioritization!G497,'Subdecision matrices'!$B$7:$G$8,6,TRUE),0)</f>
        <v>0</v>
      </c>
      <c r="G977" s="44">
        <f>VLOOKUP(Prioritization!H497,'Subdecision matrices'!$B$12:$C$19,2,TRUE)</f>
        <v>0</v>
      </c>
      <c r="H977" s="44">
        <f>VLOOKUP(Prioritization!H497,'Subdecision matrices'!$B$12:$D$19,3,TRUE)</f>
        <v>0</v>
      </c>
      <c r="I977" s="44">
        <f>VLOOKUP(Prioritization!H497,'Subdecision matrices'!$B$12:$E$19,4,TRUE)</f>
        <v>0</v>
      </c>
      <c r="J977" s="44">
        <f>VLOOKUP(Prioritization!H497,'Subdecision matrices'!$B$12:$F$19,5,TRUE)</f>
        <v>0</v>
      </c>
      <c r="K977" s="44">
        <f>VLOOKUP(Prioritization!H497,'Subdecision matrices'!$B$12:$G$19,6,TRUE)</f>
        <v>0</v>
      </c>
      <c r="L977" s="2">
        <f>_xlfn.IFERROR(INDEX('Subdecision matrices'!$C$23:$G$27,MATCH(Prioritization!I497,'Subdecision matrices'!$B$23:$B$27,0),MATCH('CalcEng 2'!$L$6,'Subdecision matrices'!$C$22:$G$22,0)),0)</f>
        <v>0</v>
      </c>
      <c r="M977" s="2">
        <f>_xlfn.IFERROR(INDEX('Subdecision matrices'!$C$23:$G$27,MATCH(Prioritization!I497,'Subdecision matrices'!$B$23:$B$27,0),MATCH('CalcEng 2'!$M$6,'Subdecision matrices'!$C$30:$G$30,0)),0)</f>
        <v>0</v>
      </c>
      <c r="N977" s="2">
        <f>_xlfn.IFERROR(INDEX('Subdecision matrices'!$C$23:$G$27,MATCH(Prioritization!I497,'Subdecision matrices'!$B$23:$B$27,0),MATCH('CalcEng 2'!$N$6,'Subdecision matrices'!$C$22:$G$22,0)),0)</f>
        <v>0</v>
      </c>
      <c r="O977" s="2">
        <f>_xlfn.IFERROR(INDEX('Subdecision matrices'!$C$23:$G$27,MATCH(Prioritization!I497,'Subdecision matrices'!$B$23:$B$27,0),MATCH('CalcEng 2'!$O$6,'Subdecision matrices'!$C$22:$G$22,0)),0)</f>
        <v>0</v>
      </c>
      <c r="P977" s="2">
        <f>_xlfn.IFERROR(INDEX('Subdecision matrices'!$C$23:$G$27,MATCH(Prioritization!I497,'Subdecision matrices'!$B$23:$B$27,0),MATCH('CalcEng 2'!$P$6,'Subdecision matrices'!$C$22:$G$22,0)),0)</f>
        <v>0</v>
      </c>
      <c r="Q977" s="2">
        <f>_xlfn.IFERROR(INDEX('Subdecision matrices'!$C$31:$G$33,MATCH(Prioritization!J497,'Subdecision matrices'!$B$31:$B$33,0),MATCH('CalcEng 2'!$Q$6,'Subdecision matrices'!$C$30:$G$30,0)),0)</f>
        <v>0</v>
      </c>
      <c r="R977" s="2">
        <f>_xlfn.IFERROR(INDEX('Subdecision matrices'!$C$31:$G$33,MATCH(Prioritization!J497,'Subdecision matrices'!$B$31:$B$33,0),MATCH('CalcEng 2'!$R$6,'Subdecision matrices'!$C$30:$G$30,0)),0)</f>
        <v>0</v>
      </c>
      <c r="S977" s="2">
        <f>_xlfn.IFERROR(INDEX('Subdecision matrices'!$C$31:$G$33,MATCH(Prioritization!J497,'Subdecision matrices'!$B$31:$B$33,0),MATCH('CalcEng 2'!$S$6,'Subdecision matrices'!$C$30:$G$30,0)),0)</f>
        <v>0</v>
      </c>
      <c r="T977" s="2">
        <f>_xlfn.IFERROR(INDEX('Subdecision matrices'!$C$31:$G$33,MATCH(Prioritization!J497,'Subdecision matrices'!$B$31:$B$33,0),MATCH('CalcEng 2'!$T$6,'Subdecision matrices'!$C$30:$G$30,0)),0)</f>
        <v>0</v>
      </c>
      <c r="U977" s="2">
        <f>_xlfn.IFERROR(INDEX('Subdecision matrices'!$C$31:$G$33,MATCH(Prioritization!J497,'Subdecision matrices'!$B$31:$B$33,0),MATCH('CalcEng 2'!$U$6,'Subdecision matrices'!$C$30:$G$30,0)),0)</f>
        <v>0</v>
      </c>
      <c r="V977" s="2">
        <f>_xlfn.IFERROR(VLOOKUP(Prioritization!K497,'Subdecision matrices'!$A$37:$C$41,3,TRUE),0)</f>
        <v>0</v>
      </c>
      <c r="W977" s="2">
        <f>_xlfn.IFERROR(VLOOKUP(Prioritization!K497,'Subdecision matrices'!$A$37:$D$41,4),0)</f>
        <v>0</v>
      </c>
      <c r="X977" s="2">
        <f>_xlfn.IFERROR(VLOOKUP(Prioritization!K497,'Subdecision matrices'!$A$37:$E$41,5),0)</f>
        <v>0</v>
      </c>
      <c r="Y977" s="2">
        <f>_xlfn.IFERROR(VLOOKUP(Prioritization!K497,'Subdecision matrices'!$A$37:$F$41,6),0)</f>
        <v>0</v>
      </c>
      <c r="Z977" s="2">
        <f>_xlfn.IFERROR(VLOOKUP(Prioritization!K497,'Subdecision matrices'!$A$37:$G$41,7),0)</f>
        <v>0</v>
      </c>
      <c r="AA977" s="2">
        <f>_xlfn.IFERROR(INDEX('Subdecision matrices'!$K$8:$O$11,MATCH(Prioritization!L497,'Subdecision matrices'!$J$8:$J$11,0),MATCH('CalcEng 2'!$AA$6,'Subdecision matrices'!$K$7:$O$7,0)),0)</f>
        <v>0</v>
      </c>
      <c r="AB977" s="2">
        <f>_xlfn.IFERROR(INDEX('Subdecision matrices'!$K$8:$O$11,MATCH(Prioritization!L497,'Subdecision matrices'!$J$8:$J$11,0),MATCH('CalcEng 2'!$AB$6,'Subdecision matrices'!$K$7:$O$7,0)),0)</f>
        <v>0</v>
      </c>
      <c r="AC977" s="2">
        <f>_xlfn.IFERROR(INDEX('Subdecision matrices'!$K$8:$O$11,MATCH(Prioritization!L497,'Subdecision matrices'!$J$8:$J$11,0),MATCH('CalcEng 2'!$AC$6,'Subdecision matrices'!$K$7:$O$7,0)),0)</f>
        <v>0</v>
      </c>
      <c r="AD977" s="2">
        <f>_xlfn.IFERROR(INDEX('Subdecision matrices'!$K$8:$O$11,MATCH(Prioritization!L497,'Subdecision matrices'!$J$8:$J$11,0),MATCH('CalcEng 2'!$AD$6,'Subdecision matrices'!$K$7:$O$7,0)),0)</f>
        <v>0</v>
      </c>
      <c r="AE977" s="2">
        <f>_xlfn.IFERROR(INDEX('Subdecision matrices'!$K$8:$O$11,MATCH(Prioritization!L497,'Subdecision matrices'!$J$8:$J$11,0),MATCH('CalcEng 2'!$AE$6,'Subdecision matrices'!$K$7:$O$7,0)),0)</f>
        <v>0</v>
      </c>
      <c r="AF977" s="2">
        <f>_xlfn.IFERROR(VLOOKUP(Prioritization!M497,'Subdecision matrices'!$I$15:$K$17,3,TRUE),0)</f>
        <v>0</v>
      </c>
      <c r="AG977" s="2">
        <f>_xlfn.IFERROR(VLOOKUP(Prioritization!M497,'Subdecision matrices'!$I$15:$L$17,4,TRUE),0)</f>
        <v>0</v>
      </c>
      <c r="AH977" s="2">
        <f>_xlfn.IFERROR(VLOOKUP(Prioritization!M497,'Subdecision matrices'!$I$15:$M$17,5,TRUE),0)</f>
        <v>0</v>
      </c>
      <c r="AI977" s="2">
        <f>_xlfn.IFERROR(VLOOKUP(Prioritization!M497,'Subdecision matrices'!$I$15:$N$17,6,TRUE),0)</f>
        <v>0</v>
      </c>
      <c r="AJ977" s="2">
        <f>_xlfn.IFERROR(VLOOKUP(Prioritization!M497,'Subdecision matrices'!$I$15:$O$17,7,TRUE),0)</f>
        <v>0</v>
      </c>
      <c r="AK977" s="2">
        <f>_xlfn.IFERROR(INDEX('Subdecision matrices'!$K$22:$O$24,MATCH(Prioritization!N497,'Subdecision matrices'!$J$22:$J$24,0),MATCH($AK$6,'Subdecision matrices'!$K$21:$O$21,0)),0)</f>
        <v>0</v>
      </c>
      <c r="AL977" s="2">
        <f>_xlfn.IFERROR(INDEX('Subdecision matrices'!$K$22:$O$24,MATCH(Prioritization!N497,'Subdecision matrices'!$J$22:$J$24,0),MATCH($AL$6,'Subdecision matrices'!$K$21:$O$21,0)),0)</f>
        <v>0</v>
      </c>
      <c r="AM977" s="2">
        <f>_xlfn.IFERROR(INDEX('Subdecision matrices'!$K$22:$O$24,MATCH(Prioritization!N497,'Subdecision matrices'!$J$22:$J$24,0),MATCH($AM$6,'Subdecision matrices'!$K$21:$O$21,0)),0)</f>
        <v>0</v>
      </c>
      <c r="AN977" s="2">
        <f>_xlfn.IFERROR(INDEX('Subdecision matrices'!$K$22:$O$24,MATCH(Prioritization!N497,'Subdecision matrices'!$J$22:$J$24,0),MATCH($AN$6,'Subdecision matrices'!$K$21:$O$21,0)),0)</f>
        <v>0</v>
      </c>
      <c r="AO977" s="2">
        <f>_xlfn.IFERROR(INDEX('Subdecision matrices'!$K$22:$O$24,MATCH(Prioritization!N497,'Subdecision matrices'!$J$22:$J$24,0),MATCH($AO$6,'Subdecision matrices'!$K$21:$O$21,0)),0)</f>
        <v>0</v>
      </c>
      <c r="AP977" s="2">
        <f>_xlfn.IFERROR(INDEX('Subdecision matrices'!$K$27:$O$30,MATCH(Prioritization!O497,'Subdecision matrices'!$J$27:$J$30,0),MATCH('CalcEng 2'!$AP$6,'Subdecision matrices'!$K$27:$O$27,0)),0)</f>
        <v>0</v>
      </c>
      <c r="AQ977" s="2">
        <f>_xlfn.IFERROR(INDEX('Subdecision matrices'!$K$27:$O$30,MATCH(Prioritization!O497,'Subdecision matrices'!$J$27:$J$30,0),MATCH('CalcEng 2'!$AQ$6,'Subdecision matrices'!$K$27:$O$27,0)),0)</f>
        <v>0</v>
      </c>
      <c r="AR977" s="2">
        <f>_xlfn.IFERROR(INDEX('Subdecision matrices'!$K$27:$O$30,MATCH(Prioritization!O497,'Subdecision matrices'!$J$27:$J$30,0),MATCH('CalcEng 2'!$AR$6,'Subdecision matrices'!$K$27:$O$27,0)),0)</f>
        <v>0</v>
      </c>
      <c r="AS977" s="2">
        <f>_xlfn.IFERROR(INDEX('Subdecision matrices'!$K$27:$O$30,MATCH(Prioritization!O497,'Subdecision matrices'!$J$27:$J$30,0),MATCH('CalcEng 2'!$AS$6,'Subdecision matrices'!$K$27:$O$27,0)),0)</f>
        <v>0</v>
      </c>
      <c r="AT977" s="2">
        <f>_xlfn.IFERROR(INDEX('Subdecision matrices'!$K$27:$O$30,MATCH(Prioritization!O497,'Subdecision matrices'!$J$27:$J$30,0),MATCH('CalcEng 2'!$AT$6,'Subdecision matrices'!$K$27:$O$27,0)),0)</f>
        <v>0</v>
      </c>
      <c r="AU977" s="2">
        <f>_xlfn.IFERROR(INDEX('Subdecision matrices'!$K$34:$O$36,MATCH(Prioritization!P497,'Subdecision matrices'!$J$34:$J$36,0),MATCH('CalcEng 2'!$AU$6,'Subdecision matrices'!$K$33:$O$33,0)),0)</f>
        <v>0</v>
      </c>
      <c r="AV977" s="2">
        <f>_xlfn.IFERROR(INDEX('Subdecision matrices'!$K$34:$O$36,MATCH(Prioritization!P497,'Subdecision matrices'!$J$34:$J$36,0),MATCH('CalcEng 2'!$AV$6,'Subdecision matrices'!$K$33:$O$33,0)),0)</f>
        <v>0</v>
      </c>
      <c r="AW977" s="2">
        <f>_xlfn.IFERROR(INDEX('Subdecision matrices'!$K$34:$O$36,MATCH(Prioritization!P497,'Subdecision matrices'!$J$34:$J$36,0),MATCH('CalcEng 2'!$AW$6,'Subdecision matrices'!$K$33:$O$33,0)),0)</f>
        <v>0</v>
      </c>
      <c r="AX977" s="2">
        <f>_xlfn.IFERROR(INDEX('Subdecision matrices'!$K$34:$O$36,MATCH(Prioritization!P497,'Subdecision matrices'!$J$34:$J$36,0),MATCH('CalcEng 2'!$AX$6,'Subdecision matrices'!$K$33:$O$33,0)),0)</f>
        <v>0</v>
      </c>
      <c r="AY977" s="2">
        <f>_xlfn.IFERROR(INDEX('Subdecision matrices'!$K$34:$O$36,MATCH(Prioritization!P497,'Subdecision matrices'!$J$34:$J$36,0),MATCH('CalcEng 2'!$AY$6,'Subdecision matrices'!$K$33:$O$33,0)),0)</f>
        <v>0</v>
      </c>
      <c r="AZ977" s="2"/>
      <c r="BA977" s="2"/>
      <c r="BB977" s="110">
        <f>((B977*B978)+(G977*G978)+(L977*L978)+(Q977*Q978)+(V977*V978)+(AA977*AA978)+(AF978*AF977)+(AK977*AK978)+(AP977*AP978)+(AU977*AU978))*10</f>
        <v>0</v>
      </c>
      <c r="BC977" s="110">
        <f aca="true" t="shared" si="2452" ref="BC977">((C977*C978)+(H977*H978)+(M977*M978)+(R977*R978)+(W977*W978)+(AB977*AB978)+(AG978*AG977)+(AL977*AL978)+(AQ977*AQ978)+(AV977*AV978))*10</f>
        <v>0</v>
      </c>
      <c r="BD977" s="110">
        <f aca="true" t="shared" si="2453" ref="BD977">((D977*D978)+(I977*I978)+(N977*N978)+(S977*S978)+(X977*X978)+(AC977*AC978)+(AH978*AH977)+(AM977*AM978)+(AR977*AR978)+(AW977*AW978))*10</f>
        <v>0</v>
      </c>
      <c r="BE977" s="110">
        <f aca="true" t="shared" si="2454" ref="BE977">((E977*E978)+(J977*J978)+(O977*O978)+(T977*T978)+(Y977*Y978)+(AD977*AD978)+(AI978*AI977)+(AN977*AN978)+(AS977*AS978)+(AX977*AX978))*10</f>
        <v>0</v>
      </c>
      <c r="BF977" s="110">
        <f aca="true" t="shared" si="2455" ref="BF977">((F977*F978)+(K977*K978)+(P977*P978)+(U977*U978)+(Z977*Z978)+(AE977*AE978)+(AJ978*AJ977)+(AO977*AO978)+(AT977*AT978)+(AY977*AY978))*10</f>
        <v>0</v>
      </c>
    </row>
    <row r="978" spans="1:58" ht="15.75" thickBot="1">
      <c r="A978" s="94"/>
      <c r="B978" s="5">
        <f>'Subdecision matrices'!$S$12</f>
        <v>0.1</v>
      </c>
      <c r="C978" s="5">
        <f>'Subdecision matrices'!$S$13</f>
        <v>0.1</v>
      </c>
      <c r="D978" s="5">
        <f>'Subdecision matrices'!$S$14</f>
        <v>0.1</v>
      </c>
      <c r="E978" s="5">
        <f>'Subdecision matrices'!$S$15</f>
        <v>0.1</v>
      </c>
      <c r="F978" s="5">
        <f>'Subdecision matrices'!$S$16</f>
        <v>0.1</v>
      </c>
      <c r="G978" s="5">
        <f>'Subdecision matrices'!$T$12</f>
        <v>0.1</v>
      </c>
      <c r="H978" s="5">
        <f>'Subdecision matrices'!$T$13</f>
        <v>0.1</v>
      </c>
      <c r="I978" s="5">
        <f>'Subdecision matrices'!$T$14</f>
        <v>0.1</v>
      </c>
      <c r="J978" s="5">
        <f>'Subdecision matrices'!$T$15</f>
        <v>0.1</v>
      </c>
      <c r="K978" s="5">
        <f>'Subdecision matrices'!$T$16</f>
        <v>0.1</v>
      </c>
      <c r="L978" s="5">
        <f>'Subdecision matrices'!$U$12</f>
        <v>0.05</v>
      </c>
      <c r="M978" s="5">
        <f>'Subdecision matrices'!$U$13</f>
        <v>0.05</v>
      </c>
      <c r="N978" s="5">
        <f>'Subdecision matrices'!$U$14</f>
        <v>0.05</v>
      </c>
      <c r="O978" s="5">
        <f>'Subdecision matrices'!$U$15</f>
        <v>0.05</v>
      </c>
      <c r="P978" s="5">
        <f>'Subdecision matrices'!$U$16</f>
        <v>0.05</v>
      </c>
      <c r="Q978" s="5">
        <f>'Subdecision matrices'!$V$12</f>
        <v>0.1</v>
      </c>
      <c r="R978" s="5">
        <f>'Subdecision matrices'!$V$13</f>
        <v>0.1</v>
      </c>
      <c r="S978" s="5">
        <f>'Subdecision matrices'!$V$14</f>
        <v>0.1</v>
      </c>
      <c r="T978" s="5">
        <f>'Subdecision matrices'!$V$15</f>
        <v>0.1</v>
      </c>
      <c r="U978" s="5">
        <f>'Subdecision matrices'!$V$16</f>
        <v>0.1</v>
      </c>
      <c r="V978" s="5">
        <f>'Subdecision matrices'!$W$12</f>
        <v>0.1</v>
      </c>
      <c r="W978" s="5">
        <f>'Subdecision matrices'!$W$13</f>
        <v>0.1</v>
      </c>
      <c r="X978" s="5">
        <f>'Subdecision matrices'!$W$14</f>
        <v>0.1</v>
      </c>
      <c r="Y978" s="5">
        <f>'Subdecision matrices'!$W$15</f>
        <v>0.1</v>
      </c>
      <c r="Z978" s="5">
        <f>'Subdecision matrices'!$W$16</f>
        <v>0.1</v>
      </c>
      <c r="AA978" s="5">
        <f>'Subdecision matrices'!$X$12</f>
        <v>0.05</v>
      </c>
      <c r="AB978" s="5">
        <f>'Subdecision matrices'!$X$13</f>
        <v>0.1</v>
      </c>
      <c r="AC978" s="5">
        <f>'Subdecision matrices'!$X$14</f>
        <v>0.1</v>
      </c>
      <c r="AD978" s="5">
        <f>'Subdecision matrices'!$X$15</f>
        <v>0.1</v>
      </c>
      <c r="AE978" s="5">
        <f>'Subdecision matrices'!$X$16</f>
        <v>0.1</v>
      </c>
      <c r="AF978" s="5">
        <f>'Subdecision matrices'!$Y$12</f>
        <v>0.1</v>
      </c>
      <c r="AG978" s="5">
        <f>'Subdecision matrices'!$Y$13</f>
        <v>0.1</v>
      </c>
      <c r="AH978" s="5">
        <f>'Subdecision matrices'!$Y$14</f>
        <v>0.1</v>
      </c>
      <c r="AI978" s="5">
        <f>'Subdecision matrices'!$Y$15</f>
        <v>0.05</v>
      </c>
      <c r="AJ978" s="5">
        <f>'Subdecision matrices'!$Y$16</f>
        <v>0.05</v>
      </c>
      <c r="AK978" s="5">
        <f>'Subdecision matrices'!$Z$12</f>
        <v>0.15</v>
      </c>
      <c r="AL978" s="5">
        <f>'Subdecision matrices'!$Z$13</f>
        <v>0.15</v>
      </c>
      <c r="AM978" s="5">
        <f>'Subdecision matrices'!$Z$14</f>
        <v>0.15</v>
      </c>
      <c r="AN978" s="5">
        <f>'Subdecision matrices'!$Z$15</f>
        <v>0.15</v>
      </c>
      <c r="AO978" s="5">
        <f>'Subdecision matrices'!$Z$16</f>
        <v>0.15</v>
      </c>
      <c r="AP978" s="5">
        <f>'Subdecision matrices'!$AA$12</f>
        <v>0.1</v>
      </c>
      <c r="AQ978" s="5">
        <f>'Subdecision matrices'!$AA$13</f>
        <v>0.1</v>
      </c>
      <c r="AR978" s="5">
        <f>'Subdecision matrices'!$AA$14</f>
        <v>0.1</v>
      </c>
      <c r="AS978" s="5">
        <f>'Subdecision matrices'!$AA$15</f>
        <v>0.1</v>
      </c>
      <c r="AT978" s="5">
        <f>'Subdecision matrices'!$AA$16</f>
        <v>0.15</v>
      </c>
      <c r="AU978" s="5">
        <f>'Subdecision matrices'!$AB$12</f>
        <v>0.15</v>
      </c>
      <c r="AV978" s="5">
        <f>'Subdecision matrices'!$AB$13</f>
        <v>0.1</v>
      </c>
      <c r="AW978" s="5">
        <f>'Subdecision matrices'!$AB$14</f>
        <v>0.1</v>
      </c>
      <c r="AX978" s="5">
        <f>'Subdecision matrices'!$AB$15</f>
        <v>0.15</v>
      </c>
      <c r="AY978" s="5">
        <f>'Subdecision matrices'!$AB$16</f>
        <v>0.1</v>
      </c>
      <c r="AZ978" s="3">
        <f aca="true" t="shared" si="2456" ref="AZ978">SUM(L978:AY978)</f>
        <v>4</v>
      </c>
      <c r="BA978" s="3"/>
      <c r="BB978" s="114"/>
      <c r="BC978" s="114"/>
      <c r="BD978" s="114"/>
      <c r="BE978" s="114"/>
      <c r="BF978" s="114"/>
    </row>
    <row r="979" spans="1:58" ht="15.75" customHeight="1">
      <c r="A979" s="94">
        <v>487</v>
      </c>
      <c r="B979" s="44">
        <f>_xlfn.IFERROR(VLOOKUP(Prioritization!G498,'Subdecision matrices'!$B$7:$C$8,2,TRUE),0)</f>
        <v>0</v>
      </c>
      <c r="C979" s="44">
        <f>_xlfn.IFERROR(VLOOKUP(Prioritization!G498,'Subdecision matrices'!$B$7:$D$8,3,TRUE),0)</f>
        <v>0</v>
      </c>
      <c r="D979" s="44">
        <f>_xlfn.IFERROR(VLOOKUP(Prioritization!G498,'Subdecision matrices'!$B$7:$E$8,4,TRUE),0)</f>
        <v>0</v>
      </c>
      <c r="E979" s="44">
        <f>_xlfn.IFERROR(VLOOKUP(Prioritization!G498,'Subdecision matrices'!$B$7:$F$8,5,TRUE),0)</f>
        <v>0</v>
      </c>
      <c r="F979" s="44">
        <f>_xlfn.IFERROR(VLOOKUP(Prioritization!G498,'Subdecision matrices'!$B$7:$G$8,6,TRUE),0)</f>
        <v>0</v>
      </c>
      <c r="G979" s="44">
        <f>VLOOKUP(Prioritization!H498,'Subdecision matrices'!$B$12:$C$19,2,TRUE)</f>
        <v>0</v>
      </c>
      <c r="H979" s="44">
        <f>VLOOKUP(Prioritization!H498,'Subdecision matrices'!$B$12:$D$19,3,TRUE)</f>
        <v>0</v>
      </c>
      <c r="I979" s="44">
        <f>VLOOKUP(Prioritization!H498,'Subdecision matrices'!$B$12:$E$19,4,TRUE)</f>
        <v>0</v>
      </c>
      <c r="J979" s="44">
        <f>VLOOKUP(Prioritization!H498,'Subdecision matrices'!$B$12:$F$19,5,TRUE)</f>
        <v>0</v>
      </c>
      <c r="K979" s="44">
        <f>VLOOKUP(Prioritization!H498,'Subdecision matrices'!$B$12:$G$19,6,TRUE)</f>
        <v>0</v>
      </c>
      <c r="L979" s="2">
        <f>_xlfn.IFERROR(INDEX('Subdecision matrices'!$C$23:$G$27,MATCH(Prioritization!I498,'Subdecision matrices'!$B$23:$B$27,0),MATCH('CalcEng 2'!$L$6,'Subdecision matrices'!$C$22:$G$22,0)),0)</f>
        <v>0</v>
      </c>
      <c r="M979" s="2">
        <f>_xlfn.IFERROR(INDEX('Subdecision matrices'!$C$23:$G$27,MATCH(Prioritization!I498,'Subdecision matrices'!$B$23:$B$27,0),MATCH('CalcEng 2'!$M$6,'Subdecision matrices'!$C$30:$G$30,0)),0)</f>
        <v>0</v>
      </c>
      <c r="N979" s="2">
        <f>_xlfn.IFERROR(INDEX('Subdecision matrices'!$C$23:$G$27,MATCH(Prioritization!I498,'Subdecision matrices'!$B$23:$B$27,0),MATCH('CalcEng 2'!$N$6,'Subdecision matrices'!$C$22:$G$22,0)),0)</f>
        <v>0</v>
      </c>
      <c r="O979" s="2">
        <f>_xlfn.IFERROR(INDEX('Subdecision matrices'!$C$23:$G$27,MATCH(Prioritization!I498,'Subdecision matrices'!$B$23:$B$27,0),MATCH('CalcEng 2'!$O$6,'Subdecision matrices'!$C$22:$G$22,0)),0)</f>
        <v>0</v>
      </c>
      <c r="P979" s="2">
        <f>_xlfn.IFERROR(INDEX('Subdecision matrices'!$C$23:$G$27,MATCH(Prioritization!I498,'Subdecision matrices'!$B$23:$B$27,0),MATCH('CalcEng 2'!$P$6,'Subdecision matrices'!$C$22:$G$22,0)),0)</f>
        <v>0</v>
      </c>
      <c r="Q979" s="2">
        <f>_xlfn.IFERROR(INDEX('Subdecision matrices'!$C$31:$G$33,MATCH(Prioritization!J498,'Subdecision matrices'!$B$31:$B$33,0),MATCH('CalcEng 2'!$Q$6,'Subdecision matrices'!$C$30:$G$30,0)),0)</f>
        <v>0</v>
      </c>
      <c r="R979" s="2">
        <f>_xlfn.IFERROR(INDEX('Subdecision matrices'!$C$31:$G$33,MATCH(Prioritization!J498,'Subdecision matrices'!$B$31:$B$33,0),MATCH('CalcEng 2'!$R$6,'Subdecision matrices'!$C$30:$G$30,0)),0)</f>
        <v>0</v>
      </c>
      <c r="S979" s="2">
        <f>_xlfn.IFERROR(INDEX('Subdecision matrices'!$C$31:$G$33,MATCH(Prioritization!J498,'Subdecision matrices'!$B$31:$B$33,0),MATCH('CalcEng 2'!$S$6,'Subdecision matrices'!$C$30:$G$30,0)),0)</f>
        <v>0</v>
      </c>
      <c r="T979" s="2">
        <f>_xlfn.IFERROR(INDEX('Subdecision matrices'!$C$31:$G$33,MATCH(Prioritization!J498,'Subdecision matrices'!$B$31:$B$33,0),MATCH('CalcEng 2'!$T$6,'Subdecision matrices'!$C$30:$G$30,0)),0)</f>
        <v>0</v>
      </c>
      <c r="U979" s="2">
        <f>_xlfn.IFERROR(INDEX('Subdecision matrices'!$C$31:$G$33,MATCH(Prioritization!J498,'Subdecision matrices'!$B$31:$B$33,0),MATCH('CalcEng 2'!$U$6,'Subdecision matrices'!$C$30:$G$30,0)),0)</f>
        <v>0</v>
      </c>
      <c r="V979" s="2">
        <f>_xlfn.IFERROR(VLOOKUP(Prioritization!K498,'Subdecision matrices'!$A$37:$C$41,3,TRUE),0)</f>
        <v>0</v>
      </c>
      <c r="W979" s="2">
        <f>_xlfn.IFERROR(VLOOKUP(Prioritization!K498,'Subdecision matrices'!$A$37:$D$41,4),0)</f>
        <v>0</v>
      </c>
      <c r="X979" s="2">
        <f>_xlfn.IFERROR(VLOOKUP(Prioritization!K498,'Subdecision matrices'!$A$37:$E$41,5),0)</f>
        <v>0</v>
      </c>
      <c r="Y979" s="2">
        <f>_xlfn.IFERROR(VLOOKUP(Prioritization!K498,'Subdecision matrices'!$A$37:$F$41,6),0)</f>
        <v>0</v>
      </c>
      <c r="Z979" s="2">
        <f>_xlfn.IFERROR(VLOOKUP(Prioritization!K498,'Subdecision matrices'!$A$37:$G$41,7),0)</f>
        <v>0</v>
      </c>
      <c r="AA979" s="2">
        <f>_xlfn.IFERROR(INDEX('Subdecision matrices'!$K$8:$O$11,MATCH(Prioritization!L498,'Subdecision matrices'!$J$8:$J$11,0),MATCH('CalcEng 2'!$AA$6,'Subdecision matrices'!$K$7:$O$7,0)),0)</f>
        <v>0</v>
      </c>
      <c r="AB979" s="2">
        <f>_xlfn.IFERROR(INDEX('Subdecision matrices'!$K$8:$O$11,MATCH(Prioritization!L498,'Subdecision matrices'!$J$8:$J$11,0),MATCH('CalcEng 2'!$AB$6,'Subdecision matrices'!$K$7:$O$7,0)),0)</f>
        <v>0</v>
      </c>
      <c r="AC979" s="2">
        <f>_xlfn.IFERROR(INDEX('Subdecision matrices'!$K$8:$O$11,MATCH(Prioritization!L498,'Subdecision matrices'!$J$8:$J$11,0),MATCH('CalcEng 2'!$AC$6,'Subdecision matrices'!$K$7:$O$7,0)),0)</f>
        <v>0</v>
      </c>
      <c r="AD979" s="2">
        <f>_xlfn.IFERROR(INDEX('Subdecision matrices'!$K$8:$O$11,MATCH(Prioritization!L498,'Subdecision matrices'!$J$8:$J$11,0),MATCH('CalcEng 2'!$AD$6,'Subdecision matrices'!$K$7:$O$7,0)),0)</f>
        <v>0</v>
      </c>
      <c r="AE979" s="2">
        <f>_xlfn.IFERROR(INDEX('Subdecision matrices'!$K$8:$O$11,MATCH(Prioritization!L498,'Subdecision matrices'!$J$8:$J$11,0),MATCH('CalcEng 2'!$AE$6,'Subdecision matrices'!$K$7:$O$7,0)),0)</f>
        <v>0</v>
      </c>
      <c r="AF979" s="2">
        <f>_xlfn.IFERROR(VLOOKUP(Prioritization!M498,'Subdecision matrices'!$I$15:$K$17,3,TRUE),0)</f>
        <v>0</v>
      </c>
      <c r="AG979" s="2">
        <f>_xlfn.IFERROR(VLOOKUP(Prioritization!M498,'Subdecision matrices'!$I$15:$L$17,4,TRUE),0)</f>
        <v>0</v>
      </c>
      <c r="AH979" s="2">
        <f>_xlfn.IFERROR(VLOOKUP(Prioritization!M498,'Subdecision matrices'!$I$15:$M$17,5,TRUE),0)</f>
        <v>0</v>
      </c>
      <c r="AI979" s="2">
        <f>_xlfn.IFERROR(VLOOKUP(Prioritization!M498,'Subdecision matrices'!$I$15:$N$17,6,TRUE),0)</f>
        <v>0</v>
      </c>
      <c r="AJ979" s="2">
        <f>_xlfn.IFERROR(VLOOKUP(Prioritization!M498,'Subdecision matrices'!$I$15:$O$17,7,TRUE),0)</f>
        <v>0</v>
      </c>
      <c r="AK979" s="2">
        <f>_xlfn.IFERROR(INDEX('Subdecision matrices'!$K$22:$O$24,MATCH(Prioritization!N498,'Subdecision matrices'!$J$22:$J$24,0),MATCH($AK$6,'Subdecision matrices'!$K$21:$O$21,0)),0)</f>
        <v>0</v>
      </c>
      <c r="AL979" s="2">
        <f>_xlfn.IFERROR(INDEX('Subdecision matrices'!$K$22:$O$24,MATCH(Prioritization!N498,'Subdecision matrices'!$J$22:$J$24,0),MATCH($AL$6,'Subdecision matrices'!$K$21:$O$21,0)),0)</f>
        <v>0</v>
      </c>
      <c r="AM979" s="2">
        <f>_xlfn.IFERROR(INDEX('Subdecision matrices'!$K$22:$O$24,MATCH(Prioritization!N498,'Subdecision matrices'!$J$22:$J$24,0),MATCH($AM$6,'Subdecision matrices'!$K$21:$O$21,0)),0)</f>
        <v>0</v>
      </c>
      <c r="AN979" s="2">
        <f>_xlfn.IFERROR(INDEX('Subdecision matrices'!$K$22:$O$24,MATCH(Prioritization!N498,'Subdecision matrices'!$J$22:$J$24,0),MATCH($AN$6,'Subdecision matrices'!$K$21:$O$21,0)),0)</f>
        <v>0</v>
      </c>
      <c r="AO979" s="2">
        <f>_xlfn.IFERROR(INDEX('Subdecision matrices'!$K$22:$O$24,MATCH(Prioritization!N498,'Subdecision matrices'!$J$22:$J$24,0),MATCH($AO$6,'Subdecision matrices'!$K$21:$O$21,0)),0)</f>
        <v>0</v>
      </c>
      <c r="AP979" s="2">
        <f>_xlfn.IFERROR(INDEX('Subdecision matrices'!$K$27:$O$30,MATCH(Prioritization!O498,'Subdecision matrices'!$J$27:$J$30,0),MATCH('CalcEng 2'!$AP$6,'Subdecision matrices'!$K$27:$O$27,0)),0)</f>
        <v>0</v>
      </c>
      <c r="AQ979" s="2">
        <f>_xlfn.IFERROR(INDEX('Subdecision matrices'!$K$27:$O$30,MATCH(Prioritization!O498,'Subdecision matrices'!$J$27:$J$30,0),MATCH('CalcEng 2'!$AQ$6,'Subdecision matrices'!$K$27:$O$27,0)),0)</f>
        <v>0</v>
      </c>
      <c r="AR979" s="2">
        <f>_xlfn.IFERROR(INDEX('Subdecision matrices'!$K$27:$O$30,MATCH(Prioritization!O498,'Subdecision matrices'!$J$27:$J$30,0),MATCH('CalcEng 2'!$AR$6,'Subdecision matrices'!$K$27:$O$27,0)),0)</f>
        <v>0</v>
      </c>
      <c r="AS979" s="2">
        <f>_xlfn.IFERROR(INDEX('Subdecision matrices'!$K$27:$O$30,MATCH(Prioritization!O498,'Subdecision matrices'!$J$27:$J$30,0),MATCH('CalcEng 2'!$AS$6,'Subdecision matrices'!$K$27:$O$27,0)),0)</f>
        <v>0</v>
      </c>
      <c r="AT979" s="2">
        <f>_xlfn.IFERROR(INDEX('Subdecision matrices'!$K$27:$O$30,MATCH(Prioritization!O498,'Subdecision matrices'!$J$27:$J$30,0),MATCH('CalcEng 2'!$AT$6,'Subdecision matrices'!$K$27:$O$27,0)),0)</f>
        <v>0</v>
      </c>
      <c r="AU979" s="2">
        <f>_xlfn.IFERROR(INDEX('Subdecision matrices'!$K$34:$O$36,MATCH(Prioritization!P498,'Subdecision matrices'!$J$34:$J$36,0),MATCH('CalcEng 2'!$AU$6,'Subdecision matrices'!$K$33:$O$33,0)),0)</f>
        <v>0</v>
      </c>
      <c r="AV979" s="2">
        <f>_xlfn.IFERROR(INDEX('Subdecision matrices'!$K$34:$O$36,MATCH(Prioritization!P498,'Subdecision matrices'!$J$34:$J$36,0),MATCH('CalcEng 2'!$AV$6,'Subdecision matrices'!$K$33:$O$33,0)),0)</f>
        <v>0</v>
      </c>
      <c r="AW979" s="2">
        <f>_xlfn.IFERROR(INDEX('Subdecision matrices'!$K$34:$O$36,MATCH(Prioritization!P498,'Subdecision matrices'!$J$34:$J$36,0),MATCH('CalcEng 2'!$AW$6,'Subdecision matrices'!$K$33:$O$33,0)),0)</f>
        <v>0</v>
      </c>
      <c r="AX979" s="2">
        <f>_xlfn.IFERROR(INDEX('Subdecision matrices'!$K$34:$O$36,MATCH(Prioritization!P498,'Subdecision matrices'!$J$34:$J$36,0),MATCH('CalcEng 2'!$AX$6,'Subdecision matrices'!$K$33:$O$33,0)),0)</f>
        <v>0</v>
      </c>
      <c r="AY979" s="2">
        <f>_xlfn.IFERROR(INDEX('Subdecision matrices'!$K$34:$O$36,MATCH(Prioritization!P498,'Subdecision matrices'!$J$34:$J$36,0),MATCH('CalcEng 2'!$AY$6,'Subdecision matrices'!$K$33:$O$33,0)),0)</f>
        <v>0</v>
      </c>
      <c r="AZ979" s="2"/>
      <c r="BA979" s="2"/>
      <c r="BB979" s="110">
        <f>((B979*B980)+(G979*G980)+(L979*L980)+(Q979*Q980)+(V979*V980)+(AA979*AA980)+(AF980*AF979)+(AK979*AK980)+(AP979*AP980)+(AU979*AU980))*10</f>
        <v>0</v>
      </c>
      <c r="BC979" s="110">
        <f aca="true" t="shared" si="2457" ref="BC979">((C979*C980)+(H979*H980)+(M979*M980)+(R979*R980)+(W979*W980)+(AB979*AB980)+(AG980*AG979)+(AL979*AL980)+(AQ979*AQ980)+(AV979*AV980))*10</f>
        <v>0</v>
      </c>
      <c r="BD979" s="110">
        <f aca="true" t="shared" si="2458" ref="BD979">((D979*D980)+(I979*I980)+(N979*N980)+(S979*S980)+(X979*X980)+(AC979*AC980)+(AH980*AH979)+(AM979*AM980)+(AR979*AR980)+(AW979*AW980))*10</f>
        <v>0</v>
      </c>
      <c r="BE979" s="110">
        <f aca="true" t="shared" si="2459" ref="BE979">((E979*E980)+(J979*J980)+(O979*O980)+(T979*T980)+(Y979*Y980)+(AD979*AD980)+(AI980*AI979)+(AN979*AN980)+(AS979*AS980)+(AX979*AX980))*10</f>
        <v>0</v>
      </c>
      <c r="BF979" s="110">
        <f aca="true" t="shared" si="2460" ref="BF979">((F979*F980)+(K979*K980)+(P979*P980)+(U979*U980)+(Z979*Z980)+(AE979*AE980)+(AJ980*AJ979)+(AO979*AO980)+(AT979*AT980)+(AY979*AY980))*10</f>
        <v>0</v>
      </c>
    </row>
    <row r="980" spans="1:58" ht="15.75" thickBot="1">
      <c r="A980" s="94"/>
      <c r="B980" s="5">
        <f>'Subdecision matrices'!$S$12</f>
        <v>0.1</v>
      </c>
      <c r="C980" s="5">
        <f>'Subdecision matrices'!$S$13</f>
        <v>0.1</v>
      </c>
      <c r="D980" s="5">
        <f>'Subdecision matrices'!$S$14</f>
        <v>0.1</v>
      </c>
      <c r="E980" s="5">
        <f>'Subdecision matrices'!$S$15</f>
        <v>0.1</v>
      </c>
      <c r="F980" s="5">
        <f>'Subdecision matrices'!$S$16</f>
        <v>0.1</v>
      </c>
      <c r="G980" s="5">
        <f>'Subdecision matrices'!$T$12</f>
        <v>0.1</v>
      </c>
      <c r="H980" s="5">
        <f>'Subdecision matrices'!$T$13</f>
        <v>0.1</v>
      </c>
      <c r="I980" s="5">
        <f>'Subdecision matrices'!$T$14</f>
        <v>0.1</v>
      </c>
      <c r="J980" s="5">
        <f>'Subdecision matrices'!$T$15</f>
        <v>0.1</v>
      </c>
      <c r="K980" s="5">
        <f>'Subdecision matrices'!$T$16</f>
        <v>0.1</v>
      </c>
      <c r="L980" s="5">
        <f>'Subdecision matrices'!$U$12</f>
        <v>0.05</v>
      </c>
      <c r="M980" s="5">
        <f>'Subdecision matrices'!$U$13</f>
        <v>0.05</v>
      </c>
      <c r="N980" s="5">
        <f>'Subdecision matrices'!$U$14</f>
        <v>0.05</v>
      </c>
      <c r="O980" s="5">
        <f>'Subdecision matrices'!$U$15</f>
        <v>0.05</v>
      </c>
      <c r="P980" s="5">
        <f>'Subdecision matrices'!$U$16</f>
        <v>0.05</v>
      </c>
      <c r="Q980" s="5">
        <f>'Subdecision matrices'!$V$12</f>
        <v>0.1</v>
      </c>
      <c r="R980" s="5">
        <f>'Subdecision matrices'!$V$13</f>
        <v>0.1</v>
      </c>
      <c r="S980" s="5">
        <f>'Subdecision matrices'!$V$14</f>
        <v>0.1</v>
      </c>
      <c r="T980" s="5">
        <f>'Subdecision matrices'!$V$15</f>
        <v>0.1</v>
      </c>
      <c r="U980" s="5">
        <f>'Subdecision matrices'!$V$16</f>
        <v>0.1</v>
      </c>
      <c r="V980" s="5">
        <f>'Subdecision matrices'!$W$12</f>
        <v>0.1</v>
      </c>
      <c r="W980" s="5">
        <f>'Subdecision matrices'!$W$13</f>
        <v>0.1</v>
      </c>
      <c r="X980" s="5">
        <f>'Subdecision matrices'!$W$14</f>
        <v>0.1</v>
      </c>
      <c r="Y980" s="5">
        <f>'Subdecision matrices'!$W$15</f>
        <v>0.1</v>
      </c>
      <c r="Z980" s="5">
        <f>'Subdecision matrices'!$W$16</f>
        <v>0.1</v>
      </c>
      <c r="AA980" s="5">
        <f>'Subdecision matrices'!$X$12</f>
        <v>0.05</v>
      </c>
      <c r="AB980" s="5">
        <f>'Subdecision matrices'!$X$13</f>
        <v>0.1</v>
      </c>
      <c r="AC980" s="5">
        <f>'Subdecision matrices'!$X$14</f>
        <v>0.1</v>
      </c>
      <c r="AD980" s="5">
        <f>'Subdecision matrices'!$X$15</f>
        <v>0.1</v>
      </c>
      <c r="AE980" s="5">
        <f>'Subdecision matrices'!$X$16</f>
        <v>0.1</v>
      </c>
      <c r="AF980" s="5">
        <f>'Subdecision matrices'!$Y$12</f>
        <v>0.1</v>
      </c>
      <c r="AG980" s="5">
        <f>'Subdecision matrices'!$Y$13</f>
        <v>0.1</v>
      </c>
      <c r="AH980" s="5">
        <f>'Subdecision matrices'!$Y$14</f>
        <v>0.1</v>
      </c>
      <c r="AI980" s="5">
        <f>'Subdecision matrices'!$Y$15</f>
        <v>0.05</v>
      </c>
      <c r="AJ980" s="5">
        <f>'Subdecision matrices'!$Y$16</f>
        <v>0.05</v>
      </c>
      <c r="AK980" s="5">
        <f>'Subdecision matrices'!$Z$12</f>
        <v>0.15</v>
      </c>
      <c r="AL980" s="5">
        <f>'Subdecision matrices'!$Z$13</f>
        <v>0.15</v>
      </c>
      <c r="AM980" s="5">
        <f>'Subdecision matrices'!$Z$14</f>
        <v>0.15</v>
      </c>
      <c r="AN980" s="5">
        <f>'Subdecision matrices'!$Z$15</f>
        <v>0.15</v>
      </c>
      <c r="AO980" s="5">
        <f>'Subdecision matrices'!$Z$16</f>
        <v>0.15</v>
      </c>
      <c r="AP980" s="5">
        <f>'Subdecision matrices'!$AA$12</f>
        <v>0.1</v>
      </c>
      <c r="AQ980" s="5">
        <f>'Subdecision matrices'!$AA$13</f>
        <v>0.1</v>
      </c>
      <c r="AR980" s="5">
        <f>'Subdecision matrices'!$AA$14</f>
        <v>0.1</v>
      </c>
      <c r="AS980" s="5">
        <f>'Subdecision matrices'!$AA$15</f>
        <v>0.1</v>
      </c>
      <c r="AT980" s="5">
        <f>'Subdecision matrices'!$AA$16</f>
        <v>0.15</v>
      </c>
      <c r="AU980" s="5">
        <f>'Subdecision matrices'!$AB$12</f>
        <v>0.15</v>
      </c>
      <c r="AV980" s="5">
        <f>'Subdecision matrices'!$AB$13</f>
        <v>0.1</v>
      </c>
      <c r="AW980" s="5">
        <f>'Subdecision matrices'!$AB$14</f>
        <v>0.1</v>
      </c>
      <c r="AX980" s="5">
        <f>'Subdecision matrices'!$AB$15</f>
        <v>0.15</v>
      </c>
      <c r="AY980" s="5">
        <f>'Subdecision matrices'!$AB$16</f>
        <v>0.1</v>
      </c>
      <c r="AZ980" s="3">
        <f aca="true" t="shared" si="2461" ref="AZ980">SUM(L980:AY980)</f>
        <v>4</v>
      </c>
      <c r="BA980" s="3"/>
      <c r="BB980" s="114"/>
      <c r="BC980" s="114"/>
      <c r="BD980" s="114"/>
      <c r="BE980" s="114"/>
      <c r="BF980" s="114"/>
    </row>
    <row r="981" spans="1:58" ht="15.75" customHeight="1">
      <c r="A981" s="94">
        <v>488</v>
      </c>
      <c r="B981" s="44">
        <f>_xlfn.IFERROR(VLOOKUP(Prioritization!G499,'Subdecision matrices'!$B$7:$C$8,2,TRUE),0)</f>
        <v>0</v>
      </c>
      <c r="C981" s="44">
        <f>_xlfn.IFERROR(VLOOKUP(Prioritization!G499,'Subdecision matrices'!$B$7:$D$8,3,TRUE),0)</f>
        <v>0</v>
      </c>
      <c r="D981" s="44">
        <f>_xlfn.IFERROR(VLOOKUP(Prioritization!G499,'Subdecision matrices'!$B$7:$E$8,4,TRUE),0)</f>
        <v>0</v>
      </c>
      <c r="E981" s="44">
        <f>_xlfn.IFERROR(VLOOKUP(Prioritization!G499,'Subdecision matrices'!$B$7:$F$8,5,TRUE),0)</f>
        <v>0</v>
      </c>
      <c r="F981" s="44">
        <f>_xlfn.IFERROR(VLOOKUP(Prioritization!G499,'Subdecision matrices'!$B$7:$G$8,6,TRUE),0)</f>
        <v>0</v>
      </c>
      <c r="G981" s="44">
        <f>VLOOKUP(Prioritization!H499,'Subdecision matrices'!$B$12:$C$19,2,TRUE)</f>
        <v>0</v>
      </c>
      <c r="H981" s="44">
        <f>VLOOKUP(Prioritization!H499,'Subdecision matrices'!$B$12:$D$19,3,TRUE)</f>
        <v>0</v>
      </c>
      <c r="I981" s="44">
        <f>VLOOKUP(Prioritization!H499,'Subdecision matrices'!$B$12:$E$19,4,TRUE)</f>
        <v>0</v>
      </c>
      <c r="J981" s="44">
        <f>VLOOKUP(Prioritization!H499,'Subdecision matrices'!$B$12:$F$19,5,TRUE)</f>
        <v>0</v>
      </c>
      <c r="K981" s="44">
        <f>VLOOKUP(Prioritization!H499,'Subdecision matrices'!$B$12:$G$19,6,TRUE)</f>
        <v>0</v>
      </c>
      <c r="L981" s="2">
        <f>_xlfn.IFERROR(INDEX('Subdecision matrices'!$C$23:$G$27,MATCH(Prioritization!I499,'Subdecision matrices'!$B$23:$B$27,0),MATCH('CalcEng 2'!$L$6,'Subdecision matrices'!$C$22:$G$22,0)),0)</f>
        <v>0</v>
      </c>
      <c r="M981" s="2">
        <f>_xlfn.IFERROR(INDEX('Subdecision matrices'!$C$23:$G$27,MATCH(Prioritization!I499,'Subdecision matrices'!$B$23:$B$27,0),MATCH('CalcEng 2'!$M$6,'Subdecision matrices'!$C$30:$G$30,0)),0)</f>
        <v>0</v>
      </c>
      <c r="N981" s="2">
        <f>_xlfn.IFERROR(INDEX('Subdecision matrices'!$C$23:$G$27,MATCH(Prioritization!I499,'Subdecision matrices'!$B$23:$B$27,0),MATCH('CalcEng 2'!$N$6,'Subdecision matrices'!$C$22:$G$22,0)),0)</f>
        <v>0</v>
      </c>
      <c r="O981" s="2">
        <f>_xlfn.IFERROR(INDEX('Subdecision matrices'!$C$23:$G$27,MATCH(Prioritization!I499,'Subdecision matrices'!$B$23:$B$27,0),MATCH('CalcEng 2'!$O$6,'Subdecision matrices'!$C$22:$G$22,0)),0)</f>
        <v>0</v>
      </c>
      <c r="P981" s="2">
        <f>_xlfn.IFERROR(INDEX('Subdecision matrices'!$C$23:$G$27,MATCH(Prioritization!I499,'Subdecision matrices'!$B$23:$B$27,0),MATCH('CalcEng 2'!$P$6,'Subdecision matrices'!$C$22:$G$22,0)),0)</f>
        <v>0</v>
      </c>
      <c r="Q981" s="2">
        <f>_xlfn.IFERROR(INDEX('Subdecision matrices'!$C$31:$G$33,MATCH(Prioritization!J499,'Subdecision matrices'!$B$31:$B$33,0),MATCH('CalcEng 2'!$Q$6,'Subdecision matrices'!$C$30:$G$30,0)),0)</f>
        <v>0</v>
      </c>
      <c r="R981" s="2">
        <f>_xlfn.IFERROR(INDEX('Subdecision matrices'!$C$31:$G$33,MATCH(Prioritization!J499,'Subdecision matrices'!$B$31:$B$33,0),MATCH('CalcEng 2'!$R$6,'Subdecision matrices'!$C$30:$G$30,0)),0)</f>
        <v>0</v>
      </c>
      <c r="S981" s="2">
        <f>_xlfn.IFERROR(INDEX('Subdecision matrices'!$C$31:$G$33,MATCH(Prioritization!J499,'Subdecision matrices'!$B$31:$B$33,0),MATCH('CalcEng 2'!$S$6,'Subdecision matrices'!$C$30:$G$30,0)),0)</f>
        <v>0</v>
      </c>
      <c r="T981" s="2">
        <f>_xlfn.IFERROR(INDEX('Subdecision matrices'!$C$31:$G$33,MATCH(Prioritization!J499,'Subdecision matrices'!$B$31:$B$33,0),MATCH('CalcEng 2'!$T$6,'Subdecision matrices'!$C$30:$G$30,0)),0)</f>
        <v>0</v>
      </c>
      <c r="U981" s="2">
        <f>_xlfn.IFERROR(INDEX('Subdecision matrices'!$C$31:$G$33,MATCH(Prioritization!J499,'Subdecision matrices'!$B$31:$B$33,0),MATCH('CalcEng 2'!$U$6,'Subdecision matrices'!$C$30:$G$30,0)),0)</f>
        <v>0</v>
      </c>
      <c r="V981" s="2">
        <f>_xlfn.IFERROR(VLOOKUP(Prioritization!K499,'Subdecision matrices'!$A$37:$C$41,3,TRUE),0)</f>
        <v>0</v>
      </c>
      <c r="W981" s="2">
        <f>_xlfn.IFERROR(VLOOKUP(Prioritization!K499,'Subdecision matrices'!$A$37:$D$41,4),0)</f>
        <v>0</v>
      </c>
      <c r="X981" s="2">
        <f>_xlfn.IFERROR(VLOOKUP(Prioritization!K499,'Subdecision matrices'!$A$37:$E$41,5),0)</f>
        <v>0</v>
      </c>
      <c r="Y981" s="2">
        <f>_xlfn.IFERROR(VLOOKUP(Prioritization!K499,'Subdecision matrices'!$A$37:$F$41,6),0)</f>
        <v>0</v>
      </c>
      <c r="Z981" s="2">
        <f>_xlfn.IFERROR(VLOOKUP(Prioritization!K499,'Subdecision matrices'!$A$37:$G$41,7),0)</f>
        <v>0</v>
      </c>
      <c r="AA981" s="2">
        <f>_xlfn.IFERROR(INDEX('Subdecision matrices'!$K$8:$O$11,MATCH(Prioritization!L499,'Subdecision matrices'!$J$8:$J$11,0),MATCH('CalcEng 2'!$AA$6,'Subdecision matrices'!$K$7:$O$7,0)),0)</f>
        <v>0</v>
      </c>
      <c r="AB981" s="2">
        <f>_xlfn.IFERROR(INDEX('Subdecision matrices'!$K$8:$O$11,MATCH(Prioritization!L499,'Subdecision matrices'!$J$8:$J$11,0),MATCH('CalcEng 2'!$AB$6,'Subdecision matrices'!$K$7:$O$7,0)),0)</f>
        <v>0</v>
      </c>
      <c r="AC981" s="2">
        <f>_xlfn.IFERROR(INDEX('Subdecision matrices'!$K$8:$O$11,MATCH(Prioritization!L499,'Subdecision matrices'!$J$8:$J$11,0),MATCH('CalcEng 2'!$AC$6,'Subdecision matrices'!$K$7:$O$7,0)),0)</f>
        <v>0</v>
      </c>
      <c r="AD981" s="2">
        <f>_xlfn.IFERROR(INDEX('Subdecision matrices'!$K$8:$O$11,MATCH(Prioritization!L499,'Subdecision matrices'!$J$8:$J$11,0),MATCH('CalcEng 2'!$AD$6,'Subdecision matrices'!$K$7:$O$7,0)),0)</f>
        <v>0</v>
      </c>
      <c r="AE981" s="2">
        <f>_xlfn.IFERROR(INDEX('Subdecision matrices'!$K$8:$O$11,MATCH(Prioritization!L499,'Subdecision matrices'!$J$8:$J$11,0),MATCH('CalcEng 2'!$AE$6,'Subdecision matrices'!$K$7:$O$7,0)),0)</f>
        <v>0</v>
      </c>
      <c r="AF981" s="2">
        <f>_xlfn.IFERROR(VLOOKUP(Prioritization!M499,'Subdecision matrices'!$I$15:$K$17,3,TRUE),0)</f>
        <v>0</v>
      </c>
      <c r="AG981" s="2">
        <f>_xlfn.IFERROR(VLOOKUP(Prioritization!M499,'Subdecision matrices'!$I$15:$L$17,4,TRUE),0)</f>
        <v>0</v>
      </c>
      <c r="AH981" s="2">
        <f>_xlfn.IFERROR(VLOOKUP(Prioritization!M499,'Subdecision matrices'!$I$15:$M$17,5,TRUE),0)</f>
        <v>0</v>
      </c>
      <c r="AI981" s="2">
        <f>_xlfn.IFERROR(VLOOKUP(Prioritization!M499,'Subdecision matrices'!$I$15:$N$17,6,TRUE),0)</f>
        <v>0</v>
      </c>
      <c r="AJ981" s="2">
        <f>_xlfn.IFERROR(VLOOKUP(Prioritization!M499,'Subdecision matrices'!$I$15:$O$17,7,TRUE),0)</f>
        <v>0</v>
      </c>
      <c r="AK981" s="2">
        <f>_xlfn.IFERROR(INDEX('Subdecision matrices'!$K$22:$O$24,MATCH(Prioritization!N499,'Subdecision matrices'!$J$22:$J$24,0),MATCH($AK$6,'Subdecision matrices'!$K$21:$O$21,0)),0)</f>
        <v>0</v>
      </c>
      <c r="AL981" s="2">
        <f>_xlfn.IFERROR(INDEX('Subdecision matrices'!$K$22:$O$24,MATCH(Prioritization!N499,'Subdecision matrices'!$J$22:$J$24,0),MATCH($AL$6,'Subdecision matrices'!$K$21:$O$21,0)),0)</f>
        <v>0</v>
      </c>
      <c r="AM981" s="2">
        <f>_xlfn.IFERROR(INDEX('Subdecision matrices'!$K$22:$O$24,MATCH(Prioritization!N499,'Subdecision matrices'!$J$22:$J$24,0),MATCH($AM$6,'Subdecision matrices'!$K$21:$O$21,0)),0)</f>
        <v>0</v>
      </c>
      <c r="AN981" s="2">
        <f>_xlfn.IFERROR(INDEX('Subdecision matrices'!$K$22:$O$24,MATCH(Prioritization!N499,'Subdecision matrices'!$J$22:$J$24,0),MATCH($AN$6,'Subdecision matrices'!$K$21:$O$21,0)),0)</f>
        <v>0</v>
      </c>
      <c r="AO981" s="2">
        <f>_xlfn.IFERROR(INDEX('Subdecision matrices'!$K$22:$O$24,MATCH(Prioritization!N499,'Subdecision matrices'!$J$22:$J$24,0),MATCH($AO$6,'Subdecision matrices'!$K$21:$O$21,0)),0)</f>
        <v>0</v>
      </c>
      <c r="AP981" s="2">
        <f>_xlfn.IFERROR(INDEX('Subdecision matrices'!$K$27:$O$30,MATCH(Prioritization!O499,'Subdecision matrices'!$J$27:$J$30,0),MATCH('CalcEng 2'!$AP$6,'Subdecision matrices'!$K$27:$O$27,0)),0)</f>
        <v>0</v>
      </c>
      <c r="AQ981" s="2">
        <f>_xlfn.IFERROR(INDEX('Subdecision matrices'!$K$27:$O$30,MATCH(Prioritization!O499,'Subdecision matrices'!$J$27:$J$30,0),MATCH('CalcEng 2'!$AQ$6,'Subdecision matrices'!$K$27:$O$27,0)),0)</f>
        <v>0</v>
      </c>
      <c r="AR981" s="2">
        <f>_xlfn.IFERROR(INDEX('Subdecision matrices'!$K$27:$O$30,MATCH(Prioritization!O499,'Subdecision matrices'!$J$27:$J$30,0),MATCH('CalcEng 2'!$AR$6,'Subdecision matrices'!$K$27:$O$27,0)),0)</f>
        <v>0</v>
      </c>
      <c r="AS981" s="2">
        <f>_xlfn.IFERROR(INDEX('Subdecision matrices'!$K$27:$O$30,MATCH(Prioritization!O499,'Subdecision matrices'!$J$27:$J$30,0),MATCH('CalcEng 2'!$AS$6,'Subdecision matrices'!$K$27:$O$27,0)),0)</f>
        <v>0</v>
      </c>
      <c r="AT981" s="2">
        <f>_xlfn.IFERROR(INDEX('Subdecision matrices'!$K$27:$O$30,MATCH(Prioritization!O499,'Subdecision matrices'!$J$27:$J$30,0),MATCH('CalcEng 2'!$AT$6,'Subdecision matrices'!$K$27:$O$27,0)),0)</f>
        <v>0</v>
      </c>
      <c r="AU981" s="2">
        <f>_xlfn.IFERROR(INDEX('Subdecision matrices'!$K$34:$O$36,MATCH(Prioritization!P499,'Subdecision matrices'!$J$34:$J$36,0),MATCH('CalcEng 2'!$AU$6,'Subdecision matrices'!$K$33:$O$33,0)),0)</f>
        <v>0</v>
      </c>
      <c r="AV981" s="2">
        <f>_xlfn.IFERROR(INDEX('Subdecision matrices'!$K$34:$O$36,MATCH(Prioritization!P499,'Subdecision matrices'!$J$34:$J$36,0),MATCH('CalcEng 2'!$AV$6,'Subdecision matrices'!$K$33:$O$33,0)),0)</f>
        <v>0</v>
      </c>
      <c r="AW981" s="2">
        <f>_xlfn.IFERROR(INDEX('Subdecision matrices'!$K$34:$O$36,MATCH(Prioritization!P499,'Subdecision matrices'!$J$34:$J$36,0),MATCH('CalcEng 2'!$AW$6,'Subdecision matrices'!$K$33:$O$33,0)),0)</f>
        <v>0</v>
      </c>
      <c r="AX981" s="2">
        <f>_xlfn.IFERROR(INDEX('Subdecision matrices'!$K$34:$O$36,MATCH(Prioritization!P499,'Subdecision matrices'!$J$34:$J$36,0),MATCH('CalcEng 2'!$AX$6,'Subdecision matrices'!$K$33:$O$33,0)),0)</f>
        <v>0</v>
      </c>
      <c r="AY981" s="2">
        <f>_xlfn.IFERROR(INDEX('Subdecision matrices'!$K$34:$O$36,MATCH(Prioritization!P499,'Subdecision matrices'!$J$34:$J$36,0),MATCH('CalcEng 2'!$AY$6,'Subdecision matrices'!$K$33:$O$33,0)),0)</f>
        <v>0</v>
      </c>
      <c r="AZ981" s="2"/>
      <c r="BA981" s="2"/>
      <c r="BB981" s="110">
        <f>((B981*B982)+(G981*G982)+(L981*L982)+(Q981*Q982)+(V981*V982)+(AA981*AA982)+(AF982*AF981)+(AK981*AK982)+(AP981*AP982)+(AU981*AU982))*10</f>
        <v>0</v>
      </c>
      <c r="BC981" s="110">
        <f aca="true" t="shared" si="2462" ref="BC981">((C981*C982)+(H981*H982)+(M981*M982)+(R981*R982)+(W981*W982)+(AB981*AB982)+(AG982*AG981)+(AL981*AL982)+(AQ981*AQ982)+(AV981*AV982))*10</f>
        <v>0</v>
      </c>
      <c r="BD981" s="110">
        <f aca="true" t="shared" si="2463" ref="BD981">((D981*D982)+(I981*I982)+(N981*N982)+(S981*S982)+(X981*X982)+(AC981*AC982)+(AH982*AH981)+(AM981*AM982)+(AR981*AR982)+(AW981*AW982))*10</f>
        <v>0</v>
      </c>
      <c r="BE981" s="110">
        <f aca="true" t="shared" si="2464" ref="BE981">((E981*E982)+(J981*J982)+(O981*O982)+(T981*T982)+(Y981*Y982)+(AD981*AD982)+(AI982*AI981)+(AN981*AN982)+(AS981*AS982)+(AX981*AX982))*10</f>
        <v>0</v>
      </c>
      <c r="BF981" s="110">
        <f aca="true" t="shared" si="2465" ref="BF981">((F981*F982)+(K981*K982)+(P981*P982)+(U981*U982)+(Z981*Z982)+(AE981*AE982)+(AJ982*AJ981)+(AO981*AO982)+(AT981*AT982)+(AY981*AY982))*10</f>
        <v>0</v>
      </c>
    </row>
    <row r="982" spans="1:58" ht="15.75" thickBot="1">
      <c r="A982" s="94"/>
      <c r="B982" s="5">
        <f>'Subdecision matrices'!$S$12</f>
        <v>0.1</v>
      </c>
      <c r="C982" s="5">
        <f>'Subdecision matrices'!$S$13</f>
        <v>0.1</v>
      </c>
      <c r="D982" s="5">
        <f>'Subdecision matrices'!$S$14</f>
        <v>0.1</v>
      </c>
      <c r="E982" s="5">
        <f>'Subdecision matrices'!$S$15</f>
        <v>0.1</v>
      </c>
      <c r="F982" s="5">
        <f>'Subdecision matrices'!$S$16</f>
        <v>0.1</v>
      </c>
      <c r="G982" s="5">
        <f>'Subdecision matrices'!$T$12</f>
        <v>0.1</v>
      </c>
      <c r="H982" s="5">
        <f>'Subdecision matrices'!$T$13</f>
        <v>0.1</v>
      </c>
      <c r="I982" s="5">
        <f>'Subdecision matrices'!$T$14</f>
        <v>0.1</v>
      </c>
      <c r="J982" s="5">
        <f>'Subdecision matrices'!$T$15</f>
        <v>0.1</v>
      </c>
      <c r="K982" s="5">
        <f>'Subdecision matrices'!$T$16</f>
        <v>0.1</v>
      </c>
      <c r="L982" s="5">
        <f>'Subdecision matrices'!$U$12</f>
        <v>0.05</v>
      </c>
      <c r="M982" s="5">
        <f>'Subdecision matrices'!$U$13</f>
        <v>0.05</v>
      </c>
      <c r="N982" s="5">
        <f>'Subdecision matrices'!$U$14</f>
        <v>0.05</v>
      </c>
      <c r="O982" s="5">
        <f>'Subdecision matrices'!$U$15</f>
        <v>0.05</v>
      </c>
      <c r="P982" s="5">
        <f>'Subdecision matrices'!$U$16</f>
        <v>0.05</v>
      </c>
      <c r="Q982" s="5">
        <f>'Subdecision matrices'!$V$12</f>
        <v>0.1</v>
      </c>
      <c r="R982" s="5">
        <f>'Subdecision matrices'!$V$13</f>
        <v>0.1</v>
      </c>
      <c r="S982" s="5">
        <f>'Subdecision matrices'!$V$14</f>
        <v>0.1</v>
      </c>
      <c r="T982" s="5">
        <f>'Subdecision matrices'!$V$15</f>
        <v>0.1</v>
      </c>
      <c r="U982" s="5">
        <f>'Subdecision matrices'!$V$16</f>
        <v>0.1</v>
      </c>
      <c r="V982" s="5">
        <f>'Subdecision matrices'!$W$12</f>
        <v>0.1</v>
      </c>
      <c r="W982" s="5">
        <f>'Subdecision matrices'!$W$13</f>
        <v>0.1</v>
      </c>
      <c r="X982" s="5">
        <f>'Subdecision matrices'!$W$14</f>
        <v>0.1</v>
      </c>
      <c r="Y982" s="5">
        <f>'Subdecision matrices'!$W$15</f>
        <v>0.1</v>
      </c>
      <c r="Z982" s="5">
        <f>'Subdecision matrices'!$W$16</f>
        <v>0.1</v>
      </c>
      <c r="AA982" s="5">
        <f>'Subdecision matrices'!$X$12</f>
        <v>0.05</v>
      </c>
      <c r="AB982" s="5">
        <f>'Subdecision matrices'!$X$13</f>
        <v>0.1</v>
      </c>
      <c r="AC982" s="5">
        <f>'Subdecision matrices'!$X$14</f>
        <v>0.1</v>
      </c>
      <c r="AD982" s="5">
        <f>'Subdecision matrices'!$X$15</f>
        <v>0.1</v>
      </c>
      <c r="AE982" s="5">
        <f>'Subdecision matrices'!$X$16</f>
        <v>0.1</v>
      </c>
      <c r="AF982" s="5">
        <f>'Subdecision matrices'!$Y$12</f>
        <v>0.1</v>
      </c>
      <c r="AG982" s="5">
        <f>'Subdecision matrices'!$Y$13</f>
        <v>0.1</v>
      </c>
      <c r="AH982" s="5">
        <f>'Subdecision matrices'!$Y$14</f>
        <v>0.1</v>
      </c>
      <c r="AI982" s="5">
        <f>'Subdecision matrices'!$Y$15</f>
        <v>0.05</v>
      </c>
      <c r="AJ982" s="5">
        <f>'Subdecision matrices'!$Y$16</f>
        <v>0.05</v>
      </c>
      <c r="AK982" s="5">
        <f>'Subdecision matrices'!$Z$12</f>
        <v>0.15</v>
      </c>
      <c r="AL982" s="5">
        <f>'Subdecision matrices'!$Z$13</f>
        <v>0.15</v>
      </c>
      <c r="AM982" s="5">
        <f>'Subdecision matrices'!$Z$14</f>
        <v>0.15</v>
      </c>
      <c r="AN982" s="5">
        <f>'Subdecision matrices'!$Z$15</f>
        <v>0.15</v>
      </c>
      <c r="AO982" s="5">
        <f>'Subdecision matrices'!$Z$16</f>
        <v>0.15</v>
      </c>
      <c r="AP982" s="5">
        <f>'Subdecision matrices'!$AA$12</f>
        <v>0.1</v>
      </c>
      <c r="AQ982" s="5">
        <f>'Subdecision matrices'!$AA$13</f>
        <v>0.1</v>
      </c>
      <c r="AR982" s="5">
        <f>'Subdecision matrices'!$AA$14</f>
        <v>0.1</v>
      </c>
      <c r="AS982" s="5">
        <f>'Subdecision matrices'!$AA$15</f>
        <v>0.1</v>
      </c>
      <c r="AT982" s="5">
        <f>'Subdecision matrices'!$AA$16</f>
        <v>0.15</v>
      </c>
      <c r="AU982" s="5">
        <f>'Subdecision matrices'!$AB$12</f>
        <v>0.15</v>
      </c>
      <c r="AV982" s="5">
        <f>'Subdecision matrices'!$AB$13</f>
        <v>0.1</v>
      </c>
      <c r="AW982" s="5">
        <f>'Subdecision matrices'!$AB$14</f>
        <v>0.1</v>
      </c>
      <c r="AX982" s="5">
        <f>'Subdecision matrices'!$AB$15</f>
        <v>0.15</v>
      </c>
      <c r="AY982" s="5">
        <f>'Subdecision matrices'!$AB$16</f>
        <v>0.1</v>
      </c>
      <c r="AZ982" s="3">
        <f aca="true" t="shared" si="2466" ref="AZ982">SUM(L982:AY982)</f>
        <v>4</v>
      </c>
      <c r="BA982" s="3"/>
      <c r="BB982" s="114"/>
      <c r="BC982" s="114"/>
      <c r="BD982" s="114"/>
      <c r="BE982" s="114"/>
      <c r="BF982" s="114"/>
    </row>
    <row r="983" spans="1:58" ht="15.75" customHeight="1">
      <c r="A983" s="94">
        <v>489</v>
      </c>
      <c r="B983" s="44">
        <f>_xlfn.IFERROR(VLOOKUP(Prioritization!G500,'Subdecision matrices'!$B$7:$C$8,2,TRUE),0)</f>
        <v>0</v>
      </c>
      <c r="C983" s="44">
        <f>_xlfn.IFERROR(VLOOKUP(Prioritization!G500,'Subdecision matrices'!$B$7:$D$8,3,TRUE),0)</f>
        <v>0</v>
      </c>
      <c r="D983" s="44">
        <f>_xlfn.IFERROR(VLOOKUP(Prioritization!G500,'Subdecision matrices'!$B$7:$E$8,4,TRUE),0)</f>
        <v>0</v>
      </c>
      <c r="E983" s="44">
        <f>_xlfn.IFERROR(VLOOKUP(Prioritization!G500,'Subdecision matrices'!$B$7:$F$8,5,TRUE),0)</f>
        <v>0</v>
      </c>
      <c r="F983" s="44">
        <f>_xlfn.IFERROR(VLOOKUP(Prioritization!G500,'Subdecision matrices'!$B$7:$G$8,6,TRUE),0)</f>
        <v>0</v>
      </c>
      <c r="G983" s="44">
        <f>VLOOKUP(Prioritization!H500,'Subdecision matrices'!$B$12:$C$19,2,TRUE)</f>
        <v>0</v>
      </c>
      <c r="H983" s="44">
        <f>VLOOKUP(Prioritization!H500,'Subdecision matrices'!$B$12:$D$19,3,TRUE)</f>
        <v>0</v>
      </c>
      <c r="I983" s="44">
        <f>VLOOKUP(Prioritization!H500,'Subdecision matrices'!$B$12:$E$19,4,TRUE)</f>
        <v>0</v>
      </c>
      <c r="J983" s="44">
        <f>VLOOKUP(Prioritization!H500,'Subdecision matrices'!$B$12:$F$19,5,TRUE)</f>
        <v>0</v>
      </c>
      <c r="K983" s="44">
        <f>VLOOKUP(Prioritization!H500,'Subdecision matrices'!$B$12:$G$19,6,TRUE)</f>
        <v>0</v>
      </c>
      <c r="L983" s="2">
        <f>_xlfn.IFERROR(INDEX('Subdecision matrices'!$C$23:$G$27,MATCH(Prioritization!I500,'Subdecision matrices'!$B$23:$B$27,0),MATCH('CalcEng 2'!$L$6,'Subdecision matrices'!$C$22:$G$22,0)),0)</f>
        <v>0</v>
      </c>
      <c r="M983" s="2">
        <f>_xlfn.IFERROR(INDEX('Subdecision matrices'!$C$23:$G$27,MATCH(Prioritization!I500,'Subdecision matrices'!$B$23:$B$27,0),MATCH('CalcEng 2'!$M$6,'Subdecision matrices'!$C$30:$G$30,0)),0)</f>
        <v>0</v>
      </c>
      <c r="N983" s="2">
        <f>_xlfn.IFERROR(INDEX('Subdecision matrices'!$C$23:$G$27,MATCH(Prioritization!I500,'Subdecision matrices'!$B$23:$B$27,0),MATCH('CalcEng 2'!$N$6,'Subdecision matrices'!$C$22:$G$22,0)),0)</f>
        <v>0</v>
      </c>
      <c r="O983" s="2">
        <f>_xlfn.IFERROR(INDEX('Subdecision matrices'!$C$23:$G$27,MATCH(Prioritization!I500,'Subdecision matrices'!$B$23:$B$27,0),MATCH('CalcEng 2'!$O$6,'Subdecision matrices'!$C$22:$G$22,0)),0)</f>
        <v>0</v>
      </c>
      <c r="P983" s="2">
        <f>_xlfn.IFERROR(INDEX('Subdecision matrices'!$C$23:$G$27,MATCH(Prioritization!I500,'Subdecision matrices'!$B$23:$B$27,0),MATCH('CalcEng 2'!$P$6,'Subdecision matrices'!$C$22:$G$22,0)),0)</f>
        <v>0</v>
      </c>
      <c r="Q983" s="2">
        <f>_xlfn.IFERROR(INDEX('Subdecision matrices'!$C$31:$G$33,MATCH(Prioritization!J500,'Subdecision matrices'!$B$31:$B$33,0),MATCH('CalcEng 2'!$Q$6,'Subdecision matrices'!$C$30:$G$30,0)),0)</f>
        <v>0</v>
      </c>
      <c r="R983" s="2">
        <f>_xlfn.IFERROR(INDEX('Subdecision matrices'!$C$31:$G$33,MATCH(Prioritization!J500,'Subdecision matrices'!$B$31:$B$33,0),MATCH('CalcEng 2'!$R$6,'Subdecision matrices'!$C$30:$G$30,0)),0)</f>
        <v>0</v>
      </c>
      <c r="S983" s="2">
        <f>_xlfn.IFERROR(INDEX('Subdecision matrices'!$C$31:$G$33,MATCH(Prioritization!J500,'Subdecision matrices'!$B$31:$B$33,0),MATCH('CalcEng 2'!$S$6,'Subdecision matrices'!$C$30:$G$30,0)),0)</f>
        <v>0</v>
      </c>
      <c r="T983" s="2">
        <f>_xlfn.IFERROR(INDEX('Subdecision matrices'!$C$31:$G$33,MATCH(Prioritization!J500,'Subdecision matrices'!$B$31:$B$33,0),MATCH('CalcEng 2'!$T$6,'Subdecision matrices'!$C$30:$G$30,0)),0)</f>
        <v>0</v>
      </c>
      <c r="U983" s="2">
        <f>_xlfn.IFERROR(INDEX('Subdecision matrices'!$C$31:$G$33,MATCH(Prioritization!J500,'Subdecision matrices'!$B$31:$B$33,0),MATCH('CalcEng 2'!$U$6,'Subdecision matrices'!$C$30:$G$30,0)),0)</f>
        <v>0</v>
      </c>
      <c r="V983" s="2">
        <f>_xlfn.IFERROR(VLOOKUP(Prioritization!K500,'Subdecision matrices'!$A$37:$C$41,3,TRUE),0)</f>
        <v>0</v>
      </c>
      <c r="W983" s="2">
        <f>_xlfn.IFERROR(VLOOKUP(Prioritization!K500,'Subdecision matrices'!$A$37:$D$41,4),0)</f>
        <v>0</v>
      </c>
      <c r="X983" s="2">
        <f>_xlfn.IFERROR(VLOOKUP(Prioritization!K500,'Subdecision matrices'!$A$37:$E$41,5),0)</f>
        <v>0</v>
      </c>
      <c r="Y983" s="2">
        <f>_xlfn.IFERROR(VLOOKUP(Prioritization!K500,'Subdecision matrices'!$A$37:$F$41,6),0)</f>
        <v>0</v>
      </c>
      <c r="Z983" s="2">
        <f>_xlfn.IFERROR(VLOOKUP(Prioritization!K500,'Subdecision matrices'!$A$37:$G$41,7),0)</f>
        <v>0</v>
      </c>
      <c r="AA983" s="2">
        <f>_xlfn.IFERROR(INDEX('Subdecision matrices'!$K$8:$O$11,MATCH(Prioritization!L500,'Subdecision matrices'!$J$8:$J$11,0),MATCH('CalcEng 2'!$AA$6,'Subdecision matrices'!$K$7:$O$7,0)),0)</f>
        <v>0</v>
      </c>
      <c r="AB983" s="2">
        <f>_xlfn.IFERROR(INDEX('Subdecision matrices'!$K$8:$O$11,MATCH(Prioritization!L500,'Subdecision matrices'!$J$8:$J$11,0),MATCH('CalcEng 2'!$AB$6,'Subdecision matrices'!$K$7:$O$7,0)),0)</f>
        <v>0</v>
      </c>
      <c r="AC983" s="2">
        <f>_xlfn.IFERROR(INDEX('Subdecision matrices'!$K$8:$O$11,MATCH(Prioritization!L500,'Subdecision matrices'!$J$8:$J$11,0),MATCH('CalcEng 2'!$AC$6,'Subdecision matrices'!$K$7:$O$7,0)),0)</f>
        <v>0</v>
      </c>
      <c r="AD983" s="2">
        <f>_xlfn.IFERROR(INDEX('Subdecision matrices'!$K$8:$O$11,MATCH(Prioritization!L500,'Subdecision matrices'!$J$8:$J$11,0),MATCH('CalcEng 2'!$AD$6,'Subdecision matrices'!$K$7:$O$7,0)),0)</f>
        <v>0</v>
      </c>
      <c r="AE983" s="2">
        <f>_xlfn.IFERROR(INDEX('Subdecision matrices'!$K$8:$O$11,MATCH(Prioritization!L500,'Subdecision matrices'!$J$8:$J$11,0),MATCH('CalcEng 2'!$AE$6,'Subdecision matrices'!$K$7:$O$7,0)),0)</f>
        <v>0</v>
      </c>
      <c r="AF983" s="2">
        <f>_xlfn.IFERROR(VLOOKUP(Prioritization!M500,'Subdecision matrices'!$I$15:$K$17,3,TRUE),0)</f>
        <v>0</v>
      </c>
      <c r="AG983" s="2">
        <f>_xlfn.IFERROR(VLOOKUP(Prioritization!M500,'Subdecision matrices'!$I$15:$L$17,4,TRUE),0)</f>
        <v>0</v>
      </c>
      <c r="AH983" s="2">
        <f>_xlfn.IFERROR(VLOOKUP(Prioritization!M500,'Subdecision matrices'!$I$15:$M$17,5,TRUE),0)</f>
        <v>0</v>
      </c>
      <c r="AI983" s="2">
        <f>_xlfn.IFERROR(VLOOKUP(Prioritization!M500,'Subdecision matrices'!$I$15:$N$17,6,TRUE),0)</f>
        <v>0</v>
      </c>
      <c r="AJ983" s="2">
        <f>_xlfn.IFERROR(VLOOKUP(Prioritization!M500,'Subdecision matrices'!$I$15:$O$17,7,TRUE),0)</f>
        <v>0</v>
      </c>
      <c r="AK983" s="2">
        <f>_xlfn.IFERROR(INDEX('Subdecision matrices'!$K$22:$O$24,MATCH(Prioritization!N500,'Subdecision matrices'!$J$22:$J$24,0),MATCH($AK$6,'Subdecision matrices'!$K$21:$O$21,0)),0)</f>
        <v>0</v>
      </c>
      <c r="AL983" s="2">
        <f>_xlfn.IFERROR(INDEX('Subdecision matrices'!$K$22:$O$24,MATCH(Prioritization!N500,'Subdecision matrices'!$J$22:$J$24,0),MATCH($AL$6,'Subdecision matrices'!$K$21:$O$21,0)),0)</f>
        <v>0</v>
      </c>
      <c r="AM983" s="2">
        <f>_xlfn.IFERROR(INDEX('Subdecision matrices'!$K$22:$O$24,MATCH(Prioritization!N500,'Subdecision matrices'!$J$22:$J$24,0),MATCH($AM$6,'Subdecision matrices'!$K$21:$O$21,0)),0)</f>
        <v>0</v>
      </c>
      <c r="AN983" s="2">
        <f>_xlfn.IFERROR(INDEX('Subdecision matrices'!$K$22:$O$24,MATCH(Prioritization!N500,'Subdecision matrices'!$J$22:$J$24,0),MATCH($AN$6,'Subdecision matrices'!$K$21:$O$21,0)),0)</f>
        <v>0</v>
      </c>
      <c r="AO983" s="2">
        <f>_xlfn.IFERROR(INDEX('Subdecision matrices'!$K$22:$O$24,MATCH(Prioritization!N500,'Subdecision matrices'!$J$22:$J$24,0),MATCH($AO$6,'Subdecision matrices'!$K$21:$O$21,0)),0)</f>
        <v>0</v>
      </c>
      <c r="AP983" s="2">
        <f>_xlfn.IFERROR(INDEX('Subdecision matrices'!$K$27:$O$30,MATCH(Prioritization!O500,'Subdecision matrices'!$J$27:$J$30,0),MATCH('CalcEng 2'!$AP$6,'Subdecision matrices'!$K$27:$O$27,0)),0)</f>
        <v>0</v>
      </c>
      <c r="AQ983" s="2">
        <f>_xlfn.IFERROR(INDEX('Subdecision matrices'!$K$27:$O$30,MATCH(Prioritization!O500,'Subdecision matrices'!$J$27:$J$30,0),MATCH('CalcEng 2'!$AQ$6,'Subdecision matrices'!$K$27:$O$27,0)),0)</f>
        <v>0</v>
      </c>
      <c r="AR983" s="2">
        <f>_xlfn.IFERROR(INDEX('Subdecision matrices'!$K$27:$O$30,MATCH(Prioritization!O500,'Subdecision matrices'!$J$27:$J$30,0),MATCH('CalcEng 2'!$AR$6,'Subdecision matrices'!$K$27:$O$27,0)),0)</f>
        <v>0</v>
      </c>
      <c r="AS983" s="2">
        <f>_xlfn.IFERROR(INDEX('Subdecision matrices'!$K$27:$O$30,MATCH(Prioritization!O500,'Subdecision matrices'!$J$27:$J$30,0),MATCH('CalcEng 2'!$AS$6,'Subdecision matrices'!$K$27:$O$27,0)),0)</f>
        <v>0</v>
      </c>
      <c r="AT983" s="2">
        <f>_xlfn.IFERROR(INDEX('Subdecision matrices'!$K$27:$O$30,MATCH(Prioritization!O500,'Subdecision matrices'!$J$27:$J$30,0),MATCH('CalcEng 2'!$AT$6,'Subdecision matrices'!$K$27:$O$27,0)),0)</f>
        <v>0</v>
      </c>
      <c r="AU983" s="2">
        <f>_xlfn.IFERROR(INDEX('Subdecision matrices'!$K$34:$O$36,MATCH(Prioritization!P500,'Subdecision matrices'!$J$34:$J$36,0),MATCH('CalcEng 2'!$AU$6,'Subdecision matrices'!$K$33:$O$33,0)),0)</f>
        <v>0</v>
      </c>
      <c r="AV983" s="2">
        <f>_xlfn.IFERROR(INDEX('Subdecision matrices'!$K$34:$O$36,MATCH(Prioritization!P500,'Subdecision matrices'!$J$34:$J$36,0),MATCH('CalcEng 2'!$AV$6,'Subdecision matrices'!$K$33:$O$33,0)),0)</f>
        <v>0</v>
      </c>
      <c r="AW983" s="2">
        <f>_xlfn.IFERROR(INDEX('Subdecision matrices'!$K$34:$O$36,MATCH(Prioritization!P500,'Subdecision matrices'!$J$34:$J$36,0),MATCH('CalcEng 2'!$AW$6,'Subdecision matrices'!$K$33:$O$33,0)),0)</f>
        <v>0</v>
      </c>
      <c r="AX983" s="2">
        <f>_xlfn.IFERROR(INDEX('Subdecision matrices'!$K$34:$O$36,MATCH(Prioritization!P500,'Subdecision matrices'!$J$34:$J$36,0),MATCH('CalcEng 2'!$AX$6,'Subdecision matrices'!$K$33:$O$33,0)),0)</f>
        <v>0</v>
      </c>
      <c r="AY983" s="2">
        <f>_xlfn.IFERROR(INDEX('Subdecision matrices'!$K$34:$O$36,MATCH(Prioritization!P500,'Subdecision matrices'!$J$34:$J$36,0),MATCH('CalcEng 2'!$AY$6,'Subdecision matrices'!$K$33:$O$33,0)),0)</f>
        <v>0</v>
      </c>
      <c r="AZ983" s="2"/>
      <c r="BA983" s="2"/>
      <c r="BB983" s="110">
        <f>((B983*B984)+(G983*G984)+(L983*L984)+(Q983*Q984)+(V983*V984)+(AA983*AA984)+(AF984*AF983)+(AK983*AK984)+(AP983*AP984)+(AU983*AU984))*10</f>
        <v>0</v>
      </c>
      <c r="BC983" s="110">
        <f aca="true" t="shared" si="2467" ref="BC983">((C983*C984)+(H983*H984)+(M983*M984)+(R983*R984)+(W983*W984)+(AB983*AB984)+(AG984*AG983)+(AL983*AL984)+(AQ983*AQ984)+(AV983*AV984))*10</f>
        <v>0</v>
      </c>
      <c r="BD983" s="110">
        <f aca="true" t="shared" si="2468" ref="BD983">((D983*D984)+(I983*I984)+(N983*N984)+(S983*S984)+(X983*X984)+(AC983*AC984)+(AH984*AH983)+(AM983*AM984)+(AR983*AR984)+(AW983*AW984))*10</f>
        <v>0</v>
      </c>
      <c r="BE983" s="110">
        <f aca="true" t="shared" si="2469" ref="BE983">((E983*E984)+(J983*J984)+(O983*O984)+(T983*T984)+(Y983*Y984)+(AD983*AD984)+(AI984*AI983)+(AN983*AN984)+(AS983*AS984)+(AX983*AX984))*10</f>
        <v>0</v>
      </c>
      <c r="BF983" s="110">
        <f aca="true" t="shared" si="2470" ref="BF983">((F983*F984)+(K983*K984)+(P983*P984)+(U983*U984)+(Z983*Z984)+(AE983*AE984)+(AJ984*AJ983)+(AO983*AO984)+(AT983*AT984)+(AY983*AY984))*10</f>
        <v>0</v>
      </c>
    </row>
    <row r="984" spans="1:58" ht="15.75" thickBot="1">
      <c r="A984" s="94"/>
      <c r="B984" s="5">
        <f>'Subdecision matrices'!$S$12</f>
        <v>0.1</v>
      </c>
      <c r="C984" s="5">
        <f>'Subdecision matrices'!$S$13</f>
        <v>0.1</v>
      </c>
      <c r="D984" s="5">
        <f>'Subdecision matrices'!$S$14</f>
        <v>0.1</v>
      </c>
      <c r="E984" s="5">
        <f>'Subdecision matrices'!$S$15</f>
        <v>0.1</v>
      </c>
      <c r="F984" s="5">
        <f>'Subdecision matrices'!$S$16</f>
        <v>0.1</v>
      </c>
      <c r="G984" s="5">
        <f>'Subdecision matrices'!$T$12</f>
        <v>0.1</v>
      </c>
      <c r="H984" s="5">
        <f>'Subdecision matrices'!$T$13</f>
        <v>0.1</v>
      </c>
      <c r="I984" s="5">
        <f>'Subdecision matrices'!$T$14</f>
        <v>0.1</v>
      </c>
      <c r="J984" s="5">
        <f>'Subdecision matrices'!$T$15</f>
        <v>0.1</v>
      </c>
      <c r="K984" s="5">
        <f>'Subdecision matrices'!$T$16</f>
        <v>0.1</v>
      </c>
      <c r="L984" s="5">
        <f>'Subdecision matrices'!$U$12</f>
        <v>0.05</v>
      </c>
      <c r="M984" s="5">
        <f>'Subdecision matrices'!$U$13</f>
        <v>0.05</v>
      </c>
      <c r="N984" s="5">
        <f>'Subdecision matrices'!$U$14</f>
        <v>0.05</v>
      </c>
      <c r="O984" s="5">
        <f>'Subdecision matrices'!$U$15</f>
        <v>0.05</v>
      </c>
      <c r="P984" s="5">
        <f>'Subdecision matrices'!$U$16</f>
        <v>0.05</v>
      </c>
      <c r="Q984" s="5">
        <f>'Subdecision matrices'!$V$12</f>
        <v>0.1</v>
      </c>
      <c r="R984" s="5">
        <f>'Subdecision matrices'!$V$13</f>
        <v>0.1</v>
      </c>
      <c r="S984" s="5">
        <f>'Subdecision matrices'!$V$14</f>
        <v>0.1</v>
      </c>
      <c r="T984" s="5">
        <f>'Subdecision matrices'!$V$15</f>
        <v>0.1</v>
      </c>
      <c r="U984" s="5">
        <f>'Subdecision matrices'!$V$16</f>
        <v>0.1</v>
      </c>
      <c r="V984" s="5">
        <f>'Subdecision matrices'!$W$12</f>
        <v>0.1</v>
      </c>
      <c r="W984" s="5">
        <f>'Subdecision matrices'!$W$13</f>
        <v>0.1</v>
      </c>
      <c r="X984" s="5">
        <f>'Subdecision matrices'!$W$14</f>
        <v>0.1</v>
      </c>
      <c r="Y984" s="5">
        <f>'Subdecision matrices'!$W$15</f>
        <v>0.1</v>
      </c>
      <c r="Z984" s="5">
        <f>'Subdecision matrices'!$W$16</f>
        <v>0.1</v>
      </c>
      <c r="AA984" s="5">
        <f>'Subdecision matrices'!$X$12</f>
        <v>0.05</v>
      </c>
      <c r="AB984" s="5">
        <f>'Subdecision matrices'!$X$13</f>
        <v>0.1</v>
      </c>
      <c r="AC984" s="5">
        <f>'Subdecision matrices'!$X$14</f>
        <v>0.1</v>
      </c>
      <c r="AD984" s="5">
        <f>'Subdecision matrices'!$X$15</f>
        <v>0.1</v>
      </c>
      <c r="AE984" s="5">
        <f>'Subdecision matrices'!$X$16</f>
        <v>0.1</v>
      </c>
      <c r="AF984" s="5">
        <f>'Subdecision matrices'!$Y$12</f>
        <v>0.1</v>
      </c>
      <c r="AG984" s="5">
        <f>'Subdecision matrices'!$Y$13</f>
        <v>0.1</v>
      </c>
      <c r="AH984" s="5">
        <f>'Subdecision matrices'!$Y$14</f>
        <v>0.1</v>
      </c>
      <c r="AI984" s="5">
        <f>'Subdecision matrices'!$Y$15</f>
        <v>0.05</v>
      </c>
      <c r="AJ984" s="5">
        <f>'Subdecision matrices'!$Y$16</f>
        <v>0.05</v>
      </c>
      <c r="AK984" s="5">
        <f>'Subdecision matrices'!$Z$12</f>
        <v>0.15</v>
      </c>
      <c r="AL984" s="5">
        <f>'Subdecision matrices'!$Z$13</f>
        <v>0.15</v>
      </c>
      <c r="AM984" s="5">
        <f>'Subdecision matrices'!$Z$14</f>
        <v>0.15</v>
      </c>
      <c r="AN984" s="5">
        <f>'Subdecision matrices'!$Z$15</f>
        <v>0.15</v>
      </c>
      <c r="AO984" s="5">
        <f>'Subdecision matrices'!$Z$16</f>
        <v>0.15</v>
      </c>
      <c r="AP984" s="5">
        <f>'Subdecision matrices'!$AA$12</f>
        <v>0.1</v>
      </c>
      <c r="AQ984" s="5">
        <f>'Subdecision matrices'!$AA$13</f>
        <v>0.1</v>
      </c>
      <c r="AR984" s="5">
        <f>'Subdecision matrices'!$AA$14</f>
        <v>0.1</v>
      </c>
      <c r="AS984" s="5">
        <f>'Subdecision matrices'!$AA$15</f>
        <v>0.1</v>
      </c>
      <c r="AT984" s="5">
        <f>'Subdecision matrices'!$AA$16</f>
        <v>0.15</v>
      </c>
      <c r="AU984" s="5">
        <f>'Subdecision matrices'!$AB$12</f>
        <v>0.15</v>
      </c>
      <c r="AV984" s="5">
        <f>'Subdecision matrices'!$AB$13</f>
        <v>0.1</v>
      </c>
      <c r="AW984" s="5">
        <f>'Subdecision matrices'!$AB$14</f>
        <v>0.1</v>
      </c>
      <c r="AX984" s="5">
        <f>'Subdecision matrices'!$AB$15</f>
        <v>0.15</v>
      </c>
      <c r="AY984" s="5">
        <f>'Subdecision matrices'!$AB$16</f>
        <v>0.1</v>
      </c>
      <c r="AZ984" s="3">
        <f aca="true" t="shared" si="2471" ref="AZ984">SUM(L984:AY984)</f>
        <v>4</v>
      </c>
      <c r="BA984" s="3"/>
      <c r="BB984" s="114"/>
      <c r="BC984" s="114"/>
      <c r="BD984" s="114"/>
      <c r="BE984" s="114"/>
      <c r="BF984" s="114"/>
    </row>
    <row r="985" spans="1:58" ht="15.75" customHeight="1">
      <c r="A985" s="94">
        <v>490</v>
      </c>
      <c r="B985" s="44">
        <f>_xlfn.IFERROR(VLOOKUP(Prioritization!G501,'Subdecision matrices'!$B$7:$C$8,2,TRUE),0)</f>
        <v>0</v>
      </c>
      <c r="C985" s="44">
        <f>_xlfn.IFERROR(VLOOKUP(Prioritization!G501,'Subdecision matrices'!$B$7:$D$8,3,TRUE),0)</f>
        <v>0</v>
      </c>
      <c r="D985" s="44">
        <f>_xlfn.IFERROR(VLOOKUP(Prioritization!G501,'Subdecision matrices'!$B$7:$E$8,4,TRUE),0)</f>
        <v>0</v>
      </c>
      <c r="E985" s="44">
        <f>_xlfn.IFERROR(VLOOKUP(Prioritization!G501,'Subdecision matrices'!$B$7:$F$8,5,TRUE),0)</f>
        <v>0</v>
      </c>
      <c r="F985" s="44">
        <f>_xlfn.IFERROR(VLOOKUP(Prioritization!G501,'Subdecision matrices'!$B$7:$G$8,6,TRUE),0)</f>
        <v>0</v>
      </c>
      <c r="G985" s="44">
        <f>VLOOKUP(Prioritization!H501,'Subdecision matrices'!$B$12:$C$19,2,TRUE)</f>
        <v>0</v>
      </c>
      <c r="H985" s="44">
        <f>VLOOKUP(Prioritization!H501,'Subdecision matrices'!$B$12:$D$19,3,TRUE)</f>
        <v>0</v>
      </c>
      <c r="I985" s="44">
        <f>VLOOKUP(Prioritization!H501,'Subdecision matrices'!$B$12:$E$19,4,TRUE)</f>
        <v>0</v>
      </c>
      <c r="J985" s="44">
        <f>VLOOKUP(Prioritization!H501,'Subdecision matrices'!$B$12:$F$19,5,TRUE)</f>
        <v>0</v>
      </c>
      <c r="K985" s="44">
        <f>VLOOKUP(Prioritization!H501,'Subdecision matrices'!$B$12:$G$19,6,TRUE)</f>
        <v>0</v>
      </c>
      <c r="L985" s="2">
        <f>_xlfn.IFERROR(INDEX('Subdecision matrices'!$C$23:$G$27,MATCH(Prioritization!I501,'Subdecision matrices'!$B$23:$B$27,0),MATCH('CalcEng 2'!$L$6,'Subdecision matrices'!$C$22:$G$22,0)),0)</f>
        <v>0</v>
      </c>
      <c r="M985" s="2">
        <f>_xlfn.IFERROR(INDEX('Subdecision matrices'!$C$23:$G$27,MATCH(Prioritization!I501,'Subdecision matrices'!$B$23:$B$27,0),MATCH('CalcEng 2'!$M$6,'Subdecision matrices'!$C$30:$G$30,0)),0)</f>
        <v>0</v>
      </c>
      <c r="N985" s="2">
        <f>_xlfn.IFERROR(INDEX('Subdecision matrices'!$C$23:$G$27,MATCH(Prioritization!I501,'Subdecision matrices'!$B$23:$B$27,0),MATCH('CalcEng 2'!$N$6,'Subdecision matrices'!$C$22:$G$22,0)),0)</f>
        <v>0</v>
      </c>
      <c r="O985" s="2">
        <f>_xlfn.IFERROR(INDEX('Subdecision matrices'!$C$23:$G$27,MATCH(Prioritization!I501,'Subdecision matrices'!$B$23:$B$27,0),MATCH('CalcEng 2'!$O$6,'Subdecision matrices'!$C$22:$G$22,0)),0)</f>
        <v>0</v>
      </c>
      <c r="P985" s="2">
        <f>_xlfn.IFERROR(INDEX('Subdecision matrices'!$C$23:$G$27,MATCH(Prioritization!I501,'Subdecision matrices'!$B$23:$B$27,0),MATCH('CalcEng 2'!$P$6,'Subdecision matrices'!$C$22:$G$22,0)),0)</f>
        <v>0</v>
      </c>
      <c r="Q985" s="2">
        <f>_xlfn.IFERROR(INDEX('Subdecision matrices'!$C$31:$G$33,MATCH(Prioritization!J501,'Subdecision matrices'!$B$31:$B$33,0),MATCH('CalcEng 2'!$Q$6,'Subdecision matrices'!$C$30:$G$30,0)),0)</f>
        <v>0</v>
      </c>
      <c r="R985" s="2">
        <f>_xlfn.IFERROR(INDEX('Subdecision matrices'!$C$31:$G$33,MATCH(Prioritization!J501,'Subdecision matrices'!$B$31:$B$33,0),MATCH('CalcEng 2'!$R$6,'Subdecision matrices'!$C$30:$G$30,0)),0)</f>
        <v>0</v>
      </c>
      <c r="S985" s="2">
        <f>_xlfn.IFERROR(INDEX('Subdecision matrices'!$C$31:$G$33,MATCH(Prioritization!J501,'Subdecision matrices'!$B$31:$B$33,0),MATCH('CalcEng 2'!$S$6,'Subdecision matrices'!$C$30:$G$30,0)),0)</f>
        <v>0</v>
      </c>
      <c r="T985" s="2">
        <f>_xlfn.IFERROR(INDEX('Subdecision matrices'!$C$31:$G$33,MATCH(Prioritization!J501,'Subdecision matrices'!$B$31:$B$33,0),MATCH('CalcEng 2'!$T$6,'Subdecision matrices'!$C$30:$G$30,0)),0)</f>
        <v>0</v>
      </c>
      <c r="U985" s="2">
        <f>_xlfn.IFERROR(INDEX('Subdecision matrices'!$C$31:$G$33,MATCH(Prioritization!J501,'Subdecision matrices'!$B$31:$B$33,0),MATCH('CalcEng 2'!$U$6,'Subdecision matrices'!$C$30:$G$30,0)),0)</f>
        <v>0</v>
      </c>
      <c r="V985" s="2">
        <f>_xlfn.IFERROR(VLOOKUP(Prioritization!K501,'Subdecision matrices'!$A$37:$C$41,3,TRUE),0)</f>
        <v>0</v>
      </c>
      <c r="W985" s="2">
        <f>_xlfn.IFERROR(VLOOKUP(Prioritization!K501,'Subdecision matrices'!$A$37:$D$41,4),0)</f>
        <v>0</v>
      </c>
      <c r="X985" s="2">
        <f>_xlfn.IFERROR(VLOOKUP(Prioritization!K501,'Subdecision matrices'!$A$37:$E$41,5),0)</f>
        <v>0</v>
      </c>
      <c r="Y985" s="2">
        <f>_xlfn.IFERROR(VLOOKUP(Prioritization!K501,'Subdecision matrices'!$A$37:$F$41,6),0)</f>
        <v>0</v>
      </c>
      <c r="Z985" s="2">
        <f>_xlfn.IFERROR(VLOOKUP(Prioritization!K501,'Subdecision matrices'!$A$37:$G$41,7),0)</f>
        <v>0</v>
      </c>
      <c r="AA985" s="2">
        <f>_xlfn.IFERROR(INDEX('Subdecision matrices'!$K$8:$O$11,MATCH(Prioritization!L501,'Subdecision matrices'!$J$8:$J$11,0),MATCH('CalcEng 2'!$AA$6,'Subdecision matrices'!$K$7:$O$7,0)),0)</f>
        <v>0</v>
      </c>
      <c r="AB985" s="2">
        <f>_xlfn.IFERROR(INDEX('Subdecision matrices'!$K$8:$O$11,MATCH(Prioritization!L501,'Subdecision matrices'!$J$8:$J$11,0),MATCH('CalcEng 2'!$AB$6,'Subdecision matrices'!$K$7:$O$7,0)),0)</f>
        <v>0</v>
      </c>
      <c r="AC985" s="2">
        <f>_xlfn.IFERROR(INDEX('Subdecision matrices'!$K$8:$O$11,MATCH(Prioritization!L501,'Subdecision matrices'!$J$8:$J$11,0),MATCH('CalcEng 2'!$AC$6,'Subdecision matrices'!$K$7:$O$7,0)),0)</f>
        <v>0</v>
      </c>
      <c r="AD985" s="2">
        <f>_xlfn.IFERROR(INDEX('Subdecision matrices'!$K$8:$O$11,MATCH(Prioritization!L501,'Subdecision matrices'!$J$8:$J$11,0),MATCH('CalcEng 2'!$AD$6,'Subdecision matrices'!$K$7:$O$7,0)),0)</f>
        <v>0</v>
      </c>
      <c r="AE985" s="2">
        <f>_xlfn.IFERROR(INDEX('Subdecision matrices'!$K$8:$O$11,MATCH(Prioritization!L501,'Subdecision matrices'!$J$8:$J$11,0),MATCH('CalcEng 2'!$AE$6,'Subdecision matrices'!$K$7:$O$7,0)),0)</f>
        <v>0</v>
      </c>
      <c r="AF985" s="2">
        <f>_xlfn.IFERROR(VLOOKUP(Prioritization!M501,'Subdecision matrices'!$I$15:$K$17,3,TRUE),0)</f>
        <v>0</v>
      </c>
      <c r="AG985" s="2">
        <f>_xlfn.IFERROR(VLOOKUP(Prioritization!M501,'Subdecision matrices'!$I$15:$L$17,4,TRUE),0)</f>
        <v>0</v>
      </c>
      <c r="AH985" s="2">
        <f>_xlfn.IFERROR(VLOOKUP(Prioritization!M501,'Subdecision matrices'!$I$15:$M$17,5,TRUE),0)</f>
        <v>0</v>
      </c>
      <c r="AI985" s="2">
        <f>_xlfn.IFERROR(VLOOKUP(Prioritization!M501,'Subdecision matrices'!$I$15:$N$17,6,TRUE),0)</f>
        <v>0</v>
      </c>
      <c r="AJ985" s="2">
        <f>_xlfn.IFERROR(VLOOKUP(Prioritization!M501,'Subdecision matrices'!$I$15:$O$17,7,TRUE),0)</f>
        <v>0</v>
      </c>
      <c r="AK985" s="2">
        <f>_xlfn.IFERROR(INDEX('Subdecision matrices'!$K$22:$O$24,MATCH(Prioritization!N501,'Subdecision matrices'!$J$22:$J$24,0),MATCH($AK$6,'Subdecision matrices'!$K$21:$O$21,0)),0)</f>
        <v>0</v>
      </c>
      <c r="AL985" s="2">
        <f>_xlfn.IFERROR(INDEX('Subdecision matrices'!$K$22:$O$24,MATCH(Prioritization!N501,'Subdecision matrices'!$J$22:$J$24,0),MATCH($AL$6,'Subdecision matrices'!$K$21:$O$21,0)),0)</f>
        <v>0</v>
      </c>
      <c r="AM985" s="2">
        <f>_xlfn.IFERROR(INDEX('Subdecision matrices'!$K$22:$O$24,MATCH(Prioritization!N501,'Subdecision matrices'!$J$22:$J$24,0),MATCH($AM$6,'Subdecision matrices'!$K$21:$O$21,0)),0)</f>
        <v>0</v>
      </c>
      <c r="AN985" s="2">
        <f>_xlfn.IFERROR(INDEX('Subdecision matrices'!$K$22:$O$24,MATCH(Prioritization!N501,'Subdecision matrices'!$J$22:$J$24,0),MATCH($AN$6,'Subdecision matrices'!$K$21:$O$21,0)),0)</f>
        <v>0</v>
      </c>
      <c r="AO985" s="2">
        <f>_xlfn.IFERROR(INDEX('Subdecision matrices'!$K$22:$O$24,MATCH(Prioritization!N501,'Subdecision matrices'!$J$22:$J$24,0),MATCH($AO$6,'Subdecision matrices'!$K$21:$O$21,0)),0)</f>
        <v>0</v>
      </c>
      <c r="AP985" s="2">
        <f>_xlfn.IFERROR(INDEX('Subdecision matrices'!$K$27:$O$30,MATCH(Prioritization!O501,'Subdecision matrices'!$J$27:$J$30,0),MATCH('CalcEng 2'!$AP$6,'Subdecision matrices'!$K$27:$O$27,0)),0)</f>
        <v>0</v>
      </c>
      <c r="AQ985" s="2">
        <f>_xlfn.IFERROR(INDEX('Subdecision matrices'!$K$27:$O$30,MATCH(Prioritization!O501,'Subdecision matrices'!$J$27:$J$30,0),MATCH('CalcEng 2'!$AQ$6,'Subdecision matrices'!$K$27:$O$27,0)),0)</f>
        <v>0</v>
      </c>
      <c r="AR985" s="2">
        <f>_xlfn.IFERROR(INDEX('Subdecision matrices'!$K$27:$O$30,MATCH(Prioritization!O501,'Subdecision matrices'!$J$27:$J$30,0),MATCH('CalcEng 2'!$AR$6,'Subdecision matrices'!$K$27:$O$27,0)),0)</f>
        <v>0</v>
      </c>
      <c r="AS985" s="2">
        <f>_xlfn.IFERROR(INDEX('Subdecision matrices'!$K$27:$O$30,MATCH(Prioritization!O501,'Subdecision matrices'!$J$27:$J$30,0),MATCH('CalcEng 2'!$AS$6,'Subdecision matrices'!$K$27:$O$27,0)),0)</f>
        <v>0</v>
      </c>
      <c r="AT985" s="2">
        <f>_xlfn.IFERROR(INDEX('Subdecision matrices'!$K$27:$O$30,MATCH(Prioritization!O501,'Subdecision matrices'!$J$27:$J$30,0),MATCH('CalcEng 2'!$AT$6,'Subdecision matrices'!$K$27:$O$27,0)),0)</f>
        <v>0</v>
      </c>
      <c r="AU985" s="2">
        <f>_xlfn.IFERROR(INDEX('Subdecision matrices'!$K$34:$O$36,MATCH(Prioritization!P501,'Subdecision matrices'!$J$34:$J$36,0),MATCH('CalcEng 2'!$AU$6,'Subdecision matrices'!$K$33:$O$33,0)),0)</f>
        <v>0</v>
      </c>
      <c r="AV985" s="2">
        <f>_xlfn.IFERROR(INDEX('Subdecision matrices'!$K$34:$O$36,MATCH(Prioritization!P501,'Subdecision matrices'!$J$34:$J$36,0),MATCH('CalcEng 2'!$AV$6,'Subdecision matrices'!$K$33:$O$33,0)),0)</f>
        <v>0</v>
      </c>
      <c r="AW985" s="2">
        <f>_xlfn.IFERROR(INDEX('Subdecision matrices'!$K$34:$O$36,MATCH(Prioritization!P501,'Subdecision matrices'!$J$34:$J$36,0),MATCH('CalcEng 2'!$AW$6,'Subdecision matrices'!$K$33:$O$33,0)),0)</f>
        <v>0</v>
      </c>
      <c r="AX985" s="2">
        <f>_xlfn.IFERROR(INDEX('Subdecision matrices'!$K$34:$O$36,MATCH(Prioritization!P501,'Subdecision matrices'!$J$34:$J$36,0),MATCH('CalcEng 2'!$AX$6,'Subdecision matrices'!$K$33:$O$33,0)),0)</f>
        <v>0</v>
      </c>
      <c r="AY985" s="2">
        <f>_xlfn.IFERROR(INDEX('Subdecision matrices'!$K$34:$O$36,MATCH(Prioritization!P501,'Subdecision matrices'!$J$34:$J$36,0),MATCH('CalcEng 2'!$AY$6,'Subdecision matrices'!$K$33:$O$33,0)),0)</f>
        <v>0</v>
      </c>
      <c r="AZ985" s="2"/>
      <c r="BA985" s="2"/>
      <c r="BB985" s="110">
        <f>((B985*B986)+(G985*G986)+(L985*L986)+(Q985*Q986)+(V985*V986)+(AA985*AA986)+(AF986*AF985)+(AK985*AK986)+(AP985*AP986)+(AU985*AU986))*10</f>
        <v>0</v>
      </c>
      <c r="BC985" s="110">
        <f aca="true" t="shared" si="2472" ref="BC985">((C985*C986)+(H985*H986)+(M985*M986)+(R985*R986)+(W985*W986)+(AB985*AB986)+(AG986*AG985)+(AL985*AL986)+(AQ985*AQ986)+(AV985*AV986))*10</f>
        <v>0</v>
      </c>
      <c r="BD985" s="110">
        <f aca="true" t="shared" si="2473" ref="BD985">((D985*D986)+(I985*I986)+(N985*N986)+(S985*S986)+(X985*X986)+(AC985*AC986)+(AH986*AH985)+(AM985*AM986)+(AR985*AR986)+(AW985*AW986))*10</f>
        <v>0</v>
      </c>
      <c r="BE985" s="110">
        <f aca="true" t="shared" si="2474" ref="BE985">((E985*E986)+(J985*J986)+(O985*O986)+(T985*T986)+(Y985*Y986)+(AD985*AD986)+(AI986*AI985)+(AN985*AN986)+(AS985*AS986)+(AX985*AX986))*10</f>
        <v>0</v>
      </c>
      <c r="BF985" s="110">
        <f aca="true" t="shared" si="2475" ref="BF985">((F985*F986)+(K985*K986)+(P985*P986)+(U985*U986)+(Z985*Z986)+(AE985*AE986)+(AJ986*AJ985)+(AO985*AO986)+(AT985*AT986)+(AY985*AY986))*10</f>
        <v>0</v>
      </c>
    </row>
    <row r="986" spans="1:58" ht="15.75" thickBot="1">
      <c r="A986" s="94"/>
      <c r="B986" s="5">
        <f>'Subdecision matrices'!$S$12</f>
        <v>0.1</v>
      </c>
      <c r="C986" s="5">
        <f>'Subdecision matrices'!$S$13</f>
        <v>0.1</v>
      </c>
      <c r="D986" s="5">
        <f>'Subdecision matrices'!$S$14</f>
        <v>0.1</v>
      </c>
      <c r="E986" s="5">
        <f>'Subdecision matrices'!$S$15</f>
        <v>0.1</v>
      </c>
      <c r="F986" s="5">
        <f>'Subdecision matrices'!$S$16</f>
        <v>0.1</v>
      </c>
      <c r="G986" s="5">
        <f>'Subdecision matrices'!$T$12</f>
        <v>0.1</v>
      </c>
      <c r="H986" s="5">
        <f>'Subdecision matrices'!$T$13</f>
        <v>0.1</v>
      </c>
      <c r="I986" s="5">
        <f>'Subdecision matrices'!$T$14</f>
        <v>0.1</v>
      </c>
      <c r="J986" s="5">
        <f>'Subdecision matrices'!$T$15</f>
        <v>0.1</v>
      </c>
      <c r="K986" s="5">
        <f>'Subdecision matrices'!$T$16</f>
        <v>0.1</v>
      </c>
      <c r="L986" s="5">
        <f>'Subdecision matrices'!$U$12</f>
        <v>0.05</v>
      </c>
      <c r="M986" s="5">
        <f>'Subdecision matrices'!$U$13</f>
        <v>0.05</v>
      </c>
      <c r="N986" s="5">
        <f>'Subdecision matrices'!$U$14</f>
        <v>0.05</v>
      </c>
      <c r="O986" s="5">
        <f>'Subdecision matrices'!$U$15</f>
        <v>0.05</v>
      </c>
      <c r="P986" s="5">
        <f>'Subdecision matrices'!$U$16</f>
        <v>0.05</v>
      </c>
      <c r="Q986" s="5">
        <f>'Subdecision matrices'!$V$12</f>
        <v>0.1</v>
      </c>
      <c r="R986" s="5">
        <f>'Subdecision matrices'!$V$13</f>
        <v>0.1</v>
      </c>
      <c r="S986" s="5">
        <f>'Subdecision matrices'!$V$14</f>
        <v>0.1</v>
      </c>
      <c r="T986" s="5">
        <f>'Subdecision matrices'!$V$15</f>
        <v>0.1</v>
      </c>
      <c r="U986" s="5">
        <f>'Subdecision matrices'!$V$16</f>
        <v>0.1</v>
      </c>
      <c r="V986" s="5">
        <f>'Subdecision matrices'!$W$12</f>
        <v>0.1</v>
      </c>
      <c r="W986" s="5">
        <f>'Subdecision matrices'!$W$13</f>
        <v>0.1</v>
      </c>
      <c r="X986" s="5">
        <f>'Subdecision matrices'!$W$14</f>
        <v>0.1</v>
      </c>
      <c r="Y986" s="5">
        <f>'Subdecision matrices'!$W$15</f>
        <v>0.1</v>
      </c>
      <c r="Z986" s="5">
        <f>'Subdecision matrices'!$W$16</f>
        <v>0.1</v>
      </c>
      <c r="AA986" s="5">
        <f>'Subdecision matrices'!$X$12</f>
        <v>0.05</v>
      </c>
      <c r="AB986" s="5">
        <f>'Subdecision matrices'!$X$13</f>
        <v>0.1</v>
      </c>
      <c r="AC986" s="5">
        <f>'Subdecision matrices'!$X$14</f>
        <v>0.1</v>
      </c>
      <c r="AD986" s="5">
        <f>'Subdecision matrices'!$X$15</f>
        <v>0.1</v>
      </c>
      <c r="AE986" s="5">
        <f>'Subdecision matrices'!$X$16</f>
        <v>0.1</v>
      </c>
      <c r="AF986" s="5">
        <f>'Subdecision matrices'!$Y$12</f>
        <v>0.1</v>
      </c>
      <c r="AG986" s="5">
        <f>'Subdecision matrices'!$Y$13</f>
        <v>0.1</v>
      </c>
      <c r="AH986" s="5">
        <f>'Subdecision matrices'!$Y$14</f>
        <v>0.1</v>
      </c>
      <c r="AI986" s="5">
        <f>'Subdecision matrices'!$Y$15</f>
        <v>0.05</v>
      </c>
      <c r="AJ986" s="5">
        <f>'Subdecision matrices'!$Y$16</f>
        <v>0.05</v>
      </c>
      <c r="AK986" s="5">
        <f>'Subdecision matrices'!$Z$12</f>
        <v>0.15</v>
      </c>
      <c r="AL986" s="5">
        <f>'Subdecision matrices'!$Z$13</f>
        <v>0.15</v>
      </c>
      <c r="AM986" s="5">
        <f>'Subdecision matrices'!$Z$14</f>
        <v>0.15</v>
      </c>
      <c r="AN986" s="5">
        <f>'Subdecision matrices'!$Z$15</f>
        <v>0.15</v>
      </c>
      <c r="AO986" s="5">
        <f>'Subdecision matrices'!$Z$16</f>
        <v>0.15</v>
      </c>
      <c r="AP986" s="5">
        <f>'Subdecision matrices'!$AA$12</f>
        <v>0.1</v>
      </c>
      <c r="AQ986" s="5">
        <f>'Subdecision matrices'!$AA$13</f>
        <v>0.1</v>
      </c>
      <c r="AR986" s="5">
        <f>'Subdecision matrices'!$AA$14</f>
        <v>0.1</v>
      </c>
      <c r="AS986" s="5">
        <f>'Subdecision matrices'!$AA$15</f>
        <v>0.1</v>
      </c>
      <c r="AT986" s="5">
        <f>'Subdecision matrices'!$AA$16</f>
        <v>0.15</v>
      </c>
      <c r="AU986" s="5">
        <f>'Subdecision matrices'!$AB$12</f>
        <v>0.15</v>
      </c>
      <c r="AV986" s="5">
        <f>'Subdecision matrices'!$AB$13</f>
        <v>0.1</v>
      </c>
      <c r="AW986" s="5">
        <f>'Subdecision matrices'!$AB$14</f>
        <v>0.1</v>
      </c>
      <c r="AX986" s="5">
        <f>'Subdecision matrices'!$AB$15</f>
        <v>0.15</v>
      </c>
      <c r="AY986" s="5">
        <f>'Subdecision matrices'!$AB$16</f>
        <v>0.1</v>
      </c>
      <c r="AZ986" s="3">
        <f aca="true" t="shared" si="2476" ref="AZ986">SUM(L986:AY986)</f>
        <v>4</v>
      </c>
      <c r="BA986" s="3"/>
      <c r="BB986" s="114"/>
      <c r="BC986" s="114"/>
      <c r="BD986" s="114"/>
      <c r="BE986" s="114"/>
      <c r="BF986" s="114"/>
    </row>
    <row r="987" spans="1:58" ht="15.75" customHeight="1">
      <c r="A987" s="94">
        <v>491</v>
      </c>
      <c r="B987" s="44">
        <f>_xlfn.IFERROR(VLOOKUP(Prioritization!G502,'Subdecision matrices'!$B$7:$C$8,2,TRUE),0)</f>
        <v>0</v>
      </c>
      <c r="C987" s="44">
        <f>_xlfn.IFERROR(VLOOKUP(Prioritization!G502,'Subdecision matrices'!$B$7:$D$8,3,TRUE),0)</f>
        <v>0</v>
      </c>
      <c r="D987" s="44">
        <f>_xlfn.IFERROR(VLOOKUP(Prioritization!G502,'Subdecision matrices'!$B$7:$E$8,4,TRUE),0)</f>
        <v>0</v>
      </c>
      <c r="E987" s="44">
        <f>_xlfn.IFERROR(VLOOKUP(Prioritization!G502,'Subdecision matrices'!$B$7:$F$8,5,TRUE),0)</f>
        <v>0</v>
      </c>
      <c r="F987" s="44">
        <f>_xlfn.IFERROR(VLOOKUP(Prioritization!G502,'Subdecision matrices'!$B$7:$G$8,6,TRUE),0)</f>
        <v>0</v>
      </c>
      <c r="G987" s="44">
        <f>VLOOKUP(Prioritization!H502,'Subdecision matrices'!$B$12:$C$19,2,TRUE)</f>
        <v>0</v>
      </c>
      <c r="H987" s="44">
        <f>VLOOKUP(Prioritization!H502,'Subdecision matrices'!$B$12:$D$19,3,TRUE)</f>
        <v>0</v>
      </c>
      <c r="I987" s="44">
        <f>VLOOKUP(Prioritization!H502,'Subdecision matrices'!$B$12:$E$19,4,TRUE)</f>
        <v>0</v>
      </c>
      <c r="J987" s="44">
        <f>VLOOKUP(Prioritization!H502,'Subdecision matrices'!$B$12:$F$19,5,TRUE)</f>
        <v>0</v>
      </c>
      <c r="K987" s="44">
        <f>VLOOKUP(Prioritization!H502,'Subdecision matrices'!$B$12:$G$19,6,TRUE)</f>
        <v>0</v>
      </c>
      <c r="L987" s="2">
        <f>_xlfn.IFERROR(INDEX('Subdecision matrices'!$C$23:$G$27,MATCH(Prioritization!I502,'Subdecision matrices'!$B$23:$B$27,0),MATCH('CalcEng 2'!$L$6,'Subdecision matrices'!$C$22:$G$22,0)),0)</f>
        <v>0</v>
      </c>
      <c r="M987" s="2">
        <f>_xlfn.IFERROR(INDEX('Subdecision matrices'!$C$23:$G$27,MATCH(Prioritization!I502,'Subdecision matrices'!$B$23:$B$27,0),MATCH('CalcEng 2'!$M$6,'Subdecision matrices'!$C$30:$G$30,0)),0)</f>
        <v>0</v>
      </c>
      <c r="N987" s="2">
        <f>_xlfn.IFERROR(INDEX('Subdecision matrices'!$C$23:$G$27,MATCH(Prioritization!I502,'Subdecision matrices'!$B$23:$B$27,0),MATCH('CalcEng 2'!$N$6,'Subdecision matrices'!$C$22:$G$22,0)),0)</f>
        <v>0</v>
      </c>
      <c r="O987" s="2">
        <f>_xlfn.IFERROR(INDEX('Subdecision matrices'!$C$23:$G$27,MATCH(Prioritization!I502,'Subdecision matrices'!$B$23:$B$27,0),MATCH('CalcEng 2'!$O$6,'Subdecision matrices'!$C$22:$G$22,0)),0)</f>
        <v>0</v>
      </c>
      <c r="P987" s="2">
        <f>_xlfn.IFERROR(INDEX('Subdecision matrices'!$C$23:$G$27,MATCH(Prioritization!I502,'Subdecision matrices'!$B$23:$B$27,0),MATCH('CalcEng 2'!$P$6,'Subdecision matrices'!$C$22:$G$22,0)),0)</f>
        <v>0</v>
      </c>
      <c r="Q987" s="2">
        <f>_xlfn.IFERROR(INDEX('Subdecision matrices'!$C$31:$G$33,MATCH(Prioritization!J502,'Subdecision matrices'!$B$31:$B$33,0),MATCH('CalcEng 2'!$Q$6,'Subdecision matrices'!$C$30:$G$30,0)),0)</f>
        <v>0</v>
      </c>
      <c r="R987" s="2">
        <f>_xlfn.IFERROR(INDEX('Subdecision matrices'!$C$31:$G$33,MATCH(Prioritization!J502,'Subdecision matrices'!$B$31:$B$33,0),MATCH('CalcEng 2'!$R$6,'Subdecision matrices'!$C$30:$G$30,0)),0)</f>
        <v>0</v>
      </c>
      <c r="S987" s="2">
        <f>_xlfn.IFERROR(INDEX('Subdecision matrices'!$C$31:$G$33,MATCH(Prioritization!J502,'Subdecision matrices'!$B$31:$B$33,0),MATCH('CalcEng 2'!$S$6,'Subdecision matrices'!$C$30:$G$30,0)),0)</f>
        <v>0</v>
      </c>
      <c r="T987" s="2">
        <f>_xlfn.IFERROR(INDEX('Subdecision matrices'!$C$31:$G$33,MATCH(Prioritization!J502,'Subdecision matrices'!$B$31:$B$33,0),MATCH('CalcEng 2'!$T$6,'Subdecision matrices'!$C$30:$G$30,0)),0)</f>
        <v>0</v>
      </c>
      <c r="U987" s="2">
        <f>_xlfn.IFERROR(INDEX('Subdecision matrices'!$C$31:$G$33,MATCH(Prioritization!J502,'Subdecision matrices'!$B$31:$B$33,0),MATCH('CalcEng 2'!$U$6,'Subdecision matrices'!$C$30:$G$30,0)),0)</f>
        <v>0</v>
      </c>
      <c r="V987" s="2">
        <f>_xlfn.IFERROR(VLOOKUP(Prioritization!K502,'Subdecision matrices'!$A$37:$C$41,3,TRUE),0)</f>
        <v>0</v>
      </c>
      <c r="W987" s="2">
        <f>_xlfn.IFERROR(VLOOKUP(Prioritization!K502,'Subdecision matrices'!$A$37:$D$41,4),0)</f>
        <v>0</v>
      </c>
      <c r="X987" s="2">
        <f>_xlfn.IFERROR(VLOOKUP(Prioritization!K502,'Subdecision matrices'!$A$37:$E$41,5),0)</f>
        <v>0</v>
      </c>
      <c r="Y987" s="2">
        <f>_xlfn.IFERROR(VLOOKUP(Prioritization!K502,'Subdecision matrices'!$A$37:$F$41,6),0)</f>
        <v>0</v>
      </c>
      <c r="Z987" s="2">
        <f>_xlfn.IFERROR(VLOOKUP(Prioritization!K502,'Subdecision matrices'!$A$37:$G$41,7),0)</f>
        <v>0</v>
      </c>
      <c r="AA987" s="2">
        <f>_xlfn.IFERROR(INDEX('Subdecision matrices'!$K$8:$O$11,MATCH(Prioritization!L502,'Subdecision matrices'!$J$8:$J$11,0),MATCH('CalcEng 2'!$AA$6,'Subdecision matrices'!$K$7:$O$7,0)),0)</f>
        <v>0</v>
      </c>
      <c r="AB987" s="2">
        <f>_xlfn.IFERROR(INDEX('Subdecision matrices'!$K$8:$O$11,MATCH(Prioritization!L502,'Subdecision matrices'!$J$8:$J$11,0),MATCH('CalcEng 2'!$AB$6,'Subdecision matrices'!$K$7:$O$7,0)),0)</f>
        <v>0</v>
      </c>
      <c r="AC987" s="2">
        <f>_xlfn.IFERROR(INDEX('Subdecision matrices'!$K$8:$O$11,MATCH(Prioritization!L502,'Subdecision matrices'!$J$8:$J$11,0),MATCH('CalcEng 2'!$AC$6,'Subdecision matrices'!$K$7:$O$7,0)),0)</f>
        <v>0</v>
      </c>
      <c r="AD987" s="2">
        <f>_xlfn.IFERROR(INDEX('Subdecision matrices'!$K$8:$O$11,MATCH(Prioritization!L502,'Subdecision matrices'!$J$8:$J$11,0),MATCH('CalcEng 2'!$AD$6,'Subdecision matrices'!$K$7:$O$7,0)),0)</f>
        <v>0</v>
      </c>
      <c r="AE987" s="2">
        <f>_xlfn.IFERROR(INDEX('Subdecision matrices'!$K$8:$O$11,MATCH(Prioritization!L502,'Subdecision matrices'!$J$8:$J$11,0),MATCH('CalcEng 2'!$AE$6,'Subdecision matrices'!$K$7:$O$7,0)),0)</f>
        <v>0</v>
      </c>
      <c r="AF987" s="2">
        <f>_xlfn.IFERROR(VLOOKUP(Prioritization!M502,'Subdecision matrices'!$I$15:$K$17,3,TRUE),0)</f>
        <v>0</v>
      </c>
      <c r="AG987" s="2">
        <f>_xlfn.IFERROR(VLOOKUP(Prioritization!M502,'Subdecision matrices'!$I$15:$L$17,4,TRUE),0)</f>
        <v>0</v>
      </c>
      <c r="AH987" s="2">
        <f>_xlfn.IFERROR(VLOOKUP(Prioritization!M502,'Subdecision matrices'!$I$15:$M$17,5,TRUE),0)</f>
        <v>0</v>
      </c>
      <c r="AI987" s="2">
        <f>_xlfn.IFERROR(VLOOKUP(Prioritization!M502,'Subdecision matrices'!$I$15:$N$17,6,TRUE),0)</f>
        <v>0</v>
      </c>
      <c r="AJ987" s="2">
        <f>_xlfn.IFERROR(VLOOKUP(Prioritization!M502,'Subdecision matrices'!$I$15:$O$17,7,TRUE),0)</f>
        <v>0</v>
      </c>
      <c r="AK987" s="2">
        <f>_xlfn.IFERROR(INDEX('Subdecision matrices'!$K$22:$O$24,MATCH(Prioritization!N502,'Subdecision matrices'!$J$22:$J$24,0),MATCH($AK$6,'Subdecision matrices'!$K$21:$O$21,0)),0)</f>
        <v>0</v>
      </c>
      <c r="AL987" s="2">
        <f>_xlfn.IFERROR(INDEX('Subdecision matrices'!$K$22:$O$24,MATCH(Prioritization!N502,'Subdecision matrices'!$J$22:$J$24,0),MATCH($AL$6,'Subdecision matrices'!$K$21:$O$21,0)),0)</f>
        <v>0</v>
      </c>
      <c r="AM987" s="2">
        <f>_xlfn.IFERROR(INDEX('Subdecision matrices'!$K$22:$O$24,MATCH(Prioritization!N502,'Subdecision matrices'!$J$22:$J$24,0),MATCH($AM$6,'Subdecision matrices'!$K$21:$O$21,0)),0)</f>
        <v>0</v>
      </c>
      <c r="AN987" s="2">
        <f>_xlfn.IFERROR(INDEX('Subdecision matrices'!$K$22:$O$24,MATCH(Prioritization!N502,'Subdecision matrices'!$J$22:$J$24,0),MATCH($AN$6,'Subdecision matrices'!$K$21:$O$21,0)),0)</f>
        <v>0</v>
      </c>
      <c r="AO987" s="2">
        <f>_xlfn.IFERROR(INDEX('Subdecision matrices'!$K$22:$O$24,MATCH(Prioritization!N502,'Subdecision matrices'!$J$22:$J$24,0),MATCH($AO$6,'Subdecision matrices'!$K$21:$O$21,0)),0)</f>
        <v>0</v>
      </c>
      <c r="AP987" s="2">
        <f>_xlfn.IFERROR(INDEX('Subdecision matrices'!$K$27:$O$30,MATCH(Prioritization!O502,'Subdecision matrices'!$J$27:$J$30,0),MATCH('CalcEng 2'!$AP$6,'Subdecision matrices'!$K$27:$O$27,0)),0)</f>
        <v>0</v>
      </c>
      <c r="AQ987" s="2">
        <f>_xlfn.IFERROR(INDEX('Subdecision matrices'!$K$27:$O$30,MATCH(Prioritization!O502,'Subdecision matrices'!$J$27:$J$30,0),MATCH('CalcEng 2'!$AQ$6,'Subdecision matrices'!$K$27:$O$27,0)),0)</f>
        <v>0</v>
      </c>
      <c r="AR987" s="2">
        <f>_xlfn.IFERROR(INDEX('Subdecision matrices'!$K$27:$O$30,MATCH(Prioritization!O502,'Subdecision matrices'!$J$27:$J$30,0),MATCH('CalcEng 2'!$AR$6,'Subdecision matrices'!$K$27:$O$27,0)),0)</f>
        <v>0</v>
      </c>
      <c r="AS987" s="2">
        <f>_xlfn.IFERROR(INDEX('Subdecision matrices'!$K$27:$O$30,MATCH(Prioritization!O502,'Subdecision matrices'!$J$27:$J$30,0),MATCH('CalcEng 2'!$AS$6,'Subdecision matrices'!$K$27:$O$27,0)),0)</f>
        <v>0</v>
      </c>
      <c r="AT987" s="2">
        <f>_xlfn.IFERROR(INDEX('Subdecision matrices'!$K$27:$O$30,MATCH(Prioritization!O502,'Subdecision matrices'!$J$27:$J$30,0),MATCH('CalcEng 2'!$AT$6,'Subdecision matrices'!$K$27:$O$27,0)),0)</f>
        <v>0</v>
      </c>
      <c r="AU987" s="2">
        <f>_xlfn.IFERROR(INDEX('Subdecision matrices'!$K$34:$O$36,MATCH(Prioritization!P502,'Subdecision matrices'!$J$34:$J$36,0),MATCH('CalcEng 2'!$AU$6,'Subdecision matrices'!$K$33:$O$33,0)),0)</f>
        <v>0</v>
      </c>
      <c r="AV987" s="2">
        <f>_xlfn.IFERROR(INDEX('Subdecision matrices'!$K$34:$O$36,MATCH(Prioritization!P502,'Subdecision matrices'!$J$34:$J$36,0),MATCH('CalcEng 2'!$AV$6,'Subdecision matrices'!$K$33:$O$33,0)),0)</f>
        <v>0</v>
      </c>
      <c r="AW987" s="2">
        <f>_xlfn.IFERROR(INDEX('Subdecision matrices'!$K$34:$O$36,MATCH(Prioritization!P502,'Subdecision matrices'!$J$34:$J$36,0),MATCH('CalcEng 2'!$AW$6,'Subdecision matrices'!$K$33:$O$33,0)),0)</f>
        <v>0</v>
      </c>
      <c r="AX987" s="2">
        <f>_xlfn.IFERROR(INDEX('Subdecision matrices'!$K$34:$O$36,MATCH(Prioritization!P502,'Subdecision matrices'!$J$34:$J$36,0),MATCH('CalcEng 2'!$AX$6,'Subdecision matrices'!$K$33:$O$33,0)),0)</f>
        <v>0</v>
      </c>
      <c r="AY987" s="2">
        <f>_xlfn.IFERROR(INDEX('Subdecision matrices'!$K$34:$O$36,MATCH(Prioritization!P502,'Subdecision matrices'!$J$34:$J$36,0),MATCH('CalcEng 2'!$AY$6,'Subdecision matrices'!$K$33:$O$33,0)),0)</f>
        <v>0</v>
      </c>
      <c r="AZ987" s="2"/>
      <c r="BA987" s="2"/>
      <c r="BB987" s="110">
        <f>((B987*B988)+(G987*G988)+(L987*L988)+(Q987*Q988)+(V987*V988)+(AA987*AA988)+(AF988*AF987)+(AK987*AK988)+(AP987*AP988)+(AU987*AU988))*10</f>
        <v>0</v>
      </c>
      <c r="BC987" s="110">
        <f aca="true" t="shared" si="2477" ref="BC987">((C987*C988)+(H987*H988)+(M987*M988)+(R987*R988)+(W987*W988)+(AB987*AB988)+(AG988*AG987)+(AL987*AL988)+(AQ987*AQ988)+(AV987*AV988))*10</f>
        <v>0</v>
      </c>
      <c r="BD987" s="110">
        <f aca="true" t="shared" si="2478" ref="BD987">((D987*D988)+(I987*I988)+(N987*N988)+(S987*S988)+(X987*X988)+(AC987*AC988)+(AH988*AH987)+(AM987*AM988)+(AR987*AR988)+(AW987*AW988))*10</f>
        <v>0</v>
      </c>
      <c r="BE987" s="110">
        <f aca="true" t="shared" si="2479" ref="BE987">((E987*E988)+(J987*J988)+(O987*O988)+(T987*T988)+(Y987*Y988)+(AD987*AD988)+(AI988*AI987)+(AN987*AN988)+(AS987*AS988)+(AX987*AX988))*10</f>
        <v>0</v>
      </c>
      <c r="BF987" s="110">
        <f aca="true" t="shared" si="2480" ref="BF987">((F987*F988)+(K987*K988)+(P987*P988)+(U987*U988)+(Z987*Z988)+(AE987*AE988)+(AJ988*AJ987)+(AO987*AO988)+(AT987*AT988)+(AY987*AY988))*10</f>
        <v>0</v>
      </c>
    </row>
    <row r="988" spans="1:58" ht="15.75" thickBot="1">
      <c r="A988" s="94"/>
      <c r="B988" s="5">
        <f>'Subdecision matrices'!$S$12</f>
        <v>0.1</v>
      </c>
      <c r="C988" s="5">
        <f>'Subdecision matrices'!$S$13</f>
        <v>0.1</v>
      </c>
      <c r="D988" s="5">
        <f>'Subdecision matrices'!$S$14</f>
        <v>0.1</v>
      </c>
      <c r="E988" s="5">
        <f>'Subdecision matrices'!$S$15</f>
        <v>0.1</v>
      </c>
      <c r="F988" s="5">
        <f>'Subdecision matrices'!$S$16</f>
        <v>0.1</v>
      </c>
      <c r="G988" s="5">
        <f>'Subdecision matrices'!$T$12</f>
        <v>0.1</v>
      </c>
      <c r="H988" s="5">
        <f>'Subdecision matrices'!$T$13</f>
        <v>0.1</v>
      </c>
      <c r="I988" s="5">
        <f>'Subdecision matrices'!$T$14</f>
        <v>0.1</v>
      </c>
      <c r="J988" s="5">
        <f>'Subdecision matrices'!$T$15</f>
        <v>0.1</v>
      </c>
      <c r="K988" s="5">
        <f>'Subdecision matrices'!$T$16</f>
        <v>0.1</v>
      </c>
      <c r="L988" s="5">
        <f>'Subdecision matrices'!$U$12</f>
        <v>0.05</v>
      </c>
      <c r="M988" s="5">
        <f>'Subdecision matrices'!$U$13</f>
        <v>0.05</v>
      </c>
      <c r="N988" s="5">
        <f>'Subdecision matrices'!$U$14</f>
        <v>0.05</v>
      </c>
      <c r="O988" s="5">
        <f>'Subdecision matrices'!$U$15</f>
        <v>0.05</v>
      </c>
      <c r="P988" s="5">
        <f>'Subdecision matrices'!$U$16</f>
        <v>0.05</v>
      </c>
      <c r="Q988" s="5">
        <f>'Subdecision matrices'!$V$12</f>
        <v>0.1</v>
      </c>
      <c r="R988" s="5">
        <f>'Subdecision matrices'!$V$13</f>
        <v>0.1</v>
      </c>
      <c r="S988" s="5">
        <f>'Subdecision matrices'!$V$14</f>
        <v>0.1</v>
      </c>
      <c r="T988" s="5">
        <f>'Subdecision matrices'!$V$15</f>
        <v>0.1</v>
      </c>
      <c r="U988" s="5">
        <f>'Subdecision matrices'!$V$16</f>
        <v>0.1</v>
      </c>
      <c r="V988" s="5">
        <f>'Subdecision matrices'!$W$12</f>
        <v>0.1</v>
      </c>
      <c r="W988" s="5">
        <f>'Subdecision matrices'!$W$13</f>
        <v>0.1</v>
      </c>
      <c r="X988" s="5">
        <f>'Subdecision matrices'!$W$14</f>
        <v>0.1</v>
      </c>
      <c r="Y988" s="5">
        <f>'Subdecision matrices'!$W$15</f>
        <v>0.1</v>
      </c>
      <c r="Z988" s="5">
        <f>'Subdecision matrices'!$W$16</f>
        <v>0.1</v>
      </c>
      <c r="AA988" s="5">
        <f>'Subdecision matrices'!$X$12</f>
        <v>0.05</v>
      </c>
      <c r="AB988" s="5">
        <f>'Subdecision matrices'!$X$13</f>
        <v>0.1</v>
      </c>
      <c r="AC988" s="5">
        <f>'Subdecision matrices'!$X$14</f>
        <v>0.1</v>
      </c>
      <c r="AD988" s="5">
        <f>'Subdecision matrices'!$X$15</f>
        <v>0.1</v>
      </c>
      <c r="AE988" s="5">
        <f>'Subdecision matrices'!$X$16</f>
        <v>0.1</v>
      </c>
      <c r="AF988" s="5">
        <f>'Subdecision matrices'!$Y$12</f>
        <v>0.1</v>
      </c>
      <c r="AG988" s="5">
        <f>'Subdecision matrices'!$Y$13</f>
        <v>0.1</v>
      </c>
      <c r="AH988" s="5">
        <f>'Subdecision matrices'!$Y$14</f>
        <v>0.1</v>
      </c>
      <c r="AI988" s="5">
        <f>'Subdecision matrices'!$Y$15</f>
        <v>0.05</v>
      </c>
      <c r="AJ988" s="5">
        <f>'Subdecision matrices'!$Y$16</f>
        <v>0.05</v>
      </c>
      <c r="AK988" s="5">
        <f>'Subdecision matrices'!$Z$12</f>
        <v>0.15</v>
      </c>
      <c r="AL988" s="5">
        <f>'Subdecision matrices'!$Z$13</f>
        <v>0.15</v>
      </c>
      <c r="AM988" s="5">
        <f>'Subdecision matrices'!$Z$14</f>
        <v>0.15</v>
      </c>
      <c r="AN988" s="5">
        <f>'Subdecision matrices'!$Z$15</f>
        <v>0.15</v>
      </c>
      <c r="AO988" s="5">
        <f>'Subdecision matrices'!$Z$16</f>
        <v>0.15</v>
      </c>
      <c r="AP988" s="5">
        <f>'Subdecision matrices'!$AA$12</f>
        <v>0.1</v>
      </c>
      <c r="AQ988" s="5">
        <f>'Subdecision matrices'!$AA$13</f>
        <v>0.1</v>
      </c>
      <c r="AR988" s="5">
        <f>'Subdecision matrices'!$AA$14</f>
        <v>0.1</v>
      </c>
      <c r="AS988" s="5">
        <f>'Subdecision matrices'!$AA$15</f>
        <v>0.1</v>
      </c>
      <c r="AT988" s="5">
        <f>'Subdecision matrices'!$AA$16</f>
        <v>0.15</v>
      </c>
      <c r="AU988" s="5">
        <f>'Subdecision matrices'!$AB$12</f>
        <v>0.15</v>
      </c>
      <c r="AV988" s="5">
        <f>'Subdecision matrices'!$AB$13</f>
        <v>0.1</v>
      </c>
      <c r="AW988" s="5">
        <f>'Subdecision matrices'!$AB$14</f>
        <v>0.1</v>
      </c>
      <c r="AX988" s="5">
        <f>'Subdecision matrices'!$AB$15</f>
        <v>0.15</v>
      </c>
      <c r="AY988" s="5">
        <f>'Subdecision matrices'!$AB$16</f>
        <v>0.1</v>
      </c>
      <c r="AZ988" s="3">
        <f aca="true" t="shared" si="2481" ref="AZ988">SUM(L988:AY988)</f>
        <v>4</v>
      </c>
      <c r="BA988" s="3"/>
      <c r="BB988" s="114"/>
      <c r="BC988" s="114"/>
      <c r="BD988" s="114"/>
      <c r="BE988" s="114"/>
      <c r="BF988" s="114"/>
    </row>
    <row r="989" spans="1:58" ht="15.75" customHeight="1">
      <c r="A989" s="94">
        <v>492</v>
      </c>
      <c r="B989" s="44">
        <f>_xlfn.IFERROR(VLOOKUP(Prioritization!G503,'Subdecision matrices'!$B$7:$C$8,2,TRUE),0)</f>
        <v>0</v>
      </c>
      <c r="C989" s="44">
        <f>_xlfn.IFERROR(VLOOKUP(Prioritization!G503,'Subdecision matrices'!$B$7:$D$8,3,TRUE),0)</f>
        <v>0</v>
      </c>
      <c r="D989" s="44">
        <f>_xlfn.IFERROR(VLOOKUP(Prioritization!G503,'Subdecision matrices'!$B$7:$E$8,4,TRUE),0)</f>
        <v>0</v>
      </c>
      <c r="E989" s="44">
        <f>_xlfn.IFERROR(VLOOKUP(Prioritization!G503,'Subdecision matrices'!$B$7:$F$8,5,TRUE),0)</f>
        <v>0</v>
      </c>
      <c r="F989" s="44">
        <f>_xlfn.IFERROR(VLOOKUP(Prioritization!G503,'Subdecision matrices'!$B$7:$G$8,6,TRUE),0)</f>
        <v>0</v>
      </c>
      <c r="G989" s="44">
        <f>VLOOKUP(Prioritization!H503,'Subdecision matrices'!$B$12:$C$19,2,TRUE)</f>
        <v>0</v>
      </c>
      <c r="H989" s="44">
        <f>VLOOKUP(Prioritization!H503,'Subdecision matrices'!$B$12:$D$19,3,TRUE)</f>
        <v>0</v>
      </c>
      <c r="I989" s="44">
        <f>VLOOKUP(Prioritization!H503,'Subdecision matrices'!$B$12:$E$19,4,TRUE)</f>
        <v>0</v>
      </c>
      <c r="J989" s="44">
        <f>VLOOKUP(Prioritization!H503,'Subdecision matrices'!$B$12:$F$19,5,TRUE)</f>
        <v>0</v>
      </c>
      <c r="K989" s="44">
        <f>VLOOKUP(Prioritization!H503,'Subdecision matrices'!$B$12:$G$19,6,TRUE)</f>
        <v>0</v>
      </c>
      <c r="L989" s="2">
        <f>_xlfn.IFERROR(INDEX('Subdecision matrices'!$C$23:$G$27,MATCH(Prioritization!I503,'Subdecision matrices'!$B$23:$B$27,0),MATCH('CalcEng 2'!$L$6,'Subdecision matrices'!$C$22:$G$22,0)),0)</f>
        <v>0</v>
      </c>
      <c r="M989" s="2">
        <f>_xlfn.IFERROR(INDEX('Subdecision matrices'!$C$23:$G$27,MATCH(Prioritization!I503,'Subdecision matrices'!$B$23:$B$27,0),MATCH('CalcEng 2'!$M$6,'Subdecision matrices'!$C$30:$G$30,0)),0)</f>
        <v>0</v>
      </c>
      <c r="N989" s="2">
        <f>_xlfn.IFERROR(INDEX('Subdecision matrices'!$C$23:$G$27,MATCH(Prioritization!I503,'Subdecision matrices'!$B$23:$B$27,0),MATCH('CalcEng 2'!$N$6,'Subdecision matrices'!$C$22:$G$22,0)),0)</f>
        <v>0</v>
      </c>
      <c r="O989" s="2">
        <f>_xlfn.IFERROR(INDEX('Subdecision matrices'!$C$23:$G$27,MATCH(Prioritization!I503,'Subdecision matrices'!$B$23:$B$27,0),MATCH('CalcEng 2'!$O$6,'Subdecision matrices'!$C$22:$G$22,0)),0)</f>
        <v>0</v>
      </c>
      <c r="P989" s="2">
        <f>_xlfn.IFERROR(INDEX('Subdecision matrices'!$C$23:$G$27,MATCH(Prioritization!I503,'Subdecision matrices'!$B$23:$B$27,0),MATCH('CalcEng 2'!$P$6,'Subdecision matrices'!$C$22:$G$22,0)),0)</f>
        <v>0</v>
      </c>
      <c r="Q989" s="2">
        <f>_xlfn.IFERROR(INDEX('Subdecision matrices'!$C$31:$G$33,MATCH(Prioritization!J503,'Subdecision matrices'!$B$31:$B$33,0),MATCH('CalcEng 2'!$Q$6,'Subdecision matrices'!$C$30:$G$30,0)),0)</f>
        <v>0</v>
      </c>
      <c r="R989" s="2">
        <f>_xlfn.IFERROR(INDEX('Subdecision matrices'!$C$31:$G$33,MATCH(Prioritization!J503,'Subdecision matrices'!$B$31:$B$33,0),MATCH('CalcEng 2'!$R$6,'Subdecision matrices'!$C$30:$G$30,0)),0)</f>
        <v>0</v>
      </c>
      <c r="S989" s="2">
        <f>_xlfn.IFERROR(INDEX('Subdecision matrices'!$C$31:$G$33,MATCH(Prioritization!J503,'Subdecision matrices'!$B$31:$B$33,0),MATCH('CalcEng 2'!$S$6,'Subdecision matrices'!$C$30:$G$30,0)),0)</f>
        <v>0</v>
      </c>
      <c r="T989" s="2">
        <f>_xlfn.IFERROR(INDEX('Subdecision matrices'!$C$31:$G$33,MATCH(Prioritization!J503,'Subdecision matrices'!$B$31:$B$33,0),MATCH('CalcEng 2'!$T$6,'Subdecision matrices'!$C$30:$G$30,0)),0)</f>
        <v>0</v>
      </c>
      <c r="U989" s="2">
        <f>_xlfn.IFERROR(INDEX('Subdecision matrices'!$C$31:$G$33,MATCH(Prioritization!J503,'Subdecision matrices'!$B$31:$B$33,0),MATCH('CalcEng 2'!$U$6,'Subdecision matrices'!$C$30:$G$30,0)),0)</f>
        <v>0</v>
      </c>
      <c r="V989" s="2">
        <f>_xlfn.IFERROR(VLOOKUP(Prioritization!K503,'Subdecision matrices'!$A$37:$C$41,3,TRUE),0)</f>
        <v>0</v>
      </c>
      <c r="W989" s="2">
        <f>_xlfn.IFERROR(VLOOKUP(Prioritization!K503,'Subdecision matrices'!$A$37:$D$41,4),0)</f>
        <v>0</v>
      </c>
      <c r="X989" s="2">
        <f>_xlfn.IFERROR(VLOOKUP(Prioritization!K503,'Subdecision matrices'!$A$37:$E$41,5),0)</f>
        <v>0</v>
      </c>
      <c r="Y989" s="2">
        <f>_xlfn.IFERROR(VLOOKUP(Prioritization!K503,'Subdecision matrices'!$A$37:$F$41,6),0)</f>
        <v>0</v>
      </c>
      <c r="Z989" s="2">
        <f>_xlfn.IFERROR(VLOOKUP(Prioritization!K503,'Subdecision matrices'!$A$37:$G$41,7),0)</f>
        <v>0</v>
      </c>
      <c r="AA989" s="2">
        <f>_xlfn.IFERROR(INDEX('Subdecision matrices'!$K$8:$O$11,MATCH(Prioritization!L503,'Subdecision matrices'!$J$8:$J$11,0),MATCH('CalcEng 2'!$AA$6,'Subdecision matrices'!$K$7:$O$7,0)),0)</f>
        <v>0</v>
      </c>
      <c r="AB989" s="2">
        <f>_xlfn.IFERROR(INDEX('Subdecision matrices'!$K$8:$O$11,MATCH(Prioritization!L503,'Subdecision matrices'!$J$8:$J$11,0),MATCH('CalcEng 2'!$AB$6,'Subdecision matrices'!$K$7:$O$7,0)),0)</f>
        <v>0</v>
      </c>
      <c r="AC989" s="2">
        <f>_xlfn.IFERROR(INDEX('Subdecision matrices'!$K$8:$O$11,MATCH(Prioritization!L503,'Subdecision matrices'!$J$8:$J$11,0),MATCH('CalcEng 2'!$AC$6,'Subdecision matrices'!$K$7:$O$7,0)),0)</f>
        <v>0</v>
      </c>
      <c r="AD989" s="2">
        <f>_xlfn.IFERROR(INDEX('Subdecision matrices'!$K$8:$O$11,MATCH(Prioritization!L503,'Subdecision matrices'!$J$8:$J$11,0),MATCH('CalcEng 2'!$AD$6,'Subdecision matrices'!$K$7:$O$7,0)),0)</f>
        <v>0</v>
      </c>
      <c r="AE989" s="2">
        <f>_xlfn.IFERROR(INDEX('Subdecision matrices'!$K$8:$O$11,MATCH(Prioritization!L503,'Subdecision matrices'!$J$8:$J$11,0),MATCH('CalcEng 2'!$AE$6,'Subdecision matrices'!$K$7:$O$7,0)),0)</f>
        <v>0</v>
      </c>
      <c r="AF989" s="2">
        <f>_xlfn.IFERROR(VLOOKUP(Prioritization!M503,'Subdecision matrices'!$I$15:$K$17,3,TRUE),0)</f>
        <v>0</v>
      </c>
      <c r="AG989" s="2">
        <f>_xlfn.IFERROR(VLOOKUP(Prioritization!M503,'Subdecision matrices'!$I$15:$L$17,4,TRUE),0)</f>
        <v>0</v>
      </c>
      <c r="AH989" s="2">
        <f>_xlfn.IFERROR(VLOOKUP(Prioritization!M503,'Subdecision matrices'!$I$15:$M$17,5,TRUE),0)</f>
        <v>0</v>
      </c>
      <c r="AI989" s="2">
        <f>_xlfn.IFERROR(VLOOKUP(Prioritization!M503,'Subdecision matrices'!$I$15:$N$17,6,TRUE),0)</f>
        <v>0</v>
      </c>
      <c r="AJ989" s="2">
        <f>_xlfn.IFERROR(VLOOKUP(Prioritization!M503,'Subdecision matrices'!$I$15:$O$17,7,TRUE),0)</f>
        <v>0</v>
      </c>
      <c r="AK989" s="2">
        <f>_xlfn.IFERROR(INDEX('Subdecision matrices'!$K$22:$O$24,MATCH(Prioritization!N503,'Subdecision matrices'!$J$22:$J$24,0),MATCH($AK$6,'Subdecision matrices'!$K$21:$O$21,0)),0)</f>
        <v>0</v>
      </c>
      <c r="AL989" s="2">
        <f>_xlfn.IFERROR(INDEX('Subdecision matrices'!$K$22:$O$24,MATCH(Prioritization!N503,'Subdecision matrices'!$J$22:$J$24,0),MATCH($AL$6,'Subdecision matrices'!$K$21:$O$21,0)),0)</f>
        <v>0</v>
      </c>
      <c r="AM989" s="2">
        <f>_xlfn.IFERROR(INDEX('Subdecision matrices'!$K$22:$O$24,MATCH(Prioritization!N503,'Subdecision matrices'!$J$22:$J$24,0),MATCH($AM$6,'Subdecision matrices'!$K$21:$O$21,0)),0)</f>
        <v>0</v>
      </c>
      <c r="AN989" s="2">
        <f>_xlfn.IFERROR(INDEX('Subdecision matrices'!$K$22:$O$24,MATCH(Prioritization!N503,'Subdecision matrices'!$J$22:$J$24,0),MATCH($AN$6,'Subdecision matrices'!$K$21:$O$21,0)),0)</f>
        <v>0</v>
      </c>
      <c r="AO989" s="2">
        <f>_xlfn.IFERROR(INDEX('Subdecision matrices'!$K$22:$O$24,MATCH(Prioritization!N503,'Subdecision matrices'!$J$22:$J$24,0),MATCH($AO$6,'Subdecision matrices'!$K$21:$O$21,0)),0)</f>
        <v>0</v>
      </c>
      <c r="AP989" s="2">
        <f>_xlfn.IFERROR(INDEX('Subdecision matrices'!$K$27:$O$30,MATCH(Prioritization!O503,'Subdecision matrices'!$J$27:$J$30,0),MATCH('CalcEng 2'!$AP$6,'Subdecision matrices'!$K$27:$O$27,0)),0)</f>
        <v>0</v>
      </c>
      <c r="AQ989" s="2">
        <f>_xlfn.IFERROR(INDEX('Subdecision matrices'!$K$27:$O$30,MATCH(Prioritization!O503,'Subdecision matrices'!$J$27:$J$30,0),MATCH('CalcEng 2'!$AQ$6,'Subdecision matrices'!$K$27:$O$27,0)),0)</f>
        <v>0</v>
      </c>
      <c r="AR989" s="2">
        <f>_xlfn.IFERROR(INDEX('Subdecision matrices'!$K$27:$O$30,MATCH(Prioritization!O503,'Subdecision matrices'!$J$27:$J$30,0),MATCH('CalcEng 2'!$AR$6,'Subdecision matrices'!$K$27:$O$27,0)),0)</f>
        <v>0</v>
      </c>
      <c r="AS989" s="2">
        <f>_xlfn.IFERROR(INDEX('Subdecision matrices'!$K$27:$O$30,MATCH(Prioritization!O503,'Subdecision matrices'!$J$27:$J$30,0),MATCH('CalcEng 2'!$AS$6,'Subdecision matrices'!$K$27:$O$27,0)),0)</f>
        <v>0</v>
      </c>
      <c r="AT989" s="2">
        <f>_xlfn.IFERROR(INDEX('Subdecision matrices'!$K$27:$O$30,MATCH(Prioritization!O503,'Subdecision matrices'!$J$27:$J$30,0),MATCH('CalcEng 2'!$AT$6,'Subdecision matrices'!$K$27:$O$27,0)),0)</f>
        <v>0</v>
      </c>
      <c r="AU989" s="2">
        <f>_xlfn.IFERROR(INDEX('Subdecision matrices'!$K$34:$O$36,MATCH(Prioritization!P503,'Subdecision matrices'!$J$34:$J$36,0),MATCH('CalcEng 2'!$AU$6,'Subdecision matrices'!$K$33:$O$33,0)),0)</f>
        <v>0</v>
      </c>
      <c r="AV989" s="2">
        <f>_xlfn.IFERROR(INDEX('Subdecision matrices'!$K$34:$O$36,MATCH(Prioritization!P503,'Subdecision matrices'!$J$34:$J$36,0),MATCH('CalcEng 2'!$AV$6,'Subdecision matrices'!$K$33:$O$33,0)),0)</f>
        <v>0</v>
      </c>
      <c r="AW989" s="2">
        <f>_xlfn.IFERROR(INDEX('Subdecision matrices'!$K$34:$O$36,MATCH(Prioritization!P503,'Subdecision matrices'!$J$34:$J$36,0),MATCH('CalcEng 2'!$AW$6,'Subdecision matrices'!$K$33:$O$33,0)),0)</f>
        <v>0</v>
      </c>
      <c r="AX989" s="2">
        <f>_xlfn.IFERROR(INDEX('Subdecision matrices'!$K$34:$O$36,MATCH(Prioritization!P503,'Subdecision matrices'!$J$34:$J$36,0),MATCH('CalcEng 2'!$AX$6,'Subdecision matrices'!$K$33:$O$33,0)),0)</f>
        <v>0</v>
      </c>
      <c r="AY989" s="2">
        <f>_xlfn.IFERROR(INDEX('Subdecision matrices'!$K$34:$O$36,MATCH(Prioritization!P503,'Subdecision matrices'!$J$34:$J$36,0),MATCH('CalcEng 2'!$AY$6,'Subdecision matrices'!$K$33:$O$33,0)),0)</f>
        <v>0</v>
      </c>
      <c r="AZ989" s="2"/>
      <c r="BA989" s="2"/>
      <c r="BB989" s="110">
        <f>((B989*B990)+(G989*G990)+(L989*L990)+(Q989*Q990)+(V989*V990)+(AA989*AA990)+(AF990*AF989)+(AK989*AK990)+(AP989*AP990)+(AU989*AU990))*10</f>
        <v>0</v>
      </c>
      <c r="BC989" s="110">
        <f aca="true" t="shared" si="2482" ref="BC989">((C989*C990)+(H989*H990)+(M989*M990)+(R989*R990)+(W989*W990)+(AB989*AB990)+(AG990*AG989)+(AL989*AL990)+(AQ989*AQ990)+(AV989*AV990))*10</f>
        <v>0</v>
      </c>
      <c r="BD989" s="110">
        <f aca="true" t="shared" si="2483" ref="BD989">((D989*D990)+(I989*I990)+(N989*N990)+(S989*S990)+(X989*X990)+(AC989*AC990)+(AH990*AH989)+(AM989*AM990)+(AR989*AR990)+(AW989*AW990))*10</f>
        <v>0</v>
      </c>
      <c r="BE989" s="110">
        <f aca="true" t="shared" si="2484" ref="BE989">((E989*E990)+(J989*J990)+(O989*O990)+(T989*T990)+(Y989*Y990)+(AD989*AD990)+(AI990*AI989)+(AN989*AN990)+(AS989*AS990)+(AX989*AX990))*10</f>
        <v>0</v>
      </c>
      <c r="BF989" s="110">
        <f aca="true" t="shared" si="2485" ref="BF989">((F989*F990)+(K989*K990)+(P989*P990)+(U989*U990)+(Z989*Z990)+(AE989*AE990)+(AJ990*AJ989)+(AO989*AO990)+(AT989*AT990)+(AY989*AY990))*10</f>
        <v>0</v>
      </c>
    </row>
    <row r="990" spans="1:58" ht="15.75" thickBot="1">
      <c r="A990" s="94"/>
      <c r="B990" s="5">
        <f>'Subdecision matrices'!$S$12</f>
        <v>0.1</v>
      </c>
      <c r="C990" s="5">
        <f>'Subdecision matrices'!$S$13</f>
        <v>0.1</v>
      </c>
      <c r="D990" s="5">
        <f>'Subdecision matrices'!$S$14</f>
        <v>0.1</v>
      </c>
      <c r="E990" s="5">
        <f>'Subdecision matrices'!$S$15</f>
        <v>0.1</v>
      </c>
      <c r="F990" s="5">
        <f>'Subdecision matrices'!$S$16</f>
        <v>0.1</v>
      </c>
      <c r="G990" s="5">
        <f>'Subdecision matrices'!$T$12</f>
        <v>0.1</v>
      </c>
      <c r="H990" s="5">
        <f>'Subdecision matrices'!$T$13</f>
        <v>0.1</v>
      </c>
      <c r="I990" s="5">
        <f>'Subdecision matrices'!$T$14</f>
        <v>0.1</v>
      </c>
      <c r="J990" s="5">
        <f>'Subdecision matrices'!$T$15</f>
        <v>0.1</v>
      </c>
      <c r="K990" s="5">
        <f>'Subdecision matrices'!$T$16</f>
        <v>0.1</v>
      </c>
      <c r="L990" s="5">
        <f>'Subdecision matrices'!$U$12</f>
        <v>0.05</v>
      </c>
      <c r="M990" s="5">
        <f>'Subdecision matrices'!$U$13</f>
        <v>0.05</v>
      </c>
      <c r="N990" s="5">
        <f>'Subdecision matrices'!$U$14</f>
        <v>0.05</v>
      </c>
      <c r="O990" s="5">
        <f>'Subdecision matrices'!$U$15</f>
        <v>0.05</v>
      </c>
      <c r="P990" s="5">
        <f>'Subdecision matrices'!$U$16</f>
        <v>0.05</v>
      </c>
      <c r="Q990" s="5">
        <f>'Subdecision matrices'!$V$12</f>
        <v>0.1</v>
      </c>
      <c r="R990" s="5">
        <f>'Subdecision matrices'!$V$13</f>
        <v>0.1</v>
      </c>
      <c r="S990" s="5">
        <f>'Subdecision matrices'!$V$14</f>
        <v>0.1</v>
      </c>
      <c r="T990" s="5">
        <f>'Subdecision matrices'!$V$15</f>
        <v>0.1</v>
      </c>
      <c r="U990" s="5">
        <f>'Subdecision matrices'!$V$16</f>
        <v>0.1</v>
      </c>
      <c r="V990" s="5">
        <f>'Subdecision matrices'!$W$12</f>
        <v>0.1</v>
      </c>
      <c r="W990" s="5">
        <f>'Subdecision matrices'!$W$13</f>
        <v>0.1</v>
      </c>
      <c r="X990" s="5">
        <f>'Subdecision matrices'!$W$14</f>
        <v>0.1</v>
      </c>
      <c r="Y990" s="5">
        <f>'Subdecision matrices'!$W$15</f>
        <v>0.1</v>
      </c>
      <c r="Z990" s="5">
        <f>'Subdecision matrices'!$W$16</f>
        <v>0.1</v>
      </c>
      <c r="AA990" s="5">
        <f>'Subdecision matrices'!$X$12</f>
        <v>0.05</v>
      </c>
      <c r="AB990" s="5">
        <f>'Subdecision matrices'!$X$13</f>
        <v>0.1</v>
      </c>
      <c r="AC990" s="5">
        <f>'Subdecision matrices'!$X$14</f>
        <v>0.1</v>
      </c>
      <c r="AD990" s="5">
        <f>'Subdecision matrices'!$X$15</f>
        <v>0.1</v>
      </c>
      <c r="AE990" s="5">
        <f>'Subdecision matrices'!$X$16</f>
        <v>0.1</v>
      </c>
      <c r="AF990" s="5">
        <f>'Subdecision matrices'!$Y$12</f>
        <v>0.1</v>
      </c>
      <c r="AG990" s="5">
        <f>'Subdecision matrices'!$Y$13</f>
        <v>0.1</v>
      </c>
      <c r="AH990" s="5">
        <f>'Subdecision matrices'!$Y$14</f>
        <v>0.1</v>
      </c>
      <c r="AI990" s="5">
        <f>'Subdecision matrices'!$Y$15</f>
        <v>0.05</v>
      </c>
      <c r="AJ990" s="5">
        <f>'Subdecision matrices'!$Y$16</f>
        <v>0.05</v>
      </c>
      <c r="AK990" s="5">
        <f>'Subdecision matrices'!$Z$12</f>
        <v>0.15</v>
      </c>
      <c r="AL990" s="5">
        <f>'Subdecision matrices'!$Z$13</f>
        <v>0.15</v>
      </c>
      <c r="AM990" s="5">
        <f>'Subdecision matrices'!$Z$14</f>
        <v>0.15</v>
      </c>
      <c r="AN990" s="5">
        <f>'Subdecision matrices'!$Z$15</f>
        <v>0.15</v>
      </c>
      <c r="AO990" s="5">
        <f>'Subdecision matrices'!$Z$16</f>
        <v>0.15</v>
      </c>
      <c r="AP990" s="5">
        <f>'Subdecision matrices'!$AA$12</f>
        <v>0.1</v>
      </c>
      <c r="AQ990" s="5">
        <f>'Subdecision matrices'!$AA$13</f>
        <v>0.1</v>
      </c>
      <c r="AR990" s="5">
        <f>'Subdecision matrices'!$AA$14</f>
        <v>0.1</v>
      </c>
      <c r="AS990" s="5">
        <f>'Subdecision matrices'!$AA$15</f>
        <v>0.1</v>
      </c>
      <c r="AT990" s="5">
        <f>'Subdecision matrices'!$AA$16</f>
        <v>0.15</v>
      </c>
      <c r="AU990" s="5">
        <f>'Subdecision matrices'!$AB$12</f>
        <v>0.15</v>
      </c>
      <c r="AV990" s="5">
        <f>'Subdecision matrices'!$AB$13</f>
        <v>0.1</v>
      </c>
      <c r="AW990" s="5">
        <f>'Subdecision matrices'!$AB$14</f>
        <v>0.1</v>
      </c>
      <c r="AX990" s="5">
        <f>'Subdecision matrices'!$AB$15</f>
        <v>0.15</v>
      </c>
      <c r="AY990" s="5">
        <f>'Subdecision matrices'!$AB$16</f>
        <v>0.1</v>
      </c>
      <c r="AZ990" s="3">
        <f aca="true" t="shared" si="2486" ref="AZ990">SUM(L990:AY990)</f>
        <v>4</v>
      </c>
      <c r="BA990" s="3"/>
      <c r="BB990" s="114"/>
      <c r="BC990" s="114"/>
      <c r="BD990" s="114"/>
      <c r="BE990" s="114"/>
      <c r="BF990" s="114"/>
    </row>
    <row r="991" spans="1:58" ht="15.75" customHeight="1">
      <c r="A991" s="94">
        <v>493</v>
      </c>
      <c r="B991" s="44">
        <f>_xlfn.IFERROR(VLOOKUP(Prioritization!G504,'Subdecision matrices'!$B$7:$C$8,2,TRUE),0)</f>
        <v>0</v>
      </c>
      <c r="C991" s="44">
        <f>_xlfn.IFERROR(VLOOKUP(Prioritization!G504,'Subdecision matrices'!$B$7:$D$8,3,TRUE),0)</f>
        <v>0</v>
      </c>
      <c r="D991" s="44">
        <f>_xlfn.IFERROR(VLOOKUP(Prioritization!G504,'Subdecision matrices'!$B$7:$E$8,4,TRUE),0)</f>
        <v>0</v>
      </c>
      <c r="E991" s="44">
        <f>_xlfn.IFERROR(VLOOKUP(Prioritization!G504,'Subdecision matrices'!$B$7:$F$8,5,TRUE),0)</f>
        <v>0</v>
      </c>
      <c r="F991" s="44">
        <f>_xlfn.IFERROR(VLOOKUP(Prioritization!G504,'Subdecision matrices'!$B$7:$G$8,6,TRUE),0)</f>
        <v>0</v>
      </c>
      <c r="G991" s="44">
        <f>VLOOKUP(Prioritization!H504,'Subdecision matrices'!$B$12:$C$19,2,TRUE)</f>
        <v>0</v>
      </c>
      <c r="H991" s="44">
        <f>VLOOKUP(Prioritization!H504,'Subdecision matrices'!$B$12:$D$19,3,TRUE)</f>
        <v>0</v>
      </c>
      <c r="I991" s="44">
        <f>VLOOKUP(Prioritization!H504,'Subdecision matrices'!$B$12:$E$19,4,TRUE)</f>
        <v>0</v>
      </c>
      <c r="J991" s="44">
        <f>VLOOKUP(Prioritization!H504,'Subdecision matrices'!$B$12:$F$19,5,TRUE)</f>
        <v>0</v>
      </c>
      <c r="K991" s="44">
        <f>VLOOKUP(Prioritization!H504,'Subdecision matrices'!$B$12:$G$19,6,TRUE)</f>
        <v>0</v>
      </c>
      <c r="L991" s="2">
        <f>_xlfn.IFERROR(INDEX('Subdecision matrices'!$C$23:$G$27,MATCH(Prioritization!I504,'Subdecision matrices'!$B$23:$B$27,0),MATCH('CalcEng 2'!$L$6,'Subdecision matrices'!$C$22:$G$22,0)),0)</f>
        <v>0</v>
      </c>
      <c r="M991" s="2">
        <f>_xlfn.IFERROR(INDEX('Subdecision matrices'!$C$23:$G$27,MATCH(Prioritization!I504,'Subdecision matrices'!$B$23:$B$27,0),MATCH('CalcEng 2'!$M$6,'Subdecision matrices'!$C$30:$G$30,0)),0)</f>
        <v>0</v>
      </c>
      <c r="N991" s="2">
        <f>_xlfn.IFERROR(INDEX('Subdecision matrices'!$C$23:$G$27,MATCH(Prioritization!I504,'Subdecision matrices'!$B$23:$B$27,0),MATCH('CalcEng 2'!$N$6,'Subdecision matrices'!$C$22:$G$22,0)),0)</f>
        <v>0</v>
      </c>
      <c r="O991" s="2">
        <f>_xlfn.IFERROR(INDEX('Subdecision matrices'!$C$23:$G$27,MATCH(Prioritization!I504,'Subdecision matrices'!$B$23:$B$27,0),MATCH('CalcEng 2'!$O$6,'Subdecision matrices'!$C$22:$G$22,0)),0)</f>
        <v>0</v>
      </c>
      <c r="P991" s="2">
        <f>_xlfn.IFERROR(INDEX('Subdecision matrices'!$C$23:$G$27,MATCH(Prioritization!I504,'Subdecision matrices'!$B$23:$B$27,0),MATCH('CalcEng 2'!$P$6,'Subdecision matrices'!$C$22:$G$22,0)),0)</f>
        <v>0</v>
      </c>
      <c r="Q991" s="2">
        <f>_xlfn.IFERROR(INDEX('Subdecision matrices'!$C$31:$G$33,MATCH(Prioritization!J504,'Subdecision matrices'!$B$31:$B$33,0),MATCH('CalcEng 2'!$Q$6,'Subdecision matrices'!$C$30:$G$30,0)),0)</f>
        <v>0</v>
      </c>
      <c r="R991" s="2">
        <f>_xlfn.IFERROR(INDEX('Subdecision matrices'!$C$31:$G$33,MATCH(Prioritization!J504,'Subdecision matrices'!$B$31:$B$33,0),MATCH('CalcEng 2'!$R$6,'Subdecision matrices'!$C$30:$G$30,0)),0)</f>
        <v>0</v>
      </c>
      <c r="S991" s="2">
        <f>_xlfn.IFERROR(INDEX('Subdecision matrices'!$C$31:$G$33,MATCH(Prioritization!J504,'Subdecision matrices'!$B$31:$B$33,0),MATCH('CalcEng 2'!$S$6,'Subdecision matrices'!$C$30:$G$30,0)),0)</f>
        <v>0</v>
      </c>
      <c r="T991" s="2">
        <f>_xlfn.IFERROR(INDEX('Subdecision matrices'!$C$31:$G$33,MATCH(Prioritization!J504,'Subdecision matrices'!$B$31:$B$33,0),MATCH('CalcEng 2'!$T$6,'Subdecision matrices'!$C$30:$G$30,0)),0)</f>
        <v>0</v>
      </c>
      <c r="U991" s="2">
        <f>_xlfn.IFERROR(INDEX('Subdecision matrices'!$C$31:$G$33,MATCH(Prioritization!J504,'Subdecision matrices'!$B$31:$B$33,0),MATCH('CalcEng 2'!$U$6,'Subdecision matrices'!$C$30:$G$30,0)),0)</f>
        <v>0</v>
      </c>
      <c r="V991" s="2">
        <f>_xlfn.IFERROR(VLOOKUP(Prioritization!K504,'Subdecision matrices'!$A$37:$C$41,3,TRUE),0)</f>
        <v>0</v>
      </c>
      <c r="W991" s="2">
        <f>_xlfn.IFERROR(VLOOKUP(Prioritization!K504,'Subdecision matrices'!$A$37:$D$41,4),0)</f>
        <v>0</v>
      </c>
      <c r="X991" s="2">
        <f>_xlfn.IFERROR(VLOOKUP(Prioritization!K504,'Subdecision matrices'!$A$37:$E$41,5),0)</f>
        <v>0</v>
      </c>
      <c r="Y991" s="2">
        <f>_xlfn.IFERROR(VLOOKUP(Prioritization!K504,'Subdecision matrices'!$A$37:$F$41,6),0)</f>
        <v>0</v>
      </c>
      <c r="Z991" s="2">
        <f>_xlfn.IFERROR(VLOOKUP(Prioritization!K504,'Subdecision matrices'!$A$37:$G$41,7),0)</f>
        <v>0</v>
      </c>
      <c r="AA991" s="2">
        <f>_xlfn.IFERROR(INDEX('Subdecision matrices'!$K$8:$O$11,MATCH(Prioritization!L504,'Subdecision matrices'!$J$8:$J$11,0),MATCH('CalcEng 2'!$AA$6,'Subdecision matrices'!$K$7:$O$7,0)),0)</f>
        <v>0</v>
      </c>
      <c r="AB991" s="2">
        <f>_xlfn.IFERROR(INDEX('Subdecision matrices'!$K$8:$O$11,MATCH(Prioritization!L504,'Subdecision matrices'!$J$8:$J$11,0),MATCH('CalcEng 2'!$AB$6,'Subdecision matrices'!$K$7:$O$7,0)),0)</f>
        <v>0</v>
      </c>
      <c r="AC991" s="2">
        <f>_xlfn.IFERROR(INDEX('Subdecision matrices'!$K$8:$O$11,MATCH(Prioritization!L504,'Subdecision matrices'!$J$8:$J$11,0),MATCH('CalcEng 2'!$AC$6,'Subdecision matrices'!$K$7:$O$7,0)),0)</f>
        <v>0</v>
      </c>
      <c r="AD991" s="2">
        <f>_xlfn.IFERROR(INDEX('Subdecision matrices'!$K$8:$O$11,MATCH(Prioritization!L504,'Subdecision matrices'!$J$8:$J$11,0),MATCH('CalcEng 2'!$AD$6,'Subdecision matrices'!$K$7:$O$7,0)),0)</f>
        <v>0</v>
      </c>
      <c r="AE991" s="2">
        <f>_xlfn.IFERROR(INDEX('Subdecision matrices'!$K$8:$O$11,MATCH(Prioritization!L504,'Subdecision matrices'!$J$8:$J$11,0),MATCH('CalcEng 2'!$AE$6,'Subdecision matrices'!$K$7:$O$7,0)),0)</f>
        <v>0</v>
      </c>
      <c r="AF991" s="2">
        <f>_xlfn.IFERROR(VLOOKUP(Prioritization!M504,'Subdecision matrices'!$I$15:$K$17,3,TRUE),0)</f>
        <v>0</v>
      </c>
      <c r="AG991" s="2">
        <f>_xlfn.IFERROR(VLOOKUP(Prioritization!M504,'Subdecision matrices'!$I$15:$L$17,4,TRUE),0)</f>
        <v>0</v>
      </c>
      <c r="AH991" s="2">
        <f>_xlfn.IFERROR(VLOOKUP(Prioritization!M504,'Subdecision matrices'!$I$15:$M$17,5,TRUE),0)</f>
        <v>0</v>
      </c>
      <c r="AI991" s="2">
        <f>_xlfn.IFERROR(VLOOKUP(Prioritization!M504,'Subdecision matrices'!$I$15:$N$17,6,TRUE),0)</f>
        <v>0</v>
      </c>
      <c r="AJ991" s="2">
        <f>_xlfn.IFERROR(VLOOKUP(Prioritization!M504,'Subdecision matrices'!$I$15:$O$17,7,TRUE),0)</f>
        <v>0</v>
      </c>
      <c r="AK991" s="2">
        <f>_xlfn.IFERROR(INDEX('Subdecision matrices'!$K$22:$O$24,MATCH(Prioritization!N504,'Subdecision matrices'!$J$22:$J$24,0),MATCH($AK$6,'Subdecision matrices'!$K$21:$O$21,0)),0)</f>
        <v>0</v>
      </c>
      <c r="AL991" s="2">
        <f>_xlfn.IFERROR(INDEX('Subdecision matrices'!$K$22:$O$24,MATCH(Prioritization!N504,'Subdecision matrices'!$J$22:$J$24,0),MATCH($AL$6,'Subdecision matrices'!$K$21:$O$21,0)),0)</f>
        <v>0</v>
      </c>
      <c r="AM991" s="2">
        <f>_xlfn.IFERROR(INDEX('Subdecision matrices'!$K$22:$O$24,MATCH(Prioritization!N504,'Subdecision matrices'!$J$22:$J$24,0),MATCH($AM$6,'Subdecision matrices'!$K$21:$O$21,0)),0)</f>
        <v>0</v>
      </c>
      <c r="AN991" s="2">
        <f>_xlfn.IFERROR(INDEX('Subdecision matrices'!$K$22:$O$24,MATCH(Prioritization!N504,'Subdecision matrices'!$J$22:$J$24,0),MATCH($AN$6,'Subdecision matrices'!$K$21:$O$21,0)),0)</f>
        <v>0</v>
      </c>
      <c r="AO991" s="2">
        <f>_xlfn.IFERROR(INDEX('Subdecision matrices'!$K$22:$O$24,MATCH(Prioritization!N504,'Subdecision matrices'!$J$22:$J$24,0),MATCH($AO$6,'Subdecision matrices'!$K$21:$O$21,0)),0)</f>
        <v>0</v>
      </c>
      <c r="AP991" s="2">
        <f>_xlfn.IFERROR(INDEX('Subdecision matrices'!$K$27:$O$30,MATCH(Prioritization!O504,'Subdecision matrices'!$J$27:$J$30,0),MATCH('CalcEng 2'!$AP$6,'Subdecision matrices'!$K$27:$O$27,0)),0)</f>
        <v>0</v>
      </c>
      <c r="AQ991" s="2">
        <f>_xlfn.IFERROR(INDEX('Subdecision matrices'!$K$27:$O$30,MATCH(Prioritization!O504,'Subdecision matrices'!$J$27:$J$30,0),MATCH('CalcEng 2'!$AQ$6,'Subdecision matrices'!$K$27:$O$27,0)),0)</f>
        <v>0</v>
      </c>
      <c r="AR991" s="2">
        <f>_xlfn.IFERROR(INDEX('Subdecision matrices'!$K$27:$O$30,MATCH(Prioritization!O504,'Subdecision matrices'!$J$27:$J$30,0),MATCH('CalcEng 2'!$AR$6,'Subdecision matrices'!$K$27:$O$27,0)),0)</f>
        <v>0</v>
      </c>
      <c r="AS991" s="2">
        <f>_xlfn.IFERROR(INDEX('Subdecision matrices'!$K$27:$O$30,MATCH(Prioritization!O504,'Subdecision matrices'!$J$27:$J$30,0),MATCH('CalcEng 2'!$AS$6,'Subdecision matrices'!$K$27:$O$27,0)),0)</f>
        <v>0</v>
      </c>
      <c r="AT991" s="2">
        <f>_xlfn.IFERROR(INDEX('Subdecision matrices'!$K$27:$O$30,MATCH(Prioritization!O504,'Subdecision matrices'!$J$27:$J$30,0),MATCH('CalcEng 2'!$AT$6,'Subdecision matrices'!$K$27:$O$27,0)),0)</f>
        <v>0</v>
      </c>
      <c r="AU991" s="2">
        <f>_xlfn.IFERROR(INDEX('Subdecision matrices'!$K$34:$O$36,MATCH(Prioritization!P504,'Subdecision matrices'!$J$34:$J$36,0),MATCH('CalcEng 2'!$AU$6,'Subdecision matrices'!$K$33:$O$33,0)),0)</f>
        <v>0</v>
      </c>
      <c r="AV991" s="2">
        <f>_xlfn.IFERROR(INDEX('Subdecision matrices'!$K$34:$O$36,MATCH(Prioritization!P504,'Subdecision matrices'!$J$34:$J$36,0),MATCH('CalcEng 2'!$AV$6,'Subdecision matrices'!$K$33:$O$33,0)),0)</f>
        <v>0</v>
      </c>
      <c r="AW991" s="2">
        <f>_xlfn.IFERROR(INDEX('Subdecision matrices'!$K$34:$O$36,MATCH(Prioritization!P504,'Subdecision matrices'!$J$34:$J$36,0),MATCH('CalcEng 2'!$AW$6,'Subdecision matrices'!$K$33:$O$33,0)),0)</f>
        <v>0</v>
      </c>
      <c r="AX991" s="2">
        <f>_xlfn.IFERROR(INDEX('Subdecision matrices'!$K$34:$O$36,MATCH(Prioritization!P504,'Subdecision matrices'!$J$34:$J$36,0),MATCH('CalcEng 2'!$AX$6,'Subdecision matrices'!$K$33:$O$33,0)),0)</f>
        <v>0</v>
      </c>
      <c r="AY991" s="2">
        <f>_xlfn.IFERROR(INDEX('Subdecision matrices'!$K$34:$O$36,MATCH(Prioritization!P504,'Subdecision matrices'!$J$34:$J$36,0),MATCH('CalcEng 2'!$AY$6,'Subdecision matrices'!$K$33:$O$33,0)),0)</f>
        <v>0</v>
      </c>
      <c r="AZ991" s="2"/>
      <c r="BA991" s="2"/>
      <c r="BB991" s="110">
        <f>((B991*B992)+(G991*G992)+(L991*L992)+(Q991*Q992)+(V991*V992)+(AA991*AA992)+(AF992*AF991)+(AK991*AK992)+(AP991*AP992)+(AU991*AU992))*10</f>
        <v>0</v>
      </c>
      <c r="BC991" s="110">
        <f aca="true" t="shared" si="2487" ref="BC991">((C991*C992)+(H991*H992)+(M991*M992)+(R991*R992)+(W991*W992)+(AB991*AB992)+(AG992*AG991)+(AL991*AL992)+(AQ991*AQ992)+(AV991*AV992))*10</f>
        <v>0</v>
      </c>
      <c r="BD991" s="110">
        <f aca="true" t="shared" si="2488" ref="BD991">((D991*D992)+(I991*I992)+(N991*N992)+(S991*S992)+(X991*X992)+(AC991*AC992)+(AH992*AH991)+(AM991*AM992)+(AR991*AR992)+(AW991*AW992))*10</f>
        <v>0</v>
      </c>
      <c r="BE991" s="110">
        <f aca="true" t="shared" si="2489" ref="BE991">((E991*E992)+(J991*J992)+(O991*O992)+(T991*T992)+(Y991*Y992)+(AD991*AD992)+(AI992*AI991)+(AN991*AN992)+(AS991*AS992)+(AX991*AX992))*10</f>
        <v>0</v>
      </c>
      <c r="BF991" s="110">
        <f aca="true" t="shared" si="2490" ref="BF991">((F991*F992)+(K991*K992)+(P991*P992)+(U991*U992)+(Z991*Z992)+(AE991*AE992)+(AJ992*AJ991)+(AO991*AO992)+(AT991*AT992)+(AY991*AY992))*10</f>
        <v>0</v>
      </c>
    </row>
    <row r="992" spans="1:58" ht="15.75" thickBot="1">
      <c r="A992" s="94"/>
      <c r="B992" s="5">
        <f>'Subdecision matrices'!$S$12</f>
        <v>0.1</v>
      </c>
      <c r="C992" s="5">
        <f>'Subdecision matrices'!$S$13</f>
        <v>0.1</v>
      </c>
      <c r="D992" s="5">
        <f>'Subdecision matrices'!$S$14</f>
        <v>0.1</v>
      </c>
      <c r="E992" s="5">
        <f>'Subdecision matrices'!$S$15</f>
        <v>0.1</v>
      </c>
      <c r="F992" s="5">
        <f>'Subdecision matrices'!$S$16</f>
        <v>0.1</v>
      </c>
      <c r="G992" s="5">
        <f>'Subdecision matrices'!$T$12</f>
        <v>0.1</v>
      </c>
      <c r="H992" s="5">
        <f>'Subdecision matrices'!$T$13</f>
        <v>0.1</v>
      </c>
      <c r="I992" s="5">
        <f>'Subdecision matrices'!$T$14</f>
        <v>0.1</v>
      </c>
      <c r="J992" s="5">
        <f>'Subdecision matrices'!$T$15</f>
        <v>0.1</v>
      </c>
      <c r="K992" s="5">
        <f>'Subdecision matrices'!$T$16</f>
        <v>0.1</v>
      </c>
      <c r="L992" s="5">
        <f>'Subdecision matrices'!$U$12</f>
        <v>0.05</v>
      </c>
      <c r="M992" s="5">
        <f>'Subdecision matrices'!$U$13</f>
        <v>0.05</v>
      </c>
      <c r="N992" s="5">
        <f>'Subdecision matrices'!$U$14</f>
        <v>0.05</v>
      </c>
      <c r="O992" s="5">
        <f>'Subdecision matrices'!$U$15</f>
        <v>0.05</v>
      </c>
      <c r="P992" s="5">
        <f>'Subdecision matrices'!$U$16</f>
        <v>0.05</v>
      </c>
      <c r="Q992" s="5">
        <f>'Subdecision matrices'!$V$12</f>
        <v>0.1</v>
      </c>
      <c r="R992" s="5">
        <f>'Subdecision matrices'!$V$13</f>
        <v>0.1</v>
      </c>
      <c r="S992" s="5">
        <f>'Subdecision matrices'!$V$14</f>
        <v>0.1</v>
      </c>
      <c r="T992" s="5">
        <f>'Subdecision matrices'!$V$15</f>
        <v>0.1</v>
      </c>
      <c r="U992" s="5">
        <f>'Subdecision matrices'!$V$16</f>
        <v>0.1</v>
      </c>
      <c r="V992" s="5">
        <f>'Subdecision matrices'!$W$12</f>
        <v>0.1</v>
      </c>
      <c r="W992" s="5">
        <f>'Subdecision matrices'!$W$13</f>
        <v>0.1</v>
      </c>
      <c r="X992" s="5">
        <f>'Subdecision matrices'!$W$14</f>
        <v>0.1</v>
      </c>
      <c r="Y992" s="5">
        <f>'Subdecision matrices'!$W$15</f>
        <v>0.1</v>
      </c>
      <c r="Z992" s="5">
        <f>'Subdecision matrices'!$W$16</f>
        <v>0.1</v>
      </c>
      <c r="AA992" s="5">
        <f>'Subdecision matrices'!$X$12</f>
        <v>0.05</v>
      </c>
      <c r="AB992" s="5">
        <f>'Subdecision matrices'!$X$13</f>
        <v>0.1</v>
      </c>
      <c r="AC992" s="5">
        <f>'Subdecision matrices'!$X$14</f>
        <v>0.1</v>
      </c>
      <c r="AD992" s="5">
        <f>'Subdecision matrices'!$X$15</f>
        <v>0.1</v>
      </c>
      <c r="AE992" s="5">
        <f>'Subdecision matrices'!$X$16</f>
        <v>0.1</v>
      </c>
      <c r="AF992" s="5">
        <f>'Subdecision matrices'!$Y$12</f>
        <v>0.1</v>
      </c>
      <c r="AG992" s="5">
        <f>'Subdecision matrices'!$Y$13</f>
        <v>0.1</v>
      </c>
      <c r="AH992" s="5">
        <f>'Subdecision matrices'!$Y$14</f>
        <v>0.1</v>
      </c>
      <c r="AI992" s="5">
        <f>'Subdecision matrices'!$Y$15</f>
        <v>0.05</v>
      </c>
      <c r="AJ992" s="5">
        <f>'Subdecision matrices'!$Y$16</f>
        <v>0.05</v>
      </c>
      <c r="AK992" s="5">
        <f>'Subdecision matrices'!$Z$12</f>
        <v>0.15</v>
      </c>
      <c r="AL992" s="5">
        <f>'Subdecision matrices'!$Z$13</f>
        <v>0.15</v>
      </c>
      <c r="AM992" s="5">
        <f>'Subdecision matrices'!$Z$14</f>
        <v>0.15</v>
      </c>
      <c r="AN992" s="5">
        <f>'Subdecision matrices'!$Z$15</f>
        <v>0.15</v>
      </c>
      <c r="AO992" s="5">
        <f>'Subdecision matrices'!$Z$16</f>
        <v>0.15</v>
      </c>
      <c r="AP992" s="5">
        <f>'Subdecision matrices'!$AA$12</f>
        <v>0.1</v>
      </c>
      <c r="AQ992" s="5">
        <f>'Subdecision matrices'!$AA$13</f>
        <v>0.1</v>
      </c>
      <c r="AR992" s="5">
        <f>'Subdecision matrices'!$AA$14</f>
        <v>0.1</v>
      </c>
      <c r="AS992" s="5">
        <f>'Subdecision matrices'!$AA$15</f>
        <v>0.1</v>
      </c>
      <c r="AT992" s="5">
        <f>'Subdecision matrices'!$AA$16</f>
        <v>0.15</v>
      </c>
      <c r="AU992" s="5">
        <f>'Subdecision matrices'!$AB$12</f>
        <v>0.15</v>
      </c>
      <c r="AV992" s="5">
        <f>'Subdecision matrices'!$AB$13</f>
        <v>0.1</v>
      </c>
      <c r="AW992" s="5">
        <f>'Subdecision matrices'!$AB$14</f>
        <v>0.1</v>
      </c>
      <c r="AX992" s="5">
        <f>'Subdecision matrices'!$AB$15</f>
        <v>0.15</v>
      </c>
      <c r="AY992" s="5">
        <f>'Subdecision matrices'!$AB$16</f>
        <v>0.1</v>
      </c>
      <c r="AZ992" s="3">
        <f aca="true" t="shared" si="2491" ref="AZ992">SUM(L992:AY992)</f>
        <v>4</v>
      </c>
      <c r="BA992" s="3"/>
      <c r="BB992" s="114"/>
      <c r="BC992" s="114"/>
      <c r="BD992" s="114"/>
      <c r="BE992" s="114"/>
      <c r="BF992" s="114"/>
    </row>
    <row r="993" spans="1:58" ht="15.75" customHeight="1">
      <c r="A993" s="94">
        <v>494</v>
      </c>
      <c r="B993" s="44">
        <f>_xlfn.IFERROR(VLOOKUP(Prioritization!G505,'Subdecision matrices'!$B$7:$C$8,2,TRUE),0)</f>
        <v>0</v>
      </c>
      <c r="C993" s="44">
        <f>_xlfn.IFERROR(VLOOKUP(Prioritization!G505,'Subdecision matrices'!$B$7:$D$8,3,TRUE),0)</f>
        <v>0</v>
      </c>
      <c r="D993" s="44">
        <f>_xlfn.IFERROR(VLOOKUP(Prioritization!G505,'Subdecision matrices'!$B$7:$E$8,4,TRUE),0)</f>
        <v>0</v>
      </c>
      <c r="E993" s="44">
        <f>_xlfn.IFERROR(VLOOKUP(Prioritization!G505,'Subdecision matrices'!$B$7:$F$8,5,TRUE),0)</f>
        <v>0</v>
      </c>
      <c r="F993" s="44">
        <f>_xlfn.IFERROR(VLOOKUP(Prioritization!G505,'Subdecision matrices'!$B$7:$G$8,6,TRUE),0)</f>
        <v>0</v>
      </c>
      <c r="G993" s="44">
        <f>VLOOKUP(Prioritization!H505,'Subdecision matrices'!$B$12:$C$19,2,TRUE)</f>
        <v>0</v>
      </c>
      <c r="H993" s="44">
        <f>VLOOKUP(Prioritization!H505,'Subdecision matrices'!$B$12:$D$19,3,TRUE)</f>
        <v>0</v>
      </c>
      <c r="I993" s="44">
        <f>VLOOKUP(Prioritization!H505,'Subdecision matrices'!$B$12:$E$19,4,TRUE)</f>
        <v>0</v>
      </c>
      <c r="J993" s="44">
        <f>VLOOKUP(Prioritization!H505,'Subdecision matrices'!$B$12:$F$19,5,TRUE)</f>
        <v>0</v>
      </c>
      <c r="K993" s="44">
        <f>VLOOKUP(Prioritization!H505,'Subdecision matrices'!$B$12:$G$19,6,TRUE)</f>
        <v>0</v>
      </c>
      <c r="L993" s="2">
        <f>_xlfn.IFERROR(INDEX('Subdecision matrices'!$C$23:$G$27,MATCH(Prioritization!I505,'Subdecision matrices'!$B$23:$B$27,0),MATCH('CalcEng 2'!$L$6,'Subdecision matrices'!$C$22:$G$22,0)),0)</f>
        <v>0</v>
      </c>
      <c r="M993" s="2">
        <f>_xlfn.IFERROR(INDEX('Subdecision matrices'!$C$23:$G$27,MATCH(Prioritization!I505,'Subdecision matrices'!$B$23:$B$27,0),MATCH('CalcEng 2'!$M$6,'Subdecision matrices'!$C$30:$G$30,0)),0)</f>
        <v>0</v>
      </c>
      <c r="N993" s="2">
        <f>_xlfn.IFERROR(INDEX('Subdecision matrices'!$C$23:$G$27,MATCH(Prioritization!I505,'Subdecision matrices'!$B$23:$B$27,0),MATCH('CalcEng 2'!$N$6,'Subdecision matrices'!$C$22:$G$22,0)),0)</f>
        <v>0</v>
      </c>
      <c r="O993" s="2">
        <f>_xlfn.IFERROR(INDEX('Subdecision matrices'!$C$23:$G$27,MATCH(Prioritization!I505,'Subdecision matrices'!$B$23:$B$27,0),MATCH('CalcEng 2'!$O$6,'Subdecision matrices'!$C$22:$G$22,0)),0)</f>
        <v>0</v>
      </c>
      <c r="P993" s="2">
        <f>_xlfn.IFERROR(INDEX('Subdecision matrices'!$C$23:$G$27,MATCH(Prioritization!I505,'Subdecision matrices'!$B$23:$B$27,0),MATCH('CalcEng 2'!$P$6,'Subdecision matrices'!$C$22:$G$22,0)),0)</f>
        <v>0</v>
      </c>
      <c r="Q993" s="2">
        <f>_xlfn.IFERROR(INDEX('Subdecision matrices'!$C$31:$G$33,MATCH(Prioritization!J505,'Subdecision matrices'!$B$31:$B$33,0),MATCH('CalcEng 2'!$Q$6,'Subdecision matrices'!$C$30:$G$30,0)),0)</f>
        <v>0</v>
      </c>
      <c r="R993" s="2">
        <f>_xlfn.IFERROR(INDEX('Subdecision matrices'!$C$31:$G$33,MATCH(Prioritization!J505,'Subdecision matrices'!$B$31:$B$33,0),MATCH('CalcEng 2'!$R$6,'Subdecision matrices'!$C$30:$G$30,0)),0)</f>
        <v>0</v>
      </c>
      <c r="S993" s="2">
        <f>_xlfn.IFERROR(INDEX('Subdecision matrices'!$C$31:$G$33,MATCH(Prioritization!J505,'Subdecision matrices'!$B$31:$B$33,0),MATCH('CalcEng 2'!$S$6,'Subdecision matrices'!$C$30:$G$30,0)),0)</f>
        <v>0</v>
      </c>
      <c r="T993" s="2">
        <f>_xlfn.IFERROR(INDEX('Subdecision matrices'!$C$31:$G$33,MATCH(Prioritization!J505,'Subdecision matrices'!$B$31:$B$33,0),MATCH('CalcEng 2'!$T$6,'Subdecision matrices'!$C$30:$G$30,0)),0)</f>
        <v>0</v>
      </c>
      <c r="U993" s="2">
        <f>_xlfn.IFERROR(INDEX('Subdecision matrices'!$C$31:$G$33,MATCH(Prioritization!J505,'Subdecision matrices'!$B$31:$B$33,0),MATCH('CalcEng 2'!$U$6,'Subdecision matrices'!$C$30:$G$30,0)),0)</f>
        <v>0</v>
      </c>
      <c r="V993" s="2">
        <f>_xlfn.IFERROR(VLOOKUP(Prioritization!K505,'Subdecision matrices'!$A$37:$C$41,3,TRUE),0)</f>
        <v>0</v>
      </c>
      <c r="W993" s="2">
        <f>_xlfn.IFERROR(VLOOKUP(Prioritization!K505,'Subdecision matrices'!$A$37:$D$41,4),0)</f>
        <v>0</v>
      </c>
      <c r="X993" s="2">
        <f>_xlfn.IFERROR(VLOOKUP(Prioritization!K505,'Subdecision matrices'!$A$37:$E$41,5),0)</f>
        <v>0</v>
      </c>
      <c r="Y993" s="2">
        <f>_xlfn.IFERROR(VLOOKUP(Prioritization!K505,'Subdecision matrices'!$A$37:$F$41,6),0)</f>
        <v>0</v>
      </c>
      <c r="Z993" s="2">
        <f>_xlfn.IFERROR(VLOOKUP(Prioritization!K505,'Subdecision matrices'!$A$37:$G$41,7),0)</f>
        <v>0</v>
      </c>
      <c r="AA993" s="2">
        <f>_xlfn.IFERROR(INDEX('Subdecision matrices'!$K$8:$O$11,MATCH(Prioritization!L505,'Subdecision matrices'!$J$8:$J$11,0),MATCH('CalcEng 2'!$AA$6,'Subdecision matrices'!$K$7:$O$7,0)),0)</f>
        <v>0</v>
      </c>
      <c r="AB993" s="2">
        <f>_xlfn.IFERROR(INDEX('Subdecision matrices'!$K$8:$O$11,MATCH(Prioritization!L505,'Subdecision matrices'!$J$8:$J$11,0),MATCH('CalcEng 2'!$AB$6,'Subdecision matrices'!$K$7:$O$7,0)),0)</f>
        <v>0</v>
      </c>
      <c r="AC993" s="2">
        <f>_xlfn.IFERROR(INDEX('Subdecision matrices'!$K$8:$O$11,MATCH(Prioritization!L505,'Subdecision matrices'!$J$8:$J$11,0),MATCH('CalcEng 2'!$AC$6,'Subdecision matrices'!$K$7:$O$7,0)),0)</f>
        <v>0</v>
      </c>
      <c r="AD993" s="2">
        <f>_xlfn.IFERROR(INDEX('Subdecision matrices'!$K$8:$O$11,MATCH(Prioritization!L505,'Subdecision matrices'!$J$8:$J$11,0),MATCH('CalcEng 2'!$AD$6,'Subdecision matrices'!$K$7:$O$7,0)),0)</f>
        <v>0</v>
      </c>
      <c r="AE993" s="2">
        <f>_xlfn.IFERROR(INDEX('Subdecision matrices'!$K$8:$O$11,MATCH(Prioritization!L505,'Subdecision matrices'!$J$8:$J$11,0),MATCH('CalcEng 2'!$AE$6,'Subdecision matrices'!$K$7:$O$7,0)),0)</f>
        <v>0</v>
      </c>
      <c r="AF993" s="2">
        <f>_xlfn.IFERROR(VLOOKUP(Prioritization!M505,'Subdecision matrices'!$I$15:$K$17,3,TRUE),0)</f>
        <v>0</v>
      </c>
      <c r="AG993" s="2">
        <f>_xlfn.IFERROR(VLOOKUP(Prioritization!M505,'Subdecision matrices'!$I$15:$L$17,4,TRUE),0)</f>
        <v>0</v>
      </c>
      <c r="AH993" s="2">
        <f>_xlfn.IFERROR(VLOOKUP(Prioritization!M505,'Subdecision matrices'!$I$15:$M$17,5,TRUE),0)</f>
        <v>0</v>
      </c>
      <c r="AI993" s="2">
        <f>_xlfn.IFERROR(VLOOKUP(Prioritization!M505,'Subdecision matrices'!$I$15:$N$17,6,TRUE),0)</f>
        <v>0</v>
      </c>
      <c r="AJ993" s="2">
        <f>_xlfn.IFERROR(VLOOKUP(Prioritization!M505,'Subdecision matrices'!$I$15:$O$17,7,TRUE),0)</f>
        <v>0</v>
      </c>
      <c r="AK993" s="2">
        <f>_xlfn.IFERROR(INDEX('Subdecision matrices'!$K$22:$O$24,MATCH(Prioritization!N505,'Subdecision matrices'!$J$22:$J$24,0),MATCH($AK$6,'Subdecision matrices'!$K$21:$O$21,0)),0)</f>
        <v>0</v>
      </c>
      <c r="AL993" s="2">
        <f>_xlfn.IFERROR(INDEX('Subdecision matrices'!$K$22:$O$24,MATCH(Prioritization!N505,'Subdecision matrices'!$J$22:$J$24,0),MATCH($AL$6,'Subdecision matrices'!$K$21:$O$21,0)),0)</f>
        <v>0</v>
      </c>
      <c r="AM993" s="2">
        <f>_xlfn.IFERROR(INDEX('Subdecision matrices'!$K$22:$O$24,MATCH(Prioritization!N505,'Subdecision matrices'!$J$22:$J$24,0),MATCH($AM$6,'Subdecision matrices'!$K$21:$O$21,0)),0)</f>
        <v>0</v>
      </c>
      <c r="AN993" s="2">
        <f>_xlfn.IFERROR(INDEX('Subdecision matrices'!$K$22:$O$24,MATCH(Prioritization!N505,'Subdecision matrices'!$J$22:$J$24,0),MATCH($AN$6,'Subdecision matrices'!$K$21:$O$21,0)),0)</f>
        <v>0</v>
      </c>
      <c r="AO993" s="2">
        <f>_xlfn.IFERROR(INDEX('Subdecision matrices'!$K$22:$O$24,MATCH(Prioritization!N505,'Subdecision matrices'!$J$22:$J$24,0),MATCH($AO$6,'Subdecision matrices'!$K$21:$O$21,0)),0)</f>
        <v>0</v>
      </c>
      <c r="AP993" s="2">
        <f>_xlfn.IFERROR(INDEX('Subdecision matrices'!$K$27:$O$30,MATCH(Prioritization!O505,'Subdecision matrices'!$J$27:$J$30,0),MATCH('CalcEng 2'!$AP$6,'Subdecision matrices'!$K$27:$O$27,0)),0)</f>
        <v>0</v>
      </c>
      <c r="AQ993" s="2">
        <f>_xlfn.IFERROR(INDEX('Subdecision matrices'!$K$27:$O$30,MATCH(Prioritization!O505,'Subdecision matrices'!$J$27:$J$30,0),MATCH('CalcEng 2'!$AQ$6,'Subdecision matrices'!$K$27:$O$27,0)),0)</f>
        <v>0</v>
      </c>
      <c r="AR993" s="2">
        <f>_xlfn.IFERROR(INDEX('Subdecision matrices'!$K$27:$O$30,MATCH(Prioritization!O505,'Subdecision matrices'!$J$27:$J$30,0),MATCH('CalcEng 2'!$AR$6,'Subdecision matrices'!$K$27:$O$27,0)),0)</f>
        <v>0</v>
      </c>
      <c r="AS993" s="2">
        <f>_xlfn.IFERROR(INDEX('Subdecision matrices'!$K$27:$O$30,MATCH(Prioritization!O505,'Subdecision matrices'!$J$27:$J$30,0),MATCH('CalcEng 2'!$AS$6,'Subdecision matrices'!$K$27:$O$27,0)),0)</f>
        <v>0</v>
      </c>
      <c r="AT993" s="2">
        <f>_xlfn.IFERROR(INDEX('Subdecision matrices'!$K$27:$O$30,MATCH(Prioritization!O505,'Subdecision matrices'!$J$27:$J$30,0),MATCH('CalcEng 2'!$AT$6,'Subdecision matrices'!$K$27:$O$27,0)),0)</f>
        <v>0</v>
      </c>
      <c r="AU993" s="2">
        <f>_xlfn.IFERROR(INDEX('Subdecision matrices'!$K$34:$O$36,MATCH(Prioritization!P505,'Subdecision matrices'!$J$34:$J$36,0),MATCH('CalcEng 2'!$AU$6,'Subdecision matrices'!$K$33:$O$33,0)),0)</f>
        <v>0</v>
      </c>
      <c r="AV993" s="2">
        <f>_xlfn.IFERROR(INDEX('Subdecision matrices'!$K$34:$O$36,MATCH(Prioritization!P505,'Subdecision matrices'!$J$34:$J$36,0),MATCH('CalcEng 2'!$AV$6,'Subdecision matrices'!$K$33:$O$33,0)),0)</f>
        <v>0</v>
      </c>
      <c r="AW993" s="2">
        <f>_xlfn.IFERROR(INDEX('Subdecision matrices'!$K$34:$O$36,MATCH(Prioritization!P505,'Subdecision matrices'!$J$34:$J$36,0),MATCH('CalcEng 2'!$AW$6,'Subdecision matrices'!$K$33:$O$33,0)),0)</f>
        <v>0</v>
      </c>
      <c r="AX993" s="2">
        <f>_xlfn.IFERROR(INDEX('Subdecision matrices'!$K$34:$O$36,MATCH(Prioritization!P505,'Subdecision matrices'!$J$34:$J$36,0),MATCH('CalcEng 2'!$AX$6,'Subdecision matrices'!$K$33:$O$33,0)),0)</f>
        <v>0</v>
      </c>
      <c r="AY993" s="2">
        <f>_xlfn.IFERROR(INDEX('Subdecision matrices'!$K$34:$O$36,MATCH(Prioritization!P505,'Subdecision matrices'!$J$34:$J$36,0),MATCH('CalcEng 2'!$AY$6,'Subdecision matrices'!$K$33:$O$33,0)),0)</f>
        <v>0</v>
      </c>
      <c r="AZ993" s="2"/>
      <c r="BA993" s="2"/>
      <c r="BB993" s="110">
        <f>((B993*B994)+(G993*G994)+(L993*L994)+(Q993*Q994)+(V993*V994)+(AA993*AA994)+(AF994*AF993)+(AK993*AK994)+(AP993*AP994)+(AU993*AU994))*10</f>
        <v>0</v>
      </c>
      <c r="BC993" s="110">
        <f aca="true" t="shared" si="2492" ref="BC993">((C993*C994)+(H993*H994)+(M993*M994)+(R993*R994)+(W993*W994)+(AB993*AB994)+(AG994*AG993)+(AL993*AL994)+(AQ993*AQ994)+(AV993*AV994))*10</f>
        <v>0</v>
      </c>
      <c r="BD993" s="110">
        <f aca="true" t="shared" si="2493" ref="BD993">((D993*D994)+(I993*I994)+(N993*N994)+(S993*S994)+(X993*X994)+(AC993*AC994)+(AH994*AH993)+(AM993*AM994)+(AR993*AR994)+(AW993*AW994))*10</f>
        <v>0</v>
      </c>
      <c r="BE993" s="110">
        <f aca="true" t="shared" si="2494" ref="BE993">((E993*E994)+(J993*J994)+(O993*O994)+(T993*T994)+(Y993*Y994)+(AD993*AD994)+(AI994*AI993)+(AN993*AN994)+(AS993*AS994)+(AX993*AX994))*10</f>
        <v>0</v>
      </c>
      <c r="BF993" s="110">
        <f aca="true" t="shared" si="2495" ref="BF993">((F993*F994)+(K993*K994)+(P993*P994)+(U993*U994)+(Z993*Z994)+(AE993*AE994)+(AJ994*AJ993)+(AO993*AO994)+(AT993*AT994)+(AY993*AY994))*10</f>
        <v>0</v>
      </c>
    </row>
    <row r="994" spans="1:58" ht="15.75" thickBot="1">
      <c r="A994" s="94"/>
      <c r="B994" s="5">
        <f>'Subdecision matrices'!$S$12</f>
        <v>0.1</v>
      </c>
      <c r="C994" s="5">
        <f>'Subdecision matrices'!$S$13</f>
        <v>0.1</v>
      </c>
      <c r="D994" s="5">
        <f>'Subdecision matrices'!$S$14</f>
        <v>0.1</v>
      </c>
      <c r="E994" s="5">
        <f>'Subdecision matrices'!$S$15</f>
        <v>0.1</v>
      </c>
      <c r="F994" s="5">
        <f>'Subdecision matrices'!$S$16</f>
        <v>0.1</v>
      </c>
      <c r="G994" s="5">
        <f>'Subdecision matrices'!$T$12</f>
        <v>0.1</v>
      </c>
      <c r="H994" s="5">
        <f>'Subdecision matrices'!$T$13</f>
        <v>0.1</v>
      </c>
      <c r="I994" s="5">
        <f>'Subdecision matrices'!$T$14</f>
        <v>0.1</v>
      </c>
      <c r="J994" s="5">
        <f>'Subdecision matrices'!$T$15</f>
        <v>0.1</v>
      </c>
      <c r="K994" s="5">
        <f>'Subdecision matrices'!$T$16</f>
        <v>0.1</v>
      </c>
      <c r="L994" s="5">
        <f>'Subdecision matrices'!$U$12</f>
        <v>0.05</v>
      </c>
      <c r="M994" s="5">
        <f>'Subdecision matrices'!$U$13</f>
        <v>0.05</v>
      </c>
      <c r="N994" s="5">
        <f>'Subdecision matrices'!$U$14</f>
        <v>0.05</v>
      </c>
      <c r="O994" s="5">
        <f>'Subdecision matrices'!$U$15</f>
        <v>0.05</v>
      </c>
      <c r="P994" s="5">
        <f>'Subdecision matrices'!$U$16</f>
        <v>0.05</v>
      </c>
      <c r="Q994" s="5">
        <f>'Subdecision matrices'!$V$12</f>
        <v>0.1</v>
      </c>
      <c r="R994" s="5">
        <f>'Subdecision matrices'!$V$13</f>
        <v>0.1</v>
      </c>
      <c r="S994" s="5">
        <f>'Subdecision matrices'!$V$14</f>
        <v>0.1</v>
      </c>
      <c r="T994" s="5">
        <f>'Subdecision matrices'!$V$15</f>
        <v>0.1</v>
      </c>
      <c r="U994" s="5">
        <f>'Subdecision matrices'!$V$16</f>
        <v>0.1</v>
      </c>
      <c r="V994" s="5">
        <f>'Subdecision matrices'!$W$12</f>
        <v>0.1</v>
      </c>
      <c r="W994" s="5">
        <f>'Subdecision matrices'!$W$13</f>
        <v>0.1</v>
      </c>
      <c r="X994" s="5">
        <f>'Subdecision matrices'!$W$14</f>
        <v>0.1</v>
      </c>
      <c r="Y994" s="5">
        <f>'Subdecision matrices'!$W$15</f>
        <v>0.1</v>
      </c>
      <c r="Z994" s="5">
        <f>'Subdecision matrices'!$W$16</f>
        <v>0.1</v>
      </c>
      <c r="AA994" s="5">
        <f>'Subdecision matrices'!$X$12</f>
        <v>0.05</v>
      </c>
      <c r="AB994" s="5">
        <f>'Subdecision matrices'!$X$13</f>
        <v>0.1</v>
      </c>
      <c r="AC994" s="5">
        <f>'Subdecision matrices'!$X$14</f>
        <v>0.1</v>
      </c>
      <c r="AD994" s="5">
        <f>'Subdecision matrices'!$X$15</f>
        <v>0.1</v>
      </c>
      <c r="AE994" s="5">
        <f>'Subdecision matrices'!$X$16</f>
        <v>0.1</v>
      </c>
      <c r="AF994" s="5">
        <f>'Subdecision matrices'!$Y$12</f>
        <v>0.1</v>
      </c>
      <c r="AG994" s="5">
        <f>'Subdecision matrices'!$Y$13</f>
        <v>0.1</v>
      </c>
      <c r="AH994" s="5">
        <f>'Subdecision matrices'!$Y$14</f>
        <v>0.1</v>
      </c>
      <c r="AI994" s="5">
        <f>'Subdecision matrices'!$Y$15</f>
        <v>0.05</v>
      </c>
      <c r="AJ994" s="5">
        <f>'Subdecision matrices'!$Y$16</f>
        <v>0.05</v>
      </c>
      <c r="AK994" s="5">
        <f>'Subdecision matrices'!$Z$12</f>
        <v>0.15</v>
      </c>
      <c r="AL994" s="5">
        <f>'Subdecision matrices'!$Z$13</f>
        <v>0.15</v>
      </c>
      <c r="AM994" s="5">
        <f>'Subdecision matrices'!$Z$14</f>
        <v>0.15</v>
      </c>
      <c r="AN994" s="5">
        <f>'Subdecision matrices'!$Z$15</f>
        <v>0.15</v>
      </c>
      <c r="AO994" s="5">
        <f>'Subdecision matrices'!$Z$16</f>
        <v>0.15</v>
      </c>
      <c r="AP994" s="5">
        <f>'Subdecision matrices'!$AA$12</f>
        <v>0.1</v>
      </c>
      <c r="AQ994" s="5">
        <f>'Subdecision matrices'!$AA$13</f>
        <v>0.1</v>
      </c>
      <c r="AR994" s="5">
        <f>'Subdecision matrices'!$AA$14</f>
        <v>0.1</v>
      </c>
      <c r="AS994" s="5">
        <f>'Subdecision matrices'!$AA$15</f>
        <v>0.1</v>
      </c>
      <c r="AT994" s="5">
        <f>'Subdecision matrices'!$AA$16</f>
        <v>0.15</v>
      </c>
      <c r="AU994" s="5">
        <f>'Subdecision matrices'!$AB$12</f>
        <v>0.15</v>
      </c>
      <c r="AV994" s="5">
        <f>'Subdecision matrices'!$AB$13</f>
        <v>0.1</v>
      </c>
      <c r="AW994" s="5">
        <f>'Subdecision matrices'!$AB$14</f>
        <v>0.1</v>
      </c>
      <c r="AX994" s="5">
        <f>'Subdecision matrices'!$AB$15</f>
        <v>0.15</v>
      </c>
      <c r="AY994" s="5">
        <f>'Subdecision matrices'!$AB$16</f>
        <v>0.1</v>
      </c>
      <c r="AZ994" s="3">
        <f aca="true" t="shared" si="2496" ref="AZ994">SUM(L994:AY994)</f>
        <v>4</v>
      </c>
      <c r="BA994" s="3"/>
      <c r="BB994" s="114"/>
      <c r="BC994" s="114"/>
      <c r="BD994" s="114"/>
      <c r="BE994" s="114"/>
      <c r="BF994" s="114"/>
    </row>
    <row r="995" spans="1:58" ht="15.75" customHeight="1">
      <c r="A995" s="94">
        <v>495</v>
      </c>
      <c r="B995" s="44">
        <f>_xlfn.IFERROR(VLOOKUP(Prioritization!G506,'Subdecision matrices'!$B$7:$C$8,2,TRUE),0)</f>
        <v>0</v>
      </c>
      <c r="C995" s="44">
        <f>_xlfn.IFERROR(VLOOKUP(Prioritization!G506,'Subdecision matrices'!$B$7:$D$8,3,TRUE),0)</f>
        <v>0</v>
      </c>
      <c r="D995" s="44">
        <f>_xlfn.IFERROR(VLOOKUP(Prioritization!G506,'Subdecision matrices'!$B$7:$E$8,4,TRUE),0)</f>
        <v>0</v>
      </c>
      <c r="E995" s="44">
        <f>_xlfn.IFERROR(VLOOKUP(Prioritization!G506,'Subdecision matrices'!$B$7:$F$8,5,TRUE),0)</f>
        <v>0</v>
      </c>
      <c r="F995" s="44">
        <f>_xlfn.IFERROR(VLOOKUP(Prioritization!G506,'Subdecision matrices'!$B$7:$G$8,6,TRUE),0)</f>
        <v>0</v>
      </c>
      <c r="G995" s="44">
        <f>VLOOKUP(Prioritization!H506,'Subdecision matrices'!$B$12:$C$19,2,TRUE)</f>
        <v>0</v>
      </c>
      <c r="H995" s="44">
        <f>VLOOKUP(Prioritization!H506,'Subdecision matrices'!$B$12:$D$19,3,TRUE)</f>
        <v>0</v>
      </c>
      <c r="I995" s="44">
        <f>VLOOKUP(Prioritization!H506,'Subdecision matrices'!$B$12:$E$19,4,TRUE)</f>
        <v>0</v>
      </c>
      <c r="J995" s="44">
        <f>VLOOKUP(Prioritization!H506,'Subdecision matrices'!$B$12:$F$19,5,TRUE)</f>
        <v>0</v>
      </c>
      <c r="K995" s="44">
        <f>VLOOKUP(Prioritization!H506,'Subdecision matrices'!$B$12:$G$19,6,TRUE)</f>
        <v>0</v>
      </c>
      <c r="L995" s="2">
        <f>_xlfn.IFERROR(INDEX('Subdecision matrices'!$C$23:$G$27,MATCH(Prioritization!I506,'Subdecision matrices'!$B$23:$B$27,0),MATCH('CalcEng 2'!$L$6,'Subdecision matrices'!$C$22:$G$22,0)),0)</f>
        <v>0</v>
      </c>
      <c r="M995" s="2">
        <f>_xlfn.IFERROR(INDEX('Subdecision matrices'!$C$23:$G$27,MATCH(Prioritization!I506,'Subdecision matrices'!$B$23:$B$27,0),MATCH('CalcEng 2'!$M$6,'Subdecision matrices'!$C$30:$G$30,0)),0)</f>
        <v>0</v>
      </c>
      <c r="N995" s="2">
        <f>_xlfn.IFERROR(INDEX('Subdecision matrices'!$C$23:$G$27,MATCH(Prioritization!I506,'Subdecision matrices'!$B$23:$B$27,0),MATCH('CalcEng 2'!$N$6,'Subdecision matrices'!$C$22:$G$22,0)),0)</f>
        <v>0</v>
      </c>
      <c r="O995" s="2">
        <f>_xlfn.IFERROR(INDEX('Subdecision matrices'!$C$23:$G$27,MATCH(Prioritization!I506,'Subdecision matrices'!$B$23:$B$27,0),MATCH('CalcEng 2'!$O$6,'Subdecision matrices'!$C$22:$G$22,0)),0)</f>
        <v>0</v>
      </c>
      <c r="P995" s="2">
        <f>_xlfn.IFERROR(INDEX('Subdecision matrices'!$C$23:$G$27,MATCH(Prioritization!I506,'Subdecision matrices'!$B$23:$B$27,0),MATCH('CalcEng 2'!$P$6,'Subdecision matrices'!$C$22:$G$22,0)),0)</f>
        <v>0</v>
      </c>
      <c r="Q995" s="2">
        <f>_xlfn.IFERROR(INDEX('Subdecision matrices'!$C$31:$G$33,MATCH(Prioritization!J506,'Subdecision matrices'!$B$31:$B$33,0),MATCH('CalcEng 2'!$Q$6,'Subdecision matrices'!$C$30:$G$30,0)),0)</f>
        <v>0</v>
      </c>
      <c r="R995" s="2">
        <f>_xlfn.IFERROR(INDEX('Subdecision matrices'!$C$31:$G$33,MATCH(Prioritization!J506,'Subdecision matrices'!$B$31:$B$33,0),MATCH('CalcEng 2'!$R$6,'Subdecision matrices'!$C$30:$G$30,0)),0)</f>
        <v>0</v>
      </c>
      <c r="S995" s="2">
        <f>_xlfn.IFERROR(INDEX('Subdecision matrices'!$C$31:$G$33,MATCH(Prioritization!J506,'Subdecision matrices'!$B$31:$B$33,0),MATCH('CalcEng 2'!$S$6,'Subdecision matrices'!$C$30:$G$30,0)),0)</f>
        <v>0</v>
      </c>
      <c r="T995" s="2">
        <f>_xlfn.IFERROR(INDEX('Subdecision matrices'!$C$31:$G$33,MATCH(Prioritization!J506,'Subdecision matrices'!$B$31:$B$33,0),MATCH('CalcEng 2'!$T$6,'Subdecision matrices'!$C$30:$G$30,0)),0)</f>
        <v>0</v>
      </c>
      <c r="U995" s="2">
        <f>_xlfn.IFERROR(INDEX('Subdecision matrices'!$C$31:$G$33,MATCH(Prioritization!J506,'Subdecision matrices'!$B$31:$B$33,0),MATCH('CalcEng 2'!$U$6,'Subdecision matrices'!$C$30:$G$30,0)),0)</f>
        <v>0</v>
      </c>
      <c r="V995" s="2">
        <f>_xlfn.IFERROR(VLOOKUP(Prioritization!K506,'Subdecision matrices'!$A$37:$C$41,3,TRUE),0)</f>
        <v>0</v>
      </c>
      <c r="W995" s="2">
        <f>_xlfn.IFERROR(VLOOKUP(Prioritization!K506,'Subdecision matrices'!$A$37:$D$41,4),0)</f>
        <v>0</v>
      </c>
      <c r="X995" s="2">
        <f>_xlfn.IFERROR(VLOOKUP(Prioritization!K506,'Subdecision matrices'!$A$37:$E$41,5),0)</f>
        <v>0</v>
      </c>
      <c r="Y995" s="2">
        <f>_xlfn.IFERROR(VLOOKUP(Prioritization!K506,'Subdecision matrices'!$A$37:$F$41,6),0)</f>
        <v>0</v>
      </c>
      <c r="Z995" s="2">
        <f>_xlfn.IFERROR(VLOOKUP(Prioritization!K506,'Subdecision matrices'!$A$37:$G$41,7),0)</f>
        <v>0</v>
      </c>
      <c r="AA995" s="2">
        <f>_xlfn.IFERROR(INDEX('Subdecision matrices'!$K$8:$O$11,MATCH(Prioritization!L506,'Subdecision matrices'!$J$8:$J$11,0),MATCH('CalcEng 2'!$AA$6,'Subdecision matrices'!$K$7:$O$7,0)),0)</f>
        <v>0</v>
      </c>
      <c r="AB995" s="2">
        <f>_xlfn.IFERROR(INDEX('Subdecision matrices'!$K$8:$O$11,MATCH(Prioritization!L506,'Subdecision matrices'!$J$8:$J$11,0),MATCH('CalcEng 2'!$AB$6,'Subdecision matrices'!$K$7:$O$7,0)),0)</f>
        <v>0</v>
      </c>
      <c r="AC995" s="2">
        <f>_xlfn.IFERROR(INDEX('Subdecision matrices'!$K$8:$O$11,MATCH(Prioritization!L506,'Subdecision matrices'!$J$8:$J$11,0),MATCH('CalcEng 2'!$AC$6,'Subdecision matrices'!$K$7:$O$7,0)),0)</f>
        <v>0</v>
      </c>
      <c r="AD995" s="2">
        <f>_xlfn.IFERROR(INDEX('Subdecision matrices'!$K$8:$O$11,MATCH(Prioritization!L506,'Subdecision matrices'!$J$8:$J$11,0),MATCH('CalcEng 2'!$AD$6,'Subdecision matrices'!$K$7:$O$7,0)),0)</f>
        <v>0</v>
      </c>
      <c r="AE995" s="2">
        <f>_xlfn.IFERROR(INDEX('Subdecision matrices'!$K$8:$O$11,MATCH(Prioritization!L506,'Subdecision matrices'!$J$8:$J$11,0),MATCH('CalcEng 2'!$AE$6,'Subdecision matrices'!$K$7:$O$7,0)),0)</f>
        <v>0</v>
      </c>
      <c r="AF995" s="2">
        <f>_xlfn.IFERROR(VLOOKUP(Prioritization!M506,'Subdecision matrices'!$I$15:$K$17,3,TRUE),0)</f>
        <v>0</v>
      </c>
      <c r="AG995" s="2">
        <f>_xlfn.IFERROR(VLOOKUP(Prioritization!M506,'Subdecision matrices'!$I$15:$L$17,4,TRUE),0)</f>
        <v>0</v>
      </c>
      <c r="AH995" s="2">
        <f>_xlfn.IFERROR(VLOOKUP(Prioritization!M506,'Subdecision matrices'!$I$15:$M$17,5,TRUE),0)</f>
        <v>0</v>
      </c>
      <c r="AI995" s="2">
        <f>_xlfn.IFERROR(VLOOKUP(Prioritization!M506,'Subdecision matrices'!$I$15:$N$17,6,TRUE),0)</f>
        <v>0</v>
      </c>
      <c r="AJ995" s="2">
        <f>_xlfn.IFERROR(VLOOKUP(Prioritization!M506,'Subdecision matrices'!$I$15:$O$17,7,TRUE),0)</f>
        <v>0</v>
      </c>
      <c r="AK995" s="2">
        <f>_xlfn.IFERROR(INDEX('Subdecision matrices'!$K$22:$O$24,MATCH(Prioritization!N506,'Subdecision matrices'!$J$22:$J$24,0),MATCH($AK$6,'Subdecision matrices'!$K$21:$O$21,0)),0)</f>
        <v>0</v>
      </c>
      <c r="AL995" s="2">
        <f>_xlfn.IFERROR(INDEX('Subdecision matrices'!$K$22:$O$24,MATCH(Prioritization!N506,'Subdecision matrices'!$J$22:$J$24,0),MATCH($AL$6,'Subdecision matrices'!$K$21:$O$21,0)),0)</f>
        <v>0</v>
      </c>
      <c r="AM995" s="2">
        <f>_xlfn.IFERROR(INDEX('Subdecision matrices'!$K$22:$O$24,MATCH(Prioritization!N506,'Subdecision matrices'!$J$22:$J$24,0),MATCH($AM$6,'Subdecision matrices'!$K$21:$O$21,0)),0)</f>
        <v>0</v>
      </c>
      <c r="AN995" s="2">
        <f>_xlfn.IFERROR(INDEX('Subdecision matrices'!$K$22:$O$24,MATCH(Prioritization!N506,'Subdecision matrices'!$J$22:$J$24,0),MATCH($AN$6,'Subdecision matrices'!$K$21:$O$21,0)),0)</f>
        <v>0</v>
      </c>
      <c r="AO995" s="2">
        <f>_xlfn.IFERROR(INDEX('Subdecision matrices'!$K$22:$O$24,MATCH(Prioritization!N506,'Subdecision matrices'!$J$22:$J$24,0),MATCH($AO$6,'Subdecision matrices'!$K$21:$O$21,0)),0)</f>
        <v>0</v>
      </c>
      <c r="AP995" s="2">
        <f>_xlfn.IFERROR(INDEX('Subdecision matrices'!$K$27:$O$30,MATCH(Prioritization!O506,'Subdecision matrices'!$J$27:$J$30,0),MATCH('CalcEng 2'!$AP$6,'Subdecision matrices'!$K$27:$O$27,0)),0)</f>
        <v>0</v>
      </c>
      <c r="AQ995" s="2">
        <f>_xlfn.IFERROR(INDEX('Subdecision matrices'!$K$27:$O$30,MATCH(Prioritization!O506,'Subdecision matrices'!$J$27:$J$30,0),MATCH('CalcEng 2'!$AQ$6,'Subdecision matrices'!$K$27:$O$27,0)),0)</f>
        <v>0</v>
      </c>
      <c r="AR995" s="2">
        <f>_xlfn.IFERROR(INDEX('Subdecision matrices'!$K$27:$O$30,MATCH(Prioritization!O506,'Subdecision matrices'!$J$27:$J$30,0),MATCH('CalcEng 2'!$AR$6,'Subdecision matrices'!$K$27:$O$27,0)),0)</f>
        <v>0</v>
      </c>
      <c r="AS995" s="2">
        <f>_xlfn.IFERROR(INDEX('Subdecision matrices'!$K$27:$O$30,MATCH(Prioritization!O506,'Subdecision matrices'!$J$27:$J$30,0),MATCH('CalcEng 2'!$AS$6,'Subdecision matrices'!$K$27:$O$27,0)),0)</f>
        <v>0</v>
      </c>
      <c r="AT995" s="2">
        <f>_xlfn.IFERROR(INDEX('Subdecision matrices'!$K$27:$O$30,MATCH(Prioritization!O506,'Subdecision matrices'!$J$27:$J$30,0),MATCH('CalcEng 2'!$AT$6,'Subdecision matrices'!$K$27:$O$27,0)),0)</f>
        <v>0</v>
      </c>
      <c r="AU995" s="2">
        <f>_xlfn.IFERROR(INDEX('Subdecision matrices'!$K$34:$O$36,MATCH(Prioritization!P506,'Subdecision matrices'!$J$34:$J$36,0),MATCH('CalcEng 2'!$AU$6,'Subdecision matrices'!$K$33:$O$33,0)),0)</f>
        <v>0</v>
      </c>
      <c r="AV995" s="2">
        <f>_xlfn.IFERROR(INDEX('Subdecision matrices'!$K$34:$O$36,MATCH(Prioritization!P506,'Subdecision matrices'!$J$34:$J$36,0),MATCH('CalcEng 2'!$AV$6,'Subdecision matrices'!$K$33:$O$33,0)),0)</f>
        <v>0</v>
      </c>
      <c r="AW995" s="2">
        <f>_xlfn.IFERROR(INDEX('Subdecision matrices'!$K$34:$O$36,MATCH(Prioritization!P506,'Subdecision matrices'!$J$34:$J$36,0),MATCH('CalcEng 2'!$AW$6,'Subdecision matrices'!$K$33:$O$33,0)),0)</f>
        <v>0</v>
      </c>
      <c r="AX995" s="2">
        <f>_xlfn.IFERROR(INDEX('Subdecision matrices'!$K$34:$O$36,MATCH(Prioritization!P506,'Subdecision matrices'!$J$34:$J$36,0),MATCH('CalcEng 2'!$AX$6,'Subdecision matrices'!$K$33:$O$33,0)),0)</f>
        <v>0</v>
      </c>
      <c r="AY995" s="2">
        <f>_xlfn.IFERROR(INDEX('Subdecision matrices'!$K$34:$O$36,MATCH(Prioritization!P506,'Subdecision matrices'!$J$34:$J$36,0),MATCH('CalcEng 2'!$AY$6,'Subdecision matrices'!$K$33:$O$33,0)),0)</f>
        <v>0</v>
      </c>
      <c r="AZ995" s="2"/>
      <c r="BA995" s="2"/>
      <c r="BB995" s="110">
        <f>((B995*B996)+(G995*G996)+(L995*L996)+(Q995*Q996)+(V995*V996)+(AA995*AA996)+(AF996*AF995)+(AK995*AK996)+(AP995*AP996)+(AU995*AU996))*10</f>
        <v>0</v>
      </c>
      <c r="BC995" s="110">
        <f aca="true" t="shared" si="2497" ref="BC995">((C995*C996)+(H995*H996)+(M995*M996)+(R995*R996)+(W995*W996)+(AB995*AB996)+(AG996*AG995)+(AL995*AL996)+(AQ995*AQ996)+(AV995*AV996))*10</f>
        <v>0</v>
      </c>
      <c r="BD995" s="110">
        <f aca="true" t="shared" si="2498" ref="BD995">((D995*D996)+(I995*I996)+(N995*N996)+(S995*S996)+(X995*X996)+(AC995*AC996)+(AH996*AH995)+(AM995*AM996)+(AR995*AR996)+(AW995*AW996))*10</f>
        <v>0</v>
      </c>
      <c r="BE995" s="110">
        <f aca="true" t="shared" si="2499" ref="BE995">((E995*E996)+(J995*J996)+(O995*O996)+(T995*T996)+(Y995*Y996)+(AD995*AD996)+(AI996*AI995)+(AN995*AN996)+(AS995*AS996)+(AX995*AX996))*10</f>
        <v>0</v>
      </c>
      <c r="BF995" s="110">
        <f aca="true" t="shared" si="2500" ref="BF995">((F995*F996)+(K995*K996)+(P995*P996)+(U995*U996)+(Z995*Z996)+(AE995*AE996)+(AJ996*AJ995)+(AO995*AO996)+(AT995*AT996)+(AY995*AY996))*10</f>
        <v>0</v>
      </c>
    </row>
    <row r="996" spans="1:58" ht="15.75" thickBot="1">
      <c r="A996" s="94"/>
      <c r="B996" s="5">
        <f>'Subdecision matrices'!$S$12</f>
        <v>0.1</v>
      </c>
      <c r="C996" s="5">
        <f>'Subdecision matrices'!$S$13</f>
        <v>0.1</v>
      </c>
      <c r="D996" s="5">
        <f>'Subdecision matrices'!$S$14</f>
        <v>0.1</v>
      </c>
      <c r="E996" s="5">
        <f>'Subdecision matrices'!$S$15</f>
        <v>0.1</v>
      </c>
      <c r="F996" s="5">
        <f>'Subdecision matrices'!$S$16</f>
        <v>0.1</v>
      </c>
      <c r="G996" s="5">
        <f>'Subdecision matrices'!$T$12</f>
        <v>0.1</v>
      </c>
      <c r="H996" s="5">
        <f>'Subdecision matrices'!$T$13</f>
        <v>0.1</v>
      </c>
      <c r="I996" s="5">
        <f>'Subdecision matrices'!$T$14</f>
        <v>0.1</v>
      </c>
      <c r="J996" s="5">
        <f>'Subdecision matrices'!$T$15</f>
        <v>0.1</v>
      </c>
      <c r="K996" s="5">
        <f>'Subdecision matrices'!$T$16</f>
        <v>0.1</v>
      </c>
      <c r="L996" s="5">
        <f>'Subdecision matrices'!$U$12</f>
        <v>0.05</v>
      </c>
      <c r="M996" s="5">
        <f>'Subdecision matrices'!$U$13</f>
        <v>0.05</v>
      </c>
      <c r="N996" s="5">
        <f>'Subdecision matrices'!$U$14</f>
        <v>0.05</v>
      </c>
      <c r="O996" s="5">
        <f>'Subdecision matrices'!$U$15</f>
        <v>0.05</v>
      </c>
      <c r="P996" s="5">
        <f>'Subdecision matrices'!$U$16</f>
        <v>0.05</v>
      </c>
      <c r="Q996" s="5">
        <f>'Subdecision matrices'!$V$12</f>
        <v>0.1</v>
      </c>
      <c r="R996" s="5">
        <f>'Subdecision matrices'!$V$13</f>
        <v>0.1</v>
      </c>
      <c r="S996" s="5">
        <f>'Subdecision matrices'!$V$14</f>
        <v>0.1</v>
      </c>
      <c r="T996" s="5">
        <f>'Subdecision matrices'!$V$15</f>
        <v>0.1</v>
      </c>
      <c r="U996" s="5">
        <f>'Subdecision matrices'!$V$16</f>
        <v>0.1</v>
      </c>
      <c r="V996" s="5">
        <f>'Subdecision matrices'!$W$12</f>
        <v>0.1</v>
      </c>
      <c r="W996" s="5">
        <f>'Subdecision matrices'!$W$13</f>
        <v>0.1</v>
      </c>
      <c r="X996" s="5">
        <f>'Subdecision matrices'!$W$14</f>
        <v>0.1</v>
      </c>
      <c r="Y996" s="5">
        <f>'Subdecision matrices'!$W$15</f>
        <v>0.1</v>
      </c>
      <c r="Z996" s="5">
        <f>'Subdecision matrices'!$W$16</f>
        <v>0.1</v>
      </c>
      <c r="AA996" s="5">
        <f>'Subdecision matrices'!$X$12</f>
        <v>0.05</v>
      </c>
      <c r="AB996" s="5">
        <f>'Subdecision matrices'!$X$13</f>
        <v>0.1</v>
      </c>
      <c r="AC996" s="5">
        <f>'Subdecision matrices'!$X$14</f>
        <v>0.1</v>
      </c>
      <c r="AD996" s="5">
        <f>'Subdecision matrices'!$X$15</f>
        <v>0.1</v>
      </c>
      <c r="AE996" s="5">
        <f>'Subdecision matrices'!$X$16</f>
        <v>0.1</v>
      </c>
      <c r="AF996" s="5">
        <f>'Subdecision matrices'!$Y$12</f>
        <v>0.1</v>
      </c>
      <c r="AG996" s="5">
        <f>'Subdecision matrices'!$Y$13</f>
        <v>0.1</v>
      </c>
      <c r="AH996" s="5">
        <f>'Subdecision matrices'!$Y$14</f>
        <v>0.1</v>
      </c>
      <c r="AI996" s="5">
        <f>'Subdecision matrices'!$Y$15</f>
        <v>0.05</v>
      </c>
      <c r="AJ996" s="5">
        <f>'Subdecision matrices'!$Y$16</f>
        <v>0.05</v>
      </c>
      <c r="AK996" s="5">
        <f>'Subdecision matrices'!$Z$12</f>
        <v>0.15</v>
      </c>
      <c r="AL996" s="5">
        <f>'Subdecision matrices'!$Z$13</f>
        <v>0.15</v>
      </c>
      <c r="AM996" s="5">
        <f>'Subdecision matrices'!$Z$14</f>
        <v>0.15</v>
      </c>
      <c r="AN996" s="5">
        <f>'Subdecision matrices'!$Z$15</f>
        <v>0.15</v>
      </c>
      <c r="AO996" s="5">
        <f>'Subdecision matrices'!$Z$16</f>
        <v>0.15</v>
      </c>
      <c r="AP996" s="5">
        <f>'Subdecision matrices'!$AA$12</f>
        <v>0.1</v>
      </c>
      <c r="AQ996" s="5">
        <f>'Subdecision matrices'!$AA$13</f>
        <v>0.1</v>
      </c>
      <c r="AR996" s="5">
        <f>'Subdecision matrices'!$AA$14</f>
        <v>0.1</v>
      </c>
      <c r="AS996" s="5">
        <f>'Subdecision matrices'!$AA$15</f>
        <v>0.1</v>
      </c>
      <c r="AT996" s="5">
        <f>'Subdecision matrices'!$AA$16</f>
        <v>0.15</v>
      </c>
      <c r="AU996" s="5">
        <f>'Subdecision matrices'!$AB$12</f>
        <v>0.15</v>
      </c>
      <c r="AV996" s="5">
        <f>'Subdecision matrices'!$AB$13</f>
        <v>0.1</v>
      </c>
      <c r="AW996" s="5">
        <f>'Subdecision matrices'!$AB$14</f>
        <v>0.1</v>
      </c>
      <c r="AX996" s="5">
        <f>'Subdecision matrices'!$AB$15</f>
        <v>0.15</v>
      </c>
      <c r="AY996" s="5">
        <f>'Subdecision matrices'!$AB$16</f>
        <v>0.1</v>
      </c>
      <c r="AZ996" s="3">
        <f aca="true" t="shared" si="2501" ref="AZ996">SUM(L996:AY996)</f>
        <v>4</v>
      </c>
      <c r="BA996" s="3"/>
      <c r="BB996" s="114"/>
      <c r="BC996" s="114"/>
      <c r="BD996" s="114"/>
      <c r="BE996" s="114"/>
      <c r="BF996" s="114"/>
    </row>
    <row r="997" spans="1:58" ht="15.75" customHeight="1">
      <c r="A997" s="94">
        <v>496</v>
      </c>
      <c r="B997" s="44">
        <f>_xlfn.IFERROR(VLOOKUP(Prioritization!G507,'Subdecision matrices'!$B$7:$C$8,2,TRUE),0)</f>
        <v>0</v>
      </c>
      <c r="C997" s="44">
        <f>_xlfn.IFERROR(VLOOKUP(Prioritization!G507,'Subdecision matrices'!$B$7:$D$8,3,TRUE),0)</f>
        <v>0</v>
      </c>
      <c r="D997" s="44">
        <f>_xlfn.IFERROR(VLOOKUP(Prioritization!G507,'Subdecision matrices'!$B$7:$E$8,4,TRUE),0)</f>
        <v>0</v>
      </c>
      <c r="E997" s="44">
        <f>_xlfn.IFERROR(VLOOKUP(Prioritization!G507,'Subdecision matrices'!$B$7:$F$8,5,TRUE),0)</f>
        <v>0</v>
      </c>
      <c r="F997" s="44">
        <f>_xlfn.IFERROR(VLOOKUP(Prioritization!G507,'Subdecision matrices'!$B$7:$G$8,6,TRUE),0)</f>
        <v>0</v>
      </c>
      <c r="G997" s="44">
        <f>VLOOKUP(Prioritization!H507,'Subdecision matrices'!$B$12:$C$19,2,TRUE)</f>
        <v>0</v>
      </c>
      <c r="H997" s="44">
        <f>VLOOKUP(Prioritization!H507,'Subdecision matrices'!$B$12:$D$19,3,TRUE)</f>
        <v>0</v>
      </c>
      <c r="I997" s="44">
        <f>VLOOKUP(Prioritization!H507,'Subdecision matrices'!$B$12:$E$19,4,TRUE)</f>
        <v>0</v>
      </c>
      <c r="J997" s="44">
        <f>VLOOKUP(Prioritization!H507,'Subdecision matrices'!$B$12:$F$19,5,TRUE)</f>
        <v>0</v>
      </c>
      <c r="K997" s="44">
        <f>VLOOKUP(Prioritization!H507,'Subdecision matrices'!$B$12:$G$19,6,TRUE)</f>
        <v>0</v>
      </c>
      <c r="L997" s="2">
        <f>_xlfn.IFERROR(INDEX('Subdecision matrices'!$C$23:$G$27,MATCH(Prioritization!I507,'Subdecision matrices'!$B$23:$B$27,0),MATCH('CalcEng 2'!$L$6,'Subdecision matrices'!$C$22:$G$22,0)),0)</f>
        <v>0</v>
      </c>
      <c r="M997" s="2">
        <f>_xlfn.IFERROR(INDEX('Subdecision matrices'!$C$23:$G$27,MATCH(Prioritization!I507,'Subdecision matrices'!$B$23:$B$27,0),MATCH('CalcEng 2'!$M$6,'Subdecision matrices'!$C$30:$G$30,0)),0)</f>
        <v>0</v>
      </c>
      <c r="N997" s="2">
        <f>_xlfn.IFERROR(INDEX('Subdecision matrices'!$C$23:$G$27,MATCH(Prioritization!I507,'Subdecision matrices'!$B$23:$B$27,0),MATCH('CalcEng 2'!$N$6,'Subdecision matrices'!$C$22:$G$22,0)),0)</f>
        <v>0</v>
      </c>
      <c r="O997" s="2">
        <f>_xlfn.IFERROR(INDEX('Subdecision matrices'!$C$23:$G$27,MATCH(Prioritization!I507,'Subdecision matrices'!$B$23:$B$27,0),MATCH('CalcEng 2'!$O$6,'Subdecision matrices'!$C$22:$G$22,0)),0)</f>
        <v>0</v>
      </c>
      <c r="P997" s="2">
        <f>_xlfn.IFERROR(INDEX('Subdecision matrices'!$C$23:$G$27,MATCH(Prioritization!I507,'Subdecision matrices'!$B$23:$B$27,0),MATCH('CalcEng 2'!$P$6,'Subdecision matrices'!$C$22:$G$22,0)),0)</f>
        <v>0</v>
      </c>
      <c r="Q997" s="2">
        <f>_xlfn.IFERROR(INDEX('Subdecision matrices'!$C$31:$G$33,MATCH(Prioritization!J507,'Subdecision matrices'!$B$31:$B$33,0),MATCH('CalcEng 2'!$Q$6,'Subdecision matrices'!$C$30:$G$30,0)),0)</f>
        <v>0</v>
      </c>
      <c r="R997" s="2">
        <f>_xlfn.IFERROR(INDEX('Subdecision matrices'!$C$31:$G$33,MATCH(Prioritization!J507,'Subdecision matrices'!$B$31:$B$33,0),MATCH('CalcEng 2'!$R$6,'Subdecision matrices'!$C$30:$G$30,0)),0)</f>
        <v>0</v>
      </c>
      <c r="S997" s="2">
        <f>_xlfn.IFERROR(INDEX('Subdecision matrices'!$C$31:$G$33,MATCH(Prioritization!J507,'Subdecision matrices'!$B$31:$B$33,0),MATCH('CalcEng 2'!$S$6,'Subdecision matrices'!$C$30:$G$30,0)),0)</f>
        <v>0</v>
      </c>
      <c r="T997" s="2">
        <f>_xlfn.IFERROR(INDEX('Subdecision matrices'!$C$31:$G$33,MATCH(Prioritization!J507,'Subdecision matrices'!$B$31:$B$33,0),MATCH('CalcEng 2'!$T$6,'Subdecision matrices'!$C$30:$G$30,0)),0)</f>
        <v>0</v>
      </c>
      <c r="U997" s="2">
        <f>_xlfn.IFERROR(INDEX('Subdecision matrices'!$C$31:$G$33,MATCH(Prioritization!J507,'Subdecision matrices'!$B$31:$B$33,0),MATCH('CalcEng 2'!$U$6,'Subdecision matrices'!$C$30:$G$30,0)),0)</f>
        <v>0</v>
      </c>
      <c r="V997" s="2">
        <f>_xlfn.IFERROR(VLOOKUP(Prioritization!K507,'Subdecision matrices'!$A$37:$C$41,3,TRUE),0)</f>
        <v>0</v>
      </c>
      <c r="W997" s="2">
        <f>_xlfn.IFERROR(VLOOKUP(Prioritization!K507,'Subdecision matrices'!$A$37:$D$41,4),0)</f>
        <v>0</v>
      </c>
      <c r="X997" s="2">
        <f>_xlfn.IFERROR(VLOOKUP(Prioritization!K507,'Subdecision matrices'!$A$37:$E$41,5),0)</f>
        <v>0</v>
      </c>
      <c r="Y997" s="2">
        <f>_xlfn.IFERROR(VLOOKUP(Prioritization!K507,'Subdecision matrices'!$A$37:$F$41,6),0)</f>
        <v>0</v>
      </c>
      <c r="Z997" s="2">
        <f>_xlfn.IFERROR(VLOOKUP(Prioritization!K507,'Subdecision matrices'!$A$37:$G$41,7),0)</f>
        <v>0</v>
      </c>
      <c r="AA997" s="2">
        <f>_xlfn.IFERROR(INDEX('Subdecision matrices'!$K$8:$O$11,MATCH(Prioritization!L507,'Subdecision matrices'!$J$8:$J$11,0),MATCH('CalcEng 2'!$AA$6,'Subdecision matrices'!$K$7:$O$7,0)),0)</f>
        <v>0</v>
      </c>
      <c r="AB997" s="2">
        <f>_xlfn.IFERROR(INDEX('Subdecision matrices'!$K$8:$O$11,MATCH(Prioritization!L507,'Subdecision matrices'!$J$8:$J$11,0),MATCH('CalcEng 2'!$AB$6,'Subdecision matrices'!$K$7:$O$7,0)),0)</f>
        <v>0</v>
      </c>
      <c r="AC997" s="2">
        <f>_xlfn.IFERROR(INDEX('Subdecision matrices'!$K$8:$O$11,MATCH(Prioritization!L507,'Subdecision matrices'!$J$8:$J$11,0),MATCH('CalcEng 2'!$AC$6,'Subdecision matrices'!$K$7:$O$7,0)),0)</f>
        <v>0</v>
      </c>
      <c r="AD997" s="2">
        <f>_xlfn.IFERROR(INDEX('Subdecision matrices'!$K$8:$O$11,MATCH(Prioritization!L507,'Subdecision matrices'!$J$8:$J$11,0),MATCH('CalcEng 2'!$AD$6,'Subdecision matrices'!$K$7:$O$7,0)),0)</f>
        <v>0</v>
      </c>
      <c r="AE997" s="2">
        <f>_xlfn.IFERROR(INDEX('Subdecision matrices'!$K$8:$O$11,MATCH(Prioritization!L507,'Subdecision matrices'!$J$8:$J$11,0),MATCH('CalcEng 2'!$AE$6,'Subdecision matrices'!$K$7:$O$7,0)),0)</f>
        <v>0</v>
      </c>
      <c r="AF997" s="2">
        <f>_xlfn.IFERROR(VLOOKUP(Prioritization!M507,'Subdecision matrices'!$I$15:$K$17,3,TRUE),0)</f>
        <v>0</v>
      </c>
      <c r="AG997" s="2">
        <f>_xlfn.IFERROR(VLOOKUP(Prioritization!M507,'Subdecision matrices'!$I$15:$L$17,4,TRUE),0)</f>
        <v>0</v>
      </c>
      <c r="AH997" s="2">
        <f>_xlfn.IFERROR(VLOOKUP(Prioritization!M507,'Subdecision matrices'!$I$15:$M$17,5,TRUE),0)</f>
        <v>0</v>
      </c>
      <c r="AI997" s="2">
        <f>_xlfn.IFERROR(VLOOKUP(Prioritization!M507,'Subdecision matrices'!$I$15:$N$17,6,TRUE),0)</f>
        <v>0</v>
      </c>
      <c r="AJ997" s="2">
        <f>_xlfn.IFERROR(VLOOKUP(Prioritization!M507,'Subdecision matrices'!$I$15:$O$17,7,TRUE),0)</f>
        <v>0</v>
      </c>
      <c r="AK997" s="2">
        <f>_xlfn.IFERROR(INDEX('Subdecision matrices'!$K$22:$O$24,MATCH(Prioritization!N507,'Subdecision matrices'!$J$22:$J$24,0),MATCH($AK$6,'Subdecision matrices'!$K$21:$O$21,0)),0)</f>
        <v>0</v>
      </c>
      <c r="AL997" s="2">
        <f>_xlfn.IFERROR(INDEX('Subdecision matrices'!$K$22:$O$24,MATCH(Prioritization!N507,'Subdecision matrices'!$J$22:$J$24,0),MATCH($AL$6,'Subdecision matrices'!$K$21:$O$21,0)),0)</f>
        <v>0</v>
      </c>
      <c r="AM997" s="2">
        <f>_xlfn.IFERROR(INDEX('Subdecision matrices'!$K$22:$O$24,MATCH(Prioritization!N507,'Subdecision matrices'!$J$22:$J$24,0),MATCH($AM$6,'Subdecision matrices'!$K$21:$O$21,0)),0)</f>
        <v>0</v>
      </c>
      <c r="AN997" s="2">
        <f>_xlfn.IFERROR(INDEX('Subdecision matrices'!$K$22:$O$24,MATCH(Prioritization!N507,'Subdecision matrices'!$J$22:$J$24,0),MATCH($AN$6,'Subdecision matrices'!$K$21:$O$21,0)),0)</f>
        <v>0</v>
      </c>
      <c r="AO997" s="2">
        <f>_xlfn.IFERROR(INDEX('Subdecision matrices'!$K$22:$O$24,MATCH(Prioritization!N507,'Subdecision matrices'!$J$22:$J$24,0),MATCH($AO$6,'Subdecision matrices'!$K$21:$O$21,0)),0)</f>
        <v>0</v>
      </c>
      <c r="AP997" s="2">
        <f>_xlfn.IFERROR(INDEX('Subdecision matrices'!$K$27:$O$30,MATCH(Prioritization!O507,'Subdecision matrices'!$J$27:$J$30,0),MATCH('CalcEng 2'!$AP$6,'Subdecision matrices'!$K$27:$O$27,0)),0)</f>
        <v>0</v>
      </c>
      <c r="AQ997" s="2">
        <f>_xlfn.IFERROR(INDEX('Subdecision matrices'!$K$27:$O$30,MATCH(Prioritization!O507,'Subdecision matrices'!$J$27:$J$30,0),MATCH('CalcEng 2'!$AQ$6,'Subdecision matrices'!$K$27:$O$27,0)),0)</f>
        <v>0</v>
      </c>
      <c r="AR997" s="2">
        <f>_xlfn.IFERROR(INDEX('Subdecision matrices'!$K$27:$O$30,MATCH(Prioritization!O507,'Subdecision matrices'!$J$27:$J$30,0),MATCH('CalcEng 2'!$AR$6,'Subdecision matrices'!$K$27:$O$27,0)),0)</f>
        <v>0</v>
      </c>
      <c r="AS997" s="2">
        <f>_xlfn.IFERROR(INDEX('Subdecision matrices'!$K$27:$O$30,MATCH(Prioritization!O507,'Subdecision matrices'!$J$27:$J$30,0),MATCH('CalcEng 2'!$AS$6,'Subdecision matrices'!$K$27:$O$27,0)),0)</f>
        <v>0</v>
      </c>
      <c r="AT997" s="2">
        <f>_xlfn.IFERROR(INDEX('Subdecision matrices'!$K$27:$O$30,MATCH(Prioritization!O507,'Subdecision matrices'!$J$27:$J$30,0),MATCH('CalcEng 2'!$AT$6,'Subdecision matrices'!$K$27:$O$27,0)),0)</f>
        <v>0</v>
      </c>
      <c r="AU997" s="2">
        <f>_xlfn.IFERROR(INDEX('Subdecision matrices'!$K$34:$O$36,MATCH(Prioritization!P507,'Subdecision matrices'!$J$34:$J$36,0),MATCH('CalcEng 2'!$AU$6,'Subdecision matrices'!$K$33:$O$33,0)),0)</f>
        <v>0</v>
      </c>
      <c r="AV997" s="2">
        <f>_xlfn.IFERROR(INDEX('Subdecision matrices'!$K$34:$O$36,MATCH(Prioritization!P507,'Subdecision matrices'!$J$34:$J$36,0),MATCH('CalcEng 2'!$AV$6,'Subdecision matrices'!$K$33:$O$33,0)),0)</f>
        <v>0</v>
      </c>
      <c r="AW997" s="2">
        <f>_xlfn.IFERROR(INDEX('Subdecision matrices'!$K$34:$O$36,MATCH(Prioritization!P507,'Subdecision matrices'!$J$34:$J$36,0),MATCH('CalcEng 2'!$AW$6,'Subdecision matrices'!$K$33:$O$33,0)),0)</f>
        <v>0</v>
      </c>
      <c r="AX997" s="2">
        <f>_xlfn.IFERROR(INDEX('Subdecision matrices'!$K$34:$O$36,MATCH(Prioritization!P507,'Subdecision matrices'!$J$34:$J$36,0),MATCH('CalcEng 2'!$AX$6,'Subdecision matrices'!$K$33:$O$33,0)),0)</f>
        <v>0</v>
      </c>
      <c r="AY997" s="2">
        <f>_xlfn.IFERROR(INDEX('Subdecision matrices'!$K$34:$O$36,MATCH(Prioritization!P507,'Subdecision matrices'!$J$34:$J$36,0),MATCH('CalcEng 2'!$AY$6,'Subdecision matrices'!$K$33:$O$33,0)),0)</f>
        <v>0</v>
      </c>
      <c r="AZ997" s="2"/>
      <c r="BA997" s="2"/>
      <c r="BB997" s="110">
        <f>((B997*B998)+(G997*G998)+(L997*L998)+(Q997*Q998)+(V997*V998)+(AA997*AA998)+(AF998*AF997)+(AK997*AK998)+(AP997*AP998)+(AU997*AU998))*10</f>
        <v>0</v>
      </c>
      <c r="BC997" s="110">
        <f aca="true" t="shared" si="2502" ref="BC997">((C997*C998)+(H997*H998)+(M997*M998)+(R997*R998)+(W997*W998)+(AB997*AB998)+(AG998*AG997)+(AL997*AL998)+(AQ997*AQ998)+(AV997*AV998))*10</f>
        <v>0</v>
      </c>
      <c r="BD997" s="110">
        <f aca="true" t="shared" si="2503" ref="BD997">((D997*D998)+(I997*I998)+(N997*N998)+(S997*S998)+(X997*X998)+(AC997*AC998)+(AH998*AH997)+(AM997*AM998)+(AR997*AR998)+(AW997*AW998))*10</f>
        <v>0</v>
      </c>
      <c r="BE997" s="110">
        <f aca="true" t="shared" si="2504" ref="BE997">((E997*E998)+(J997*J998)+(O997*O998)+(T997*T998)+(Y997*Y998)+(AD997*AD998)+(AI998*AI997)+(AN997*AN998)+(AS997*AS998)+(AX997*AX998))*10</f>
        <v>0</v>
      </c>
      <c r="BF997" s="110">
        <f aca="true" t="shared" si="2505" ref="BF997">((F997*F998)+(K997*K998)+(P997*P998)+(U997*U998)+(Z997*Z998)+(AE997*AE998)+(AJ998*AJ997)+(AO997*AO998)+(AT997*AT998)+(AY997*AY998))*10</f>
        <v>0</v>
      </c>
    </row>
    <row r="998" spans="1:58" ht="15.75" thickBot="1">
      <c r="A998" s="94"/>
      <c r="B998" s="5">
        <f>'Subdecision matrices'!$S$12</f>
        <v>0.1</v>
      </c>
      <c r="C998" s="5">
        <f>'Subdecision matrices'!$S$13</f>
        <v>0.1</v>
      </c>
      <c r="D998" s="5">
        <f>'Subdecision matrices'!$S$14</f>
        <v>0.1</v>
      </c>
      <c r="E998" s="5">
        <f>'Subdecision matrices'!$S$15</f>
        <v>0.1</v>
      </c>
      <c r="F998" s="5">
        <f>'Subdecision matrices'!$S$16</f>
        <v>0.1</v>
      </c>
      <c r="G998" s="5">
        <f>'Subdecision matrices'!$T$12</f>
        <v>0.1</v>
      </c>
      <c r="H998" s="5">
        <f>'Subdecision matrices'!$T$13</f>
        <v>0.1</v>
      </c>
      <c r="I998" s="5">
        <f>'Subdecision matrices'!$T$14</f>
        <v>0.1</v>
      </c>
      <c r="J998" s="5">
        <f>'Subdecision matrices'!$T$15</f>
        <v>0.1</v>
      </c>
      <c r="K998" s="5">
        <f>'Subdecision matrices'!$T$16</f>
        <v>0.1</v>
      </c>
      <c r="L998" s="5">
        <f>'Subdecision matrices'!$U$12</f>
        <v>0.05</v>
      </c>
      <c r="M998" s="5">
        <f>'Subdecision matrices'!$U$13</f>
        <v>0.05</v>
      </c>
      <c r="N998" s="5">
        <f>'Subdecision matrices'!$U$14</f>
        <v>0.05</v>
      </c>
      <c r="O998" s="5">
        <f>'Subdecision matrices'!$U$15</f>
        <v>0.05</v>
      </c>
      <c r="P998" s="5">
        <f>'Subdecision matrices'!$U$16</f>
        <v>0.05</v>
      </c>
      <c r="Q998" s="5">
        <f>'Subdecision matrices'!$V$12</f>
        <v>0.1</v>
      </c>
      <c r="R998" s="5">
        <f>'Subdecision matrices'!$V$13</f>
        <v>0.1</v>
      </c>
      <c r="S998" s="5">
        <f>'Subdecision matrices'!$V$14</f>
        <v>0.1</v>
      </c>
      <c r="T998" s="5">
        <f>'Subdecision matrices'!$V$15</f>
        <v>0.1</v>
      </c>
      <c r="U998" s="5">
        <f>'Subdecision matrices'!$V$16</f>
        <v>0.1</v>
      </c>
      <c r="V998" s="5">
        <f>'Subdecision matrices'!$W$12</f>
        <v>0.1</v>
      </c>
      <c r="W998" s="5">
        <f>'Subdecision matrices'!$W$13</f>
        <v>0.1</v>
      </c>
      <c r="X998" s="5">
        <f>'Subdecision matrices'!$W$14</f>
        <v>0.1</v>
      </c>
      <c r="Y998" s="5">
        <f>'Subdecision matrices'!$W$15</f>
        <v>0.1</v>
      </c>
      <c r="Z998" s="5">
        <f>'Subdecision matrices'!$W$16</f>
        <v>0.1</v>
      </c>
      <c r="AA998" s="5">
        <f>'Subdecision matrices'!$X$12</f>
        <v>0.05</v>
      </c>
      <c r="AB998" s="5">
        <f>'Subdecision matrices'!$X$13</f>
        <v>0.1</v>
      </c>
      <c r="AC998" s="5">
        <f>'Subdecision matrices'!$X$14</f>
        <v>0.1</v>
      </c>
      <c r="AD998" s="5">
        <f>'Subdecision matrices'!$X$15</f>
        <v>0.1</v>
      </c>
      <c r="AE998" s="5">
        <f>'Subdecision matrices'!$X$16</f>
        <v>0.1</v>
      </c>
      <c r="AF998" s="5">
        <f>'Subdecision matrices'!$Y$12</f>
        <v>0.1</v>
      </c>
      <c r="AG998" s="5">
        <f>'Subdecision matrices'!$Y$13</f>
        <v>0.1</v>
      </c>
      <c r="AH998" s="5">
        <f>'Subdecision matrices'!$Y$14</f>
        <v>0.1</v>
      </c>
      <c r="AI998" s="5">
        <f>'Subdecision matrices'!$Y$15</f>
        <v>0.05</v>
      </c>
      <c r="AJ998" s="5">
        <f>'Subdecision matrices'!$Y$16</f>
        <v>0.05</v>
      </c>
      <c r="AK998" s="5">
        <f>'Subdecision matrices'!$Z$12</f>
        <v>0.15</v>
      </c>
      <c r="AL998" s="5">
        <f>'Subdecision matrices'!$Z$13</f>
        <v>0.15</v>
      </c>
      <c r="AM998" s="5">
        <f>'Subdecision matrices'!$Z$14</f>
        <v>0.15</v>
      </c>
      <c r="AN998" s="5">
        <f>'Subdecision matrices'!$Z$15</f>
        <v>0.15</v>
      </c>
      <c r="AO998" s="5">
        <f>'Subdecision matrices'!$Z$16</f>
        <v>0.15</v>
      </c>
      <c r="AP998" s="5">
        <f>'Subdecision matrices'!$AA$12</f>
        <v>0.1</v>
      </c>
      <c r="AQ998" s="5">
        <f>'Subdecision matrices'!$AA$13</f>
        <v>0.1</v>
      </c>
      <c r="AR998" s="5">
        <f>'Subdecision matrices'!$AA$14</f>
        <v>0.1</v>
      </c>
      <c r="AS998" s="5">
        <f>'Subdecision matrices'!$AA$15</f>
        <v>0.1</v>
      </c>
      <c r="AT998" s="5">
        <f>'Subdecision matrices'!$AA$16</f>
        <v>0.15</v>
      </c>
      <c r="AU998" s="5">
        <f>'Subdecision matrices'!$AB$12</f>
        <v>0.15</v>
      </c>
      <c r="AV998" s="5">
        <f>'Subdecision matrices'!$AB$13</f>
        <v>0.1</v>
      </c>
      <c r="AW998" s="5">
        <f>'Subdecision matrices'!$AB$14</f>
        <v>0.1</v>
      </c>
      <c r="AX998" s="5">
        <f>'Subdecision matrices'!$AB$15</f>
        <v>0.15</v>
      </c>
      <c r="AY998" s="5">
        <f>'Subdecision matrices'!$AB$16</f>
        <v>0.1</v>
      </c>
      <c r="AZ998" s="3">
        <f aca="true" t="shared" si="2506" ref="AZ998">SUM(L998:AY998)</f>
        <v>4</v>
      </c>
      <c r="BA998" s="3"/>
      <c r="BB998" s="114"/>
      <c r="BC998" s="114"/>
      <c r="BD998" s="114"/>
      <c r="BE998" s="114"/>
      <c r="BF998" s="114"/>
    </row>
    <row r="999" spans="1:58" ht="15.75" customHeight="1">
      <c r="A999" s="94">
        <v>497</v>
      </c>
      <c r="B999" s="44">
        <f>_xlfn.IFERROR(VLOOKUP(Prioritization!G508,'Subdecision matrices'!$B$7:$C$8,2,TRUE),0)</f>
        <v>0</v>
      </c>
      <c r="C999" s="44">
        <f>_xlfn.IFERROR(VLOOKUP(Prioritization!G508,'Subdecision matrices'!$B$7:$D$8,3,TRUE),0)</f>
        <v>0</v>
      </c>
      <c r="D999" s="44">
        <f>_xlfn.IFERROR(VLOOKUP(Prioritization!G508,'Subdecision matrices'!$B$7:$E$8,4,TRUE),0)</f>
        <v>0</v>
      </c>
      <c r="E999" s="44">
        <f>_xlfn.IFERROR(VLOOKUP(Prioritization!G508,'Subdecision matrices'!$B$7:$F$8,5,TRUE),0)</f>
        <v>0</v>
      </c>
      <c r="F999" s="44">
        <f>_xlfn.IFERROR(VLOOKUP(Prioritization!G508,'Subdecision matrices'!$B$7:$G$8,6,TRUE),0)</f>
        <v>0</v>
      </c>
      <c r="G999" s="44">
        <f>VLOOKUP(Prioritization!H508,'Subdecision matrices'!$B$12:$C$19,2,TRUE)</f>
        <v>0</v>
      </c>
      <c r="H999" s="44">
        <f>VLOOKUP(Prioritization!H508,'Subdecision matrices'!$B$12:$D$19,3,TRUE)</f>
        <v>0</v>
      </c>
      <c r="I999" s="44">
        <f>VLOOKUP(Prioritization!H508,'Subdecision matrices'!$B$12:$E$19,4,TRUE)</f>
        <v>0</v>
      </c>
      <c r="J999" s="44">
        <f>VLOOKUP(Prioritization!H508,'Subdecision matrices'!$B$12:$F$19,5,TRUE)</f>
        <v>0</v>
      </c>
      <c r="K999" s="44">
        <f>VLOOKUP(Prioritization!H508,'Subdecision matrices'!$B$12:$G$19,6,TRUE)</f>
        <v>0</v>
      </c>
      <c r="L999" s="2">
        <f>_xlfn.IFERROR(INDEX('Subdecision matrices'!$C$23:$G$27,MATCH(Prioritization!I508,'Subdecision matrices'!$B$23:$B$27,0),MATCH('CalcEng 2'!$L$6,'Subdecision matrices'!$C$22:$G$22,0)),0)</f>
        <v>0</v>
      </c>
      <c r="M999" s="2">
        <f>_xlfn.IFERROR(INDEX('Subdecision matrices'!$C$23:$G$27,MATCH(Prioritization!I508,'Subdecision matrices'!$B$23:$B$27,0),MATCH('CalcEng 2'!$M$6,'Subdecision matrices'!$C$30:$G$30,0)),0)</f>
        <v>0</v>
      </c>
      <c r="N999" s="2">
        <f>_xlfn.IFERROR(INDEX('Subdecision matrices'!$C$23:$G$27,MATCH(Prioritization!I508,'Subdecision matrices'!$B$23:$B$27,0),MATCH('CalcEng 2'!$N$6,'Subdecision matrices'!$C$22:$G$22,0)),0)</f>
        <v>0</v>
      </c>
      <c r="O999" s="2">
        <f>_xlfn.IFERROR(INDEX('Subdecision matrices'!$C$23:$G$27,MATCH(Prioritization!I508,'Subdecision matrices'!$B$23:$B$27,0),MATCH('CalcEng 2'!$O$6,'Subdecision matrices'!$C$22:$G$22,0)),0)</f>
        <v>0</v>
      </c>
      <c r="P999" s="2">
        <f>_xlfn.IFERROR(INDEX('Subdecision matrices'!$C$23:$G$27,MATCH(Prioritization!I508,'Subdecision matrices'!$B$23:$B$27,0),MATCH('CalcEng 2'!$P$6,'Subdecision matrices'!$C$22:$G$22,0)),0)</f>
        <v>0</v>
      </c>
      <c r="Q999" s="2">
        <f>_xlfn.IFERROR(INDEX('Subdecision matrices'!$C$31:$G$33,MATCH(Prioritization!J508,'Subdecision matrices'!$B$31:$B$33,0),MATCH('CalcEng 2'!$Q$6,'Subdecision matrices'!$C$30:$G$30,0)),0)</f>
        <v>0</v>
      </c>
      <c r="R999" s="2">
        <f>_xlfn.IFERROR(INDEX('Subdecision matrices'!$C$31:$G$33,MATCH(Prioritization!J508,'Subdecision matrices'!$B$31:$B$33,0),MATCH('CalcEng 2'!$R$6,'Subdecision matrices'!$C$30:$G$30,0)),0)</f>
        <v>0</v>
      </c>
      <c r="S999" s="2">
        <f>_xlfn.IFERROR(INDEX('Subdecision matrices'!$C$31:$G$33,MATCH(Prioritization!J508,'Subdecision matrices'!$B$31:$B$33,0),MATCH('CalcEng 2'!$S$6,'Subdecision matrices'!$C$30:$G$30,0)),0)</f>
        <v>0</v>
      </c>
      <c r="T999" s="2">
        <f>_xlfn.IFERROR(INDEX('Subdecision matrices'!$C$31:$G$33,MATCH(Prioritization!J508,'Subdecision matrices'!$B$31:$B$33,0),MATCH('CalcEng 2'!$T$6,'Subdecision matrices'!$C$30:$G$30,0)),0)</f>
        <v>0</v>
      </c>
      <c r="U999" s="2">
        <f>_xlfn.IFERROR(INDEX('Subdecision matrices'!$C$31:$G$33,MATCH(Prioritization!J508,'Subdecision matrices'!$B$31:$B$33,0),MATCH('CalcEng 2'!$U$6,'Subdecision matrices'!$C$30:$G$30,0)),0)</f>
        <v>0</v>
      </c>
      <c r="V999" s="2">
        <f>_xlfn.IFERROR(VLOOKUP(Prioritization!K508,'Subdecision matrices'!$A$37:$C$41,3,TRUE),0)</f>
        <v>0</v>
      </c>
      <c r="W999" s="2">
        <f>_xlfn.IFERROR(VLOOKUP(Prioritization!K508,'Subdecision matrices'!$A$37:$D$41,4),0)</f>
        <v>0</v>
      </c>
      <c r="X999" s="2">
        <f>_xlfn.IFERROR(VLOOKUP(Prioritization!K508,'Subdecision matrices'!$A$37:$E$41,5),0)</f>
        <v>0</v>
      </c>
      <c r="Y999" s="2">
        <f>_xlfn.IFERROR(VLOOKUP(Prioritization!K508,'Subdecision matrices'!$A$37:$F$41,6),0)</f>
        <v>0</v>
      </c>
      <c r="Z999" s="2">
        <f>_xlfn.IFERROR(VLOOKUP(Prioritization!K508,'Subdecision matrices'!$A$37:$G$41,7),0)</f>
        <v>0</v>
      </c>
      <c r="AA999" s="2">
        <f>_xlfn.IFERROR(INDEX('Subdecision matrices'!$K$8:$O$11,MATCH(Prioritization!L508,'Subdecision matrices'!$J$8:$J$11,0),MATCH('CalcEng 2'!$AA$6,'Subdecision matrices'!$K$7:$O$7,0)),0)</f>
        <v>0</v>
      </c>
      <c r="AB999" s="2">
        <f>_xlfn.IFERROR(INDEX('Subdecision matrices'!$K$8:$O$11,MATCH(Prioritization!L508,'Subdecision matrices'!$J$8:$J$11,0),MATCH('CalcEng 2'!$AB$6,'Subdecision matrices'!$K$7:$O$7,0)),0)</f>
        <v>0</v>
      </c>
      <c r="AC999" s="2">
        <f>_xlfn.IFERROR(INDEX('Subdecision matrices'!$K$8:$O$11,MATCH(Prioritization!L508,'Subdecision matrices'!$J$8:$J$11,0),MATCH('CalcEng 2'!$AC$6,'Subdecision matrices'!$K$7:$O$7,0)),0)</f>
        <v>0</v>
      </c>
      <c r="AD999" s="2">
        <f>_xlfn.IFERROR(INDEX('Subdecision matrices'!$K$8:$O$11,MATCH(Prioritization!L508,'Subdecision matrices'!$J$8:$J$11,0),MATCH('CalcEng 2'!$AD$6,'Subdecision matrices'!$K$7:$O$7,0)),0)</f>
        <v>0</v>
      </c>
      <c r="AE999" s="2">
        <f>_xlfn.IFERROR(INDEX('Subdecision matrices'!$K$8:$O$11,MATCH(Prioritization!L508,'Subdecision matrices'!$J$8:$J$11,0),MATCH('CalcEng 2'!$AE$6,'Subdecision matrices'!$K$7:$O$7,0)),0)</f>
        <v>0</v>
      </c>
      <c r="AF999" s="2">
        <f>_xlfn.IFERROR(VLOOKUP(Prioritization!M508,'Subdecision matrices'!$I$15:$K$17,3,TRUE),0)</f>
        <v>0</v>
      </c>
      <c r="AG999" s="2">
        <f>_xlfn.IFERROR(VLOOKUP(Prioritization!M508,'Subdecision matrices'!$I$15:$L$17,4,TRUE),0)</f>
        <v>0</v>
      </c>
      <c r="AH999" s="2">
        <f>_xlfn.IFERROR(VLOOKUP(Prioritization!M508,'Subdecision matrices'!$I$15:$M$17,5,TRUE),0)</f>
        <v>0</v>
      </c>
      <c r="AI999" s="2">
        <f>_xlfn.IFERROR(VLOOKUP(Prioritization!M508,'Subdecision matrices'!$I$15:$N$17,6,TRUE),0)</f>
        <v>0</v>
      </c>
      <c r="AJ999" s="2">
        <f>_xlfn.IFERROR(VLOOKUP(Prioritization!M508,'Subdecision matrices'!$I$15:$O$17,7,TRUE),0)</f>
        <v>0</v>
      </c>
      <c r="AK999" s="2">
        <f>_xlfn.IFERROR(INDEX('Subdecision matrices'!$K$22:$O$24,MATCH(Prioritization!N508,'Subdecision matrices'!$J$22:$J$24,0),MATCH($AK$6,'Subdecision matrices'!$K$21:$O$21,0)),0)</f>
        <v>0</v>
      </c>
      <c r="AL999" s="2">
        <f>_xlfn.IFERROR(INDEX('Subdecision matrices'!$K$22:$O$24,MATCH(Prioritization!N508,'Subdecision matrices'!$J$22:$J$24,0),MATCH($AL$6,'Subdecision matrices'!$K$21:$O$21,0)),0)</f>
        <v>0</v>
      </c>
      <c r="AM999" s="2">
        <f>_xlfn.IFERROR(INDEX('Subdecision matrices'!$K$22:$O$24,MATCH(Prioritization!N508,'Subdecision matrices'!$J$22:$J$24,0),MATCH($AM$6,'Subdecision matrices'!$K$21:$O$21,0)),0)</f>
        <v>0</v>
      </c>
      <c r="AN999" s="2">
        <f>_xlfn.IFERROR(INDEX('Subdecision matrices'!$K$22:$O$24,MATCH(Prioritization!N508,'Subdecision matrices'!$J$22:$J$24,0),MATCH($AN$6,'Subdecision matrices'!$K$21:$O$21,0)),0)</f>
        <v>0</v>
      </c>
      <c r="AO999" s="2">
        <f>_xlfn.IFERROR(INDEX('Subdecision matrices'!$K$22:$O$24,MATCH(Prioritization!N508,'Subdecision matrices'!$J$22:$J$24,0),MATCH($AO$6,'Subdecision matrices'!$K$21:$O$21,0)),0)</f>
        <v>0</v>
      </c>
      <c r="AP999" s="2">
        <f>_xlfn.IFERROR(INDEX('Subdecision matrices'!$K$27:$O$30,MATCH(Prioritization!O508,'Subdecision matrices'!$J$27:$J$30,0),MATCH('CalcEng 2'!$AP$6,'Subdecision matrices'!$K$27:$O$27,0)),0)</f>
        <v>0</v>
      </c>
      <c r="AQ999" s="2">
        <f>_xlfn.IFERROR(INDEX('Subdecision matrices'!$K$27:$O$30,MATCH(Prioritization!O508,'Subdecision matrices'!$J$27:$J$30,0),MATCH('CalcEng 2'!$AQ$6,'Subdecision matrices'!$K$27:$O$27,0)),0)</f>
        <v>0</v>
      </c>
      <c r="AR999" s="2">
        <f>_xlfn.IFERROR(INDEX('Subdecision matrices'!$K$27:$O$30,MATCH(Prioritization!O508,'Subdecision matrices'!$J$27:$J$30,0),MATCH('CalcEng 2'!$AR$6,'Subdecision matrices'!$K$27:$O$27,0)),0)</f>
        <v>0</v>
      </c>
      <c r="AS999" s="2">
        <f>_xlfn.IFERROR(INDEX('Subdecision matrices'!$K$27:$O$30,MATCH(Prioritization!O508,'Subdecision matrices'!$J$27:$J$30,0),MATCH('CalcEng 2'!$AS$6,'Subdecision matrices'!$K$27:$O$27,0)),0)</f>
        <v>0</v>
      </c>
      <c r="AT999" s="2">
        <f>_xlfn.IFERROR(INDEX('Subdecision matrices'!$K$27:$O$30,MATCH(Prioritization!O508,'Subdecision matrices'!$J$27:$J$30,0),MATCH('CalcEng 2'!$AT$6,'Subdecision matrices'!$K$27:$O$27,0)),0)</f>
        <v>0</v>
      </c>
      <c r="AU999" s="2">
        <f>_xlfn.IFERROR(INDEX('Subdecision matrices'!$K$34:$O$36,MATCH(Prioritization!P508,'Subdecision matrices'!$J$34:$J$36,0),MATCH('CalcEng 2'!$AU$6,'Subdecision matrices'!$K$33:$O$33,0)),0)</f>
        <v>0</v>
      </c>
      <c r="AV999" s="2">
        <f>_xlfn.IFERROR(INDEX('Subdecision matrices'!$K$34:$O$36,MATCH(Prioritization!P508,'Subdecision matrices'!$J$34:$J$36,0),MATCH('CalcEng 2'!$AV$6,'Subdecision matrices'!$K$33:$O$33,0)),0)</f>
        <v>0</v>
      </c>
      <c r="AW999" s="2">
        <f>_xlfn.IFERROR(INDEX('Subdecision matrices'!$K$34:$O$36,MATCH(Prioritization!P508,'Subdecision matrices'!$J$34:$J$36,0),MATCH('CalcEng 2'!$AW$6,'Subdecision matrices'!$K$33:$O$33,0)),0)</f>
        <v>0</v>
      </c>
      <c r="AX999" s="2">
        <f>_xlfn.IFERROR(INDEX('Subdecision matrices'!$K$34:$O$36,MATCH(Prioritization!P508,'Subdecision matrices'!$J$34:$J$36,0),MATCH('CalcEng 2'!$AX$6,'Subdecision matrices'!$K$33:$O$33,0)),0)</f>
        <v>0</v>
      </c>
      <c r="AY999" s="2">
        <f>_xlfn.IFERROR(INDEX('Subdecision matrices'!$K$34:$O$36,MATCH(Prioritization!P508,'Subdecision matrices'!$J$34:$J$36,0),MATCH('CalcEng 2'!$AY$6,'Subdecision matrices'!$K$33:$O$33,0)),0)</f>
        <v>0</v>
      </c>
      <c r="AZ999" s="2"/>
      <c r="BA999" s="2"/>
      <c r="BB999" s="110">
        <f>((B999*B1000)+(G999*G1000)+(L999*L1000)+(Q999*Q1000)+(V999*V1000)+(AA999*AA1000)+(AF1000*AF999)+(AK999*AK1000)+(AP999*AP1000)+(AU999*AU1000))*10</f>
        <v>0</v>
      </c>
      <c r="BC999" s="110">
        <f aca="true" t="shared" si="2507" ref="BC999">((C999*C1000)+(H999*H1000)+(M999*M1000)+(R999*R1000)+(W999*W1000)+(AB999*AB1000)+(AG1000*AG999)+(AL999*AL1000)+(AQ999*AQ1000)+(AV999*AV1000))*10</f>
        <v>0</v>
      </c>
      <c r="BD999" s="110">
        <f aca="true" t="shared" si="2508" ref="BD999">((D999*D1000)+(I999*I1000)+(N999*N1000)+(S999*S1000)+(X999*X1000)+(AC999*AC1000)+(AH1000*AH999)+(AM999*AM1000)+(AR999*AR1000)+(AW999*AW1000))*10</f>
        <v>0</v>
      </c>
      <c r="BE999" s="110">
        <f aca="true" t="shared" si="2509" ref="BE999">((E999*E1000)+(J999*J1000)+(O999*O1000)+(T999*T1000)+(Y999*Y1000)+(AD999*AD1000)+(AI1000*AI999)+(AN999*AN1000)+(AS999*AS1000)+(AX999*AX1000))*10</f>
        <v>0</v>
      </c>
      <c r="BF999" s="110">
        <f aca="true" t="shared" si="2510" ref="BF999">((F999*F1000)+(K999*K1000)+(P999*P1000)+(U999*U1000)+(Z999*Z1000)+(AE999*AE1000)+(AJ1000*AJ999)+(AO999*AO1000)+(AT999*AT1000)+(AY999*AY1000))*10</f>
        <v>0</v>
      </c>
    </row>
    <row r="1000" spans="1:58" ht="15.75" thickBot="1">
      <c r="A1000" s="94"/>
      <c r="B1000" s="5">
        <f>'Subdecision matrices'!$S$12</f>
        <v>0.1</v>
      </c>
      <c r="C1000" s="5">
        <f>'Subdecision matrices'!$S$13</f>
        <v>0.1</v>
      </c>
      <c r="D1000" s="5">
        <f>'Subdecision matrices'!$S$14</f>
        <v>0.1</v>
      </c>
      <c r="E1000" s="5">
        <f>'Subdecision matrices'!$S$15</f>
        <v>0.1</v>
      </c>
      <c r="F1000" s="5">
        <f>'Subdecision matrices'!$S$16</f>
        <v>0.1</v>
      </c>
      <c r="G1000" s="5">
        <f>'Subdecision matrices'!$T$12</f>
        <v>0.1</v>
      </c>
      <c r="H1000" s="5">
        <f>'Subdecision matrices'!$T$13</f>
        <v>0.1</v>
      </c>
      <c r="I1000" s="5">
        <f>'Subdecision matrices'!$T$14</f>
        <v>0.1</v>
      </c>
      <c r="J1000" s="5">
        <f>'Subdecision matrices'!$T$15</f>
        <v>0.1</v>
      </c>
      <c r="K1000" s="5">
        <f>'Subdecision matrices'!$T$16</f>
        <v>0.1</v>
      </c>
      <c r="L1000" s="5">
        <f>'Subdecision matrices'!$U$12</f>
        <v>0.05</v>
      </c>
      <c r="M1000" s="5">
        <f>'Subdecision matrices'!$U$13</f>
        <v>0.05</v>
      </c>
      <c r="N1000" s="5">
        <f>'Subdecision matrices'!$U$14</f>
        <v>0.05</v>
      </c>
      <c r="O1000" s="5">
        <f>'Subdecision matrices'!$U$15</f>
        <v>0.05</v>
      </c>
      <c r="P1000" s="5">
        <f>'Subdecision matrices'!$U$16</f>
        <v>0.05</v>
      </c>
      <c r="Q1000" s="5">
        <f>'Subdecision matrices'!$V$12</f>
        <v>0.1</v>
      </c>
      <c r="R1000" s="5">
        <f>'Subdecision matrices'!$V$13</f>
        <v>0.1</v>
      </c>
      <c r="S1000" s="5">
        <f>'Subdecision matrices'!$V$14</f>
        <v>0.1</v>
      </c>
      <c r="T1000" s="5">
        <f>'Subdecision matrices'!$V$15</f>
        <v>0.1</v>
      </c>
      <c r="U1000" s="5">
        <f>'Subdecision matrices'!$V$16</f>
        <v>0.1</v>
      </c>
      <c r="V1000" s="5">
        <f>'Subdecision matrices'!$W$12</f>
        <v>0.1</v>
      </c>
      <c r="W1000" s="5">
        <f>'Subdecision matrices'!$W$13</f>
        <v>0.1</v>
      </c>
      <c r="X1000" s="5">
        <f>'Subdecision matrices'!$W$14</f>
        <v>0.1</v>
      </c>
      <c r="Y1000" s="5">
        <f>'Subdecision matrices'!$W$15</f>
        <v>0.1</v>
      </c>
      <c r="Z1000" s="5">
        <f>'Subdecision matrices'!$W$16</f>
        <v>0.1</v>
      </c>
      <c r="AA1000" s="5">
        <f>'Subdecision matrices'!$X$12</f>
        <v>0.05</v>
      </c>
      <c r="AB1000" s="5">
        <f>'Subdecision matrices'!$X$13</f>
        <v>0.1</v>
      </c>
      <c r="AC1000" s="5">
        <f>'Subdecision matrices'!$X$14</f>
        <v>0.1</v>
      </c>
      <c r="AD1000" s="5">
        <f>'Subdecision matrices'!$X$15</f>
        <v>0.1</v>
      </c>
      <c r="AE1000" s="5">
        <f>'Subdecision matrices'!$X$16</f>
        <v>0.1</v>
      </c>
      <c r="AF1000" s="5">
        <f>'Subdecision matrices'!$Y$12</f>
        <v>0.1</v>
      </c>
      <c r="AG1000" s="5">
        <f>'Subdecision matrices'!$Y$13</f>
        <v>0.1</v>
      </c>
      <c r="AH1000" s="5">
        <f>'Subdecision matrices'!$Y$14</f>
        <v>0.1</v>
      </c>
      <c r="AI1000" s="5">
        <f>'Subdecision matrices'!$Y$15</f>
        <v>0.05</v>
      </c>
      <c r="AJ1000" s="5">
        <f>'Subdecision matrices'!$Y$16</f>
        <v>0.05</v>
      </c>
      <c r="AK1000" s="5">
        <f>'Subdecision matrices'!$Z$12</f>
        <v>0.15</v>
      </c>
      <c r="AL1000" s="5">
        <f>'Subdecision matrices'!$Z$13</f>
        <v>0.15</v>
      </c>
      <c r="AM1000" s="5">
        <f>'Subdecision matrices'!$Z$14</f>
        <v>0.15</v>
      </c>
      <c r="AN1000" s="5">
        <f>'Subdecision matrices'!$Z$15</f>
        <v>0.15</v>
      </c>
      <c r="AO1000" s="5">
        <f>'Subdecision matrices'!$Z$16</f>
        <v>0.15</v>
      </c>
      <c r="AP1000" s="5">
        <f>'Subdecision matrices'!$AA$12</f>
        <v>0.1</v>
      </c>
      <c r="AQ1000" s="5">
        <f>'Subdecision matrices'!$AA$13</f>
        <v>0.1</v>
      </c>
      <c r="AR1000" s="5">
        <f>'Subdecision matrices'!$AA$14</f>
        <v>0.1</v>
      </c>
      <c r="AS1000" s="5">
        <f>'Subdecision matrices'!$AA$15</f>
        <v>0.1</v>
      </c>
      <c r="AT1000" s="5">
        <f>'Subdecision matrices'!$AA$16</f>
        <v>0.15</v>
      </c>
      <c r="AU1000" s="5">
        <f>'Subdecision matrices'!$AB$12</f>
        <v>0.15</v>
      </c>
      <c r="AV1000" s="5">
        <f>'Subdecision matrices'!$AB$13</f>
        <v>0.1</v>
      </c>
      <c r="AW1000" s="5">
        <f>'Subdecision matrices'!$AB$14</f>
        <v>0.1</v>
      </c>
      <c r="AX1000" s="5">
        <f>'Subdecision matrices'!$AB$15</f>
        <v>0.15</v>
      </c>
      <c r="AY1000" s="5">
        <f>'Subdecision matrices'!$AB$16</f>
        <v>0.1</v>
      </c>
      <c r="AZ1000" s="3">
        <f aca="true" t="shared" si="2511" ref="AZ1000">SUM(L1000:AY1000)</f>
        <v>4</v>
      </c>
      <c r="BA1000" s="3"/>
      <c r="BB1000" s="114"/>
      <c r="BC1000" s="114"/>
      <c r="BD1000" s="114"/>
      <c r="BE1000" s="114"/>
      <c r="BF1000" s="114"/>
    </row>
    <row r="1001" spans="1:58" ht="15.75" customHeight="1">
      <c r="A1001" s="94">
        <v>498</v>
      </c>
      <c r="B1001" s="44">
        <f>_xlfn.IFERROR(VLOOKUP(Prioritization!G509,'Subdecision matrices'!$B$7:$C$8,2,TRUE),0)</f>
        <v>0</v>
      </c>
      <c r="C1001" s="44">
        <f>_xlfn.IFERROR(VLOOKUP(Prioritization!G509,'Subdecision matrices'!$B$7:$D$8,3,TRUE),0)</f>
        <v>0</v>
      </c>
      <c r="D1001" s="44">
        <f>_xlfn.IFERROR(VLOOKUP(Prioritization!G509,'Subdecision matrices'!$B$7:$E$8,4,TRUE),0)</f>
        <v>0</v>
      </c>
      <c r="E1001" s="44">
        <f>_xlfn.IFERROR(VLOOKUP(Prioritization!G509,'Subdecision matrices'!$B$7:$F$8,5,TRUE),0)</f>
        <v>0</v>
      </c>
      <c r="F1001" s="44">
        <f>_xlfn.IFERROR(VLOOKUP(Prioritization!G509,'Subdecision matrices'!$B$7:$G$8,6,TRUE),0)</f>
        <v>0</v>
      </c>
      <c r="G1001" s="44">
        <f>VLOOKUP(Prioritization!H509,'Subdecision matrices'!$B$12:$C$19,2,TRUE)</f>
        <v>0</v>
      </c>
      <c r="H1001" s="44">
        <f>VLOOKUP(Prioritization!H509,'Subdecision matrices'!$B$12:$D$19,3,TRUE)</f>
        <v>0</v>
      </c>
      <c r="I1001" s="44">
        <f>VLOOKUP(Prioritization!H509,'Subdecision matrices'!$B$12:$E$19,4,TRUE)</f>
        <v>0</v>
      </c>
      <c r="J1001" s="44">
        <f>VLOOKUP(Prioritization!H509,'Subdecision matrices'!$B$12:$F$19,5,TRUE)</f>
        <v>0</v>
      </c>
      <c r="K1001" s="44">
        <f>VLOOKUP(Prioritization!H509,'Subdecision matrices'!$B$12:$G$19,6,TRUE)</f>
        <v>0</v>
      </c>
      <c r="L1001" s="2">
        <f>_xlfn.IFERROR(INDEX('Subdecision matrices'!$C$23:$G$27,MATCH(Prioritization!I509,'Subdecision matrices'!$B$23:$B$27,0),MATCH('CalcEng 2'!$L$6,'Subdecision matrices'!$C$22:$G$22,0)),0)</f>
        <v>0</v>
      </c>
      <c r="M1001" s="2">
        <f>_xlfn.IFERROR(INDEX('Subdecision matrices'!$C$23:$G$27,MATCH(Prioritization!I509,'Subdecision matrices'!$B$23:$B$27,0),MATCH('CalcEng 2'!$M$6,'Subdecision matrices'!$C$30:$G$30,0)),0)</f>
        <v>0</v>
      </c>
      <c r="N1001" s="2">
        <f>_xlfn.IFERROR(INDEX('Subdecision matrices'!$C$23:$G$27,MATCH(Prioritization!I509,'Subdecision matrices'!$B$23:$B$27,0),MATCH('CalcEng 2'!$N$6,'Subdecision matrices'!$C$22:$G$22,0)),0)</f>
        <v>0</v>
      </c>
      <c r="O1001" s="2">
        <f>_xlfn.IFERROR(INDEX('Subdecision matrices'!$C$23:$G$27,MATCH(Prioritization!I509,'Subdecision matrices'!$B$23:$B$27,0),MATCH('CalcEng 2'!$O$6,'Subdecision matrices'!$C$22:$G$22,0)),0)</f>
        <v>0</v>
      </c>
      <c r="P1001" s="2">
        <f>_xlfn.IFERROR(INDEX('Subdecision matrices'!$C$23:$G$27,MATCH(Prioritization!I509,'Subdecision matrices'!$B$23:$B$27,0),MATCH('CalcEng 2'!$P$6,'Subdecision matrices'!$C$22:$G$22,0)),0)</f>
        <v>0</v>
      </c>
      <c r="Q1001" s="2">
        <f>_xlfn.IFERROR(INDEX('Subdecision matrices'!$C$31:$G$33,MATCH(Prioritization!J509,'Subdecision matrices'!$B$31:$B$33,0),MATCH('CalcEng 2'!$Q$6,'Subdecision matrices'!$C$30:$G$30,0)),0)</f>
        <v>0</v>
      </c>
      <c r="R1001" s="2">
        <f>_xlfn.IFERROR(INDEX('Subdecision matrices'!$C$31:$G$33,MATCH(Prioritization!J509,'Subdecision matrices'!$B$31:$B$33,0),MATCH('CalcEng 2'!$R$6,'Subdecision matrices'!$C$30:$G$30,0)),0)</f>
        <v>0</v>
      </c>
      <c r="S1001" s="2">
        <f>_xlfn.IFERROR(INDEX('Subdecision matrices'!$C$31:$G$33,MATCH(Prioritization!J509,'Subdecision matrices'!$B$31:$B$33,0),MATCH('CalcEng 2'!$S$6,'Subdecision matrices'!$C$30:$G$30,0)),0)</f>
        <v>0</v>
      </c>
      <c r="T1001" s="2">
        <f>_xlfn.IFERROR(INDEX('Subdecision matrices'!$C$31:$G$33,MATCH(Prioritization!J509,'Subdecision matrices'!$B$31:$B$33,0),MATCH('CalcEng 2'!$T$6,'Subdecision matrices'!$C$30:$G$30,0)),0)</f>
        <v>0</v>
      </c>
      <c r="U1001" s="2">
        <f>_xlfn.IFERROR(INDEX('Subdecision matrices'!$C$31:$G$33,MATCH(Prioritization!J509,'Subdecision matrices'!$B$31:$B$33,0),MATCH('CalcEng 2'!$U$6,'Subdecision matrices'!$C$30:$G$30,0)),0)</f>
        <v>0</v>
      </c>
      <c r="V1001" s="2">
        <f>_xlfn.IFERROR(VLOOKUP(Prioritization!K509,'Subdecision matrices'!$A$37:$C$41,3,TRUE),0)</f>
        <v>0</v>
      </c>
      <c r="W1001" s="2">
        <f>_xlfn.IFERROR(VLOOKUP(Prioritization!K509,'Subdecision matrices'!$A$37:$D$41,4),0)</f>
        <v>0</v>
      </c>
      <c r="X1001" s="2">
        <f>_xlfn.IFERROR(VLOOKUP(Prioritization!K509,'Subdecision matrices'!$A$37:$E$41,5),0)</f>
        <v>0</v>
      </c>
      <c r="Y1001" s="2">
        <f>_xlfn.IFERROR(VLOOKUP(Prioritization!K509,'Subdecision matrices'!$A$37:$F$41,6),0)</f>
        <v>0</v>
      </c>
      <c r="Z1001" s="2">
        <f>_xlfn.IFERROR(VLOOKUP(Prioritization!K509,'Subdecision matrices'!$A$37:$G$41,7),0)</f>
        <v>0</v>
      </c>
      <c r="AA1001" s="2">
        <f>_xlfn.IFERROR(INDEX('Subdecision matrices'!$K$8:$O$11,MATCH(Prioritization!L509,'Subdecision matrices'!$J$8:$J$11,0),MATCH('CalcEng 2'!$AA$6,'Subdecision matrices'!$K$7:$O$7,0)),0)</f>
        <v>0</v>
      </c>
      <c r="AB1001" s="2">
        <f>_xlfn.IFERROR(INDEX('Subdecision matrices'!$K$8:$O$11,MATCH(Prioritization!L509,'Subdecision matrices'!$J$8:$J$11,0),MATCH('CalcEng 2'!$AB$6,'Subdecision matrices'!$K$7:$O$7,0)),0)</f>
        <v>0</v>
      </c>
      <c r="AC1001" s="2">
        <f>_xlfn.IFERROR(INDEX('Subdecision matrices'!$K$8:$O$11,MATCH(Prioritization!L509,'Subdecision matrices'!$J$8:$J$11,0),MATCH('CalcEng 2'!$AC$6,'Subdecision matrices'!$K$7:$O$7,0)),0)</f>
        <v>0</v>
      </c>
      <c r="AD1001" s="2">
        <f>_xlfn.IFERROR(INDEX('Subdecision matrices'!$K$8:$O$11,MATCH(Prioritization!L509,'Subdecision matrices'!$J$8:$J$11,0),MATCH('CalcEng 2'!$AD$6,'Subdecision matrices'!$K$7:$O$7,0)),0)</f>
        <v>0</v>
      </c>
      <c r="AE1001" s="2">
        <f>_xlfn.IFERROR(INDEX('Subdecision matrices'!$K$8:$O$11,MATCH(Prioritization!L509,'Subdecision matrices'!$J$8:$J$11,0),MATCH('CalcEng 2'!$AE$6,'Subdecision matrices'!$K$7:$O$7,0)),0)</f>
        <v>0</v>
      </c>
      <c r="AF1001" s="2">
        <f>_xlfn.IFERROR(VLOOKUP(Prioritization!M509,'Subdecision matrices'!$I$15:$K$17,3,TRUE),0)</f>
        <v>0</v>
      </c>
      <c r="AG1001" s="2">
        <f>_xlfn.IFERROR(VLOOKUP(Prioritization!M509,'Subdecision matrices'!$I$15:$L$17,4,TRUE),0)</f>
        <v>0</v>
      </c>
      <c r="AH1001" s="2">
        <f>_xlfn.IFERROR(VLOOKUP(Prioritization!M509,'Subdecision matrices'!$I$15:$M$17,5,TRUE),0)</f>
        <v>0</v>
      </c>
      <c r="AI1001" s="2">
        <f>_xlfn.IFERROR(VLOOKUP(Prioritization!M509,'Subdecision matrices'!$I$15:$N$17,6,TRUE),0)</f>
        <v>0</v>
      </c>
      <c r="AJ1001" s="2">
        <f>_xlfn.IFERROR(VLOOKUP(Prioritization!M509,'Subdecision matrices'!$I$15:$O$17,7,TRUE),0)</f>
        <v>0</v>
      </c>
      <c r="AK1001" s="2">
        <f>_xlfn.IFERROR(INDEX('Subdecision matrices'!$K$22:$O$24,MATCH(Prioritization!N509,'Subdecision matrices'!$J$22:$J$24,0),MATCH($AK$6,'Subdecision matrices'!$K$21:$O$21,0)),0)</f>
        <v>0</v>
      </c>
      <c r="AL1001" s="2">
        <f>_xlfn.IFERROR(INDEX('Subdecision matrices'!$K$22:$O$24,MATCH(Prioritization!N509,'Subdecision matrices'!$J$22:$J$24,0),MATCH($AL$6,'Subdecision matrices'!$K$21:$O$21,0)),0)</f>
        <v>0</v>
      </c>
      <c r="AM1001" s="2">
        <f>_xlfn.IFERROR(INDEX('Subdecision matrices'!$K$22:$O$24,MATCH(Prioritization!N509,'Subdecision matrices'!$J$22:$J$24,0),MATCH($AM$6,'Subdecision matrices'!$K$21:$O$21,0)),0)</f>
        <v>0</v>
      </c>
      <c r="AN1001" s="2">
        <f>_xlfn.IFERROR(INDEX('Subdecision matrices'!$K$22:$O$24,MATCH(Prioritization!N509,'Subdecision matrices'!$J$22:$J$24,0),MATCH($AN$6,'Subdecision matrices'!$K$21:$O$21,0)),0)</f>
        <v>0</v>
      </c>
      <c r="AO1001" s="2">
        <f>_xlfn.IFERROR(INDEX('Subdecision matrices'!$K$22:$O$24,MATCH(Prioritization!N509,'Subdecision matrices'!$J$22:$J$24,0),MATCH($AO$6,'Subdecision matrices'!$K$21:$O$21,0)),0)</f>
        <v>0</v>
      </c>
      <c r="AP1001" s="2">
        <f>_xlfn.IFERROR(INDEX('Subdecision matrices'!$K$27:$O$30,MATCH(Prioritization!O509,'Subdecision matrices'!$J$27:$J$30,0),MATCH('CalcEng 2'!$AP$6,'Subdecision matrices'!$K$27:$O$27,0)),0)</f>
        <v>0</v>
      </c>
      <c r="AQ1001" s="2">
        <f>_xlfn.IFERROR(INDEX('Subdecision matrices'!$K$27:$O$30,MATCH(Prioritization!O509,'Subdecision matrices'!$J$27:$J$30,0),MATCH('CalcEng 2'!$AQ$6,'Subdecision matrices'!$K$27:$O$27,0)),0)</f>
        <v>0</v>
      </c>
      <c r="AR1001" s="2">
        <f>_xlfn.IFERROR(INDEX('Subdecision matrices'!$K$27:$O$30,MATCH(Prioritization!O509,'Subdecision matrices'!$J$27:$J$30,0),MATCH('CalcEng 2'!$AR$6,'Subdecision matrices'!$K$27:$O$27,0)),0)</f>
        <v>0</v>
      </c>
      <c r="AS1001" s="2">
        <f>_xlfn.IFERROR(INDEX('Subdecision matrices'!$K$27:$O$30,MATCH(Prioritization!O509,'Subdecision matrices'!$J$27:$J$30,0),MATCH('CalcEng 2'!$AS$6,'Subdecision matrices'!$K$27:$O$27,0)),0)</f>
        <v>0</v>
      </c>
      <c r="AT1001" s="2">
        <f>_xlfn.IFERROR(INDEX('Subdecision matrices'!$K$27:$O$30,MATCH(Prioritization!O509,'Subdecision matrices'!$J$27:$J$30,0),MATCH('CalcEng 2'!$AT$6,'Subdecision matrices'!$K$27:$O$27,0)),0)</f>
        <v>0</v>
      </c>
      <c r="AU1001" s="2">
        <f>_xlfn.IFERROR(INDEX('Subdecision matrices'!$K$34:$O$36,MATCH(Prioritization!P509,'Subdecision matrices'!$J$34:$J$36,0),MATCH('CalcEng 2'!$AU$6,'Subdecision matrices'!$K$33:$O$33,0)),0)</f>
        <v>0</v>
      </c>
      <c r="AV1001" s="2">
        <f>_xlfn.IFERROR(INDEX('Subdecision matrices'!$K$34:$O$36,MATCH(Prioritization!P509,'Subdecision matrices'!$J$34:$J$36,0),MATCH('CalcEng 2'!$AV$6,'Subdecision matrices'!$K$33:$O$33,0)),0)</f>
        <v>0</v>
      </c>
      <c r="AW1001" s="2">
        <f>_xlfn.IFERROR(INDEX('Subdecision matrices'!$K$34:$O$36,MATCH(Prioritization!P509,'Subdecision matrices'!$J$34:$J$36,0),MATCH('CalcEng 2'!$AW$6,'Subdecision matrices'!$K$33:$O$33,0)),0)</f>
        <v>0</v>
      </c>
      <c r="AX1001" s="2">
        <f>_xlfn.IFERROR(INDEX('Subdecision matrices'!$K$34:$O$36,MATCH(Prioritization!P509,'Subdecision matrices'!$J$34:$J$36,0),MATCH('CalcEng 2'!$AX$6,'Subdecision matrices'!$K$33:$O$33,0)),0)</f>
        <v>0</v>
      </c>
      <c r="AY1001" s="2">
        <f>_xlfn.IFERROR(INDEX('Subdecision matrices'!$K$34:$O$36,MATCH(Prioritization!P509,'Subdecision matrices'!$J$34:$J$36,0),MATCH('CalcEng 2'!$AY$6,'Subdecision matrices'!$K$33:$O$33,0)),0)</f>
        <v>0</v>
      </c>
      <c r="AZ1001" s="2"/>
      <c r="BA1001" s="2"/>
      <c r="BB1001" s="110">
        <f>((B1001*B1002)+(G1001*G1002)+(L1001*L1002)+(Q1001*Q1002)+(V1001*V1002)+(AA1001*AA1002)+(AF1002*AF1001)+(AK1001*AK1002)+(AP1001*AP1002)+(AU1001*AU1002))*10</f>
        <v>0</v>
      </c>
      <c r="BC1001" s="110">
        <f aca="true" t="shared" si="2512" ref="BC1001">((C1001*C1002)+(H1001*H1002)+(M1001*M1002)+(R1001*R1002)+(W1001*W1002)+(AB1001*AB1002)+(AG1002*AG1001)+(AL1001*AL1002)+(AQ1001*AQ1002)+(AV1001*AV1002))*10</f>
        <v>0</v>
      </c>
      <c r="BD1001" s="110">
        <f aca="true" t="shared" si="2513" ref="BD1001">((D1001*D1002)+(I1001*I1002)+(N1001*N1002)+(S1001*S1002)+(X1001*X1002)+(AC1001*AC1002)+(AH1002*AH1001)+(AM1001*AM1002)+(AR1001*AR1002)+(AW1001*AW1002))*10</f>
        <v>0</v>
      </c>
      <c r="BE1001" s="110">
        <f aca="true" t="shared" si="2514" ref="BE1001">((E1001*E1002)+(J1001*J1002)+(O1001*O1002)+(T1001*T1002)+(Y1001*Y1002)+(AD1001*AD1002)+(AI1002*AI1001)+(AN1001*AN1002)+(AS1001*AS1002)+(AX1001*AX1002))*10</f>
        <v>0</v>
      </c>
      <c r="BF1001" s="110">
        <f aca="true" t="shared" si="2515" ref="BF1001">((F1001*F1002)+(K1001*K1002)+(P1001*P1002)+(U1001*U1002)+(Z1001*Z1002)+(AE1001*AE1002)+(AJ1002*AJ1001)+(AO1001*AO1002)+(AT1001*AT1002)+(AY1001*AY1002))*10</f>
        <v>0</v>
      </c>
    </row>
    <row r="1002" spans="1:58" ht="15.75" thickBot="1">
      <c r="A1002" s="94"/>
      <c r="B1002" s="5">
        <f>'Subdecision matrices'!$S$12</f>
        <v>0.1</v>
      </c>
      <c r="C1002" s="5">
        <f>'Subdecision matrices'!$S$13</f>
        <v>0.1</v>
      </c>
      <c r="D1002" s="5">
        <f>'Subdecision matrices'!$S$14</f>
        <v>0.1</v>
      </c>
      <c r="E1002" s="5">
        <f>'Subdecision matrices'!$S$15</f>
        <v>0.1</v>
      </c>
      <c r="F1002" s="5">
        <f>'Subdecision matrices'!$S$16</f>
        <v>0.1</v>
      </c>
      <c r="G1002" s="5">
        <f>'Subdecision matrices'!$T$12</f>
        <v>0.1</v>
      </c>
      <c r="H1002" s="5">
        <f>'Subdecision matrices'!$T$13</f>
        <v>0.1</v>
      </c>
      <c r="I1002" s="5">
        <f>'Subdecision matrices'!$T$14</f>
        <v>0.1</v>
      </c>
      <c r="J1002" s="5">
        <f>'Subdecision matrices'!$T$15</f>
        <v>0.1</v>
      </c>
      <c r="K1002" s="5">
        <f>'Subdecision matrices'!$T$16</f>
        <v>0.1</v>
      </c>
      <c r="L1002" s="5">
        <f>'Subdecision matrices'!$U$12</f>
        <v>0.05</v>
      </c>
      <c r="M1002" s="5">
        <f>'Subdecision matrices'!$U$13</f>
        <v>0.05</v>
      </c>
      <c r="N1002" s="5">
        <f>'Subdecision matrices'!$U$14</f>
        <v>0.05</v>
      </c>
      <c r="O1002" s="5">
        <f>'Subdecision matrices'!$U$15</f>
        <v>0.05</v>
      </c>
      <c r="P1002" s="5">
        <f>'Subdecision matrices'!$U$16</f>
        <v>0.05</v>
      </c>
      <c r="Q1002" s="5">
        <f>'Subdecision matrices'!$V$12</f>
        <v>0.1</v>
      </c>
      <c r="R1002" s="5">
        <f>'Subdecision matrices'!$V$13</f>
        <v>0.1</v>
      </c>
      <c r="S1002" s="5">
        <f>'Subdecision matrices'!$V$14</f>
        <v>0.1</v>
      </c>
      <c r="T1002" s="5">
        <f>'Subdecision matrices'!$V$15</f>
        <v>0.1</v>
      </c>
      <c r="U1002" s="5">
        <f>'Subdecision matrices'!$V$16</f>
        <v>0.1</v>
      </c>
      <c r="V1002" s="5">
        <f>'Subdecision matrices'!$W$12</f>
        <v>0.1</v>
      </c>
      <c r="W1002" s="5">
        <f>'Subdecision matrices'!$W$13</f>
        <v>0.1</v>
      </c>
      <c r="X1002" s="5">
        <f>'Subdecision matrices'!$W$14</f>
        <v>0.1</v>
      </c>
      <c r="Y1002" s="5">
        <f>'Subdecision matrices'!$W$15</f>
        <v>0.1</v>
      </c>
      <c r="Z1002" s="5">
        <f>'Subdecision matrices'!$W$16</f>
        <v>0.1</v>
      </c>
      <c r="AA1002" s="5">
        <f>'Subdecision matrices'!$X$12</f>
        <v>0.05</v>
      </c>
      <c r="AB1002" s="5">
        <f>'Subdecision matrices'!$X$13</f>
        <v>0.1</v>
      </c>
      <c r="AC1002" s="5">
        <f>'Subdecision matrices'!$X$14</f>
        <v>0.1</v>
      </c>
      <c r="AD1002" s="5">
        <f>'Subdecision matrices'!$X$15</f>
        <v>0.1</v>
      </c>
      <c r="AE1002" s="5">
        <f>'Subdecision matrices'!$X$16</f>
        <v>0.1</v>
      </c>
      <c r="AF1002" s="5">
        <f>'Subdecision matrices'!$Y$12</f>
        <v>0.1</v>
      </c>
      <c r="AG1002" s="5">
        <f>'Subdecision matrices'!$Y$13</f>
        <v>0.1</v>
      </c>
      <c r="AH1002" s="5">
        <f>'Subdecision matrices'!$Y$14</f>
        <v>0.1</v>
      </c>
      <c r="AI1002" s="5">
        <f>'Subdecision matrices'!$Y$15</f>
        <v>0.05</v>
      </c>
      <c r="AJ1002" s="5">
        <f>'Subdecision matrices'!$Y$16</f>
        <v>0.05</v>
      </c>
      <c r="AK1002" s="5">
        <f>'Subdecision matrices'!$Z$12</f>
        <v>0.15</v>
      </c>
      <c r="AL1002" s="5">
        <f>'Subdecision matrices'!$Z$13</f>
        <v>0.15</v>
      </c>
      <c r="AM1002" s="5">
        <f>'Subdecision matrices'!$Z$14</f>
        <v>0.15</v>
      </c>
      <c r="AN1002" s="5">
        <f>'Subdecision matrices'!$Z$15</f>
        <v>0.15</v>
      </c>
      <c r="AO1002" s="5">
        <f>'Subdecision matrices'!$Z$16</f>
        <v>0.15</v>
      </c>
      <c r="AP1002" s="5">
        <f>'Subdecision matrices'!$AA$12</f>
        <v>0.1</v>
      </c>
      <c r="AQ1002" s="5">
        <f>'Subdecision matrices'!$AA$13</f>
        <v>0.1</v>
      </c>
      <c r="AR1002" s="5">
        <f>'Subdecision matrices'!$AA$14</f>
        <v>0.1</v>
      </c>
      <c r="AS1002" s="5">
        <f>'Subdecision matrices'!$AA$15</f>
        <v>0.1</v>
      </c>
      <c r="AT1002" s="5">
        <f>'Subdecision matrices'!$AA$16</f>
        <v>0.15</v>
      </c>
      <c r="AU1002" s="5">
        <f>'Subdecision matrices'!$AB$12</f>
        <v>0.15</v>
      </c>
      <c r="AV1002" s="5">
        <f>'Subdecision matrices'!$AB$13</f>
        <v>0.1</v>
      </c>
      <c r="AW1002" s="5">
        <f>'Subdecision matrices'!$AB$14</f>
        <v>0.1</v>
      </c>
      <c r="AX1002" s="5">
        <f>'Subdecision matrices'!$AB$15</f>
        <v>0.15</v>
      </c>
      <c r="AY1002" s="5">
        <f>'Subdecision matrices'!$AB$16</f>
        <v>0.1</v>
      </c>
      <c r="AZ1002" s="3">
        <f aca="true" t="shared" si="2516" ref="AZ1002">SUM(L1002:AY1002)</f>
        <v>4</v>
      </c>
      <c r="BA1002" s="3"/>
      <c r="BB1002" s="114"/>
      <c r="BC1002" s="114"/>
      <c r="BD1002" s="114"/>
      <c r="BE1002" s="114"/>
      <c r="BF1002" s="114"/>
    </row>
    <row r="1003" spans="1:58" ht="15.75" customHeight="1">
      <c r="A1003" s="94">
        <v>499</v>
      </c>
      <c r="B1003" s="44">
        <f>_xlfn.IFERROR(VLOOKUP(Prioritization!G510,'Subdecision matrices'!$B$7:$C$8,2,TRUE),0)</f>
        <v>0</v>
      </c>
      <c r="C1003" s="44">
        <f>_xlfn.IFERROR(VLOOKUP(Prioritization!G510,'Subdecision matrices'!$B$7:$D$8,3,TRUE),0)</f>
        <v>0</v>
      </c>
      <c r="D1003" s="44">
        <f>_xlfn.IFERROR(VLOOKUP(Prioritization!G510,'Subdecision matrices'!$B$7:$E$8,4,TRUE),0)</f>
        <v>0</v>
      </c>
      <c r="E1003" s="44">
        <f>_xlfn.IFERROR(VLOOKUP(Prioritization!G510,'Subdecision matrices'!$B$7:$F$8,5,TRUE),0)</f>
        <v>0</v>
      </c>
      <c r="F1003" s="44">
        <f>_xlfn.IFERROR(VLOOKUP(Prioritization!G510,'Subdecision matrices'!$B$7:$G$8,6,TRUE),0)</f>
        <v>0</v>
      </c>
      <c r="G1003" s="44">
        <f>VLOOKUP(Prioritization!H510,'Subdecision matrices'!$B$12:$C$19,2,TRUE)</f>
        <v>0</v>
      </c>
      <c r="H1003" s="44">
        <f>VLOOKUP(Prioritization!H510,'Subdecision matrices'!$B$12:$D$19,3,TRUE)</f>
        <v>0</v>
      </c>
      <c r="I1003" s="44">
        <f>VLOOKUP(Prioritization!H510,'Subdecision matrices'!$B$12:$E$19,4,TRUE)</f>
        <v>0</v>
      </c>
      <c r="J1003" s="44">
        <f>VLOOKUP(Prioritization!H510,'Subdecision matrices'!$B$12:$F$19,5,TRUE)</f>
        <v>0</v>
      </c>
      <c r="K1003" s="44">
        <f>VLOOKUP(Prioritization!H510,'Subdecision matrices'!$B$12:$G$19,6,TRUE)</f>
        <v>0</v>
      </c>
      <c r="L1003" s="2">
        <f>_xlfn.IFERROR(INDEX('Subdecision matrices'!$C$23:$G$27,MATCH(Prioritization!I510,'Subdecision matrices'!$B$23:$B$27,0),MATCH('CalcEng 2'!$L$6,'Subdecision matrices'!$C$22:$G$22,0)),0)</f>
        <v>0</v>
      </c>
      <c r="M1003" s="2">
        <f>_xlfn.IFERROR(INDEX('Subdecision matrices'!$C$23:$G$27,MATCH(Prioritization!I510,'Subdecision matrices'!$B$23:$B$27,0),MATCH('CalcEng 2'!$M$6,'Subdecision matrices'!$C$30:$G$30,0)),0)</f>
        <v>0</v>
      </c>
      <c r="N1003" s="2">
        <f>_xlfn.IFERROR(INDEX('Subdecision matrices'!$C$23:$G$27,MATCH(Prioritization!I510,'Subdecision matrices'!$B$23:$B$27,0),MATCH('CalcEng 2'!$N$6,'Subdecision matrices'!$C$22:$G$22,0)),0)</f>
        <v>0</v>
      </c>
      <c r="O1003" s="2">
        <f>_xlfn.IFERROR(INDEX('Subdecision matrices'!$C$23:$G$27,MATCH(Prioritization!I510,'Subdecision matrices'!$B$23:$B$27,0),MATCH('CalcEng 2'!$O$6,'Subdecision matrices'!$C$22:$G$22,0)),0)</f>
        <v>0</v>
      </c>
      <c r="P1003" s="2">
        <f>_xlfn.IFERROR(INDEX('Subdecision matrices'!$C$23:$G$27,MATCH(Prioritization!I510,'Subdecision matrices'!$B$23:$B$27,0),MATCH('CalcEng 2'!$P$6,'Subdecision matrices'!$C$22:$G$22,0)),0)</f>
        <v>0</v>
      </c>
      <c r="Q1003" s="2">
        <f>_xlfn.IFERROR(INDEX('Subdecision matrices'!$C$31:$G$33,MATCH(Prioritization!J510,'Subdecision matrices'!$B$31:$B$33,0),MATCH('CalcEng 2'!$Q$6,'Subdecision matrices'!$C$30:$G$30,0)),0)</f>
        <v>0</v>
      </c>
      <c r="R1003" s="2">
        <f>_xlfn.IFERROR(INDEX('Subdecision matrices'!$C$31:$G$33,MATCH(Prioritization!J510,'Subdecision matrices'!$B$31:$B$33,0),MATCH('CalcEng 2'!$R$6,'Subdecision matrices'!$C$30:$G$30,0)),0)</f>
        <v>0</v>
      </c>
      <c r="S1003" s="2">
        <f>_xlfn.IFERROR(INDEX('Subdecision matrices'!$C$31:$G$33,MATCH(Prioritization!J510,'Subdecision matrices'!$B$31:$B$33,0),MATCH('CalcEng 2'!$S$6,'Subdecision matrices'!$C$30:$G$30,0)),0)</f>
        <v>0</v>
      </c>
      <c r="T1003" s="2">
        <f>_xlfn.IFERROR(INDEX('Subdecision matrices'!$C$31:$G$33,MATCH(Prioritization!J510,'Subdecision matrices'!$B$31:$B$33,0),MATCH('CalcEng 2'!$T$6,'Subdecision matrices'!$C$30:$G$30,0)),0)</f>
        <v>0</v>
      </c>
      <c r="U1003" s="2">
        <f>_xlfn.IFERROR(INDEX('Subdecision matrices'!$C$31:$G$33,MATCH(Prioritization!J510,'Subdecision matrices'!$B$31:$B$33,0),MATCH('CalcEng 2'!$U$6,'Subdecision matrices'!$C$30:$G$30,0)),0)</f>
        <v>0</v>
      </c>
      <c r="V1003" s="2">
        <f>_xlfn.IFERROR(VLOOKUP(Prioritization!K510,'Subdecision matrices'!$A$37:$C$41,3,TRUE),0)</f>
        <v>0</v>
      </c>
      <c r="W1003" s="2">
        <f>_xlfn.IFERROR(VLOOKUP(Prioritization!K510,'Subdecision matrices'!$A$37:$D$41,4),0)</f>
        <v>0</v>
      </c>
      <c r="X1003" s="2">
        <f>_xlfn.IFERROR(VLOOKUP(Prioritization!K510,'Subdecision matrices'!$A$37:$E$41,5),0)</f>
        <v>0</v>
      </c>
      <c r="Y1003" s="2">
        <f>_xlfn.IFERROR(VLOOKUP(Prioritization!K510,'Subdecision matrices'!$A$37:$F$41,6),0)</f>
        <v>0</v>
      </c>
      <c r="Z1003" s="2">
        <f>_xlfn.IFERROR(VLOOKUP(Prioritization!K510,'Subdecision matrices'!$A$37:$G$41,7),0)</f>
        <v>0</v>
      </c>
      <c r="AA1003" s="2">
        <f>_xlfn.IFERROR(INDEX('Subdecision matrices'!$K$8:$O$11,MATCH(Prioritization!L510,'Subdecision matrices'!$J$8:$J$11,0),MATCH('CalcEng 2'!$AA$6,'Subdecision matrices'!$K$7:$O$7,0)),0)</f>
        <v>0</v>
      </c>
      <c r="AB1003" s="2">
        <f>_xlfn.IFERROR(INDEX('Subdecision matrices'!$K$8:$O$11,MATCH(Prioritization!L510,'Subdecision matrices'!$J$8:$J$11,0),MATCH('CalcEng 2'!$AB$6,'Subdecision matrices'!$K$7:$O$7,0)),0)</f>
        <v>0</v>
      </c>
      <c r="AC1003" s="2">
        <f>_xlfn.IFERROR(INDEX('Subdecision matrices'!$K$8:$O$11,MATCH(Prioritization!L510,'Subdecision matrices'!$J$8:$J$11,0),MATCH('CalcEng 2'!$AC$6,'Subdecision matrices'!$K$7:$O$7,0)),0)</f>
        <v>0</v>
      </c>
      <c r="AD1003" s="2">
        <f>_xlfn.IFERROR(INDEX('Subdecision matrices'!$K$8:$O$11,MATCH(Prioritization!L510,'Subdecision matrices'!$J$8:$J$11,0),MATCH('CalcEng 2'!$AD$6,'Subdecision matrices'!$K$7:$O$7,0)),0)</f>
        <v>0</v>
      </c>
      <c r="AE1003" s="2">
        <f>_xlfn.IFERROR(INDEX('Subdecision matrices'!$K$8:$O$11,MATCH(Prioritization!L510,'Subdecision matrices'!$J$8:$J$11,0),MATCH('CalcEng 2'!$AE$6,'Subdecision matrices'!$K$7:$O$7,0)),0)</f>
        <v>0</v>
      </c>
      <c r="AF1003" s="2">
        <f>_xlfn.IFERROR(VLOOKUP(Prioritization!M510,'Subdecision matrices'!$I$15:$K$17,3,TRUE),0)</f>
        <v>0</v>
      </c>
      <c r="AG1003" s="2">
        <f>_xlfn.IFERROR(VLOOKUP(Prioritization!M510,'Subdecision matrices'!$I$15:$L$17,4,TRUE),0)</f>
        <v>0</v>
      </c>
      <c r="AH1003" s="2">
        <f>_xlfn.IFERROR(VLOOKUP(Prioritization!M510,'Subdecision matrices'!$I$15:$M$17,5,TRUE),0)</f>
        <v>0</v>
      </c>
      <c r="AI1003" s="2">
        <f>_xlfn.IFERROR(VLOOKUP(Prioritization!M510,'Subdecision matrices'!$I$15:$N$17,6,TRUE),0)</f>
        <v>0</v>
      </c>
      <c r="AJ1003" s="2">
        <f>_xlfn.IFERROR(VLOOKUP(Prioritization!M510,'Subdecision matrices'!$I$15:$O$17,7,TRUE),0)</f>
        <v>0</v>
      </c>
      <c r="AK1003" s="2">
        <f>_xlfn.IFERROR(INDEX('Subdecision matrices'!$K$22:$O$24,MATCH(Prioritization!N510,'Subdecision matrices'!$J$22:$J$24,0),MATCH($AK$6,'Subdecision matrices'!$K$21:$O$21,0)),0)</f>
        <v>0</v>
      </c>
      <c r="AL1003" s="2">
        <f>_xlfn.IFERROR(INDEX('Subdecision matrices'!$K$22:$O$24,MATCH(Prioritization!N510,'Subdecision matrices'!$J$22:$J$24,0),MATCH($AL$6,'Subdecision matrices'!$K$21:$O$21,0)),0)</f>
        <v>0</v>
      </c>
      <c r="AM1003" s="2">
        <f>_xlfn.IFERROR(INDEX('Subdecision matrices'!$K$22:$O$24,MATCH(Prioritization!N510,'Subdecision matrices'!$J$22:$J$24,0),MATCH($AM$6,'Subdecision matrices'!$K$21:$O$21,0)),0)</f>
        <v>0</v>
      </c>
      <c r="AN1003" s="2">
        <f>_xlfn.IFERROR(INDEX('Subdecision matrices'!$K$22:$O$24,MATCH(Prioritization!N510,'Subdecision matrices'!$J$22:$J$24,0),MATCH($AN$6,'Subdecision matrices'!$K$21:$O$21,0)),0)</f>
        <v>0</v>
      </c>
      <c r="AO1003" s="2">
        <f>_xlfn.IFERROR(INDEX('Subdecision matrices'!$K$22:$O$24,MATCH(Prioritization!N510,'Subdecision matrices'!$J$22:$J$24,0),MATCH($AO$6,'Subdecision matrices'!$K$21:$O$21,0)),0)</f>
        <v>0</v>
      </c>
      <c r="AP1003" s="2">
        <f>_xlfn.IFERROR(INDEX('Subdecision matrices'!$K$27:$O$30,MATCH(Prioritization!O510,'Subdecision matrices'!$J$27:$J$30,0),MATCH('CalcEng 2'!$AP$6,'Subdecision matrices'!$K$27:$O$27,0)),0)</f>
        <v>0</v>
      </c>
      <c r="AQ1003" s="2">
        <f>_xlfn.IFERROR(INDEX('Subdecision matrices'!$K$27:$O$30,MATCH(Prioritization!O510,'Subdecision matrices'!$J$27:$J$30,0),MATCH('CalcEng 2'!$AQ$6,'Subdecision matrices'!$K$27:$O$27,0)),0)</f>
        <v>0</v>
      </c>
      <c r="AR1003" s="2">
        <f>_xlfn.IFERROR(INDEX('Subdecision matrices'!$K$27:$O$30,MATCH(Prioritization!O510,'Subdecision matrices'!$J$27:$J$30,0),MATCH('CalcEng 2'!$AR$6,'Subdecision matrices'!$K$27:$O$27,0)),0)</f>
        <v>0</v>
      </c>
      <c r="AS1003" s="2">
        <f>_xlfn.IFERROR(INDEX('Subdecision matrices'!$K$27:$O$30,MATCH(Prioritization!O510,'Subdecision matrices'!$J$27:$J$30,0),MATCH('CalcEng 2'!$AS$6,'Subdecision matrices'!$K$27:$O$27,0)),0)</f>
        <v>0</v>
      </c>
      <c r="AT1003" s="2">
        <f>_xlfn.IFERROR(INDEX('Subdecision matrices'!$K$27:$O$30,MATCH(Prioritization!O510,'Subdecision matrices'!$J$27:$J$30,0),MATCH('CalcEng 2'!$AT$6,'Subdecision matrices'!$K$27:$O$27,0)),0)</f>
        <v>0</v>
      </c>
      <c r="AU1003" s="2">
        <f>_xlfn.IFERROR(INDEX('Subdecision matrices'!$K$34:$O$36,MATCH(Prioritization!P510,'Subdecision matrices'!$J$34:$J$36,0),MATCH('CalcEng 2'!$AU$6,'Subdecision matrices'!$K$33:$O$33,0)),0)</f>
        <v>0</v>
      </c>
      <c r="AV1003" s="2">
        <f>_xlfn.IFERROR(INDEX('Subdecision matrices'!$K$34:$O$36,MATCH(Prioritization!P510,'Subdecision matrices'!$J$34:$J$36,0),MATCH('CalcEng 2'!$AV$6,'Subdecision matrices'!$K$33:$O$33,0)),0)</f>
        <v>0</v>
      </c>
      <c r="AW1003" s="2">
        <f>_xlfn.IFERROR(INDEX('Subdecision matrices'!$K$34:$O$36,MATCH(Prioritization!P510,'Subdecision matrices'!$J$34:$J$36,0),MATCH('CalcEng 2'!$AW$6,'Subdecision matrices'!$K$33:$O$33,0)),0)</f>
        <v>0</v>
      </c>
      <c r="AX1003" s="2">
        <f>_xlfn.IFERROR(INDEX('Subdecision matrices'!$K$34:$O$36,MATCH(Prioritization!P510,'Subdecision matrices'!$J$34:$J$36,0),MATCH('CalcEng 2'!$AX$6,'Subdecision matrices'!$K$33:$O$33,0)),0)</f>
        <v>0</v>
      </c>
      <c r="AY1003" s="2">
        <f>_xlfn.IFERROR(INDEX('Subdecision matrices'!$K$34:$O$36,MATCH(Prioritization!P510,'Subdecision matrices'!$J$34:$J$36,0),MATCH('CalcEng 2'!$AY$6,'Subdecision matrices'!$K$33:$O$33,0)),0)</f>
        <v>0</v>
      </c>
      <c r="AZ1003" s="2"/>
      <c r="BA1003" s="2"/>
      <c r="BB1003" s="110">
        <f>((B1003*B1004)+(G1003*G1004)+(L1003*L1004)+(Q1003*Q1004)+(V1003*V1004)+(AA1003*AA1004)+(AF1004*AF1003)+(AK1003*AK1004)+(AP1003*AP1004)+(AU1003*AU1004))*10</f>
        <v>0</v>
      </c>
      <c r="BC1003" s="110">
        <f aca="true" t="shared" si="2517" ref="BC1003">((C1003*C1004)+(H1003*H1004)+(M1003*M1004)+(R1003*R1004)+(W1003*W1004)+(AB1003*AB1004)+(AG1004*AG1003)+(AL1003*AL1004)+(AQ1003*AQ1004)+(AV1003*AV1004))*10</f>
        <v>0</v>
      </c>
      <c r="BD1003" s="110">
        <f aca="true" t="shared" si="2518" ref="BD1003">((D1003*D1004)+(I1003*I1004)+(N1003*N1004)+(S1003*S1004)+(X1003*X1004)+(AC1003*AC1004)+(AH1004*AH1003)+(AM1003*AM1004)+(AR1003*AR1004)+(AW1003*AW1004))*10</f>
        <v>0</v>
      </c>
      <c r="BE1003" s="110">
        <f aca="true" t="shared" si="2519" ref="BE1003">((E1003*E1004)+(J1003*J1004)+(O1003*O1004)+(T1003*T1004)+(Y1003*Y1004)+(AD1003*AD1004)+(AI1004*AI1003)+(AN1003*AN1004)+(AS1003*AS1004)+(AX1003*AX1004))*10</f>
        <v>0</v>
      </c>
      <c r="BF1003" s="110">
        <f aca="true" t="shared" si="2520" ref="BF1003">((F1003*F1004)+(K1003*K1004)+(P1003*P1004)+(U1003*U1004)+(Z1003*Z1004)+(AE1003*AE1004)+(AJ1004*AJ1003)+(AO1003*AO1004)+(AT1003*AT1004)+(AY1003*AY1004))*10</f>
        <v>0</v>
      </c>
    </row>
    <row r="1004" spans="1:58" ht="15.75" thickBot="1">
      <c r="A1004" s="94"/>
      <c r="B1004" s="5">
        <f>'Subdecision matrices'!$S$12</f>
        <v>0.1</v>
      </c>
      <c r="C1004" s="5">
        <f>'Subdecision matrices'!$S$13</f>
        <v>0.1</v>
      </c>
      <c r="D1004" s="5">
        <f>'Subdecision matrices'!$S$14</f>
        <v>0.1</v>
      </c>
      <c r="E1004" s="5">
        <f>'Subdecision matrices'!$S$15</f>
        <v>0.1</v>
      </c>
      <c r="F1004" s="5">
        <f>'Subdecision matrices'!$S$16</f>
        <v>0.1</v>
      </c>
      <c r="G1004" s="5">
        <f>'Subdecision matrices'!$T$12</f>
        <v>0.1</v>
      </c>
      <c r="H1004" s="5">
        <f>'Subdecision matrices'!$T$13</f>
        <v>0.1</v>
      </c>
      <c r="I1004" s="5">
        <f>'Subdecision matrices'!$T$14</f>
        <v>0.1</v>
      </c>
      <c r="J1004" s="5">
        <f>'Subdecision matrices'!$T$15</f>
        <v>0.1</v>
      </c>
      <c r="K1004" s="5">
        <f>'Subdecision matrices'!$T$16</f>
        <v>0.1</v>
      </c>
      <c r="L1004" s="5">
        <f>'Subdecision matrices'!$U$12</f>
        <v>0.05</v>
      </c>
      <c r="M1004" s="5">
        <f>'Subdecision matrices'!$U$13</f>
        <v>0.05</v>
      </c>
      <c r="N1004" s="5">
        <f>'Subdecision matrices'!$U$14</f>
        <v>0.05</v>
      </c>
      <c r="O1004" s="5">
        <f>'Subdecision matrices'!$U$15</f>
        <v>0.05</v>
      </c>
      <c r="P1004" s="5">
        <f>'Subdecision matrices'!$U$16</f>
        <v>0.05</v>
      </c>
      <c r="Q1004" s="5">
        <f>'Subdecision matrices'!$V$12</f>
        <v>0.1</v>
      </c>
      <c r="R1004" s="5">
        <f>'Subdecision matrices'!$V$13</f>
        <v>0.1</v>
      </c>
      <c r="S1004" s="5">
        <f>'Subdecision matrices'!$V$14</f>
        <v>0.1</v>
      </c>
      <c r="T1004" s="5">
        <f>'Subdecision matrices'!$V$15</f>
        <v>0.1</v>
      </c>
      <c r="U1004" s="5">
        <f>'Subdecision matrices'!$V$16</f>
        <v>0.1</v>
      </c>
      <c r="V1004" s="5">
        <f>'Subdecision matrices'!$W$12</f>
        <v>0.1</v>
      </c>
      <c r="W1004" s="5">
        <f>'Subdecision matrices'!$W$13</f>
        <v>0.1</v>
      </c>
      <c r="X1004" s="5">
        <f>'Subdecision matrices'!$W$14</f>
        <v>0.1</v>
      </c>
      <c r="Y1004" s="5">
        <f>'Subdecision matrices'!$W$15</f>
        <v>0.1</v>
      </c>
      <c r="Z1004" s="5">
        <f>'Subdecision matrices'!$W$16</f>
        <v>0.1</v>
      </c>
      <c r="AA1004" s="5">
        <f>'Subdecision matrices'!$X$12</f>
        <v>0.05</v>
      </c>
      <c r="AB1004" s="5">
        <f>'Subdecision matrices'!$X$13</f>
        <v>0.1</v>
      </c>
      <c r="AC1004" s="5">
        <f>'Subdecision matrices'!$X$14</f>
        <v>0.1</v>
      </c>
      <c r="AD1004" s="5">
        <f>'Subdecision matrices'!$X$15</f>
        <v>0.1</v>
      </c>
      <c r="AE1004" s="5">
        <f>'Subdecision matrices'!$X$16</f>
        <v>0.1</v>
      </c>
      <c r="AF1004" s="5">
        <f>'Subdecision matrices'!$Y$12</f>
        <v>0.1</v>
      </c>
      <c r="AG1004" s="5">
        <f>'Subdecision matrices'!$Y$13</f>
        <v>0.1</v>
      </c>
      <c r="AH1004" s="5">
        <f>'Subdecision matrices'!$Y$14</f>
        <v>0.1</v>
      </c>
      <c r="AI1004" s="5">
        <f>'Subdecision matrices'!$Y$15</f>
        <v>0.05</v>
      </c>
      <c r="AJ1004" s="5">
        <f>'Subdecision matrices'!$Y$16</f>
        <v>0.05</v>
      </c>
      <c r="AK1004" s="5">
        <f>'Subdecision matrices'!$Z$12</f>
        <v>0.15</v>
      </c>
      <c r="AL1004" s="5">
        <f>'Subdecision matrices'!$Z$13</f>
        <v>0.15</v>
      </c>
      <c r="AM1004" s="5">
        <f>'Subdecision matrices'!$Z$14</f>
        <v>0.15</v>
      </c>
      <c r="AN1004" s="5">
        <f>'Subdecision matrices'!$Z$15</f>
        <v>0.15</v>
      </c>
      <c r="AO1004" s="5">
        <f>'Subdecision matrices'!$Z$16</f>
        <v>0.15</v>
      </c>
      <c r="AP1004" s="5">
        <f>'Subdecision matrices'!$AA$12</f>
        <v>0.1</v>
      </c>
      <c r="AQ1004" s="5">
        <f>'Subdecision matrices'!$AA$13</f>
        <v>0.1</v>
      </c>
      <c r="AR1004" s="5">
        <f>'Subdecision matrices'!$AA$14</f>
        <v>0.1</v>
      </c>
      <c r="AS1004" s="5">
        <f>'Subdecision matrices'!$AA$15</f>
        <v>0.1</v>
      </c>
      <c r="AT1004" s="5">
        <f>'Subdecision matrices'!$AA$16</f>
        <v>0.15</v>
      </c>
      <c r="AU1004" s="5">
        <f>'Subdecision matrices'!$AB$12</f>
        <v>0.15</v>
      </c>
      <c r="AV1004" s="5">
        <f>'Subdecision matrices'!$AB$13</f>
        <v>0.1</v>
      </c>
      <c r="AW1004" s="5">
        <f>'Subdecision matrices'!$AB$14</f>
        <v>0.1</v>
      </c>
      <c r="AX1004" s="5">
        <f>'Subdecision matrices'!$AB$15</f>
        <v>0.15</v>
      </c>
      <c r="AY1004" s="5">
        <f>'Subdecision matrices'!$AB$16</f>
        <v>0.1</v>
      </c>
      <c r="AZ1004" s="3">
        <f aca="true" t="shared" si="2521" ref="AZ1004">SUM(L1004:AY1004)</f>
        <v>4</v>
      </c>
      <c r="BA1004" s="3"/>
      <c r="BB1004" s="114"/>
      <c r="BC1004" s="114"/>
      <c r="BD1004" s="114"/>
      <c r="BE1004" s="114"/>
      <c r="BF1004" s="114"/>
    </row>
    <row r="1005" spans="1:58" ht="15.75" customHeight="1">
      <c r="A1005" s="94">
        <v>500</v>
      </c>
      <c r="B1005" s="44">
        <f>_xlfn.IFERROR(VLOOKUP(Prioritization!G511,'Subdecision matrices'!$B$7:$C$8,2,TRUE),0)</f>
        <v>0</v>
      </c>
      <c r="C1005" s="44">
        <f>_xlfn.IFERROR(VLOOKUP(Prioritization!G511,'Subdecision matrices'!$B$7:$D$8,3,TRUE),0)</f>
        <v>0</v>
      </c>
      <c r="D1005" s="44">
        <f>_xlfn.IFERROR(VLOOKUP(Prioritization!G511,'Subdecision matrices'!$B$7:$E$8,4,TRUE),0)</f>
        <v>0</v>
      </c>
      <c r="E1005" s="44">
        <f>_xlfn.IFERROR(VLOOKUP(Prioritization!G511,'Subdecision matrices'!$B$7:$F$8,5,TRUE),0)</f>
        <v>0</v>
      </c>
      <c r="F1005" s="44">
        <f>_xlfn.IFERROR(VLOOKUP(Prioritization!G511,'Subdecision matrices'!$B$7:$G$8,6,TRUE),0)</f>
        <v>0</v>
      </c>
      <c r="G1005" s="44">
        <f>VLOOKUP(Prioritization!H511,'Subdecision matrices'!$B$12:$C$19,2,TRUE)</f>
        <v>0</v>
      </c>
      <c r="H1005" s="44">
        <f>VLOOKUP(Prioritization!H511,'Subdecision matrices'!$B$12:$D$19,3,TRUE)</f>
        <v>0</v>
      </c>
      <c r="I1005" s="44">
        <f>VLOOKUP(Prioritization!H511,'Subdecision matrices'!$B$12:$E$19,4,TRUE)</f>
        <v>0</v>
      </c>
      <c r="J1005" s="44">
        <f>VLOOKUP(Prioritization!H511,'Subdecision matrices'!$B$12:$F$19,5,TRUE)</f>
        <v>0</v>
      </c>
      <c r="K1005" s="44">
        <f>VLOOKUP(Prioritization!H511,'Subdecision matrices'!$B$12:$G$19,6,TRUE)</f>
        <v>0</v>
      </c>
      <c r="L1005" s="2">
        <f>_xlfn.IFERROR(INDEX('Subdecision matrices'!$C$23:$G$27,MATCH(Prioritization!I511,'Subdecision matrices'!$B$23:$B$27,0),MATCH('CalcEng 2'!$L$6,'Subdecision matrices'!$C$22:$G$22,0)),0)</f>
        <v>0</v>
      </c>
      <c r="M1005" s="2">
        <f>_xlfn.IFERROR(INDEX('Subdecision matrices'!$C$23:$G$27,MATCH(Prioritization!I511,'Subdecision matrices'!$B$23:$B$27,0),MATCH('CalcEng 2'!$M$6,'Subdecision matrices'!$C$30:$G$30,0)),0)</f>
        <v>0</v>
      </c>
      <c r="N1005" s="2">
        <f>_xlfn.IFERROR(INDEX('Subdecision matrices'!$C$23:$G$27,MATCH(Prioritization!I511,'Subdecision matrices'!$B$23:$B$27,0),MATCH('CalcEng 2'!$N$6,'Subdecision matrices'!$C$22:$G$22,0)),0)</f>
        <v>0</v>
      </c>
      <c r="O1005" s="2">
        <f>_xlfn.IFERROR(INDEX('Subdecision matrices'!$C$23:$G$27,MATCH(Prioritization!I511,'Subdecision matrices'!$B$23:$B$27,0),MATCH('CalcEng 2'!$O$6,'Subdecision matrices'!$C$22:$G$22,0)),0)</f>
        <v>0</v>
      </c>
      <c r="P1005" s="2">
        <f>_xlfn.IFERROR(INDEX('Subdecision matrices'!$C$23:$G$27,MATCH(Prioritization!I511,'Subdecision matrices'!$B$23:$B$27,0),MATCH('CalcEng 2'!$P$6,'Subdecision matrices'!$C$22:$G$22,0)),0)</f>
        <v>0</v>
      </c>
      <c r="Q1005" s="2">
        <f>_xlfn.IFERROR(INDEX('Subdecision matrices'!$C$31:$G$33,MATCH(Prioritization!J511,'Subdecision matrices'!$B$31:$B$33,0),MATCH('CalcEng 2'!$Q$6,'Subdecision matrices'!$C$30:$G$30,0)),0)</f>
        <v>0</v>
      </c>
      <c r="R1005" s="2">
        <f>_xlfn.IFERROR(INDEX('Subdecision matrices'!$C$31:$G$33,MATCH(Prioritization!J511,'Subdecision matrices'!$B$31:$B$33,0),MATCH('CalcEng 2'!$R$6,'Subdecision matrices'!$C$30:$G$30,0)),0)</f>
        <v>0</v>
      </c>
      <c r="S1005" s="2">
        <f>_xlfn.IFERROR(INDEX('Subdecision matrices'!$C$31:$G$33,MATCH(Prioritization!J511,'Subdecision matrices'!$B$31:$B$33,0),MATCH('CalcEng 2'!$S$6,'Subdecision matrices'!$C$30:$G$30,0)),0)</f>
        <v>0</v>
      </c>
      <c r="T1005" s="2">
        <f>_xlfn.IFERROR(INDEX('Subdecision matrices'!$C$31:$G$33,MATCH(Prioritization!J511,'Subdecision matrices'!$B$31:$B$33,0),MATCH('CalcEng 2'!$T$6,'Subdecision matrices'!$C$30:$G$30,0)),0)</f>
        <v>0</v>
      </c>
      <c r="U1005" s="2">
        <f>_xlfn.IFERROR(INDEX('Subdecision matrices'!$C$31:$G$33,MATCH(Prioritization!J511,'Subdecision matrices'!$B$31:$B$33,0),MATCH('CalcEng 2'!$U$6,'Subdecision matrices'!$C$30:$G$30,0)),0)</f>
        <v>0</v>
      </c>
      <c r="V1005" s="2">
        <f>_xlfn.IFERROR(VLOOKUP(Prioritization!K511,'Subdecision matrices'!$A$37:$C$41,3,TRUE),0)</f>
        <v>0</v>
      </c>
      <c r="W1005" s="2">
        <f>_xlfn.IFERROR(VLOOKUP(Prioritization!K511,'Subdecision matrices'!$A$37:$D$41,4),0)</f>
        <v>0</v>
      </c>
      <c r="X1005" s="2">
        <f>_xlfn.IFERROR(VLOOKUP(Prioritization!K511,'Subdecision matrices'!$A$37:$E$41,5),0)</f>
        <v>0</v>
      </c>
      <c r="Y1005" s="2">
        <f>_xlfn.IFERROR(VLOOKUP(Prioritization!K511,'Subdecision matrices'!$A$37:$F$41,6),0)</f>
        <v>0</v>
      </c>
      <c r="Z1005" s="2">
        <f>_xlfn.IFERROR(VLOOKUP(Prioritization!K511,'Subdecision matrices'!$A$37:$G$41,7),0)</f>
        <v>0</v>
      </c>
      <c r="AA1005" s="2">
        <f>_xlfn.IFERROR(INDEX('Subdecision matrices'!$K$8:$O$11,MATCH(Prioritization!L511,'Subdecision matrices'!$J$8:$J$11,0),MATCH('CalcEng 2'!$AA$6,'Subdecision matrices'!$K$7:$O$7,0)),0)</f>
        <v>0</v>
      </c>
      <c r="AB1005" s="2">
        <f>_xlfn.IFERROR(INDEX('Subdecision matrices'!$K$8:$O$11,MATCH(Prioritization!L511,'Subdecision matrices'!$J$8:$J$11,0),MATCH('CalcEng 2'!$AB$6,'Subdecision matrices'!$K$7:$O$7,0)),0)</f>
        <v>0</v>
      </c>
      <c r="AC1005" s="2">
        <f>_xlfn.IFERROR(INDEX('Subdecision matrices'!$K$8:$O$11,MATCH(Prioritization!L511,'Subdecision matrices'!$J$8:$J$11,0),MATCH('CalcEng 2'!$AC$6,'Subdecision matrices'!$K$7:$O$7,0)),0)</f>
        <v>0</v>
      </c>
      <c r="AD1005" s="2">
        <f>_xlfn.IFERROR(INDEX('Subdecision matrices'!$K$8:$O$11,MATCH(Prioritization!L511,'Subdecision matrices'!$J$8:$J$11,0),MATCH('CalcEng 2'!$AD$6,'Subdecision matrices'!$K$7:$O$7,0)),0)</f>
        <v>0</v>
      </c>
      <c r="AE1005" s="2">
        <f>_xlfn.IFERROR(INDEX('Subdecision matrices'!$K$8:$O$11,MATCH(Prioritization!L511,'Subdecision matrices'!$J$8:$J$11,0),MATCH('CalcEng 2'!$AE$6,'Subdecision matrices'!$K$7:$O$7,0)),0)</f>
        <v>0</v>
      </c>
      <c r="AF1005" s="2">
        <f>_xlfn.IFERROR(VLOOKUP(Prioritization!M511,'Subdecision matrices'!$I$15:$K$17,3,TRUE),0)</f>
        <v>0</v>
      </c>
      <c r="AG1005" s="2">
        <f>_xlfn.IFERROR(VLOOKUP(Prioritization!M511,'Subdecision matrices'!$I$15:$L$17,4,TRUE),0)</f>
        <v>0</v>
      </c>
      <c r="AH1005" s="2">
        <f>_xlfn.IFERROR(VLOOKUP(Prioritization!M511,'Subdecision matrices'!$I$15:$M$17,5,TRUE),0)</f>
        <v>0</v>
      </c>
      <c r="AI1005" s="2">
        <f>_xlfn.IFERROR(VLOOKUP(Prioritization!M511,'Subdecision matrices'!$I$15:$N$17,6,TRUE),0)</f>
        <v>0</v>
      </c>
      <c r="AJ1005" s="2">
        <f>_xlfn.IFERROR(VLOOKUP(Prioritization!M511,'Subdecision matrices'!$I$15:$O$17,7,TRUE),0)</f>
        <v>0</v>
      </c>
      <c r="AK1005" s="2">
        <f>_xlfn.IFERROR(INDEX('Subdecision matrices'!$K$22:$O$24,MATCH(Prioritization!N511,'Subdecision matrices'!$J$22:$J$24,0),MATCH($AK$6,'Subdecision matrices'!$K$21:$O$21,0)),0)</f>
        <v>0</v>
      </c>
      <c r="AL1005" s="2">
        <f>_xlfn.IFERROR(INDEX('Subdecision matrices'!$K$22:$O$24,MATCH(Prioritization!N511,'Subdecision matrices'!$J$22:$J$24,0),MATCH($AL$6,'Subdecision matrices'!$K$21:$O$21,0)),0)</f>
        <v>0</v>
      </c>
      <c r="AM1005" s="2">
        <f>_xlfn.IFERROR(INDEX('Subdecision matrices'!$K$22:$O$24,MATCH(Prioritization!N511,'Subdecision matrices'!$J$22:$J$24,0),MATCH($AM$6,'Subdecision matrices'!$K$21:$O$21,0)),0)</f>
        <v>0</v>
      </c>
      <c r="AN1005" s="2">
        <f>_xlfn.IFERROR(INDEX('Subdecision matrices'!$K$22:$O$24,MATCH(Prioritization!N511,'Subdecision matrices'!$J$22:$J$24,0),MATCH($AN$6,'Subdecision matrices'!$K$21:$O$21,0)),0)</f>
        <v>0</v>
      </c>
      <c r="AO1005" s="2">
        <f>_xlfn.IFERROR(INDEX('Subdecision matrices'!$K$22:$O$24,MATCH(Prioritization!N511,'Subdecision matrices'!$J$22:$J$24,0),MATCH($AO$6,'Subdecision matrices'!$K$21:$O$21,0)),0)</f>
        <v>0</v>
      </c>
      <c r="AP1005" s="2">
        <f>_xlfn.IFERROR(INDEX('Subdecision matrices'!$K$27:$O$30,MATCH(Prioritization!O511,'Subdecision matrices'!$J$27:$J$30,0),MATCH('CalcEng 2'!$AP$6,'Subdecision matrices'!$K$27:$O$27,0)),0)</f>
        <v>0</v>
      </c>
      <c r="AQ1005" s="2">
        <f>_xlfn.IFERROR(INDEX('Subdecision matrices'!$K$27:$O$30,MATCH(Prioritization!O511,'Subdecision matrices'!$J$27:$J$30,0),MATCH('CalcEng 2'!$AQ$6,'Subdecision matrices'!$K$27:$O$27,0)),0)</f>
        <v>0</v>
      </c>
      <c r="AR1005" s="2">
        <f>_xlfn.IFERROR(INDEX('Subdecision matrices'!$K$27:$O$30,MATCH(Prioritization!O511,'Subdecision matrices'!$J$27:$J$30,0),MATCH('CalcEng 2'!$AR$6,'Subdecision matrices'!$K$27:$O$27,0)),0)</f>
        <v>0</v>
      </c>
      <c r="AS1005" s="2">
        <f>_xlfn.IFERROR(INDEX('Subdecision matrices'!$K$27:$O$30,MATCH(Prioritization!O511,'Subdecision matrices'!$J$27:$J$30,0),MATCH('CalcEng 2'!$AS$6,'Subdecision matrices'!$K$27:$O$27,0)),0)</f>
        <v>0</v>
      </c>
      <c r="AT1005" s="2">
        <f>_xlfn.IFERROR(INDEX('Subdecision matrices'!$K$27:$O$30,MATCH(Prioritization!O511,'Subdecision matrices'!$J$27:$J$30,0),MATCH('CalcEng 2'!$AT$6,'Subdecision matrices'!$K$27:$O$27,0)),0)</f>
        <v>0</v>
      </c>
      <c r="AU1005" s="2">
        <f>_xlfn.IFERROR(INDEX('Subdecision matrices'!$K$34:$O$36,MATCH(Prioritization!P511,'Subdecision matrices'!$J$34:$J$36,0),MATCH('CalcEng 2'!$AU$6,'Subdecision matrices'!$K$33:$O$33,0)),0)</f>
        <v>0</v>
      </c>
      <c r="AV1005" s="2">
        <f>_xlfn.IFERROR(INDEX('Subdecision matrices'!$K$34:$O$36,MATCH(Prioritization!P511,'Subdecision matrices'!$J$34:$J$36,0),MATCH('CalcEng 2'!$AV$6,'Subdecision matrices'!$K$33:$O$33,0)),0)</f>
        <v>0</v>
      </c>
      <c r="AW1005" s="2">
        <f>_xlfn.IFERROR(INDEX('Subdecision matrices'!$K$34:$O$36,MATCH(Prioritization!P511,'Subdecision matrices'!$J$34:$J$36,0),MATCH('CalcEng 2'!$AW$6,'Subdecision matrices'!$K$33:$O$33,0)),0)</f>
        <v>0</v>
      </c>
      <c r="AX1005" s="2">
        <f>_xlfn.IFERROR(INDEX('Subdecision matrices'!$K$34:$O$36,MATCH(Prioritization!P511,'Subdecision matrices'!$J$34:$J$36,0),MATCH('CalcEng 2'!$AX$6,'Subdecision matrices'!$K$33:$O$33,0)),0)</f>
        <v>0</v>
      </c>
      <c r="AY1005" s="2">
        <f>_xlfn.IFERROR(INDEX('Subdecision matrices'!$K$34:$O$36,MATCH(Prioritization!P511,'Subdecision matrices'!$J$34:$J$36,0),MATCH('CalcEng 2'!$AY$6,'Subdecision matrices'!$K$33:$O$33,0)),0)</f>
        <v>0</v>
      </c>
      <c r="AZ1005" s="2"/>
      <c r="BA1005" s="2"/>
      <c r="BB1005" s="110">
        <f>((B1005*B1006)+(G1005*G1006)+(L1005*L1006)+(Q1005*Q1006)+(V1005*V1006)+(AA1005*AA1006)+(AF1006*AF1005)+(AK1005*AK1006)+(AP1005*AP1006)+(AU1005*AU1006))*10</f>
        <v>0</v>
      </c>
      <c r="BC1005" s="110">
        <f aca="true" t="shared" si="2522" ref="BC1005">((C1005*C1006)+(H1005*H1006)+(M1005*M1006)+(R1005*R1006)+(W1005*W1006)+(AB1005*AB1006)+(AG1006*AG1005)+(AL1005*AL1006)+(AQ1005*AQ1006)+(AV1005*AV1006))*10</f>
        <v>0</v>
      </c>
      <c r="BD1005" s="110">
        <f aca="true" t="shared" si="2523" ref="BD1005">((D1005*D1006)+(I1005*I1006)+(N1005*N1006)+(S1005*S1006)+(X1005*X1006)+(AC1005*AC1006)+(AH1006*AH1005)+(AM1005*AM1006)+(AR1005*AR1006)+(AW1005*AW1006))*10</f>
        <v>0</v>
      </c>
      <c r="BE1005" s="110">
        <f aca="true" t="shared" si="2524" ref="BE1005">((E1005*E1006)+(J1005*J1006)+(O1005*O1006)+(T1005*T1006)+(Y1005*Y1006)+(AD1005*AD1006)+(AI1006*AI1005)+(AN1005*AN1006)+(AS1005*AS1006)+(AX1005*AX1006))*10</f>
        <v>0</v>
      </c>
      <c r="BF1005" s="110">
        <f aca="true" t="shared" si="2525" ref="BF1005">((F1005*F1006)+(K1005*K1006)+(P1005*P1006)+(U1005*U1006)+(Z1005*Z1006)+(AE1005*AE1006)+(AJ1006*AJ1005)+(AO1005*AO1006)+(AT1005*AT1006)+(AY1005*AY1006))*10</f>
        <v>0</v>
      </c>
    </row>
    <row r="1006" spans="1:58" ht="15.75" thickBot="1">
      <c r="A1006" s="94"/>
      <c r="B1006" s="5">
        <f>'Subdecision matrices'!$S$12</f>
        <v>0.1</v>
      </c>
      <c r="C1006" s="5">
        <f>'Subdecision matrices'!$S$13</f>
        <v>0.1</v>
      </c>
      <c r="D1006" s="5">
        <f>'Subdecision matrices'!$S$14</f>
        <v>0.1</v>
      </c>
      <c r="E1006" s="5">
        <f>'Subdecision matrices'!$S$15</f>
        <v>0.1</v>
      </c>
      <c r="F1006" s="5">
        <f>'Subdecision matrices'!$S$16</f>
        <v>0.1</v>
      </c>
      <c r="G1006" s="5">
        <f>'Subdecision matrices'!$T$12</f>
        <v>0.1</v>
      </c>
      <c r="H1006" s="5">
        <f>'Subdecision matrices'!$T$13</f>
        <v>0.1</v>
      </c>
      <c r="I1006" s="5">
        <f>'Subdecision matrices'!$T$14</f>
        <v>0.1</v>
      </c>
      <c r="J1006" s="5">
        <f>'Subdecision matrices'!$T$15</f>
        <v>0.1</v>
      </c>
      <c r="K1006" s="5">
        <f>'Subdecision matrices'!$T$16</f>
        <v>0.1</v>
      </c>
      <c r="L1006" s="5">
        <f>'Subdecision matrices'!$U$12</f>
        <v>0.05</v>
      </c>
      <c r="M1006" s="5">
        <f>'Subdecision matrices'!$U$13</f>
        <v>0.05</v>
      </c>
      <c r="N1006" s="5">
        <f>'Subdecision matrices'!$U$14</f>
        <v>0.05</v>
      </c>
      <c r="O1006" s="5">
        <f>'Subdecision matrices'!$U$15</f>
        <v>0.05</v>
      </c>
      <c r="P1006" s="5">
        <f>'Subdecision matrices'!$U$16</f>
        <v>0.05</v>
      </c>
      <c r="Q1006" s="5">
        <f>'Subdecision matrices'!$V$12</f>
        <v>0.1</v>
      </c>
      <c r="R1006" s="5">
        <f>'Subdecision matrices'!$V$13</f>
        <v>0.1</v>
      </c>
      <c r="S1006" s="5">
        <f>'Subdecision matrices'!$V$14</f>
        <v>0.1</v>
      </c>
      <c r="T1006" s="5">
        <f>'Subdecision matrices'!$V$15</f>
        <v>0.1</v>
      </c>
      <c r="U1006" s="5">
        <f>'Subdecision matrices'!$V$16</f>
        <v>0.1</v>
      </c>
      <c r="V1006" s="5">
        <f>'Subdecision matrices'!$W$12</f>
        <v>0.1</v>
      </c>
      <c r="W1006" s="5">
        <f>'Subdecision matrices'!$W$13</f>
        <v>0.1</v>
      </c>
      <c r="X1006" s="5">
        <f>'Subdecision matrices'!$W$14</f>
        <v>0.1</v>
      </c>
      <c r="Y1006" s="5">
        <f>'Subdecision matrices'!$W$15</f>
        <v>0.1</v>
      </c>
      <c r="Z1006" s="5">
        <f>'Subdecision matrices'!$W$16</f>
        <v>0.1</v>
      </c>
      <c r="AA1006" s="5">
        <f>'Subdecision matrices'!$X$12</f>
        <v>0.05</v>
      </c>
      <c r="AB1006" s="5">
        <f>'Subdecision matrices'!$X$13</f>
        <v>0.1</v>
      </c>
      <c r="AC1006" s="5">
        <f>'Subdecision matrices'!$X$14</f>
        <v>0.1</v>
      </c>
      <c r="AD1006" s="5">
        <f>'Subdecision matrices'!$X$15</f>
        <v>0.1</v>
      </c>
      <c r="AE1006" s="5">
        <f>'Subdecision matrices'!$X$16</f>
        <v>0.1</v>
      </c>
      <c r="AF1006" s="5">
        <f>'Subdecision matrices'!$Y$12</f>
        <v>0.1</v>
      </c>
      <c r="AG1006" s="5">
        <f>'Subdecision matrices'!$Y$13</f>
        <v>0.1</v>
      </c>
      <c r="AH1006" s="5">
        <f>'Subdecision matrices'!$Y$14</f>
        <v>0.1</v>
      </c>
      <c r="AI1006" s="5">
        <f>'Subdecision matrices'!$Y$15</f>
        <v>0.05</v>
      </c>
      <c r="AJ1006" s="5">
        <f>'Subdecision matrices'!$Y$16</f>
        <v>0.05</v>
      </c>
      <c r="AK1006" s="5">
        <f>'Subdecision matrices'!$Z$12</f>
        <v>0.15</v>
      </c>
      <c r="AL1006" s="5">
        <f>'Subdecision matrices'!$Z$13</f>
        <v>0.15</v>
      </c>
      <c r="AM1006" s="5">
        <f>'Subdecision matrices'!$Z$14</f>
        <v>0.15</v>
      </c>
      <c r="AN1006" s="5">
        <f>'Subdecision matrices'!$Z$15</f>
        <v>0.15</v>
      </c>
      <c r="AO1006" s="5">
        <f>'Subdecision matrices'!$Z$16</f>
        <v>0.15</v>
      </c>
      <c r="AP1006" s="5">
        <f>'Subdecision matrices'!$AA$12</f>
        <v>0.1</v>
      </c>
      <c r="AQ1006" s="5">
        <f>'Subdecision matrices'!$AA$13</f>
        <v>0.1</v>
      </c>
      <c r="AR1006" s="5">
        <f>'Subdecision matrices'!$AA$14</f>
        <v>0.1</v>
      </c>
      <c r="AS1006" s="5">
        <f>'Subdecision matrices'!$AA$15</f>
        <v>0.1</v>
      </c>
      <c r="AT1006" s="5">
        <f>'Subdecision matrices'!$AA$16</f>
        <v>0.15</v>
      </c>
      <c r="AU1006" s="5">
        <f>'Subdecision matrices'!$AB$12</f>
        <v>0.15</v>
      </c>
      <c r="AV1006" s="5">
        <f>'Subdecision matrices'!$AB$13</f>
        <v>0.1</v>
      </c>
      <c r="AW1006" s="5">
        <f>'Subdecision matrices'!$AB$14</f>
        <v>0.1</v>
      </c>
      <c r="AX1006" s="5">
        <f>'Subdecision matrices'!$AB$15</f>
        <v>0.15</v>
      </c>
      <c r="AY1006" s="5">
        <f>'Subdecision matrices'!$AB$16</f>
        <v>0.1</v>
      </c>
      <c r="AZ1006" s="3">
        <f aca="true" t="shared" si="2526" ref="AZ1006">SUM(L1006:AY1006)</f>
        <v>4</v>
      </c>
      <c r="BA1006" s="3"/>
      <c r="BB1006" s="114"/>
      <c r="BC1006" s="114"/>
      <c r="BD1006" s="114"/>
      <c r="BE1006" s="114"/>
      <c r="BF1006" s="114"/>
    </row>
    <row r="1007" spans="1:58" ht="15.75" customHeight="1">
      <c r="A1007" s="94">
        <v>500</v>
      </c>
      <c r="B1007" s="44">
        <f>_xlfn.IFERROR(VLOOKUP(Prioritization!G512,'Subdecision matrices'!$B$7:$C$8,2,TRUE),0)</f>
        <v>0</v>
      </c>
      <c r="C1007" s="44">
        <f>_xlfn.IFERROR(VLOOKUP(Prioritization!G512,'Subdecision matrices'!$B$7:$D$8,3,TRUE),0)</f>
        <v>0</v>
      </c>
      <c r="D1007" s="44">
        <f>_xlfn.IFERROR(VLOOKUP(Prioritization!G512,'Subdecision matrices'!$B$7:$E$8,4,TRUE),0)</f>
        <v>0</v>
      </c>
      <c r="E1007" s="44">
        <f>_xlfn.IFERROR(VLOOKUP(Prioritization!G512,'Subdecision matrices'!$B$7:$F$8,5,TRUE),0)</f>
        <v>0</v>
      </c>
      <c r="F1007" s="44">
        <f>_xlfn.IFERROR(VLOOKUP(Prioritization!G512,'Subdecision matrices'!$B$7:$G$8,6,TRUE),0)</f>
        <v>0</v>
      </c>
      <c r="G1007" s="44">
        <f>VLOOKUP(Prioritization!H512,'Subdecision matrices'!$B$12:$C$19,2,TRUE)</f>
        <v>0</v>
      </c>
      <c r="H1007" s="44">
        <f>VLOOKUP(Prioritization!H512,'Subdecision matrices'!$B$12:$D$19,3,TRUE)</f>
        <v>0</v>
      </c>
      <c r="I1007" s="44">
        <f>VLOOKUP(Prioritization!H512,'Subdecision matrices'!$B$12:$E$19,4,TRUE)</f>
        <v>0</v>
      </c>
      <c r="J1007" s="44">
        <f>VLOOKUP(Prioritization!H512,'Subdecision matrices'!$B$12:$F$19,5,TRUE)</f>
        <v>0</v>
      </c>
      <c r="K1007" s="44">
        <f>VLOOKUP(Prioritization!H512,'Subdecision matrices'!$B$12:$G$19,6,TRUE)</f>
        <v>0</v>
      </c>
      <c r="L1007" s="2">
        <f>_xlfn.IFERROR(INDEX('Subdecision matrices'!$C$23:$G$27,MATCH(Prioritization!I512,'Subdecision matrices'!$B$23:$B$27,0),MATCH('CalcEng 2'!$L$6,'Subdecision matrices'!$C$22:$G$22,0)),0)</f>
        <v>0</v>
      </c>
      <c r="M1007" s="2">
        <f>_xlfn.IFERROR(INDEX('Subdecision matrices'!$C$23:$G$27,MATCH(Prioritization!I512,'Subdecision matrices'!$B$23:$B$27,0),MATCH('CalcEng 2'!$M$6,'Subdecision matrices'!$C$30:$G$30,0)),0)</f>
        <v>0</v>
      </c>
      <c r="N1007" s="2">
        <f>_xlfn.IFERROR(INDEX('Subdecision matrices'!$C$23:$G$27,MATCH(Prioritization!I512,'Subdecision matrices'!$B$23:$B$27,0),MATCH('CalcEng 2'!$N$6,'Subdecision matrices'!$C$22:$G$22,0)),0)</f>
        <v>0</v>
      </c>
      <c r="O1007" s="2">
        <f>_xlfn.IFERROR(INDEX('Subdecision matrices'!$C$23:$G$27,MATCH(Prioritization!I512,'Subdecision matrices'!$B$23:$B$27,0),MATCH('CalcEng 2'!$O$6,'Subdecision matrices'!$C$22:$G$22,0)),0)</f>
        <v>0</v>
      </c>
      <c r="P1007" s="2">
        <f>_xlfn.IFERROR(INDEX('Subdecision matrices'!$C$23:$G$27,MATCH(Prioritization!I512,'Subdecision matrices'!$B$23:$B$27,0),MATCH('CalcEng 2'!$P$6,'Subdecision matrices'!$C$22:$G$22,0)),0)</f>
        <v>0</v>
      </c>
      <c r="Q1007" s="2">
        <f>_xlfn.IFERROR(INDEX('Subdecision matrices'!$C$31:$G$33,MATCH(Prioritization!J512,'Subdecision matrices'!$B$31:$B$33,0),MATCH('CalcEng 2'!$Q$6,'Subdecision matrices'!$C$30:$G$30,0)),0)</f>
        <v>0</v>
      </c>
      <c r="R1007" s="2">
        <f>_xlfn.IFERROR(INDEX('Subdecision matrices'!$C$31:$G$33,MATCH(Prioritization!J512,'Subdecision matrices'!$B$31:$B$33,0),MATCH('CalcEng 2'!$R$6,'Subdecision matrices'!$C$30:$G$30,0)),0)</f>
        <v>0</v>
      </c>
      <c r="S1007" s="2">
        <f>_xlfn.IFERROR(INDEX('Subdecision matrices'!$C$31:$G$33,MATCH(Prioritization!J512,'Subdecision matrices'!$B$31:$B$33,0),MATCH('CalcEng 2'!$S$6,'Subdecision matrices'!$C$30:$G$30,0)),0)</f>
        <v>0</v>
      </c>
      <c r="T1007" s="2">
        <f>_xlfn.IFERROR(INDEX('Subdecision matrices'!$C$31:$G$33,MATCH(Prioritization!J512,'Subdecision matrices'!$B$31:$B$33,0),MATCH('CalcEng 2'!$T$6,'Subdecision matrices'!$C$30:$G$30,0)),0)</f>
        <v>0</v>
      </c>
      <c r="U1007" s="2">
        <f>_xlfn.IFERROR(INDEX('Subdecision matrices'!$C$31:$G$33,MATCH(Prioritization!J512,'Subdecision matrices'!$B$31:$B$33,0),MATCH('CalcEng 2'!$U$6,'Subdecision matrices'!$C$30:$G$30,0)),0)</f>
        <v>0</v>
      </c>
      <c r="V1007" s="2">
        <f>_xlfn.IFERROR(VLOOKUP(Prioritization!K512,'Subdecision matrices'!$A$37:$C$41,3,TRUE),0)</f>
        <v>0</v>
      </c>
      <c r="W1007" s="2">
        <f>_xlfn.IFERROR(VLOOKUP(Prioritization!K512,'Subdecision matrices'!$A$37:$D$41,4),0)</f>
        <v>0</v>
      </c>
      <c r="X1007" s="2">
        <f>_xlfn.IFERROR(VLOOKUP(Prioritization!K512,'Subdecision matrices'!$A$37:$E$41,5),0)</f>
        <v>0</v>
      </c>
      <c r="Y1007" s="2">
        <f>_xlfn.IFERROR(VLOOKUP(Prioritization!K512,'Subdecision matrices'!$A$37:$F$41,6),0)</f>
        <v>0</v>
      </c>
      <c r="Z1007" s="2">
        <f>_xlfn.IFERROR(VLOOKUP(Prioritization!K512,'Subdecision matrices'!$A$37:$G$41,7),0)</f>
        <v>0</v>
      </c>
      <c r="AA1007" s="2">
        <f>_xlfn.IFERROR(INDEX('Subdecision matrices'!$K$8:$O$11,MATCH(Prioritization!L512,'Subdecision matrices'!$J$8:$J$11,0),MATCH('CalcEng 2'!$AA$6,'Subdecision matrices'!$K$7:$O$7,0)),0)</f>
        <v>0</v>
      </c>
      <c r="AB1007" s="2">
        <f>_xlfn.IFERROR(INDEX('Subdecision matrices'!$K$8:$O$11,MATCH(Prioritization!L512,'Subdecision matrices'!$J$8:$J$11,0),MATCH('CalcEng 2'!$AB$6,'Subdecision matrices'!$K$7:$O$7,0)),0)</f>
        <v>0</v>
      </c>
      <c r="AC1007" s="2">
        <f>_xlfn.IFERROR(INDEX('Subdecision matrices'!$K$8:$O$11,MATCH(Prioritization!L512,'Subdecision matrices'!$J$8:$J$11,0),MATCH('CalcEng 2'!$AC$6,'Subdecision matrices'!$K$7:$O$7,0)),0)</f>
        <v>0</v>
      </c>
      <c r="AD1007" s="2">
        <f>_xlfn.IFERROR(INDEX('Subdecision matrices'!$K$8:$O$11,MATCH(Prioritization!L512,'Subdecision matrices'!$J$8:$J$11,0),MATCH('CalcEng 2'!$AD$6,'Subdecision matrices'!$K$7:$O$7,0)),0)</f>
        <v>0</v>
      </c>
      <c r="AE1007" s="2">
        <f>_xlfn.IFERROR(INDEX('Subdecision matrices'!$K$8:$O$11,MATCH(Prioritization!L512,'Subdecision matrices'!$J$8:$J$11,0),MATCH('CalcEng 2'!$AE$6,'Subdecision matrices'!$K$7:$O$7,0)),0)</f>
        <v>0</v>
      </c>
      <c r="AF1007" s="2">
        <f>_xlfn.IFERROR(VLOOKUP(Prioritization!M512,'Subdecision matrices'!$I$15:$K$17,3,TRUE),0)</f>
        <v>0</v>
      </c>
      <c r="AG1007" s="2">
        <f>_xlfn.IFERROR(VLOOKUP(Prioritization!M512,'Subdecision matrices'!$I$15:$L$17,4,TRUE),0)</f>
        <v>0</v>
      </c>
      <c r="AH1007" s="2">
        <f>_xlfn.IFERROR(VLOOKUP(Prioritization!M512,'Subdecision matrices'!$I$15:$M$17,5,TRUE),0)</f>
        <v>0</v>
      </c>
      <c r="AI1007" s="2">
        <f>_xlfn.IFERROR(VLOOKUP(Prioritization!M512,'Subdecision matrices'!$I$15:$N$17,6,TRUE),0)</f>
        <v>0</v>
      </c>
      <c r="AJ1007" s="2">
        <f>_xlfn.IFERROR(VLOOKUP(Prioritization!M512,'Subdecision matrices'!$I$15:$O$17,7,TRUE),0)</f>
        <v>0</v>
      </c>
      <c r="AK1007" s="2">
        <f>_xlfn.IFERROR(INDEX('Subdecision matrices'!$K$22:$O$24,MATCH(Prioritization!N512,'Subdecision matrices'!$J$22:$J$24,0),MATCH($AK$6,'Subdecision matrices'!$K$21:$O$21,0)),0)</f>
        <v>0</v>
      </c>
      <c r="AL1007" s="2">
        <f>_xlfn.IFERROR(INDEX('Subdecision matrices'!$K$22:$O$24,MATCH(Prioritization!N512,'Subdecision matrices'!$J$22:$J$24,0),MATCH($AL$6,'Subdecision matrices'!$K$21:$O$21,0)),0)</f>
        <v>0</v>
      </c>
      <c r="AM1007" s="2">
        <f>_xlfn.IFERROR(INDEX('Subdecision matrices'!$K$22:$O$24,MATCH(Prioritization!N512,'Subdecision matrices'!$J$22:$J$24,0),MATCH($AM$6,'Subdecision matrices'!$K$21:$O$21,0)),0)</f>
        <v>0</v>
      </c>
      <c r="AN1007" s="2">
        <f>_xlfn.IFERROR(INDEX('Subdecision matrices'!$K$22:$O$24,MATCH(Prioritization!N512,'Subdecision matrices'!$J$22:$J$24,0),MATCH($AN$6,'Subdecision matrices'!$K$21:$O$21,0)),0)</f>
        <v>0</v>
      </c>
      <c r="AO1007" s="2">
        <f>_xlfn.IFERROR(INDEX('Subdecision matrices'!$K$22:$O$24,MATCH(Prioritization!N512,'Subdecision matrices'!$J$22:$J$24,0),MATCH($AO$6,'Subdecision matrices'!$K$21:$O$21,0)),0)</f>
        <v>0</v>
      </c>
      <c r="AP1007" s="2">
        <f>_xlfn.IFERROR(INDEX('Subdecision matrices'!$K$27:$O$30,MATCH(Prioritization!O512,'Subdecision matrices'!$J$27:$J$30,0),MATCH('CalcEng 2'!$AP$6,'Subdecision matrices'!$K$27:$O$27,0)),0)</f>
        <v>0</v>
      </c>
      <c r="AQ1007" s="2">
        <f>_xlfn.IFERROR(INDEX('Subdecision matrices'!$K$27:$O$30,MATCH(Prioritization!O512,'Subdecision matrices'!$J$27:$J$30,0),MATCH('CalcEng 2'!$AQ$6,'Subdecision matrices'!$K$27:$O$27,0)),0)</f>
        <v>0</v>
      </c>
      <c r="AR1007" s="2">
        <f>_xlfn.IFERROR(INDEX('Subdecision matrices'!$K$27:$O$30,MATCH(Prioritization!O512,'Subdecision matrices'!$J$27:$J$30,0),MATCH('CalcEng 2'!$AR$6,'Subdecision matrices'!$K$27:$O$27,0)),0)</f>
        <v>0</v>
      </c>
      <c r="AS1007" s="2">
        <f>_xlfn.IFERROR(INDEX('Subdecision matrices'!$K$27:$O$30,MATCH(Prioritization!O512,'Subdecision matrices'!$J$27:$J$30,0),MATCH('CalcEng 2'!$AS$6,'Subdecision matrices'!$K$27:$O$27,0)),0)</f>
        <v>0</v>
      </c>
      <c r="AT1007" s="2">
        <f>_xlfn.IFERROR(INDEX('Subdecision matrices'!$K$27:$O$30,MATCH(Prioritization!O512,'Subdecision matrices'!$J$27:$J$30,0),MATCH('CalcEng 2'!$AT$6,'Subdecision matrices'!$K$27:$O$27,0)),0)</f>
        <v>0</v>
      </c>
      <c r="AU1007" s="2">
        <f>_xlfn.IFERROR(INDEX('Subdecision matrices'!$K$34:$O$36,MATCH(Prioritization!P512,'Subdecision matrices'!$J$34:$J$36,0),MATCH('CalcEng 2'!$AU$6,'Subdecision matrices'!$K$33:$O$33,0)),0)</f>
        <v>0</v>
      </c>
      <c r="AV1007" s="2">
        <f>_xlfn.IFERROR(INDEX('Subdecision matrices'!$K$34:$O$36,MATCH(Prioritization!P512,'Subdecision matrices'!$J$34:$J$36,0),MATCH('CalcEng 2'!$AV$6,'Subdecision matrices'!$K$33:$O$33,0)),0)</f>
        <v>0</v>
      </c>
      <c r="AW1007" s="2">
        <f>_xlfn.IFERROR(INDEX('Subdecision matrices'!$K$34:$O$36,MATCH(Prioritization!P512,'Subdecision matrices'!$J$34:$J$36,0),MATCH('CalcEng 2'!$AW$6,'Subdecision matrices'!$K$33:$O$33,0)),0)</f>
        <v>0</v>
      </c>
      <c r="AX1007" s="2">
        <f>_xlfn.IFERROR(INDEX('Subdecision matrices'!$K$34:$O$36,MATCH(Prioritization!P512,'Subdecision matrices'!$J$34:$J$36,0),MATCH('CalcEng 2'!$AX$6,'Subdecision matrices'!$K$33:$O$33,0)),0)</f>
        <v>0</v>
      </c>
      <c r="AY1007" s="2">
        <f>_xlfn.IFERROR(INDEX('Subdecision matrices'!$K$34:$O$36,MATCH(Prioritization!P512,'Subdecision matrices'!$J$34:$J$36,0),MATCH('CalcEng 2'!$AY$6,'Subdecision matrices'!$K$33:$O$33,0)),0)</f>
        <v>0</v>
      </c>
      <c r="AZ1007" s="2"/>
      <c r="BA1007" s="2"/>
      <c r="BB1007" s="110">
        <f>((B1007*B1008)+(G1007*G1008)+(L1007*L1008)+(Q1007*Q1008)+(V1007*V1008)+(AA1007*AA1008)+(AF1008*AF1007)+(AK1007*AK1008)+(AP1007*AP1008)+(AU1007*AU1008))*10</f>
        <v>0</v>
      </c>
      <c r="BC1007" s="110">
        <f aca="true" t="shared" si="2527" ref="BC1007">((C1007*C1008)+(H1007*H1008)+(M1007*M1008)+(R1007*R1008)+(W1007*W1008)+(AB1007*AB1008)+(AG1008*AG1007)+(AL1007*AL1008)+(AQ1007*AQ1008)+(AV1007*AV1008))*10</f>
        <v>0</v>
      </c>
      <c r="BD1007" s="110">
        <f aca="true" t="shared" si="2528" ref="BD1007">((D1007*D1008)+(I1007*I1008)+(N1007*N1008)+(S1007*S1008)+(X1007*X1008)+(AC1007*AC1008)+(AH1008*AH1007)+(AM1007*AM1008)+(AR1007*AR1008)+(AW1007*AW1008))*10</f>
        <v>0</v>
      </c>
      <c r="BE1007" s="110">
        <f aca="true" t="shared" si="2529" ref="BE1007">((E1007*E1008)+(J1007*J1008)+(O1007*O1008)+(T1007*T1008)+(Y1007*Y1008)+(AD1007*AD1008)+(AI1008*AI1007)+(AN1007*AN1008)+(AS1007*AS1008)+(AX1007*AX1008))*10</f>
        <v>0</v>
      </c>
      <c r="BF1007" s="110">
        <f aca="true" t="shared" si="2530" ref="BF1007">((F1007*F1008)+(K1007*K1008)+(P1007*P1008)+(U1007*U1008)+(Z1007*Z1008)+(AE1007*AE1008)+(AJ1008*AJ1007)+(AO1007*AO1008)+(AT1007*AT1008)+(AY1007*AY1008))*10</f>
        <v>0</v>
      </c>
    </row>
    <row r="1008" spans="1:58" ht="15.75" thickBot="1">
      <c r="A1008" s="94"/>
      <c r="B1008" s="5">
        <f>'Subdecision matrices'!$S$12</f>
        <v>0.1</v>
      </c>
      <c r="C1008" s="5">
        <f>'Subdecision matrices'!$S$13</f>
        <v>0.1</v>
      </c>
      <c r="D1008" s="5">
        <f>'Subdecision matrices'!$S$14</f>
        <v>0.1</v>
      </c>
      <c r="E1008" s="5">
        <f>'Subdecision matrices'!$S$15</f>
        <v>0.1</v>
      </c>
      <c r="F1008" s="5">
        <f>'Subdecision matrices'!$S$16</f>
        <v>0.1</v>
      </c>
      <c r="G1008" s="5">
        <f>'Subdecision matrices'!$T$12</f>
        <v>0.1</v>
      </c>
      <c r="H1008" s="5">
        <f>'Subdecision matrices'!$T$13</f>
        <v>0.1</v>
      </c>
      <c r="I1008" s="5">
        <f>'Subdecision matrices'!$T$14</f>
        <v>0.1</v>
      </c>
      <c r="J1008" s="5">
        <f>'Subdecision matrices'!$T$15</f>
        <v>0.1</v>
      </c>
      <c r="K1008" s="5">
        <f>'Subdecision matrices'!$T$16</f>
        <v>0.1</v>
      </c>
      <c r="L1008" s="5">
        <f>'Subdecision matrices'!$U$12</f>
        <v>0.05</v>
      </c>
      <c r="M1008" s="5">
        <f>'Subdecision matrices'!$U$13</f>
        <v>0.05</v>
      </c>
      <c r="N1008" s="5">
        <f>'Subdecision matrices'!$U$14</f>
        <v>0.05</v>
      </c>
      <c r="O1008" s="5">
        <f>'Subdecision matrices'!$U$15</f>
        <v>0.05</v>
      </c>
      <c r="P1008" s="5">
        <f>'Subdecision matrices'!$U$16</f>
        <v>0.05</v>
      </c>
      <c r="Q1008" s="5">
        <f>'Subdecision matrices'!$V$12</f>
        <v>0.1</v>
      </c>
      <c r="R1008" s="5">
        <f>'Subdecision matrices'!$V$13</f>
        <v>0.1</v>
      </c>
      <c r="S1008" s="5">
        <f>'Subdecision matrices'!$V$14</f>
        <v>0.1</v>
      </c>
      <c r="T1008" s="5">
        <f>'Subdecision matrices'!$V$15</f>
        <v>0.1</v>
      </c>
      <c r="U1008" s="5">
        <f>'Subdecision matrices'!$V$16</f>
        <v>0.1</v>
      </c>
      <c r="V1008" s="5">
        <f>'Subdecision matrices'!$W$12</f>
        <v>0.1</v>
      </c>
      <c r="W1008" s="5">
        <f>'Subdecision matrices'!$W$13</f>
        <v>0.1</v>
      </c>
      <c r="X1008" s="5">
        <f>'Subdecision matrices'!$W$14</f>
        <v>0.1</v>
      </c>
      <c r="Y1008" s="5">
        <f>'Subdecision matrices'!$W$15</f>
        <v>0.1</v>
      </c>
      <c r="Z1008" s="5">
        <f>'Subdecision matrices'!$W$16</f>
        <v>0.1</v>
      </c>
      <c r="AA1008" s="5">
        <f>'Subdecision matrices'!$X$12</f>
        <v>0.05</v>
      </c>
      <c r="AB1008" s="5">
        <f>'Subdecision matrices'!$X$13</f>
        <v>0.1</v>
      </c>
      <c r="AC1008" s="5">
        <f>'Subdecision matrices'!$X$14</f>
        <v>0.1</v>
      </c>
      <c r="AD1008" s="5">
        <f>'Subdecision matrices'!$X$15</f>
        <v>0.1</v>
      </c>
      <c r="AE1008" s="5">
        <f>'Subdecision matrices'!$X$16</f>
        <v>0.1</v>
      </c>
      <c r="AF1008" s="5">
        <f>'Subdecision matrices'!$Y$12</f>
        <v>0.1</v>
      </c>
      <c r="AG1008" s="5">
        <f>'Subdecision matrices'!$Y$13</f>
        <v>0.1</v>
      </c>
      <c r="AH1008" s="5">
        <f>'Subdecision matrices'!$Y$14</f>
        <v>0.1</v>
      </c>
      <c r="AI1008" s="5">
        <f>'Subdecision matrices'!$Y$15</f>
        <v>0.05</v>
      </c>
      <c r="AJ1008" s="5">
        <f>'Subdecision matrices'!$Y$16</f>
        <v>0.05</v>
      </c>
      <c r="AK1008" s="5">
        <f>'Subdecision matrices'!$Z$12</f>
        <v>0.15</v>
      </c>
      <c r="AL1008" s="5">
        <f>'Subdecision matrices'!$Z$13</f>
        <v>0.15</v>
      </c>
      <c r="AM1008" s="5">
        <f>'Subdecision matrices'!$Z$14</f>
        <v>0.15</v>
      </c>
      <c r="AN1008" s="5">
        <f>'Subdecision matrices'!$Z$15</f>
        <v>0.15</v>
      </c>
      <c r="AO1008" s="5">
        <f>'Subdecision matrices'!$Z$16</f>
        <v>0.15</v>
      </c>
      <c r="AP1008" s="5">
        <f>'Subdecision matrices'!$AA$12</f>
        <v>0.1</v>
      </c>
      <c r="AQ1008" s="5">
        <f>'Subdecision matrices'!$AA$13</f>
        <v>0.1</v>
      </c>
      <c r="AR1008" s="5">
        <f>'Subdecision matrices'!$AA$14</f>
        <v>0.1</v>
      </c>
      <c r="AS1008" s="5">
        <f>'Subdecision matrices'!$AA$15</f>
        <v>0.1</v>
      </c>
      <c r="AT1008" s="5">
        <f>'Subdecision matrices'!$AA$16</f>
        <v>0.15</v>
      </c>
      <c r="AU1008" s="5">
        <f>'Subdecision matrices'!$AB$12</f>
        <v>0.15</v>
      </c>
      <c r="AV1008" s="5">
        <f>'Subdecision matrices'!$AB$13</f>
        <v>0.1</v>
      </c>
      <c r="AW1008" s="5">
        <f>'Subdecision matrices'!$AB$14</f>
        <v>0.1</v>
      </c>
      <c r="AX1008" s="5">
        <f>'Subdecision matrices'!$AB$15</f>
        <v>0.15</v>
      </c>
      <c r="AY1008" s="5">
        <f>'Subdecision matrices'!$AB$16</f>
        <v>0.1</v>
      </c>
      <c r="AZ1008" s="3">
        <f aca="true" t="shared" si="2531" ref="AZ1008">SUM(L1008:AY1008)</f>
        <v>4</v>
      </c>
      <c r="BA1008" s="3"/>
      <c r="BB1008" s="114"/>
      <c r="BC1008" s="114"/>
      <c r="BD1008" s="114"/>
      <c r="BE1008" s="114"/>
      <c r="BF1008" s="114"/>
    </row>
  </sheetData>
  <sheetProtection algorithmName="SHA-512" hashValue="ZB0XA5/tv1MueN0nLNwoM/2hZjJillBQitcEmoDOvbUFULmtvT8xe57KfhakvV0lRpakO1cOOFp0wsi9sPgkSw==" saltValue="ykcmlnVzjXJkp0UDCpy3hw==" spinCount="100000" sheet="1" objects="1" scenarios="1"/>
  <mergeCells count="3017">
    <mergeCell ref="A1003:A1004"/>
    <mergeCell ref="BB1003:BB1004"/>
    <mergeCell ref="BC1003:BC1004"/>
    <mergeCell ref="BD1003:BD1004"/>
    <mergeCell ref="BE1003:BE1004"/>
    <mergeCell ref="BF1003:BF1004"/>
    <mergeCell ref="A1005:A1006"/>
    <mergeCell ref="BB1005:BB1006"/>
    <mergeCell ref="BC1005:BC1006"/>
    <mergeCell ref="BD1005:BD1006"/>
    <mergeCell ref="BE1005:BE1006"/>
    <mergeCell ref="BF1005:BF1006"/>
    <mergeCell ref="A1007:A1008"/>
    <mergeCell ref="BB1007:BB1008"/>
    <mergeCell ref="BC1007:BC1008"/>
    <mergeCell ref="BD1007:BD1008"/>
    <mergeCell ref="BE1007:BE1008"/>
    <mergeCell ref="BF1007:BF1008"/>
    <mergeCell ref="A997:A998"/>
    <mergeCell ref="BB997:BB998"/>
    <mergeCell ref="BC997:BC998"/>
    <mergeCell ref="BD997:BD998"/>
    <mergeCell ref="BE997:BE998"/>
    <mergeCell ref="BF997:BF998"/>
    <mergeCell ref="A999:A1000"/>
    <mergeCell ref="BB999:BB1000"/>
    <mergeCell ref="BC999:BC1000"/>
    <mergeCell ref="BD999:BD1000"/>
    <mergeCell ref="BE999:BE1000"/>
    <mergeCell ref="BF999:BF1000"/>
    <mergeCell ref="A1001:A1002"/>
    <mergeCell ref="BB1001:BB1002"/>
    <mergeCell ref="BC1001:BC1002"/>
    <mergeCell ref="BD1001:BD1002"/>
    <mergeCell ref="BE1001:BE1002"/>
    <mergeCell ref="BF1001:BF1002"/>
    <mergeCell ref="A991:A992"/>
    <mergeCell ref="BB991:BB992"/>
    <mergeCell ref="BC991:BC992"/>
    <mergeCell ref="BD991:BD992"/>
    <mergeCell ref="BE991:BE992"/>
    <mergeCell ref="BF991:BF992"/>
    <mergeCell ref="A993:A994"/>
    <mergeCell ref="BB993:BB994"/>
    <mergeCell ref="BC993:BC994"/>
    <mergeCell ref="BD993:BD994"/>
    <mergeCell ref="BE993:BE994"/>
    <mergeCell ref="BF993:BF994"/>
    <mergeCell ref="A995:A996"/>
    <mergeCell ref="BB995:BB996"/>
    <mergeCell ref="BC995:BC996"/>
    <mergeCell ref="BD995:BD996"/>
    <mergeCell ref="BE995:BE996"/>
    <mergeCell ref="BF995:BF996"/>
    <mergeCell ref="A985:A986"/>
    <mergeCell ref="BB985:BB986"/>
    <mergeCell ref="BC985:BC986"/>
    <mergeCell ref="BD985:BD986"/>
    <mergeCell ref="BE985:BE986"/>
    <mergeCell ref="BF985:BF986"/>
    <mergeCell ref="A987:A988"/>
    <mergeCell ref="BB987:BB988"/>
    <mergeCell ref="BC987:BC988"/>
    <mergeCell ref="BD987:BD988"/>
    <mergeCell ref="BE987:BE988"/>
    <mergeCell ref="BF987:BF988"/>
    <mergeCell ref="A989:A990"/>
    <mergeCell ref="BB989:BB990"/>
    <mergeCell ref="BC989:BC990"/>
    <mergeCell ref="BD989:BD990"/>
    <mergeCell ref="BE989:BE990"/>
    <mergeCell ref="BF989:BF990"/>
    <mergeCell ref="A979:A980"/>
    <mergeCell ref="BB979:BB980"/>
    <mergeCell ref="BC979:BC980"/>
    <mergeCell ref="BD979:BD980"/>
    <mergeCell ref="BE979:BE980"/>
    <mergeCell ref="BF979:BF980"/>
    <mergeCell ref="A981:A982"/>
    <mergeCell ref="BB981:BB982"/>
    <mergeCell ref="BC981:BC982"/>
    <mergeCell ref="BD981:BD982"/>
    <mergeCell ref="BE981:BE982"/>
    <mergeCell ref="BF981:BF982"/>
    <mergeCell ref="A983:A984"/>
    <mergeCell ref="BB983:BB984"/>
    <mergeCell ref="BC983:BC984"/>
    <mergeCell ref="BD983:BD984"/>
    <mergeCell ref="BE983:BE984"/>
    <mergeCell ref="BF983:BF984"/>
    <mergeCell ref="A973:A974"/>
    <mergeCell ref="BB973:BB974"/>
    <mergeCell ref="BC973:BC974"/>
    <mergeCell ref="BD973:BD974"/>
    <mergeCell ref="BE973:BE974"/>
    <mergeCell ref="BF973:BF974"/>
    <mergeCell ref="A975:A976"/>
    <mergeCell ref="BB975:BB976"/>
    <mergeCell ref="BC975:BC976"/>
    <mergeCell ref="BD975:BD976"/>
    <mergeCell ref="BE975:BE976"/>
    <mergeCell ref="BF975:BF976"/>
    <mergeCell ref="A977:A978"/>
    <mergeCell ref="BB977:BB978"/>
    <mergeCell ref="BC977:BC978"/>
    <mergeCell ref="BD977:BD978"/>
    <mergeCell ref="BE977:BE978"/>
    <mergeCell ref="BF977:BF978"/>
    <mergeCell ref="A967:A968"/>
    <mergeCell ref="BB967:BB968"/>
    <mergeCell ref="BC967:BC968"/>
    <mergeCell ref="BD967:BD968"/>
    <mergeCell ref="BE967:BE968"/>
    <mergeCell ref="BF967:BF968"/>
    <mergeCell ref="A969:A970"/>
    <mergeCell ref="BB969:BB970"/>
    <mergeCell ref="BC969:BC970"/>
    <mergeCell ref="BD969:BD970"/>
    <mergeCell ref="BE969:BE970"/>
    <mergeCell ref="BF969:BF970"/>
    <mergeCell ref="A971:A972"/>
    <mergeCell ref="BB971:BB972"/>
    <mergeCell ref="BC971:BC972"/>
    <mergeCell ref="BD971:BD972"/>
    <mergeCell ref="BE971:BE972"/>
    <mergeCell ref="BF971:BF972"/>
    <mergeCell ref="A961:A962"/>
    <mergeCell ref="BB961:BB962"/>
    <mergeCell ref="BC961:BC962"/>
    <mergeCell ref="BD961:BD962"/>
    <mergeCell ref="BE961:BE962"/>
    <mergeCell ref="BF961:BF962"/>
    <mergeCell ref="A963:A964"/>
    <mergeCell ref="BB963:BB964"/>
    <mergeCell ref="BC963:BC964"/>
    <mergeCell ref="BD963:BD964"/>
    <mergeCell ref="BE963:BE964"/>
    <mergeCell ref="BF963:BF964"/>
    <mergeCell ref="A965:A966"/>
    <mergeCell ref="BB965:BB966"/>
    <mergeCell ref="BC965:BC966"/>
    <mergeCell ref="BD965:BD966"/>
    <mergeCell ref="BE965:BE966"/>
    <mergeCell ref="BF965:BF966"/>
    <mergeCell ref="A955:A956"/>
    <mergeCell ref="BB955:BB956"/>
    <mergeCell ref="BC955:BC956"/>
    <mergeCell ref="BD955:BD956"/>
    <mergeCell ref="BE955:BE956"/>
    <mergeCell ref="BF955:BF956"/>
    <mergeCell ref="A957:A958"/>
    <mergeCell ref="BB957:BB958"/>
    <mergeCell ref="BC957:BC958"/>
    <mergeCell ref="BD957:BD958"/>
    <mergeCell ref="BE957:BE958"/>
    <mergeCell ref="BF957:BF958"/>
    <mergeCell ref="A959:A960"/>
    <mergeCell ref="BB959:BB960"/>
    <mergeCell ref="BC959:BC960"/>
    <mergeCell ref="BD959:BD960"/>
    <mergeCell ref="BE959:BE960"/>
    <mergeCell ref="BF959:BF960"/>
    <mergeCell ref="A949:A950"/>
    <mergeCell ref="BB949:BB950"/>
    <mergeCell ref="BC949:BC950"/>
    <mergeCell ref="BD949:BD950"/>
    <mergeCell ref="BE949:BE950"/>
    <mergeCell ref="BF949:BF950"/>
    <mergeCell ref="A951:A952"/>
    <mergeCell ref="BB951:BB952"/>
    <mergeCell ref="BC951:BC952"/>
    <mergeCell ref="BD951:BD952"/>
    <mergeCell ref="BE951:BE952"/>
    <mergeCell ref="BF951:BF952"/>
    <mergeCell ref="A953:A954"/>
    <mergeCell ref="BB953:BB954"/>
    <mergeCell ref="BC953:BC954"/>
    <mergeCell ref="BD953:BD954"/>
    <mergeCell ref="BE953:BE954"/>
    <mergeCell ref="BF953:BF954"/>
    <mergeCell ref="A943:A944"/>
    <mergeCell ref="BB943:BB944"/>
    <mergeCell ref="BC943:BC944"/>
    <mergeCell ref="BD943:BD944"/>
    <mergeCell ref="BE943:BE944"/>
    <mergeCell ref="BF943:BF944"/>
    <mergeCell ref="A945:A946"/>
    <mergeCell ref="BB945:BB946"/>
    <mergeCell ref="BC945:BC946"/>
    <mergeCell ref="BD945:BD946"/>
    <mergeCell ref="BE945:BE946"/>
    <mergeCell ref="BF945:BF946"/>
    <mergeCell ref="A947:A948"/>
    <mergeCell ref="BB947:BB948"/>
    <mergeCell ref="BC947:BC948"/>
    <mergeCell ref="BD947:BD948"/>
    <mergeCell ref="BE947:BE948"/>
    <mergeCell ref="BF947:BF948"/>
    <mergeCell ref="A937:A938"/>
    <mergeCell ref="BB937:BB938"/>
    <mergeCell ref="BC937:BC938"/>
    <mergeCell ref="BD937:BD938"/>
    <mergeCell ref="BE937:BE938"/>
    <mergeCell ref="BF937:BF938"/>
    <mergeCell ref="A939:A940"/>
    <mergeCell ref="BB939:BB940"/>
    <mergeCell ref="BC939:BC940"/>
    <mergeCell ref="BD939:BD940"/>
    <mergeCell ref="BE939:BE940"/>
    <mergeCell ref="BF939:BF940"/>
    <mergeCell ref="A941:A942"/>
    <mergeCell ref="BB941:BB942"/>
    <mergeCell ref="BC941:BC942"/>
    <mergeCell ref="BD941:BD942"/>
    <mergeCell ref="BE941:BE942"/>
    <mergeCell ref="BF941:BF942"/>
    <mergeCell ref="A931:A932"/>
    <mergeCell ref="BB931:BB932"/>
    <mergeCell ref="BC931:BC932"/>
    <mergeCell ref="BD931:BD932"/>
    <mergeCell ref="BE931:BE932"/>
    <mergeCell ref="BF931:BF932"/>
    <mergeCell ref="A933:A934"/>
    <mergeCell ref="BB933:BB934"/>
    <mergeCell ref="BC933:BC934"/>
    <mergeCell ref="BD933:BD934"/>
    <mergeCell ref="BE933:BE934"/>
    <mergeCell ref="BF933:BF934"/>
    <mergeCell ref="A935:A936"/>
    <mergeCell ref="BB935:BB936"/>
    <mergeCell ref="BC935:BC936"/>
    <mergeCell ref="BD935:BD936"/>
    <mergeCell ref="BE935:BE936"/>
    <mergeCell ref="BF935:BF936"/>
    <mergeCell ref="A925:A926"/>
    <mergeCell ref="BB925:BB926"/>
    <mergeCell ref="BC925:BC926"/>
    <mergeCell ref="BD925:BD926"/>
    <mergeCell ref="BE925:BE926"/>
    <mergeCell ref="BF925:BF926"/>
    <mergeCell ref="A927:A928"/>
    <mergeCell ref="BB927:BB928"/>
    <mergeCell ref="BC927:BC928"/>
    <mergeCell ref="BD927:BD928"/>
    <mergeCell ref="BE927:BE928"/>
    <mergeCell ref="BF927:BF928"/>
    <mergeCell ref="A929:A930"/>
    <mergeCell ref="BB929:BB930"/>
    <mergeCell ref="BC929:BC930"/>
    <mergeCell ref="BD929:BD930"/>
    <mergeCell ref="BE929:BE930"/>
    <mergeCell ref="BF929:BF930"/>
    <mergeCell ref="A919:A920"/>
    <mergeCell ref="BB919:BB920"/>
    <mergeCell ref="BC919:BC920"/>
    <mergeCell ref="BD919:BD920"/>
    <mergeCell ref="BE919:BE920"/>
    <mergeCell ref="BF919:BF920"/>
    <mergeCell ref="A921:A922"/>
    <mergeCell ref="BB921:BB922"/>
    <mergeCell ref="BC921:BC922"/>
    <mergeCell ref="BD921:BD922"/>
    <mergeCell ref="BE921:BE922"/>
    <mergeCell ref="BF921:BF922"/>
    <mergeCell ref="A923:A924"/>
    <mergeCell ref="BB923:BB924"/>
    <mergeCell ref="BC923:BC924"/>
    <mergeCell ref="BD923:BD924"/>
    <mergeCell ref="BE923:BE924"/>
    <mergeCell ref="BF923:BF924"/>
    <mergeCell ref="A913:A914"/>
    <mergeCell ref="BB913:BB914"/>
    <mergeCell ref="BC913:BC914"/>
    <mergeCell ref="BD913:BD914"/>
    <mergeCell ref="BE913:BE914"/>
    <mergeCell ref="BF913:BF914"/>
    <mergeCell ref="A915:A916"/>
    <mergeCell ref="BB915:BB916"/>
    <mergeCell ref="BC915:BC916"/>
    <mergeCell ref="BD915:BD916"/>
    <mergeCell ref="BE915:BE916"/>
    <mergeCell ref="BF915:BF916"/>
    <mergeCell ref="A917:A918"/>
    <mergeCell ref="BB917:BB918"/>
    <mergeCell ref="BC917:BC918"/>
    <mergeCell ref="BD917:BD918"/>
    <mergeCell ref="BE917:BE918"/>
    <mergeCell ref="BF917:BF918"/>
    <mergeCell ref="A907:A908"/>
    <mergeCell ref="BB907:BB908"/>
    <mergeCell ref="BC907:BC908"/>
    <mergeCell ref="BD907:BD908"/>
    <mergeCell ref="BE907:BE908"/>
    <mergeCell ref="BF907:BF908"/>
    <mergeCell ref="A909:A910"/>
    <mergeCell ref="BB909:BB910"/>
    <mergeCell ref="BC909:BC910"/>
    <mergeCell ref="BD909:BD910"/>
    <mergeCell ref="BE909:BE910"/>
    <mergeCell ref="BF909:BF910"/>
    <mergeCell ref="A911:A912"/>
    <mergeCell ref="BB911:BB912"/>
    <mergeCell ref="BC911:BC912"/>
    <mergeCell ref="BD911:BD912"/>
    <mergeCell ref="BE911:BE912"/>
    <mergeCell ref="BF911:BF912"/>
    <mergeCell ref="A901:A902"/>
    <mergeCell ref="BB901:BB902"/>
    <mergeCell ref="BC901:BC902"/>
    <mergeCell ref="BD901:BD902"/>
    <mergeCell ref="BE901:BE902"/>
    <mergeCell ref="BF901:BF902"/>
    <mergeCell ref="A903:A904"/>
    <mergeCell ref="BB903:BB904"/>
    <mergeCell ref="BC903:BC904"/>
    <mergeCell ref="BD903:BD904"/>
    <mergeCell ref="BE903:BE904"/>
    <mergeCell ref="BF903:BF904"/>
    <mergeCell ref="A905:A906"/>
    <mergeCell ref="BB905:BB906"/>
    <mergeCell ref="BC905:BC906"/>
    <mergeCell ref="BD905:BD906"/>
    <mergeCell ref="BE905:BE906"/>
    <mergeCell ref="BF905:BF906"/>
    <mergeCell ref="A895:A896"/>
    <mergeCell ref="BB895:BB896"/>
    <mergeCell ref="BC895:BC896"/>
    <mergeCell ref="BD895:BD896"/>
    <mergeCell ref="BE895:BE896"/>
    <mergeCell ref="BF895:BF896"/>
    <mergeCell ref="A897:A898"/>
    <mergeCell ref="BB897:BB898"/>
    <mergeCell ref="BC897:BC898"/>
    <mergeCell ref="BD897:BD898"/>
    <mergeCell ref="BE897:BE898"/>
    <mergeCell ref="BF897:BF898"/>
    <mergeCell ref="A899:A900"/>
    <mergeCell ref="BB899:BB900"/>
    <mergeCell ref="BC899:BC900"/>
    <mergeCell ref="BD899:BD900"/>
    <mergeCell ref="BE899:BE900"/>
    <mergeCell ref="BF899:BF900"/>
    <mergeCell ref="A889:A890"/>
    <mergeCell ref="BB889:BB890"/>
    <mergeCell ref="BC889:BC890"/>
    <mergeCell ref="BD889:BD890"/>
    <mergeCell ref="BE889:BE890"/>
    <mergeCell ref="BF889:BF890"/>
    <mergeCell ref="A891:A892"/>
    <mergeCell ref="BB891:BB892"/>
    <mergeCell ref="BC891:BC892"/>
    <mergeCell ref="BD891:BD892"/>
    <mergeCell ref="BE891:BE892"/>
    <mergeCell ref="BF891:BF892"/>
    <mergeCell ref="A893:A894"/>
    <mergeCell ref="BB893:BB894"/>
    <mergeCell ref="BC893:BC894"/>
    <mergeCell ref="BD893:BD894"/>
    <mergeCell ref="BE893:BE894"/>
    <mergeCell ref="BF893:BF894"/>
    <mergeCell ref="A883:A884"/>
    <mergeCell ref="BB883:BB884"/>
    <mergeCell ref="BC883:BC884"/>
    <mergeCell ref="BD883:BD884"/>
    <mergeCell ref="BE883:BE884"/>
    <mergeCell ref="BF883:BF884"/>
    <mergeCell ref="A885:A886"/>
    <mergeCell ref="BB885:BB886"/>
    <mergeCell ref="BC885:BC886"/>
    <mergeCell ref="BD885:BD886"/>
    <mergeCell ref="BE885:BE886"/>
    <mergeCell ref="BF885:BF886"/>
    <mergeCell ref="A887:A888"/>
    <mergeCell ref="BB887:BB888"/>
    <mergeCell ref="BC887:BC888"/>
    <mergeCell ref="BD887:BD888"/>
    <mergeCell ref="BE887:BE888"/>
    <mergeCell ref="BF887:BF888"/>
    <mergeCell ref="A877:A878"/>
    <mergeCell ref="BB877:BB878"/>
    <mergeCell ref="BC877:BC878"/>
    <mergeCell ref="BD877:BD878"/>
    <mergeCell ref="BE877:BE878"/>
    <mergeCell ref="BF877:BF878"/>
    <mergeCell ref="A879:A880"/>
    <mergeCell ref="BB879:BB880"/>
    <mergeCell ref="BC879:BC880"/>
    <mergeCell ref="BD879:BD880"/>
    <mergeCell ref="BE879:BE880"/>
    <mergeCell ref="BF879:BF880"/>
    <mergeCell ref="A881:A882"/>
    <mergeCell ref="BB881:BB882"/>
    <mergeCell ref="BC881:BC882"/>
    <mergeCell ref="BD881:BD882"/>
    <mergeCell ref="BE881:BE882"/>
    <mergeCell ref="BF881:BF882"/>
    <mergeCell ref="A871:A872"/>
    <mergeCell ref="BB871:BB872"/>
    <mergeCell ref="BC871:BC872"/>
    <mergeCell ref="BD871:BD872"/>
    <mergeCell ref="BE871:BE872"/>
    <mergeCell ref="BF871:BF872"/>
    <mergeCell ref="A873:A874"/>
    <mergeCell ref="BB873:BB874"/>
    <mergeCell ref="BC873:BC874"/>
    <mergeCell ref="BD873:BD874"/>
    <mergeCell ref="BE873:BE874"/>
    <mergeCell ref="BF873:BF874"/>
    <mergeCell ref="A875:A876"/>
    <mergeCell ref="BB875:BB876"/>
    <mergeCell ref="BC875:BC876"/>
    <mergeCell ref="BD875:BD876"/>
    <mergeCell ref="BE875:BE876"/>
    <mergeCell ref="BF875:BF876"/>
    <mergeCell ref="A865:A866"/>
    <mergeCell ref="BB865:BB866"/>
    <mergeCell ref="BC865:BC866"/>
    <mergeCell ref="BD865:BD866"/>
    <mergeCell ref="BE865:BE866"/>
    <mergeCell ref="BF865:BF866"/>
    <mergeCell ref="A867:A868"/>
    <mergeCell ref="BB867:BB868"/>
    <mergeCell ref="BC867:BC868"/>
    <mergeCell ref="BD867:BD868"/>
    <mergeCell ref="BE867:BE868"/>
    <mergeCell ref="BF867:BF868"/>
    <mergeCell ref="A869:A870"/>
    <mergeCell ref="BB869:BB870"/>
    <mergeCell ref="BC869:BC870"/>
    <mergeCell ref="BD869:BD870"/>
    <mergeCell ref="BE869:BE870"/>
    <mergeCell ref="BF869:BF870"/>
    <mergeCell ref="A859:A860"/>
    <mergeCell ref="BB859:BB860"/>
    <mergeCell ref="BC859:BC860"/>
    <mergeCell ref="BD859:BD860"/>
    <mergeCell ref="BE859:BE860"/>
    <mergeCell ref="BF859:BF860"/>
    <mergeCell ref="A861:A862"/>
    <mergeCell ref="BB861:BB862"/>
    <mergeCell ref="BC861:BC862"/>
    <mergeCell ref="BD861:BD862"/>
    <mergeCell ref="BE861:BE862"/>
    <mergeCell ref="BF861:BF862"/>
    <mergeCell ref="A863:A864"/>
    <mergeCell ref="BB863:BB864"/>
    <mergeCell ref="BC863:BC864"/>
    <mergeCell ref="BD863:BD864"/>
    <mergeCell ref="BE863:BE864"/>
    <mergeCell ref="BF863:BF864"/>
    <mergeCell ref="A853:A854"/>
    <mergeCell ref="BB853:BB854"/>
    <mergeCell ref="BC853:BC854"/>
    <mergeCell ref="BD853:BD854"/>
    <mergeCell ref="BE853:BE854"/>
    <mergeCell ref="BF853:BF854"/>
    <mergeCell ref="A855:A856"/>
    <mergeCell ref="BB855:BB856"/>
    <mergeCell ref="BC855:BC856"/>
    <mergeCell ref="BD855:BD856"/>
    <mergeCell ref="BE855:BE856"/>
    <mergeCell ref="BF855:BF856"/>
    <mergeCell ref="A857:A858"/>
    <mergeCell ref="BB857:BB858"/>
    <mergeCell ref="BC857:BC858"/>
    <mergeCell ref="BD857:BD858"/>
    <mergeCell ref="BE857:BE858"/>
    <mergeCell ref="BF857:BF858"/>
    <mergeCell ref="A847:A848"/>
    <mergeCell ref="BB847:BB848"/>
    <mergeCell ref="BC847:BC848"/>
    <mergeCell ref="BD847:BD848"/>
    <mergeCell ref="BE847:BE848"/>
    <mergeCell ref="BF847:BF848"/>
    <mergeCell ref="A849:A850"/>
    <mergeCell ref="BB849:BB850"/>
    <mergeCell ref="BC849:BC850"/>
    <mergeCell ref="BD849:BD850"/>
    <mergeCell ref="BE849:BE850"/>
    <mergeCell ref="BF849:BF850"/>
    <mergeCell ref="A851:A852"/>
    <mergeCell ref="BB851:BB852"/>
    <mergeCell ref="BC851:BC852"/>
    <mergeCell ref="BD851:BD852"/>
    <mergeCell ref="BE851:BE852"/>
    <mergeCell ref="BF851:BF852"/>
    <mergeCell ref="A841:A842"/>
    <mergeCell ref="BB841:BB842"/>
    <mergeCell ref="BC841:BC842"/>
    <mergeCell ref="BD841:BD842"/>
    <mergeCell ref="BE841:BE842"/>
    <mergeCell ref="BF841:BF842"/>
    <mergeCell ref="A843:A844"/>
    <mergeCell ref="BB843:BB844"/>
    <mergeCell ref="BC843:BC844"/>
    <mergeCell ref="BD843:BD844"/>
    <mergeCell ref="BE843:BE844"/>
    <mergeCell ref="BF843:BF844"/>
    <mergeCell ref="A845:A846"/>
    <mergeCell ref="BB845:BB846"/>
    <mergeCell ref="BC845:BC846"/>
    <mergeCell ref="BD845:BD846"/>
    <mergeCell ref="BE845:BE846"/>
    <mergeCell ref="BF845:BF846"/>
    <mergeCell ref="A835:A836"/>
    <mergeCell ref="BB835:BB836"/>
    <mergeCell ref="BC835:BC836"/>
    <mergeCell ref="BD835:BD836"/>
    <mergeCell ref="BE835:BE836"/>
    <mergeCell ref="BF835:BF836"/>
    <mergeCell ref="A837:A838"/>
    <mergeCell ref="BB837:BB838"/>
    <mergeCell ref="BC837:BC838"/>
    <mergeCell ref="BD837:BD838"/>
    <mergeCell ref="BE837:BE838"/>
    <mergeCell ref="BF837:BF838"/>
    <mergeCell ref="A839:A840"/>
    <mergeCell ref="BB839:BB840"/>
    <mergeCell ref="BC839:BC840"/>
    <mergeCell ref="BD839:BD840"/>
    <mergeCell ref="BE839:BE840"/>
    <mergeCell ref="BF839:BF840"/>
    <mergeCell ref="A829:A830"/>
    <mergeCell ref="BB829:BB830"/>
    <mergeCell ref="BC829:BC830"/>
    <mergeCell ref="BD829:BD830"/>
    <mergeCell ref="BE829:BE830"/>
    <mergeCell ref="BF829:BF830"/>
    <mergeCell ref="A831:A832"/>
    <mergeCell ref="BB831:BB832"/>
    <mergeCell ref="BC831:BC832"/>
    <mergeCell ref="BD831:BD832"/>
    <mergeCell ref="BE831:BE832"/>
    <mergeCell ref="BF831:BF832"/>
    <mergeCell ref="A833:A834"/>
    <mergeCell ref="BB833:BB834"/>
    <mergeCell ref="BC833:BC834"/>
    <mergeCell ref="BD833:BD834"/>
    <mergeCell ref="BE833:BE834"/>
    <mergeCell ref="BF833:BF834"/>
    <mergeCell ref="A823:A824"/>
    <mergeCell ref="BB823:BB824"/>
    <mergeCell ref="BC823:BC824"/>
    <mergeCell ref="BD823:BD824"/>
    <mergeCell ref="BE823:BE824"/>
    <mergeCell ref="BF823:BF824"/>
    <mergeCell ref="A825:A826"/>
    <mergeCell ref="BB825:BB826"/>
    <mergeCell ref="BC825:BC826"/>
    <mergeCell ref="BD825:BD826"/>
    <mergeCell ref="BE825:BE826"/>
    <mergeCell ref="BF825:BF826"/>
    <mergeCell ref="A827:A828"/>
    <mergeCell ref="BB827:BB828"/>
    <mergeCell ref="BC827:BC828"/>
    <mergeCell ref="BD827:BD828"/>
    <mergeCell ref="BE827:BE828"/>
    <mergeCell ref="BF827:BF828"/>
    <mergeCell ref="A817:A818"/>
    <mergeCell ref="BB817:BB818"/>
    <mergeCell ref="BC817:BC818"/>
    <mergeCell ref="BD817:BD818"/>
    <mergeCell ref="BE817:BE818"/>
    <mergeCell ref="BF817:BF818"/>
    <mergeCell ref="A819:A820"/>
    <mergeCell ref="BB819:BB820"/>
    <mergeCell ref="BC819:BC820"/>
    <mergeCell ref="BD819:BD820"/>
    <mergeCell ref="BE819:BE820"/>
    <mergeCell ref="BF819:BF820"/>
    <mergeCell ref="A821:A822"/>
    <mergeCell ref="BB821:BB822"/>
    <mergeCell ref="BC821:BC822"/>
    <mergeCell ref="BD821:BD822"/>
    <mergeCell ref="BE821:BE822"/>
    <mergeCell ref="BF821:BF822"/>
    <mergeCell ref="A811:A812"/>
    <mergeCell ref="BB811:BB812"/>
    <mergeCell ref="BC811:BC812"/>
    <mergeCell ref="BD811:BD812"/>
    <mergeCell ref="BE811:BE812"/>
    <mergeCell ref="BF811:BF812"/>
    <mergeCell ref="A813:A814"/>
    <mergeCell ref="BB813:BB814"/>
    <mergeCell ref="BC813:BC814"/>
    <mergeCell ref="BD813:BD814"/>
    <mergeCell ref="BE813:BE814"/>
    <mergeCell ref="BF813:BF814"/>
    <mergeCell ref="A815:A816"/>
    <mergeCell ref="BB815:BB816"/>
    <mergeCell ref="BC815:BC816"/>
    <mergeCell ref="BD815:BD816"/>
    <mergeCell ref="BE815:BE816"/>
    <mergeCell ref="BF815:BF816"/>
    <mergeCell ref="A805:A806"/>
    <mergeCell ref="BB805:BB806"/>
    <mergeCell ref="BC805:BC806"/>
    <mergeCell ref="BD805:BD806"/>
    <mergeCell ref="BE805:BE806"/>
    <mergeCell ref="BF805:BF806"/>
    <mergeCell ref="A807:A808"/>
    <mergeCell ref="BB807:BB808"/>
    <mergeCell ref="BC807:BC808"/>
    <mergeCell ref="BD807:BD808"/>
    <mergeCell ref="BE807:BE808"/>
    <mergeCell ref="BF807:BF808"/>
    <mergeCell ref="A809:A810"/>
    <mergeCell ref="BB809:BB810"/>
    <mergeCell ref="BC809:BC810"/>
    <mergeCell ref="BD809:BD810"/>
    <mergeCell ref="BE809:BE810"/>
    <mergeCell ref="BF809:BF810"/>
    <mergeCell ref="A799:A800"/>
    <mergeCell ref="BB799:BB800"/>
    <mergeCell ref="BC799:BC800"/>
    <mergeCell ref="BD799:BD800"/>
    <mergeCell ref="BE799:BE800"/>
    <mergeCell ref="BF799:BF800"/>
    <mergeCell ref="A801:A802"/>
    <mergeCell ref="BB801:BB802"/>
    <mergeCell ref="BC801:BC802"/>
    <mergeCell ref="BD801:BD802"/>
    <mergeCell ref="BE801:BE802"/>
    <mergeCell ref="BF801:BF802"/>
    <mergeCell ref="A803:A804"/>
    <mergeCell ref="BB803:BB804"/>
    <mergeCell ref="BC803:BC804"/>
    <mergeCell ref="BD803:BD804"/>
    <mergeCell ref="BE803:BE804"/>
    <mergeCell ref="BF803:BF804"/>
    <mergeCell ref="A793:A794"/>
    <mergeCell ref="BB793:BB794"/>
    <mergeCell ref="BC793:BC794"/>
    <mergeCell ref="BD793:BD794"/>
    <mergeCell ref="BE793:BE794"/>
    <mergeCell ref="BF793:BF794"/>
    <mergeCell ref="A795:A796"/>
    <mergeCell ref="BB795:BB796"/>
    <mergeCell ref="BC795:BC796"/>
    <mergeCell ref="BD795:BD796"/>
    <mergeCell ref="BE795:BE796"/>
    <mergeCell ref="BF795:BF796"/>
    <mergeCell ref="A797:A798"/>
    <mergeCell ref="BB797:BB798"/>
    <mergeCell ref="BC797:BC798"/>
    <mergeCell ref="BD797:BD798"/>
    <mergeCell ref="BE797:BE798"/>
    <mergeCell ref="BF797:BF798"/>
    <mergeCell ref="A787:A788"/>
    <mergeCell ref="BB787:BB788"/>
    <mergeCell ref="BC787:BC788"/>
    <mergeCell ref="BD787:BD788"/>
    <mergeCell ref="BE787:BE788"/>
    <mergeCell ref="BF787:BF788"/>
    <mergeCell ref="A789:A790"/>
    <mergeCell ref="BB789:BB790"/>
    <mergeCell ref="BC789:BC790"/>
    <mergeCell ref="BD789:BD790"/>
    <mergeCell ref="BE789:BE790"/>
    <mergeCell ref="BF789:BF790"/>
    <mergeCell ref="A791:A792"/>
    <mergeCell ref="BB791:BB792"/>
    <mergeCell ref="BC791:BC792"/>
    <mergeCell ref="BD791:BD792"/>
    <mergeCell ref="BE791:BE792"/>
    <mergeCell ref="BF791:BF792"/>
    <mergeCell ref="A785:A786"/>
    <mergeCell ref="BB785:BB786"/>
    <mergeCell ref="BC785:BC786"/>
    <mergeCell ref="BD785:BD786"/>
    <mergeCell ref="BE785:BE786"/>
    <mergeCell ref="BF785:BF786"/>
    <mergeCell ref="A781:A782"/>
    <mergeCell ref="BB781:BB782"/>
    <mergeCell ref="BC781:BC782"/>
    <mergeCell ref="BD781:BD782"/>
    <mergeCell ref="BE781:BE782"/>
    <mergeCell ref="BF781:BF782"/>
    <mergeCell ref="A783:A784"/>
    <mergeCell ref="BB783:BB784"/>
    <mergeCell ref="BC783:BC784"/>
    <mergeCell ref="BD783:BD784"/>
    <mergeCell ref="BE783:BE784"/>
    <mergeCell ref="BF783:BF784"/>
    <mergeCell ref="A777:A778"/>
    <mergeCell ref="BB777:BB778"/>
    <mergeCell ref="BC777:BC778"/>
    <mergeCell ref="BD777:BD778"/>
    <mergeCell ref="BE777:BE778"/>
    <mergeCell ref="BF777:BF778"/>
    <mergeCell ref="A779:A780"/>
    <mergeCell ref="BB779:BB780"/>
    <mergeCell ref="BC779:BC780"/>
    <mergeCell ref="BD779:BD780"/>
    <mergeCell ref="BE779:BE780"/>
    <mergeCell ref="BF779:BF780"/>
    <mergeCell ref="A773:A774"/>
    <mergeCell ref="BB773:BB774"/>
    <mergeCell ref="BC773:BC774"/>
    <mergeCell ref="BD773:BD774"/>
    <mergeCell ref="BE773:BE774"/>
    <mergeCell ref="BF773:BF774"/>
    <mergeCell ref="A775:A776"/>
    <mergeCell ref="BB775:BB776"/>
    <mergeCell ref="BC775:BC776"/>
    <mergeCell ref="BD775:BD776"/>
    <mergeCell ref="BE775:BE776"/>
    <mergeCell ref="BF775:BF776"/>
    <mergeCell ref="A769:A770"/>
    <mergeCell ref="BB769:BB770"/>
    <mergeCell ref="BC769:BC770"/>
    <mergeCell ref="BD769:BD770"/>
    <mergeCell ref="BE769:BE770"/>
    <mergeCell ref="BF769:BF770"/>
    <mergeCell ref="A771:A772"/>
    <mergeCell ref="BB771:BB772"/>
    <mergeCell ref="BC771:BC772"/>
    <mergeCell ref="BD771:BD772"/>
    <mergeCell ref="BE771:BE772"/>
    <mergeCell ref="BF771:BF772"/>
    <mergeCell ref="A765:A766"/>
    <mergeCell ref="BB765:BB766"/>
    <mergeCell ref="BC765:BC766"/>
    <mergeCell ref="BD765:BD766"/>
    <mergeCell ref="BE765:BE766"/>
    <mergeCell ref="BF765:BF766"/>
    <mergeCell ref="A767:A768"/>
    <mergeCell ref="BB767:BB768"/>
    <mergeCell ref="BC767:BC768"/>
    <mergeCell ref="BD767:BD768"/>
    <mergeCell ref="BE767:BE768"/>
    <mergeCell ref="BF767:BF768"/>
    <mergeCell ref="A761:A762"/>
    <mergeCell ref="BB761:BB762"/>
    <mergeCell ref="BC761:BC762"/>
    <mergeCell ref="BD761:BD762"/>
    <mergeCell ref="BE761:BE762"/>
    <mergeCell ref="BF761:BF762"/>
    <mergeCell ref="A763:A764"/>
    <mergeCell ref="BB763:BB764"/>
    <mergeCell ref="BC763:BC764"/>
    <mergeCell ref="BD763:BD764"/>
    <mergeCell ref="BE763:BE764"/>
    <mergeCell ref="BF763:BF764"/>
    <mergeCell ref="A757:A758"/>
    <mergeCell ref="BB757:BB758"/>
    <mergeCell ref="BC757:BC758"/>
    <mergeCell ref="BD757:BD758"/>
    <mergeCell ref="BE757:BE758"/>
    <mergeCell ref="BF757:BF758"/>
    <mergeCell ref="A759:A760"/>
    <mergeCell ref="BB759:BB760"/>
    <mergeCell ref="BC759:BC760"/>
    <mergeCell ref="BD759:BD760"/>
    <mergeCell ref="BE759:BE760"/>
    <mergeCell ref="BF759:BF760"/>
    <mergeCell ref="A753:A754"/>
    <mergeCell ref="BB753:BB754"/>
    <mergeCell ref="BC753:BC754"/>
    <mergeCell ref="BD753:BD754"/>
    <mergeCell ref="BE753:BE754"/>
    <mergeCell ref="BF753:BF754"/>
    <mergeCell ref="A755:A756"/>
    <mergeCell ref="BB755:BB756"/>
    <mergeCell ref="BC755:BC756"/>
    <mergeCell ref="BD755:BD756"/>
    <mergeCell ref="BE755:BE756"/>
    <mergeCell ref="BF755:BF756"/>
    <mergeCell ref="A749:A750"/>
    <mergeCell ref="BB749:BB750"/>
    <mergeCell ref="BC749:BC750"/>
    <mergeCell ref="BD749:BD750"/>
    <mergeCell ref="BE749:BE750"/>
    <mergeCell ref="BF749:BF750"/>
    <mergeCell ref="A751:A752"/>
    <mergeCell ref="BB751:BB752"/>
    <mergeCell ref="BC751:BC752"/>
    <mergeCell ref="BD751:BD752"/>
    <mergeCell ref="BE751:BE752"/>
    <mergeCell ref="BF751:BF752"/>
    <mergeCell ref="A745:A746"/>
    <mergeCell ref="BB745:BB746"/>
    <mergeCell ref="BC745:BC746"/>
    <mergeCell ref="BD745:BD746"/>
    <mergeCell ref="BE745:BE746"/>
    <mergeCell ref="BF745:BF746"/>
    <mergeCell ref="A747:A748"/>
    <mergeCell ref="BB747:BB748"/>
    <mergeCell ref="BC747:BC748"/>
    <mergeCell ref="BD747:BD748"/>
    <mergeCell ref="BE747:BE748"/>
    <mergeCell ref="BF747:BF748"/>
    <mergeCell ref="A741:A742"/>
    <mergeCell ref="BB741:BB742"/>
    <mergeCell ref="BC741:BC742"/>
    <mergeCell ref="BD741:BD742"/>
    <mergeCell ref="BE741:BE742"/>
    <mergeCell ref="BF741:BF742"/>
    <mergeCell ref="A743:A744"/>
    <mergeCell ref="BB743:BB744"/>
    <mergeCell ref="BC743:BC744"/>
    <mergeCell ref="BD743:BD744"/>
    <mergeCell ref="BE743:BE744"/>
    <mergeCell ref="BF743:BF744"/>
    <mergeCell ref="A737:A738"/>
    <mergeCell ref="BB737:BB738"/>
    <mergeCell ref="BC737:BC738"/>
    <mergeCell ref="BD737:BD738"/>
    <mergeCell ref="BE737:BE738"/>
    <mergeCell ref="BF737:BF738"/>
    <mergeCell ref="A739:A740"/>
    <mergeCell ref="BB739:BB740"/>
    <mergeCell ref="BC739:BC740"/>
    <mergeCell ref="BD739:BD740"/>
    <mergeCell ref="BE739:BE740"/>
    <mergeCell ref="BF739:BF740"/>
    <mergeCell ref="A733:A734"/>
    <mergeCell ref="BB733:BB734"/>
    <mergeCell ref="BC733:BC734"/>
    <mergeCell ref="BD733:BD734"/>
    <mergeCell ref="BE733:BE734"/>
    <mergeCell ref="BF733:BF734"/>
    <mergeCell ref="A735:A736"/>
    <mergeCell ref="BB735:BB736"/>
    <mergeCell ref="BC735:BC736"/>
    <mergeCell ref="BD735:BD736"/>
    <mergeCell ref="BE735:BE736"/>
    <mergeCell ref="BF735:BF736"/>
    <mergeCell ref="A729:A730"/>
    <mergeCell ref="BB729:BB730"/>
    <mergeCell ref="BC729:BC730"/>
    <mergeCell ref="BD729:BD730"/>
    <mergeCell ref="BE729:BE730"/>
    <mergeCell ref="BF729:BF730"/>
    <mergeCell ref="A731:A732"/>
    <mergeCell ref="BB731:BB732"/>
    <mergeCell ref="BC731:BC732"/>
    <mergeCell ref="BD731:BD732"/>
    <mergeCell ref="BE731:BE732"/>
    <mergeCell ref="BF731:BF732"/>
    <mergeCell ref="A725:A726"/>
    <mergeCell ref="BB725:BB726"/>
    <mergeCell ref="BC725:BC726"/>
    <mergeCell ref="BD725:BD726"/>
    <mergeCell ref="BE725:BE726"/>
    <mergeCell ref="BF725:BF726"/>
    <mergeCell ref="A727:A728"/>
    <mergeCell ref="BB727:BB728"/>
    <mergeCell ref="BC727:BC728"/>
    <mergeCell ref="BD727:BD728"/>
    <mergeCell ref="BE727:BE728"/>
    <mergeCell ref="BF727:BF728"/>
    <mergeCell ref="A721:A722"/>
    <mergeCell ref="BB721:BB722"/>
    <mergeCell ref="BC721:BC722"/>
    <mergeCell ref="BD721:BD722"/>
    <mergeCell ref="BE721:BE722"/>
    <mergeCell ref="BF721:BF722"/>
    <mergeCell ref="A723:A724"/>
    <mergeCell ref="BB723:BB724"/>
    <mergeCell ref="BC723:BC724"/>
    <mergeCell ref="BD723:BD724"/>
    <mergeCell ref="BE723:BE724"/>
    <mergeCell ref="BF723:BF724"/>
    <mergeCell ref="A717:A718"/>
    <mergeCell ref="BB717:BB718"/>
    <mergeCell ref="BC717:BC718"/>
    <mergeCell ref="BD717:BD718"/>
    <mergeCell ref="BE717:BE718"/>
    <mergeCell ref="BF717:BF718"/>
    <mergeCell ref="A719:A720"/>
    <mergeCell ref="BB719:BB720"/>
    <mergeCell ref="BC719:BC720"/>
    <mergeCell ref="BD719:BD720"/>
    <mergeCell ref="BE719:BE720"/>
    <mergeCell ref="BF719:BF720"/>
    <mergeCell ref="A713:A714"/>
    <mergeCell ref="BB713:BB714"/>
    <mergeCell ref="BC713:BC714"/>
    <mergeCell ref="BD713:BD714"/>
    <mergeCell ref="BE713:BE714"/>
    <mergeCell ref="BF713:BF714"/>
    <mergeCell ref="A715:A716"/>
    <mergeCell ref="BB715:BB716"/>
    <mergeCell ref="BC715:BC716"/>
    <mergeCell ref="BD715:BD716"/>
    <mergeCell ref="BE715:BE716"/>
    <mergeCell ref="BF715:BF716"/>
    <mergeCell ref="A709:A710"/>
    <mergeCell ref="BB709:BB710"/>
    <mergeCell ref="BC709:BC710"/>
    <mergeCell ref="BD709:BD710"/>
    <mergeCell ref="BE709:BE710"/>
    <mergeCell ref="BF709:BF710"/>
    <mergeCell ref="A711:A712"/>
    <mergeCell ref="BB711:BB712"/>
    <mergeCell ref="BC711:BC712"/>
    <mergeCell ref="BD711:BD712"/>
    <mergeCell ref="BE711:BE712"/>
    <mergeCell ref="BF711:BF712"/>
    <mergeCell ref="A705:A706"/>
    <mergeCell ref="BB705:BB706"/>
    <mergeCell ref="BC705:BC706"/>
    <mergeCell ref="BD705:BD706"/>
    <mergeCell ref="BE705:BE706"/>
    <mergeCell ref="BF705:BF706"/>
    <mergeCell ref="A707:A708"/>
    <mergeCell ref="BB707:BB708"/>
    <mergeCell ref="BC707:BC708"/>
    <mergeCell ref="BD707:BD708"/>
    <mergeCell ref="BE707:BE708"/>
    <mergeCell ref="BF707:BF708"/>
    <mergeCell ref="A701:A702"/>
    <mergeCell ref="BB701:BB702"/>
    <mergeCell ref="BC701:BC702"/>
    <mergeCell ref="BD701:BD702"/>
    <mergeCell ref="BE701:BE702"/>
    <mergeCell ref="BF701:BF702"/>
    <mergeCell ref="A703:A704"/>
    <mergeCell ref="BB703:BB704"/>
    <mergeCell ref="BC703:BC704"/>
    <mergeCell ref="BD703:BD704"/>
    <mergeCell ref="BE703:BE704"/>
    <mergeCell ref="BF703:BF704"/>
    <mergeCell ref="A697:A698"/>
    <mergeCell ref="BB697:BB698"/>
    <mergeCell ref="BC697:BC698"/>
    <mergeCell ref="BD697:BD698"/>
    <mergeCell ref="BE697:BE698"/>
    <mergeCell ref="BF697:BF698"/>
    <mergeCell ref="A699:A700"/>
    <mergeCell ref="BB699:BB700"/>
    <mergeCell ref="BC699:BC700"/>
    <mergeCell ref="BD699:BD700"/>
    <mergeCell ref="BE699:BE700"/>
    <mergeCell ref="BF699:BF700"/>
    <mergeCell ref="A693:A694"/>
    <mergeCell ref="BB693:BB694"/>
    <mergeCell ref="BC693:BC694"/>
    <mergeCell ref="BD693:BD694"/>
    <mergeCell ref="BE693:BE694"/>
    <mergeCell ref="BF693:BF694"/>
    <mergeCell ref="A695:A696"/>
    <mergeCell ref="BB695:BB696"/>
    <mergeCell ref="BC695:BC696"/>
    <mergeCell ref="BD695:BD696"/>
    <mergeCell ref="BE695:BE696"/>
    <mergeCell ref="BF695:BF696"/>
    <mergeCell ref="A689:A690"/>
    <mergeCell ref="BB689:BB690"/>
    <mergeCell ref="BC689:BC690"/>
    <mergeCell ref="BD689:BD690"/>
    <mergeCell ref="BE689:BE690"/>
    <mergeCell ref="BF689:BF690"/>
    <mergeCell ref="A691:A692"/>
    <mergeCell ref="BB691:BB692"/>
    <mergeCell ref="BC691:BC692"/>
    <mergeCell ref="BD691:BD692"/>
    <mergeCell ref="BE691:BE692"/>
    <mergeCell ref="BF691:BF692"/>
    <mergeCell ref="A685:A686"/>
    <mergeCell ref="BB685:BB686"/>
    <mergeCell ref="BC685:BC686"/>
    <mergeCell ref="BD685:BD686"/>
    <mergeCell ref="BE685:BE686"/>
    <mergeCell ref="BF685:BF686"/>
    <mergeCell ref="A687:A688"/>
    <mergeCell ref="BB687:BB688"/>
    <mergeCell ref="BC687:BC688"/>
    <mergeCell ref="BD687:BD688"/>
    <mergeCell ref="BE687:BE688"/>
    <mergeCell ref="BF687:BF688"/>
    <mergeCell ref="A681:A682"/>
    <mergeCell ref="BB681:BB682"/>
    <mergeCell ref="BC681:BC682"/>
    <mergeCell ref="BD681:BD682"/>
    <mergeCell ref="BE681:BE682"/>
    <mergeCell ref="BF681:BF682"/>
    <mergeCell ref="A683:A684"/>
    <mergeCell ref="BB683:BB684"/>
    <mergeCell ref="BC683:BC684"/>
    <mergeCell ref="BD683:BD684"/>
    <mergeCell ref="BE683:BE684"/>
    <mergeCell ref="BF683:BF684"/>
    <mergeCell ref="A677:A678"/>
    <mergeCell ref="BB677:BB678"/>
    <mergeCell ref="BC677:BC678"/>
    <mergeCell ref="BD677:BD678"/>
    <mergeCell ref="BE677:BE678"/>
    <mergeCell ref="BF677:BF678"/>
    <mergeCell ref="A679:A680"/>
    <mergeCell ref="BB679:BB680"/>
    <mergeCell ref="BC679:BC680"/>
    <mergeCell ref="BD679:BD680"/>
    <mergeCell ref="BE679:BE680"/>
    <mergeCell ref="BF679:BF680"/>
    <mergeCell ref="A673:A674"/>
    <mergeCell ref="BB673:BB674"/>
    <mergeCell ref="BC673:BC674"/>
    <mergeCell ref="BD673:BD674"/>
    <mergeCell ref="BE673:BE674"/>
    <mergeCell ref="BF673:BF674"/>
    <mergeCell ref="A675:A676"/>
    <mergeCell ref="BB675:BB676"/>
    <mergeCell ref="BC675:BC676"/>
    <mergeCell ref="BD675:BD676"/>
    <mergeCell ref="BE675:BE676"/>
    <mergeCell ref="BF675:BF676"/>
    <mergeCell ref="A669:A670"/>
    <mergeCell ref="BB669:BB670"/>
    <mergeCell ref="BC669:BC670"/>
    <mergeCell ref="BD669:BD670"/>
    <mergeCell ref="BE669:BE670"/>
    <mergeCell ref="BF669:BF670"/>
    <mergeCell ref="A671:A672"/>
    <mergeCell ref="BB671:BB672"/>
    <mergeCell ref="BC671:BC672"/>
    <mergeCell ref="BD671:BD672"/>
    <mergeCell ref="BE671:BE672"/>
    <mergeCell ref="BF671:BF672"/>
    <mergeCell ref="A665:A666"/>
    <mergeCell ref="BB665:BB666"/>
    <mergeCell ref="BC665:BC666"/>
    <mergeCell ref="BD665:BD666"/>
    <mergeCell ref="BE665:BE666"/>
    <mergeCell ref="BF665:BF666"/>
    <mergeCell ref="A667:A668"/>
    <mergeCell ref="BB667:BB668"/>
    <mergeCell ref="BC667:BC668"/>
    <mergeCell ref="BD667:BD668"/>
    <mergeCell ref="BE667:BE668"/>
    <mergeCell ref="BF667:BF668"/>
    <mergeCell ref="A661:A662"/>
    <mergeCell ref="BB661:BB662"/>
    <mergeCell ref="BC661:BC662"/>
    <mergeCell ref="BD661:BD662"/>
    <mergeCell ref="BE661:BE662"/>
    <mergeCell ref="BF661:BF662"/>
    <mergeCell ref="A663:A664"/>
    <mergeCell ref="BB663:BB664"/>
    <mergeCell ref="BC663:BC664"/>
    <mergeCell ref="BD663:BD664"/>
    <mergeCell ref="BE663:BE664"/>
    <mergeCell ref="BF663:BF664"/>
    <mergeCell ref="A657:A658"/>
    <mergeCell ref="BB657:BB658"/>
    <mergeCell ref="BC657:BC658"/>
    <mergeCell ref="BD657:BD658"/>
    <mergeCell ref="BE657:BE658"/>
    <mergeCell ref="BF657:BF658"/>
    <mergeCell ref="A659:A660"/>
    <mergeCell ref="BB659:BB660"/>
    <mergeCell ref="BC659:BC660"/>
    <mergeCell ref="BD659:BD660"/>
    <mergeCell ref="BE659:BE660"/>
    <mergeCell ref="BF659:BF660"/>
    <mergeCell ref="A653:A654"/>
    <mergeCell ref="BB653:BB654"/>
    <mergeCell ref="BC653:BC654"/>
    <mergeCell ref="BD653:BD654"/>
    <mergeCell ref="BE653:BE654"/>
    <mergeCell ref="BF653:BF654"/>
    <mergeCell ref="A655:A656"/>
    <mergeCell ref="BB655:BB656"/>
    <mergeCell ref="BC655:BC656"/>
    <mergeCell ref="BD655:BD656"/>
    <mergeCell ref="BE655:BE656"/>
    <mergeCell ref="BF655:BF656"/>
    <mergeCell ref="A649:A650"/>
    <mergeCell ref="BB649:BB650"/>
    <mergeCell ref="BC649:BC650"/>
    <mergeCell ref="BD649:BD650"/>
    <mergeCell ref="BE649:BE650"/>
    <mergeCell ref="BF649:BF650"/>
    <mergeCell ref="A651:A652"/>
    <mergeCell ref="BB651:BB652"/>
    <mergeCell ref="BC651:BC652"/>
    <mergeCell ref="BD651:BD652"/>
    <mergeCell ref="BE651:BE652"/>
    <mergeCell ref="BF651:BF652"/>
    <mergeCell ref="A645:A646"/>
    <mergeCell ref="BB645:BB646"/>
    <mergeCell ref="BC645:BC646"/>
    <mergeCell ref="BD645:BD646"/>
    <mergeCell ref="BE645:BE646"/>
    <mergeCell ref="BF645:BF646"/>
    <mergeCell ref="A647:A648"/>
    <mergeCell ref="BB647:BB648"/>
    <mergeCell ref="BC647:BC648"/>
    <mergeCell ref="BD647:BD648"/>
    <mergeCell ref="BE647:BE648"/>
    <mergeCell ref="BF647:BF648"/>
    <mergeCell ref="A641:A642"/>
    <mergeCell ref="BB641:BB642"/>
    <mergeCell ref="BC641:BC642"/>
    <mergeCell ref="BD641:BD642"/>
    <mergeCell ref="BE641:BE642"/>
    <mergeCell ref="BF641:BF642"/>
    <mergeCell ref="A643:A644"/>
    <mergeCell ref="BB643:BB644"/>
    <mergeCell ref="BC643:BC644"/>
    <mergeCell ref="BD643:BD644"/>
    <mergeCell ref="BE643:BE644"/>
    <mergeCell ref="BF643:BF644"/>
    <mergeCell ref="A637:A638"/>
    <mergeCell ref="BB637:BB638"/>
    <mergeCell ref="BC637:BC638"/>
    <mergeCell ref="BD637:BD638"/>
    <mergeCell ref="BE637:BE638"/>
    <mergeCell ref="BF637:BF638"/>
    <mergeCell ref="A639:A640"/>
    <mergeCell ref="BB639:BB640"/>
    <mergeCell ref="BC639:BC640"/>
    <mergeCell ref="BD639:BD640"/>
    <mergeCell ref="BE639:BE640"/>
    <mergeCell ref="BF639:BF640"/>
    <mergeCell ref="A633:A634"/>
    <mergeCell ref="BB633:BB634"/>
    <mergeCell ref="BC633:BC634"/>
    <mergeCell ref="BD633:BD634"/>
    <mergeCell ref="BE633:BE634"/>
    <mergeCell ref="BF633:BF634"/>
    <mergeCell ref="A635:A636"/>
    <mergeCell ref="BB635:BB636"/>
    <mergeCell ref="BC635:BC636"/>
    <mergeCell ref="BD635:BD636"/>
    <mergeCell ref="BE635:BE636"/>
    <mergeCell ref="BF635:BF636"/>
    <mergeCell ref="A629:A630"/>
    <mergeCell ref="BB629:BB630"/>
    <mergeCell ref="BC629:BC630"/>
    <mergeCell ref="BD629:BD630"/>
    <mergeCell ref="BE629:BE630"/>
    <mergeCell ref="BF629:BF630"/>
    <mergeCell ref="A631:A632"/>
    <mergeCell ref="BB631:BB632"/>
    <mergeCell ref="BC631:BC632"/>
    <mergeCell ref="BD631:BD632"/>
    <mergeCell ref="BE631:BE632"/>
    <mergeCell ref="BF631:BF632"/>
    <mergeCell ref="A625:A626"/>
    <mergeCell ref="BB625:BB626"/>
    <mergeCell ref="BC625:BC626"/>
    <mergeCell ref="BD625:BD626"/>
    <mergeCell ref="BE625:BE626"/>
    <mergeCell ref="BF625:BF626"/>
    <mergeCell ref="A627:A628"/>
    <mergeCell ref="BB627:BB628"/>
    <mergeCell ref="BC627:BC628"/>
    <mergeCell ref="BD627:BD628"/>
    <mergeCell ref="BE627:BE628"/>
    <mergeCell ref="BF627:BF628"/>
    <mergeCell ref="A621:A622"/>
    <mergeCell ref="BB621:BB622"/>
    <mergeCell ref="BC621:BC622"/>
    <mergeCell ref="BD621:BD622"/>
    <mergeCell ref="BE621:BE622"/>
    <mergeCell ref="BF621:BF622"/>
    <mergeCell ref="A623:A624"/>
    <mergeCell ref="BB623:BB624"/>
    <mergeCell ref="BC623:BC624"/>
    <mergeCell ref="BD623:BD624"/>
    <mergeCell ref="BE623:BE624"/>
    <mergeCell ref="BF623:BF624"/>
    <mergeCell ref="A617:A618"/>
    <mergeCell ref="BB617:BB618"/>
    <mergeCell ref="BC617:BC618"/>
    <mergeCell ref="BD617:BD618"/>
    <mergeCell ref="BE617:BE618"/>
    <mergeCell ref="BF617:BF618"/>
    <mergeCell ref="A619:A620"/>
    <mergeCell ref="BB619:BB620"/>
    <mergeCell ref="BC619:BC620"/>
    <mergeCell ref="BD619:BD620"/>
    <mergeCell ref="BE619:BE620"/>
    <mergeCell ref="BF619:BF620"/>
    <mergeCell ref="A613:A614"/>
    <mergeCell ref="BB613:BB614"/>
    <mergeCell ref="BC613:BC614"/>
    <mergeCell ref="BD613:BD614"/>
    <mergeCell ref="BE613:BE614"/>
    <mergeCell ref="BF613:BF614"/>
    <mergeCell ref="A615:A616"/>
    <mergeCell ref="BB615:BB616"/>
    <mergeCell ref="BC615:BC616"/>
    <mergeCell ref="BD615:BD616"/>
    <mergeCell ref="BE615:BE616"/>
    <mergeCell ref="BF615:BF616"/>
    <mergeCell ref="A609:A610"/>
    <mergeCell ref="BB609:BB610"/>
    <mergeCell ref="BC609:BC610"/>
    <mergeCell ref="BD609:BD610"/>
    <mergeCell ref="BE609:BE610"/>
    <mergeCell ref="BF609:BF610"/>
    <mergeCell ref="A611:A612"/>
    <mergeCell ref="BB611:BB612"/>
    <mergeCell ref="BC611:BC612"/>
    <mergeCell ref="BD611:BD612"/>
    <mergeCell ref="BE611:BE612"/>
    <mergeCell ref="BF611:BF612"/>
    <mergeCell ref="A605:A606"/>
    <mergeCell ref="BB605:BB606"/>
    <mergeCell ref="BC605:BC606"/>
    <mergeCell ref="BD605:BD606"/>
    <mergeCell ref="BE605:BE606"/>
    <mergeCell ref="BF605:BF606"/>
    <mergeCell ref="A607:A608"/>
    <mergeCell ref="BB607:BB608"/>
    <mergeCell ref="BC607:BC608"/>
    <mergeCell ref="BD607:BD608"/>
    <mergeCell ref="BE607:BE608"/>
    <mergeCell ref="BF607:BF608"/>
    <mergeCell ref="A601:A602"/>
    <mergeCell ref="BB601:BB602"/>
    <mergeCell ref="BC601:BC602"/>
    <mergeCell ref="BD601:BD602"/>
    <mergeCell ref="BE601:BE602"/>
    <mergeCell ref="BF601:BF602"/>
    <mergeCell ref="A603:A604"/>
    <mergeCell ref="BB603:BB604"/>
    <mergeCell ref="BC603:BC604"/>
    <mergeCell ref="BD603:BD604"/>
    <mergeCell ref="BE603:BE604"/>
    <mergeCell ref="BF603:BF604"/>
    <mergeCell ref="A597:A598"/>
    <mergeCell ref="BB597:BB598"/>
    <mergeCell ref="BC597:BC598"/>
    <mergeCell ref="BD597:BD598"/>
    <mergeCell ref="BE597:BE598"/>
    <mergeCell ref="BF597:BF598"/>
    <mergeCell ref="A599:A600"/>
    <mergeCell ref="BB599:BB600"/>
    <mergeCell ref="BC599:BC600"/>
    <mergeCell ref="BD599:BD600"/>
    <mergeCell ref="BE599:BE600"/>
    <mergeCell ref="BF599:BF600"/>
    <mergeCell ref="A593:A594"/>
    <mergeCell ref="BB593:BB594"/>
    <mergeCell ref="BC593:BC594"/>
    <mergeCell ref="BD593:BD594"/>
    <mergeCell ref="BE593:BE594"/>
    <mergeCell ref="BF593:BF594"/>
    <mergeCell ref="A595:A596"/>
    <mergeCell ref="BB595:BB596"/>
    <mergeCell ref="BC595:BC596"/>
    <mergeCell ref="BD595:BD596"/>
    <mergeCell ref="BE595:BE596"/>
    <mergeCell ref="BF595:BF596"/>
    <mergeCell ref="A589:A590"/>
    <mergeCell ref="BB589:BB590"/>
    <mergeCell ref="BC589:BC590"/>
    <mergeCell ref="BD589:BD590"/>
    <mergeCell ref="BE589:BE590"/>
    <mergeCell ref="BF589:BF590"/>
    <mergeCell ref="A591:A592"/>
    <mergeCell ref="BB591:BB592"/>
    <mergeCell ref="BC591:BC592"/>
    <mergeCell ref="BD591:BD592"/>
    <mergeCell ref="BE591:BE592"/>
    <mergeCell ref="BF591:BF592"/>
    <mergeCell ref="A585:A586"/>
    <mergeCell ref="BB585:BB586"/>
    <mergeCell ref="BC585:BC586"/>
    <mergeCell ref="BD585:BD586"/>
    <mergeCell ref="BE585:BE586"/>
    <mergeCell ref="BF585:BF586"/>
    <mergeCell ref="A587:A588"/>
    <mergeCell ref="BB587:BB588"/>
    <mergeCell ref="BC587:BC588"/>
    <mergeCell ref="BD587:BD588"/>
    <mergeCell ref="BE587:BE588"/>
    <mergeCell ref="BF587:BF588"/>
    <mergeCell ref="A581:A582"/>
    <mergeCell ref="BB581:BB582"/>
    <mergeCell ref="BC581:BC582"/>
    <mergeCell ref="BD581:BD582"/>
    <mergeCell ref="BE581:BE582"/>
    <mergeCell ref="BF581:BF582"/>
    <mergeCell ref="A583:A584"/>
    <mergeCell ref="BB583:BB584"/>
    <mergeCell ref="BC583:BC584"/>
    <mergeCell ref="BD583:BD584"/>
    <mergeCell ref="BE583:BE584"/>
    <mergeCell ref="BF583:BF584"/>
    <mergeCell ref="A577:A578"/>
    <mergeCell ref="BB577:BB578"/>
    <mergeCell ref="BC577:BC578"/>
    <mergeCell ref="BD577:BD578"/>
    <mergeCell ref="BE577:BE578"/>
    <mergeCell ref="BF577:BF578"/>
    <mergeCell ref="A579:A580"/>
    <mergeCell ref="BB579:BB580"/>
    <mergeCell ref="BC579:BC580"/>
    <mergeCell ref="BD579:BD580"/>
    <mergeCell ref="BE579:BE580"/>
    <mergeCell ref="BF579:BF580"/>
    <mergeCell ref="A573:A574"/>
    <mergeCell ref="BB573:BB574"/>
    <mergeCell ref="BC573:BC574"/>
    <mergeCell ref="BD573:BD574"/>
    <mergeCell ref="BE573:BE574"/>
    <mergeCell ref="BF573:BF574"/>
    <mergeCell ref="A575:A576"/>
    <mergeCell ref="BB575:BB576"/>
    <mergeCell ref="BC575:BC576"/>
    <mergeCell ref="BD575:BD576"/>
    <mergeCell ref="BE575:BE576"/>
    <mergeCell ref="BF575:BF576"/>
    <mergeCell ref="A569:A570"/>
    <mergeCell ref="BB569:BB570"/>
    <mergeCell ref="BC569:BC570"/>
    <mergeCell ref="BD569:BD570"/>
    <mergeCell ref="BE569:BE570"/>
    <mergeCell ref="BF569:BF570"/>
    <mergeCell ref="A571:A572"/>
    <mergeCell ref="BB571:BB572"/>
    <mergeCell ref="BC571:BC572"/>
    <mergeCell ref="BD571:BD572"/>
    <mergeCell ref="BE571:BE572"/>
    <mergeCell ref="BF571:BF572"/>
    <mergeCell ref="A565:A566"/>
    <mergeCell ref="BB565:BB566"/>
    <mergeCell ref="BC565:BC566"/>
    <mergeCell ref="BD565:BD566"/>
    <mergeCell ref="BE565:BE566"/>
    <mergeCell ref="BF565:BF566"/>
    <mergeCell ref="A567:A568"/>
    <mergeCell ref="BB567:BB568"/>
    <mergeCell ref="BC567:BC568"/>
    <mergeCell ref="BD567:BD568"/>
    <mergeCell ref="BE567:BE568"/>
    <mergeCell ref="BF567:BF568"/>
    <mergeCell ref="A561:A562"/>
    <mergeCell ref="BB561:BB562"/>
    <mergeCell ref="BC561:BC562"/>
    <mergeCell ref="BD561:BD562"/>
    <mergeCell ref="BE561:BE562"/>
    <mergeCell ref="BF561:BF562"/>
    <mergeCell ref="A563:A564"/>
    <mergeCell ref="BB563:BB564"/>
    <mergeCell ref="BC563:BC564"/>
    <mergeCell ref="BD563:BD564"/>
    <mergeCell ref="BE563:BE564"/>
    <mergeCell ref="BF563:BF564"/>
    <mergeCell ref="A557:A558"/>
    <mergeCell ref="BB557:BB558"/>
    <mergeCell ref="BC557:BC558"/>
    <mergeCell ref="BD557:BD558"/>
    <mergeCell ref="BE557:BE558"/>
    <mergeCell ref="BF557:BF558"/>
    <mergeCell ref="A559:A560"/>
    <mergeCell ref="BB559:BB560"/>
    <mergeCell ref="BC559:BC560"/>
    <mergeCell ref="BD559:BD560"/>
    <mergeCell ref="BE559:BE560"/>
    <mergeCell ref="BF559:BF560"/>
    <mergeCell ref="A553:A554"/>
    <mergeCell ref="BB553:BB554"/>
    <mergeCell ref="BC553:BC554"/>
    <mergeCell ref="BD553:BD554"/>
    <mergeCell ref="BE553:BE554"/>
    <mergeCell ref="BF553:BF554"/>
    <mergeCell ref="A555:A556"/>
    <mergeCell ref="BB555:BB556"/>
    <mergeCell ref="BC555:BC556"/>
    <mergeCell ref="BD555:BD556"/>
    <mergeCell ref="BE555:BE556"/>
    <mergeCell ref="BF555:BF556"/>
    <mergeCell ref="A549:A550"/>
    <mergeCell ref="BB549:BB550"/>
    <mergeCell ref="BC549:BC550"/>
    <mergeCell ref="BD549:BD550"/>
    <mergeCell ref="BE549:BE550"/>
    <mergeCell ref="BF549:BF550"/>
    <mergeCell ref="A551:A552"/>
    <mergeCell ref="BB551:BB552"/>
    <mergeCell ref="BC551:BC552"/>
    <mergeCell ref="BD551:BD552"/>
    <mergeCell ref="BE551:BE552"/>
    <mergeCell ref="BF551:BF552"/>
    <mergeCell ref="A545:A546"/>
    <mergeCell ref="BB545:BB546"/>
    <mergeCell ref="BC545:BC546"/>
    <mergeCell ref="BD545:BD546"/>
    <mergeCell ref="BE545:BE546"/>
    <mergeCell ref="BF545:BF546"/>
    <mergeCell ref="A547:A548"/>
    <mergeCell ref="BB547:BB548"/>
    <mergeCell ref="BC547:BC548"/>
    <mergeCell ref="BD547:BD548"/>
    <mergeCell ref="BE547:BE548"/>
    <mergeCell ref="BF547:BF548"/>
    <mergeCell ref="A541:A542"/>
    <mergeCell ref="BB541:BB542"/>
    <mergeCell ref="BC541:BC542"/>
    <mergeCell ref="BD541:BD542"/>
    <mergeCell ref="BE541:BE542"/>
    <mergeCell ref="BF541:BF542"/>
    <mergeCell ref="A543:A544"/>
    <mergeCell ref="BB543:BB544"/>
    <mergeCell ref="BC543:BC544"/>
    <mergeCell ref="BD543:BD544"/>
    <mergeCell ref="BE543:BE544"/>
    <mergeCell ref="BF543:BF544"/>
    <mergeCell ref="A537:A538"/>
    <mergeCell ref="BB537:BB538"/>
    <mergeCell ref="BC537:BC538"/>
    <mergeCell ref="BD537:BD538"/>
    <mergeCell ref="BE537:BE538"/>
    <mergeCell ref="BF537:BF538"/>
    <mergeCell ref="A539:A540"/>
    <mergeCell ref="BB539:BB540"/>
    <mergeCell ref="BC539:BC540"/>
    <mergeCell ref="BD539:BD540"/>
    <mergeCell ref="BE539:BE540"/>
    <mergeCell ref="BF539:BF540"/>
    <mergeCell ref="A533:A534"/>
    <mergeCell ref="BB533:BB534"/>
    <mergeCell ref="BC533:BC534"/>
    <mergeCell ref="BD533:BD534"/>
    <mergeCell ref="BE533:BE534"/>
    <mergeCell ref="BF533:BF534"/>
    <mergeCell ref="A535:A536"/>
    <mergeCell ref="BB535:BB536"/>
    <mergeCell ref="BC535:BC536"/>
    <mergeCell ref="BD535:BD536"/>
    <mergeCell ref="BE535:BE536"/>
    <mergeCell ref="BF535:BF536"/>
    <mergeCell ref="A529:A530"/>
    <mergeCell ref="BB529:BB530"/>
    <mergeCell ref="BC529:BC530"/>
    <mergeCell ref="BD529:BD530"/>
    <mergeCell ref="BE529:BE530"/>
    <mergeCell ref="BF529:BF530"/>
    <mergeCell ref="A531:A532"/>
    <mergeCell ref="BB531:BB532"/>
    <mergeCell ref="BC531:BC532"/>
    <mergeCell ref="BD531:BD532"/>
    <mergeCell ref="BE531:BE532"/>
    <mergeCell ref="BF531:BF532"/>
    <mergeCell ref="A525:A526"/>
    <mergeCell ref="BB525:BB526"/>
    <mergeCell ref="BC525:BC526"/>
    <mergeCell ref="BD525:BD526"/>
    <mergeCell ref="BE525:BE526"/>
    <mergeCell ref="BF525:BF526"/>
    <mergeCell ref="A527:A528"/>
    <mergeCell ref="BB527:BB528"/>
    <mergeCell ref="BC527:BC528"/>
    <mergeCell ref="BD527:BD528"/>
    <mergeCell ref="BE527:BE528"/>
    <mergeCell ref="BF527:BF528"/>
    <mergeCell ref="A521:A522"/>
    <mergeCell ref="BB521:BB522"/>
    <mergeCell ref="BC521:BC522"/>
    <mergeCell ref="BD521:BD522"/>
    <mergeCell ref="BE521:BE522"/>
    <mergeCell ref="BF521:BF522"/>
    <mergeCell ref="A523:A524"/>
    <mergeCell ref="BB523:BB524"/>
    <mergeCell ref="BC523:BC524"/>
    <mergeCell ref="BD523:BD524"/>
    <mergeCell ref="BE523:BE524"/>
    <mergeCell ref="BF523:BF524"/>
    <mergeCell ref="A517:A518"/>
    <mergeCell ref="BB517:BB518"/>
    <mergeCell ref="BC517:BC518"/>
    <mergeCell ref="BD517:BD518"/>
    <mergeCell ref="BE517:BE518"/>
    <mergeCell ref="BF517:BF518"/>
    <mergeCell ref="A519:A520"/>
    <mergeCell ref="BB519:BB520"/>
    <mergeCell ref="BC519:BC520"/>
    <mergeCell ref="BD519:BD520"/>
    <mergeCell ref="BE519:BE520"/>
    <mergeCell ref="BF519:BF520"/>
    <mergeCell ref="A513:A514"/>
    <mergeCell ref="BB513:BB514"/>
    <mergeCell ref="BC513:BC514"/>
    <mergeCell ref="BD513:BD514"/>
    <mergeCell ref="BE513:BE514"/>
    <mergeCell ref="BF513:BF514"/>
    <mergeCell ref="A515:A516"/>
    <mergeCell ref="BB515:BB516"/>
    <mergeCell ref="BC515:BC516"/>
    <mergeCell ref="BD515:BD516"/>
    <mergeCell ref="BE515:BE516"/>
    <mergeCell ref="BF515:BF516"/>
    <mergeCell ref="A509:A510"/>
    <mergeCell ref="BB509:BB510"/>
    <mergeCell ref="BC509:BC510"/>
    <mergeCell ref="BD509:BD510"/>
    <mergeCell ref="BE509:BE510"/>
    <mergeCell ref="BF509:BF510"/>
    <mergeCell ref="A511:A512"/>
    <mergeCell ref="BB511:BB512"/>
    <mergeCell ref="BC511:BC512"/>
    <mergeCell ref="BD511:BD512"/>
    <mergeCell ref="BE511:BE512"/>
    <mergeCell ref="BF511:BF512"/>
    <mergeCell ref="A505:A506"/>
    <mergeCell ref="BB505:BB506"/>
    <mergeCell ref="BC505:BC506"/>
    <mergeCell ref="BD505:BD506"/>
    <mergeCell ref="BE505:BE506"/>
    <mergeCell ref="BF505:BF506"/>
    <mergeCell ref="A507:A508"/>
    <mergeCell ref="BB507:BB508"/>
    <mergeCell ref="BC507:BC508"/>
    <mergeCell ref="BD507:BD508"/>
    <mergeCell ref="BE507:BE508"/>
    <mergeCell ref="BF507:BF508"/>
    <mergeCell ref="A501:A502"/>
    <mergeCell ref="BB501:BB502"/>
    <mergeCell ref="BC501:BC502"/>
    <mergeCell ref="BD501:BD502"/>
    <mergeCell ref="BE501:BE502"/>
    <mergeCell ref="BF501:BF502"/>
    <mergeCell ref="A503:A504"/>
    <mergeCell ref="BB503:BB504"/>
    <mergeCell ref="BC503:BC504"/>
    <mergeCell ref="BD503:BD504"/>
    <mergeCell ref="BE503:BE504"/>
    <mergeCell ref="BF503:BF504"/>
    <mergeCell ref="A497:A498"/>
    <mergeCell ref="BB497:BB498"/>
    <mergeCell ref="BC497:BC498"/>
    <mergeCell ref="BD497:BD498"/>
    <mergeCell ref="BE497:BE498"/>
    <mergeCell ref="BF497:BF498"/>
    <mergeCell ref="A499:A500"/>
    <mergeCell ref="BB499:BB500"/>
    <mergeCell ref="BC499:BC500"/>
    <mergeCell ref="BD499:BD500"/>
    <mergeCell ref="BE499:BE500"/>
    <mergeCell ref="BF499:BF500"/>
    <mergeCell ref="A493:A494"/>
    <mergeCell ref="BB493:BB494"/>
    <mergeCell ref="BC493:BC494"/>
    <mergeCell ref="BD493:BD494"/>
    <mergeCell ref="BE493:BE494"/>
    <mergeCell ref="BF493:BF494"/>
    <mergeCell ref="A495:A496"/>
    <mergeCell ref="BB495:BB496"/>
    <mergeCell ref="BC495:BC496"/>
    <mergeCell ref="BD495:BD496"/>
    <mergeCell ref="BE495:BE496"/>
    <mergeCell ref="BF495:BF496"/>
    <mergeCell ref="A489:A490"/>
    <mergeCell ref="BB489:BB490"/>
    <mergeCell ref="BC489:BC490"/>
    <mergeCell ref="BD489:BD490"/>
    <mergeCell ref="BE489:BE490"/>
    <mergeCell ref="BF489:BF490"/>
    <mergeCell ref="A491:A492"/>
    <mergeCell ref="BB491:BB492"/>
    <mergeCell ref="BC491:BC492"/>
    <mergeCell ref="BD491:BD492"/>
    <mergeCell ref="BE491:BE492"/>
    <mergeCell ref="BF491:BF492"/>
    <mergeCell ref="A485:A486"/>
    <mergeCell ref="BB485:BB486"/>
    <mergeCell ref="BC485:BC486"/>
    <mergeCell ref="BD485:BD486"/>
    <mergeCell ref="BE485:BE486"/>
    <mergeCell ref="BF485:BF486"/>
    <mergeCell ref="A487:A488"/>
    <mergeCell ref="BB487:BB488"/>
    <mergeCell ref="BC487:BC488"/>
    <mergeCell ref="BD487:BD488"/>
    <mergeCell ref="BE487:BE488"/>
    <mergeCell ref="BF487:BF488"/>
    <mergeCell ref="A481:A482"/>
    <mergeCell ref="BB481:BB482"/>
    <mergeCell ref="BC481:BC482"/>
    <mergeCell ref="BD481:BD482"/>
    <mergeCell ref="BE481:BE482"/>
    <mergeCell ref="BF481:BF482"/>
    <mergeCell ref="A483:A484"/>
    <mergeCell ref="BB483:BB484"/>
    <mergeCell ref="BC483:BC484"/>
    <mergeCell ref="BD483:BD484"/>
    <mergeCell ref="BE483:BE484"/>
    <mergeCell ref="BF483:BF484"/>
    <mergeCell ref="A477:A478"/>
    <mergeCell ref="BB477:BB478"/>
    <mergeCell ref="BC477:BC478"/>
    <mergeCell ref="BD477:BD478"/>
    <mergeCell ref="BE477:BE478"/>
    <mergeCell ref="BF477:BF478"/>
    <mergeCell ref="A479:A480"/>
    <mergeCell ref="BB479:BB480"/>
    <mergeCell ref="BC479:BC480"/>
    <mergeCell ref="BD479:BD480"/>
    <mergeCell ref="BE479:BE480"/>
    <mergeCell ref="BF479:BF480"/>
    <mergeCell ref="A473:A474"/>
    <mergeCell ref="BB473:BB474"/>
    <mergeCell ref="BC473:BC474"/>
    <mergeCell ref="BD473:BD474"/>
    <mergeCell ref="BE473:BE474"/>
    <mergeCell ref="BF473:BF474"/>
    <mergeCell ref="A475:A476"/>
    <mergeCell ref="BB475:BB476"/>
    <mergeCell ref="BC475:BC476"/>
    <mergeCell ref="BD475:BD476"/>
    <mergeCell ref="BE475:BE476"/>
    <mergeCell ref="BF475:BF476"/>
    <mergeCell ref="A469:A470"/>
    <mergeCell ref="BB469:BB470"/>
    <mergeCell ref="BC469:BC470"/>
    <mergeCell ref="BD469:BD470"/>
    <mergeCell ref="BE469:BE470"/>
    <mergeCell ref="BF469:BF470"/>
    <mergeCell ref="A471:A472"/>
    <mergeCell ref="BB471:BB472"/>
    <mergeCell ref="BC471:BC472"/>
    <mergeCell ref="BD471:BD472"/>
    <mergeCell ref="BE471:BE472"/>
    <mergeCell ref="BF471:BF472"/>
    <mergeCell ref="A465:A466"/>
    <mergeCell ref="BB465:BB466"/>
    <mergeCell ref="BC465:BC466"/>
    <mergeCell ref="BD465:BD466"/>
    <mergeCell ref="BE465:BE466"/>
    <mergeCell ref="BF465:BF466"/>
    <mergeCell ref="A467:A468"/>
    <mergeCell ref="BB467:BB468"/>
    <mergeCell ref="BC467:BC468"/>
    <mergeCell ref="BD467:BD468"/>
    <mergeCell ref="BE467:BE468"/>
    <mergeCell ref="BF467:BF468"/>
    <mergeCell ref="A461:A462"/>
    <mergeCell ref="BB461:BB462"/>
    <mergeCell ref="BC461:BC462"/>
    <mergeCell ref="BD461:BD462"/>
    <mergeCell ref="BE461:BE462"/>
    <mergeCell ref="BF461:BF462"/>
    <mergeCell ref="A463:A464"/>
    <mergeCell ref="BB463:BB464"/>
    <mergeCell ref="BC463:BC464"/>
    <mergeCell ref="BD463:BD464"/>
    <mergeCell ref="BE463:BE464"/>
    <mergeCell ref="BF463:BF464"/>
    <mergeCell ref="A457:A458"/>
    <mergeCell ref="BB457:BB458"/>
    <mergeCell ref="BC457:BC458"/>
    <mergeCell ref="BD457:BD458"/>
    <mergeCell ref="BE457:BE458"/>
    <mergeCell ref="BF457:BF458"/>
    <mergeCell ref="A459:A460"/>
    <mergeCell ref="BB459:BB460"/>
    <mergeCell ref="BC459:BC460"/>
    <mergeCell ref="BD459:BD460"/>
    <mergeCell ref="BE459:BE460"/>
    <mergeCell ref="BF459:BF460"/>
    <mergeCell ref="A453:A454"/>
    <mergeCell ref="BB453:BB454"/>
    <mergeCell ref="BC453:BC454"/>
    <mergeCell ref="BD453:BD454"/>
    <mergeCell ref="BE453:BE454"/>
    <mergeCell ref="BF453:BF454"/>
    <mergeCell ref="A455:A456"/>
    <mergeCell ref="BB455:BB456"/>
    <mergeCell ref="BC455:BC456"/>
    <mergeCell ref="BD455:BD456"/>
    <mergeCell ref="BE455:BE456"/>
    <mergeCell ref="BF455:BF456"/>
    <mergeCell ref="A449:A450"/>
    <mergeCell ref="BB449:BB450"/>
    <mergeCell ref="BC449:BC450"/>
    <mergeCell ref="BD449:BD450"/>
    <mergeCell ref="BE449:BE450"/>
    <mergeCell ref="BF449:BF450"/>
    <mergeCell ref="A451:A452"/>
    <mergeCell ref="BB451:BB452"/>
    <mergeCell ref="BC451:BC452"/>
    <mergeCell ref="BD451:BD452"/>
    <mergeCell ref="BE451:BE452"/>
    <mergeCell ref="BF451:BF452"/>
    <mergeCell ref="A445:A446"/>
    <mergeCell ref="BB445:BB446"/>
    <mergeCell ref="BC445:BC446"/>
    <mergeCell ref="BD445:BD446"/>
    <mergeCell ref="BE445:BE446"/>
    <mergeCell ref="BF445:BF446"/>
    <mergeCell ref="A447:A448"/>
    <mergeCell ref="BB447:BB448"/>
    <mergeCell ref="BC447:BC448"/>
    <mergeCell ref="BD447:BD448"/>
    <mergeCell ref="BE447:BE448"/>
    <mergeCell ref="BF447:BF448"/>
    <mergeCell ref="A441:A442"/>
    <mergeCell ref="BB441:BB442"/>
    <mergeCell ref="BC441:BC442"/>
    <mergeCell ref="BD441:BD442"/>
    <mergeCell ref="BE441:BE442"/>
    <mergeCell ref="BF441:BF442"/>
    <mergeCell ref="A443:A444"/>
    <mergeCell ref="BB443:BB444"/>
    <mergeCell ref="BC443:BC444"/>
    <mergeCell ref="BD443:BD444"/>
    <mergeCell ref="BE443:BE444"/>
    <mergeCell ref="BF443:BF444"/>
    <mergeCell ref="A437:A438"/>
    <mergeCell ref="BB437:BB438"/>
    <mergeCell ref="BC437:BC438"/>
    <mergeCell ref="BD437:BD438"/>
    <mergeCell ref="BE437:BE438"/>
    <mergeCell ref="BF437:BF438"/>
    <mergeCell ref="A439:A440"/>
    <mergeCell ref="BB439:BB440"/>
    <mergeCell ref="BC439:BC440"/>
    <mergeCell ref="BD439:BD440"/>
    <mergeCell ref="BE439:BE440"/>
    <mergeCell ref="BF439:BF440"/>
    <mergeCell ref="A433:A434"/>
    <mergeCell ref="BB433:BB434"/>
    <mergeCell ref="BC433:BC434"/>
    <mergeCell ref="BD433:BD434"/>
    <mergeCell ref="BE433:BE434"/>
    <mergeCell ref="BF433:BF434"/>
    <mergeCell ref="A435:A436"/>
    <mergeCell ref="BB435:BB436"/>
    <mergeCell ref="BC435:BC436"/>
    <mergeCell ref="BD435:BD436"/>
    <mergeCell ref="BE435:BE436"/>
    <mergeCell ref="BF435:BF436"/>
    <mergeCell ref="A429:A430"/>
    <mergeCell ref="BB429:BB430"/>
    <mergeCell ref="BC429:BC430"/>
    <mergeCell ref="BD429:BD430"/>
    <mergeCell ref="BE429:BE430"/>
    <mergeCell ref="BF429:BF430"/>
    <mergeCell ref="A431:A432"/>
    <mergeCell ref="BB431:BB432"/>
    <mergeCell ref="BC431:BC432"/>
    <mergeCell ref="BD431:BD432"/>
    <mergeCell ref="BE431:BE432"/>
    <mergeCell ref="BF431:BF432"/>
    <mergeCell ref="A425:A426"/>
    <mergeCell ref="BB425:BB426"/>
    <mergeCell ref="BC425:BC426"/>
    <mergeCell ref="BD425:BD426"/>
    <mergeCell ref="BE425:BE426"/>
    <mergeCell ref="BF425:BF426"/>
    <mergeCell ref="A427:A428"/>
    <mergeCell ref="BB427:BB428"/>
    <mergeCell ref="BC427:BC428"/>
    <mergeCell ref="BD427:BD428"/>
    <mergeCell ref="BE427:BE428"/>
    <mergeCell ref="BF427:BF428"/>
    <mergeCell ref="A421:A422"/>
    <mergeCell ref="BB421:BB422"/>
    <mergeCell ref="BC421:BC422"/>
    <mergeCell ref="BD421:BD422"/>
    <mergeCell ref="BE421:BE422"/>
    <mergeCell ref="BF421:BF422"/>
    <mergeCell ref="A423:A424"/>
    <mergeCell ref="BB423:BB424"/>
    <mergeCell ref="BC423:BC424"/>
    <mergeCell ref="BD423:BD424"/>
    <mergeCell ref="BE423:BE424"/>
    <mergeCell ref="BF423:BF424"/>
    <mergeCell ref="A417:A418"/>
    <mergeCell ref="BB417:BB418"/>
    <mergeCell ref="BC417:BC418"/>
    <mergeCell ref="BD417:BD418"/>
    <mergeCell ref="BE417:BE418"/>
    <mergeCell ref="BF417:BF418"/>
    <mergeCell ref="A419:A420"/>
    <mergeCell ref="BB419:BB420"/>
    <mergeCell ref="BC419:BC420"/>
    <mergeCell ref="BD419:BD420"/>
    <mergeCell ref="BE419:BE420"/>
    <mergeCell ref="BF419:BF420"/>
    <mergeCell ref="A413:A414"/>
    <mergeCell ref="BB413:BB414"/>
    <mergeCell ref="BC413:BC414"/>
    <mergeCell ref="BD413:BD414"/>
    <mergeCell ref="BE413:BE414"/>
    <mergeCell ref="BF413:BF414"/>
    <mergeCell ref="A415:A416"/>
    <mergeCell ref="BB415:BB416"/>
    <mergeCell ref="BC415:BC416"/>
    <mergeCell ref="BD415:BD416"/>
    <mergeCell ref="BE415:BE416"/>
    <mergeCell ref="BF415:BF416"/>
    <mergeCell ref="A409:A410"/>
    <mergeCell ref="BB409:BB410"/>
    <mergeCell ref="BC409:BC410"/>
    <mergeCell ref="BD409:BD410"/>
    <mergeCell ref="BE409:BE410"/>
    <mergeCell ref="BF409:BF410"/>
    <mergeCell ref="A411:A412"/>
    <mergeCell ref="BB411:BB412"/>
    <mergeCell ref="BC411:BC412"/>
    <mergeCell ref="BD411:BD412"/>
    <mergeCell ref="BE411:BE412"/>
    <mergeCell ref="BF411:BF412"/>
    <mergeCell ref="A405:A406"/>
    <mergeCell ref="BB405:BB406"/>
    <mergeCell ref="BC405:BC406"/>
    <mergeCell ref="BD405:BD406"/>
    <mergeCell ref="BE405:BE406"/>
    <mergeCell ref="BF405:BF406"/>
    <mergeCell ref="A407:A408"/>
    <mergeCell ref="BB407:BB408"/>
    <mergeCell ref="BC407:BC408"/>
    <mergeCell ref="BD407:BD408"/>
    <mergeCell ref="BE407:BE408"/>
    <mergeCell ref="BF407:BF408"/>
    <mergeCell ref="A401:A402"/>
    <mergeCell ref="BB401:BB402"/>
    <mergeCell ref="BC401:BC402"/>
    <mergeCell ref="BD401:BD402"/>
    <mergeCell ref="BE401:BE402"/>
    <mergeCell ref="BF401:BF402"/>
    <mergeCell ref="A403:A404"/>
    <mergeCell ref="BB403:BB404"/>
    <mergeCell ref="BC403:BC404"/>
    <mergeCell ref="BD403:BD404"/>
    <mergeCell ref="BE403:BE404"/>
    <mergeCell ref="BF403:BF404"/>
    <mergeCell ref="A397:A398"/>
    <mergeCell ref="BB397:BB398"/>
    <mergeCell ref="BC397:BC398"/>
    <mergeCell ref="BD397:BD398"/>
    <mergeCell ref="BE397:BE398"/>
    <mergeCell ref="BF397:BF398"/>
    <mergeCell ref="A399:A400"/>
    <mergeCell ref="BB399:BB400"/>
    <mergeCell ref="BC399:BC400"/>
    <mergeCell ref="BD399:BD400"/>
    <mergeCell ref="BE399:BE400"/>
    <mergeCell ref="BF399:BF400"/>
    <mergeCell ref="A393:A394"/>
    <mergeCell ref="BB393:BB394"/>
    <mergeCell ref="BC393:BC394"/>
    <mergeCell ref="BD393:BD394"/>
    <mergeCell ref="BE393:BE394"/>
    <mergeCell ref="BF393:BF394"/>
    <mergeCell ref="A395:A396"/>
    <mergeCell ref="BB395:BB396"/>
    <mergeCell ref="BC395:BC396"/>
    <mergeCell ref="BD395:BD396"/>
    <mergeCell ref="BE395:BE396"/>
    <mergeCell ref="BF395:BF396"/>
    <mergeCell ref="A389:A390"/>
    <mergeCell ref="BB389:BB390"/>
    <mergeCell ref="BC389:BC390"/>
    <mergeCell ref="BD389:BD390"/>
    <mergeCell ref="BE389:BE390"/>
    <mergeCell ref="BF389:BF390"/>
    <mergeCell ref="A391:A392"/>
    <mergeCell ref="BB391:BB392"/>
    <mergeCell ref="BC391:BC392"/>
    <mergeCell ref="BD391:BD392"/>
    <mergeCell ref="BE391:BE392"/>
    <mergeCell ref="BF391:BF392"/>
    <mergeCell ref="A385:A386"/>
    <mergeCell ref="BB385:BB386"/>
    <mergeCell ref="BC385:BC386"/>
    <mergeCell ref="BD385:BD386"/>
    <mergeCell ref="BE385:BE386"/>
    <mergeCell ref="BF385:BF386"/>
    <mergeCell ref="A387:A388"/>
    <mergeCell ref="BB387:BB388"/>
    <mergeCell ref="BC387:BC388"/>
    <mergeCell ref="BD387:BD388"/>
    <mergeCell ref="BE387:BE388"/>
    <mergeCell ref="BF387:BF388"/>
    <mergeCell ref="A381:A382"/>
    <mergeCell ref="BB381:BB382"/>
    <mergeCell ref="BC381:BC382"/>
    <mergeCell ref="BD381:BD382"/>
    <mergeCell ref="BE381:BE382"/>
    <mergeCell ref="BF381:BF382"/>
    <mergeCell ref="A383:A384"/>
    <mergeCell ref="BB383:BB384"/>
    <mergeCell ref="BC383:BC384"/>
    <mergeCell ref="BD383:BD384"/>
    <mergeCell ref="BE383:BE384"/>
    <mergeCell ref="BF383:BF384"/>
    <mergeCell ref="A377:A378"/>
    <mergeCell ref="BB377:BB378"/>
    <mergeCell ref="BC377:BC378"/>
    <mergeCell ref="BD377:BD378"/>
    <mergeCell ref="BE377:BE378"/>
    <mergeCell ref="BF377:BF378"/>
    <mergeCell ref="A379:A380"/>
    <mergeCell ref="BB379:BB380"/>
    <mergeCell ref="BC379:BC380"/>
    <mergeCell ref="BD379:BD380"/>
    <mergeCell ref="BE379:BE380"/>
    <mergeCell ref="BF379:BF380"/>
    <mergeCell ref="A373:A374"/>
    <mergeCell ref="BB373:BB374"/>
    <mergeCell ref="BC373:BC374"/>
    <mergeCell ref="BD373:BD374"/>
    <mergeCell ref="BE373:BE374"/>
    <mergeCell ref="BF373:BF374"/>
    <mergeCell ref="A375:A376"/>
    <mergeCell ref="BB375:BB376"/>
    <mergeCell ref="BC375:BC376"/>
    <mergeCell ref="BD375:BD376"/>
    <mergeCell ref="BE375:BE376"/>
    <mergeCell ref="BF375:BF376"/>
    <mergeCell ref="A369:A370"/>
    <mergeCell ref="BB369:BB370"/>
    <mergeCell ref="BC369:BC370"/>
    <mergeCell ref="BD369:BD370"/>
    <mergeCell ref="BE369:BE370"/>
    <mergeCell ref="BF369:BF370"/>
    <mergeCell ref="A371:A372"/>
    <mergeCell ref="BB371:BB372"/>
    <mergeCell ref="BC371:BC372"/>
    <mergeCell ref="BD371:BD372"/>
    <mergeCell ref="BE371:BE372"/>
    <mergeCell ref="BF371:BF372"/>
    <mergeCell ref="A365:A366"/>
    <mergeCell ref="BB365:BB366"/>
    <mergeCell ref="BC365:BC366"/>
    <mergeCell ref="BD365:BD366"/>
    <mergeCell ref="BE365:BE366"/>
    <mergeCell ref="BF365:BF366"/>
    <mergeCell ref="A367:A368"/>
    <mergeCell ref="BB367:BB368"/>
    <mergeCell ref="BC367:BC368"/>
    <mergeCell ref="BD367:BD368"/>
    <mergeCell ref="BE367:BE368"/>
    <mergeCell ref="BF367:BF368"/>
    <mergeCell ref="A361:A362"/>
    <mergeCell ref="BB361:BB362"/>
    <mergeCell ref="BC361:BC362"/>
    <mergeCell ref="BD361:BD362"/>
    <mergeCell ref="BE361:BE362"/>
    <mergeCell ref="BF361:BF362"/>
    <mergeCell ref="A363:A364"/>
    <mergeCell ref="BB363:BB364"/>
    <mergeCell ref="BC363:BC364"/>
    <mergeCell ref="BD363:BD364"/>
    <mergeCell ref="BE363:BE364"/>
    <mergeCell ref="BF363:BF364"/>
    <mergeCell ref="A357:A358"/>
    <mergeCell ref="BB357:BB358"/>
    <mergeCell ref="BC357:BC358"/>
    <mergeCell ref="BD357:BD358"/>
    <mergeCell ref="BE357:BE358"/>
    <mergeCell ref="BF357:BF358"/>
    <mergeCell ref="A359:A360"/>
    <mergeCell ref="BB359:BB360"/>
    <mergeCell ref="BC359:BC360"/>
    <mergeCell ref="BD359:BD360"/>
    <mergeCell ref="BE359:BE360"/>
    <mergeCell ref="BF359:BF360"/>
    <mergeCell ref="A353:A354"/>
    <mergeCell ref="BB353:BB354"/>
    <mergeCell ref="BC353:BC354"/>
    <mergeCell ref="BD353:BD354"/>
    <mergeCell ref="BE353:BE354"/>
    <mergeCell ref="BF353:BF354"/>
    <mergeCell ref="A355:A356"/>
    <mergeCell ref="BB355:BB356"/>
    <mergeCell ref="BC355:BC356"/>
    <mergeCell ref="BD355:BD356"/>
    <mergeCell ref="BE355:BE356"/>
    <mergeCell ref="BF355:BF356"/>
    <mergeCell ref="A349:A350"/>
    <mergeCell ref="BB349:BB350"/>
    <mergeCell ref="BC349:BC350"/>
    <mergeCell ref="BD349:BD350"/>
    <mergeCell ref="BE349:BE350"/>
    <mergeCell ref="BF349:BF350"/>
    <mergeCell ref="A351:A352"/>
    <mergeCell ref="BB351:BB352"/>
    <mergeCell ref="BC351:BC352"/>
    <mergeCell ref="BD351:BD352"/>
    <mergeCell ref="BE351:BE352"/>
    <mergeCell ref="BF351:BF352"/>
    <mergeCell ref="A345:A346"/>
    <mergeCell ref="BB345:BB346"/>
    <mergeCell ref="BC345:BC346"/>
    <mergeCell ref="BD345:BD346"/>
    <mergeCell ref="BE345:BE346"/>
    <mergeCell ref="BF345:BF346"/>
    <mergeCell ref="A347:A348"/>
    <mergeCell ref="BB347:BB348"/>
    <mergeCell ref="BC347:BC348"/>
    <mergeCell ref="BD347:BD348"/>
    <mergeCell ref="BE347:BE348"/>
    <mergeCell ref="BF347:BF348"/>
    <mergeCell ref="A341:A342"/>
    <mergeCell ref="BB341:BB342"/>
    <mergeCell ref="BC341:BC342"/>
    <mergeCell ref="BD341:BD342"/>
    <mergeCell ref="BE341:BE342"/>
    <mergeCell ref="BF341:BF342"/>
    <mergeCell ref="A343:A344"/>
    <mergeCell ref="BB343:BB344"/>
    <mergeCell ref="BC343:BC344"/>
    <mergeCell ref="BD343:BD344"/>
    <mergeCell ref="BE343:BE344"/>
    <mergeCell ref="BF343:BF344"/>
    <mergeCell ref="A337:A338"/>
    <mergeCell ref="BB337:BB338"/>
    <mergeCell ref="BC337:BC338"/>
    <mergeCell ref="BD337:BD338"/>
    <mergeCell ref="BE337:BE338"/>
    <mergeCell ref="BF337:BF338"/>
    <mergeCell ref="A339:A340"/>
    <mergeCell ref="BB339:BB340"/>
    <mergeCell ref="BC339:BC340"/>
    <mergeCell ref="BD339:BD340"/>
    <mergeCell ref="BE339:BE340"/>
    <mergeCell ref="BF339:BF340"/>
    <mergeCell ref="A333:A334"/>
    <mergeCell ref="BB333:BB334"/>
    <mergeCell ref="BC333:BC334"/>
    <mergeCell ref="BD333:BD334"/>
    <mergeCell ref="BE333:BE334"/>
    <mergeCell ref="BF333:BF334"/>
    <mergeCell ref="A335:A336"/>
    <mergeCell ref="BB335:BB336"/>
    <mergeCell ref="BC335:BC336"/>
    <mergeCell ref="BD335:BD336"/>
    <mergeCell ref="BE335:BE336"/>
    <mergeCell ref="BF335:BF336"/>
    <mergeCell ref="A329:A330"/>
    <mergeCell ref="BB329:BB330"/>
    <mergeCell ref="BC329:BC330"/>
    <mergeCell ref="BD329:BD330"/>
    <mergeCell ref="BE329:BE330"/>
    <mergeCell ref="BF329:BF330"/>
    <mergeCell ref="A331:A332"/>
    <mergeCell ref="BB331:BB332"/>
    <mergeCell ref="BC331:BC332"/>
    <mergeCell ref="BD331:BD332"/>
    <mergeCell ref="BE331:BE332"/>
    <mergeCell ref="BF331:BF332"/>
    <mergeCell ref="A325:A326"/>
    <mergeCell ref="BB325:BB326"/>
    <mergeCell ref="BC325:BC326"/>
    <mergeCell ref="BD325:BD326"/>
    <mergeCell ref="BE325:BE326"/>
    <mergeCell ref="BF325:BF326"/>
    <mergeCell ref="A327:A328"/>
    <mergeCell ref="BB327:BB328"/>
    <mergeCell ref="BC327:BC328"/>
    <mergeCell ref="BD327:BD328"/>
    <mergeCell ref="BE327:BE328"/>
    <mergeCell ref="BF327:BF328"/>
    <mergeCell ref="A321:A322"/>
    <mergeCell ref="BB321:BB322"/>
    <mergeCell ref="BC321:BC322"/>
    <mergeCell ref="BD321:BD322"/>
    <mergeCell ref="BE321:BE322"/>
    <mergeCell ref="BF321:BF322"/>
    <mergeCell ref="A323:A324"/>
    <mergeCell ref="BB323:BB324"/>
    <mergeCell ref="BC323:BC324"/>
    <mergeCell ref="BD323:BD324"/>
    <mergeCell ref="BE323:BE324"/>
    <mergeCell ref="BF323:BF324"/>
    <mergeCell ref="A317:A318"/>
    <mergeCell ref="BB317:BB318"/>
    <mergeCell ref="BC317:BC318"/>
    <mergeCell ref="BD317:BD318"/>
    <mergeCell ref="BE317:BE318"/>
    <mergeCell ref="BF317:BF318"/>
    <mergeCell ref="A319:A320"/>
    <mergeCell ref="BB319:BB320"/>
    <mergeCell ref="BC319:BC320"/>
    <mergeCell ref="BD319:BD320"/>
    <mergeCell ref="BE319:BE320"/>
    <mergeCell ref="BF319:BF320"/>
    <mergeCell ref="A313:A314"/>
    <mergeCell ref="BB313:BB314"/>
    <mergeCell ref="BC313:BC314"/>
    <mergeCell ref="BD313:BD314"/>
    <mergeCell ref="BE313:BE314"/>
    <mergeCell ref="BF313:BF314"/>
    <mergeCell ref="A315:A316"/>
    <mergeCell ref="BB315:BB316"/>
    <mergeCell ref="BC315:BC316"/>
    <mergeCell ref="BD315:BD316"/>
    <mergeCell ref="BE315:BE316"/>
    <mergeCell ref="BF315:BF316"/>
    <mergeCell ref="A309:A310"/>
    <mergeCell ref="BB309:BB310"/>
    <mergeCell ref="BC309:BC310"/>
    <mergeCell ref="BD309:BD310"/>
    <mergeCell ref="BE309:BE310"/>
    <mergeCell ref="BF309:BF310"/>
    <mergeCell ref="A311:A312"/>
    <mergeCell ref="BB311:BB312"/>
    <mergeCell ref="BC311:BC312"/>
    <mergeCell ref="BD311:BD312"/>
    <mergeCell ref="BE311:BE312"/>
    <mergeCell ref="BF311:BF312"/>
    <mergeCell ref="A305:A306"/>
    <mergeCell ref="BB305:BB306"/>
    <mergeCell ref="BC305:BC306"/>
    <mergeCell ref="BD305:BD306"/>
    <mergeCell ref="BE305:BE306"/>
    <mergeCell ref="BF305:BF306"/>
    <mergeCell ref="A307:A308"/>
    <mergeCell ref="BB307:BB308"/>
    <mergeCell ref="BC307:BC308"/>
    <mergeCell ref="BD307:BD308"/>
    <mergeCell ref="BE307:BE308"/>
    <mergeCell ref="BF307:BF308"/>
    <mergeCell ref="A301:A302"/>
    <mergeCell ref="BB301:BB302"/>
    <mergeCell ref="BC301:BC302"/>
    <mergeCell ref="BD301:BD302"/>
    <mergeCell ref="BE301:BE302"/>
    <mergeCell ref="BF301:BF302"/>
    <mergeCell ref="A303:A304"/>
    <mergeCell ref="BB303:BB304"/>
    <mergeCell ref="BC303:BC304"/>
    <mergeCell ref="BD303:BD304"/>
    <mergeCell ref="BE303:BE304"/>
    <mergeCell ref="BF303:BF304"/>
    <mergeCell ref="A297:A298"/>
    <mergeCell ref="BB297:BB298"/>
    <mergeCell ref="BC297:BC298"/>
    <mergeCell ref="BD297:BD298"/>
    <mergeCell ref="BE297:BE298"/>
    <mergeCell ref="BF297:BF298"/>
    <mergeCell ref="A299:A300"/>
    <mergeCell ref="BB299:BB300"/>
    <mergeCell ref="BC299:BC300"/>
    <mergeCell ref="BD299:BD300"/>
    <mergeCell ref="BE299:BE300"/>
    <mergeCell ref="BF299:BF300"/>
    <mergeCell ref="A293:A294"/>
    <mergeCell ref="BB293:BB294"/>
    <mergeCell ref="BC293:BC294"/>
    <mergeCell ref="BD293:BD294"/>
    <mergeCell ref="BE293:BE294"/>
    <mergeCell ref="BF293:BF294"/>
    <mergeCell ref="A295:A296"/>
    <mergeCell ref="BB295:BB296"/>
    <mergeCell ref="BC295:BC296"/>
    <mergeCell ref="BD295:BD296"/>
    <mergeCell ref="BE295:BE296"/>
    <mergeCell ref="BF295:BF296"/>
    <mergeCell ref="A289:A290"/>
    <mergeCell ref="BB289:BB290"/>
    <mergeCell ref="BC289:BC290"/>
    <mergeCell ref="BD289:BD290"/>
    <mergeCell ref="BE289:BE290"/>
    <mergeCell ref="BF289:BF290"/>
    <mergeCell ref="A291:A292"/>
    <mergeCell ref="BB291:BB292"/>
    <mergeCell ref="BC291:BC292"/>
    <mergeCell ref="BD291:BD292"/>
    <mergeCell ref="BE291:BE292"/>
    <mergeCell ref="BF291:BF292"/>
    <mergeCell ref="A285:A286"/>
    <mergeCell ref="BB285:BB286"/>
    <mergeCell ref="BC285:BC286"/>
    <mergeCell ref="BD285:BD286"/>
    <mergeCell ref="BE285:BE286"/>
    <mergeCell ref="BF285:BF286"/>
    <mergeCell ref="A287:A288"/>
    <mergeCell ref="BB287:BB288"/>
    <mergeCell ref="BC287:BC288"/>
    <mergeCell ref="BD287:BD288"/>
    <mergeCell ref="BE287:BE288"/>
    <mergeCell ref="BF287:BF288"/>
    <mergeCell ref="A281:A282"/>
    <mergeCell ref="BB281:BB282"/>
    <mergeCell ref="BC281:BC282"/>
    <mergeCell ref="BD281:BD282"/>
    <mergeCell ref="BE281:BE282"/>
    <mergeCell ref="BF281:BF282"/>
    <mergeCell ref="A283:A284"/>
    <mergeCell ref="BB283:BB284"/>
    <mergeCell ref="BC283:BC284"/>
    <mergeCell ref="BD283:BD284"/>
    <mergeCell ref="BE283:BE284"/>
    <mergeCell ref="BF283:BF284"/>
    <mergeCell ref="A277:A278"/>
    <mergeCell ref="BB277:BB278"/>
    <mergeCell ref="BC277:BC278"/>
    <mergeCell ref="BD277:BD278"/>
    <mergeCell ref="BE277:BE278"/>
    <mergeCell ref="BF277:BF278"/>
    <mergeCell ref="A279:A280"/>
    <mergeCell ref="BB279:BB280"/>
    <mergeCell ref="BC279:BC280"/>
    <mergeCell ref="BD279:BD280"/>
    <mergeCell ref="BE279:BE280"/>
    <mergeCell ref="BF279:BF280"/>
    <mergeCell ref="A273:A274"/>
    <mergeCell ref="BB273:BB274"/>
    <mergeCell ref="BC273:BC274"/>
    <mergeCell ref="BD273:BD274"/>
    <mergeCell ref="BE273:BE274"/>
    <mergeCell ref="BF273:BF274"/>
    <mergeCell ref="A275:A276"/>
    <mergeCell ref="BB275:BB276"/>
    <mergeCell ref="BC275:BC276"/>
    <mergeCell ref="BD275:BD276"/>
    <mergeCell ref="BE275:BE276"/>
    <mergeCell ref="BF275:BF276"/>
    <mergeCell ref="A269:A270"/>
    <mergeCell ref="BB269:BB270"/>
    <mergeCell ref="BC269:BC270"/>
    <mergeCell ref="BD269:BD270"/>
    <mergeCell ref="BE269:BE270"/>
    <mergeCell ref="BF269:BF270"/>
    <mergeCell ref="A271:A272"/>
    <mergeCell ref="BB271:BB272"/>
    <mergeCell ref="BC271:BC272"/>
    <mergeCell ref="BD271:BD272"/>
    <mergeCell ref="BE271:BE272"/>
    <mergeCell ref="BF271:BF272"/>
    <mergeCell ref="A265:A266"/>
    <mergeCell ref="BB265:BB266"/>
    <mergeCell ref="BC265:BC266"/>
    <mergeCell ref="BD265:BD266"/>
    <mergeCell ref="BE265:BE266"/>
    <mergeCell ref="BF265:BF266"/>
    <mergeCell ref="A267:A268"/>
    <mergeCell ref="BB267:BB268"/>
    <mergeCell ref="BC267:BC268"/>
    <mergeCell ref="BD267:BD268"/>
    <mergeCell ref="BE267:BE268"/>
    <mergeCell ref="BF267:BF268"/>
    <mergeCell ref="A261:A262"/>
    <mergeCell ref="BB261:BB262"/>
    <mergeCell ref="BC261:BC262"/>
    <mergeCell ref="BD261:BD262"/>
    <mergeCell ref="BE261:BE262"/>
    <mergeCell ref="BF261:BF262"/>
    <mergeCell ref="A263:A264"/>
    <mergeCell ref="BB263:BB264"/>
    <mergeCell ref="BC263:BC264"/>
    <mergeCell ref="BD263:BD264"/>
    <mergeCell ref="BE263:BE264"/>
    <mergeCell ref="BF263:BF264"/>
    <mergeCell ref="A257:A258"/>
    <mergeCell ref="BB257:BB258"/>
    <mergeCell ref="BC257:BC258"/>
    <mergeCell ref="BD257:BD258"/>
    <mergeCell ref="BE257:BE258"/>
    <mergeCell ref="BF257:BF258"/>
    <mergeCell ref="A259:A260"/>
    <mergeCell ref="BB259:BB260"/>
    <mergeCell ref="BC259:BC260"/>
    <mergeCell ref="BD259:BD260"/>
    <mergeCell ref="BE259:BE260"/>
    <mergeCell ref="BF259:BF260"/>
    <mergeCell ref="A253:A254"/>
    <mergeCell ref="BB253:BB254"/>
    <mergeCell ref="BC253:BC254"/>
    <mergeCell ref="BD253:BD254"/>
    <mergeCell ref="BE253:BE254"/>
    <mergeCell ref="BF253:BF254"/>
    <mergeCell ref="A255:A256"/>
    <mergeCell ref="BB255:BB256"/>
    <mergeCell ref="BC255:BC256"/>
    <mergeCell ref="BD255:BD256"/>
    <mergeCell ref="BE255:BE256"/>
    <mergeCell ref="BF255:BF256"/>
    <mergeCell ref="A249:A250"/>
    <mergeCell ref="BB249:BB250"/>
    <mergeCell ref="BC249:BC250"/>
    <mergeCell ref="BD249:BD250"/>
    <mergeCell ref="BE249:BE250"/>
    <mergeCell ref="BF249:BF250"/>
    <mergeCell ref="A251:A252"/>
    <mergeCell ref="BB251:BB252"/>
    <mergeCell ref="BC251:BC252"/>
    <mergeCell ref="BD251:BD252"/>
    <mergeCell ref="BE251:BE252"/>
    <mergeCell ref="BF251:BF252"/>
    <mergeCell ref="A245:A246"/>
    <mergeCell ref="BB245:BB246"/>
    <mergeCell ref="BC245:BC246"/>
    <mergeCell ref="BD245:BD246"/>
    <mergeCell ref="BE245:BE246"/>
    <mergeCell ref="BF245:BF246"/>
    <mergeCell ref="A247:A248"/>
    <mergeCell ref="BB247:BB248"/>
    <mergeCell ref="BC247:BC248"/>
    <mergeCell ref="BD247:BD248"/>
    <mergeCell ref="BE247:BE248"/>
    <mergeCell ref="BF247:BF248"/>
    <mergeCell ref="A241:A242"/>
    <mergeCell ref="BB241:BB242"/>
    <mergeCell ref="BC241:BC242"/>
    <mergeCell ref="BD241:BD242"/>
    <mergeCell ref="BE241:BE242"/>
    <mergeCell ref="BF241:BF242"/>
    <mergeCell ref="A243:A244"/>
    <mergeCell ref="BB243:BB244"/>
    <mergeCell ref="BC243:BC244"/>
    <mergeCell ref="BD243:BD244"/>
    <mergeCell ref="BE243:BE244"/>
    <mergeCell ref="BF243:BF244"/>
    <mergeCell ref="A237:A238"/>
    <mergeCell ref="BB237:BB238"/>
    <mergeCell ref="BC237:BC238"/>
    <mergeCell ref="BD237:BD238"/>
    <mergeCell ref="BE237:BE238"/>
    <mergeCell ref="BF237:BF238"/>
    <mergeCell ref="A239:A240"/>
    <mergeCell ref="BB239:BB240"/>
    <mergeCell ref="BC239:BC240"/>
    <mergeCell ref="BD239:BD240"/>
    <mergeCell ref="BE239:BE240"/>
    <mergeCell ref="BF239:BF240"/>
    <mergeCell ref="A233:A234"/>
    <mergeCell ref="BB233:BB234"/>
    <mergeCell ref="BC233:BC234"/>
    <mergeCell ref="BD233:BD234"/>
    <mergeCell ref="BE233:BE234"/>
    <mergeCell ref="BF233:BF234"/>
    <mergeCell ref="A235:A236"/>
    <mergeCell ref="BB235:BB236"/>
    <mergeCell ref="BC235:BC236"/>
    <mergeCell ref="BD235:BD236"/>
    <mergeCell ref="BE235:BE236"/>
    <mergeCell ref="BF235:BF236"/>
    <mergeCell ref="A229:A230"/>
    <mergeCell ref="BB229:BB230"/>
    <mergeCell ref="BC229:BC230"/>
    <mergeCell ref="BD229:BD230"/>
    <mergeCell ref="BE229:BE230"/>
    <mergeCell ref="BF229:BF230"/>
    <mergeCell ref="A231:A232"/>
    <mergeCell ref="BB231:BB232"/>
    <mergeCell ref="BC231:BC232"/>
    <mergeCell ref="BD231:BD232"/>
    <mergeCell ref="BE231:BE232"/>
    <mergeCell ref="BF231:BF232"/>
    <mergeCell ref="A225:A226"/>
    <mergeCell ref="BB225:BB226"/>
    <mergeCell ref="BC225:BC226"/>
    <mergeCell ref="BD225:BD226"/>
    <mergeCell ref="BE225:BE226"/>
    <mergeCell ref="BF225:BF226"/>
    <mergeCell ref="A227:A228"/>
    <mergeCell ref="BB227:BB228"/>
    <mergeCell ref="BC227:BC228"/>
    <mergeCell ref="BD227:BD228"/>
    <mergeCell ref="BE227:BE228"/>
    <mergeCell ref="BF227:BF228"/>
    <mergeCell ref="A221:A222"/>
    <mergeCell ref="BB221:BB222"/>
    <mergeCell ref="BC221:BC222"/>
    <mergeCell ref="BD221:BD222"/>
    <mergeCell ref="BE221:BE222"/>
    <mergeCell ref="BF221:BF222"/>
    <mergeCell ref="A223:A224"/>
    <mergeCell ref="BB223:BB224"/>
    <mergeCell ref="BC223:BC224"/>
    <mergeCell ref="BD223:BD224"/>
    <mergeCell ref="BE223:BE224"/>
    <mergeCell ref="BF223:BF224"/>
    <mergeCell ref="A217:A218"/>
    <mergeCell ref="BB217:BB218"/>
    <mergeCell ref="BC217:BC218"/>
    <mergeCell ref="BD217:BD218"/>
    <mergeCell ref="BE217:BE218"/>
    <mergeCell ref="BF217:BF218"/>
    <mergeCell ref="A219:A220"/>
    <mergeCell ref="BB219:BB220"/>
    <mergeCell ref="BC219:BC220"/>
    <mergeCell ref="BD219:BD220"/>
    <mergeCell ref="BE219:BE220"/>
    <mergeCell ref="BF219:BF220"/>
    <mergeCell ref="A213:A214"/>
    <mergeCell ref="BB213:BB214"/>
    <mergeCell ref="BC213:BC214"/>
    <mergeCell ref="BD213:BD214"/>
    <mergeCell ref="BE213:BE214"/>
    <mergeCell ref="BF213:BF214"/>
    <mergeCell ref="A215:A216"/>
    <mergeCell ref="BB215:BB216"/>
    <mergeCell ref="BC215:BC216"/>
    <mergeCell ref="BD215:BD216"/>
    <mergeCell ref="BE215:BE216"/>
    <mergeCell ref="BF215:BF216"/>
    <mergeCell ref="A209:A210"/>
    <mergeCell ref="BB209:BB210"/>
    <mergeCell ref="BC209:BC210"/>
    <mergeCell ref="BD209:BD210"/>
    <mergeCell ref="BE209:BE210"/>
    <mergeCell ref="BF209:BF210"/>
    <mergeCell ref="A211:A212"/>
    <mergeCell ref="BB211:BB212"/>
    <mergeCell ref="BC211:BC212"/>
    <mergeCell ref="BD211:BD212"/>
    <mergeCell ref="BE211:BE212"/>
    <mergeCell ref="BF211:BF212"/>
    <mergeCell ref="A205:A206"/>
    <mergeCell ref="BB205:BB206"/>
    <mergeCell ref="BC205:BC206"/>
    <mergeCell ref="BD205:BD206"/>
    <mergeCell ref="BE205:BE206"/>
    <mergeCell ref="BF205:BF206"/>
    <mergeCell ref="A207:A208"/>
    <mergeCell ref="BB207:BB208"/>
    <mergeCell ref="BC207:BC208"/>
    <mergeCell ref="BD207:BD208"/>
    <mergeCell ref="BE207:BE208"/>
    <mergeCell ref="BF207:BF208"/>
    <mergeCell ref="A201:A202"/>
    <mergeCell ref="BB201:BB202"/>
    <mergeCell ref="BC201:BC202"/>
    <mergeCell ref="BD201:BD202"/>
    <mergeCell ref="BE201:BE202"/>
    <mergeCell ref="BF201:BF202"/>
    <mergeCell ref="A203:A204"/>
    <mergeCell ref="BB203:BB204"/>
    <mergeCell ref="BC203:BC204"/>
    <mergeCell ref="BD203:BD204"/>
    <mergeCell ref="BE203:BE204"/>
    <mergeCell ref="BF203:BF204"/>
    <mergeCell ref="A197:A198"/>
    <mergeCell ref="BB197:BB198"/>
    <mergeCell ref="BC197:BC198"/>
    <mergeCell ref="BD197:BD198"/>
    <mergeCell ref="BE197:BE198"/>
    <mergeCell ref="BF197:BF198"/>
    <mergeCell ref="A199:A200"/>
    <mergeCell ref="BB199:BB200"/>
    <mergeCell ref="BC199:BC200"/>
    <mergeCell ref="BD199:BD200"/>
    <mergeCell ref="BE199:BE200"/>
    <mergeCell ref="BF199:BF200"/>
    <mergeCell ref="A193:A194"/>
    <mergeCell ref="BB193:BB194"/>
    <mergeCell ref="BC193:BC194"/>
    <mergeCell ref="BD193:BD194"/>
    <mergeCell ref="BE193:BE194"/>
    <mergeCell ref="BF193:BF194"/>
    <mergeCell ref="A195:A196"/>
    <mergeCell ref="BB195:BB196"/>
    <mergeCell ref="BC195:BC196"/>
    <mergeCell ref="BD195:BD196"/>
    <mergeCell ref="BE195:BE196"/>
    <mergeCell ref="BF195:BF196"/>
    <mergeCell ref="A187:A188"/>
    <mergeCell ref="BB187:BB188"/>
    <mergeCell ref="BC187:BC188"/>
    <mergeCell ref="BD187:BD188"/>
    <mergeCell ref="BE187:BE188"/>
    <mergeCell ref="BF187:BF188"/>
    <mergeCell ref="A189:A190"/>
    <mergeCell ref="BB189:BB190"/>
    <mergeCell ref="BC189:BC190"/>
    <mergeCell ref="BD189:BD190"/>
    <mergeCell ref="BE189:BE190"/>
    <mergeCell ref="BF189:BF190"/>
    <mergeCell ref="A191:A192"/>
    <mergeCell ref="BB191:BB192"/>
    <mergeCell ref="BC191:BC192"/>
    <mergeCell ref="BD191:BD192"/>
    <mergeCell ref="BE191:BE192"/>
    <mergeCell ref="BF191:BF192"/>
    <mergeCell ref="A183:A184"/>
    <mergeCell ref="BB183:BB184"/>
    <mergeCell ref="BC183:BC184"/>
    <mergeCell ref="BD183:BD184"/>
    <mergeCell ref="BE183:BE184"/>
    <mergeCell ref="BF183:BF184"/>
    <mergeCell ref="A185:A186"/>
    <mergeCell ref="BB185:BB186"/>
    <mergeCell ref="BC185:BC186"/>
    <mergeCell ref="BD185:BD186"/>
    <mergeCell ref="BE185:BE186"/>
    <mergeCell ref="BF185:BF186"/>
    <mergeCell ref="A179:A180"/>
    <mergeCell ref="BB179:BB180"/>
    <mergeCell ref="BC179:BC180"/>
    <mergeCell ref="BD179:BD180"/>
    <mergeCell ref="BE179:BE180"/>
    <mergeCell ref="BF179:BF180"/>
    <mergeCell ref="A181:A182"/>
    <mergeCell ref="BB181:BB182"/>
    <mergeCell ref="BC181:BC182"/>
    <mergeCell ref="BD181:BD182"/>
    <mergeCell ref="BE181:BE182"/>
    <mergeCell ref="BF181:BF182"/>
    <mergeCell ref="A175:A176"/>
    <mergeCell ref="BB175:BB176"/>
    <mergeCell ref="BC175:BC176"/>
    <mergeCell ref="BD175:BD176"/>
    <mergeCell ref="BE175:BE176"/>
    <mergeCell ref="BF175:BF176"/>
    <mergeCell ref="A177:A178"/>
    <mergeCell ref="BB177:BB178"/>
    <mergeCell ref="BC177:BC178"/>
    <mergeCell ref="BD177:BD178"/>
    <mergeCell ref="BE177:BE178"/>
    <mergeCell ref="BF177:BF178"/>
    <mergeCell ref="A171:A172"/>
    <mergeCell ref="BB171:BB172"/>
    <mergeCell ref="BC171:BC172"/>
    <mergeCell ref="BD171:BD172"/>
    <mergeCell ref="BE171:BE172"/>
    <mergeCell ref="BF171:BF172"/>
    <mergeCell ref="A173:A174"/>
    <mergeCell ref="BB173:BB174"/>
    <mergeCell ref="BC173:BC174"/>
    <mergeCell ref="BD173:BD174"/>
    <mergeCell ref="BE173:BE174"/>
    <mergeCell ref="BF173:BF174"/>
    <mergeCell ref="A167:A168"/>
    <mergeCell ref="BB167:BB168"/>
    <mergeCell ref="BC167:BC168"/>
    <mergeCell ref="BD167:BD168"/>
    <mergeCell ref="BE167:BE168"/>
    <mergeCell ref="BF167:BF168"/>
    <mergeCell ref="A169:A170"/>
    <mergeCell ref="BB169:BB170"/>
    <mergeCell ref="BC169:BC170"/>
    <mergeCell ref="BD169:BD170"/>
    <mergeCell ref="BE169:BE170"/>
    <mergeCell ref="BF169:BF170"/>
    <mergeCell ref="A163:A164"/>
    <mergeCell ref="BB163:BB164"/>
    <mergeCell ref="BC163:BC164"/>
    <mergeCell ref="BD163:BD164"/>
    <mergeCell ref="BE163:BE164"/>
    <mergeCell ref="BF163:BF164"/>
    <mergeCell ref="A165:A166"/>
    <mergeCell ref="BB165:BB166"/>
    <mergeCell ref="BC165:BC166"/>
    <mergeCell ref="BD165:BD166"/>
    <mergeCell ref="BE165:BE166"/>
    <mergeCell ref="BF165:BF166"/>
    <mergeCell ref="A159:A160"/>
    <mergeCell ref="BB159:BB160"/>
    <mergeCell ref="BC159:BC160"/>
    <mergeCell ref="BD159:BD160"/>
    <mergeCell ref="BE159:BE160"/>
    <mergeCell ref="BF159:BF160"/>
    <mergeCell ref="A161:A162"/>
    <mergeCell ref="BB161:BB162"/>
    <mergeCell ref="BC161:BC162"/>
    <mergeCell ref="BD161:BD162"/>
    <mergeCell ref="BE161:BE162"/>
    <mergeCell ref="BF161:BF162"/>
    <mergeCell ref="A155:A156"/>
    <mergeCell ref="BB155:BB156"/>
    <mergeCell ref="BC155:BC156"/>
    <mergeCell ref="BD155:BD156"/>
    <mergeCell ref="BE155:BE156"/>
    <mergeCell ref="BF155:BF156"/>
    <mergeCell ref="A157:A158"/>
    <mergeCell ref="BB157:BB158"/>
    <mergeCell ref="BC157:BC158"/>
    <mergeCell ref="BD157:BD158"/>
    <mergeCell ref="BE157:BE158"/>
    <mergeCell ref="BF157:BF158"/>
    <mergeCell ref="A151:A152"/>
    <mergeCell ref="BB151:BB152"/>
    <mergeCell ref="BC151:BC152"/>
    <mergeCell ref="BD151:BD152"/>
    <mergeCell ref="BE151:BE152"/>
    <mergeCell ref="BF151:BF152"/>
    <mergeCell ref="A153:A154"/>
    <mergeCell ref="BB153:BB154"/>
    <mergeCell ref="BC153:BC154"/>
    <mergeCell ref="BD153:BD154"/>
    <mergeCell ref="BE153:BE154"/>
    <mergeCell ref="BF153:BF154"/>
    <mergeCell ref="A147:A148"/>
    <mergeCell ref="BB147:BB148"/>
    <mergeCell ref="BC147:BC148"/>
    <mergeCell ref="BD147:BD148"/>
    <mergeCell ref="BE147:BE148"/>
    <mergeCell ref="BF147:BF148"/>
    <mergeCell ref="A149:A150"/>
    <mergeCell ref="BB149:BB150"/>
    <mergeCell ref="BC149:BC150"/>
    <mergeCell ref="BD149:BD150"/>
    <mergeCell ref="BE149:BE150"/>
    <mergeCell ref="BF149:BF150"/>
    <mergeCell ref="A143:A144"/>
    <mergeCell ref="BB143:BB144"/>
    <mergeCell ref="BC143:BC144"/>
    <mergeCell ref="BD143:BD144"/>
    <mergeCell ref="BE143:BE144"/>
    <mergeCell ref="BF143:BF144"/>
    <mergeCell ref="A145:A146"/>
    <mergeCell ref="BB145:BB146"/>
    <mergeCell ref="BC145:BC146"/>
    <mergeCell ref="BD145:BD146"/>
    <mergeCell ref="BE145:BE146"/>
    <mergeCell ref="BF145:BF146"/>
    <mergeCell ref="A139:A140"/>
    <mergeCell ref="BB139:BB140"/>
    <mergeCell ref="BC139:BC140"/>
    <mergeCell ref="BD139:BD140"/>
    <mergeCell ref="BE139:BE140"/>
    <mergeCell ref="BF139:BF140"/>
    <mergeCell ref="A141:A142"/>
    <mergeCell ref="BB141:BB142"/>
    <mergeCell ref="BC141:BC142"/>
    <mergeCell ref="BD141:BD142"/>
    <mergeCell ref="BE141:BE142"/>
    <mergeCell ref="BF141:BF142"/>
    <mergeCell ref="A135:A136"/>
    <mergeCell ref="BB135:BB136"/>
    <mergeCell ref="BC135:BC136"/>
    <mergeCell ref="BD135:BD136"/>
    <mergeCell ref="BE135:BE136"/>
    <mergeCell ref="BF135:BF136"/>
    <mergeCell ref="A137:A138"/>
    <mergeCell ref="BB137:BB138"/>
    <mergeCell ref="BC137:BC138"/>
    <mergeCell ref="BD137:BD138"/>
    <mergeCell ref="BE137:BE138"/>
    <mergeCell ref="BF137:BF138"/>
    <mergeCell ref="A131:A132"/>
    <mergeCell ref="BB131:BB132"/>
    <mergeCell ref="BC131:BC132"/>
    <mergeCell ref="BD131:BD132"/>
    <mergeCell ref="BE131:BE132"/>
    <mergeCell ref="BF131:BF132"/>
    <mergeCell ref="A133:A134"/>
    <mergeCell ref="BB133:BB134"/>
    <mergeCell ref="BC133:BC134"/>
    <mergeCell ref="BD133:BD134"/>
    <mergeCell ref="BE133:BE134"/>
    <mergeCell ref="BF133:BF134"/>
    <mergeCell ref="A127:A128"/>
    <mergeCell ref="BB127:BB128"/>
    <mergeCell ref="BC127:BC128"/>
    <mergeCell ref="BD127:BD128"/>
    <mergeCell ref="BE127:BE128"/>
    <mergeCell ref="BF127:BF128"/>
    <mergeCell ref="A129:A130"/>
    <mergeCell ref="BB129:BB130"/>
    <mergeCell ref="BC129:BC130"/>
    <mergeCell ref="BD129:BD130"/>
    <mergeCell ref="BE129:BE130"/>
    <mergeCell ref="BF129:BF130"/>
    <mergeCell ref="A123:A124"/>
    <mergeCell ref="BB123:BB124"/>
    <mergeCell ref="BC123:BC124"/>
    <mergeCell ref="BD123:BD124"/>
    <mergeCell ref="BE123:BE124"/>
    <mergeCell ref="BF123:BF124"/>
    <mergeCell ref="A125:A126"/>
    <mergeCell ref="BB125:BB126"/>
    <mergeCell ref="BC125:BC126"/>
    <mergeCell ref="BD125:BD126"/>
    <mergeCell ref="BE125:BE126"/>
    <mergeCell ref="BF125:BF126"/>
    <mergeCell ref="A119:A120"/>
    <mergeCell ref="BB119:BB120"/>
    <mergeCell ref="BC119:BC120"/>
    <mergeCell ref="BD119:BD120"/>
    <mergeCell ref="BE119:BE120"/>
    <mergeCell ref="BF119:BF120"/>
    <mergeCell ref="A121:A122"/>
    <mergeCell ref="BB121:BB122"/>
    <mergeCell ref="BC121:BC122"/>
    <mergeCell ref="BD121:BD122"/>
    <mergeCell ref="BE121:BE122"/>
    <mergeCell ref="BF121:BF122"/>
    <mergeCell ref="A115:A116"/>
    <mergeCell ref="BB115:BB116"/>
    <mergeCell ref="BC115:BC116"/>
    <mergeCell ref="BD115:BD116"/>
    <mergeCell ref="BE115:BE116"/>
    <mergeCell ref="BF115:BF116"/>
    <mergeCell ref="A117:A118"/>
    <mergeCell ref="BB117:BB118"/>
    <mergeCell ref="BC117:BC118"/>
    <mergeCell ref="BD117:BD118"/>
    <mergeCell ref="BE117:BE118"/>
    <mergeCell ref="BF117:BF118"/>
    <mergeCell ref="A111:A112"/>
    <mergeCell ref="BB111:BB112"/>
    <mergeCell ref="BC111:BC112"/>
    <mergeCell ref="BD111:BD112"/>
    <mergeCell ref="BE111:BE112"/>
    <mergeCell ref="BF111:BF112"/>
    <mergeCell ref="A113:A114"/>
    <mergeCell ref="BB113:BB114"/>
    <mergeCell ref="BC113:BC114"/>
    <mergeCell ref="BD113:BD114"/>
    <mergeCell ref="BE113:BE114"/>
    <mergeCell ref="BF113:BF114"/>
    <mergeCell ref="B5:F5"/>
    <mergeCell ref="G5:K5"/>
    <mergeCell ref="BB105:BB106"/>
    <mergeCell ref="BC105:BC106"/>
    <mergeCell ref="BD105:BD106"/>
    <mergeCell ref="BE105:BE106"/>
    <mergeCell ref="BF105:BF106"/>
    <mergeCell ref="BB103:BB104"/>
    <mergeCell ref="BC103:BC104"/>
    <mergeCell ref="BD103:BD104"/>
    <mergeCell ref="BE103:BE104"/>
    <mergeCell ref="BF103:BF104"/>
    <mergeCell ref="BB101:BB102"/>
    <mergeCell ref="BC101:BC102"/>
    <mergeCell ref="BD101:BD102"/>
    <mergeCell ref="BE101:BE102"/>
    <mergeCell ref="BF101:BF102"/>
    <mergeCell ref="BB99:BB100"/>
    <mergeCell ref="BC99:BC100"/>
    <mergeCell ref="BD99:BD100"/>
    <mergeCell ref="BE99:BE100"/>
    <mergeCell ref="BF99:BF100"/>
    <mergeCell ref="BB97:BB98"/>
    <mergeCell ref="BC97:BC98"/>
    <mergeCell ref="BD97:BD98"/>
    <mergeCell ref="BE97:BE98"/>
    <mergeCell ref="BF97:BF98"/>
    <mergeCell ref="BB95:BB96"/>
    <mergeCell ref="BC95:BC96"/>
    <mergeCell ref="BD95:BD96"/>
    <mergeCell ref="BE95:BE96"/>
    <mergeCell ref="BF95:BF96"/>
    <mergeCell ref="BB93:BB94"/>
    <mergeCell ref="BC93:BC94"/>
    <mergeCell ref="BD93:BD94"/>
    <mergeCell ref="BE93:BE94"/>
    <mergeCell ref="BF93:BF94"/>
    <mergeCell ref="BB91:BB92"/>
    <mergeCell ref="BC91:BC92"/>
    <mergeCell ref="BD91:BD92"/>
    <mergeCell ref="BE91:BE92"/>
    <mergeCell ref="BF91:BF92"/>
    <mergeCell ref="BB89:BB90"/>
    <mergeCell ref="BC89:BC90"/>
    <mergeCell ref="BD89:BD90"/>
    <mergeCell ref="BE89:BE90"/>
    <mergeCell ref="BF89:BF90"/>
    <mergeCell ref="BB87:BB88"/>
    <mergeCell ref="BC87:BC88"/>
    <mergeCell ref="BD87:BD88"/>
    <mergeCell ref="BE87:BE88"/>
    <mergeCell ref="BF87:BF88"/>
    <mergeCell ref="BB85:BB86"/>
    <mergeCell ref="BC85:BC86"/>
    <mergeCell ref="BD85:BD86"/>
    <mergeCell ref="BE85:BE86"/>
    <mergeCell ref="BF85:BF86"/>
    <mergeCell ref="BB83:BB84"/>
    <mergeCell ref="BC83:BC84"/>
    <mergeCell ref="BD83:BD84"/>
    <mergeCell ref="BE83:BE84"/>
    <mergeCell ref="BF83:BF84"/>
    <mergeCell ref="BB81:BB82"/>
    <mergeCell ref="BC81:BC82"/>
    <mergeCell ref="BD81:BD82"/>
    <mergeCell ref="BE81:BE82"/>
    <mergeCell ref="BF81:BF82"/>
    <mergeCell ref="BB79:BB80"/>
    <mergeCell ref="BC79:BC80"/>
    <mergeCell ref="BD79:BD80"/>
    <mergeCell ref="BE79:BE80"/>
    <mergeCell ref="BF79:BF80"/>
    <mergeCell ref="BB77:BB78"/>
    <mergeCell ref="BC77:BC78"/>
    <mergeCell ref="BD77:BD78"/>
    <mergeCell ref="BE77:BE78"/>
    <mergeCell ref="BF77:BF78"/>
    <mergeCell ref="BB75:BB76"/>
    <mergeCell ref="BC75:BC76"/>
    <mergeCell ref="BD75:BD76"/>
    <mergeCell ref="BE75:BE76"/>
    <mergeCell ref="BF75:BF76"/>
    <mergeCell ref="BB73:BB74"/>
    <mergeCell ref="BC73:BC74"/>
    <mergeCell ref="BD73:BD74"/>
    <mergeCell ref="BE73:BE74"/>
    <mergeCell ref="BF73:BF74"/>
    <mergeCell ref="BB71:BB72"/>
    <mergeCell ref="BC71:BC72"/>
    <mergeCell ref="BD71:BD72"/>
    <mergeCell ref="BE71:BE72"/>
    <mergeCell ref="BF71:BF72"/>
    <mergeCell ref="BB69:BB70"/>
    <mergeCell ref="BC69:BC70"/>
    <mergeCell ref="BD69:BD70"/>
    <mergeCell ref="BE69:BE70"/>
    <mergeCell ref="BF69:BF70"/>
    <mergeCell ref="BB67:BB68"/>
    <mergeCell ref="BC67:BC68"/>
    <mergeCell ref="BD67:BD68"/>
    <mergeCell ref="BE67:BE68"/>
    <mergeCell ref="BF67:BF68"/>
    <mergeCell ref="BB65:BB66"/>
    <mergeCell ref="BC65:BC66"/>
    <mergeCell ref="BD65:BD66"/>
    <mergeCell ref="BE65:BE66"/>
    <mergeCell ref="BF65:BF66"/>
    <mergeCell ref="BB63:BB64"/>
    <mergeCell ref="BC63:BC64"/>
    <mergeCell ref="BD63:BD64"/>
    <mergeCell ref="BE63:BE64"/>
    <mergeCell ref="BF63:BF64"/>
    <mergeCell ref="BB61:BB62"/>
    <mergeCell ref="BC61:BC62"/>
    <mergeCell ref="BD61:BD62"/>
    <mergeCell ref="BE61:BE62"/>
    <mergeCell ref="BF61:BF62"/>
    <mergeCell ref="BB59:BB60"/>
    <mergeCell ref="BC59:BC60"/>
    <mergeCell ref="BD59:BD60"/>
    <mergeCell ref="BE59:BE60"/>
    <mergeCell ref="BF59:BF60"/>
    <mergeCell ref="BB57:BB58"/>
    <mergeCell ref="BC57:BC58"/>
    <mergeCell ref="BD57:BD58"/>
    <mergeCell ref="BE57:BE58"/>
    <mergeCell ref="BF57:BF58"/>
    <mergeCell ref="BB55:BB56"/>
    <mergeCell ref="BC55:BC56"/>
    <mergeCell ref="BD55:BD56"/>
    <mergeCell ref="BE55:BE56"/>
    <mergeCell ref="BF55:BF56"/>
    <mergeCell ref="BB53:BB54"/>
    <mergeCell ref="BC53:BC54"/>
    <mergeCell ref="BD53:BD54"/>
    <mergeCell ref="BE53:BE54"/>
    <mergeCell ref="BF53:BF54"/>
    <mergeCell ref="BF39:BF40"/>
    <mergeCell ref="BB37:BB38"/>
    <mergeCell ref="BC37:BC38"/>
    <mergeCell ref="BD37:BD38"/>
    <mergeCell ref="BE37:BE38"/>
    <mergeCell ref="BF37:BF38"/>
    <mergeCell ref="BB51:BB52"/>
    <mergeCell ref="BC51:BC52"/>
    <mergeCell ref="BD51:BD52"/>
    <mergeCell ref="BE51:BE52"/>
    <mergeCell ref="BF51:BF52"/>
    <mergeCell ref="BB49:BB50"/>
    <mergeCell ref="BC49:BC50"/>
    <mergeCell ref="BD49:BD50"/>
    <mergeCell ref="BE49:BE50"/>
    <mergeCell ref="BF49:BF50"/>
    <mergeCell ref="BB47:BB48"/>
    <mergeCell ref="BC47:BC48"/>
    <mergeCell ref="BD47:BD48"/>
    <mergeCell ref="BE47:BE48"/>
    <mergeCell ref="BF47:BF48"/>
    <mergeCell ref="BB45:BB46"/>
    <mergeCell ref="BC45:BC46"/>
    <mergeCell ref="BD45:BD46"/>
    <mergeCell ref="BE45:BE46"/>
    <mergeCell ref="BF45:BF46"/>
    <mergeCell ref="BD7:BD8"/>
    <mergeCell ref="BE7:BE8"/>
    <mergeCell ref="BF7:BF8"/>
    <mergeCell ref="BB9:BB10"/>
    <mergeCell ref="BC9:BC10"/>
    <mergeCell ref="BD9:BD10"/>
    <mergeCell ref="BE9:BE10"/>
    <mergeCell ref="BF9:BF10"/>
    <mergeCell ref="BB7:BB8"/>
    <mergeCell ref="BC7:BC8"/>
    <mergeCell ref="BE17:BE18"/>
    <mergeCell ref="BB11:BB12"/>
    <mergeCell ref="BC11:BC12"/>
    <mergeCell ref="BD11:BD12"/>
    <mergeCell ref="BE11:BE12"/>
    <mergeCell ref="BF11:BF12"/>
    <mergeCell ref="BB43:BB44"/>
    <mergeCell ref="BC43:BC44"/>
    <mergeCell ref="BD43:BD44"/>
    <mergeCell ref="BE43:BE44"/>
    <mergeCell ref="BF43:BF44"/>
    <mergeCell ref="BB41:BB42"/>
    <mergeCell ref="BC41:BC42"/>
    <mergeCell ref="BD41:BD42"/>
    <mergeCell ref="BE41:BE42"/>
    <mergeCell ref="BF41:BF42"/>
    <mergeCell ref="BE35:BE36"/>
    <mergeCell ref="BF35:BF36"/>
    <mergeCell ref="BB33:BB34"/>
    <mergeCell ref="BC33:BC34"/>
    <mergeCell ref="BD33:BD34"/>
    <mergeCell ref="BE33:BE34"/>
    <mergeCell ref="AP5:AT5"/>
    <mergeCell ref="AU5:AY5"/>
    <mergeCell ref="BB5:BF5"/>
    <mergeCell ref="L5:P5"/>
    <mergeCell ref="Q5:U5"/>
    <mergeCell ref="V5:Z5"/>
    <mergeCell ref="AA5:AE5"/>
    <mergeCell ref="AF5:AJ5"/>
    <mergeCell ref="AK5:AO5"/>
    <mergeCell ref="A15:A16"/>
    <mergeCell ref="A17:A18"/>
    <mergeCell ref="A19:A20"/>
    <mergeCell ref="A21:A22"/>
    <mergeCell ref="A23:A24"/>
    <mergeCell ref="A7:A8"/>
    <mergeCell ref="A9:A10"/>
    <mergeCell ref="A11:A12"/>
    <mergeCell ref="A13:A14"/>
    <mergeCell ref="BF21:BF22"/>
    <mergeCell ref="BD19:BD20"/>
    <mergeCell ref="BE19:BE20"/>
    <mergeCell ref="BF19:BF20"/>
    <mergeCell ref="BB19:BB20"/>
    <mergeCell ref="BC19:BC20"/>
    <mergeCell ref="BB21:BB22"/>
    <mergeCell ref="BC21:BC22"/>
    <mergeCell ref="BD21:BD22"/>
    <mergeCell ref="BE21:BE22"/>
    <mergeCell ref="BB15:BB16"/>
    <mergeCell ref="BC15:BC16"/>
    <mergeCell ref="BD15:BD16"/>
    <mergeCell ref="BB13:BB14"/>
    <mergeCell ref="A25:A26"/>
    <mergeCell ref="A27:A28"/>
    <mergeCell ref="A29:A30"/>
    <mergeCell ref="A31:A32"/>
    <mergeCell ref="A33:A34"/>
    <mergeCell ref="A57:A58"/>
    <mergeCell ref="A59:A60"/>
    <mergeCell ref="A61:A62"/>
    <mergeCell ref="A63:A64"/>
    <mergeCell ref="A45:A46"/>
    <mergeCell ref="A47:A48"/>
    <mergeCell ref="A49:A50"/>
    <mergeCell ref="A51:A52"/>
    <mergeCell ref="A53:A54"/>
    <mergeCell ref="A55:A56"/>
    <mergeCell ref="BE13:BE14"/>
    <mergeCell ref="BF13:BF14"/>
    <mergeCell ref="BC13:BC14"/>
    <mergeCell ref="BD13:BD14"/>
    <mergeCell ref="BB35:BB36"/>
    <mergeCell ref="BC35:BC36"/>
    <mergeCell ref="BD35:BD36"/>
    <mergeCell ref="BD31:BD32"/>
    <mergeCell ref="BF17:BF18"/>
    <mergeCell ref="BE15:BE16"/>
    <mergeCell ref="BF15:BF16"/>
    <mergeCell ref="BB17:BB18"/>
    <mergeCell ref="BC17:BC18"/>
    <mergeCell ref="BD17:BD18"/>
    <mergeCell ref="BF33:BF34"/>
    <mergeCell ref="BB39:BB40"/>
    <mergeCell ref="BC39:BC40"/>
    <mergeCell ref="BB29:BB30"/>
    <mergeCell ref="BC29:BC30"/>
    <mergeCell ref="BD29:BD30"/>
    <mergeCell ref="BE29:BE30"/>
    <mergeCell ref="A105:A106"/>
    <mergeCell ref="A95:A96"/>
    <mergeCell ref="A97:A98"/>
    <mergeCell ref="A99:A100"/>
    <mergeCell ref="A101:A102"/>
    <mergeCell ref="A103:A104"/>
    <mergeCell ref="A85:A86"/>
    <mergeCell ref="A87:A88"/>
    <mergeCell ref="A89:A90"/>
    <mergeCell ref="A91:A92"/>
    <mergeCell ref="A93:A94"/>
    <mergeCell ref="A75:A76"/>
    <mergeCell ref="A77:A78"/>
    <mergeCell ref="A79:A80"/>
    <mergeCell ref="A81:A82"/>
    <mergeCell ref="A83:A84"/>
    <mergeCell ref="A65:A66"/>
    <mergeCell ref="A67:A68"/>
    <mergeCell ref="A69:A70"/>
    <mergeCell ref="A71:A72"/>
    <mergeCell ref="A73:A74"/>
    <mergeCell ref="A35:A36"/>
    <mergeCell ref="A37:A38"/>
    <mergeCell ref="A39:A40"/>
    <mergeCell ref="A41:A42"/>
    <mergeCell ref="A43:A44"/>
    <mergeCell ref="BD39:BD40"/>
    <mergeCell ref="BE39:BE40"/>
    <mergeCell ref="A107:A108"/>
    <mergeCell ref="BB107:BB108"/>
    <mergeCell ref="BC107:BC108"/>
    <mergeCell ref="BD107:BD108"/>
    <mergeCell ref="BE107:BE108"/>
    <mergeCell ref="BF107:BF108"/>
    <mergeCell ref="A109:A110"/>
    <mergeCell ref="BB109:BB110"/>
    <mergeCell ref="BC109:BC110"/>
    <mergeCell ref="BD109:BD110"/>
    <mergeCell ref="BE109:BE110"/>
    <mergeCell ref="BF109:BF110"/>
    <mergeCell ref="BF25:BF26"/>
    <mergeCell ref="BD23:BD24"/>
    <mergeCell ref="BE23:BE24"/>
    <mergeCell ref="BF23:BF24"/>
    <mergeCell ref="BB23:BB24"/>
    <mergeCell ref="BC23:BC24"/>
    <mergeCell ref="BB25:BB26"/>
    <mergeCell ref="BC25:BC26"/>
    <mergeCell ref="BD25:BD26"/>
    <mergeCell ref="BE25:BE26"/>
    <mergeCell ref="BE31:BE32"/>
    <mergeCell ref="BF31:BF32"/>
    <mergeCell ref="BC31:BC32"/>
    <mergeCell ref="BB31:BB32"/>
    <mergeCell ref="BF29:BF30"/>
    <mergeCell ref="BD27:BD28"/>
    <mergeCell ref="BE27:BE28"/>
    <mergeCell ref="BF27:BF28"/>
    <mergeCell ref="BB27:BB28"/>
    <mergeCell ref="BC27:BC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Veneziano, David A</dc:creator>
  <cp:keywords/>
  <dc:description/>
  <cp:lastModifiedBy>Morrison, Keith (OST)</cp:lastModifiedBy>
  <dcterms:created xsi:type="dcterms:W3CDTF">2017-11-02T17:25:26Z</dcterms:created>
  <dcterms:modified xsi:type="dcterms:W3CDTF">2018-07-26T20:33:10Z</dcterms:modified>
  <cp:category/>
  <cp:version/>
  <cp:contentType/>
  <cp:contentStatus/>
</cp:coreProperties>
</file>